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ksch\Dropbox\matt_data\crosson_lab_msu_schnizlein\bfrag_bile_acid_stress\lipidomics\UTknoxville\data\"/>
    </mc:Choice>
  </mc:AlternateContent>
  <xr:revisionPtr revIDLastSave="0" documentId="13_ncr:1_{36688FAA-E972-4821-B7F5-1841F6F7D6A6}" xr6:coauthVersionLast="47" xr6:coauthVersionMax="47" xr10:uidLastSave="{00000000-0000-0000-0000-000000000000}"/>
  <bookViews>
    <workbookView xWindow="-108" yWindow="-108" windowWidth="23256" windowHeight="13896" activeTab="3" xr2:uid="{7CACFAD3-E336-49E4-80C4-3C896602AB00}"/>
  </bookViews>
  <sheets>
    <sheet name="raw" sheetId="1" r:id="rId1"/>
    <sheet name="sample key" sheetId="2" r:id="rId2"/>
    <sheet name="format_lipid_names" sheetId="3" r:id="rId3"/>
    <sheet name="formatted" sheetId="4" r:id="rId4"/>
    <sheet name="normalized" sheetId="5" r:id="rId5"/>
    <sheet name="stats" sheetId="6" r:id="rId6"/>
    <sheet name="MetaboAnalyst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3" l="1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" i="3"/>
  <c r="A580" i="6"/>
  <c r="C595" i="6"/>
  <c r="D609" i="6"/>
  <c r="D615" i="6"/>
  <c r="D661" i="6"/>
  <c r="B922" i="6"/>
  <c r="D925" i="6"/>
  <c r="A7" i="6"/>
  <c r="A14" i="6"/>
  <c r="D20" i="6"/>
  <c r="C60" i="6"/>
  <c r="A62" i="6"/>
  <c r="B64" i="6"/>
  <c r="A65" i="6"/>
  <c r="D69" i="6"/>
  <c r="A70" i="6"/>
  <c r="A77" i="6"/>
  <c r="C83" i="6"/>
  <c r="B85" i="6"/>
  <c r="D88" i="6"/>
  <c r="C118" i="6"/>
  <c r="D118" i="6"/>
  <c r="A119" i="6"/>
  <c r="B123" i="6"/>
  <c r="D123" i="6"/>
  <c r="C135" i="6"/>
  <c r="B165" i="6"/>
  <c r="D168" i="6"/>
  <c r="D169" i="6"/>
  <c r="B185" i="6"/>
  <c r="C185" i="6"/>
  <c r="C202" i="6"/>
  <c r="D208" i="6"/>
  <c r="A217" i="6"/>
  <c r="C218" i="6"/>
  <c r="C222" i="6"/>
  <c r="D222" i="6"/>
  <c r="D223" i="6"/>
  <c r="A224" i="6"/>
  <c r="C228" i="6"/>
  <c r="B257" i="6"/>
  <c r="A262" i="6"/>
  <c r="D265" i="6"/>
  <c r="A266" i="6"/>
  <c r="C266" i="6"/>
  <c r="C270" i="6"/>
  <c r="D271" i="6"/>
  <c r="C275" i="6"/>
  <c r="A6" i="5"/>
  <c r="A6" i="6" s="1"/>
  <c r="B6" i="5"/>
  <c r="B6" i="6" s="1"/>
  <c r="C6" i="5"/>
  <c r="C6" i="6" s="1"/>
  <c r="D6" i="5"/>
  <c r="D6" i="6" s="1"/>
  <c r="A7" i="5"/>
  <c r="B7" i="5"/>
  <c r="B7" i="6" s="1"/>
  <c r="C7" i="5"/>
  <c r="C7" i="6" s="1"/>
  <c r="D7" i="5"/>
  <c r="D7" i="6" s="1"/>
  <c r="A8" i="5"/>
  <c r="A8" i="6" s="1"/>
  <c r="B8" i="5"/>
  <c r="B8" i="6" s="1"/>
  <c r="C8" i="5"/>
  <c r="C8" i="6" s="1"/>
  <c r="D8" i="5"/>
  <c r="D8" i="6" s="1"/>
  <c r="A9" i="5"/>
  <c r="A9" i="6" s="1"/>
  <c r="B9" i="5"/>
  <c r="B9" i="6" s="1"/>
  <c r="C9" i="5"/>
  <c r="C9" i="6" s="1"/>
  <c r="D9" i="5"/>
  <c r="D9" i="6" s="1"/>
  <c r="A10" i="5"/>
  <c r="A10" i="6" s="1"/>
  <c r="B10" i="5"/>
  <c r="B10" i="6" s="1"/>
  <c r="C10" i="5"/>
  <c r="C10" i="6" s="1"/>
  <c r="D10" i="5"/>
  <c r="D10" i="6" s="1"/>
  <c r="A11" i="5"/>
  <c r="A11" i="6" s="1"/>
  <c r="B11" i="5"/>
  <c r="B11" i="6" s="1"/>
  <c r="C11" i="5"/>
  <c r="C11" i="6" s="1"/>
  <c r="D11" i="5"/>
  <c r="D11" i="6" s="1"/>
  <c r="A12" i="5"/>
  <c r="A12" i="6" s="1"/>
  <c r="B12" i="5"/>
  <c r="B12" i="6" s="1"/>
  <c r="C12" i="5"/>
  <c r="C12" i="6" s="1"/>
  <c r="D12" i="5"/>
  <c r="D12" i="6" s="1"/>
  <c r="A13" i="5"/>
  <c r="A13" i="6" s="1"/>
  <c r="B13" i="5"/>
  <c r="B13" i="6" s="1"/>
  <c r="C13" i="5"/>
  <c r="C13" i="6" s="1"/>
  <c r="D13" i="5"/>
  <c r="D13" i="6" s="1"/>
  <c r="A14" i="5"/>
  <c r="B14" i="5"/>
  <c r="B14" i="6" s="1"/>
  <c r="C14" i="5"/>
  <c r="C14" i="6" s="1"/>
  <c r="D14" i="5"/>
  <c r="D14" i="6" s="1"/>
  <c r="A15" i="5"/>
  <c r="A15" i="6" s="1"/>
  <c r="B15" i="5"/>
  <c r="B15" i="6" s="1"/>
  <c r="C15" i="5"/>
  <c r="C15" i="6" s="1"/>
  <c r="D15" i="5"/>
  <c r="D15" i="6" s="1"/>
  <c r="A16" i="5"/>
  <c r="A16" i="6" s="1"/>
  <c r="B16" i="5"/>
  <c r="B16" i="6" s="1"/>
  <c r="C16" i="5"/>
  <c r="C16" i="6" s="1"/>
  <c r="D16" i="5"/>
  <c r="D16" i="6" s="1"/>
  <c r="A17" i="5"/>
  <c r="A17" i="6" s="1"/>
  <c r="B17" i="5"/>
  <c r="B17" i="6" s="1"/>
  <c r="C17" i="5"/>
  <c r="C17" i="6" s="1"/>
  <c r="D17" i="5"/>
  <c r="D17" i="6" s="1"/>
  <c r="A18" i="5"/>
  <c r="A18" i="6" s="1"/>
  <c r="B18" i="5"/>
  <c r="B18" i="6" s="1"/>
  <c r="C18" i="5"/>
  <c r="C18" i="6" s="1"/>
  <c r="D18" i="5"/>
  <c r="D18" i="6" s="1"/>
  <c r="A19" i="5"/>
  <c r="A19" i="6" s="1"/>
  <c r="B19" i="5"/>
  <c r="B19" i="6" s="1"/>
  <c r="C19" i="5"/>
  <c r="C19" i="6" s="1"/>
  <c r="D19" i="5"/>
  <c r="D19" i="6" s="1"/>
  <c r="A20" i="5"/>
  <c r="A20" i="6" s="1"/>
  <c r="B20" i="5"/>
  <c r="B20" i="6" s="1"/>
  <c r="C20" i="5"/>
  <c r="C20" i="6" s="1"/>
  <c r="D20" i="5"/>
  <c r="A21" i="5"/>
  <c r="A21" i="6" s="1"/>
  <c r="B21" i="5"/>
  <c r="B21" i="6" s="1"/>
  <c r="C21" i="5"/>
  <c r="C21" i="6" s="1"/>
  <c r="D21" i="5"/>
  <c r="D21" i="6" s="1"/>
  <c r="A22" i="5"/>
  <c r="A22" i="6" s="1"/>
  <c r="B22" i="5"/>
  <c r="B22" i="6" s="1"/>
  <c r="C22" i="5"/>
  <c r="C22" i="6" s="1"/>
  <c r="D22" i="5"/>
  <c r="D22" i="6" s="1"/>
  <c r="A23" i="5"/>
  <c r="A23" i="6" s="1"/>
  <c r="B23" i="5"/>
  <c r="B23" i="6" s="1"/>
  <c r="C23" i="5"/>
  <c r="C23" i="6" s="1"/>
  <c r="D23" i="5"/>
  <c r="D23" i="6" s="1"/>
  <c r="A24" i="5"/>
  <c r="A24" i="6" s="1"/>
  <c r="B24" i="5"/>
  <c r="B24" i="6" s="1"/>
  <c r="C24" i="5"/>
  <c r="C24" i="6" s="1"/>
  <c r="D24" i="5"/>
  <c r="D24" i="6" s="1"/>
  <c r="A25" i="5"/>
  <c r="A25" i="6" s="1"/>
  <c r="B25" i="5"/>
  <c r="B25" i="6" s="1"/>
  <c r="C25" i="5"/>
  <c r="C25" i="6" s="1"/>
  <c r="D25" i="5"/>
  <c r="D25" i="6" s="1"/>
  <c r="A26" i="5"/>
  <c r="A26" i="6" s="1"/>
  <c r="B26" i="5"/>
  <c r="B26" i="6" s="1"/>
  <c r="C26" i="5"/>
  <c r="C26" i="6" s="1"/>
  <c r="D26" i="5"/>
  <c r="D26" i="6" s="1"/>
  <c r="A27" i="5"/>
  <c r="A27" i="6" s="1"/>
  <c r="B27" i="5"/>
  <c r="B27" i="6" s="1"/>
  <c r="C27" i="5"/>
  <c r="C27" i="6" s="1"/>
  <c r="D27" i="5"/>
  <c r="D27" i="6" s="1"/>
  <c r="A28" i="5"/>
  <c r="A28" i="6" s="1"/>
  <c r="B28" i="5"/>
  <c r="B28" i="6" s="1"/>
  <c r="C28" i="5"/>
  <c r="C28" i="6" s="1"/>
  <c r="D28" i="5"/>
  <c r="D28" i="6" s="1"/>
  <c r="A29" i="5"/>
  <c r="A29" i="6" s="1"/>
  <c r="B29" i="5"/>
  <c r="B29" i="6" s="1"/>
  <c r="C29" i="5"/>
  <c r="C29" i="6" s="1"/>
  <c r="D29" i="5"/>
  <c r="D29" i="6" s="1"/>
  <c r="A30" i="5"/>
  <c r="A30" i="6" s="1"/>
  <c r="B30" i="5"/>
  <c r="B30" i="6" s="1"/>
  <c r="C30" i="5"/>
  <c r="C30" i="6" s="1"/>
  <c r="D30" i="5"/>
  <c r="D30" i="6" s="1"/>
  <c r="A31" i="5"/>
  <c r="A31" i="6" s="1"/>
  <c r="B31" i="5"/>
  <c r="B31" i="6" s="1"/>
  <c r="C31" i="5"/>
  <c r="C31" i="6" s="1"/>
  <c r="D31" i="5"/>
  <c r="D31" i="6" s="1"/>
  <c r="A32" i="5"/>
  <c r="A32" i="6" s="1"/>
  <c r="B32" i="5"/>
  <c r="B32" i="6" s="1"/>
  <c r="C32" i="5"/>
  <c r="C32" i="6" s="1"/>
  <c r="D32" i="5"/>
  <c r="D32" i="6" s="1"/>
  <c r="A33" i="5"/>
  <c r="A33" i="6" s="1"/>
  <c r="B33" i="5"/>
  <c r="B33" i="6" s="1"/>
  <c r="C33" i="5"/>
  <c r="C33" i="6" s="1"/>
  <c r="D33" i="5"/>
  <c r="D33" i="6" s="1"/>
  <c r="A34" i="5"/>
  <c r="A34" i="6" s="1"/>
  <c r="B34" i="5"/>
  <c r="B34" i="6" s="1"/>
  <c r="C34" i="5"/>
  <c r="C34" i="6" s="1"/>
  <c r="D34" i="5"/>
  <c r="D34" i="6" s="1"/>
  <c r="A35" i="5"/>
  <c r="A35" i="6" s="1"/>
  <c r="B35" i="5"/>
  <c r="B35" i="6" s="1"/>
  <c r="C35" i="5"/>
  <c r="C35" i="6" s="1"/>
  <c r="D35" i="5"/>
  <c r="D35" i="6" s="1"/>
  <c r="A36" i="5"/>
  <c r="A36" i="6" s="1"/>
  <c r="B36" i="5"/>
  <c r="B36" i="6" s="1"/>
  <c r="C36" i="5"/>
  <c r="C36" i="6" s="1"/>
  <c r="D36" i="5"/>
  <c r="D36" i="6" s="1"/>
  <c r="A37" i="5"/>
  <c r="A37" i="6" s="1"/>
  <c r="B37" i="5"/>
  <c r="B37" i="6" s="1"/>
  <c r="C37" i="5"/>
  <c r="C37" i="6" s="1"/>
  <c r="D37" i="5"/>
  <c r="D37" i="6" s="1"/>
  <c r="A38" i="5"/>
  <c r="A38" i="6" s="1"/>
  <c r="B38" i="5"/>
  <c r="B38" i="6" s="1"/>
  <c r="C38" i="5"/>
  <c r="C38" i="6" s="1"/>
  <c r="D38" i="5"/>
  <c r="D38" i="6" s="1"/>
  <c r="A39" i="5"/>
  <c r="A39" i="6" s="1"/>
  <c r="B39" i="5"/>
  <c r="B39" i="6" s="1"/>
  <c r="C39" i="5"/>
  <c r="C39" i="6" s="1"/>
  <c r="D39" i="5"/>
  <c r="D39" i="6" s="1"/>
  <c r="A40" i="5"/>
  <c r="A40" i="6" s="1"/>
  <c r="B40" i="5"/>
  <c r="B40" i="6" s="1"/>
  <c r="C40" i="5"/>
  <c r="C40" i="6" s="1"/>
  <c r="D40" i="5"/>
  <c r="D40" i="6" s="1"/>
  <c r="A41" i="5"/>
  <c r="A41" i="6" s="1"/>
  <c r="B41" i="5"/>
  <c r="B41" i="6" s="1"/>
  <c r="C41" i="5"/>
  <c r="C41" i="6" s="1"/>
  <c r="D41" i="5"/>
  <c r="D41" i="6" s="1"/>
  <c r="A42" i="5"/>
  <c r="A42" i="6" s="1"/>
  <c r="B42" i="5"/>
  <c r="B42" i="6" s="1"/>
  <c r="C42" i="5"/>
  <c r="C42" i="6" s="1"/>
  <c r="D42" i="5"/>
  <c r="D42" i="6" s="1"/>
  <c r="A43" i="5"/>
  <c r="A43" i="6" s="1"/>
  <c r="B43" i="5"/>
  <c r="B43" i="6" s="1"/>
  <c r="C43" i="5"/>
  <c r="C43" i="6" s="1"/>
  <c r="D43" i="5"/>
  <c r="D43" i="6" s="1"/>
  <c r="A44" i="5"/>
  <c r="A44" i="6" s="1"/>
  <c r="B44" i="5"/>
  <c r="B44" i="6" s="1"/>
  <c r="C44" i="5"/>
  <c r="C44" i="6" s="1"/>
  <c r="D44" i="5"/>
  <c r="D44" i="6" s="1"/>
  <c r="A45" i="5"/>
  <c r="A45" i="6" s="1"/>
  <c r="B45" i="5"/>
  <c r="B45" i="6" s="1"/>
  <c r="C45" i="5"/>
  <c r="C45" i="6" s="1"/>
  <c r="D45" i="5"/>
  <c r="D45" i="6" s="1"/>
  <c r="A46" i="5"/>
  <c r="A46" i="6" s="1"/>
  <c r="B46" i="5"/>
  <c r="B46" i="6" s="1"/>
  <c r="C46" i="5"/>
  <c r="C46" i="6" s="1"/>
  <c r="D46" i="5"/>
  <c r="D46" i="6" s="1"/>
  <c r="A47" i="5"/>
  <c r="A47" i="6" s="1"/>
  <c r="B47" i="5"/>
  <c r="B47" i="6" s="1"/>
  <c r="C47" i="5"/>
  <c r="C47" i="6" s="1"/>
  <c r="D47" i="5"/>
  <c r="D47" i="6" s="1"/>
  <c r="A48" i="5"/>
  <c r="A48" i="6" s="1"/>
  <c r="B48" i="5"/>
  <c r="B48" i="6" s="1"/>
  <c r="C48" i="5"/>
  <c r="C48" i="6" s="1"/>
  <c r="D48" i="5"/>
  <c r="D48" i="6" s="1"/>
  <c r="A49" i="5"/>
  <c r="A49" i="6" s="1"/>
  <c r="B49" i="5"/>
  <c r="B49" i="6" s="1"/>
  <c r="C49" i="5"/>
  <c r="C49" i="6" s="1"/>
  <c r="D49" i="5"/>
  <c r="D49" i="6" s="1"/>
  <c r="A50" i="5"/>
  <c r="A50" i="6" s="1"/>
  <c r="B50" i="5"/>
  <c r="B50" i="6" s="1"/>
  <c r="C50" i="5"/>
  <c r="C50" i="6" s="1"/>
  <c r="D50" i="5"/>
  <c r="D50" i="6" s="1"/>
  <c r="A51" i="5"/>
  <c r="A51" i="6" s="1"/>
  <c r="B51" i="5"/>
  <c r="B51" i="6" s="1"/>
  <c r="C51" i="5"/>
  <c r="C51" i="6" s="1"/>
  <c r="D51" i="5"/>
  <c r="D51" i="6" s="1"/>
  <c r="A52" i="5"/>
  <c r="A52" i="6" s="1"/>
  <c r="B52" i="5"/>
  <c r="B52" i="6" s="1"/>
  <c r="C52" i="5"/>
  <c r="C52" i="6" s="1"/>
  <c r="D52" i="5"/>
  <c r="D52" i="6" s="1"/>
  <c r="A53" i="5"/>
  <c r="A53" i="6" s="1"/>
  <c r="B53" i="5"/>
  <c r="B53" i="6" s="1"/>
  <c r="C53" i="5"/>
  <c r="C53" i="6" s="1"/>
  <c r="D53" i="5"/>
  <c r="D53" i="6" s="1"/>
  <c r="A54" i="5"/>
  <c r="A54" i="6" s="1"/>
  <c r="B54" i="5"/>
  <c r="B54" i="6" s="1"/>
  <c r="C54" i="5"/>
  <c r="C54" i="6" s="1"/>
  <c r="D54" i="5"/>
  <c r="D54" i="6" s="1"/>
  <c r="A55" i="5"/>
  <c r="A55" i="6" s="1"/>
  <c r="B55" i="5"/>
  <c r="B55" i="6" s="1"/>
  <c r="C55" i="5"/>
  <c r="C55" i="6" s="1"/>
  <c r="D55" i="5"/>
  <c r="D55" i="6" s="1"/>
  <c r="A56" i="5"/>
  <c r="A56" i="6" s="1"/>
  <c r="B56" i="5"/>
  <c r="B56" i="6" s="1"/>
  <c r="C56" i="5"/>
  <c r="C56" i="6" s="1"/>
  <c r="D56" i="5"/>
  <c r="D56" i="6" s="1"/>
  <c r="A57" i="5"/>
  <c r="A57" i="6" s="1"/>
  <c r="B57" i="5"/>
  <c r="B57" i="6" s="1"/>
  <c r="C57" i="5"/>
  <c r="C57" i="6" s="1"/>
  <c r="D57" i="5"/>
  <c r="D57" i="6" s="1"/>
  <c r="A58" i="5"/>
  <c r="A58" i="6" s="1"/>
  <c r="B58" i="5"/>
  <c r="B58" i="6" s="1"/>
  <c r="C58" i="5"/>
  <c r="C58" i="6" s="1"/>
  <c r="D58" i="5"/>
  <c r="D58" i="6" s="1"/>
  <c r="A59" i="5"/>
  <c r="A59" i="6" s="1"/>
  <c r="B59" i="5"/>
  <c r="B59" i="6" s="1"/>
  <c r="C59" i="5"/>
  <c r="C59" i="6" s="1"/>
  <c r="D59" i="5"/>
  <c r="D59" i="6" s="1"/>
  <c r="A60" i="5"/>
  <c r="A60" i="6" s="1"/>
  <c r="B60" i="5"/>
  <c r="B60" i="6" s="1"/>
  <c r="C60" i="5"/>
  <c r="D60" i="5"/>
  <c r="D60" i="6" s="1"/>
  <c r="A61" i="5"/>
  <c r="A61" i="6" s="1"/>
  <c r="B61" i="5"/>
  <c r="B61" i="6" s="1"/>
  <c r="C61" i="5"/>
  <c r="C61" i="6" s="1"/>
  <c r="D61" i="5"/>
  <c r="D61" i="6" s="1"/>
  <c r="A62" i="5"/>
  <c r="B62" i="5"/>
  <c r="B62" i="6" s="1"/>
  <c r="C62" i="5"/>
  <c r="C62" i="6" s="1"/>
  <c r="D62" i="5"/>
  <c r="D62" i="6" s="1"/>
  <c r="A63" i="5"/>
  <c r="A63" i="6" s="1"/>
  <c r="B63" i="5"/>
  <c r="B63" i="6" s="1"/>
  <c r="C63" i="5"/>
  <c r="C63" i="6" s="1"/>
  <c r="D63" i="5"/>
  <c r="D63" i="6" s="1"/>
  <c r="A64" i="5"/>
  <c r="A64" i="6" s="1"/>
  <c r="B64" i="5"/>
  <c r="C64" i="5"/>
  <c r="C64" i="6" s="1"/>
  <c r="D64" i="5"/>
  <c r="D64" i="6" s="1"/>
  <c r="A65" i="5"/>
  <c r="B65" i="5"/>
  <c r="B65" i="6" s="1"/>
  <c r="C65" i="5"/>
  <c r="C65" i="6" s="1"/>
  <c r="D65" i="5"/>
  <c r="D65" i="6" s="1"/>
  <c r="A66" i="5"/>
  <c r="A66" i="6" s="1"/>
  <c r="B66" i="5"/>
  <c r="B66" i="6" s="1"/>
  <c r="C66" i="5"/>
  <c r="C66" i="6" s="1"/>
  <c r="D66" i="5"/>
  <c r="D66" i="6" s="1"/>
  <c r="A67" i="5"/>
  <c r="A67" i="6" s="1"/>
  <c r="B67" i="5"/>
  <c r="B67" i="6" s="1"/>
  <c r="C67" i="5"/>
  <c r="C67" i="6" s="1"/>
  <c r="D67" i="5"/>
  <c r="D67" i="6" s="1"/>
  <c r="A68" i="5"/>
  <c r="A68" i="6" s="1"/>
  <c r="B68" i="5"/>
  <c r="B68" i="6" s="1"/>
  <c r="C68" i="5"/>
  <c r="C68" i="6" s="1"/>
  <c r="D68" i="5"/>
  <c r="D68" i="6" s="1"/>
  <c r="A69" i="5"/>
  <c r="A69" i="6" s="1"/>
  <c r="B69" i="5"/>
  <c r="B69" i="6" s="1"/>
  <c r="C69" i="5"/>
  <c r="C69" i="6" s="1"/>
  <c r="D69" i="5"/>
  <c r="A70" i="5"/>
  <c r="B70" i="5"/>
  <c r="B70" i="6" s="1"/>
  <c r="C70" i="5"/>
  <c r="C70" i="6" s="1"/>
  <c r="D70" i="5"/>
  <c r="D70" i="6" s="1"/>
  <c r="A71" i="5"/>
  <c r="A71" i="6" s="1"/>
  <c r="B71" i="5"/>
  <c r="B71" i="6" s="1"/>
  <c r="C71" i="5"/>
  <c r="C71" i="6" s="1"/>
  <c r="D71" i="5"/>
  <c r="D71" i="6" s="1"/>
  <c r="A72" i="5"/>
  <c r="A72" i="6" s="1"/>
  <c r="B72" i="5"/>
  <c r="B72" i="6" s="1"/>
  <c r="C72" i="5"/>
  <c r="C72" i="6" s="1"/>
  <c r="D72" i="5"/>
  <c r="D72" i="6" s="1"/>
  <c r="A73" i="5"/>
  <c r="A73" i="6" s="1"/>
  <c r="B73" i="5"/>
  <c r="B73" i="6" s="1"/>
  <c r="C73" i="5"/>
  <c r="C73" i="6" s="1"/>
  <c r="D73" i="5"/>
  <c r="D73" i="6" s="1"/>
  <c r="A74" i="5"/>
  <c r="A74" i="6" s="1"/>
  <c r="B74" i="5"/>
  <c r="B74" i="6" s="1"/>
  <c r="C74" i="5"/>
  <c r="C74" i="6" s="1"/>
  <c r="D74" i="5"/>
  <c r="D74" i="6" s="1"/>
  <c r="A75" i="5"/>
  <c r="A75" i="6" s="1"/>
  <c r="B75" i="5"/>
  <c r="B75" i="6" s="1"/>
  <c r="C75" i="5"/>
  <c r="C75" i="6" s="1"/>
  <c r="D75" i="5"/>
  <c r="D75" i="6" s="1"/>
  <c r="A76" i="5"/>
  <c r="A76" i="6" s="1"/>
  <c r="B76" i="5"/>
  <c r="B76" i="6" s="1"/>
  <c r="C76" i="5"/>
  <c r="C76" i="6" s="1"/>
  <c r="D76" i="5"/>
  <c r="D76" i="6" s="1"/>
  <c r="A77" i="5"/>
  <c r="B77" i="5"/>
  <c r="B77" i="6" s="1"/>
  <c r="C77" i="5"/>
  <c r="C77" i="6" s="1"/>
  <c r="D77" i="5"/>
  <c r="D77" i="6" s="1"/>
  <c r="A78" i="5"/>
  <c r="A78" i="6" s="1"/>
  <c r="B78" i="5"/>
  <c r="B78" i="6" s="1"/>
  <c r="C78" i="5"/>
  <c r="C78" i="6" s="1"/>
  <c r="D78" i="5"/>
  <c r="D78" i="6" s="1"/>
  <c r="A79" i="5"/>
  <c r="A79" i="6" s="1"/>
  <c r="B79" i="5"/>
  <c r="B79" i="6" s="1"/>
  <c r="C79" i="5"/>
  <c r="C79" i="6" s="1"/>
  <c r="D79" i="5"/>
  <c r="D79" i="6" s="1"/>
  <c r="A80" i="5"/>
  <c r="A80" i="6" s="1"/>
  <c r="B80" i="5"/>
  <c r="B80" i="6" s="1"/>
  <c r="C80" i="5"/>
  <c r="C80" i="6" s="1"/>
  <c r="D80" i="5"/>
  <c r="D80" i="6" s="1"/>
  <c r="A81" i="5"/>
  <c r="A81" i="6" s="1"/>
  <c r="B81" i="5"/>
  <c r="B81" i="6" s="1"/>
  <c r="C81" i="5"/>
  <c r="C81" i="6" s="1"/>
  <c r="D81" i="5"/>
  <c r="D81" i="6" s="1"/>
  <c r="A82" i="5"/>
  <c r="A82" i="6" s="1"/>
  <c r="B82" i="5"/>
  <c r="B82" i="6" s="1"/>
  <c r="C82" i="5"/>
  <c r="C82" i="6" s="1"/>
  <c r="D82" i="5"/>
  <c r="D82" i="6" s="1"/>
  <c r="A83" i="5"/>
  <c r="A83" i="6" s="1"/>
  <c r="B83" i="5"/>
  <c r="B83" i="6" s="1"/>
  <c r="C83" i="5"/>
  <c r="D83" i="5"/>
  <c r="D83" i="6" s="1"/>
  <c r="A84" i="5"/>
  <c r="A84" i="6" s="1"/>
  <c r="B84" i="5"/>
  <c r="B84" i="6" s="1"/>
  <c r="C84" i="5"/>
  <c r="C84" i="6" s="1"/>
  <c r="D84" i="5"/>
  <c r="D84" i="6" s="1"/>
  <c r="A85" i="5"/>
  <c r="A85" i="6" s="1"/>
  <c r="B85" i="5"/>
  <c r="C85" i="5"/>
  <c r="C85" i="6" s="1"/>
  <c r="D85" i="5"/>
  <c r="D85" i="6" s="1"/>
  <c r="A86" i="5"/>
  <c r="A86" i="6" s="1"/>
  <c r="B86" i="5"/>
  <c r="B86" i="6" s="1"/>
  <c r="C86" i="5"/>
  <c r="C86" i="6" s="1"/>
  <c r="D86" i="5"/>
  <c r="D86" i="6" s="1"/>
  <c r="A87" i="5"/>
  <c r="A87" i="6" s="1"/>
  <c r="B87" i="5"/>
  <c r="B87" i="6" s="1"/>
  <c r="C87" i="5"/>
  <c r="C87" i="6" s="1"/>
  <c r="D87" i="5"/>
  <c r="D87" i="6" s="1"/>
  <c r="A88" i="5"/>
  <c r="A88" i="6" s="1"/>
  <c r="B88" i="5"/>
  <c r="B88" i="6" s="1"/>
  <c r="C88" i="5"/>
  <c r="C88" i="6" s="1"/>
  <c r="D88" i="5"/>
  <c r="A89" i="5"/>
  <c r="A89" i="6" s="1"/>
  <c r="B89" i="5"/>
  <c r="B89" i="6" s="1"/>
  <c r="C89" i="5"/>
  <c r="C89" i="6" s="1"/>
  <c r="D89" i="5"/>
  <c r="D89" i="6" s="1"/>
  <c r="A90" i="5"/>
  <c r="A90" i="6" s="1"/>
  <c r="B90" i="5"/>
  <c r="B90" i="6" s="1"/>
  <c r="C90" i="5"/>
  <c r="C90" i="6" s="1"/>
  <c r="D90" i="5"/>
  <c r="D90" i="6" s="1"/>
  <c r="A91" i="5"/>
  <c r="A91" i="6" s="1"/>
  <c r="B91" i="5"/>
  <c r="B91" i="6" s="1"/>
  <c r="C91" i="5"/>
  <c r="C91" i="6" s="1"/>
  <c r="D91" i="5"/>
  <c r="D91" i="6" s="1"/>
  <c r="A92" i="5"/>
  <c r="A92" i="6" s="1"/>
  <c r="B92" i="5"/>
  <c r="B92" i="6" s="1"/>
  <c r="C92" i="5"/>
  <c r="C92" i="6" s="1"/>
  <c r="D92" i="5"/>
  <c r="D92" i="6" s="1"/>
  <c r="A93" i="5"/>
  <c r="A93" i="6" s="1"/>
  <c r="B93" i="5"/>
  <c r="B93" i="6" s="1"/>
  <c r="C93" i="5"/>
  <c r="C93" i="6" s="1"/>
  <c r="D93" i="5"/>
  <c r="D93" i="6" s="1"/>
  <c r="A94" i="5"/>
  <c r="A94" i="6" s="1"/>
  <c r="B94" i="5"/>
  <c r="B94" i="6" s="1"/>
  <c r="C94" i="5"/>
  <c r="C94" i="6" s="1"/>
  <c r="D94" i="5"/>
  <c r="D94" i="6" s="1"/>
  <c r="A95" i="5"/>
  <c r="A95" i="6" s="1"/>
  <c r="B95" i="5"/>
  <c r="B95" i="6" s="1"/>
  <c r="C95" i="5"/>
  <c r="C95" i="6" s="1"/>
  <c r="D95" i="5"/>
  <c r="D95" i="6" s="1"/>
  <c r="A96" i="5"/>
  <c r="A96" i="6" s="1"/>
  <c r="B96" i="5"/>
  <c r="B96" i="6" s="1"/>
  <c r="C96" i="5"/>
  <c r="C96" i="6" s="1"/>
  <c r="D96" i="5"/>
  <c r="D96" i="6" s="1"/>
  <c r="A97" i="5"/>
  <c r="A97" i="6" s="1"/>
  <c r="B97" i="5"/>
  <c r="B97" i="6" s="1"/>
  <c r="C97" i="5"/>
  <c r="C97" i="6" s="1"/>
  <c r="D97" i="5"/>
  <c r="D97" i="6" s="1"/>
  <c r="A98" i="5"/>
  <c r="A98" i="6" s="1"/>
  <c r="B98" i="5"/>
  <c r="B98" i="6" s="1"/>
  <c r="C98" i="5"/>
  <c r="C98" i="6" s="1"/>
  <c r="D98" i="5"/>
  <c r="D98" i="6" s="1"/>
  <c r="A99" i="5"/>
  <c r="A99" i="6" s="1"/>
  <c r="B99" i="5"/>
  <c r="B99" i="6" s="1"/>
  <c r="C99" i="5"/>
  <c r="C99" i="6" s="1"/>
  <c r="D99" i="5"/>
  <c r="D99" i="6" s="1"/>
  <c r="A100" i="5"/>
  <c r="A100" i="6" s="1"/>
  <c r="B100" i="5"/>
  <c r="B100" i="6" s="1"/>
  <c r="C100" i="5"/>
  <c r="C100" i="6" s="1"/>
  <c r="D100" i="5"/>
  <c r="D100" i="6" s="1"/>
  <c r="A101" i="5"/>
  <c r="A101" i="6" s="1"/>
  <c r="B101" i="5"/>
  <c r="B101" i="6" s="1"/>
  <c r="C101" i="5"/>
  <c r="C101" i="6" s="1"/>
  <c r="D101" i="5"/>
  <c r="D101" i="6" s="1"/>
  <c r="A102" i="5"/>
  <c r="A102" i="6" s="1"/>
  <c r="B102" i="5"/>
  <c r="B102" i="6" s="1"/>
  <c r="C102" i="5"/>
  <c r="C102" i="6" s="1"/>
  <c r="D102" i="5"/>
  <c r="D102" i="6" s="1"/>
  <c r="A103" i="5"/>
  <c r="A103" i="6" s="1"/>
  <c r="B103" i="5"/>
  <c r="B103" i="6" s="1"/>
  <c r="C103" i="5"/>
  <c r="C103" i="6" s="1"/>
  <c r="D103" i="5"/>
  <c r="D103" i="6" s="1"/>
  <c r="A104" i="5"/>
  <c r="A104" i="6" s="1"/>
  <c r="B104" i="5"/>
  <c r="B104" i="6" s="1"/>
  <c r="C104" i="5"/>
  <c r="C104" i="6" s="1"/>
  <c r="D104" i="5"/>
  <c r="D104" i="6" s="1"/>
  <c r="A105" i="5"/>
  <c r="A105" i="6" s="1"/>
  <c r="B105" i="5"/>
  <c r="B105" i="6" s="1"/>
  <c r="C105" i="5"/>
  <c r="C105" i="6" s="1"/>
  <c r="D105" i="5"/>
  <c r="D105" i="6" s="1"/>
  <c r="A106" i="5"/>
  <c r="A106" i="6" s="1"/>
  <c r="B106" i="5"/>
  <c r="B106" i="6" s="1"/>
  <c r="C106" i="5"/>
  <c r="C106" i="6" s="1"/>
  <c r="D106" i="5"/>
  <c r="D106" i="6" s="1"/>
  <c r="A107" i="5"/>
  <c r="A107" i="6" s="1"/>
  <c r="B107" i="5"/>
  <c r="B107" i="6" s="1"/>
  <c r="C107" i="5"/>
  <c r="C107" i="6" s="1"/>
  <c r="D107" i="5"/>
  <c r="D107" i="6" s="1"/>
  <c r="A108" i="5"/>
  <c r="A108" i="6" s="1"/>
  <c r="B108" i="5"/>
  <c r="B108" i="6" s="1"/>
  <c r="C108" i="5"/>
  <c r="C108" i="6" s="1"/>
  <c r="D108" i="5"/>
  <c r="D108" i="6" s="1"/>
  <c r="A109" i="5"/>
  <c r="A109" i="6" s="1"/>
  <c r="B109" i="5"/>
  <c r="B109" i="6" s="1"/>
  <c r="C109" i="5"/>
  <c r="C109" i="6" s="1"/>
  <c r="D109" i="5"/>
  <c r="D109" i="6" s="1"/>
  <c r="A110" i="5"/>
  <c r="A110" i="6" s="1"/>
  <c r="B110" i="5"/>
  <c r="B110" i="6" s="1"/>
  <c r="C110" i="5"/>
  <c r="C110" i="6" s="1"/>
  <c r="D110" i="5"/>
  <c r="D110" i="6" s="1"/>
  <c r="A111" i="5"/>
  <c r="A111" i="6" s="1"/>
  <c r="B111" i="5"/>
  <c r="B111" i="6" s="1"/>
  <c r="C111" i="5"/>
  <c r="C111" i="6" s="1"/>
  <c r="D111" i="5"/>
  <c r="D111" i="6" s="1"/>
  <c r="A112" i="5"/>
  <c r="A112" i="6" s="1"/>
  <c r="B112" i="5"/>
  <c r="B112" i="6" s="1"/>
  <c r="C112" i="5"/>
  <c r="C112" i="6" s="1"/>
  <c r="D112" i="5"/>
  <c r="D112" i="6" s="1"/>
  <c r="A113" i="5"/>
  <c r="A113" i="6" s="1"/>
  <c r="B113" i="5"/>
  <c r="B113" i="6" s="1"/>
  <c r="C113" i="5"/>
  <c r="C113" i="6" s="1"/>
  <c r="D113" i="5"/>
  <c r="D113" i="6" s="1"/>
  <c r="A114" i="5"/>
  <c r="A114" i="6" s="1"/>
  <c r="B114" i="5"/>
  <c r="B114" i="6" s="1"/>
  <c r="C114" i="5"/>
  <c r="C114" i="6" s="1"/>
  <c r="D114" i="5"/>
  <c r="D114" i="6" s="1"/>
  <c r="A115" i="5"/>
  <c r="A115" i="6" s="1"/>
  <c r="B115" i="5"/>
  <c r="B115" i="6" s="1"/>
  <c r="C115" i="5"/>
  <c r="C115" i="6" s="1"/>
  <c r="D115" i="5"/>
  <c r="D115" i="6" s="1"/>
  <c r="A116" i="5"/>
  <c r="A116" i="6" s="1"/>
  <c r="B116" i="5"/>
  <c r="B116" i="6" s="1"/>
  <c r="C116" i="5"/>
  <c r="C116" i="6" s="1"/>
  <c r="D116" i="5"/>
  <c r="D116" i="6" s="1"/>
  <c r="A117" i="5"/>
  <c r="A117" i="6" s="1"/>
  <c r="B117" i="5"/>
  <c r="B117" i="6" s="1"/>
  <c r="C117" i="5"/>
  <c r="C117" i="6" s="1"/>
  <c r="D117" i="5"/>
  <c r="D117" i="6" s="1"/>
  <c r="A118" i="5"/>
  <c r="A118" i="6" s="1"/>
  <c r="B118" i="5"/>
  <c r="B118" i="6" s="1"/>
  <c r="C118" i="5"/>
  <c r="D118" i="5"/>
  <c r="A119" i="5"/>
  <c r="B119" i="5"/>
  <c r="B119" i="6" s="1"/>
  <c r="C119" i="5"/>
  <c r="C119" i="6" s="1"/>
  <c r="D119" i="5"/>
  <c r="D119" i="6" s="1"/>
  <c r="A120" i="5"/>
  <c r="A120" i="6" s="1"/>
  <c r="B120" i="5"/>
  <c r="B120" i="6" s="1"/>
  <c r="C120" i="5"/>
  <c r="C120" i="6" s="1"/>
  <c r="D120" i="5"/>
  <c r="D120" i="6" s="1"/>
  <c r="A121" i="5"/>
  <c r="A121" i="6" s="1"/>
  <c r="B121" i="5"/>
  <c r="B121" i="6" s="1"/>
  <c r="C121" i="5"/>
  <c r="C121" i="6" s="1"/>
  <c r="D121" i="5"/>
  <c r="D121" i="6" s="1"/>
  <c r="A122" i="5"/>
  <c r="A122" i="6" s="1"/>
  <c r="B122" i="5"/>
  <c r="B122" i="6" s="1"/>
  <c r="C122" i="5"/>
  <c r="C122" i="6" s="1"/>
  <c r="D122" i="5"/>
  <c r="D122" i="6" s="1"/>
  <c r="A123" i="5"/>
  <c r="A123" i="6" s="1"/>
  <c r="B123" i="5"/>
  <c r="C123" i="5"/>
  <c r="C123" i="6" s="1"/>
  <c r="D123" i="5"/>
  <c r="A124" i="5"/>
  <c r="A124" i="6" s="1"/>
  <c r="B124" i="5"/>
  <c r="B124" i="6" s="1"/>
  <c r="C124" i="5"/>
  <c r="C124" i="6" s="1"/>
  <c r="D124" i="5"/>
  <c r="D124" i="6" s="1"/>
  <c r="A125" i="5"/>
  <c r="A125" i="6" s="1"/>
  <c r="B125" i="5"/>
  <c r="B125" i="6" s="1"/>
  <c r="C125" i="5"/>
  <c r="C125" i="6" s="1"/>
  <c r="D125" i="5"/>
  <c r="D125" i="6" s="1"/>
  <c r="A126" i="5"/>
  <c r="A126" i="6" s="1"/>
  <c r="B126" i="5"/>
  <c r="B126" i="6" s="1"/>
  <c r="C126" i="5"/>
  <c r="C126" i="6" s="1"/>
  <c r="D126" i="5"/>
  <c r="D126" i="6" s="1"/>
  <c r="A127" i="5"/>
  <c r="A127" i="6" s="1"/>
  <c r="B127" i="5"/>
  <c r="B127" i="6" s="1"/>
  <c r="C127" i="5"/>
  <c r="C127" i="6" s="1"/>
  <c r="D127" i="5"/>
  <c r="D127" i="6" s="1"/>
  <c r="A128" i="5"/>
  <c r="A128" i="6" s="1"/>
  <c r="B128" i="5"/>
  <c r="B128" i="6" s="1"/>
  <c r="C128" i="5"/>
  <c r="C128" i="6" s="1"/>
  <c r="D128" i="5"/>
  <c r="D128" i="6" s="1"/>
  <c r="A129" i="5"/>
  <c r="A129" i="6" s="1"/>
  <c r="B129" i="5"/>
  <c r="B129" i="6" s="1"/>
  <c r="C129" i="5"/>
  <c r="C129" i="6" s="1"/>
  <c r="D129" i="5"/>
  <c r="D129" i="6" s="1"/>
  <c r="A130" i="5"/>
  <c r="A130" i="6" s="1"/>
  <c r="B130" i="5"/>
  <c r="B130" i="6" s="1"/>
  <c r="C130" i="5"/>
  <c r="C130" i="6" s="1"/>
  <c r="D130" i="5"/>
  <c r="D130" i="6" s="1"/>
  <c r="A131" i="5"/>
  <c r="A131" i="6" s="1"/>
  <c r="B131" i="5"/>
  <c r="B131" i="6" s="1"/>
  <c r="C131" i="5"/>
  <c r="C131" i="6" s="1"/>
  <c r="D131" i="5"/>
  <c r="D131" i="6" s="1"/>
  <c r="A132" i="5"/>
  <c r="A132" i="6" s="1"/>
  <c r="B132" i="5"/>
  <c r="B132" i="6" s="1"/>
  <c r="C132" i="5"/>
  <c r="C132" i="6" s="1"/>
  <c r="D132" i="5"/>
  <c r="D132" i="6" s="1"/>
  <c r="A133" i="5"/>
  <c r="A133" i="6" s="1"/>
  <c r="B133" i="5"/>
  <c r="B133" i="6" s="1"/>
  <c r="C133" i="5"/>
  <c r="C133" i="6" s="1"/>
  <c r="D133" i="5"/>
  <c r="D133" i="6" s="1"/>
  <c r="A134" i="5"/>
  <c r="A134" i="6" s="1"/>
  <c r="B134" i="5"/>
  <c r="B134" i="6" s="1"/>
  <c r="C134" i="5"/>
  <c r="C134" i="6" s="1"/>
  <c r="D134" i="5"/>
  <c r="D134" i="6" s="1"/>
  <c r="A135" i="5"/>
  <c r="A135" i="6" s="1"/>
  <c r="B135" i="5"/>
  <c r="B135" i="6" s="1"/>
  <c r="C135" i="5"/>
  <c r="D135" i="5"/>
  <c r="D135" i="6" s="1"/>
  <c r="A136" i="5"/>
  <c r="A136" i="6" s="1"/>
  <c r="B136" i="5"/>
  <c r="B136" i="6" s="1"/>
  <c r="C136" i="5"/>
  <c r="C136" i="6" s="1"/>
  <c r="D136" i="5"/>
  <c r="D136" i="6" s="1"/>
  <c r="A137" i="5"/>
  <c r="A137" i="6" s="1"/>
  <c r="B137" i="5"/>
  <c r="B137" i="6" s="1"/>
  <c r="C137" i="5"/>
  <c r="C137" i="6" s="1"/>
  <c r="D137" i="5"/>
  <c r="D137" i="6" s="1"/>
  <c r="A138" i="5"/>
  <c r="A138" i="6" s="1"/>
  <c r="B138" i="5"/>
  <c r="B138" i="6" s="1"/>
  <c r="C138" i="5"/>
  <c r="C138" i="6" s="1"/>
  <c r="D138" i="5"/>
  <c r="D138" i="6" s="1"/>
  <c r="A139" i="5"/>
  <c r="A139" i="6" s="1"/>
  <c r="B139" i="5"/>
  <c r="B139" i="6" s="1"/>
  <c r="C139" i="5"/>
  <c r="C139" i="6" s="1"/>
  <c r="D139" i="5"/>
  <c r="D139" i="6" s="1"/>
  <c r="K139" i="5"/>
  <c r="A140" i="5"/>
  <c r="A140" i="6" s="1"/>
  <c r="B140" i="5"/>
  <c r="B140" i="6" s="1"/>
  <c r="C140" i="5"/>
  <c r="C140" i="6" s="1"/>
  <c r="D140" i="5"/>
  <c r="D140" i="6" s="1"/>
  <c r="A141" i="5"/>
  <c r="A141" i="6" s="1"/>
  <c r="B141" i="5"/>
  <c r="B141" i="6" s="1"/>
  <c r="C141" i="5"/>
  <c r="C141" i="6" s="1"/>
  <c r="D141" i="5"/>
  <c r="D141" i="6" s="1"/>
  <c r="A142" i="5"/>
  <c r="A142" i="6" s="1"/>
  <c r="B142" i="5"/>
  <c r="B142" i="6" s="1"/>
  <c r="C142" i="5"/>
  <c r="C142" i="6" s="1"/>
  <c r="D142" i="5"/>
  <c r="D142" i="6" s="1"/>
  <c r="A143" i="5"/>
  <c r="A143" i="6" s="1"/>
  <c r="B143" i="5"/>
  <c r="B143" i="6" s="1"/>
  <c r="C143" i="5"/>
  <c r="C143" i="6" s="1"/>
  <c r="D143" i="5"/>
  <c r="D143" i="6" s="1"/>
  <c r="A144" i="5"/>
  <c r="A144" i="6" s="1"/>
  <c r="B144" i="5"/>
  <c r="B144" i="6" s="1"/>
  <c r="C144" i="5"/>
  <c r="C144" i="6" s="1"/>
  <c r="D144" i="5"/>
  <c r="D144" i="6" s="1"/>
  <c r="A145" i="5"/>
  <c r="A145" i="6" s="1"/>
  <c r="B145" i="5"/>
  <c r="B145" i="6" s="1"/>
  <c r="C145" i="5"/>
  <c r="C145" i="6" s="1"/>
  <c r="D145" i="5"/>
  <c r="D145" i="6" s="1"/>
  <c r="A146" i="5"/>
  <c r="A146" i="6" s="1"/>
  <c r="B146" i="5"/>
  <c r="B146" i="6" s="1"/>
  <c r="C146" i="5"/>
  <c r="C146" i="6" s="1"/>
  <c r="D146" i="5"/>
  <c r="D146" i="6" s="1"/>
  <c r="A147" i="5"/>
  <c r="A147" i="6" s="1"/>
  <c r="B147" i="5"/>
  <c r="B147" i="6" s="1"/>
  <c r="C147" i="5"/>
  <c r="C147" i="6" s="1"/>
  <c r="D147" i="5"/>
  <c r="D147" i="6" s="1"/>
  <c r="A148" i="5"/>
  <c r="A148" i="6" s="1"/>
  <c r="B148" i="5"/>
  <c r="B148" i="6" s="1"/>
  <c r="C148" i="5"/>
  <c r="C148" i="6" s="1"/>
  <c r="D148" i="5"/>
  <c r="D148" i="6" s="1"/>
  <c r="A149" i="5"/>
  <c r="A149" i="6" s="1"/>
  <c r="B149" i="5"/>
  <c r="B149" i="6" s="1"/>
  <c r="C149" i="5"/>
  <c r="C149" i="6" s="1"/>
  <c r="D149" i="5"/>
  <c r="D149" i="6" s="1"/>
  <c r="A150" i="5"/>
  <c r="A150" i="6" s="1"/>
  <c r="B150" i="5"/>
  <c r="B150" i="6" s="1"/>
  <c r="C150" i="5"/>
  <c r="C150" i="6" s="1"/>
  <c r="D150" i="5"/>
  <c r="D150" i="6" s="1"/>
  <c r="A151" i="5"/>
  <c r="A151" i="6" s="1"/>
  <c r="B151" i="5"/>
  <c r="B151" i="6" s="1"/>
  <c r="C151" i="5"/>
  <c r="C151" i="6" s="1"/>
  <c r="D151" i="5"/>
  <c r="D151" i="6" s="1"/>
  <c r="A152" i="5"/>
  <c r="A152" i="6" s="1"/>
  <c r="B152" i="5"/>
  <c r="B152" i="6" s="1"/>
  <c r="C152" i="5"/>
  <c r="C152" i="6" s="1"/>
  <c r="D152" i="5"/>
  <c r="D152" i="6" s="1"/>
  <c r="A153" i="5"/>
  <c r="A153" i="6" s="1"/>
  <c r="B153" i="5"/>
  <c r="B153" i="6" s="1"/>
  <c r="C153" i="5"/>
  <c r="C153" i="6" s="1"/>
  <c r="D153" i="5"/>
  <c r="D153" i="6" s="1"/>
  <c r="A154" i="5"/>
  <c r="A154" i="6" s="1"/>
  <c r="B154" i="5"/>
  <c r="B154" i="6" s="1"/>
  <c r="C154" i="5"/>
  <c r="C154" i="6" s="1"/>
  <c r="D154" i="5"/>
  <c r="D154" i="6" s="1"/>
  <c r="A155" i="5"/>
  <c r="A155" i="6" s="1"/>
  <c r="B155" i="5"/>
  <c r="B155" i="6" s="1"/>
  <c r="C155" i="5"/>
  <c r="C155" i="6" s="1"/>
  <c r="D155" i="5"/>
  <c r="D155" i="6" s="1"/>
  <c r="A156" i="5"/>
  <c r="A156" i="6" s="1"/>
  <c r="B156" i="5"/>
  <c r="B156" i="6" s="1"/>
  <c r="C156" i="5"/>
  <c r="C156" i="6" s="1"/>
  <c r="D156" i="5"/>
  <c r="D156" i="6" s="1"/>
  <c r="A157" i="5"/>
  <c r="A157" i="6" s="1"/>
  <c r="B157" i="5"/>
  <c r="B157" i="6" s="1"/>
  <c r="C157" i="5"/>
  <c r="C157" i="6" s="1"/>
  <c r="D157" i="5"/>
  <c r="D157" i="6" s="1"/>
  <c r="A158" i="5"/>
  <c r="A158" i="6" s="1"/>
  <c r="B158" i="5"/>
  <c r="B158" i="6" s="1"/>
  <c r="C158" i="5"/>
  <c r="C158" i="6" s="1"/>
  <c r="D158" i="5"/>
  <c r="D158" i="6" s="1"/>
  <c r="A159" i="5"/>
  <c r="A159" i="6" s="1"/>
  <c r="B159" i="5"/>
  <c r="B159" i="6" s="1"/>
  <c r="C159" i="5"/>
  <c r="C159" i="6" s="1"/>
  <c r="D159" i="5"/>
  <c r="D159" i="6" s="1"/>
  <c r="A160" i="5"/>
  <c r="A160" i="6" s="1"/>
  <c r="B160" i="5"/>
  <c r="B160" i="6" s="1"/>
  <c r="C160" i="5"/>
  <c r="C160" i="6" s="1"/>
  <c r="D160" i="5"/>
  <c r="D160" i="6" s="1"/>
  <c r="A161" i="5"/>
  <c r="A161" i="6" s="1"/>
  <c r="B161" i="5"/>
  <c r="B161" i="6" s="1"/>
  <c r="C161" i="5"/>
  <c r="C161" i="6" s="1"/>
  <c r="D161" i="5"/>
  <c r="D161" i="6" s="1"/>
  <c r="A162" i="5"/>
  <c r="A162" i="6" s="1"/>
  <c r="B162" i="5"/>
  <c r="B162" i="6" s="1"/>
  <c r="C162" i="5"/>
  <c r="C162" i="6" s="1"/>
  <c r="D162" i="5"/>
  <c r="D162" i="6" s="1"/>
  <c r="A163" i="5"/>
  <c r="A163" i="6" s="1"/>
  <c r="B163" i="5"/>
  <c r="B163" i="6" s="1"/>
  <c r="C163" i="5"/>
  <c r="C163" i="6" s="1"/>
  <c r="D163" i="5"/>
  <c r="D163" i="6" s="1"/>
  <c r="A164" i="5"/>
  <c r="A164" i="6" s="1"/>
  <c r="B164" i="5"/>
  <c r="B164" i="6" s="1"/>
  <c r="C164" i="5"/>
  <c r="C164" i="6" s="1"/>
  <c r="D164" i="5"/>
  <c r="D164" i="6" s="1"/>
  <c r="A165" i="5"/>
  <c r="A165" i="6" s="1"/>
  <c r="B165" i="5"/>
  <c r="C165" i="5"/>
  <c r="C165" i="6" s="1"/>
  <c r="D165" i="5"/>
  <c r="D165" i="6" s="1"/>
  <c r="A166" i="5"/>
  <c r="A166" i="6" s="1"/>
  <c r="B166" i="5"/>
  <c r="B166" i="6" s="1"/>
  <c r="C166" i="5"/>
  <c r="C166" i="6" s="1"/>
  <c r="D166" i="5"/>
  <c r="D166" i="6" s="1"/>
  <c r="A167" i="5"/>
  <c r="A167" i="6" s="1"/>
  <c r="B167" i="5"/>
  <c r="B167" i="6" s="1"/>
  <c r="C167" i="5"/>
  <c r="C167" i="6" s="1"/>
  <c r="D167" i="5"/>
  <c r="D167" i="6" s="1"/>
  <c r="A168" i="5"/>
  <c r="A168" i="6" s="1"/>
  <c r="B168" i="5"/>
  <c r="B168" i="6" s="1"/>
  <c r="C168" i="5"/>
  <c r="C168" i="6" s="1"/>
  <c r="D168" i="5"/>
  <c r="A169" i="5"/>
  <c r="A169" i="6" s="1"/>
  <c r="B169" i="5"/>
  <c r="B169" i="6" s="1"/>
  <c r="C169" i="5"/>
  <c r="C169" i="6" s="1"/>
  <c r="D169" i="5"/>
  <c r="A170" i="5"/>
  <c r="A170" i="6" s="1"/>
  <c r="B170" i="5"/>
  <c r="B170" i="6" s="1"/>
  <c r="C170" i="5"/>
  <c r="C170" i="6" s="1"/>
  <c r="D170" i="5"/>
  <c r="D170" i="6" s="1"/>
  <c r="A171" i="5"/>
  <c r="A171" i="6" s="1"/>
  <c r="B171" i="5"/>
  <c r="B171" i="6" s="1"/>
  <c r="C171" i="5"/>
  <c r="C171" i="6" s="1"/>
  <c r="D171" i="5"/>
  <c r="D171" i="6" s="1"/>
  <c r="A172" i="5"/>
  <c r="A172" i="6" s="1"/>
  <c r="B172" i="5"/>
  <c r="B172" i="6" s="1"/>
  <c r="C172" i="5"/>
  <c r="C172" i="6" s="1"/>
  <c r="D172" i="5"/>
  <c r="D172" i="6" s="1"/>
  <c r="A173" i="5"/>
  <c r="A173" i="6" s="1"/>
  <c r="B173" i="5"/>
  <c r="B173" i="6" s="1"/>
  <c r="C173" i="5"/>
  <c r="C173" i="6" s="1"/>
  <c r="D173" i="5"/>
  <c r="D173" i="6" s="1"/>
  <c r="A174" i="5"/>
  <c r="A174" i="6" s="1"/>
  <c r="B174" i="5"/>
  <c r="B174" i="6" s="1"/>
  <c r="C174" i="5"/>
  <c r="C174" i="6" s="1"/>
  <c r="D174" i="5"/>
  <c r="D174" i="6" s="1"/>
  <c r="A175" i="5"/>
  <c r="A175" i="6" s="1"/>
  <c r="B175" i="5"/>
  <c r="B175" i="6" s="1"/>
  <c r="C175" i="5"/>
  <c r="C175" i="6" s="1"/>
  <c r="D175" i="5"/>
  <c r="D175" i="6" s="1"/>
  <c r="A176" i="5"/>
  <c r="A176" i="6" s="1"/>
  <c r="B176" i="5"/>
  <c r="B176" i="6" s="1"/>
  <c r="C176" i="5"/>
  <c r="C176" i="6" s="1"/>
  <c r="D176" i="5"/>
  <c r="D176" i="6" s="1"/>
  <c r="A177" i="5"/>
  <c r="A177" i="6" s="1"/>
  <c r="B177" i="5"/>
  <c r="B177" i="6" s="1"/>
  <c r="C177" i="5"/>
  <c r="C177" i="6" s="1"/>
  <c r="D177" i="5"/>
  <c r="D177" i="6" s="1"/>
  <c r="A178" i="5"/>
  <c r="A178" i="6" s="1"/>
  <c r="B178" i="5"/>
  <c r="B178" i="6" s="1"/>
  <c r="C178" i="5"/>
  <c r="C178" i="6" s="1"/>
  <c r="D178" i="5"/>
  <c r="D178" i="6" s="1"/>
  <c r="A179" i="5"/>
  <c r="A179" i="6" s="1"/>
  <c r="B179" i="5"/>
  <c r="B179" i="6" s="1"/>
  <c r="C179" i="5"/>
  <c r="C179" i="6" s="1"/>
  <c r="D179" i="5"/>
  <c r="D179" i="6" s="1"/>
  <c r="A180" i="5"/>
  <c r="A180" i="6" s="1"/>
  <c r="B180" i="5"/>
  <c r="B180" i="6" s="1"/>
  <c r="C180" i="5"/>
  <c r="C180" i="6" s="1"/>
  <c r="D180" i="5"/>
  <c r="D180" i="6" s="1"/>
  <c r="A181" i="5"/>
  <c r="A181" i="6" s="1"/>
  <c r="B181" i="5"/>
  <c r="B181" i="6" s="1"/>
  <c r="C181" i="5"/>
  <c r="C181" i="6" s="1"/>
  <c r="D181" i="5"/>
  <c r="D181" i="6" s="1"/>
  <c r="A182" i="5"/>
  <c r="A182" i="6" s="1"/>
  <c r="B182" i="5"/>
  <c r="B182" i="6" s="1"/>
  <c r="C182" i="5"/>
  <c r="C182" i="6" s="1"/>
  <c r="D182" i="5"/>
  <c r="D182" i="6" s="1"/>
  <c r="A183" i="5"/>
  <c r="A183" i="6" s="1"/>
  <c r="B183" i="5"/>
  <c r="B183" i="6" s="1"/>
  <c r="C183" i="5"/>
  <c r="C183" i="6" s="1"/>
  <c r="D183" i="5"/>
  <c r="D183" i="6" s="1"/>
  <c r="A184" i="5"/>
  <c r="A184" i="6" s="1"/>
  <c r="B184" i="5"/>
  <c r="B184" i="6" s="1"/>
  <c r="C184" i="5"/>
  <c r="C184" i="6" s="1"/>
  <c r="D184" i="5"/>
  <c r="D184" i="6" s="1"/>
  <c r="A185" i="5"/>
  <c r="A185" i="6" s="1"/>
  <c r="B185" i="5"/>
  <c r="C185" i="5"/>
  <c r="D185" i="5"/>
  <c r="D185" i="6" s="1"/>
  <c r="A186" i="5"/>
  <c r="A186" i="6" s="1"/>
  <c r="B186" i="5"/>
  <c r="B186" i="6" s="1"/>
  <c r="C186" i="5"/>
  <c r="C186" i="6" s="1"/>
  <c r="D186" i="5"/>
  <c r="D186" i="6" s="1"/>
  <c r="A187" i="5"/>
  <c r="A187" i="6" s="1"/>
  <c r="B187" i="5"/>
  <c r="B187" i="6" s="1"/>
  <c r="C187" i="5"/>
  <c r="C187" i="6" s="1"/>
  <c r="D187" i="5"/>
  <c r="D187" i="6" s="1"/>
  <c r="A188" i="5"/>
  <c r="A188" i="6" s="1"/>
  <c r="B188" i="5"/>
  <c r="B188" i="6" s="1"/>
  <c r="C188" i="5"/>
  <c r="C188" i="6" s="1"/>
  <c r="D188" i="5"/>
  <c r="D188" i="6" s="1"/>
  <c r="A189" i="5"/>
  <c r="A189" i="6" s="1"/>
  <c r="B189" i="5"/>
  <c r="B189" i="6" s="1"/>
  <c r="C189" i="5"/>
  <c r="C189" i="6" s="1"/>
  <c r="D189" i="5"/>
  <c r="D189" i="6" s="1"/>
  <c r="A190" i="5"/>
  <c r="A190" i="6" s="1"/>
  <c r="B190" i="5"/>
  <c r="B190" i="6" s="1"/>
  <c r="C190" i="5"/>
  <c r="C190" i="6" s="1"/>
  <c r="D190" i="5"/>
  <c r="D190" i="6" s="1"/>
  <c r="A191" i="5"/>
  <c r="A191" i="6" s="1"/>
  <c r="B191" i="5"/>
  <c r="B191" i="6" s="1"/>
  <c r="C191" i="5"/>
  <c r="C191" i="6" s="1"/>
  <c r="D191" i="5"/>
  <c r="D191" i="6" s="1"/>
  <c r="A192" i="5"/>
  <c r="A192" i="6" s="1"/>
  <c r="B192" i="5"/>
  <c r="B192" i="6" s="1"/>
  <c r="C192" i="5"/>
  <c r="C192" i="6" s="1"/>
  <c r="D192" i="5"/>
  <c r="D192" i="6" s="1"/>
  <c r="A193" i="5"/>
  <c r="A193" i="6" s="1"/>
  <c r="B193" i="5"/>
  <c r="B193" i="6" s="1"/>
  <c r="C193" i="5"/>
  <c r="C193" i="6" s="1"/>
  <c r="D193" i="5"/>
  <c r="D193" i="6" s="1"/>
  <c r="A194" i="5"/>
  <c r="A194" i="6" s="1"/>
  <c r="B194" i="5"/>
  <c r="B194" i="6" s="1"/>
  <c r="C194" i="5"/>
  <c r="C194" i="6" s="1"/>
  <c r="D194" i="5"/>
  <c r="D194" i="6" s="1"/>
  <c r="A195" i="5"/>
  <c r="A195" i="6" s="1"/>
  <c r="B195" i="5"/>
  <c r="B195" i="6" s="1"/>
  <c r="C195" i="5"/>
  <c r="C195" i="6" s="1"/>
  <c r="D195" i="5"/>
  <c r="D195" i="6" s="1"/>
  <c r="A196" i="5"/>
  <c r="A196" i="6" s="1"/>
  <c r="B196" i="5"/>
  <c r="B196" i="6" s="1"/>
  <c r="C196" i="5"/>
  <c r="C196" i="6" s="1"/>
  <c r="D196" i="5"/>
  <c r="D196" i="6" s="1"/>
  <c r="A197" i="5"/>
  <c r="A197" i="6" s="1"/>
  <c r="B197" i="5"/>
  <c r="B197" i="6" s="1"/>
  <c r="C197" i="5"/>
  <c r="C197" i="6" s="1"/>
  <c r="D197" i="5"/>
  <c r="D197" i="6" s="1"/>
  <c r="A198" i="5"/>
  <c r="A198" i="6" s="1"/>
  <c r="B198" i="5"/>
  <c r="B198" i="6" s="1"/>
  <c r="C198" i="5"/>
  <c r="C198" i="6" s="1"/>
  <c r="D198" i="5"/>
  <c r="D198" i="6" s="1"/>
  <c r="A199" i="5"/>
  <c r="A199" i="6" s="1"/>
  <c r="B199" i="5"/>
  <c r="B199" i="6" s="1"/>
  <c r="C199" i="5"/>
  <c r="C199" i="6" s="1"/>
  <c r="D199" i="5"/>
  <c r="D199" i="6" s="1"/>
  <c r="A200" i="5"/>
  <c r="A200" i="6" s="1"/>
  <c r="B200" i="5"/>
  <c r="B200" i="6" s="1"/>
  <c r="C200" i="5"/>
  <c r="C200" i="6" s="1"/>
  <c r="D200" i="5"/>
  <c r="D200" i="6" s="1"/>
  <c r="A201" i="5"/>
  <c r="A201" i="6" s="1"/>
  <c r="B201" i="5"/>
  <c r="B201" i="6" s="1"/>
  <c r="C201" i="5"/>
  <c r="C201" i="6" s="1"/>
  <c r="D201" i="5"/>
  <c r="D201" i="6" s="1"/>
  <c r="A202" i="5"/>
  <c r="A202" i="6" s="1"/>
  <c r="B202" i="5"/>
  <c r="B202" i="6" s="1"/>
  <c r="C202" i="5"/>
  <c r="D202" i="5"/>
  <c r="D202" i="6" s="1"/>
  <c r="A203" i="5"/>
  <c r="A203" i="6" s="1"/>
  <c r="B203" i="5"/>
  <c r="B203" i="6" s="1"/>
  <c r="C203" i="5"/>
  <c r="C203" i="6" s="1"/>
  <c r="D203" i="5"/>
  <c r="D203" i="6" s="1"/>
  <c r="A204" i="5"/>
  <c r="A204" i="6" s="1"/>
  <c r="B204" i="5"/>
  <c r="B204" i="6" s="1"/>
  <c r="C204" i="5"/>
  <c r="C204" i="6" s="1"/>
  <c r="D204" i="5"/>
  <c r="D204" i="6" s="1"/>
  <c r="A205" i="5"/>
  <c r="A205" i="6" s="1"/>
  <c r="B205" i="5"/>
  <c r="B205" i="6" s="1"/>
  <c r="C205" i="5"/>
  <c r="C205" i="6" s="1"/>
  <c r="D205" i="5"/>
  <c r="D205" i="6" s="1"/>
  <c r="A206" i="5"/>
  <c r="A206" i="6" s="1"/>
  <c r="B206" i="5"/>
  <c r="B206" i="6" s="1"/>
  <c r="C206" i="5"/>
  <c r="C206" i="6" s="1"/>
  <c r="D206" i="5"/>
  <c r="D206" i="6" s="1"/>
  <c r="A207" i="5"/>
  <c r="A207" i="6" s="1"/>
  <c r="B207" i="5"/>
  <c r="B207" i="6" s="1"/>
  <c r="C207" i="5"/>
  <c r="C207" i="6" s="1"/>
  <c r="D207" i="5"/>
  <c r="D207" i="6" s="1"/>
  <c r="A208" i="5"/>
  <c r="A208" i="6" s="1"/>
  <c r="B208" i="5"/>
  <c r="B208" i="6" s="1"/>
  <c r="C208" i="5"/>
  <c r="C208" i="6" s="1"/>
  <c r="D208" i="5"/>
  <c r="A209" i="5"/>
  <c r="A209" i="6" s="1"/>
  <c r="B209" i="5"/>
  <c r="B209" i="6" s="1"/>
  <c r="C209" i="5"/>
  <c r="C209" i="6" s="1"/>
  <c r="D209" i="5"/>
  <c r="D209" i="6" s="1"/>
  <c r="A210" i="5"/>
  <c r="A210" i="6" s="1"/>
  <c r="B210" i="5"/>
  <c r="B210" i="6" s="1"/>
  <c r="C210" i="5"/>
  <c r="C210" i="6" s="1"/>
  <c r="D210" i="5"/>
  <c r="D210" i="6" s="1"/>
  <c r="A211" i="5"/>
  <c r="A211" i="6" s="1"/>
  <c r="B211" i="5"/>
  <c r="B211" i="6" s="1"/>
  <c r="C211" i="5"/>
  <c r="C211" i="6" s="1"/>
  <c r="D211" i="5"/>
  <c r="D211" i="6" s="1"/>
  <c r="A212" i="5"/>
  <c r="A212" i="6" s="1"/>
  <c r="B212" i="5"/>
  <c r="B212" i="6" s="1"/>
  <c r="C212" i="5"/>
  <c r="C212" i="6" s="1"/>
  <c r="D212" i="5"/>
  <c r="D212" i="6" s="1"/>
  <c r="A213" i="5"/>
  <c r="A213" i="6" s="1"/>
  <c r="B213" i="5"/>
  <c r="B213" i="6" s="1"/>
  <c r="C213" i="5"/>
  <c r="C213" i="6" s="1"/>
  <c r="D213" i="5"/>
  <c r="D213" i="6" s="1"/>
  <c r="A214" i="5"/>
  <c r="A214" i="6" s="1"/>
  <c r="B214" i="5"/>
  <c r="B214" i="6" s="1"/>
  <c r="C214" i="5"/>
  <c r="C214" i="6" s="1"/>
  <c r="D214" i="5"/>
  <c r="D214" i="6" s="1"/>
  <c r="A215" i="5"/>
  <c r="A215" i="6" s="1"/>
  <c r="B215" i="5"/>
  <c r="B215" i="6" s="1"/>
  <c r="C215" i="5"/>
  <c r="C215" i="6" s="1"/>
  <c r="D215" i="5"/>
  <c r="D215" i="6" s="1"/>
  <c r="A216" i="5"/>
  <c r="A216" i="6" s="1"/>
  <c r="B216" i="5"/>
  <c r="B216" i="6" s="1"/>
  <c r="C216" i="5"/>
  <c r="C216" i="6" s="1"/>
  <c r="D216" i="5"/>
  <c r="D216" i="6" s="1"/>
  <c r="A217" i="5"/>
  <c r="B217" i="5"/>
  <c r="B217" i="6" s="1"/>
  <c r="C217" i="5"/>
  <c r="C217" i="6" s="1"/>
  <c r="D217" i="5"/>
  <c r="D217" i="6" s="1"/>
  <c r="A218" i="5"/>
  <c r="A218" i="6" s="1"/>
  <c r="B218" i="5"/>
  <c r="B218" i="6" s="1"/>
  <c r="C218" i="5"/>
  <c r="D218" i="5"/>
  <c r="D218" i="6" s="1"/>
  <c r="A219" i="5"/>
  <c r="A219" i="6" s="1"/>
  <c r="B219" i="5"/>
  <c r="B219" i="6" s="1"/>
  <c r="C219" i="5"/>
  <c r="C219" i="6" s="1"/>
  <c r="D219" i="5"/>
  <c r="D219" i="6" s="1"/>
  <c r="A220" i="5"/>
  <c r="A220" i="6" s="1"/>
  <c r="B220" i="5"/>
  <c r="B220" i="6" s="1"/>
  <c r="C220" i="5"/>
  <c r="C220" i="6" s="1"/>
  <c r="D220" i="5"/>
  <c r="D220" i="6" s="1"/>
  <c r="A221" i="5"/>
  <c r="A221" i="6" s="1"/>
  <c r="B221" i="5"/>
  <c r="B221" i="6" s="1"/>
  <c r="C221" i="5"/>
  <c r="C221" i="6" s="1"/>
  <c r="D221" i="5"/>
  <c r="D221" i="6" s="1"/>
  <c r="A222" i="5"/>
  <c r="A222" i="6" s="1"/>
  <c r="B222" i="5"/>
  <c r="B222" i="6" s="1"/>
  <c r="C222" i="5"/>
  <c r="D222" i="5"/>
  <c r="A223" i="5"/>
  <c r="A223" i="6" s="1"/>
  <c r="B223" i="5"/>
  <c r="B223" i="6" s="1"/>
  <c r="C223" i="5"/>
  <c r="C223" i="6" s="1"/>
  <c r="D223" i="5"/>
  <c r="A224" i="5"/>
  <c r="B224" i="5"/>
  <c r="B224" i="6" s="1"/>
  <c r="C224" i="5"/>
  <c r="C224" i="6" s="1"/>
  <c r="D224" i="5"/>
  <c r="D224" i="6" s="1"/>
  <c r="A225" i="5"/>
  <c r="A225" i="6" s="1"/>
  <c r="B225" i="5"/>
  <c r="B225" i="6" s="1"/>
  <c r="C225" i="5"/>
  <c r="C225" i="6" s="1"/>
  <c r="D225" i="5"/>
  <c r="D225" i="6" s="1"/>
  <c r="A226" i="5"/>
  <c r="A226" i="6" s="1"/>
  <c r="B226" i="5"/>
  <c r="B226" i="6" s="1"/>
  <c r="C226" i="5"/>
  <c r="C226" i="6" s="1"/>
  <c r="D226" i="5"/>
  <c r="D226" i="6" s="1"/>
  <c r="A227" i="5"/>
  <c r="A227" i="6" s="1"/>
  <c r="B227" i="5"/>
  <c r="B227" i="6" s="1"/>
  <c r="C227" i="5"/>
  <c r="C227" i="6" s="1"/>
  <c r="D227" i="5"/>
  <c r="D227" i="6" s="1"/>
  <c r="A228" i="5"/>
  <c r="A228" i="6" s="1"/>
  <c r="B228" i="5"/>
  <c r="B228" i="6" s="1"/>
  <c r="C228" i="5"/>
  <c r="D228" i="5"/>
  <c r="D228" i="6" s="1"/>
  <c r="A229" i="5"/>
  <c r="A229" i="6" s="1"/>
  <c r="B229" i="5"/>
  <c r="B229" i="6" s="1"/>
  <c r="C229" i="5"/>
  <c r="C229" i="6" s="1"/>
  <c r="D229" i="5"/>
  <c r="D229" i="6" s="1"/>
  <c r="A230" i="5"/>
  <c r="A230" i="6" s="1"/>
  <c r="B230" i="5"/>
  <c r="B230" i="6" s="1"/>
  <c r="C230" i="5"/>
  <c r="C230" i="6" s="1"/>
  <c r="D230" i="5"/>
  <c r="D230" i="6" s="1"/>
  <c r="A231" i="5"/>
  <c r="A231" i="6" s="1"/>
  <c r="B231" i="5"/>
  <c r="B231" i="6" s="1"/>
  <c r="C231" i="5"/>
  <c r="C231" i="6" s="1"/>
  <c r="D231" i="5"/>
  <c r="D231" i="6" s="1"/>
  <c r="A232" i="5"/>
  <c r="A232" i="6" s="1"/>
  <c r="B232" i="5"/>
  <c r="B232" i="6" s="1"/>
  <c r="C232" i="5"/>
  <c r="C232" i="6" s="1"/>
  <c r="D232" i="5"/>
  <c r="D232" i="6" s="1"/>
  <c r="A233" i="5"/>
  <c r="A233" i="6" s="1"/>
  <c r="B233" i="5"/>
  <c r="B233" i="6" s="1"/>
  <c r="C233" i="5"/>
  <c r="C233" i="6" s="1"/>
  <c r="D233" i="5"/>
  <c r="D233" i="6" s="1"/>
  <c r="A234" i="5"/>
  <c r="A234" i="6" s="1"/>
  <c r="B234" i="5"/>
  <c r="B234" i="6" s="1"/>
  <c r="C234" i="5"/>
  <c r="C234" i="6" s="1"/>
  <c r="D234" i="5"/>
  <c r="D234" i="6" s="1"/>
  <c r="A235" i="5"/>
  <c r="A235" i="6" s="1"/>
  <c r="B235" i="5"/>
  <c r="B235" i="6" s="1"/>
  <c r="C235" i="5"/>
  <c r="C235" i="6" s="1"/>
  <c r="D235" i="5"/>
  <c r="D235" i="6" s="1"/>
  <c r="A236" i="5"/>
  <c r="A236" i="6" s="1"/>
  <c r="B236" i="5"/>
  <c r="B236" i="6" s="1"/>
  <c r="C236" i="5"/>
  <c r="C236" i="6" s="1"/>
  <c r="D236" i="5"/>
  <c r="D236" i="6" s="1"/>
  <c r="A237" i="5"/>
  <c r="A237" i="6" s="1"/>
  <c r="B237" i="5"/>
  <c r="B237" i="6" s="1"/>
  <c r="C237" i="5"/>
  <c r="C237" i="6" s="1"/>
  <c r="D237" i="5"/>
  <c r="D237" i="6" s="1"/>
  <c r="A238" i="5"/>
  <c r="A238" i="6" s="1"/>
  <c r="B238" i="5"/>
  <c r="B238" i="6" s="1"/>
  <c r="C238" i="5"/>
  <c r="C238" i="6" s="1"/>
  <c r="D238" i="5"/>
  <c r="D238" i="6" s="1"/>
  <c r="A239" i="5"/>
  <c r="A239" i="6" s="1"/>
  <c r="B239" i="5"/>
  <c r="B239" i="6" s="1"/>
  <c r="C239" i="5"/>
  <c r="C239" i="6" s="1"/>
  <c r="D239" i="5"/>
  <c r="D239" i="6" s="1"/>
  <c r="A240" i="5"/>
  <c r="A240" i="6" s="1"/>
  <c r="B240" i="5"/>
  <c r="B240" i="6" s="1"/>
  <c r="C240" i="5"/>
  <c r="C240" i="6" s="1"/>
  <c r="D240" i="5"/>
  <c r="D240" i="6" s="1"/>
  <c r="A241" i="5"/>
  <c r="A241" i="6" s="1"/>
  <c r="B241" i="5"/>
  <c r="B241" i="6" s="1"/>
  <c r="C241" i="5"/>
  <c r="C241" i="6" s="1"/>
  <c r="D241" i="5"/>
  <c r="D241" i="6" s="1"/>
  <c r="A242" i="5"/>
  <c r="A242" i="6" s="1"/>
  <c r="B242" i="5"/>
  <c r="B242" i="6" s="1"/>
  <c r="C242" i="5"/>
  <c r="C242" i="6" s="1"/>
  <c r="D242" i="5"/>
  <c r="D242" i="6" s="1"/>
  <c r="A243" i="5"/>
  <c r="A243" i="6" s="1"/>
  <c r="B243" i="5"/>
  <c r="B243" i="6" s="1"/>
  <c r="C243" i="5"/>
  <c r="C243" i="6" s="1"/>
  <c r="D243" i="5"/>
  <c r="D243" i="6" s="1"/>
  <c r="A244" i="5"/>
  <c r="A244" i="6" s="1"/>
  <c r="B244" i="5"/>
  <c r="B244" i="6" s="1"/>
  <c r="C244" i="5"/>
  <c r="C244" i="6" s="1"/>
  <c r="D244" i="5"/>
  <c r="D244" i="6" s="1"/>
  <c r="A245" i="5"/>
  <c r="A245" i="6" s="1"/>
  <c r="B245" i="5"/>
  <c r="B245" i="6" s="1"/>
  <c r="C245" i="5"/>
  <c r="C245" i="6" s="1"/>
  <c r="D245" i="5"/>
  <c r="D245" i="6" s="1"/>
  <c r="A246" i="5"/>
  <c r="A246" i="6" s="1"/>
  <c r="B246" i="5"/>
  <c r="B246" i="6" s="1"/>
  <c r="C246" i="5"/>
  <c r="C246" i="6" s="1"/>
  <c r="D246" i="5"/>
  <c r="D246" i="6" s="1"/>
  <c r="A247" i="5"/>
  <c r="A247" i="6" s="1"/>
  <c r="B247" i="5"/>
  <c r="B247" i="6" s="1"/>
  <c r="C247" i="5"/>
  <c r="C247" i="6" s="1"/>
  <c r="D247" i="5"/>
  <c r="D247" i="6" s="1"/>
  <c r="A248" i="5"/>
  <c r="A248" i="6" s="1"/>
  <c r="B248" i="5"/>
  <c r="B248" i="6" s="1"/>
  <c r="C248" i="5"/>
  <c r="C248" i="6" s="1"/>
  <c r="D248" i="5"/>
  <c r="D248" i="6" s="1"/>
  <c r="A249" i="5"/>
  <c r="A249" i="6" s="1"/>
  <c r="B249" i="5"/>
  <c r="B249" i="6" s="1"/>
  <c r="C249" i="5"/>
  <c r="C249" i="6" s="1"/>
  <c r="D249" i="5"/>
  <c r="D249" i="6" s="1"/>
  <c r="A250" i="5"/>
  <c r="A250" i="6" s="1"/>
  <c r="B250" i="5"/>
  <c r="B250" i="6" s="1"/>
  <c r="C250" i="5"/>
  <c r="C250" i="6" s="1"/>
  <c r="D250" i="5"/>
  <c r="D250" i="6" s="1"/>
  <c r="A251" i="5"/>
  <c r="A251" i="6" s="1"/>
  <c r="B251" i="5"/>
  <c r="B251" i="6" s="1"/>
  <c r="C251" i="5"/>
  <c r="C251" i="6" s="1"/>
  <c r="D251" i="5"/>
  <c r="D251" i="6" s="1"/>
  <c r="A252" i="5"/>
  <c r="A252" i="6" s="1"/>
  <c r="B252" i="5"/>
  <c r="B252" i="6" s="1"/>
  <c r="C252" i="5"/>
  <c r="C252" i="6" s="1"/>
  <c r="D252" i="5"/>
  <c r="D252" i="6" s="1"/>
  <c r="A253" i="5"/>
  <c r="A253" i="6" s="1"/>
  <c r="B253" i="5"/>
  <c r="B253" i="6" s="1"/>
  <c r="C253" i="5"/>
  <c r="C253" i="6" s="1"/>
  <c r="D253" i="5"/>
  <c r="D253" i="6" s="1"/>
  <c r="A254" i="5"/>
  <c r="A254" i="6" s="1"/>
  <c r="B254" i="5"/>
  <c r="B254" i="6" s="1"/>
  <c r="C254" i="5"/>
  <c r="C254" i="6" s="1"/>
  <c r="D254" i="5"/>
  <c r="D254" i="6" s="1"/>
  <c r="A255" i="5"/>
  <c r="A255" i="6" s="1"/>
  <c r="B255" i="5"/>
  <c r="B255" i="6" s="1"/>
  <c r="C255" i="5"/>
  <c r="C255" i="6" s="1"/>
  <c r="D255" i="5"/>
  <c r="D255" i="6" s="1"/>
  <c r="A256" i="5"/>
  <c r="A256" i="6" s="1"/>
  <c r="B256" i="5"/>
  <c r="B256" i="6" s="1"/>
  <c r="C256" i="5"/>
  <c r="C256" i="6" s="1"/>
  <c r="D256" i="5"/>
  <c r="D256" i="6" s="1"/>
  <c r="A257" i="5"/>
  <c r="A257" i="6" s="1"/>
  <c r="B257" i="5"/>
  <c r="C257" i="5"/>
  <c r="C257" i="6" s="1"/>
  <c r="D257" i="5"/>
  <c r="D257" i="6" s="1"/>
  <c r="A258" i="5"/>
  <c r="A258" i="6" s="1"/>
  <c r="B258" i="5"/>
  <c r="B258" i="6" s="1"/>
  <c r="C258" i="5"/>
  <c r="C258" i="6" s="1"/>
  <c r="D258" i="5"/>
  <c r="D258" i="6" s="1"/>
  <c r="A259" i="5"/>
  <c r="A259" i="6" s="1"/>
  <c r="B259" i="5"/>
  <c r="B259" i="6" s="1"/>
  <c r="C259" i="5"/>
  <c r="C259" i="6" s="1"/>
  <c r="D259" i="5"/>
  <c r="D259" i="6" s="1"/>
  <c r="A260" i="5"/>
  <c r="A260" i="6" s="1"/>
  <c r="B260" i="5"/>
  <c r="B260" i="6" s="1"/>
  <c r="C260" i="5"/>
  <c r="C260" i="6" s="1"/>
  <c r="D260" i="5"/>
  <c r="D260" i="6" s="1"/>
  <c r="A261" i="5"/>
  <c r="A261" i="6" s="1"/>
  <c r="B261" i="5"/>
  <c r="B261" i="6" s="1"/>
  <c r="C261" i="5"/>
  <c r="C261" i="6" s="1"/>
  <c r="D261" i="5"/>
  <c r="D261" i="6" s="1"/>
  <c r="A262" i="5"/>
  <c r="B262" i="5"/>
  <c r="B262" i="6" s="1"/>
  <c r="C262" i="5"/>
  <c r="C262" i="6" s="1"/>
  <c r="D262" i="5"/>
  <c r="D262" i="6" s="1"/>
  <c r="A263" i="5"/>
  <c r="A263" i="6" s="1"/>
  <c r="B263" i="5"/>
  <c r="B263" i="6" s="1"/>
  <c r="C263" i="5"/>
  <c r="C263" i="6" s="1"/>
  <c r="D263" i="5"/>
  <c r="D263" i="6" s="1"/>
  <c r="A264" i="5"/>
  <c r="A264" i="6" s="1"/>
  <c r="B264" i="5"/>
  <c r="B264" i="6" s="1"/>
  <c r="C264" i="5"/>
  <c r="C264" i="6" s="1"/>
  <c r="D264" i="5"/>
  <c r="D264" i="6" s="1"/>
  <c r="A265" i="5"/>
  <c r="A265" i="6" s="1"/>
  <c r="B265" i="5"/>
  <c r="B265" i="6" s="1"/>
  <c r="C265" i="5"/>
  <c r="C265" i="6" s="1"/>
  <c r="D265" i="5"/>
  <c r="A266" i="5"/>
  <c r="B266" i="5"/>
  <c r="B266" i="6" s="1"/>
  <c r="C266" i="5"/>
  <c r="D266" i="5"/>
  <c r="D266" i="6" s="1"/>
  <c r="A267" i="5"/>
  <c r="A267" i="6" s="1"/>
  <c r="B267" i="5"/>
  <c r="B267" i="6" s="1"/>
  <c r="C267" i="5"/>
  <c r="C267" i="6" s="1"/>
  <c r="D267" i="5"/>
  <c r="D267" i="6" s="1"/>
  <c r="A268" i="5"/>
  <c r="A268" i="6" s="1"/>
  <c r="B268" i="5"/>
  <c r="B268" i="6" s="1"/>
  <c r="C268" i="5"/>
  <c r="C268" i="6" s="1"/>
  <c r="D268" i="5"/>
  <c r="D268" i="6" s="1"/>
  <c r="A269" i="5"/>
  <c r="A269" i="6" s="1"/>
  <c r="B269" i="5"/>
  <c r="B269" i="6" s="1"/>
  <c r="C269" i="5"/>
  <c r="C269" i="6" s="1"/>
  <c r="D269" i="5"/>
  <c r="D269" i="6" s="1"/>
  <c r="A270" i="5"/>
  <c r="A270" i="6" s="1"/>
  <c r="B270" i="5"/>
  <c r="B270" i="6" s="1"/>
  <c r="C270" i="5"/>
  <c r="D270" i="5"/>
  <c r="D270" i="6" s="1"/>
  <c r="A271" i="5"/>
  <c r="A271" i="6" s="1"/>
  <c r="B271" i="5"/>
  <c r="B271" i="6" s="1"/>
  <c r="C271" i="5"/>
  <c r="C271" i="6" s="1"/>
  <c r="D271" i="5"/>
  <c r="A272" i="5"/>
  <c r="A272" i="6" s="1"/>
  <c r="B272" i="5"/>
  <c r="B272" i="6" s="1"/>
  <c r="C272" i="5"/>
  <c r="C272" i="6" s="1"/>
  <c r="D272" i="5"/>
  <c r="D272" i="6" s="1"/>
  <c r="A273" i="5"/>
  <c r="A273" i="6" s="1"/>
  <c r="B273" i="5"/>
  <c r="B273" i="6" s="1"/>
  <c r="C273" i="5"/>
  <c r="C273" i="6" s="1"/>
  <c r="D273" i="5"/>
  <c r="D273" i="6" s="1"/>
  <c r="A274" i="5"/>
  <c r="A274" i="6" s="1"/>
  <c r="B274" i="5"/>
  <c r="B274" i="6" s="1"/>
  <c r="C274" i="5"/>
  <c r="C274" i="6" s="1"/>
  <c r="D274" i="5"/>
  <c r="D274" i="6" s="1"/>
  <c r="A275" i="5"/>
  <c r="A275" i="6" s="1"/>
  <c r="B275" i="5"/>
  <c r="B275" i="6" s="1"/>
  <c r="C275" i="5"/>
  <c r="D275" i="5"/>
  <c r="D275" i="6" s="1"/>
  <c r="A276" i="5"/>
  <c r="A276" i="6" s="1"/>
  <c r="B276" i="5"/>
  <c r="B276" i="6" s="1"/>
  <c r="C276" i="5"/>
  <c r="C276" i="6" s="1"/>
  <c r="D276" i="5"/>
  <c r="D276" i="6" s="1"/>
  <c r="A277" i="5"/>
  <c r="A277" i="6" s="1"/>
  <c r="B277" i="5"/>
  <c r="B277" i="6" s="1"/>
  <c r="C277" i="5"/>
  <c r="C277" i="6" s="1"/>
  <c r="D277" i="5"/>
  <c r="D277" i="6" s="1"/>
  <c r="A278" i="5"/>
  <c r="A278" i="6" s="1"/>
  <c r="B278" i="5"/>
  <c r="B278" i="6" s="1"/>
  <c r="C278" i="5"/>
  <c r="C278" i="6" s="1"/>
  <c r="D278" i="5"/>
  <c r="D278" i="6" s="1"/>
  <c r="J278" i="5"/>
  <c r="A279" i="5"/>
  <c r="A279" i="6" s="1"/>
  <c r="B279" i="5"/>
  <c r="B279" i="6" s="1"/>
  <c r="C279" i="5"/>
  <c r="C279" i="6" s="1"/>
  <c r="D279" i="5"/>
  <c r="D279" i="6" s="1"/>
  <c r="A280" i="5"/>
  <c r="A280" i="6" s="1"/>
  <c r="B280" i="5"/>
  <c r="B280" i="6" s="1"/>
  <c r="C280" i="5"/>
  <c r="C280" i="6" s="1"/>
  <c r="D280" i="5"/>
  <c r="D280" i="6" s="1"/>
  <c r="A281" i="5"/>
  <c r="A281" i="6" s="1"/>
  <c r="B281" i="5"/>
  <c r="B281" i="6" s="1"/>
  <c r="C281" i="5"/>
  <c r="C281" i="6" s="1"/>
  <c r="D281" i="5"/>
  <c r="D281" i="6" s="1"/>
  <c r="A282" i="5"/>
  <c r="A282" i="6" s="1"/>
  <c r="B282" i="5"/>
  <c r="B282" i="6" s="1"/>
  <c r="C282" i="5"/>
  <c r="C282" i="6" s="1"/>
  <c r="D282" i="5"/>
  <c r="D282" i="6" s="1"/>
  <c r="A283" i="5"/>
  <c r="A283" i="6" s="1"/>
  <c r="B283" i="5"/>
  <c r="B283" i="6" s="1"/>
  <c r="C283" i="5"/>
  <c r="C283" i="6" s="1"/>
  <c r="D283" i="5"/>
  <c r="D283" i="6" s="1"/>
  <c r="A284" i="5"/>
  <c r="A284" i="6" s="1"/>
  <c r="B284" i="5"/>
  <c r="B284" i="6" s="1"/>
  <c r="C284" i="5"/>
  <c r="C284" i="6" s="1"/>
  <c r="D284" i="5"/>
  <c r="D284" i="6" s="1"/>
  <c r="A285" i="5"/>
  <c r="A285" i="6" s="1"/>
  <c r="B285" i="5"/>
  <c r="B285" i="6" s="1"/>
  <c r="C285" i="5"/>
  <c r="C285" i="6" s="1"/>
  <c r="D285" i="5"/>
  <c r="D285" i="6" s="1"/>
  <c r="A286" i="5"/>
  <c r="A286" i="6" s="1"/>
  <c r="B286" i="5"/>
  <c r="B286" i="6" s="1"/>
  <c r="C286" i="5"/>
  <c r="C286" i="6" s="1"/>
  <c r="D286" i="5"/>
  <c r="D286" i="6" s="1"/>
  <c r="A287" i="5"/>
  <c r="A287" i="6" s="1"/>
  <c r="B287" i="5"/>
  <c r="B287" i="6" s="1"/>
  <c r="C287" i="5"/>
  <c r="C287" i="6" s="1"/>
  <c r="D287" i="5"/>
  <c r="D287" i="6" s="1"/>
  <c r="A288" i="5"/>
  <c r="A288" i="6" s="1"/>
  <c r="B288" i="5"/>
  <c r="B288" i="6" s="1"/>
  <c r="C288" i="5"/>
  <c r="C288" i="6" s="1"/>
  <c r="D288" i="5"/>
  <c r="D288" i="6" s="1"/>
  <c r="A289" i="5"/>
  <c r="A289" i="6" s="1"/>
  <c r="B289" i="5"/>
  <c r="B289" i="6" s="1"/>
  <c r="C289" i="5"/>
  <c r="C289" i="6" s="1"/>
  <c r="D289" i="5"/>
  <c r="D289" i="6" s="1"/>
  <c r="A290" i="5"/>
  <c r="A290" i="6" s="1"/>
  <c r="B290" i="5"/>
  <c r="B290" i="6" s="1"/>
  <c r="C290" i="5"/>
  <c r="C290" i="6" s="1"/>
  <c r="D290" i="5"/>
  <c r="D290" i="6" s="1"/>
  <c r="A291" i="5"/>
  <c r="A291" i="6" s="1"/>
  <c r="B291" i="5"/>
  <c r="B291" i="6" s="1"/>
  <c r="C291" i="5"/>
  <c r="C291" i="6" s="1"/>
  <c r="D291" i="5"/>
  <c r="D291" i="6" s="1"/>
  <c r="A292" i="5"/>
  <c r="A292" i="6" s="1"/>
  <c r="B292" i="5"/>
  <c r="B292" i="6" s="1"/>
  <c r="C292" i="5"/>
  <c r="C292" i="6" s="1"/>
  <c r="D292" i="5"/>
  <c r="D292" i="6" s="1"/>
  <c r="A293" i="5"/>
  <c r="A293" i="6" s="1"/>
  <c r="B293" i="5"/>
  <c r="B293" i="6" s="1"/>
  <c r="C293" i="5"/>
  <c r="C293" i="6" s="1"/>
  <c r="D293" i="5"/>
  <c r="D293" i="6" s="1"/>
  <c r="A294" i="5"/>
  <c r="A294" i="6" s="1"/>
  <c r="B294" i="5"/>
  <c r="B294" i="6" s="1"/>
  <c r="C294" i="5"/>
  <c r="C294" i="6" s="1"/>
  <c r="D294" i="5"/>
  <c r="D294" i="6" s="1"/>
  <c r="A295" i="5"/>
  <c r="A295" i="6" s="1"/>
  <c r="B295" i="5"/>
  <c r="B295" i="6" s="1"/>
  <c r="C295" i="5"/>
  <c r="C295" i="6" s="1"/>
  <c r="D295" i="5"/>
  <c r="D295" i="6" s="1"/>
  <c r="A296" i="5"/>
  <c r="A296" i="6" s="1"/>
  <c r="B296" i="5"/>
  <c r="B296" i="6" s="1"/>
  <c r="C296" i="5"/>
  <c r="C296" i="6" s="1"/>
  <c r="D296" i="5"/>
  <c r="D296" i="6" s="1"/>
  <c r="A297" i="5"/>
  <c r="A297" i="6" s="1"/>
  <c r="B297" i="5"/>
  <c r="B297" i="6" s="1"/>
  <c r="C297" i="5"/>
  <c r="C297" i="6" s="1"/>
  <c r="D297" i="5"/>
  <c r="D297" i="6" s="1"/>
  <c r="A298" i="5"/>
  <c r="A298" i="6" s="1"/>
  <c r="B298" i="5"/>
  <c r="B298" i="6" s="1"/>
  <c r="C298" i="5"/>
  <c r="C298" i="6" s="1"/>
  <c r="D298" i="5"/>
  <c r="D298" i="6" s="1"/>
  <c r="A299" i="5"/>
  <c r="A299" i="6" s="1"/>
  <c r="B299" i="5"/>
  <c r="B299" i="6" s="1"/>
  <c r="C299" i="5"/>
  <c r="C299" i="6" s="1"/>
  <c r="D299" i="5"/>
  <c r="D299" i="6" s="1"/>
  <c r="A300" i="5"/>
  <c r="A300" i="6" s="1"/>
  <c r="B300" i="5"/>
  <c r="B300" i="6" s="1"/>
  <c r="C300" i="5"/>
  <c r="C300" i="6" s="1"/>
  <c r="D300" i="5"/>
  <c r="D300" i="6" s="1"/>
  <c r="A301" i="5"/>
  <c r="A301" i="6" s="1"/>
  <c r="B301" i="5"/>
  <c r="B301" i="6" s="1"/>
  <c r="C301" i="5"/>
  <c r="C301" i="6" s="1"/>
  <c r="D301" i="5"/>
  <c r="D301" i="6" s="1"/>
  <c r="A302" i="5"/>
  <c r="A302" i="6" s="1"/>
  <c r="B302" i="5"/>
  <c r="B302" i="6" s="1"/>
  <c r="C302" i="5"/>
  <c r="C302" i="6" s="1"/>
  <c r="D302" i="5"/>
  <c r="D302" i="6" s="1"/>
  <c r="A303" i="5"/>
  <c r="A303" i="6" s="1"/>
  <c r="B303" i="5"/>
  <c r="B303" i="6" s="1"/>
  <c r="C303" i="5"/>
  <c r="C303" i="6" s="1"/>
  <c r="D303" i="5"/>
  <c r="D303" i="6" s="1"/>
  <c r="A304" i="5"/>
  <c r="A304" i="6" s="1"/>
  <c r="B304" i="5"/>
  <c r="B304" i="6" s="1"/>
  <c r="C304" i="5"/>
  <c r="C304" i="6" s="1"/>
  <c r="D304" i="5"/>
  <c r="D304" i="6" s="1"/>
  <c r="A305" i="5"/>
  <c r="A305" i="6" s="1"/>
  <c r="B305" i="5"/>
  <c r="B305" i="6" s="1"/>
  <c r="C305" i="5"/>
  <c r="C305" i="6" s="1"/>
  <c r="D305" i="5"/>
  <c r="D305" i="6" s="1"/>
  <c r="A306" i="5"/>
  <c r="A306" i="6" s="1"/>
  <c r="B306" i="5"/>
  <c r="B306" i="6" s="1"/>
  <c r="C306" i="5"/>
  <c r="C306" i="6" s="1"/>
  <c r="D306" i="5"/>
  <c r="D306" i="6" s="1"/>
  <c r="A307" i="5"/>
  <c r="A307" i="6" s="1"/>
  <c r="B307" i="5"/>
  <c r="B307" i="6" s="1"/>
  <c r="C307" i="5"/>
  <c r="C307" i="6" s="1"/>
  <c r="D307" i="5"/>
  <c r="D307" i="6" s="1"/>
  <c r="A308" i="5"/>
  <c r="A308" i="6" s="1"/>
  <c r="B308" i="5"/>
  <c r="B308" i="6" s="1"/>
  <c r="C308" i="5"/>
  <c r="C308" i="6" s="1"/>
  <c r="D308" i="5"/>
  <c r="D308" i="6" s="1"/>
  <c r="A309" i="5"/>
  <c r="A309" i="6" s="1"/>
  <c r="B309" i="5"/>
  <c r="B309" i="6" s="1"/>
  <c r="C309" i="5"/>
  <c r="C309" i="6" s="1"/>
  <c r="D309" i="5"/>
  <c r="D309" i="6" s="1"/>
  <c r="A310" i="5"/>
  <c r="A310" i="6" s="1"/>
  <c r="B310" i="5"/>
  <c r="B310" i="6" s="1"/>
  <c r="C310" i="5"/>
  <c r="C310" i="6" s="1"/>
  <c r="D310" i="5"/>
  <c r="D310" i="6" s="1"/>
  <c r="A311" i="5"/>
  <c r="A311" i="6" s="1"/>
  <c r="B311" i="5"/>
  <c r="B311" i="6" s="1"/>
  <c r="C311" i="5"/>
  <c r="C311" i="6" s="1"/>
  <c r="D311" i="5"/>
  <c r="D311" i="6" s="1"/>
  <c r="A312" i="5"/>
  <c r="A312" i="6" s="1"/>
  <c r="B312" i="5"/>
  <c r="B312" i="6" s="1"/>
  <c r="C312" i="5"/>
  <c r="C312" i="6" s="1"/>
  <c r="D312" i="5"/>
  <c r="D312" i="6" s="1"/>
  <c r="A313" i="5"/>
  <c r="A313" i="6" s="1"/>
  <c r="B313" i="5"/>
  <c r="B313" i="6" s="1"/>
  <c r="C313" i="5"/>
  <c r="C313" i="6" s="1"/>
  <c r="D313" i="5"/>
  <c r="D313" i="6" s="1"/>
  <c r="A314" i="5"/>
  <c r="A314" i="6" s="1"/>
  <c r="B314" i="5"/>
  <c r="B314" i="6" s="1"/>
  <c r="C314" i="5"/>
  <c r="C314" i="6" s="1"/>
  <c r="D314" i="5"/>
  <c r="D314" i="6" s="1"/>
  <c r="A315" i="5"/>
  <c r="A315" i="6" s="1"/>
  <c r="B315" i="5"/>
  <c r="B315" i="6" s="1"/>
  <c r="C315" i="5"/>
  <c r="C315" i="6" s="1"/>
  <c r="D315" i="5"/>
  <c r="D315" i="6" s="1"/>
  <c r="A316" i="5"/>
  <c r="A316" i="6" s="1"/>
  <c r="B316" i="5"/>
  <c r="B316" i="6" s="1"/>
  <c r="C316" i="5"/>
  <c r="C316" i="6" s="1"/>
  <c r="D316" i="5"/>
  <c r="D316" i="6" s="1"/>
  <c r="A317" i="5"/>
  <c r="A317" i="6" s="1"/>
  <c r="B317" i="5"/>
  <c r="B317" i="6" s="1"/>
  <c r="C317" i="5"/>
  <c r="C317" i="6" s="1"/>
  <c r="D317" i="5"/>
  <c r="D317" i="6" s="1"/>
  <c r="A318" i="5"/>
  <c r="A318" i="6" s="1"/>
  <c r="B318" i="5"/>
  <c r="B318" i="6" s="1"/>
  <c r="C318" i="5"/>
  <c r="C318" i="6" s="1"/>
  <c r="D318" i="5"/>
  <c r="D318" i="6" s="1"/>
  <c r="A319" i="5"/>
  <c r="A319" i="6" s="1"/>
  <c r="B319" i="5"/>
  <c r="B319" i="6" s="1"/>
  <c r="C319" i="5"/>
  <c r="C319" i="6" s="1"/>
  <c r="D319" i="5"/>
  <c r="D319" i="6" s="1"/>
  <c r="A320" i="5"/>
  <c r="A320" i="6" s="1"/>
  <c r="B320" i="5"/>
  <c r="B320" i="6" s="1"/>
  <c r="C320" i="5"/>
  <c r="C320" i="6" s="1"/>
  <c r="D320" i="5"/>
  <c r="D320" i="6" s="1"/>
  <c r="L320" i="5"/>
  <c r="A321" i="5"/>
  <c r="A321" i="6" s="1"/>
  <c r="B321" i="5"/>
  <c r="B321" i="6" s="1"/>
  <c r="C321" i="5"/>
  <c r="C321" i="6" s="1"/>
  <c r="D321" i="5"/>
  <c r="D321" i="6" s="1"/>
  <c r="A322" i="5"/>
  <c r="A322" i="6" s="1"/>
  <c r="B322" i="5"/>
  <c r="B322" i="6" s="1"/>
  <c r="C322" i="5"/>
  <c r="C322" i="6" s="1"/>
  <c r="D322" i="5"/>
  <c r="D322" i="6" s="1"/>
  <c r="A323" i="5"/>
  <c r="A323" i="6" s="1"/>
  <c r="B323" i="5"/>
  <c r="B323" i="6" s="1"/>
  <c r="C323" i="5"/>
  <c r="C323" i="6" s="1"/>
  <c r="D323" i="5"/>
  <c r="D323" i="6" s="1"/>
  <c r="A324" i="5"/>
  <c r="A324" i="6" s="1"/>
  <c r="B324" i="5"/>
  <c r="B324" i="6" s="1"/>
  <c r="C324" i="5"/>
  <c r="C324" i="6" s="1"/>
  <c r="D324" i="5"/>
  <c r="D324" i="6" s="1"/>
  <c r="A325" i="5"/>
  <c r="A325" i="6" s="1"/>
  <c r="B325" i="5"/>
  <c r="B325" i="6" s="1"/>
  <c r="C325" i="5"/>
  <c r="C325" i="6" s="1"/>
  <c r="D325" i="5"/>
  <c r="D325" i="6" s="1"/>
  <c r="A326" i="5"/>
  <c r="A326" i="6" s="1"/>
  <c r="B326" i="5"/>
  <c r="B326" i="6" s="1"/>
  <c r="C326" i="5"/>
  <c r="C326" i="6" s="1"/>
  <c r="D326" i="5"/>
  <c r="D326" i="6" s="1"/>
  <c r="A327" i="5"/>
  <c r="A327" i="6" s="1"/>
  <c r="B327" i="5"/>
  <c r="B327" i="6" s="1"/>
  <c r="C327" i="5"/>
  <c r="C327" i="6" s="1"/>
  <c r="D327" i="5"/>
  <c r="D327" i="6" s="1"/>
  <c r="A328" i="5"/>
  <c r="A328" i="6" s="1"/>
  <c r="B328" i="5"/>
  <c r="B328" i="6" s="1"/>
  <c r="C328" i="5"/>
  <c r="C328" i="6" s="1"/>
  <c r="D328" i="5"/>
  <c r="D328" i="6" s="1"/>
  <c r="A329" i="5"/>
  <c r="A329" i="6" s="1"/>
  <c r="B329" i="5"/>
  <c r="B329" i="6" s="1"/>
  <c r="C329" i="5"/>
  <c r="C329" i="6" s="1"/>
  <c r="D329" i="5"/>
  <c r="D329" i="6" s="1"/>
  <c r="K329" i="5"/>
  <c r="A330" i="5"/>
  <c r="A330" i="6" s="1"/>
  <c r="B330" i="5"/>
  <c r="B330" i="6" s="1"/>
  <c r="C330" i="5"/>
  <c r="C330" i="6" s="1"/>
  <c r="D330" i="5"/>
  <c r="D330" i="6" s="1"/>
  <c r="A331" i="5"/>
  <c r="A331" i="6" s="1"/>
  <c r="B331" i="5"/>
  <c r="B331" i="6" s="1"/>
  <c r="C331" i="5"/>
  <c r="C331" i="6" s="1"/>
  <c r="D331" i="5"/>
  <c r="D331" i="6" s="1"/>
  <c r="A332" i="5"/>
  <c r="A332" i="6" s="1"/>
  <c r="B332" i="5"/>
  <c r="B332" i="6" s="1"/>
  <c r="C332" i="5"/>
  <c r="C332" i="6" s="1"/>
  <c r="D332" i="5"/>
  <c r="D332" i="6" s="1"/>
  <c r="A333" i="5"/>
  <c r="A333" i="6" s="1"/>
  <c r="B333" i="5"/>
  <c r="B333" i="6" s="1"/>
  <c r="C333" i="5"/>
  <c r="C333" i="6" s="1"/>
  <c r="D333" i="5"/>
  <c r="D333" i="6" s="1"/>
  <c r="A334" i="5"/>
  <c r="A334" i="6" s="1"/>
  <c r="B334" i="5"/>
  <c r="B334" i="6" s="1"/>
  <c r="C334" i="5"/>
  <c r="C334" i="6" s="1"/>
  <c r="D334" i="5"/>
  <c r="D334" i="6" s="1"/>
  <c r="A335" i="5"/>
  <c r="A335" i="6" s="1"/>
  <c r="B335" i="5"/>
  <c r="B335" i="6" s="1"/>
  <c r="C335" i="5"/>
  <c r="C335" i="6" s="1"/>
  <c r="D335" i="5"/>
  <c r="D335" i="6" s="1"/>
  <c r="A336" i="5"/>
  <c r="A336" i="6" s="1"/>
  <c r="B336" i="5"/>
  <c r="B336" i="6" s="1"/>
  <c r="C336" i="5"/>
  <c r="C336" i="6" s="1"/>
  <c r="D336" i="5"/>
  <c r="D336" i="6" s="1"/>
  <c r="A337" i="5"/>
  <c r="A337" i="6" s="1"/>
  <c r="B337" i="5"/>
  <c r="B337" i="6" s="1"/>
  <c r="C337" i="5"/>
  <c r="C337" i="6" s="1"/>
  <c r="D337" i="5"/>
  <c r="D337" i="6" s="1"/>
  <c r="A338" i="5"/>
  <c r="A338" i="6" s="1"/>
  <c r="B338" i="5"/>
  <c r="B338" i="6" s="1"/>
  <c r="C338" i="5"/>
  <c r="C338" i="6" s="1"/>
  <c r="D338" i="5"/>
  <c r="D338" i="6" s="1"/>
  <c r="A339" i="5"/>
  <c r="A339" i="6" s="1"/>
  <c r="B339" i="5"/>
  <c r="B339" i="6" s="1"/>
  <c r="C339" i="5"/>
  <c r="C339" i="6" s="1"/>
  <c r="D339" i="5"/>
  <c r="D339" i="6" s="1"/>
  <c r="A340" i="5"/>
  <c r="A340" i="6" s="1"/>
  <c r="B340" i="5"/>
  <c r="B340" i="6" s="1"/>
  <c r="C340" i="5"/>
  <c r="C340" i="6" s="1"/>
  <c r="D340" i="5"/>
  <c r="D340" i="6" s="1"/>
  <c r="A341" i="5"/>
  <c r="A341" i="6" s="1"/>
  <c r="B341" i="5"/>
  <c r="B341" i="6" s="1"/>
  <c r="C341" i="5"/>
  <c r="C341" i="6" s="1"/>
  <c r="D341" i="5"/>
  <c r="D341" i="6" s="1"/>
  <c r="A342" i="5"/>
  <c r="A342" i="6" s="1"/>
  <c r="B342" i="5"/>
  <c r="B342" i="6" s="1"/>
  <c r="C342" i="5"/>
  <c r="C342" i="6" s="1"/>
  <c r="D342" i="5"/>
  <c r="D342" i="6" s="1"/>
  <c r="A343" i="5"/>
  <c r="A343" i="6" s="1"/>
  <c r="B343" i="5"/>
  <c r="B343" i="6" s="1"/>
  <c r="C343" i="5"/>
  <c r="C343" i="6" s="1"/>
  <c r="D343" i="5"/>
  <c r="D343" i="6" s="1"/>
  <c r="A344" i="5"/>
  <c r="A344" i="6" s="1"/>
  <c r="B344" i="5"/>
  <c r="B344" i="6" s="1"/>
  <c r="C344" i="5"/>
  <c r="C344" i="6" s="1"/>
  <c r="D344" i="5"/>
  <c r="D344" i="6" s="1"/>
  <c r="A345" i="5"/>
  <c r="A345" i="6" s="1"/>
  <c r="B345" i="5"/>
  <c r="B345" i="6" s="1"/>
  <c r="C345" i="5"/>
  <c r="C345" i="6" s="1"/>
  <c r="D345" i="5"/>
  <c r="D345" i="6" s="1"/>
  <c r="A346" i="5"/>
  <c r="A346" i="6" s="1"/>
  <c r="B346" i="5"/>
  <c r="B346" i="6" s="1"/>
  <c r="C346" i="5"/>
  <c r="C346" i="6" s="1"/>
  <c r="D346" i="5"/>
  <c r="D346" i="6" s="1"/>
  <c r="A347" i="5"/>
  <c r="A347" i="6" s="1"/>
  <c r="B347" i="5"/>
  <c r="B347" i="6" s="1"/>
  <c r="C347" i="5"/>
  <c r="C347" i="6" s="1"/>
  <c r="D347" i="5"/>
  <c r="D347" i="6" s="1"/>
  <c r="A348" i="5"/>
  <c r="A348" i="6" s="1"/>
  <c r="B348" i="5"/>
  <c r="B348" i="6" s="1"/>
  <c r="C348" i="5"/>
  <c r="C348" i="6" s="1"/>
  <c r="D348" i="5"/>
  <c r="D348" i="6" s="1"/>
  <c r="A349" i="5"/>
  <c r="A349" i="6" s="1"/>
  <c r="B349" i="5"/>
  <c r="B349" i="6" s="1"/>
  <c r="C349" i="5"/>
  <c r="C349" i="6" s="1"/>
  <c r="D349" i="5"/>
  <c r="D349" i="6" s="1"/>
  <c r="A350" i="5"/>
  <c r="A350" i="6" s="1"/>
  <c r="B350" i="5"/>
  <c r="B350" i="6" s="1"/>
  <c r="C350" i="5"/>
  <c r="C350" i="6" s="1"/>
  <c r="D350" i="5"/>
  <c r="D350" i="6" s="1"/>
  <c r="A351" i="5"/>
  <c r="A351" i="6" s="1"/>
  <c r="B351" i="5"/>
  <c r="B351" i="6" s="1"/>
  <c r="C351" i="5"/>
  <c r="C351" i="6" s="1"/>
  <c r="D351" i="5"/>
  <c r="D351" i="6" s="1"/>
  <c r="M351" i="5"/>
  <c r="A352" i="5"/>
  <c r="A352" i="6" s="1"/>
  <c r="B352" i="5"/>
  <c r="B352" i="6" s="1"/>
  <c r="C352" i="5"/>
  <c r="C352" i="6" s="1"/>
  <c r="D352" i="5"/>
  <c r="D352" i="6" s="1"/>
  <c r="A353" i="5"/>
  <c r="A353" i="6" s="1"/>
  <c r="B353" i="5"/>
  <c r="B353" i="6" s="1"/>
  <c r="C353" i="5"/>
  <c r="C353" i="6" s="1"/>
  <c r="D353" i="5"/>
  <c r="D353" i="6" s="1"/>
  <c r="I353" i="5"/>
  <c r="A354" i="5"/>
  <c r="A354" i="6" s="1"/>
  <c r="B354" i="5"/>
  <c r="B354" i="6" s="1"/>
  <c r="C354" i="5"/>
  <c r="C354" i="6" s="1"/>
  <c r="D354" i="5"/>
  <c r="D354" i="6" s="1"/>
  <c r="A355" i="5"/>
  <c r="A355" i="6" s="1"/>
  <c r="B355" i="5"/>
  <c r="B355" i="6" s="1"/>
  <c r="C355" i="5"/>
  <c r="C355" i="6" s="1"/>
  <c r="D355" i="5"/>
  <c r="D355" i="6" s="1"/>
  <c r="A356" i="5"/>
  <c r="A356" i="6" s="1"/>
  <c r="B356" i="5"/>
  <c r="B356" i="6" s="1"/>
  <c r="C356" i="5"/>
  <c r="C356" i="6" s="1"/>
  <c r="D356" i="5"/>
  <c r="D356" i="6" s="1"/>
  <c r="A357" i="5"/>
  <c r="A357" i="6" s="1"/>
  <c r="B357" i="5"/>
  <c r="B357" i="6" s="1"/>
  <c r="C357" i="5"/>
  <c r="C357" i="6" s="1"/>
  <c r="D357" i="5"/>
  <c r="D357" i="6" s="1"/>
  <c r="A358" i="5"/>
  <c r="A358" i="6" s="1"/>
  <c r="B358" i="5"/>
  <c r="B358" i="6" s="1"/>
  <c r="C358" i="5"/>
  <c r="C358" i="6" s="1"/>
  <c r="D358" i="5"/>
  <c r="D358" i="6" s="1"/>
  <c r="A359" i="5"/>
  <c r="A359" i="6" s="1"/>
  <c r="B359" i="5"/>
  <c r="B359" i="6" s="1"/>
  <c r="C359" i="5"/>
  <c r="C359" i="6" s="1"/>
  <c r="D359" i="5"/>
  <c r="D359" i="6" s="1"/>
  <c r="A360" i="5"/>
  <c r="A360" i="6" s="1"/>
  <c r="B360" i="5"/>
  <c r="B360" i="6" s="1"/>
  <c r="C360" i="5"/>
  <c r="C360" i="6" s="1"/>
  <c r="D360" i="5"/>
  <c r="D360" i="6" s="1"/>
  <c r="A361" i="5"/>
  <c r="A361" i="6" s="1"/>
  <c r="B361" i="5"/>
  <c r="B361" i="6" s="1"/>
  <c r="C361" i="5"/>
  <c r="C361" i="6" s="1"/>
  <c r="D361" i="5"/>
  <c r="D361" i="6" s="1"/>
  <c r="A362" i="5"/>
  <c r="A362" i="6" s="1"/>
  <c r="B362" i="5"/>
  <c r="B362" i="6" s="1"/>
  <c r="C362" i="5"/>
  <c r="C362" i="6" s="1"/>
  <c r="D362" i="5"/>
  <c r="D362" i="6" s="1"/>
  <c r="A363" i="5"/>
  <c r="A363" i="6" s="1"/>
  <c r="B363" i="5"/>
  <c r="B363" i="6" s="1"/>
  <c r="C363" i="5"/>
  <c r="C363" i="6" s="1"/>
  <c r="D363" i="5"/>
  <c r="D363" i="6" s="1"/>
  <c r="A364" i="5"/>
  <c r="A364" i="6" s="1"/>
  <c r="B364" i="5"/>
  <c r="B364" i="6" s="1"/>
  <c r="C364" i="5"/>
  <c r="C364" i="6" s="1"/>
  <c r="D364" i="5"/>
  <c r="D364" i="6" s="1"/>
  <c r="A365" i="5"/>
  <c r="A365" i="6" s="1"/>
  <c r="B365" i="5"/>
  <c r="B365" i="6" s="1"/>
  <c r="C365" i="5"/>
  <c r="C365" i="6" s="1"/>
  <c r="D365" i="5"/>
  <c r="D365" i="6" s="1"/>
  <c r="N365" i="5"/>
  <c r="A366" i="5"/>
  <c r="A366" i="6" s="1"/>
  <c r="B366" i="5"/>
  <c r="B366" i="6" s="1"/>
  <c r="C366" i="5"/>
  <c r="C366" i="6" s="1"/>
  <c r="D366" i="5"/>
  <c r="D366" i="6" s="1"/>
  <c r="A367" i="5"/>
  <c r="A367" i="6" s="1"/>
  <c r="B367" i="5"/>
  <c r="B367" i="6" s="1"/>
  <c r="C367" i="5"/>
  <c r="C367" i="6" s="1"/>
  <c r="D367" i="5"/>
  <c r="D367" i="6" s="1"/>
  <c r="A368" i="5"/>
  <c r="A368" i="6" s="1"/>
  <c r="B368" i="5"/>
  <c r="B368" i="6" s="1"/>
  <c r="C368" i="5"/>
  <c r="C368" i="6" s="1"/>
  <c r="D368" i="5"/>
  <c r="D368" i="6" s="1"/>
  <c r="A369" i="5"/>
  <c r="A369" i="6" s="1"/>
  <c r="B369" i="5"/>
  <c r="B369" i="6" s="1"/>
  <c r="C369" i="5"/>
  <c r="C369" i="6" s="1"/>
  <c r="D369" i="5"/>
  <c r="D369" i="6" s="1"/>
  <c r="A370" i="5"/>
  <c r="A370" i="6" s="1"/>
  <c r="B370" i="5"/>
  <c r="B370" i="6" s="1"/>
  <c r="C370" i="5"/>
  <c r="C370" i="6" s="1"/>
  <c r="D370" i="5"/>
  <c r="D370" i="6" s="1"/>
  <c r="A371" i="5"/>
  <c r="A371" i="6" s="1"/>
  <c r="B371" i="5"/>
  <c r="B371" i="6" s="1"/>
  <c r="C371" i="5"/>
  <c r="C371" i="6" s="1"/>
  <c r="D371" i="5"/>
  <c r="D371" i="6" s="1"/>
  <c r="A372" i="5"/>
  <c r="A372" i="6" s="1"/>
  <c r="B372" i="5"/>
  <c r="B372" i="6" s="1"/>
  <c r="C372" i="5"/>
  <c r="C372" i="6" s="1"/>
  <c r="D372" i="5"/>
  <c r="D372" i="6" s="1"/>
  <c r="A373" i="5"/>
  <c r="A373" i="6" s="1"/>
  <c r="B373" i="5"/>
  <c r="B373" i="6" s="1"/>
  <c r="C373" i="5"/>
  <c r="C373" i="6" s="1"/>
  <c r="D373" i="5"/>
  <c r="D373" i="6" s="1"/>
  <c r="A374" i="5"/>
  <c r="A374" i="6" s="1"/>
  <c r="B374" i="5"/>
  <c r="B374" i="6" s="1"/>
  <c r="C374" i="5"/>
  <c r="C374" i="6" s="1"/>
  <c r="D374" i="5"/>
  <c r="D374" i="6" s="1"/>
  <c r="A375" i="5"/>
  <c r="A375" i="6" s="1"/>
  <c r="B375" i="5"/>
  <c r="B375" i="6" s="1"/>
  <c r="C375" i="5"/>
  <c r="C375" i="6" s="1"/>
  <c r="D375" i="5"/>
  <c r="D375" i="6" s="1"/>
  <c r="A376" i="5"/>
  <c r="A376" i="6" s="1"/>
  <c r="B376" i="5"/>
  <c r="B376" i="6" s="1"/>
  <c r="C376" i="5"/>
  <c r="C376" i="6" s="1"/>
  <c r="D376" i="5"/>
  <c r="D376" i="6" s="1"/>
  <c r="A377" i="5"/>
  <c r="A377" i="6" s="1"/>
  <c r="B377" i="5"/>
  <c r="B377" i="6" s="1"/>
  <c r="C377" i="5"/>
  <c r="C377" i="6" s="1"/>
  <c r="D377" i="5"/>
  <c r="D377" i="6" s="1"/>
  <c r="A378" i="5"/>
  <c r="A378" i="6" s="1"/>
  <c r="B378" i="5"/>
  <c r="B378" i="6" s="1"/>
  <c r="C378" i="5"/>
  <c r="C378" i="6" s="1"/>
  <c r="D378" i="5"/>
  <c r="D378" i="6" s="1"/>
  <c r="A379" i="5"/>
  <c r="A379" i="6" s="1"/>
  <c r="B379" i="5"/>
  <c r="B379" i="6" s="1"/>
  <c r="C379" i="5"/>
  <c r="C379" i="6" s="1"/>
  <c r="D379" i="5"/>
  <c r="D379" i="6" s="1"/>
  <c r="A380" i="5"/>
  <c r="A380" i="6" s="1"/>
  <c r="B380" i="5"/>
  <c r="B380" i="6" s="1"/>
  <c r="C380" i="5"/>
  <c r="C380" i="6" s="1"/>
  <c r="D380" i="5"/>
  <c r="D380" i="6" s="1"/>
  <c r="A381" i="5"/>
  <c r="A381" i="6" s="1"/>
  <c r="B381" i="5"/>
  <c r="B381" i="6" s="1"/>
  <c r="C381" i="5"/>
  <c r="C381" i="6" s="1"/>
  <c r="D381" i="5"/>
  <c r="D381" i="6" s="1"/>
  <c r="A382" i="5"/>
  <c r="A382" i="6" s="1"/>
  <c r="B382" i="5"/>
  <c r="B382" i="6" s="1"/>
  <c r="C382" i="5"/>
  <c r="C382" i="6" s="1"/>
  <c r="D382" i="5"/>
  <c r="D382" i="6" s="1"/>
  <c r="A383" i="5"/>
  <c r="A383" i="6" s="1"/>
  <c r="B383" i="5"/>
  <c r="B383" i="6" s="1"/>
  <c r="C383" i="5"/>
  <c r="C383" i="6" s="1"/>
  <c r="D383" i="5"/>
  <c r="D383" i="6" s="1"/>
  <c r="A384" i="5"/>
  <c r="A384" i="6" s="1"/>
  <c r="B384" i="5"/>
  <c r="B384" i="6" s="1"/>
  <c r="C384" i="5"/>
  <c r="C384" i="6" s="1"/>
  <c r="D384" i="5"/>
  <c r="D384" i="6" s="1"/>
  <c r="A385" i="5"/>
  <c r="A385" i="6" s="1"/>
  <c r="B385" i="5"/>
  <c r="B385" i="6" s="1"/>
  <c r="C385" i="5"/>
  <c r="C385" i="6" s="1"/>
  <c r="D385" i="5"/>
  <c r="D385" i="6" s="1"/>
  <c r="A386" i="5"/>
  <c r="A386" i="6" s="1"/>
  <c r="B386" i="5"/>
  <c r="B386" i="6" s="1"/>
  <c r="C386" i="5"/>
  <c r="C386" i="6" s="1"/>
  <c r="D386" i="5"/>
  <c r="D386" i="6" s="1"/>
  <c r="A387" i="5"/>
  <c r="A387" i="6" s="1"/>
  <c r="B387" i="5"/>
  <c r="B387" i="6" s="1"/>
  <c r="C387" i="5"/>
  <c r="C387" i="6" s="1"/>
  <c r="D387" i="5"/>
  <c r="D387" i="6" s="1"/>
  <c r="A388" i="5"/>
  <c r="A388" i="6" s="1"/>
  <c r="B388" i="5"/>
  <c r="B388" i="6" s="1"/>
  <c r="C388" i="5"/>
  <c r="C388" i="6" s="1"/>
  <c r="D388" i="5"/>
  <c r="D388" i="6" s="1"/>
  <c r="A389" i="5"/>
  <c r="A389" i="6" s="1"/>
  <c r="B389" i="5"/>
  <c r="B389" i="6" s="1"/>
  <c r="C389" i="5"/>
  <c r="C389" i="6" s="1"/>
  <c r="D389" i="5"/>
  <c r="D389" i="6" s="1"/>
  <c r="A390" i="5"/>
  <c r="A390" i="6" s="1"/>
  <c r="B390" i="5"/>
  <c r="B390" i="6" s="1"/>
  <c r="C390" i="5"/>
  <c r="C390" i="6" s="1"/>
  <c r="D390" i="5"/>
  <c r="D390" i="6" s="1"/>
  <c r="A391" i="5"/>
  <c r="A391" i="6" s="1"/>
  <c r="B391" i="5"/>
  <c r="B391" i="6" s="1"/>
  <c r="C391" i="5"/>
  <c r="C391" i="6" s="1"/>
  <c r="D391" i="5"/>
  <c r="D391" i="6" s="1"/>
  <c r="A392" i="5"/>
  <c r="A392" i="6" s="1"/>
  <c r="B392" i="5"/>
  <c r="B392" i="6" s="1"/>
  <c r="C392" i="5"/>
  <c r="C392" i="6" s="1"/>
  <c r="D392" i="5"/>
  <c r="D392" i="6" s="1"/>
  <c r="A393" i="5"/>
  <c r="A393" i="6" s="1"/>
  <c r="B393" i="5"/>
  <c r="B393" i="6" s="1"/>
  <c r="C393" i="5"/>
  <c r="C393" i="6" s="1"/>
  <c r="D393" i="5"/>
  <c r="D393" i="6" s="1"/>
  <c r="A394" i="5"/>
  <c r="A394" i="6" s="1"/>
  <c r="B394" i="5"/>
  <c r="B394" i="6" s="1"/>
  <c r="C394" i="5"/>
  <c r="C394" i="6" s="1"/>
  <c r="D394" i="5"/>
  <c r="D394" i="6" s="1"/>
  <c r="A395" i="5"/>
  <c r="A395" i="6" s="1"/>
  <c r="B395" i="5"/>
  <c r="B395" i="6" s="1"/>
  <c r="C395" i="5"/>
  <c r="C395" i="6" s="1"/>
  <c r="D395" i="5"/>
  <c r="D395" i="6" s="1"/>
  <c r="A396" i="5"/>
  <c r="A396" i="6" s="1"/>
  <c r="B396" i="5"/>
  <c r="B396" i="6" s="1"/>
  <c r="C396" i="5"/>
  <c r="C396" i="6" s="1"/>
  <c r="D396" i="5"/>
  <c r="D396" i="6" s="1"/>
  <c r="A397" i="5"/>
  <c r="A397" i="6" s="1"/>
  <c r="B397" i="5"/>
  <c r="B397" i="6" s="1"/>
  <c r="C397" i="5"/>
  <c r="C397" i="6" s="1"/>
  <c r="D397" i="5"/>
  <c r="D397" i="6" s="1"/>
  <c r="A398" i="5"/>
  <c r="A398" i="6" s="1"/>
  <c r="B398" i="5"/>
  <c r="B398" i="6" s="1"/>
  <c r="C398" i="5"/>
  <c r="C398" i="6" s="1"/>
  <c r="D398" i="5"/>
  <c r="D398" i="6" s="1"/>
  <c r="A399" i="5"/>
  <c r="A399" i="6" s="1"/>
  <c r="B399" i="5"/>
  <c r="B399" i="6" s="1"/>
  <c r="C399" i="5"/>
  <c r="C399" i="6" s="1"/>
  <c r="D399" i="5"/>
  <c r="D399" i="6" s="1"/>
  <c r="P399" i="5"/>
  <c r="A400" i="5"/>
  <c r="A400" i="6" s="1"/>
  <c r="B400" i="5"/>
  <c r="B400" i="6" s="1"/>
  <c r="C400" i="5"/>
  <c r="C400" i="6" s="1"/>
  <c r="D400" i="5"/>
  <c r="D400" i="6" s="1"/>
  <c r="A401" i="5"/>
  <c r="A401" i="6" s="1"/>
  <c r="B401" i="5"/>
  <c r="B401" i="6" s="1"/>
  <c r="C401" i="5"/>
  <c r="C401" i="6" s="1"/>
  <c r="D401" i="5"/>
  <c r="D401" i="6" s="1"/>
  <c r="A402" i="5"/>
  <c r="A402" i="6" s="1"/>
  <c r="B402" i="5"/>
  <c r="B402" i="6" s="1"/>
  <c r="C402" i="5"/>
  <c r="C402" i="6" s="1"/>
  <c r="D402" i="5"/>
  <c r="D402" i="6" s="1"/>
  <c r="A403" i="5"/>
  <c r="A403" i="6" s="1"/>
  <c r="B403" i="5"/>
  <c r="B403" i="6" s="1"/>
  <c r="C403" i="5"/>
  <c r="C403" i="6" s="1"/>
  <c r="D403" i="5"/>
  <c r="D403" i="6" s="1"/>
  <c r="A404" i="5"/>
  <c r="A404" i="6" s="1"/>
  <c r="B404" i="5"/>
  <c r="B404" i="6" s="1"/>
  <c r="C404" i="5"/>
  <c r="C404" i="6" s="1"/>
  <c r="D404" i="5"/>
  <c r="D404" i="6" s="1"/>
  <c r="A405" i="5"/>
  <c r="A405" i="6" s="1"/>
  <c r="B405" i="5"/>
  <c r="B405" i="6" s="1"/>
  <c r="C405" i="5"/>
  <c r="C405" i="6" s="1"/>
  <c r="D405" i="5"/>
  <c r="D405" i="6" s="1"/>
  <c r="A406" i="5"/>
  <c r="A406" i="6" s="1"/>
  <c r="B406" i="5"/>
  <c r="B406" i="6" s="1"/>
  <c r="C406" i="5"/>
  <c r="C406" i="6" s="1"/>
  <c r="D406" i="5"/>
  <c r="D406" i="6" s="1"/>
  <c r="A407" i="5"/>
  <c r="A407" i="6" s="1"/>
  <c r="B407" i="5"/>
  <c r="B407" i="6" s="1"/>
  <c r="C407" i="5"/>
  <c r="C407" i="6" s="1"/>
  <c r="D407" i="5"/>
  <c r="D407" i="6" s="1"/>
  <c r="A408" i="5"/>
  <c r="A408" i="6" s="1"/>
  <c r="B408" i="5"/>
  <c r="B408" i="6" s="1"/>
  <c r="C408" i="5"/>
  <c r="C408" i="6" s="1"/>
  <c r="D408" i="5"/>
  <c r="D408" i="6" s="1"/>
  <c r="A409" i="5"/>
  <c r="A409" i="6" s="1"/>
  <c r="B409" i="5"/>
  <c r="B409" i="6" s="1"/>
  <c r="C409" i="5"/>
  <c r="C409" i="6" s="1"/>
  <c r="D409" i="5"/>
  <c r="D409" i="6" s="1"/>
  <c r="A410" i="5"/>
  <c r="A410" i="6" s="1"/>
  <c r="B410" i="5"/>
  <c r="B410" i="6" s="1"/>
  <c r="C410" i="5"/>
  <c r="C410" i="6" s="1"/>
  <c r="D410" i="5"/>
  <c r="D410" i="6" s="1"/>
  <c r="A411" i="5"/>
  <c r="A411" i="6" s="1"/>
  <c r="B411" i="5"/>
  <c r="B411" i="6" s="1"/>
  <c r="C411" i="5"/>
  <c r="C411" i="6" s="1"/>
  <c r="D411" i="5"/>
  <c r="D411" i="6" s="1"/>
  <c r="A412" i="5"/>
  <c r="A412" i="6" s="1"/>
  <c r="B412" i="5"/>
  <c r="B412" i="6" s="1"/>
  <c r="C412" i="5"/>
  <c r="C412" i="6" s="1"/>
  <c r="D412" i="5"/>
  <c r="D412" i="6" s="1"/>
  <c r="A413" i="5"/>
  <c r="A413" i="6" s="1"/>
  <c r="B413" i="5"/>
  <c r="B413" i="6" s="1"/>
  <c r="C413" i="5"/>
  <c r="C413" i="6" s="1"/>
  <c r="D413" i="5"/>
  <c r="D413" i="6" s="1"/>
  <c r="A414" i="5"/>
  <c r="A414" i="6" s="1"/>
  <c r="B414" i="5"/>
  <c r="B414" i="6" s="1"/>
  <c r="C414" i="5"/>
  <c r="C414" i="6" s="1"/>
  <c r="D414" i="5"/>
  <c r="D414" i="6" s="1"/>
  <c r="A415" i="5"/>
  <c r="A415" i="6" s="1"/>
  <c r="B415" i="5"/>
  <c r="B415" i="6" s="1"/>
  <c r="C415" i="5"/>
  <c r="C415" i="6" s="1"/>
  <c r="D415" i="5"/>
  <c r="D415" i="6" s="1"/>
  <c r="A416" i="5"/>
  <c r="A416" i="6" s="1"/>
  <c r="B416" i="5"/>
  <c r="B416" i="6" s="1"/>
  <c r="C416" i="5"/>
  <c r="C416" i="6" s="1"/>
  <c r="D416" i="5"/>
  <c r="D416" i="6" s="1"/>
  <c r="A417" i="5"/>
  <c r="A417" i="6" s="1"/>
  <c r="B417" i="5"/>
  <c r="B417" i="6" s="1"/>
  <c r="C417" i="5"/>
  <c r="C417" i="6" s="1"/>
  <c r="D417" i="5"/>
  <c r="D417" i="6" s="1"/>
  <c r="A418" i="5"/>
  <c r="A418" i="6" s="1"/>
  <c r="B418" i="5"/>
  <c r="B418" i="6" s="1"/>
  <c r="C418" i="5"/>
  <c r="C418" i="6" s="1"/>
  <c r="D418" i="5"/>
  <c r="D418" i="6" s="1"/>
  <c r="A419" i="5"/>
  <c r="A419" i="6" s="1"/>
  <c r="B419" i="5"/>
  <c r="B419" i="6" s="1"/>
  <c r="C419" i="5"/>
  <c r="C419" i="6" s="1"/>
  <c r="D419" i="5"/>
  <c r="D419" i="6" s="1"/>
  <c r="A420" i="5"/>
  <c r="A420" i="6" s="1"/>
  <c r="B420" i="5"/>
  <c r="B420" i="6" s="1"/>
  <c r="C420" i="5"/>
  <c r="C420" i="6" s="1"/>
  <c r="D420" i="5"/>
  <c r="D420" i="6" s="1"/>
  <c r="A421" i="5"/>
  <c r="A421" i="6" s="1"/>
  <c r="B421" i="5"/>
  <c r="B421" i="6" s="1"/>
  <c r="C421" i="5"/>
  <c r="C421" i="6" s="1"/>
  <c r="D421" i="5"/>
  <c r="D421" i="6" s="1"/>
  <c r="A422" i="5"/>
  <c r="A422" i="6" s="1"/>
  <c r="B422" i="5"/>
  <c r="B422" i="6" s="1"/>
  <c r="C422" i="5"/>
  <c r="C422" i="6" s="1"/>
  <c r="D422" i="5"/>
  <c r="D422" i="6" s="1"/>
  <c r="A423" i="5"/>
  <c r="A423" i="6" s="1"/>
  <c r="B423" i="5"/>
  <c r="B423" i="6" s="1"/>
  <c r="C423" i="5"/>
  <c r="C423" i="6" s="1"/>
  <c r="D423" i="5"/>
  <c r="D423" i="6" s="1"/>
  <c r="A424" i="5"/>
  <c r="A424" i="6" s="1"/>
  <c r="B424" i="5"/>
  <c r="B424" i="6" s="1"/>
  <c r="C424" i="5"/>
  <c r="C424" i="6" s="1"/>
  <c r="D424" i="5"/>
  <c r="D424" i="6" s="1"/>
  <c r="A425" i="5"/>
  <c r="A425" i="6" s="1"/>
  <c r="B425" i="5"/>
  <c r="B425" i="6" s="1"/>
  <c r="C425" i="5"/>
  <c r="C425" i="6" s="1"/>
  <c r="D425" i="5"/>
  <c r="D425" i="6" s="1"/>
  <c r="P425" i="5"/>
  <c r="A426" i="5"/>
  <c r="A426" i="6" s="1"/>
  <c r="B426" i="5"/>
  <c r="B426" i="6" s="1"/>
  <c r="C426" i="5"/>
  <c r="C426" i="6" s="1"/>
  <c r="D426" i="5"/>
  <c r="D426" i="6" s="1"/>
  <c r="A427" i="5"/>
  <c r="A427" i="6" s="1"/>
  <c r="B427" i="5"/>
  <c r="B427" i="6" s="1"/>
  <c r="C427" i="5"/>
  <c r="C427" i="6" s="1"/>
  <c r="D427" i="5"/>
  <c r="D427" i="6" s="1"/>
  <c r="A428" i="5"/>
  <c r="A428" i="6" s="1"/>
  <c r="B428" i="5"/>
  <c r="B428" i="6" s="1"/>
  <c r="C428" i="5"/>
  <c r="C428" i="6" s="1"/>
  <c r="D428" i="5"/>
  <c r="D428" i="6" s="1"/>
  <c r="A429" i="5"/>
  <c r="A429" i="6" s="1"/>
  <c r="B429" i="5"/>
  <c r="B429" i="6" s="1"/>
  <c r="C429" i="5"/>
  <c r="C429" i="6" s="1"/>
  <c r="D429" i="5"/>
  <c r="D429" i="6" s="1"/>
  <c r="J429" i="5"/>
  <c r="A430" i="5"/>
  <c r="A430" i="6" s="1"/>
  <c r="B430" i="5"/>
  <c r="B430" i="6" s="1"/>
  <c r="C430" i="5"/>
  <c r="C430" i="6" s="1"/>
  <c r="D430" i="5"/>
  <c r="D430" i="6" s="1"/>
  <c r="A431" i="5"/>
  <c r="A431" i="6" s="1"/>
  <c r="B431" i="5"/>
  <c r="B431" i="6" s="1"/>
  <c r="C431" i="5"/>
  <c r="C431" i="6" s="1"/>
  <c r="D431" i="5"/>
  <c r="D431" i="6" s="1"/>
  <c r="A432" i="5"/>
  <c r="A432" i="6" s="1"/>
  <c r="B432" i="5"/>
  <c r="B432" i="6" s="1"/>
  <c r="C432" i="5"/>
  <c r="C432" i="6" s="1"/>
  <c r="D432" i="5"/>
  <c r="D432" i="6" s="1"/>
  <c r="A433" i="5"/>
  <c r="A433" i="6" s="1"/>
  <c r="B433" i="5"/>
  <c r="B433" i="6" s="1"/>
  <c r="C433" i="5"/>
  <c r="C433" i="6" s="1"/>
  <c r="D433" i="5"/>
  <c r="D433" i="6" s="1"/>
  <c r="A434" i="5"/>
  <c r="A434" i="6" s="1"/>
  <c r="B434" i="5"/>
  <c r="B434" i="6" s="1"/>
  <c r="C434" i="5"/>
  <c r="C434" i="6" s="1"/>
  <c r="D434" i="5"/>
  <c r="D434" i="6" s="1"/>
  <c r="A435" i="5"/>
  <c r="A435" i="6" s="1"/>
  <c r="B435" i="5"/>
  <c r="B435" i="6" s="1"/>
  <c r="C435" i="5"/>
  <c r="C435" i="6" s="1"/>
  <c r="D435" i="5"/>
  <c r="D435" i="6" s="1"/>
  <c r="A436" i="5"/>
  <c r="A436" i="6" s="1"/>
  <c r="B436" i="5"/>
  <c r="B436" i="6" s="1"/>
  <c r="C436" i="5"/>
  <c r="C436" i="6" s="1"/>
  <c r="D436" i="5"/>
  <c r="D436" i="6" s="1"/>
  <c r="A437" i="5"/>
  <c r="A437" i="6" s="1"/>
  <c r="B437" i="5"/>
  <c r="B437" i="6" s="1"/>
  <c r="C437" i="5"/>
  <c r="C437" i="6" s="1"/>
  <c r="D437" i="5"/>
  <c r="D437" i="6" s="1"/>
  <c r="A438" i="5"/>
  <c r="A438" i="6" s="1"/>
  <c r="B438" i="5"/>
  <c r="B438" i="6" s="1"/>
  <c r="C438" i="5"/>
  <c r="C438" i="6" s="1"/>
  <c r="D438" i="5"/>
  <c r="D438" i="6" s="1"/>
  <c r="A439" i="5"/>
  <c r="A439" i="6" s="1"/>
  <c r="B439" i="5"/>
  <c r="B439" i="6" s="1"/>
  <c r="C439" i="5"/>
  <c r="C439" i="6" s="1"/>
  <c r="D439" i="5"/>
  <c r="D439" i="6" s="1"/>
  <c r="A440" i="5"/>
  <c r="A440" i="6" s="1"/>
  <c r="B440" i="5"/>
  <c r="B440" i="6" s="1"/>
  <c r="C440" i="5"/>
  <c r="C440" i="6" s="1"/>
  <c r="D440" i="5"/>
  <c r="D440" i="6" s="1"/>
  <c r="A441" i="5"/>
  <c r="A441" i="6" s="1"/>
  <c r="B441" i="5"/>
  <c r="B441" i="6" s="1"/>
  <c r="C441" i="5"/>
  <c r="C441" i="6" s="1"/>
  <c r="D441" i="5"/>
  <c r="D441" i="6" s="1"/>
  <c r="A442" i="5"/>
  <c r="A442" i="6" s="1"/>
  <c r="B442" i="5"/>
  <c r="B442" i="6" s="1"/>
  <c r="C442" i="5"/>
  <c r="C442" i="6" s="1"/>
  <c r="D442" i="5"/>
  <c r="D442" i="6" s="1"/>
  <c r="A443" i="5"/>
  <c r="A443" i="6" s="1"/>
  <c r="B443" i="5"/>
  <c r="B443" i="6" s="1"/>
  <c r="C443" i="5"/>
  <c r="C443" i="6" s="1"/>
  <c r="D443" i="5"/>
  <c r="D443" i="6" s="1"/>
  <c r="A444" i="5"/>
  <c r="A444" i="6" s="1"/>
  <c r="B444" i="5"/>
  <c r="B444" i="6" s="1"/>
  <c r="C444" i="5"/>
  <c r="C444" i="6" s="1"/>
  <c r="D444" i="5"/>
  <c r="D444" i="6" s="1"/>
  <c r="P444" i="5"/>
  <c r="A445" i="5"/>
  <c r="A445" i="6" s="1"/>
  <c r="B445" i="5"/>
  <c r="B445" i="6" s="1"/>
  <c r="C445" i="5"/>
  <c r="C445" i="6" s="1"/>
  <c r="D445" i="5"/>
  <c r="D445" i="6" s="1"/>
  <c r="A446" i="5"/>
  <c r="A446" i="6" s="1"/>
  <c r="B446" i="5"/>
  <c r="B446" i="6" s="1"/>
  <c r="C446" i="5"/>
  <c r="C446" i="6" s="1"/>
  <c r="D446" i="5"/>
  <c r="D446" i="6" s="1"/>
  <c r="A447" i="5"/>
  <c r="A447" i="6" s="1"/>
  <c r="B447" i="5"/>
  <c r="B447" i="6" s="1"/>
  <c r="C447" i="5"/>
  <c r="C447" i="6" s="1"/>
  <c r="D447" i="5"/>
  <c r="D447" i="6" s="1"/>
  <c r="A448" i="5"/>
  <c r="A448" i="6" s="1"/>
  <c r="B448" i="5"/>
  <c r="B448" i="6" s="1"/>
  <c r="C448" i="5"/>
  <c r="C448" i="6" s="1"/>
  <c r="D448" i="5"/>
  <c r="D448" i="6" s="1"/>
  <c r="A449" i="5"/>
  <c r="A449" i="6" s="1"/>
  <c r="B449" i="5"/>
  <c r="B449" i="6" s="1"/>
  <c r="C449" i="5"/>
  <c r="C449" i="6" s="1"/>
  <c r="D449" i="5"/>
  <c r="D449" i="6" s="1"/>
  <c r="P449" i="5"/>
  <c r="A450" i="5"/>
  <c r="A450" i="6" s="1"/>
  <c r="B450" i="5"/>
  <c r="B450" i="6" s="1"/>
  <c r="C450" i="5"/>
  <c r="C450" i="6" s="1"/>
  <c r="D450" i="5"/>
  <c r="D450" i="6" s="1"/>
  <c r="A451" i="5"/>
  <c r="A451" i="6" s="1"/>
  <c r="B451" i="5"/>
  <c r="B451" i="6" s="1"/>
  <c r="C451" i="5"/>
  <c r="C451" i="6" s="1"/>
  <c r="D451" i="5"/>
  <c r="D451" i="6" s="1"/>
  <c r="A452" i="5"/>
  <c r="A452" i="6" s="1"/>
  <c r="B452" i="5"/>
  <c r="B452" i="6" s="1"/>
  <c r="C452" i="5"/>
  <c r="C452" i="6" s="1"/>
  <c r="D452" i="5"/>
  <c r="D452" i="6" s="1"/>
  <c r="A453" i="5"/>
  <c r="A453" i="6" s="1"/>
  <c r="B453" i="5"/>
  <c r="B453" i="6" s="1"/>
  <c r="C453" i="5"/>
  <c r="C453" i="6" s="1"/>
  <c r="D453" i="5"/>
  <c r="D453" i="6" s="1"/>
  <c r="A454" i="5"/>
  <c r="A454" i="6" s="1"/>
  <c r="B454" i="5"/>
  <c r="B454" i="6" s="1"/>
  <c r="C454" i="5"/>
  <c r="C454" i="6" s="1"/>
  <c r="D454" i="5"/>
  <c r="D454" i="6" s="1"/>
  <c r="P454" i="5"/>
  <c r="A455" i="5"/>
  <c r="A455" i="6" s="1"/>
  <c r="B455" i="5"/>
  <c r="B455" i="6" s="1"/>
  <c r="C455" i="5"/>
  <c r="C455" i="6" s="1"/>
  <c r="D455" i="5"/>
  <c r="D455" i="6" s="1"/>
  <c r="A456" i="5"/>
  <c r="A456" i="6" s="1"/>
  <c r="B456" i="5"/>
  <c r="B456" i="6" s="1"/>
  <c r="C456" i="5"/>
  <c r="C456" i="6" s="1"/>
  <c r="D456" i="5"/>
  <c r="D456" i="6" s="1"/>
  <c r="A457" i="5"/>
  <c r="A457" i="6" s="1"/>
  <c r="B457" i="5"/>
  <c r="B457" i="6" s="1"/>
  <c r="C457" i="5"/>
  <c r="C457" i="6" s="1"/>
  <c r="D457" i="5"/>
  <c r="D457" i="6" s="1"/>
  <c r="A458" i="5"/>
  <c r="A458" i="6" s="1"/>
  <c r="B458" i="5"/>
  <c r="B458" i="6" s="1"/>
  <c r="C458" i="5"/>
  <c r="C458" i="6" s="1"/>
  <c r="D458" i="5"/>
  <c r="D458" i="6" s="1"/>
  <c r="A459" i="5"/>
  <c r="A459" i="6" s="1"/>
  <c r="B459" i="5"/>
  <c r="B459" i="6" s="1"/>
  <c r="C459" i="5"/>
  <c r="C459" i="6" s="1"/>
  <c r="D459" i="5"/>
  <c r="D459" i="6" s="1"/>
  <c r="A460" i="5"/>
  <c r="A460" i="6" s="1"/>
  <c r="B460" i="5"/>
  <c r="B460" i="6" s="1"/>
  <c r="C460" i="5"/>
  <c r="C460" i="6" s="1"/>
  <c r="D460" i="5"/>
  <c r="D460" i="6" s="1"/>
  <c r="A461" i="5"/>
  <c r="A461" i="6" s="1"/>
  <c r="B461" i="5"/>
  <c r="B461" i="6" s="1"/>
  <c r="C461" i="5"/>
  <c r="C461" i="6" s="1"/>
  <c r="D461" i="5"/>
  <c r="D461" i="6" s="1"/>
  <c r="A462" i="5"/>
  <c r="A462" i="6" s="1"/>
  <c r="B462" i="5"/>
  <c r="B462" i="6" s="1"/>
  <c r="C462" i="5"/>
  <c r="C462" i="6" s="1"/>
  <c r="D462" i="5"/>
  <c r="D462" i="6" s="1"/>
  <c r="A463" i="5"/>
  <c r="A463" i="6" s="1"/>
  <c r="B463" i="5"/>
  <c r="B463" i="6" s="1"/>
  <c r="C463" i="5"/>
  <c r="C463" i="6" s="1"/>
  <c r="D463" i="5"/>
  <c r="D463" i="6" s="1"/>
  <c r="A464" i="5"/>
  <c r="A464" i="6" s="1"/>
  <c r="B464" i="5"/>
  <c r="B464" i="6" s="1"/>
  <c r="C464" i="5"/>
  <c r="C464" i="6" s="1"/>
  <c r="D464" i="5"/>
  <c r="D464" i="6" s="1"/>
  <c r="A465" i="5"/>
  <c r="A465" i="6" s="1"/>
  <c r="B465" i="5"/>
  <c r="B465" i="6" s="1"/>
  <c r="C465" i="5"/>
  <c r="C465" i="6" s="1"/>
  <c r="D465" i="5"/>
  <c r="D465" i="6" s="1"/>
  <c r="A466" i="5"/>
  <c r="A466" i="6" s="1"/>
  <c r="B466" i="5"/>
  <c r="B466" i="6" s="1"/>
  <c r="C466" i="5"/>
  <c r="C466" i="6" s="1"/>
  <c r="D466" i="5"/>
  <c r="D466" i="6" s="1"/>
  <c r="A467" i="5"/>
  <c r="A467" i="6" s="1"/>
  <c r="B467" i="5"/>
  <c r="B467" i="6" s="1"/>
  <c r="C467" i="5"/>
  <c r="C467" i="6" s="1"/>
  <c r="D467" i="5"/>
  <c r="D467" i="6" s="1"/>
  <c r="A468" i="5"/>
  <c r="A468" i="6" s="1"/>
  <c r="B468" i="5"/>
  <c r="B468" i="6" s="1"/>
  <c r="C468" i="5"/>
  <c r="C468" i="6" s="1"/>
  <c r="D468" i="5"/>
  <c r="D468" i="6" s="1"/>
  <c r="A469" i="5"/>
  <c r="A469" i="6" s="1"/>
  <c r="B469" i="5"/>
  <c r="B469" i="6" s="1"/>
  <c r="C469" i="5"/>
  <c r="C469" i="6" s="1"/>
  <c r="D469" i="5"/>
  <c r="D469" i="6" s="1"/>
  <c r="A470" i="5"/>
  <c r="A470" i="6" s="1"/>
  <c r="B470" i="5"/>
  <c r="B470" i="6" s="1"/>
  <c r="C470" i="5"/>
  <c r="C470" i="6" s="1"/>
  <c r="D470" i="5"/>
  <c r="D470" i="6" s="1"/>
  <c r="A471" i="5"/>
  <c r="A471" i="6" s="1"/>
  <c r="B471" i="5"/>
  <c r="B471" i="6" s="1"/>
  <c r="C471" i="5"/>
  <c r="C471" i="6" s="1"/>
  <c r="D471" i="5"/>
  <c r="D471" i="6" s="1"/>
  <c r="A472" i="5"/>
  <c r="A472" i="6" s="1"/>
  <c r="B472" i="5"/>
  <c r="B472" i="6" s="1"/>
  <c r="C472" i="5"/>
  <c r="C472" i="6" s="1"/>
  <c r="D472" i="5"/>
  <c r="D472" i="6" s="1"/>
  <c r="A473" i="5"/>
  <c r="A473" i="6" s="1"/>
  <c r="B473" i="5"/>
  <c r="B473" i="6" s="1"/>
  <c r="C473" i="5"/>
  <c r="C473" i="6" s="1"/>
  <c r="D473" i="5"/>
  <c r="D473" i="6" s="1"/>
  <c r="A474" i="5"/>
  <c r="A474" i="6" s="1"/>
  <c r="B474" i="5"/>
  <c r="B474" i="6" s="1"/>
  <c r="C474" i="5"/>
  <c r="C474" i="6" s="1"/>
  <c r="D474" i="5"/>
  <c r="D474" i="6" s="1"/>
  <c r="A475" i="5"/>
  <c r="A475" i="6" s="1"/>
  <c r="B475" i="5"/>
  <c r="B475" i="6" s="1"/>
  <c r="C475" i="5"/>
  <c r="C475" i="6" s="1"/>
  <c r="D475" i="5"/>
  <c r="D475" i="6" s="1"/>
  <c r="A476" i="5"/>
  <c r="A476" i="6" s="1"/>
  <c r="B476" i="5"/>
  <c r="B476" i="6" s="1"/>
  <c r="C476" i="5"/>
  <c r="C476" i="6" s="1"/>
  <c r="D476" i="5"/>
  <c r="D476" i="6" s="1"/>
  <c r="A477" i="5"/>
  <c r="A477" i="6" s="1"/>
  <c r="B477" i="5"/>
  <c r="B477" i="6" s="1"/>
  <c r="C477" i="5"/>
  <c r="C477" i="6" s="1"/>
  <c r="D477" i="5"/>
  <c r="D477" i="6" s="1"/>
  <c r="A478" i="5"/>
  <c r="A478" i="6" s="1"/>
  <c r="B478" i="5"/>
  <c r="B478" i="6" s="1"/>
  <c r="C478" i="5"/>
  <c r="C478" i="6" s="1"/>
  <c r="D478" i="5"/>
  <c r="D478" i="6" s="1"/>
  <c r="A479" i="5"/>
  <c r="A479" i="6" s="1"/>
  <c r="B479" i="5"/>
  <c r="B479" i="6" s="1"/>
  <c r="C479" i="5"/>
  <c r="C479" i="6" s="1"/>
  <c r="D479" i="5"/>
  <c r="D479" i="6" s="1"/>
  <c r="A480" i="5"/>
  <c r="A480" i="6" s="1"/>
  <c r="B480" i="5"/>
  <c r="B480" i="6" s="1"/>
  <c r="C480" i="5"/>
  <c r="C480" i="6" s="1"/>
  <c r="D480" i="5"/>
  <c r="D480" i="6" s="1"/>
  <c r="A481" i="5"/>
  <c r="A481" i="6" s="1"/>
  <c r="B481" i="5"/>
  <c r="B481" i="6" s="1"/>
  <c r="C481" i="5"/>
  <c r="C481" i="6" s="1"/>
  <c r="D481" i="5"/>
  <c r="D481" i="6" s="1"/>
  <c r="H481" i="5"/>
  <c r="A482" i="5"/>
  <c r="A482" i="6" s="1"/>
  <c r="B482" i="5"/>
  <c r="B482" i="6" s="1"/>
  <c r="C482" i="5"/>
  <c r="C482" i="6" s="1"/>
  <c r="D482" i="5"/>
  <c r="D482" i="6" s="1"/>
  <c r="A483" i="5"/>
  <c r="A483" i="6" s="1"/>
  <c r="B483" i="5"/>
  <c r="B483" i="6" s="1"/>
  <c r="C483" i="5"/>
  <c r="C483" i="6" s="1"/>
  <c r="D483" i="5"/>
  <c r="D483" i="6" s="1"/>
  <c r="A484" i="5"/>
  <c r="A484" i="6" s="1"/>
  <c r="B484" i="5"/>
  <c r="B484" i="6" s="1"/>
  <c r="C484" i="5"/>
  <c r="C484" i="6" s="1"/>
  <c r="D484" i="5"/>
  <c r="D484" i="6" s="1"/>
  <c r="A485" i="5"/>
  <c r="A485" i="6" s="1"/>
  <c r="B485" i="5"/>
  <c r="B485" i="6" s="1"/>
  <c r="C485" i="5"/>
  <c r="C485" i="6" s="1"/>
  <c r="D485" i="5"/>
  <c r="D485" i="6" s="1"/>
  <c r="A486" i="5"/>
  <c r="A486" i="6" s="1"/>
  <c r="B486" i="5"/>
  <c r="B486" i="6" s="1"/>
  <c r="C486" i="5"/>
  <c r="C486" i="6" s="1"/>
  <c r="D486" i="5"/>
  <c r="D486" i="6" s="1"/>
  <c r="P486" i="5"/>
  <c r="A487" i="5"/>
  <c r="A487" i="6" s="1"/>
  <c r="B487" i="5"/>
  <c r="B487" i="6" s="1"/>
  <c r="C487" i="5"/>
  <c r="C487" i="6" s="1"/>
  <c r="D487" i="5"/>
  <c r="D487" i="6" s="1"/>
  <c r="A488" i="5"/>
  <c r="A488" i="6" s="1"/>
  <c r="B488" i="5"/>
  <c r="B488" i="6" s="1"/>
  <c r="C488" i="5"/>
  <c r="C488" i="6" s="1"/>
  <c r="D488" i="5"/>
  <c r="D488" i="6" s="1"/>
  <c r="A489" i="5"/>
  <c r="A489" i="6" s="1"/>
  <c r="B489" i="5"/>
  <c r="B489" i="6" s="1"/>
  <c r="C489" i="5"/>
  <c r="C489" i="6" s="1"/>
  <c r="D489" i="5"/>
  <c r="D489" i="6" s="1"/>
  <c r="A490" i="5"/>
  <c r="A490" i="6" s="1"/>
  <c r="B490" i="5"/>
  <c r="B490" i="6" s="1"/>
  <c r="C490" i="5"/>
  <c r="C490" i="6" s="1"/>
  <c r="D490" i="5"/>
  <c r="D490" i="6" s="1"/>
  <c r="A491" i="5"/>
  <c r="A491" i="6" s="1"/>
  <c r="B491" i="5"/>
  <c r="B491" i="6" s="1"/>
  <c r="C491" i="5"/>
  <c r="C491" i="6" s="1"/>
  <c r="D491" i="5"/>
  <c r="D491" i="6" s="1"/>
  <c r="A492" i="5"/>
  <c r="A492" i="6" s="1"/>
  <c r="B492" i="5"/>
  <c r="B492" i="6" s="1"/>
  <c r="C492" i="5"/>
  <c r="C492" i="6" s="1"/>
  <c r="D492" i="5"/>
  <c r="D492" i="6" s="1"/>
  <c r="A493" i="5"/>
  <c r="A493" i="6" s="1"/>
  <c r="B493" i="5"/>
  <c r="B493" i="6" s="1"/>
  <c r="C493" i="5"/>
  <c r="C493" i="6" s="1"/>
  <c r="D493" i="5"/>
  <c r="D493" i="6" s="1"/>
  <c r="A494" i="5"/>
  <c r="A494" i="6" s="1"/>
  <c r="B494" i="5"/>
  <c r="B494" i="6" s="1"/>
  <c r="C494" i="5"/>
  <c r="C494" i="6" s="1"/>
  <c r="D494" i="5"/>
  <c r="D494" i="6" s="1"/>
  <c r="A495" i="5"/>
  <c r="A495" i="6" s="1"/>
  <c r="B495" i="5"/>
  <c r="B495" i="6" s="1"/>
  <c r="C495" i="5"/>
  <c r="C495" i="6" s="1"/>
  <c r="D495" i="5"/>
  <c r="D495" i="6" s="1"/>
  <c r="P495" i="5"/>
  <c r="A496" i="5"/>
  <c r="A496" i="6" s="1"/>
  <c r="B496" i="5"/>
  <c r="B496" i="6" s="1"/>
  <c r="C496" i="5"/>
  <c r="C496" i="6" s="1"/>
  <c r="D496" i="5"/>
  <c r="D496" i="6" s="1"/>
  <c r="A497" i="5"/>
  <c r="A497" i="6" s="1"/>
  <c r="B497" i="5"/>
  <c r="B497" i="6" s="1"/>
  <c r="C497" i="5"/>
  <c r="C497" i="6" s="1"/>
  <c r="D497" i="5"/>
  <c r="D497" i="6" s="1"/>
  <c r="A498" i="5"/>
  <c r="A498" i="6" s="1"/>
  <c r="B498" i="5"/>
  <c r="B498" i="6" s="1"/>
  <c r="C498" i="5"/>
  <c r="C498" i="6" s="1"/>
  <c r="D498" i="5"/>
  <c r="D498" i="6" s="1"/>
  <c r="A499" i="5"/>
  <c r="A499" i="6" s="1"/>
  <c r="B499" i="5"/>
  <c r="B499" i="6" s="1"/>
  <c r="C499" i="5"/>
  <c r="C499" i="6" s="1"/>
  <c r="D499" i="5"/>
  <c r="D499" i="6" s="1"/>
  <c r="A500" i="5"/>
  <c r="A500" i="6" s="1"/>
  <c r="B500" i="5"/>
  <c r="B500" i="6" s="1"/>
  <c r="C500" i="5"/>
  <c r="C500" i="6" s="1"/>
  <c r="D500" i="5"/>
  <c r="D500" i="6" s="1"/>
  <c r="A501" i="5"/>
  <c r="A501" i="6" s="1"/>
  <c r="B501" i="5"/>
  <c r="B501" i="6" s="1"/>
  <c r="C501" i="5"/>
  <c r="C501" i="6" s="1"/>
  <c r="D501" i="5"/>
  <c r="D501" i="6" s="1"/>
  <c r="A502" i="5"/>
  <c r="A502" i="6" s="1"/>
  <c r="B502" i="5"/>
  <c r="B502" i="6" s="1"/>
  <c r="C502" i="5"/>
  <c r="C502" i="6" s="1"/>
  <c r="D502" i="5"/>
  <c r="D502" i="6" s="1"/>
  <c r="A503" i="5"/>
  <c r="A503" i="6" s="1"/>
  <c r="B503" i="5"/>
  <c r="B503" i="6" s="1"/>
  <c r="C503" i="5"/>
  <c r="C503" i="6" s="1"/>
  <c r="D503" i="5"/>
  <c r="D503" i="6" s="1"/>
  <c r="A504" i="5"/>
  <c r="A504" i="6" s="1"/>
  <c r="B504" i="5"/>
  <c r="B504" i="6" s="1"/>
  <c r="C504" i="5"/>
  <c r="C504" i="6" s="1"/>
  <c r="D504" i="5"/>
  <c r="D504" i="6" s="1"/>
  <c r="A505" i="5"/>
  <c r="A505" i="6" s="1"/>
  <c r="B505" i="5"/>
  <c r="B505" i="6" s="1"/>
  <c r="C505" i="5"/>
  <c r="C505" i="6" s="1"/>
  <c r="D505" i="5"/>
  <c r="D505" i="6" s="1"/>
  <c r="A506" i="5"/>
  <c r="A506" i="6" s="1"/>
  <c r="B506" i="5"/>
  <c r="B506" i="6" s="1"/>
  <c r="C506" i="5"/>
  <c r="C506" i="6" s="1"/>
  <c r="D506" i="5"/>
  <c r="D506" i="6" s="1"/>
  <c r="A507" i="5"/>
  <c r="A507" i="6" s="1"/>
  <c r="B507" i="5"/>
  <c r="B507" i="6" s="1"/>
  <c r="C507" i="5"/>
  <c r="C507" i="6" s="1"/>
  <c r="D507" i="5"/>
  <c r="D507" i="6" s="1"/>
  <c r="A508" i="5"/>
  <c r="A508" i="6" s="1"/>
  <c r="B508" i="5"/>
  <c r="B508" i="6" s="1"/>
  <c r="C508" i="5"/>
  <c r="C508" i="6" s="1"/>
  <c r="D508" i="5"/>
  <c r="D508" i="6" s="1"/>
  <c r="A509" i="5"/>
  <c r="A509" i="6" s="1"/>
  <c r="B509" i="5"/>
  <c r="B509" i="6" s="1"/>
  <c r="C509" i="5"/>
  <c r="C509" i="6" s="1"/>
  <c r="D509" i="5"/>
  <c r="D509" i="6" s="1"/>
  <c r="A510" i="5"/>
  <c r="A510" i="6" s="1"/>
  <c r="B510" i="5"/>
  <c r="B510" i="6" s="1"/>
  <c r="C510" i="5"/>
  <c r="C510" i="6" s="1"/>
  <c r="D510" i="5"/>
  <c r="D510" i="6" s="1"/>
  <c r="A511" i="5"/>
  <c r="A511" i="6" s="1"/>
  <c r="B511" i="5"/>
  <c r="B511" i="6" s="1"/>
  <c r="C511" i="5"/>
  <c r="C511" i="6" s="1"/>
  <c r="D511" i="5"/>
  <c r="D511" i="6" s="1"/>
  <c r="A512" i="5"/>
  <c r="A512" i="6" s="1"/>
  <c r="B512" i="5"/>
  <c r="B512" i="6" s="1"/>
  <c r="C512" i="5"/>
  <c r="C512" i="6" s="1"/>
  <c r="D512" i="5"/>
  <c r="D512" i="6" s="1"/>
  <c r="A513" i="5"/>
  <c r="A513" i="6" s="1"/>
  <c r="B513" i="5"/>
  <c r="B513" i="6" s="1"/>
  <c r="C513" i="5"/>
  <c r="C513" i="6" s="1"/>
  <c r="D513" i="5"/>
  <c r="D513" i="6" s="1"/>
  <c r="A514" i="5"/>
  <c r="A514" i="6" s="1"/>
  <c r="B514" i="5"/>
  <c r="B514" i="6" s="1"/>
  <c r="C514" i="5"/>
  <c r="C514" i="6" s="1"/>
  <c r="D514" i="5"/>
  <c r="D514" i="6" s="1"/>
  <c r="P514" i="5"/>
  <c r="A515" i="5"/>
  <c r="A515" i="6" s="1"/>
  <c r="B515" i="5"/>
  <c r="B515" i="6" s="1"/>
  <c r="C515" i="5"/>
  <c r="C515" i="6" s="1"/>
  <c r="D515" i="5"/>
  <c r="D515" i="6" s="1"/>
  <c r="A516" i="5"/>
  <c r="A516" i="6" s="1"/>
  <c r="B516" i="5"/>
  <c r="B516" i="6" s="1"/>
  <c r="C516" i="5"/>
  <c r="C516" i="6" s="1"/>
  <c r="D516" i="5"/>
  <c r="D516" i="6" s="1"/>
  <c r="A517" i="5"/>
  <c r="A517" i="6" s="1"/>
  <c r="B517" i="5"/>
  <c r="B517" i="6" s="1"/>
  <c r="C517" i="5"/>
  <c r="C517" i="6" s="1"/>
  <c r="D517" i="5"/>
  <c r="D517" i="6" s="1"/>
  <c r="A518" i="5"/>
  <c r="A518" i="6" s="1"/>
  <c r="B518" i="5"/>
  <c r="B518" i="6" s="1"/>
  <c r="C518" i="5"/>
  <c r="C518" i="6" s="1"/>
  <c r="D518" i="5"/>
  <c r="D518" i="6" s="1"/>
  <c r="P518" i="5"/>
  <c r="A519" i="5"/>
  <c r="A519" i="6" s="1"/>
  <c r="B519" i="5"/>
  <c r="B519" i="6" s="1"/>
  <c r="C519" i="5"/>
  <c r="C519" i="6" s="1"/>
  <c r="D519" i="5"/>
  <c r="D519" i="6" s="1"/>
  <c r="A520" i="5"/>
  <c r="A520" i="6" s="1"/>
  <c r="B520" i="5"/>
  <c r="B520" i="6" s="1"/>
  <c r="C520" i="5"/>
  <c r="C520" i="6" s="1"/>
  <c r="D520" i="5"/>
  <c r="D520" i="6" s="1"/>
  <c r="A521" i="5"/>
  <c r="A521" i="6" s="1"/>
  <c r="B521" i="5"/>
  <c r="B521" i="6" s="1"/>
  <c r="C521" i="5"/>
  <c r="C521" i="6" s="1"/>
  <c r="D521" i="5"/>
  <c r="D521" i="6" s="1"/>
  <c r="A522" i="5"/>
  <c r="A522" i="6" s="1"/>
  <c r="B522" i="5"/>
  <c r="B522" i="6" s="1"/>
  <c r="C522" i="5"/>
  <c r="C522" i="6" s="1"/>
  <c r="D522" i="5"/>
  <c r="D522" i="6" s="1"/>
  <c r="A523" i="5"/>
  <c r="A523" i="6" s="1"/>
  <c r="B523" i="5"/>
  <c r="B523" i="6" s="1"/>
  <c r="C523" i="5"/>
  <c r="C523" i="6" s="1"/>
  <c r="D523" i="5"/>
  <c r="D523" i="6" s="1"/>
  <c r="A524" i="5"/>
  <c r="A524" i="6" s="1"/>
  <c r="B524" i="5"/>
  <c r="B524" i="6" s="1"/>
  <c r="C524" i="5"/>
  <c r="C524" i="6" s="1"/>
  <c r="D524" i="5"/>
  <c r="D524" i="6" s="1"/>
  <c r="A525" i="5"/>
  <c r="A525" i="6" s="1"/>
  <c r="B525" i="5"/>
  <c r="B525" i="6" s="1"/>
  <c r="C525" i="5"/>
  <c r="C525" i="6" s="1"/>
  <c r="D525" i="5"/>
  <c r="D525" i="6" s="1"/>
  <c r="A526" i="5"/>
  <c r="A526" i="6" s="1"/>
  <c r="B526" i="5"/>
  <c r="B526" i="6" s="1"/>
  <c r="C526" i="5"/>
  <c r="C526" i="6" s="1"/>
  <c r="D526" i="5"/>
  <c r="D526" i="6" s="1"/>
  <c r="A527" i="5"/>
  <c r="A527" i="6" s="1"/>
  <c r="B527" i="5"/>
  <c r="B527" i="6" s="1"/>
  <c r="C527" i="5"/>
  <c r="C527" i="6" s="1"/>
  <c r="D527" i="5"/>
  <c r="D527" i="6" s="1"/>
  <c r="A528" i="5"/>
  <c r="A528" i="6" s="1"/>
  <c r="B528" i="5"/>
  <c r="B528" i="6" s="1"/>
  <c r="C528" i="5"/>
  <c r="C528" i="6" s="1"/>
  <c r="D528" i="5"/>
  <c r="D528" i="6" s="1"/>
  <c r="A529" i="5"/>
  <c r="A529" i="6" s="1"/>
  <c r="B529" i="5"/>
  <c r="B529" i="6" s="1"/>
  <c r="C529" i="5"/>
  <c r="C529" i="6" s="1"/>
  <c r="D529" i="5"/>
  <c r="D529" i="6" s="1"/>
  <c r="A530" i="5"/>
  <c r="A530" i="6" s="1"/>
  <c r="B530" i="5"/>
  <c r="B530" i="6" s="1"/>
  <c r="C530" i="5"/>
  <c r="C530" i="6" s="1"/>
  <c r="D530" i="5"/>
  <c r="D530" i="6" s="1"/>
  <c r="A531" i="5"/>
  <c r="A531" i="6" s="1"/>
  <c r="B531" i="5"/>
  <c r="B531" i="6" s="1"/>
  <c r="C531" i="5"/>
  <c r="C531" i="6" s="1"/>
  <c r="D531" i="5"/>
  <c r="D531" i="6" s="1"/>
  <c r="M531" i="5"/>
  <c r="A532" i="5"/>
  <c r="A532" i="6" s="1"/>
  <c r="B532" i="5"/>
  <c r="B532" i="6" s="1"/>
  <c r="C532" i="5"/>
  <c r="C532" i="6" s="1"/>
  <c r="D532" i="5"/>
  <c r="D532" i="6" s="1"/>
  <c r="J532" i="5"/>
  <c r="A533" i="5"/>
  <c r="A533" i="6" s="1"/>
  <c r="B533" i="5"/>
  <c r="B533" i="6" s="1"/>
  <c r="C533" i="5"/>
  <c r="C533" i="6" s="1"/>
  <c r="D533" i="5"/>
  <c r="D533" i="6" s="1"/>
  <c r="A534" i="5"/>
  <c r="A534" i="6" s="1"/>
  <c r="B534" i="5"/>
  <c r="B534" i="6" s="1"/>
  <c r="C534" i="5"/>
  <c r="C534" i="6" s="1"/>
  <c r="D534" i="5"/>
  <c r="D534" i="6" s="1"/>
  <c r="A535" i="5"/>
  <c r="A535" i="6" s="1"/>
  <c r="B535" i="5"/>
  <c r="B535" i="6" s="1"/>
  <c r="C535" i="5"/>
  <c r="C535" i="6" s="1"/>
  <c r="D535" i="5"/>
  <c r="D535" i="6" s="1"/>
  <c r="N535" i="5"/>
  <c r="O535" i="5"/>
  <c r="A536" i="5"/>
  <c r="A536" i="6" s="1"/>
  <c r="B536" i="5"/>
  <c r="B536" i="6" s="1"/>
  <c r="C536" i="5"/>
  <c r="C536" i="6" s="1"/>
  <c r="D536" i="5"/>
  <c r="D536" i="6" s="1"/>
  <c r="A537" i="5"/>
  <c r="A537" i="6" s="1"/>
  <c r="B537" i="5"/>
  <c r="B537" i="6" s="1"/>
  <c r="C537" i="5"/>
  <c r="C537" i="6" s="1"/>
  <c r="D537" i="5"/>
  <c r="D537" i="6" s="1"/>
  <c r="A538" i="5"/>
  <c r="A538" i="6" s="1"/>
  <c r="B538" i="5"/>
  <c r="B538" i="6" s="1"/>
  <c r="C538" i="5"/>
  <c r="C538" i="6" s="1"/>
  <c r="D538" i="5"/>
  <c r="D538" i="6" s="1"/>
  <c r="P538" i="5"/>
  <c r="A539" i="5"/>
  <c r="A539" i="6" s="1"/>
  <c r="B539" i="5"/>
  <c r="B539" i="6" s="1"/>
  <c r="C539" i="5"/>
  <c r="C539" i="6" s="1"/>
  <c r="D539" i="5"/>
  <c r="D539" i="6" s="1"/>
  <c r="A540" i="5"/>
  <c r="A540" i="6" s="1"/>
  <c r="B540" i="5"/>
  <c r="B540" i="6" s="1"/>
  <c r="C540" i="5"/>
  <c r="C540" i="6" s="1"/>
  <c r="D540" i="5"/>
  <c r="D540" i="6" s="1"/>
  <c r="A541" i="5"/>
  <c r="A541" i="6" s="1"/>
  <c r="B541" i="5"/>
  <c r="B541" i="6" s="1"/>
  <c r="C541" i="5"/>
  <c r="C541" i="6" s="1"/>
  <c r="D541" i="5"/>
  <c r="D541" i="6" s="1"/>
  <c r="A542" i="5"/>
  <c r="A542" i="6" s="1"/>
  <c r="B542" i="5"/>
  <c r="B542" i="6" s="1"/>
  <c r="C542" i="5"/>
  <c r="C542" i="6" s="1"/>
  <c r="D542" i="5"/>
  <c r="D542" i="6" s="1"/>
  <c r="A543" i="5"/>
  <c r="A543" i="6" s="1"/>
  <c r="B543" i="5"/>
  <c r="B543" i="6" s="1"/>
  <c r="C543" i="5"/>
  <c r="C543" i="6" s="1"/>
  <c r="D543" i="5"/>
  <c r="D543" i="6" s="1"/>
  <c r="A544" i="5"/>
  <c r="A544" i="6" s="1"/>
  <c r="B544" i="5"/>
  <c r="B544" i="6" s="1"/>
  <c r="C544" i="5"/>
  <c r="C544" i="6" s="1"/>
  <c r="D544" i="5"/>
  <c r="D544" i="6" s="1"/>
  <c r="A545" i="5"/>
  <c r="A545" i="6" s="1"/>
  <c r="B545" i="5"/>
  <c r="B545" i="6" s="1"/>
  <c r="C545" i="5"/>
  <c r="C545" i="6" s="1"/>
  <c r="D545" i="5"/>
  <c r="D545" i="6" s="1"/>
  <c r="A546" i="5"/>
  <c r="A546" i="6" s="1"/>
  <c r="B546" i="5"/>
  <c r="B546" i="6" s="1"/>
  <c r="C546" i="5"/>
  <c r="C546" i="6" s="1"/>
  <c r="D546" i="5"/>
  <c r="D546" i="6" s="1"/>
  <c r="A547" i="5"/>
  <c r="A547" i="6" s="1"/>
  <c r="B547" i="5"/>
  <c r="B547" i="6" s="1"/>
  <c r="C547" i="5"/>
  <c r="C547" i="6" s="1"/>
  <c r="D547" i="5"/>
  <c r="D547" i="6" s="1"/>
  <c r="A548" i="5"/>
  <c r="A548" i="6" s="1"/>
  <c r="B548" i="5"/>
  <c r="B548" i="6" s="1"/>
  <c r="C548" i="5"/>
  <c r="C548" i="6" s="1"/>
  <c r="D548" i="5"/>
  <c r="D548" i="6" s="1"/>
  <c r="A549" i="5"/>
  <c r="A549" i="6" s="1"/>
  <c r="B549" i="5"/>
  <c r="B549" i="6" s="1"/>
  <c r="C549" i="5"/>
  <c r="C549" i="6" s="1"/>
  <c r="D549" i="5"/>
  <c r="D549" i="6" s="1"/>
  <c r="A550" i="5"/>
  <c r="A550" i="6" s="1"/>
  <c r="B550" i="5"/>
  <c r="B550" i="6" s="1"/>
  <c r="C550" i="5"/>
  <c r="C550" i="6" s="1"/>
  <c r="D550" i="5"/>
  <c r="D550" i="6" s="1"/>
  <c r="A551" i="5"/>
  <c r="A551" i="6" s="1"/>
  <c r="B551" i="5"/>
  <c r="B551" i="6" s="1"/>
  <c r="C551" i="5"/>
  <c r="C551" i="6" s="1"/>
  <c r="D551" i="5"/>
  <c r="D551" i="6" s="1"/>
  <c r="A552" i="5"/>
  <c r="A552" i="6" s="1"/>
  <c r="B552" i="5"/>
  <c r="B552" i="6" s="1"/>
  <c r="C552" i="5"/>
  <c r="C552" i="6" s="1"/>
  <c r="D552" i="5"/>
  <c r="D552" i="6" s="1"/>
  <c r="A553" i="5"/>
  <c r="A553" i="6" s="1"/>
  <c r="B553" i="5"/>
  <c r="B553" i="6" s="1"/>
  <c r="C553" i="5"/>
  <c r="C553" i="6" s="1"/>
  <c r="D553" i="5"/>
  <c r="D553" i="6" s="1"/>
  <c r="K553" i="5"/>
  <c r="A554" i="5"/>
  <c r="A554" i="6" s="1"/>
  <c r="B554" i="5"/>
  <c r="B554" i="6" s="1"/>
  <c r="C554" i="5"/>
  <c r="C554" i="6" s="1"/>
  <c r="D554" i="5"/>
  <c r="D554" i="6" s="1"/>
  <c r="A555" i="5"/>
  <c r="A555" i="6" s="1"/>
  <c r="B555" i="5"/>
  <c r="B555" i="6" s="1"/>
  <c r="C555" i="5"/>
  <c r="C555" i="6" s="1"/>
  <c r="D555" i="5"/>
  <c r="D555" i="6" s="1"/>
  <c r="A556" i="5"/>
  <c r="A556" i="6" s="1"/>
  <c r="B556" i="5"/>
  <c r="B556" i="6" s="1"/>
  <c r="C556" i="5"/>
  <c r="C556" i="6" s="1"/>
  <c r="D556" i="5"/>
  <c r="D556" i="6" s="1"/>
  <c r="P556" i="5"/>
  <c r="A557" i="5"/>
  <c r="A557" i="6" s="1"/>
  <c r="B557" i="5"/>
  <c r="B557" i="6" s="1"/>
  <c r="C557" i="5"/>
  <c r="C557" i="6" s="1"/>
  <c r="D557" i="5"/>
  <c r="D557" i="6" s="1"/>
  <c r="A558" i="5"/>
  <c r="A558" i="6" s="1"/>
  <c r="B558" i="5"/>
  <c r="B558" i="6" s="1"/>
  <c r="C558" i="5"/>
  <c r="C558" i="6" s="1"/>
  <c r="D558" i="5"/>
  <c r="D558" i="6" s="1"/>
  <c r="A559" i="5"/>
  <c r="A559" i="6" s="1"/>
  <c r="B559" i="5"/>
  <c r="B559" i="6" s="1"/>
  <c r="C559" i="5"/>
  <c r="C559" i="6" s="1"/>
  <c r="D559" i="5"/>
  <c r="D559" i="6" s="1"/>
  <c r="A560" i="5"/>
  <c r="A560" i="6" s="1"/>
  <c r="B560" i="5"/>
  <c r="B560" i="6" s="1"/>
  <c r="C560" i="5"/>
  <c r="C560" i="6" s="1"/>
  <c r="D560" i="5"/>
  <c r="D560" i="6" s="1"/>
  <c r="A561" i="5"/>
  <c r="A561" i="6" s="1"/>
  <c r="B561" i="5"/>
  <c r="B561" i="6" s="1"/>
  <c r="C561" i="5"/>
  <c r="C561" i="6" s="1"/>
  <c r="D561" i="5"/>
  <c r="D561" i="6" s="1"/>
  <c r="A562" i="5"/>
  <c r="A562" i="6" s="1"/>
  <c r="B562" i="5"/>
  <c r="B562" i="6" s="1"/>
  <c r="C562" i="5"/>
  <c r="C562" i="6" s="1"/>
  <c r="D562" i="5"/>
  <c r="D562" i="6" s="1"/>
  <c r="A563" i="5"/>
  <c r="A563" i="6" s="1"/>
  <c r="B563" i="5"/>
  <c r="B563" i="6" s="1"/>
  <c r="C563" i="5"/>
  <c r="C563" i="6" s="1"/>
  <c r="D563" i="5"/>
  <c r="D563" i="6" s="1"/>
  <c r="A564" i="5"/>
  <c r="A564" i="6" s="1"/>
  <c r="B564" i="5"/>
  <c r="B564" i="6" s="1"/>
  <c r="C564" i="5"/>
  <c r="C564" i="6" s="1"/>
  <c r="D564" i="5"/>
  <c r="D564" i="6" s="1"/>
  <c r="A565" i="5"/>
  <c r="A565" i="6" s="1"/>
  <c r="B565" i="5"/>
  <c r="B565" i="6" s="1"/>
  <c r="C565" i="5"/>
  <c r="C565" i="6" s="1"/>
  <c r="D565" i="5"/>
  <c r="D565" i="6" s="1"/>
  <c r="A566" i="5"/>
  <c r="A566" i="6" s="1"/>
  <c r="B566" i="5"/>
  <c r="B566" i="6" s="1"/>
  <c r="C566" i="5"/>
  <c r="C566" i="6" s="1"/>
  <c r="D566" i="5"/>
  <c r="D566" i="6" s="1"/>
  <c r="K566" i="5"/>
  <c r="A567" i="5"/>
  <c r="A567" i="6" s="1"/>
  <c r="B567" i="5"/>
  <c r="B567" i="6" s="1"/>
  <c r="C567" i="5"/>
  <c r="C567" i="6" s="1"/>
  <c r="D567" i="5"/>
  <c r="D567" i="6" s="1"/>
  <c r="A568" i="5"/>
  <c r="A568" i="6" s="1"/>
  <c r="B568" i="5"/>
  <c r="B568" i="6" s="1"/>
  <c r="C568" i="5"/>
  <c r="C568" i="6" s="1"/>
  <c r="D568" i="5"/>
  <c r="D568" i="6" s="1"/>
  <c r="A569" i="5"/>
  <c r="A569" i="6" s="1"/>
  <c r="B569" i="5"/>
  <c r="B569" i="6" s="1"/>
  <c r="C569" i="5"/>
  <c r="C569" i="6" s="1"/>
  <c r="D569" i="5"/>
  <c r="D569" i="6" s="1"/>
  <c r="P569" i="5"/>
  <c r="A570" i="5"/>
  <c r="A570" i="6" s="1"/>
  <c r="B570" i="5"/>
  <c r="B570" i="6" s="1"/>
  <c r="C570" i="5"/>
  <c r="C570" i="6" s="1"/>
  <c r="D570" i="5"/>
  <c r="D570" i="6" s="1"/>
  <c r="A571" i="5"/>
  <c r="A571" i="6" s="1"/>
  <c r="B571" i="5"/>
  <c r="B571" i="6" s="1"/>
  <c r="C571" i="5"/>
  <c r="C571" i="6" s="1"/>
  <c r="D571" i="5"/>
  <c r="D571" i="6" s="1"/>
  <c r="A572" i="5"/>
  <c r="A572" i="6" s="1"/>
  <c r="B572" i="5"/>
  <c r="B572" i="6" s="1"/>
  <c r="C572" i="5"/>
  <c r="C572" i="6" s="1"/>
  <c r="D572" i="5"/>
  <c r="D572" i="6" s="1"/>
  <c r="A573" i="5"/>
  <c r="A573" i="6" s="1"/>
  <c r="B573" i="5"/>
  <c r="B573" i="6" s="1"/>
  <c r="C573" i="5"/>
  <c r="C573" i="6" s="1"/>
  <c r="D573" i="5"/>
  <c r="D573" i="6" s="1"/>
  <c r="A574" i="5"/>
  <c r="A574" i="6" s="1"/>
  <c r="B574" i="5"/>
  <c r="B574" i="6" s="1"/>
  <c r="C574" i="5"/>
  <c r="C574" i="6" s="1"/>
  <c r="D574" i="5"/>
  <c r="D574" i="6" s="1"/>
  <c r="P574" i="5"/>
  <c r="A575" i="5"/>
  <c r="A575" i="6" s="1"/>
  <c r="B575" i="5"/>
  <c r="B575" i="6" s="1"/>
  <c r="C575" i="5"/>
  <c r="C575" i="6" s="1"/>
  <c r="D575" i="5"/>
  <c r="D575" i="6" s="1"/>
  <c r="A576" i="5"/>
  <c r="A576" i="6" s="1"/>
  <c r="B576" i="5"/>
  <c r="B576" i="6" s="1"/>
  <c r="C576" i="5"/>
  <c r="C576" i="6" s="1"/>
  <c r="D576" i="5"/>
  <c r="D576" i="6" s="1"/>
  <c r="A577" i="5"/>
  <c r="A577" i="6" s="1"/>
  <c r="B577" i="5"/>
  <c r="B577" i="6" s="1"/>
  <c r="C577" i="5"/>
  <c r="C577" i="6" s="1"/>
  <c r="D577" i="5"/>
  <c r="D577" i="6" s="1"/>
  <c r="A578" i="5"/>
  <c r="A578" i="6" s="1"/>
  <c r="B578" i="5"/>
  <c r="B578" i="6" s="1"/>
  <c r="C578" i="5"/>
  <c r="C578" i="6" s="1"/>
  <c r="D578" i="5"/>
  <c r="D578" i="6" s="1"/>
  <c r="A579" i="5"/>
  <c r="A579" i="6" s="1"/>
  <c r="B579" i="5"/>
  <c r="B579" i="6" s="1"/>
  <c r="C579" i="5"/>
  <c r="C579" i="6" s="1"/>
  <c r="D579" i="5"/>
  <c r="D579" i="6" s="1"/>
  <c r="A580" i="5"/>
  <c r="B580" i="5"/>
  <c r="B580" i="6" s="1"/>
  <c r="C580" i="5"/>
  <c r="C580" i="6" s="1"/>
  <c r="D580" i="5"/>
  <c r="D580" i="6" s="1"/>
  <c r="A581" i="5"/>
  <c r="A581" i="6" s="1"/>
  <c r="B581" i="5"/>
  <c r="B581" i="6" s="1"/>
  <c r="C581" i="5"/>
  <c r="C581" i="6" s="1"/>
  <c r="D581" i="5"/>
  <c r="D581" i="6" s="1"/>
  <c r="A582" i="5"/>
  <c r="A582" i="6" s="1"/>
  <c r="B582" i="5"/>
  <c r="B582" i="6" s="1"/>
  <c r="C582" i="5"/>
  <c r="C582" i="6" s="1"/>
  <c r="D582" i="5"/>
  <c r="D582" i="6" s="1"/>
  <c r="N582" i="5"/>
  <c r="A583" i="5"/>
  <c r="A583" i="6" s="1"/>
  <c r="B583" i="5"/>
  <c r="B583" i="6" s="1"/>
  <c r="C583" i="5"/>
  <c r="C583" i="6" s="1"/>
  <c r="D583" i="5"/>
  <c r="D583" i="6" s="1"/>
  <c r="A584" i="5"/>
  <c r="A584" i="6" s="1"/>
  <c r="B584" i="5"/>
  <c r="B584" i="6" s="1"/>
  <c r="C584" i="5"/>
  <c r="C584" i="6" s="1"/>
  <c r="D584" i="5"/>
  <c r="D584" i="6" s="1"/>
  <c r="A585" i="5"/>
  <c r="A585" i="6" s="1"/>
  <c r="B585" i="5"/>
  <c r="B585" i="6" s="1"/>
  <c r="C585" i="5"/>
  <c r="C585" i="6" s="1"/>
  <c r="D585" i="5"/>
  <c r="D585" i="6" s="1"/>
  <c r="A586" i="5"/>
  <c r="A586" i="6" s="1"/>
  <c r="B586" i="5"/>
  <c r="B586" i="6" s="1"/>
  <c r="C586" i="5"/>
  <c r="C586" i="6" s="1"/>
  <c r="D586" i="5"/>
  <c r="D586" i="6" s="1"/>
  <c r="A587" i="5"/>
  <c r="A587" i="6" s="1"/>
  <c r="B587" i="5"/>
  <c r="B587" i="6" s="1"/>
  <c r="C587" i="5"/>
  <c r="C587" i="6" s="1"/>
  <c r="D587" i="5"/>
  <c r="D587" i="6" s="1"/>
  <c r="A588" i="5"/>
  <c r="A588" i="6" s="1"/>
  <c r="B588" i="5"/>
  <c r="B588" i="6" s="1"/>
  <c r="C588" i="5"/>
  <c r="C588" i="6" s="1"/>
  <c r="D588" i="5"/>
  <c r="D588" i="6" s="1"/>
  <c r="A589" i="5"/>
  <c r="A589" i="6" s="1"/>
  <c r="B589" i="5"/>
  <c r="B589" i="6" s="1"/>
  <c r="C589" i="5"/>
  <c r="C589" i="6" s="1"/>
  <c r="D589" i="5"/>
  <c r="D589" i="6" s="1"/>
  <c r="A590" i="5"/>
  <c r="A590" i="6" s="1"/>
  <c r="B590" i="5"/>
  <c r="B590" i="6" s="1"/>
  <c r="C590" i="5"/>
  <c r="C590" i="6" s="1"/>
  <c r="D590" i="5"/>
  <c r="D590" i="6" s="1"/>
  <c r="A591" i="5"/>
  <c r="A591" i="6" s="1"/>
  <c r="B591" i="5"/>
  <c r="B591" i="6" s="1"/>
  <c r="C591" i="5"/>
  <c r="C591" i="6" s="1"/>
  <c r="D591" i="5"/>
  <c r="D591" i="6" s="1"/>
  <c r="A592" i="5"/>
  <c r="A592" i="6" s="1"/>
  <c r="B592" i="5"/>
  <c r="B592" i="6" s="1"/>
  <c r="C592" i="5"/>
  <c r="C592" i="6" s="1"/>
  <c r="D592" i="5"/>
  <c r="D592" i="6" s="1"/>
  <c r="A593" i="5"/>
  <c r="A593" i="6" s="1"/>
  <c r="B593" i="5"/>
  <c r="B593" i="6" s="1"/>
  <c r="C593" i="5"/>
  <c r="C593" i="6" s="1"/>
  <c r="D593" i="5"/>
  <c r="D593" i="6" s="1"/>
  <c r="A594" i="5"/>
  <c r="A594" i="6" s="1"/>
  <c r="B594" i="5"/>
  <c r="B594" i="6" s="1"/>
  <c r="C594" i="5"/>
  <c r="C594" i="6" s="1"/>
  <c r="D594" i="5"/>
  <c r="D594" i="6" s="1"/>
  <c r="A595" i="5"/>
  <c r="A595" i="6" s="1"/>
  <c r="B595" i="5"/>
  <c r="B595" i="6" s="1"/>
  <c r="C595" i="5"/>
  <c r="D595" i="5"/>
  <c r="D595" i="6" s="1"/>
  <c r="A596" i="5"/>
  <c r="A596" i="6" s="1"/>
  <c r="B596" i="5"/>
  <c r="B596" i="6" s="1"/>
  <c r="C596" i="5"/>
  <c r="C596" i="6" s="1"/>
  <c r="D596" i="5"/>
  <c r="D596" i="6" s="1"/>
  <c r="A597" i="5"/>
  <c r="A597" i="6" s="1"/>
  <c r="B597" i="5"/>
  <c r="B597" i="6" s="1"/>
  <c r="C597" i="5"/>
  <c r="C597" i="6" s="1"/>
  <c r="D597" i="5"/>
  <c r="D597" i="6" s="1"/>
  <c r="A598" i="5"/>
  <c r="A598" i="6" s="1"/>
  <c r="B598" i="5"/>
  <c r="B598" i="6" s="1"/>
  <c r="C598" i="5"/>
  <c r="C598" i="6" s="1"/>
  <c r="D598" i="5"/>
  <c r="D598" i="6" s="1"/>
  <c r="A599" i="5"/>
  <c r="A599" i="6" s="1"/>
  <c r="B599" i="5"/>
  <c r="B599" i="6" s="1"/>
  <c r="C599" i="5"/>
  <c r="C599" i="6" s="1"/>
  <c r="D599" i="5"/>
  <c r="D599" i="6" s="1"/>
  <c r="A600" i="5"/>
  <c r="A600" i="6" s="1"/>
  <c r="B600" i="5"/>
  <c r="B600" i="6" s="1"/>
  <c r="C600" i="5"/>
  <c r="C600" i="6" s="1"/>
  <c r="D600" i="5"/>
  <c r="D600" i="6" s="1"/>
  <c r="A601" i="5"/>
  <c r="A601" i="6" s="1"/>
  <c r="B601" i="5"/>
  <c r="B601" i="6" s="1"/>
  <c r="C601" i="5"/>
  <c r="C601" i="6" s="1"/>
  <c r="D601" i="5"/>
  <c r="D601" i="6" s="1"/>
  <c r="A602" i="5"/>
  <c r="A602" i="6" s="1"/>
  <c r="B602" i="5"/>
  <c r="B602" i="6" s="1"/>
  <c r="C602" i="5"/>
  <c r="C602" i="6" s="1"/>
  <c r="D602" i="5"/>
  <c r="D602" i="6" s="1"/>
  <c r="A603" i="5"/>
  <c r="A603" i="6" s="1"/>
  <c r="B603" i="5"/>
  <c r="B603" i="6" s="1"/>
  <c r="C603" i="5"/>
  <c r="C603" i="6" s="1"/>
  <c r="D603" i="5"/>
  <c r="D603" i="6" s="1"/>
  <c r="A604" i="5"/>
  <c r="A604" i="6" s="1"/>
  <c r="B604" i="5"/>
  <c r="B604" i="6" s="1"/>
  <c r="C604" i="5"/>
  <c r="C604" i="6" s="1"/>
  <c r="D604" i="5"/>
  <c r="D604" i="6" s="1"/>
  <c r="A605" i="5"/>
  <c r="A605" i="6" s="1"/>
  <c r="B605" i="5"/>
  <c r="B605" i="6" s="1"/>
  <c r="C605" i="5"/>
  <c r="C605" i="6" s="1"/>
  <c r="D605" i="5"/>
  <c r="D605" i="6" s="1"/>
  <c r="A606" i="5"/>
  <c r="A606" i="6" s="1"/>
  <c r="B606" i="5"/>
  <c r="B606" i="6" s="1"/>
  <c r="C606" i="5"/>
  <c r="C606" i="6" s="1"/>
  <c r="D606" i="5"/>
  <c r="D606" i="6" s="1"/>
  <c r="A607" i="5"/>
  <c r="A607" i="6" s="1"/>
  <c r="B607" i="5"/>
  <c r="B607" i="6" s="1"/>
  <c r="C607" i="5"/>
  <c r="C607" i="6" s="1"/>
  <c r="D607" i="5"/>
  <c r="D607" i="6" s="1"/>
  <c r="A608" i="5"/>
  <c r="A608" i="6" s="1"/>
  <c r="B608" i="5"/>
  <c r="B608" i="6" s="1"/>
  <c r="C608" i="5"/>
  <c r="C608" i="6" s="1"/>
  <c r="D608" i="5"/>
  <c r="D608" i="6" s="1"/>
  <c r="A609" i="5"/>
  <c r="A609" i="6" s="1"/>
  <c r="B609" i="5"/>
  <c r="B609" i="6" s="1"/>
  <c r="C609" i="5"/>
  <c r="C609" i="6" s="1"/>
  <c r="D609" i="5"/>
  <c r="A610" i="5"/>
  <c r="A610" i="6" s="1"/>
  <c r="B610" i="5"/>
  <c r="B610" i="6" s="1"/>
  <c r="C610" i="5"/>
  <c r="C610" i="6" s="1"/>
  <c r="D610" i="5"/>
  <c r="D610" i="6" s="1"/>
  <c r="A611" i="5"/>
  <c r="A611" i="6" s="1"/>
  <c r="B611" i="5"/>
  <c r="B611" i="6" s="1"/>
  <c r="C611" i="5"/>
  <c r="C611" i="6" s="1"/>
  <c r="D611" i="5"/>
  <c r="D611" i="6" s="1"/>
  <c r="A612" i="5"/>
  <c r="A612" i="6" s="1"/>
  <c r="B612" i="5"/>
  <c r="B612" i="6" s="1"/>
  <c r="C612" i="5"/>
  <c r="C612" i="6" s="1"/>
  <c r="D612" i="5"/>
  <c r="D612" i="6" s="1"/>
  <c r="P612" i="5"/>
  <c r="A613" i="5"/>
  <c r="A613" i="6" s="1"/>
  <c r="B613" i="5"/>
  <c r="B613" i="6" s="1"/>
  <c r="C613" i="5"/>
  <c r="C613" i="6" s="1"/>
  <c r="D613" i="5"/>
  <c r="D613" i="6" s="1"/>
  <c r="A614" i="5"/>
  <c r="A614" i="6" s="1"/>
  <c r="B614" i="5"/>
  <c r="B614" i="6" s="1"/>
  <c r="C614" i="5"/>
  <c r="C614" i="6" s="1"/>
  <c r="D614" i="5"/>
  <c r="D614" i="6" s="1"/>
  <c r="A615" i="5"/>
  <c r="A615" i="6" s="1"/>
  <c r="B615" i="5"/>
  <c r="B615" i="6" s="1"/>
  <c r="C615" i="5"/>
  <c r="C615" i="6" s="1"/>
  <c r="D615" i="5"/>
  <c r="A616" i="5"/>
  <c r="A616" i="6" s="1"/>
  <c r="B616" i="5"/>
  <c r="B616" i="6" s="1"/>
  <c r="C616" i="5"/>
  <c r="C616" i="6" s="1"/>
  <c r="D616" i="5"/>
  <c r="D616" i="6" s="1"/>
  <c r="A617" i="5"/>
  <c r="A617" i="6" s="1"/>
  <c r="B617" i="5"/>
  <c r="B617" i="6" s="1"/>
  <c r="C617" i="5"/>
  <c r="C617" i="6" s="1"/>
  <c r="D617" i="5"/>
  <c r="D617" i="6" s="1"/>
  <c r="A618" i="5"/>
  <c r="A618" i="6" s="1"/>
  <c r="B618" i="5"/>
  <c r="B618" i="6" s="1"/>
  <c r="C618" i="5"/>
  <c r="C618" i="6" s="1"/>
  <c r="D618" i="5"/>
  <c r="D618" i="6" s="1"/>
  <c r="A619" i="5"/>
  <c r="A619" i="6" s="1"/>
  <c r="B619" i="5"/>
  <c r="B619" i="6" s="1"/>
  <c r="C619" i="5"/>
  <c r="C619" i="6" s="1"/>
  <c r="D619" i="5"/>
  <c r="D619" i="6" s="1"/>
  <c r="A620" i="5"/>
  <c r="A620" i="6" s="1"/>
  <c r="B620" i="5"/>
  <c r="B620" i="6" s="1"/>
  <c r="C620" i="5"/>
  <c r="C620" i="6" s="1"/>
  <c r="D620" i="5"/>
  <c r="D620" i="6" s="1"/>
  <c r="P620" i="5"/>
  <c r="A621" i="5"/>
  <c r="A621" i="6" s="1"/>
  <c r="B621" i="5"/>
  <c r="B621" i="6" s="1"/>
  <c r="C621" i="5"/>
  <c r="C621" i="6" s="1"/>
  <c r="D621" i="5"/>
  <c r="D621" i="6" s="1"/>
  <c r="A622" i="5"/>
  <c r="A622" i="6" s="1"/>
  <c r="B622" i="5"/>
  <c r="B622" i="6" s="1"/>
  <c r="C622" i="5"/>
  <c r="C622" i="6" s="1"/>
  <c r="D622" i="5"/>
  <c r="D622" i="6" s="1"/>
  <c r="A623" i="5"/>
  <c r="A623" i="6" s="1"/>
  <c r="B623" i="5"/>
  <c r="B623" i="6" s="1"/>
  <c r="C623" i="5"/>
  <c r="C623" i="6" s="1"/>
  <c r="D623" i="5"/>
  <c r="D623" i="6" s="1"/>
  <c r="A624" i="5"/>
  <c r="A624" i="6" s="1"/>
  <c r="B624" i="5"/>
  <c r="B624" i="6" s="1"/>
  <c r="C624" i="5"/>
  <c r="C624" i="6" s="1"/>
  <c r="D624" i="5"/>
  <c r="D624" i="6" s="1"/>
  <c r="A625" i="5"/>
  <c r="A625" i="6" s="1"/>
  <c r="B625" i="5"/>
  <c r="B625" i="6" s="1"/>
  <c r="C625" i="5"/>
  <c r="C625" i="6" s="1"/>
  <c r="D625" i="5"/>
  <c r="D625" i="6" s="1"/>
  <c r="A626" i="5"/>
  <c r="A626" i="6" s="1"/>
  <c r="B626" i="5"/>
  <c r="B626" i="6" s="1"/>
  <c r="C626" i="5"/>
  <c r="C626" i="6" s="1"/>
  <c r="D626" i="5"/>
  <c r="D626" i="6" s="1"/>
  <c r="A627" i="5"/>
  <c r="A627" i="6" s="1"/>
  <c r="B627" i="5"/>
  <c r="B627" i="6" s="1"/>
  <c r="C627" i="5"/>
  <c r="C627" i="6" s="1"/>
  <c r="D627" i="5"/>
  <c r="D627" i="6" s="1"/>
  <c r="P627" i="5"/>
  <c r="A628" i="5"/>
  <c r="A628" i="6" s="1"/>
  <c r="B628" i="5"/>
  <c r="B628" i="6" s="1"/>
  <c r="C628" i="5"/>
  <c r="C628" i="6" s="1"/>
  <c r="D628" i="5"/>
  <c r="D628" i="6" s="1"/>
  <c r="A629" i="5"/>
  <c r="A629" i="6" s="1"/>
  <c r="B629" i="5"/>
  <c r="B629" i="6" s="1"/>
  <c r="C629" i="5"/>
  <c r="C629" i="6" s="1"/>
  <c r="D629" i="5"/>
  <c r="D629" i="6" s="1"/>
  <c r="A630" i="5"/>
  <c r="A630" i="6" s="1"/>
  <c r="B630" i="5"/>
  <c r="B630" i="6" s="1"/>
  <c r="C630" i="5"/>
  <c r="C630" i="6" s="1"/>
  <c r="D630" i="5"/>
  <c r="D630" i="6" s="1"/>
  <c r="A631" i="5"/>
  <c r="A631" i="6" s="1"/>
  <c r="B631" i="5"/>
  <c r="B631" i="6" s="1"/>
  <c r="C631" i="5"/>
  <c r="C631" i="6" s="1"/>
  <c r="D631" i="5"/>
  <c r="D631" i="6" s="1"/>
  <c r="A632" i="5"/>
  <c r="A632" i="6" s="1"/>
  <c r="B632" i="5"/>
  <c r="B632" i="6" s="1"/>
  <c r="C632" i="5"/>
  <c r="C632" i="6" s="1"/>
  <c r="D632" i="5"/>
  <c r="D632" i="6" s="1"/>
  <c r="A633" i="5"/>
  <c r="A633" i="6" s="1"/>
  <c r="B633" i="5"/>
  <c r="B633" i="6" s="1"/>
  <c r="C633" i="5"/>
  <c r="C633" i="6" s="1"/>
  <c r="D633" i="5"/>
  <c r="D633" i="6" s="1"/>
  <c r="A634" i="5"/>
  <c r="A634" i="6" s="1"/>
  <c r="B634" i="5"/>
  <c r="B634" i="6" s="1"/>
  <c r="C634" i="5"/>
  <c r="C634" i="6" s="1"/>
  <c r="D634" i="5"/>
  <c r="D634" i="6" s="1"/>
  <c r="A635" i="5"/>
  <c r="A635" i="6" s="1"/>
  <c r="B635" i="5"/>
  <c r="B635" i="6" s="1"/>
  <c r="C635" i="5"/>
  <c r="C635" i="6" s="1"/>
  <c r="D635" i="5"/>
  <c r="D635" i="6" s="1"/>
  <c r="A636" i="5"/>
  <c r="A636" i="6" s="1"/>
  <c r="B636" i="5"/>
  <c r="B636" i="6" s="1"/>
  <c r="C636" i="5"/>
  <c r="C636" i="6" s="1"/>
  <c r="D636" i="5"/>
  <c r="D636" i="6" s="1"/>
  <c r="A637" i="5"/>
  <c r="A637" i="6" s="1"/>
  <c r="B637" i="5"/>
  <c r="B637" i="6" s="1"/>
  <c r="C637" i="5"/>
  <c r="C637" i="6" s="1"/>
  <c r="D637" i="5"/>
  <c r="D637" i="6" s="1"/>
  <c r="P637" i="5"/>
  <c r="A638" i="5"/>
  <c r="A638" i="6" s="1"/>
  <c r="B638" i="5"/>
  <c r="B638" i="6" s="1"/>
  <c r="C638" i="5"/>
  <c r="C638" i="6" s="1"/>
  <c r="D638" i="5"/>
  <c r="D638" i="6" s="1"/>
  <c r="A639" i="5"/>
  <c r="A639" i="6" s="1"/>
  <c r="B639" i="5"/>
  <c r="B639" i="6" s="1"/>
  <c r="C639" i="5"/>
  <c r="C639" i="6" s="1"/>
  <c r="D639" i="5"/>
  <c r="D639" i="6" s="1"/>
  <c r="A640" i="5"/>
  <c r="A640" i="6" s="1"/>
  <c r="B640" i="5"/>
  <c r="B640" i="6" s="1"/>
  <c r="C640" i="5"/>
  <c r="C640" i="6" s="1"/>
  <c r="D640" i="5"/>
  <c r="D640" i="6" s="1"/>
  <c r="A641" i="5"/>
  <c r="A641" i="6" s="1"/>
  <c r="B641" i="5"/>
  <c r="B641" i="6" s="1"/>
  <c r="C641" i="5"/>
  <c r="C641" i="6" s="1"/>
  <c r="D641" i="5"/>
  <c r="D641" i="6" s="1"/>
  <c r="A642" i="5"/>
  <c r="A642" i="6" s="1"/>
  <c r="B642" i="5"/>
  <c r="B642" i="6" s="1"/>
  <c r="C642" i="5"/>
  <c r="C642" i="6" s="1"/>
  <c r="D642" i="5"/>
  <c r="D642" i="6" s="1"/>
  <c r="A643" i="5"/>
  <c r="A643" i="6" s="1"/>
  <c r="B643" i="5"/>
  <c r="B643" i="6" s="1"/>
  <c r="C643" i="5"/>
  <c r="C643" i="6" s="1"/>
  <c r="D643" i="5"/>
  <c r="D643" i="6" s="1"/>
  <c r="A644" i="5"/>
  <c r="A644" i="6" s="1"/>
  <c r="B644" i="5"/>
  <c r="B644" i="6" s="1"/>
  <c r="C644" i="5"/>
  <c r="C644" i="6" s="1"/>
  <c r="D644" i="5"/>
  <c r="D644" i="6" s="1"/>
  <c r="A645" i="5"/>
  <c r="A645" i="6" s="1"/>
  <c r="B645" i="5"/>
  <c r="B645" i="6" s="1"/>
  <c r="C645" i="5"/>
  <c r="C645" i="6" s="1"/>
  <c r="D645" i="5"/>
  <c r="D645" i="6" s="1"/>
  <c r="A646" i="5"/>
  <c r="A646" i="6" s="1"/>
  <c r="B646" i="5"/>
  <c r="B646" i="6" s="1"/>
  <c r="C646" i="5"/>
  <c r="C646" i="6" s="1"/>
  <c r="D646" i="5"/>
  <c r="D646" i="6" s="1"/>
  <c r="A647" i="5"/>
  <c r="A647" i="6" s="1"/>
  <c r="B647" i="5"/>
  <c r="B647" i="6" s="1"/>
  <c r="C647" i="5"/>
  <c r="C647" i="6" s="1"/>
  <c r="D647" i="5"/>
  <c r="D647" i="6" s="1"/>
  <c r="A648" i="5"/>
  <c r="A648" i="6" s="1"/>
  <c r="B648" i="5"/>
  <c r="B648" i="6" s="1"/>
  <c r="C648" i="5"/>
  <c r="C648" i="6" s="1"/>
  <c r="D648" i="5"/>
  <c r="D648" i="6" s="1"/>
  <c r="A649" i="5"/>
  <c r="A649" i="6" s="1"/>
  <c r="B649" i="5"/>
  <c r="B649" i="6" s="1"/>
  <c r="C649" i="5"/>
  <c r="C649" i="6" s="1"/>
  <c r="D649" i="5"/>
  <c r="D649" i="6" s="1"/>
  <c r="O649" i="5"/>
  <c r="P649" i="5"/>
  <c r="A650" i="5"/>
  <c r="A650" i="6" s="1"/>
  <c r="B650" i="5"/>
  <c r="B650" i="6" s="1"/>
  <c r="C650" i="5"/>
  <c r="C650" i="6" s="1"/>
  <c r="D650" i="5"/>
  <c r="D650" i="6" s="1"/>
  <c r="A651" i="5"/>
  <c r="A651" i="6" s="1"/>
  <c r="B651" i="5"/>
  <c r="B651" i="6" s="1"/>
  <c r="C651" i="5"/>
  <c r="C651" i="6" s="1"/>
  <c r="D651" i="5"/>
  <c r="D651" i="6" s="1"/>
  <c r="A652" i="5"/>
  <c r="A652" i="6" s="1"/>
  <c r="B652" i="5"/>
  <c r="B652" i="6" s="1"/>
  <c r="C652" i="5"/>
  <c r="C652" i="6" s="1"/>
  <c r="D652" i="5"/>
  <c r="D652" i="6" s="1"/>
  <c r="A653" i="5"/>
  <c r="A653" i="6" s="1"/>
  <c r="B653" i="5"/>
  <c r="B653" i="6" s="1"/>
  <c r="C653" i="5"/>
  <c r="C653" i="6" s="1"/>
  <c r="D653" i="5"/>
  <c r="D653" i="6" s="1"/>
  <c r="A654" i="5"/>
  <c r="A654" i="6" s="1"/>
  <c r="B654" i="5"/>
  <c r="B654" i="6" s="1"/>
  <c r="C654" i="5"/>
  <c r="C654" i="6" s="1"/>
  <c r="D654" i="5"/>
  <c r="D654" i="6" s="1"/>
  <c r="K654" i="5"/>
  <c r="A655" i="5"/>
  <c r="A655" i="6" s="1"/>
  <c r="B655" i="5"/>
  <c r="B655" i="6" s="1"/>
  <c r="C655" i="5"/>
  <c r="C655" i="6" s="1"/>
  <c r="D655" i="5"/>
  <c r="D655" i="6" s="1"/>
  <c r="A656" i="5"/>
  <c r="A656" i="6" s="1"/>
  <c r="B656" i="5"/>
  <c r="B656" i="6" s="1"/>
  <c r="C656" i="5"/>
  <c r="C656" i="6" s="1"/>
  <c r="D656" i="5"/>
  <c r="D656" i="6" s="1"/>
  <c r="A657" i="5"/>
  <c r="A657" i="6" s="1"/>
  <c r="B657" i="5"/>
  <c r="B657" i="6" s="1"/>
  <c r="C657" i="5"/>
  <c r="C657" i="6" s="1"/>
  <c r="D657" i="5"/>
  <c r="D657" i="6" s="1"/>
  <c r="A658" i="5"/>
  <c r="A658" i="6" s="1"/>
  <c r="B658" i="5"/>
  <c r="B658" i="6" s="1"/>
  <c r="C658" i="5"/>
  <c r="C658" i="6" s="1"/>
  <c r="D658" i="5"/>
  <c r="D658" i="6" s="1"/>
  <c r="A659" i="5"/>
  <c r="A659" i="6" s="1"/>
  <c r="B659" i="5"/>
  <c r="B659" i="6" s="1"/>
  <c r="C659" i="5"/>
  <c r="C659" i="6" s="1"/>
  <c r="D659" i="5"/>
  <c r="D659" i="6" s="1"/>
  <c r="A660" i="5"/>
  <c r="A660" i="6" s="1"/>
  <c r="B660" i="5"/>
  <c r="B660" i="6" s="1"/>
  <c r="C660" i="5"/>
  <c r="C660" i="6" s="1"/>
  <c r="D660" i="5"/>
  <c r="D660" i="6" s="1"/>
  <c r="A661" i="5"/>
  <c r="A661" i="6" s="1"/>
  <c r="B661" i="5"/>
  <c r="B661" i="6" s="1"/>
  <c r="C661" i="5"/>
  <c r="C661" i="6" s="1"/>
  <c r="D661" i="5"/>
  <c r="A662" i="5"/>
  <c r="A662" i="6" s="1"/>
  <c r="B662" i="5"/>
  <c r="B662" i="6" s="1"/>
  <c r="C662" i="5"/>
  <c r="C662" i="6" s="1"/>
  <c r="D662" i="5"/>
  <c r="D662" i="6" s="1"/>
  <c r="A663" i="5"/>
  <c r="A663" i="6" s="1"/>
  <c r="B663" i="5"/>
  <c r="B663" i="6" s="1"/>
  <c r="C663" i="5"/>
  <c r="C663" i="6" s="1"/>
  <c r="D663" i="5"/>
  <c r="D663" i="6" s="1"/>
  <c r="A664" i="5"/>
  <c r="A664" i="6" s="1"/>
  <c r="B664" i="5"/>
  <c r="B664" i="6" s="1"/>
  <c r="C664" i="5"/>
  <c r="C664" i="6" s="1"/>
  <c r="D664" i="5"/>
  <c r="D664" i="6" s="1"/>
  <c r="A665" i="5"/>
  <c r="A665" i="6" s="1"/>
  <c r="B665" i="5"/>
  <c r="B665" i="6" s="1"/>
  <c r="C665" i="5"/>
  <c r="C665" i="6" s="1"/>
  <c r="D665" i="5"/>
  <c r="D665" i="6" s="1"/>
  <c r="A666" i="5"/>
  <c r="A666" i="6" s="1"/>
  <c r="B666" i="5"/>
  <c r="B666" i="6" s="1"/>
  <c r="C666" i="5"/>
  <c r="C666" i="6" s="1"/>
  <c r="D666" i="5"/>
  <c r="D666" i="6" s="1"/>
  <c r="A667" i="5"/>
  <c r="A667" i="6" s="1"/>
  <c r="B667" i="5"/>
  <c r="B667" i="6" s="1"/>
  <c r="C667" i="5"/>
  <c r="C667" i="6" s="1"/>
  <c r="D667" i="5"/>
  <c r="D667" i="6" s="1"/>
  <c r="P667" i="5"/>
  <c r="A668" i="5"/>
  <c r="A668" i="6" s="1"/>
  <c r="B668" i="5"/>
  <c r="B668" i="6" s="1"/>
  <c r="C668" i="5"/>
  <c r="C668" i="6" s="1"/>
  <c r="D668" i="5"/>
  <c r="D668" i="6" s="1"/>
  <c r="A669" i="5"/>
  <c r="A669" i="6" s="1"/>
  <c r="B669" i="5"/>
  <c r="B669" i="6" s="1"/>
  <c r="C669" i="5"/>
  <c r="C669" i="6" s="1"/>
  <c r="D669" i="5"/>
  <c r="D669" i="6" s="1"/>
  <c r="A670" i="5"/>
  <c r="A670" i="6" s="1"/>
  <c r="B670" i="5"/>
  <c r="B670" i="6" s="1"/>
  <c r="C670" i="5"/>
  <c r="C670" i="6" s="1"/>
  <c r="D670" i="5"/>
  <c r="D670" i="6" s="1"/>
  <c r="A671" i="5"/>
  <c r="A671" i="6" s="1"/>
  <c r="B671" i="5"/>
  <c r="B671" i="6" s="1"/>
  <c r="C671" i="5"/>
  <c r="C671" i="6" s="1"/>
  <c r="D671" i="5"/>
  <c r="D671" i="6" s="1"/>
  <c r="J671" i="5"/>
  <c r="A672" i="5"/>
  <c r="A672" i="6" s="1"/>
  <c r="B672" i="5"/>
  <c r="B672" i="6" s="1"/>
  <c r="C672" i="5"/>
  <c r="C672" i="6" s="1"/>
  <c r="D672" i="5"/>
  <c r="D672" i="6" s="1"/>
  <c r="A673" i="5"/>
  <c r="A673" i="6" s="1"/>
  <c r="B673" i="5"/>
  <c r="B673" i="6" s="1"/>
  <c r="C673" i="5"/>
  <c r="C673" i="6" s="1"/>
  <c r="D673" i="5"/>
  <c r="D673" i="6" s="1"/>
  <c r="A674" i="5"/>
  <c r="A674" i="6" s="1"/>
  <c r="B674" i="5"/>
  <c r="B674" i="6" s="1"/>
  <c r="C674" i="5"/>
  <c r="C674" i="6" s="1"/>
  <c r="D674" i="5"/>
  <c r="D674" i="6" s="1"/>
  <c r="A675" i="5"/>
  <c r="A675" i="6" s="1"/>
  <c r="B675" i="5"/>
  <c r="B675" i="6" s="1"/>
  <c r="C675" i="5"/>
  <c r="C675" i="6" s="1"/>
  <c r="D675" i="5"/>
  <c r="D675" i="6" s="1"/>
  <c r="J675" i="5"/>
  <c r="A676" i="5"/>
  <c r="A676" i="6" s="1"/>
  <c r="B676" i="5"/>
  <c r="B676" i="6" s="1"/>
  <c r="C676" i="5"/>
  <c r="C676" i="6" s="1"/>
  <c r="D676" i="5"/>
  <c r="D676" i="6" s="1"/>
  <c r="A677" i="5"/>
  <c r="A677" i="6" s="1"/>
  <c r="B677" i="5"/>
  <c r="B677" i="6" s="1"/>
  <c r="C677" i="5"/>
  <c r="C677" i="6" s="1"/>
  <c r="D677" i="5"/>
  <c r="D677" i="6" s="1"/>
  <c r="A678" i="5"/>
  <c r="A678" i="6" s="1"/>
  <c r="B678" i="5"/>
  <c r="B678" i="6" s="1"/>
  <c r="C678" i="5"/>
  <c r="C678" i="6" s="1"/>
  <c r="D678" i="5"/>
  <c r="D678" i="6" s="1"/>
  <c r="A679" i="5"/>
  <c r="A679" i="6" s="1"/>
  <c r="B679" i="5"/>
  <c r="B679" i="6" s="1"/>
  <c r="C679" i="5"/>
  <c r="C679" i="6" s="1"/>
  <c r="D679" i="5"/>
  <c r="D679" i="6" s="1"/>
  <c r="P679" i="5"/>
  <c r="A680" i="5"/>
  <c r="A680" i="6" s="1"/>
  <c r="B680" i="5"/>
  <c r="B680" i="6" s="1"/>
  <c r="C680" i="5"/>
  <c r="C680" i="6" s="1"/>
  <c r="D680" i="5"/>
  <c r="D680" i="6" s="1"/>
  <c r="A681" i="5"/>
  <c r="A681" i="6" s="1"/>
  <c r="B681" i="5"/>
  <c r="B681" i="6" s="1"/>
  <c r="C681" i="5"/>
  <c r="C681" i="6" s="1"/>
  <c r="D681" i="5"/>
  <c r="D681" i="6" s="1"/>
  <c r="N681" i="5"/>
  <c r="A682" i="5"/>
  <c r="A682" i="6" s="1"/>
  <c r="B682" i="5"/>
  <c r="B682" i="6" s="1"/>
  <c r="C682" i="5"/>
  <c r="C682" i="6" s="1"/>
  <c r="D682" i="5"/>
  <c r="D682" i="6" s="1"/>
  <c r="A683" i="5"/>
  <c r="A683" i="6" s="1"/>
  <c r="B683" i="5"/>
  <c r="B683" i="6" s="1"/>
  <c r="C683" i="5"/>
  <c r="C683" i="6" s="1"/>
  <c r="D683" i="5"/>
  <c r="D683" i="6" s="1"/>
  <c r="A684" i="5"/>
  <c r="A684" i="6" s="1"/>
  <c r="B684" i="5"/>
  <c r="B684" i="6" s="1"/>
  <c r="C684" i="5"/>
  <c r="C684" i="6" s="1"/>
  <c r="D684" i="5"/>
  <c r="D684" i="6" s="1"/>
  <c r="A685" i="5"/>
  <c r="A685" i="6" s="1"/>
  <c r="B685" i="5"/>
  <c r="B685" i="6" s="1"/>
  <c r="C685" i="5"/>
  <c r="C685" i="6" s="1"/>
  <c r="D685" i="5"/>
  <c r="D685" i="6" s="1"/>
  <c r="A686" i="5"/>
  <c r="A686" i="6" s="1"/>
  <c r="B686" i="5"/>
  <c r="B686" i="6" s="1"/>
  <c r="C686" i="5"/>
  <c r="C686" i="6" s="1"/>
  <c r="D686" i="5"/>
  <c r="D686" i="6" s="1"/>
  <c r="A687" i="5"/>
  <c r="A687" i="6" s="1"/>
  <c r="B687" i="5"/>
  <c r="B687" i="6" s="1"/>
  <c r="C687" i="5"/>
  <c r="C687" i="6" s="1"/>
  <c r="D687" i="5"/>
  <c r="D687" i="6" s="1"/>
  <c r="A688" i="5"/>
  <c r="A688" i="6" s="1"/>
  <c r="B688" i="5"/>
  <c r="B688" i="6" s="1"/>
  <c r="C688" i="5"/>
  <c r="C688" i="6" s="1"/>
  <c r="D688" i="5"/>
  <c r="D688" i="6" s="1"/>
  <c r="A689" i="5"/>
  <c r="A689" i="6" s="1"/>
  <c r="B689" i="5"/>
  <c r="B689" i="6" s="1"/>
  <c r="C689" i="5"/>
  <c r="C689" i="6" s="1"/>
  <c r="D689" i="5"/>
  <c r="D689" i="6" s="1"/>
  <c r="A690" i="5"/>
  <c r="A690" i="6" s="1"/>
  <c r="B690" i="5"/>
  <c r="B690" i="6" s="1"/>
  <c r="C690" i="5"/>
  <c r="C690" i="6" s="1"/>
  <c r="D690" i="5"/>
  <c r="D690" i="6" s="1"/>
  <c r="A691" i="5"/>
  <c r="A691" i="6" s="1"/>
  <c r="B691" i="5"/>
  <c r="B691" i="6" s="1"/>
  <c r="C691" i="5"/>
  <c r="C691" i="6" s="1"/>
  <c r="D691" i="5"/>
  <c r="D691" i="6" s="1"/>
  <c r="P691" i="5"/>
  <c r="A692" i="5"/>
  <c r="A692" i="6" s="1"/>
  <c r="B692" i="5"/>
  <c r="B692" i="6" s="1"/>
  <c r="C692" i="5"/>
  <c r="C692" i="6" s="1"/>
  <c r="D692" i="5"/>
  <c r="D692" i="6" s="1"/>
  <c r="A693" i="5"/>
  <c r="A693" i="6" s="1"/>
  <c r="B693" i="5"/>
  <c r="B693" i="6" s="1"/>
  <c r="C693" i="5"/>
  <c r="C693" i="6" s="1"/>
  <c r="D693" i="5"/>
  <c r="D693" i="6" s="1"/>
  <c r="A694" i="5"/>
  <c r="A694" i="6" s="1"/>
  <c r="B694" i="5"/>
  <c r="B694" i="6" s="1"/>
  <c r="C694" i="5"/>
  <c r="C694" i="6" s="1"/>
  <c r="D694" i="5"/>
  <c r="D694" i="6" s="1"/>
  <c r="A695" i="5"/>
  <c r="A695" i="6" s="1"/>
  <c r="B695" i="5"/>
  <c r="B695" i="6" s="1"/>
  <c r="C695" i="5"/>
  <c r="C695" i="6" s="1"/>
  <c r="D695" i="5"/>
  <c r="D695" i="6" s="1"/>
  <c r="A696" i="5"/>
  <c r="A696" i="6" s="1"/>
  <c r="B696" i="5"/>
  <c r="B696" i="6" s="1"/>
  <c r="C696" i="5"/>
  <c r="C696" i="6" s="1"/>
  <c r="D696" i="5"/>
  <c r="D696" i="6" s="1"/>
  <c r="A697" i="5"/>
  <c r="A697" i="6" s="1"/>
  <c r="B697" i="5"/>
  <c r="B697" i="6" s="1"/>
  <c r="C697" i="5"/>
  <c r="C697" i="6" s="1"/>
  <c r="D697" i="5"/>
  <c r="D697" i="6" s="1"/>
  <c r="N697" i="5"/>
  <c r="A698" i="5"/>
  <c r="A698" i="6" s="1"/>
  <c r="B698" i="5"/>
  <c r="B698" i="6" s="1"/>
  <c r="C698" i="5"/>
  <c r="C698" i="6" s="1"/>
  <c r="D698" i="5"/>
  <c r="D698" i="6" s="1"/>
  <c r="A699" i="5"/>
  <c r="A699" i="6" s="1"/>
  <c r="B699" i="5"/>
  <c r="B699" i="6" s="1"/>
  <c r="C699" i="5"/>
  <c r="C699" i="6" s="1"/>
  <c r="D699" i="5"/>
  <c r="D699" i="6" s="1"/>
  <c r="A700" i="5"/>
  <c r="A700" i="6" s="1"/>
  <c r="B700" i="5"/>
  <c r="B700" i="6" s="1"/>
  <c r="C700" i="5"/>
  <c r="C700" i="6" s="1"/>
  <c r="D700" i="5"/>
  <c r="D700" i="6" s="1"/>
  <c r="A701" i="5"/>
  <c r="A701" i="6" s="1"/>
  <c r="B701" i="5"/>
  <c r="B701" i="6" s="1"/>
  <c r="C701" i="5"/>
  <c r="C701" i="6" s="1"/>
  <c r="D701" i="5"/>
  <c r="D701" i="6" s="1"/>
  <c r="O701" i="5"/>
  <c r="A702" i="5"/>
  <c r="A702" i="6" s="1"/>
  <c r="B702" i="5"/>
  <c r="B702" i="6" s="1"/>
  <c r="C702" i="5"/>
  <c r="C702" i="6" s="1"/>
  <c r="D702" i="5"/>
  <c r="D702" i="6" s="1"/>
  <c r="A703" i="5"/>
  <c r="A703" i="6" s="1"/>
  <c r="B703" i="5"/>
  <c r="B703" i="6" s="1"/>
  <c r="C703" i="5"/>
  <c r="C703" i="6" s="1"/>
  <c r="D703" i="5"/>
  <c r="D703" i="6" s="1"/>
  <c r="A704" i="5"/>
  <c r="A704" i="6" s="1"/>
  <c r="B704" i="5"/>
  <c r="B704" i="6" s="1"/>
  <c r="C704" i="5"/>
  <c r="C704" i="6" s="1"/>
  <c r="D704" i="5"/>
  <c r="D704" i="6" s="1"/>
  <c r="A705" i="5"/>
  <c r="A705" i="6" s="1"/>
  <c r="B705" i="5"/>
  <c r="B705" i="6" s="1"/>
  <c r="C705" i="5"/>
  <c r="C705" i="6" s="1"/>
  <c r="D705" i="5"/>
  <c r="D705" i="6" s="1"/>
  <c r="A706" i="5"/>
  <c r="A706" i="6" s="1"/>
  <c r="B706" i="5"/>
  <c r="B706" i="6" s="1"/>
  <c r="C706" i="5"/>
  <c r="C706" i="6" s="1"/>
  <c r="D706" i="5"/>
  <c r="D706" i="6" s="1"/>
  <c r="A707" i="5"/>
  <c r="A707" i="6" s="1"/>
  <c r="B707" i="5"/>
  <c r="B707" i="6" s="1"/>
  <c r="C707" i="5"/>
  <c r="C707" i="6" s="1"/>
  <c r="D707" i="5"/>
  <c r="D707" i="6" s="1"/>
  <c r="A708" i="5"/>
  <c r="A708" i="6" s="1"/>
  <c r="B708" i="5"/>
  <c r="B708" i="6" s="1"/>
  <c r="C708" i="5"/>
  <c r="C708" i="6" s="1"/>
  <c r="D708" i="5"/>
  <c r="D708" i="6" s="1"/>
  <c r="A709" i="5"/>
  <c r="A709" i="6" s="1"/>
  <c r="B709" i="5"/>
  <c r="B709" i="6" s="1"/>
  <c r="C709" i="5"/>
  <c r="C709" i="6" s="1"/>
  <c r="D709" i="5"/>
  <c r="D709" i="6" s="1"/>
  <c r="A710" i="5"/>
  <c r="A710" i="6" s="1"/>
  <c r="B710" i="5"/>
  <c r="B710" i="6" s="1"/>
  <c r="C710" i="5"/>
  <c r="C710" i="6" s="1"/>
  <c r="D710" i="5"/>
  <c r="D710" i="6" s="1"/>
  <c r="A711" i="5"/>
  <c r="A711" i="6" s="1"/>
  <c r="B711" i="5"/>
  <c r="B711" i="6" s="1"/>
  <c r="C711" i="5"/>
  <c r="C711" i="6" s="1"/>
  <c r="D711" i="5"/>
  <c r="D711" i="6" s="1"/>
  <c r="A712" i="5"/>
  <c r="A712" i="6" s="1"/>
  <c r="B712" i="5"/>
  <c r="B712" i="6" s="1"/>
  <c r="C712" i="5"/>
  <c r="C712" i="6" s="1"/>
  <c r="D712" i="5"/>
  <c r="D712" i="6" s="1"/>
  <c r="A713" i="5"/>
  <c r="A713" i="6" s="1"/>
  <c r="B713" i="5"/>
  <c r="B713" i="6" s="1"/>
  <c r="C713" i="5"/>
  <c r="C713" i="6" s="1"/>
  <c r="D713" i="5"/>
  <c r="D713" i="6" s="1"/>
  <c r="A714" i="5"/>
  <c r="A714" i="6" s="1"/>
  <c r="B714" i="5"/>
  <c r="B714" i="6" s="1"/>
  <c r="C714" i="5"/>
  <c r="C714" i="6" s="1"/>
  <c r="D714" i="5"/>
  <c r="D714" i="6" s="1"/>
  <c r="A715" i="5"/>
  <c r="A715" i="6" s="1"/>
  <c r="B715" i="5"/>
  <c r="B715" i="6" s="1"/>
  <c r="C715" i="5"/>
  <c r="C715" i="6" s="1"/>
  <c r="D715" i="5"/>
  <c r="D715" i="6" s="1"/>
  <c r="A716" i="5"/>
  <c r="A716" i="6" s="1"/>
  <c r="B716" i="5"/>
  <c r="B716" i="6" s="1"/>
  <c r="C716" i="5"/>
  <c r="C716" i="6" s="1"/>
  <c r="D716" i="5"/>
  <c r="D716" i="6" s="1"/>
  <c r="A717" i="5"/>
  <c r="A717" i="6" s="1"/>
  <c r="B717" i="5"/>
  <c r="B717" i="6" s="1"/>
  <c r="C717" i="5"/>
  <c r="C717" i="6" s="1"/>
  <c r="D717" i="5"/>
  <c r="D717" i="6" s="1"/>
  <c r="A718" i="5"/>
  <c r="A718" i="6" s="1"/>
  <c r="B718" i="5"/>
  <c r="B718" i="6" s="1"/>
  <c r="C718" i="5"/>
  <c r="C718" i="6" s="1"/>
  <c r="D718" i="5"/>
  <c r="D718" i="6" s="1"/>
  <c r="A719" i="5"/>
  <c r="A719" i="6" s="1"/>
  <c r="B719" i="5"/>
  <c r="B719" i="6" s="1"/>
  <c r="C719" i="5"/>
  <c r="C719" i="6" s="1"/>
  <c r="D719" i="5"/>
  <c r="D719" i="6" s="1"/>
  <c r="A720" i="5"/>
  <c r="A720" i="6" s="1"/>
  <c r="B720" i="5"/>
  <c r="B720" i="6" s="1"/>
  <c r="C720" i="5"/>
  <c r="C720" i="6" s="1"/>
  <c r="D720" i="5"/>
  <c r="D720" i="6" s="1"/>
  <c r="A721" i="5"/>
  <c r="A721" i="6" s="1"/>
  <c r="B721" i="5"/>
  <c r="B721" i="6" s="1"/>
  <c r="C721" i="5"/>
  <c r="C721" i="6" s="1"/>
  <c r="D721" i="5"/>
  <c r="D721" i="6" s="1"/>
  <c r="A722" i="5"/>
  <c r="A722" i="6" s="1"/>
  <c r="B722" i="5"/>
  <c r="B722" i="6" s="1"/>
  <c r="C722" i="5"/>
  <c r="C722" i="6" s="1"/>
  <c r="D722" i="5"/>
  <c r="D722" i="6" s="1"/>
  <c r="A723" i="5"/>
  <c r="A723" i="6" s="1"/>
  <c r="B723" i="5"/>
  <c r="B723" i="6" s="1"/>
  <c r="C723" i="5"/>
  <c r="C723" i="6" s="1"/>
  <c r="D723" i="5"/>
  <c r="D723" i="6" s="1"/>
  <c r="A724" i="5"/>
  <c r="A724" i="6" s="1"/>
  <c r="B724" i="5"/>
  <c r="B724" i="6" s="1"/>
  <c r="C724" i="5"/>
  <c r="C724" i="6" s="1"/>
  <c r="D724" i="5"/>
  <c r="D724" i="6" s="1"/>
  <c r="A725" i="5"/>
  <c r="A725" i="6" s="1"/>
  <c r="B725" i="5"/>
  <c r="B725" i="6" s="1"/>
  <c r="C725" i="5"/>
  <c r="C725" i="6" s="1"/>
  <c r="D725" i="5"/>
  <c r="D725" i="6" s="1"/>
  <c r="N725" i="5"/>
  <c r="A726" i="5"/>
  <c r="A726" i="6" s="1"/>
  <c r="B726" i="5"/>
  <c r="B726" i="6" s="1"/>
  <c r="C726" i="5"/>
  <c r="C726" i="6" s="1"/>
  <c r="D726" i="5"/>
  <c r="D726" i="6" s="1"/>
  <c r="A727" i="5"/>
  <c r="A727" i="6" s="1"/>
  <c r="B727" i="5"/>
  <c r="B727" i="6" s="1"/>
  <c r="C727" i="5"/>
  <c r="C727" i="6" s="1"/>
  <c r="D727" i="5"/>
  <c r="D727" i="6" s="1"/>
  <c r="A728" i="5"/>
  <c r="A728" i="6" s="1"/>
  <c r="B728" i="5"/>
  <c r="B728" i="6" s="1"/>
  <c r="C728" i="5"/>
  <c r="C728" i="6" s="1"/>
  <c r="D728" i="5"/>
  <c r="D728" i="6" s="1"/>
  <c r="A729" i="5"/>
  <c r="A729" i="6" s="1"/>
  <c r="B729" i="5"/>
  <c r="B729" i="6" s="1"/>
  <c r="C729" i="5"/>
  <c r="C729" i="6" s="1"/>
  <c r="D729" i="5"/>
  <c r="D729" i="6" s="1"/>
  <c r="A730" i="5"/>
  <c r="A730" i="6" s="1"/>
  <c r="B730" i="5"/>
  <c r="B730" i="6" s="1"/>
  <c r="C730" i="5"/>
  <c r="C730" i="6" s="1"/>
  <c r="D730" i="5"/>
  <c r="D730" i="6" s="1"/>
  <c r="A731" i="5"/>
  <c r="A731" i="6" s="1"/>
  <c r="B731" i="5"/>
  <c r="B731" i="6" s="1"/>
  <c r="C731" i="5"/>
  <c r="C731" i="6" s="1"/>
  <c r="D731" i="5"/>
  <c r="D731" i="6" s="1"/>
  <c r="A732" i="5"/>
  <c r="A732" i="6" s="1"/>
  <c r="B732" i="5"/>
  <c r="B732" i="6" s="1"/>
  <c r="C732" i="5"/>
  <c r="C732" i="6" s="1"/>
  <c r="D732" i="5"/>
  <c r="D732" i="6" s="1"/>
  <c r="A733" i="5"/>
  <c r="A733" i="6" s="1"/>
  <c r="B733" i="5"/>
  <c r="B733" i="6" s="1"/>
  <c r="C733" i="5"/>
  <c r="C733" i="6" s="1"/>
  <c r="D733" i="5"/>
  <c r="D733" i="6" s="1"/>
  <c r="M733" i="5"/>
  <c r="A734" i="5"/>
  <c r="A734" i="6" s="1"/>
  <c r="B734" i="5"/>
  <c r="B734" i="6" s="1"/>
  <c r="C734" i="5"/>
  <c r="C734" i="6" s="1"/>
  <c r="D734" i="5"/>
  <c r="D734" i="6" s="1"/>
  <c r="A735" i="5"/>
  <c r="A735" i="6" s="1"/>
  <c r="B735" i="5"/>
  <c r="B735" i="6" s="1"/>
  <c r="C735" i="5"/>
  <c r="C735" i="6" s="1"/>
  <c r="D735" i="5"/>
  <c r="D735" i="6" s="1"/>
  <c r="A736" i="5"/>
  <c r="A736" i="6" s="1"/>
  <c r="B736" i="5"/>
  <c r="B736" i="6" s="1"/>
  <c r="C736" i="5"/>
  <c r="C736" i="6" s="1"/>
  <c r="D736" i="5"/>
  <c r="D736" i="6" s="1"/>
  <c r="A737" i="5"/>
  <c r="A737" i="6" s="1"/>
  <c r="B737" i="5"/>
  <c r="B737" i="6" s="1"/>
  <c r="C737" i="5"/>
  <c r="C737" i="6" s="1"/>
  <c r="D737" i="5"/>
  <c r="D737" i="6" s="1"/>
  <c r="A738" i="5"/>
  <c r="A738" i="6" s="1"/>
  <c r="B738" i="5"/>
  <c r="B738" i="6" s="1"/>
  <c r="C738" i="5"/>
  <c r="C738" i="6" s="1"/>
  <c r="D738" i="5"/>
  <c r="D738" i="6" s="1"/>
  <c r="A739" i="5"/>
  <c r="A739" i="6" s="1"/>
  <c r="B739" i="5"/>
  <c r="B739" i="6" s="1"/>
  <c r="C739" i="5"/>
  <c r="C739" i="6" s="1"/>
  <c r="D739" i="5"/>
  <c r="D739" i="6" s="1"/>
  <c r="M739" i="5"/>
  <c r="N739" i="5"/>
  <c r="A740" i="5"/>
  <c r="A740" i="6" s="1"/>
  <c r="B740" i="5"/>
  <c r="B740" i="6" s="1"/>
  <c r="C740" i="5"/>
  <c r="C740" i="6" s="1"/>
  <c r="D740" i="5"/>
  <c r="D740" i="6" s="1"/>
  <c r="A741" i="5"/>
  <c r="A741" i="6" s="1"/>
  <c r="B741" i="5"/>
  <c r="B741" i="6" s="1"/>
  <c r="C741" i="5"/>
  <c r="C741" i="6" s="1"/>
  <c r="D741" i="5"/>
  <c r="D741" i="6" s="1"/>
  <c r="A742" i="5"/>
  <c r="A742" i="6" s="1"/>
  <c r="B742" i="5"/>
  <c r="B742" i="6" s="1"/>
  <c r="C742" i="5"/>
  <c r="C742" i="6" s="1"/>
  <c r="D742" i="5"/>
  <c r="D742" i="6" s="1"/>
  <c r="A743" i="5"/>
  <c r="A743" i="6" s="1"/>
  <c r="B743" i="5"/>
  <c r="B743" i="6" s="1"/>
  <c r="C743" i="5"/>
  <c r="C743" i="6" s="1"/>
  <c r="D743" i="5"/>
  <c r="D743" i="6" s="1"/>
  <c r="A744" i="5"/>
  <c r="A744" i="6" s="1"/>
  <c r="B744" i="5"/>
  <c r="B744" i="6" s="1"/>
  <c r="C744" i="5"/>
  <c r="C744" i="6" s="1"/>
  <c r="D744" i="5"/>
  <c r="D744" i="6" s="1"/>
  <c r="A745" i="5"/>
  <c r="A745" i="6" s="1"/>
  <c r="B745" i="5"/>
  <c r="B745" i="6" s="1"/>
  <c r="C745" i="5"/>
  <c r="C745" i="6" s="1"/>
  <c r="D745" i="5"/>
  <c r="D745" i="6" s="1"/>
  <c r="A746" i="5"/>
  <c r="A746" i="6" s="1"/>
  <c r="B746" i="5"/>
  <c r="B746" i="6" s="1"/>
  <c r="C746" i="5"/>
  <c r="C746" i="6" s="1"/>
  <c r="D746" i="5"/>
  <c r="D746" i="6" s="1"/>
  <c r="A747" i="5"/>
  <c r="A747" i="6" s="1"/>
  <c r="B747" i="5"/>
  <c r="B747" i="6" s="1"/>
  <c r="C747" i="5"/>
  <c r="C747" i="6" s="1"/>
  <c r="D747" i="5"/>
  <c r="D747" i="6" s="1"/>
  <c r="E747" i="5"/>
  <c r="K747" i="5"/>
  <c r="A748" i="5"/>
  <c r="A748" i="6" s="1"/>
  <c r="B748" i="5"/>
  <c r="B748" i="6" s="1"/>
  <c r="C748" i="5"/>
  <c r="C748" i="6" s="1"/>
  <c r="D748" i="5"/>
  <c r="D748" i="6" s="1"/>
  <c r="A749" i="5"/>
  <c r="A749" i="6" s="1"/>
  <c r="B749" i="5"/>
  <c r="B749" i="6" s="1"/>
  <c r="C749" i="5"/>
  <c r="C749" i="6" s="1"/>
  <c r="D749" i="5"/>
  <c r="D749" i="6" s="1"/>
  <c r="A750" i="5"/>
  <c r="A750" i="6" s="1"/>
  <c r="B750" i="5"/>
  <c r="B750" i="6" s="1"/>
  <c r="C750" i="5"/>
  <c r="C750" i="6" s="1"/>
  <c r="D750" i="5"/>
  <c r="D750" i="6" s="1"/>
  <c r="A751" i="5"/>
  <c r="A751" i="6" s="1"/>
  <c r="B751" i="5"/>
  <c r="B751" i="6" s="1"/>
  <c r="C751" i="5"/>
  <c r="C751" i="6" s="1"/>
  <c r="D751" i="5"/>
  <c r="D751" i="6" s="1"/>
  <c r="P751" i="5"/>
  <c r="A752" i="5"/>
  <c r="A752" i="6" s="1"/>
  <c r="B752" i="5"/>
  <c r="B752" i="6" s="1"/>
  <c r="C752" i="5"/>
  <c r="C752" i="6" s="1"/>
  <c r="D752" i="5"/>
  <c r="D752" i="6" s="1"/>
  <c r="A753" i="5"/>
  <c r="A753" i="6" s="1"/>
  <c r="B753" i="5"/>
  <c r="B753" i="6" s="1"/>
  <c r="C753" i="5"/>
  <c r="C753" i="6" s="1"/>
  <c r="D753" i="5"/>
  <c r="D753" i="6" s="1"/>
  <c r="A754" i="5"/>
  <c r="A754" i="6" s="1"/>
  <c r="B754" i="5"/>
  <c r="B754" i="6" s="1"/>
  <c r="C754" i="5"/>
  <c r="C754" i="6" s="1"/>
  <c r="D754" i="5"/>
  <c r="D754" i="6" s="1"/>
  <c r="A755" i="5"/>
  <c r="A755" i="6" s="1"/>
  <c r="B755" i="5"/>
  <c r="B755" i="6" s="1"/>
  <c r="C755" i="5"/>
  <c r="C755" i="6" s="1"/>
  <c r="D755" i="5"/>
  <c r="D755" i="6" s="1"/>
  <c r="N755" i="5"/>
  <c r="P755" i="5"/>
  <c r="A756" i="5"/>
  <c r="A756" i="6" s="1"/>
  <c r="B756" i="5"/>
  <c r="B756" i="6" s="1"/>
  <c r="C756" i="5"/>
  <c r="C756" i="6" s="1"/>
  <c r="D756" i="5"/>
  <c r="D756" i="6" s="1"/>
  <c r="A757" i="5"/>
  <c r="A757" i="6" s="1"/>
  <c r="B757" i="5"/>
  <c r="B757" i="6" s="1"/>
  <c r="C757" i="5"/>
  <c r="C757" i="6" s="1"/>
  <c r="D757" i="5"/>
  <c r="D757" i="6" s="1"/>
  <c r="A758" i="5"/>
  <c r="A758" i="6" s="1"/>
  <c r="B758" i="5"/>
  <c r="B758" i="6" s="1"/>
  <c r="C758" i="5"/>
  <c r="C758" i="6" s="1"/>
  <c r="D758" i="5"/>
  <c r="D758" i="6" s="1"/>
  <c r="E758" i="5"/>
  <c r="J758" i="5"/>
  <c r="K758" i="5"/>
  <c r="L758" i="5"/>
  <c r="A759" i="5"/>
  <c r="A759" i="6" s="1"/>
  <c r="B759" i="5"/>
  <c r="B759" i="6" s="1"/>
  <c r="C759" i="5"/>
  <c r="C759" i="6" s="1"/>
  <c r="D759" i="5"/>
  <c r="D759" i="6" s="1"/>
  <c r="A760" i="5"/>
  <c r="A760" i="6" s="1"/>
  <c r="B760" i="5"/>
  <c r="B760" i="6" s="1"/>
  <c r="C760" i="5"/>
  <c r="C760" i="6" s="1"/>
  <c r="D760" i="5"/>
  <c r="D760" i="6" s="1"/>
  <c r="N760" i="5"/>
  <c r="A761" i="5"/>
  <c r="A761" i="6" s="1"/>
  <c r="B761" i="5"/>
  <c r="B761" i="6" s="1"/>
  <c r="C761" i="5"/>
  <c r="C761" i="6" s="1"/>
  <c r="D761" i="5"/>
  <c r="D761" i="6" s="1"/>
  <c r="A762" i="5"/>
  <c r="A762" i="6" s="1"/>
  <c r="B762" i="5"/>
  <c r="B762" i="6" s="1"/>
  <c r="C762" i="5"/>
  <c r="C762" i="6" s="1"/>
  <c r="D762" i="5"/>
  <c r="D762" i="6" s="1"/>
  <c r="A763" i="5"/>
  <c r="A763" i="6" s="1"/>
  <c r="B763" i="5"/>
  <c r="B763" i="6" s="1"/>
  <c r="C763" i="5"/>
  <c r="C763" i="6" s="1"/>
  <c r="D763" i="5"/>
  <c r="D763" i="6" s="1"/>
  <c r="A764" i="5"/>
  <c r="A764" i="6" s="1"/>
  <c r="B764" i="5"/>
  <c r="B764" i="6" s="1"/>
  <c r="C764" i="5"/>
  <c r="C764" i="6" s="1"/>
  <c r="D764" i="5"/>
  <c r="D764" i="6" s="1"/>
  <c r="A765" i="5"/>
  <c r="A765" i="6" s="1"/>
  <c r="B765" i="5"/>
  <c r="B765" i="6" s="1"/>
  <c r="C765" i="5"/>
  <c r="C765" i="6" s="1"/>
  <c r="D765" i="5"/>
  <c r="D765" i="6" s="1"/>
  <c r="A766" i="5"/>
  <c r="A766" i="6" s="1"/>
  <c r="B766" i="5"/>
  <c r="B766" i="6" s="1"/>
  <c r="C766" i="5"/>
  <c r="C766" i="6" s="1"/>
  <c r="D766" i="5"/>
  <c r="D766" i="6" s="1"/>
  <c r="K766" i="5"/>
  <c r="A767" i="5"/>
  <c r="A767" i="6" s="1"/>
  <c r="B767" i="5"/>
  <c r="B767" i="6" s="1"/>
  <c r="C767" i="5"/>
  <c r="C767" i="6" s="1"/>
  <c r="D767" i="5"/>
  <c r="D767" i="6" s="1"/>
  <c r="A768" i="5"/>
  <c r="A768" i="6" s="1"/>
  <c r="B768" i="5"/>
  <c r="B768" i="6" s="1"/>
  <c r="C768" i="5"/>
  <c r="C768" i="6" s="1"/>
  <c r="D768" i="5"/>
  <c r="D768" i="6" s="1"/>
  <c r="A769" i="5"/>
  <c r="A769" i="6" s="1"/>
  <c r="B769" i="5"/>
  <c r="B769" i="6" s="1"/>
  <c r="C769" i="5"/>
  <c r="C769" i="6" s="1"/>
  <c r="D769" i="5"/>
  <c r="D769" i="6" s="1"/>
  <c r="A770" i="5"/>
  <c r="A770" i="6" s="1"/>
  <c r="B770" i="5"/>
  <c r="B770" i="6" s="1"/>
  <c r="C770" i="5"/>
  <c r="C770" i="6" s="1"/>
  <c r="D770" i="5"/>
  <c r="D770" i="6" s="1"/>
  <c r="N770" i="5"/>
  <c r="A771" i="5"/>
  <c r="A771" i="6" s="1"/>
  <c r="B771" i="5"/>
  <c r="B771" i="6" s="1"/>
  <c r="C771" i="5"/>
  <c r="C771" i="6" s="1"/>
  <c r="D771" i="5"/>
  <c r="D771" i="6" s="1"/>
  <c r="A772" i="5"/>
  <c r="A772" i="6" s="1"/>
  <c r="B772" i="5"/>
  <c r="B772" i="6" s="1"/>
  <c r="C772" i="5"/>
  <c r="C772" i="6" s="1"/>
  <c r="D772" i="5"/>
  <c r="D772" i="6" s="1"/>
  <c r="M772" i="5"/>
  <c r="A773" i="5"/>
  <c r="A773" i="6" s="1"/>
  <c r="B773" i="5"/>
  <c r="B773" i="6" s="1"/>
  <c r="C773" i="5"/>
  <c r="C773" i="6" s="1"/>
  <c r="D773" i="5"/>
  <c r="D773" i="6" s="1"/>
  <c r="A774" i="5"/>
  <c r="A774" i="6" s="1"/>
  <c r="B774" i="5"/>
  <c r="B774" i="6" s="1"/>
  <c r="C774" i="5"/>
  <c r="C774" i="6" s="1"/>
  <c r="D774" i="5"/>
  <c r="D774" i="6" s="1"/>
  <c r="A775" i="5"/>
  <c r="A775" i="6" s="1"/>
  <c r="B775" i="5"/>
  <c r="B775" i="6" s="1"/>
  <c r="C775" i="5"/>
  <c r="C775" i="6" s="1"/>
  <c r="D775" i="5"/>
  <c r="D775" i="6" s="1"/>
  <c r="A776" i="5"/>
  <c r="A776" i="6" s="1"/>
  <c r="B776" i="5"/>
  <c r="B776" i="6" s="1"/>
  <c r="C776" i="5"/>
  <c r="C776" i="6" s="1"/>
  <c r="D776" i="5"/>
  <c r="D776" i="6" s="1"/>
  <c r="A777" i="5"/>
  <c r="A777" i="6" s="1"/>
  <c r="B777" i="5"/>
  <c r="B777" i="6" s="1"/>
  <c r="C777" i="5"/>
  <c r="C777" i="6" s="1"/>
  <c r="D777" i="5"/>
  <c r="D777" i="6" s="1"/>
  <c r="K777" i="5"/>
  <c r="A778" i="5"/>
  <c r="A778" i="6" s="1"/>
  <c r="B778" i="5"/>
  <c r="B778" i="6" s="1"/>
  <c r="C778" i="5"/>
  <c r="C778" i="6" s="1"/>
  <c r="D778" i="5"/>
  <c r="D778" i="6" s="1"/>
  <c r="J778" i="5"/>
  <c r="A779" i="5"/>
  <c r="A779" i="6" s="1"/>
  <c r="B779" i="5"/>
  <c r="B779" i="6" s="1"/>
  <c r="C779" i="5"/>
  <c r="C779" i="6" s="1"/>
  <c r="D779" i="5"/>
  <c r="D779" i="6" s="1"/>
  <c r="A780" i="5"/>
  <c r="A780" i="6" s="1"/>
  <c r="B780" i="5"/>
  <c r="B780" i="6" s="1"/>
  <c r="C780" i="5"/>
  <c r="C780" i="6" s="1"/>
  <c r="D780" i="5"/>
  <c r="D780" i="6" s="1"/>
  <c r="H780" i="5"/>
  <c r="A781" i="5"/>
  <c r="A781" i="6" s="1"/>
  <c r="B781" i="5"/>
  <c r="B781" i="6" s="1"/>
  <c r="C781" i="5"/>
  <c r="C781" i="6" s="1"/>
  <c r="D781" i="5"/>
  <c r="D781" i="6" s="1"/>
  <c r="P781" i="5"/>
  <c r="A782" i="5"/>
  <c r="A782" i="6" s="1"/>
  <c r="B782" i="5"/>
  <c r="B782" i="6" s="1"/>
  <c r="C782" i="5"/>
  <c r="C782" i="6" s="1"/>
  <c r="D782" i="5"/>
  <c r="D782" i="6" s="1"/>
  <c r="A783" i="5"/>
  <c r="A783" i="6" s="1"/>
  <c r="B783" i="5"/>
  <c r="B783" i="6" s="1"/>
  <c r="C783" i="5"/>
  <c r="C783" i="6" s="1"/>
  <c r="D783" i="5"/>
  <c r="D783" i="6" s="1"/>
  <c r="A784" i="5"/>
  <c r="A784" i="6" s="1"/>
  <c r="B784" i="5"/>
  <c r="B784" i="6" s="1"/>
  <c r="C784" i="5"/>
  <c r="C784" i="6" s="1"/>
  <c r="D784" i="5"/>
  <c r="D784" i="6" s="1"/>
  <c r="A785" i="5"/>
  <c r="A785" i="6" s="1"/>
  <c r="B785" i="5"/>
  <c r="B785" i="6" s="1"/>
  <c r="C785" i="5"/>
  <c r="C785" i="6" s="1"/>
  <c r="D785" i="5"/>
  <c r="D785" i="6" s="1"/>
  <c r="P785" i="5"/>
  <c r="A786" i="5"/>
  <c r="A786" i="6" s="1"/>
  <c r="B786" i="5"/>
  <c r="B786" i="6" s="1"/>
  <c r="C786" i="5"/>
  <c r="C786" i="6" s="1"/>
  <c r="D786" i="5"/>
  <c r="D786" i="6" s="1"/>
  <c r="P786" i="5"/>
  <c r="A787" i="5"/>
  <c r="A787" i="6" s="1"/>
  <c r="B787" i="5"/>
  <c r="B787" i="6" s="1"/>
  <c r="C787" i="5"/>
  <c r="C787" i="6" s="1"/>
  <c r="D787" i="5"/>
  <c r="D787" i="6" s="1"/>
  <c r="A788" i="5"/>
  <c r="A788" i="6" s="1"/>
  <c r="B788" i="5"/>
  <c r="B788" i="6" s="1"/>
  <c r="C788" i="5"/>
  <c r="C788" i="6" s="1"/>
  <c r="D788" i="5"/>
  <c r="D788" i="6" s="1"/>
  <c r="J788" i="5"/>
  <c r="A789" i="5"/>
  <c r="A789" i="6" s="1"/>
  <c r="B789" i="5"/>
  <c r="B789" i="6" s="1"/>
  <c r="C789" i="5"/>
  <c r="C789" i="6" s="1"/>
  <c r="D789" i="5"/>
  <c r="D789" i="6" s="1"/>
  <c r="A790" i="5"/>
  <c r="A790" i="6" s="1"/>
  <c r="B790" i="5"/>
  <c r="B790" i="6" s="1"/>
  <c r="C790" i="5"/>
  <c r="C790" i="6" s="1"/>
  <c r="D790" i="5"/>
  <c r="D790" i="6" s="1"/>
  <c r="P790" i="5"/>
  <c r="A791" i="5"/>
  <c r="A791" i="6" s="1"/>
  <c r="B791" i="5"/>
  <c r="B791" i="6" s="1"/>
  <c r="C791" i="5"/>
  <c r="C791" i="6" s="1"/>
  <c r="D791" i="5"/>
  <c r="D791" i="6" s="1"/>
  <c r="A792" i="5"/>
  <c r="A792" i="6" s="1"/>
  <c r="B792" i="5"/>
  <c r="B792" i="6" s="1"/>
  <c r="C792" i="5"/>
  <c r="C792" i="6" s="1"/>
  <c r="D792" i="5"/>
  <c r="D792" i="6" s="1"/>
  <c r="A793" i="5"/>
  <c r="A793" i="6" s="1"/>
  <c r="B793" i="5"/>
  <c r="B793" i="6" s="1"/>
  <c r="C793" i="5"/>
  <c r="C793" i="6" s="1"/>
  <c r="D793" i="5"/>
  <c r="D793" i="6" s="1"/>
  <c r="A794" i="5"/>
  <c r="A794" i="6" s="1"/>
  <c r="B794" i="5"/>
  <c r="B794" i="6" s="1"/>
  <c r="C794" i="5"/>
  <c r="C794" i="6" s="1"/>
  <c r="D794" i="5"/>
  <c r="D794" i="6" s="1"/>
  <c r="O794" i="5"/>
  <c r="P794" i="5"/>
  <c r="A795" i="5"/>
  <c r="A795" i="6" s="1"/>
  <c r="B795" i="5"/>
  <c r="B795" i="6" s="1"/>
  <c r="C795" i="5"/>
  <c r="C795" i="6" s="1"/>
  <c r="D795" i="5"/>
  <c r="D795" i="6" s="1"/>
  <c r="A796" i="5"/>
  <c r="A796" i="6" s="1"/>
  <c r="B796" i="5"/>
  <c r="B796" i="6" s="1"/>
  <c r="C796" i="5"/>
  <c r="C796" i="6" s="1"/>
  <c r="D796" i="5"/>
  <c r="D796" i="6" s="1"/>
  <c r="A797" i="5"/>
  <c r="A797" i="6" s="1"/>
  <c r="B797" i="5"/>
  <c r="B797" i="6" s="1"/>
  <c r="C797" i="5"/>
  <c r="C797" i="6" s="1"/>
  <c r="D797" i="5"/>
  <c r="D797" i="6" s="1"/>
  <c r="A798" i="5"/>
  <c r="A798" i="6" s="1"/>
  <c r="B798" i="5"/>
  <c r="B798" i="6" s="1"/>
  <c r="C798" i="5"/>
  <c r="C798" i="6" s="1"/>
  <c r="D798" i="5"/>
  <c r="D798" i="6" s="1"/>
  <c r="A799" i="5"/>
  <c r="A799" i="6" s="1"/>
  <c r="B799" i="5"/>
  <c r="B799" i="6" s="1"/>
  <c r="C799" i="5"/>
  <c r="C799" i="6" s="1"/>
  <c r="D799" i="5"/>
  <c r="D799" i="6" s="1"/>
  <c r="K799" i="5"/>
  <c r="O799" i="5"/>
  <c r="P799" i="5"/>
  <c r="A800" i="5"/>
  <c r="A800" i="6" s="1"/>
  <c r="B800" i="5"/>
  <c r="B800" i="6" s="1"/>
  <c r="C800" i="5"/>
  <c r="C800" i="6" s="1"/>
  <c r="D800" i="5"/>
  <c r="D800" i="6" s="1"/>
  <c r="A801" i="5"/>
  <c r="A801" i="6" s="1"/>
  <c r="B801" i="5"/>
  <c r="B801" i="6" s="1"/>
  <c r="C801" i="5"/>
  <c r="C801" i="6" s="1"/>
  <c r="D801" i="5"/>
  <c r="D801" i="6" s="1"/>
  <c r="A802" i="5"/>
  <c r="A802" i="6" s="1"/>
  <c r="B802" i="5"/>
  <c r="B802" i="6" s="1"/>
  <c r="C802" i="5"/>
  <c r="C802" i="6" s="1"/>
  <c r="D802" i="5"/>
  <c r="D802" i="6" s="1"/>
  <c r="H802" i="5"/>
  <c r="A803" i="5"/>
  <c r="A803" i="6" s="1"/>
  <c r="B803" i="5"/>
  <c r="B803" i="6" s="1"/>
  <c r="C803" i="5"/>
  <c r="C803" i="6" s="1"/>
  <c r="D803" i="5"/>
  <c r="D803" i="6" s="1"/>
  <c r="A804" i="5"/>
  <c r="A804" i="6" s="1"/>
  <c r="B804" i="5"/>
  <c r="B804" i="6" s="1"/>
  <c r="C804" i="5"/>
  <c r="C804" i="6" s="1"/>
  <c r="D804" i="5"/>
  <c r="D804" i="6" s="1"/>
  <c r="A805" i="5"/>
  <c r="A805" i="6" s="1"/>
  <c r="B805" i="5"/>
  <c r="B805" i="6" s="1"/>
  <c r="C805" i="5"/>
  <c r="C805" i="6" s="1"/>
  <c r="D805" i="5"/>
  <c r="D805" i="6" s="1"/>
  <c r="A806" i="5"/>
  <c r="A806" i="6" s="1"/>
  <c r="B806" i="5"/>
  <c r="B806" i="6" s="1"/>
  <c r="C806" i="5"/>
  <c r="C806" i="6" s="1"/>
  <c r="D806" i="5"/>
  <c r="D806" i="6" s="1"/>
  <c r="A807" i="5"/>
  <c r="A807" i="6" s="1"/>
  <c r="B807" i="5"/>
  <c r="B807" i="6" s="1"/>
  <c r="C807" i="5"/>
  <c r="C807" i="6" s="1"/>
  <c r="D807" i="5"/>
  <c r="D807" i="6" s="1"/>
  <c r="A808" i="5"/>
  <c r="A808" i="6" s="1"/>
  <c r="B808" i="5"/>
  <c r="B808" i="6" s="1"/>
  <c r="C808" i="5"/>
  <c r="C808" i="6" s="1"/>
  <c r="D808" i="5"/>
  <c r="D808" i="6" s="1"/>
  <c r="A809" i="5"/>
  <c r="A809" i="6" s="1"/>
  <c r="B809" i="5"/>
  <c r="B809" i="6" s="1"/>
  <c r="C809" i="5"/>
  <c r="C809" i="6" s="1"/>
  <c r="D809" i="5"/>
  <c r="D809" i="6" s="1"/>
  <c r="A810" i="5"/>
  <c r="A810" i="6" s="1"/>
  <c r="B810" i="5"/>
  <c r="B810" i="6" s="1"/>
  <c r="C810" i="5"/>
  <c r="C810" i="6" s="1"/>
  <c r="D810" i="5"/>
  <c r="D810" i="6" s="1"/>
  <c r="A811" i="5"/>
  <c r="A811" i="6" s="1"/>
  <c r="B811" i="5"/>
  <c r="B811" i="6" s="1"/>
  <c r="C811" i="5"/>
  <c r="C811" i="6" s="1"/>
  <c r="D811" i="5"/>
  <c r="D811" i="6" s="1"/>
  <c r="J811" i="5"/>
  <c r="A812" i="5"/>
  <c r="A812" i="6" s="1"/>
  <c r="B812" i="5"/>
  <c r="B812" i="6" s="1"/>
  <c r="C812" i="5"/>
  <c r="C812" i="6" s="1"/>
  <c r="D812" i="5"/>
  <c r="D812" i="6" s="1"/>
  <c r="A813" i="5"/>
  <c r="A813" i="6" s="1"/>
  <c r="B813" i="5"/>
  <c r="B813" i="6" s="1"/>
  <c r="C813" i="5"/>
  <c r="C813" i="6" s="1"/>
  <c r="D813" i="5"/>
  <c r="D813" i="6" s="1"/>
  <c r="A814" i="5"/>
  <c r="A814" i="6" s="1"/>
  <c r="B814" i="5"/>
  <c r="B814" i="6" s="1"/>
  <c r="C814" i="5"/>
  <c r="C814" i="6" s="1"/>
  <c r="D814" i="5"/>
  <c r="D814" i="6" s="1"/>
  <c r="A815" i="5"/>
  <c r="A815" i="6" s="1"/>
  <c r="B815" i="5"/>
  <c r="B815" i="6" s="1"/>
  <c r="C815" i="5"/>
  <c r="C815" i="6" s="1"/>
  <c r="D815" i="5"/>
  <c r="D815" i="6" s="1"/>
  <c r="A816" i="5"/>
  <c r="A816" i="6" s="1"/>
  <c r="B816" i="5"/>
  <c r="B816" i="6" s="1"/>
  <c r="C816" i="5"/>
  <c r="C816" i="6" s="1"/>
  <c r="D816" i="5"/>
  <c r="D816" i="6" s="1"/>
  <c r="J816" i="5"/>
  <c r="A817" i="5"/>
  <c r="A817" i="6" s="1"/>
  <c r="B817" i="5"/>
  <c r="B817" i="6" s="1"/>
  <c r="C817" i="5"/>
  <c r="C817" i="6" s="1"/>
  <c r="D817" i="5"/>
  <c r="D817" i="6" s="1"/>
  <c r="A818" i="5"/>
  <c r="A818" i="6" s="1"/>
  <c r="B818" i="5"/>
  <c r="B818" i="6" s="1"/>
  <c r="C818" i="5"/>
  <c r="C818" i="6" s="1"/>
  <c r="D818" i="5"/>
  <c r="D818" i="6" s="1"/>
  <c r="A819" i="5"/>
  <c r="A819" i="6" s="1"/>
  <c r="B819" i="5"/>
  <c r="B819" i="6" s="1"/>
  <c r="C819" i="5"/>
  <c r="C819" i="6" s="1"/>
  <c r="D819" i="5"/>
  <c r="D819" i="6" s="1"/>
  <c r="A820" i="5"/>
  <c r="A820" i="6" s="1"/>
  <c r="B820" i="5"/>
  <c r="B820" i="6" s="1"/>
  <c r="C820" i="5"/>
  <c r="C820" i="6" s="1"/>
  <c r="D820" i="5"/>
  <c r="D820" i="6" s="1"/>
  <c r="A821" i="5"/>
  <c r="A821" i="6" s="1"/>
  <c r="B821" i="5"/>
  <c r="B821" i="6" s="1"/>
  <c r="C821" i="5"/>
  <c r="C821" i="6" s="1"/>
  <c r="D821" i="5"/>
  <c r="D821" i="6" s="1"/>
  <c r="A822" i="5"/>
  <c r="A822" i="6" s="1"/>
  <c r="B822" i="5"/>
  <c r="B822" i="6" s="1"/>
  <c r="C822" i="5"/>
  <c r="C822" i="6" s="1"/>
  <c r="D822" i="5"/>
  <c r="D822" i="6" s="1"/>
  <c r="A823" i="5"/>
  <c r="A823" i="6" s="1"/>
  <c r="B823" i="5"/>
  <c r="B823" i="6" s="1"/>
  <c r="C823" i="5"/>
  <c r="C823" i="6" s="1"/>
  <c r="D823" i="5"/>
  <c r="D823" i="6" s="1"/>
  <c r="A824" i="5"/>
  <c r="A824" i="6" s="1"/>
  <c r="B824" i="5"/>
  <c r="B824" i="6" s="1"/>
  <c r="C824" i="5"/>
  <c r="C824" i="6" s="1"/>
  <c r="D824" i="5"/>
  <c r="D824" i="6" s="1"/>
  <c r="P824" i="5"/>
  <c r="A825" i="5"/>
  <c r="A825" i="6" s="1"/>
  <c r="B825" i="5"/>
  <c r="B825" i="6" s="1"/>
  <c r="C825" i="5"/>
  <c r="C825" i="6" s="1"/>
  <c r="D825" i="5"/>
  <c r="D825" i="6" s="1"/>
  <c r="A826" i="5"/>
  <c r="A826" i="6" s="1"/>
  <c r="B826" i="5"/>
  <c r="B826" i="6" s="1"/>
  <c r="C826" i="5"/>
  <c r="C826" i="6" s="1"/>
  <c r="D826" i="5"/>
  <c r="D826" i="6" s="1"/>
  <c r="A827" i="5"/>
  <c r="A827" i="6" s="1"/>
  <c r="B827" i="5"/>
  <c r="B827" i="6" s="1"/>
  <c r="C827" i="5"/>
  <c r="C827" i="6" s="1"/>
  <c r="D827" i="5"/>
  <c r="D827" i="6" s="1"/>
  <c r="J827" i="5"/>
  <c r="A828" i="5"/>
  <c r="A828" i="6" s="1"/>
  <c r="B828" i="5"/>
  <c r="B828" i="6" s="1"/>
  <c r="C828" i="5"/>
  <c r="C828" i="6" s="1"/>
  <c r="D828" i="5"/>
  <c r="D828" i="6" s="1"/>
  <c r="N828" i="5"/>
  <c r="A829" i="5"/>
  <c r="A829" i="6" s="1"/>
  <c r="B829" i="5"/>
  <c r="B829" i="6" s="1"/>
  <c r="C829" i="5"/>
  <c r="C829" i="6" s="1"/>
  <c r="D829" i="5"/>
  <c r="D829" i="6" s="1"/>
  <c r="P829" i="5"/>
  <c r="A830" i="5"/>
  <c r="A830" i="6" s="1"/>
  <c r="B830" i="5"/>
  <c r="B830" i="6" s="1"/>
  <c r="C830" i="5"/>
  <c r="C830" i="6" s="1"/>
  <c r="D830" i="5"/>
  <c r="D830" i="6" s="1"/>
  <c r="A831" i="5"/>
  <c r="A831" i="6" s="1"/>
  <c r="B831" i="5"/>
  <c r="B831" i="6" s="1"/>
  <c r="C831" i="5"/>
  <c r="C831" i="6" s="1"/>
  <c r="D831" i="5"/>
  <c r="D831" i="6" s="1"/>
  <c r="J831" i="5"/>
  <c r="A832" i="5"/>
  <c r="A832" i="6" s="1"/>
  <c r="B832" i="5"/>
  <c r="B832" i="6" s="1"/>
  <c r="C832" i="5"/>
  <c r="C832" i="6" s="1"/>
  <c r="D832" i="5"/>
  <c r="D832" i="6" s="1"/>
  <c r="A833" i="5"/>
  <c r="A833" i="6" s="1"/>
  <c r="B833" i="5"/>
  <c r="B833" i="6" s="1"/>
  <c r="C833" i="5"/>
  <c r="C833" i="6" s="1"/>
  <c r="D833" i="5"/>
  <c r="D833" i="6" s="1"/>
  <c r="A834" i="5"/>
  <c r="A834" i="6" s="1"/>
  <c r="B834" i="5"/>
  <c r="B834" i="6" s="1"/>
  <c r="C834" i="5"/>
  <c r="C834" i="6" s="1"/>
  <c r="D834" i="5"/>
  <c r="D834" i="6" s="1"/>
  <c r="M834" i="5"/>
  <c r="N834" i="5"/>
  <c r="P834" i="5"/>
  <c r="A835" i="5"/>
  <c r="A835" i="6" s="1"/>
  <c r="B835" i="5"/>
  <c r="B835" i="6" s="1"/>
  <c r="C835" i="5"/>
  <c r="C835" i="6" s="1"/>
  <c r="D835" i="5"/>
  <c r="D835" i="6" s="1"/>
  <c r="A836" i="5"/>
  <c r="A836" i="6" s="1"/>
  <c r="B836" i="5"/>
  <c r="B836" i="6" s="1"/>
  <c r="C836" i="5"/>
  <c r="C836" i="6" s="1"/>
  <c r="D836" i="5"/>
  <c r="D836" i="6" s="1"/>
  <c r="A837" i="5"/>
  <c r="A837" i="6" s="1"/>
  <c r="B837" i="5"/>
  <c r="B837" i="6" s="1"/>
  <c r="C837" i="5"/>
  <c r="C837" i="6" s="1"/>
  <c r="D837" i="5"/>
  <c r="D837" i="6" s="1"/>
  <c r="A838" i="5"/>
  <c r="A838" i="6" s="1"/>
  <c r="B838" i="5"/>
  <c r="B838" i="6" s="1"/>
  <c r="C838" i="5"/>
  <c r="C838" i="6" s="1"/>
  <c r="D838" i="5"/>
  <c r="D838" i="6" s="1"/>
  <c r="J838" i="5"/>
  <c r="K838" i="5"/>
  <c r="A839" i="5"/>
  <c r="A839" i="6" s="1"/>
  <c r="B839" i="5"/>
  <c r="B839" i="6" s="1"/>
  <c r="C839" i="5"/>
  <c r="C839" i="6" s="1"/>
  <c r="D839" i="5"/>
  <c r="D839" i="6" s="1"/>
  <c r="N839" i="5"/>
  <c r="A840" i="5"/>
  <c r="A840" i="6" s="1"/>
  <c r="B840" i="5"/>
  <c r="B840" i="6" s="1"/>
  <c r="C840" i="5"/>
  <c r="C840" i="6" s="1"/>
  <c r="D840" i="5"/>
  <c r="D840" i="6" s="1"/>
  <c r="A841" i="5"/>
  <c r="A841" i="6" s="1"/>
  <c r="B841" i="5"/>
  <c r="B841" i="6" s="1"/>
  <c r="C841" i="5"/>
  <c r="C841" i="6" s="1"/>
  <c r="D841" i="5"/>
  <c r="D841" i="6" s="1"/>
  <c r="A842" i="5"/>
  <c r="A842" i="6" s="1"/>
  <c r="B842" i="5"/>
  <c r="B842" i="6" s="1"/>
  <c r="C842" i="5"/>
  <c r="C842" i="6" s="1"/>
  <c r="D842" i="5"/>
  <c r="D842" i="6" s="1"/>
  <c r="A843" i="5"/>
  <c r="A843" i="6" s="1"/>
  <c r="B843" i="5"/>
  <c r="B843" i="6" s="1"/>
  <c r="C843" i="5"/>
  <c r="C843" i="6" s="1"/>
  <c r="D843" i="5"/>
  <c r="D843" i="6" s="1"/>
  <c r="J843" i="5"/>
  <c r="A844" i="5"/>
  <c r="A844" i="6" s="1"/>
  <c r="B844" i="5"/>
  <c r="B844" i="6" s="1"/>
  <c r="C844" i="5"/>
  <c r="C844" i="6" s="1"/>
  <c r="D844" i="5"/>
  <c r="D844" i="6" s="1"/>
  <c r="A845" i="5"/>
  <c r="A845" i="6" s="1"/>
  <c r="B845" i="5"/>
  <c r="B845" i="6" s="1"/>
  <c r="C845" i="5"/>
  <c r="C845" i="6" s="1"/>
  <c r="D845" i="5"/>
  <c r="D845" i="6" s="1"/>
  <c r="E845" i="5"/>
  <c r="A846" i="5"/>
  <c r="A846" i="6" s="1"/>
  <c r="B846" i="5"/>
  <c r="B846" i="6" s="1"/>
  <c r="C846" i="5"/>
  <c r="C846" i="6" s="1"/>
  <c r="D846" i="5"/>
  <c r="D846" i="6" s="1"/>
  <c r="K846" i="5"/>
  <c r="L846" i="5"/>
  <c r="A847" i="5"/>
  <c r="A847" i="6" s="1"/>
  <c r="B847" i="5"/>
  <c r="B847" i="6" s="1"/>
  <c r="C847" i="5"/>
  <c r="C847" i="6" s="1"/>
  <c r="D847" i="5"/>
  <c r="D847" i="6" s="1"/>
  <c r="P847" i="5"/>
  <c r="A848" i="5"/>
  <c r="A848" i="6" s="1"/>
  <c r="B848" i="5"/>
  <c r="B848" i="6" s="1"/>
  <c r="C848" i="5"/>
  <c r="C848" i="6" s="1"/>
  <c r="D848" i="5"/>
  <c r="D848" i="6" s="1"/>
  <c r="A849" i="5"/>
  <c r="A849" i="6" s="1"/>
  <c r="B849" i="5"/>
  <c r="B849" i="6" s="1"/>
  <c r="C849" i="5"/>
  <c r="C849" i="6" s="1"/>
  <c r="D849" i="5"/>
  <c r="D849" i="6" s="1"/>
  <c r="A850" i="5"/>
  <c r="A850" i="6" s="1"/>
  <c r="B850" i="5"/>
  <c r="B850" i="6" s="1"/>
  <c r="C850" i="5"/>
  <c r="C850" i="6" s="1"/>
  <c r="D850" i="5"/>
  <c r="D850" i="6" s="1"/>
  <c r="K850" i="5"/>
  <c r="A851" i="5"/>
  <c r="A851" i="6" s="1"/>
  <c r="B851" i="5"/>
  <c r="B851" i="6" s="1"/>
  <c r="C851" i="5"/>
  <c r="C851" i="6" s="1"/>
  <c r="D851" i="5"/>
  <c r="D851" i="6" s="1"/>
  <c r="J851" i="5"/>
  <c r="A852" i="5"/>
  <c r="A852" i="6" s="1"/>
  <c r="B852" i="5"/>
  <c r="B852" i="6" s="1"/>
  <c r="C852" i="5"/>
  <c r="C852" i="6" s="1"/>
  <c r="D852" i="5"/>
  <c r="D852" i="6" s="1"/>
  <c r="A853" i="5"/>
  <c r="A853" i="6" s="1"/>
  <c r="B853" i="5"/>
  <c r="B853" i="6" s="1"/>
  <c r="C853" i="5"/>
  <c r="C853" i="6" s="1"/>
  <c r="D853" i="5"/>
  <c r="D853" i="6" s="1"/>
  <c r="N853" i="5"/>
  <c r="A854" i="5"/>
  <c r="A854" i="6" s="1"/>
  <c r="B854" i="5"/>
  <c r="B854" i="6" s="1"/>
  <c r="C854" i="5"/>
  <c r="C854" i="6" s="1"/>
  <c r="D854" i="5"/>
  <c r="D854" i="6" s="1"/>
  <c r="N854" i="5"/>
  <c r="P854" i="5"/>
  <c r="A855" i="5"/>
  <c r="A855" i="6" s="1"/>
  <c r="B855" i="5"/>
  <c r="B855" i="6" s="1"/>
  <c r="C855" i="5"/>
  <c r="C855" i="6" s="1"/>
  <c r="D855" i="5"/>
  <c r="D855" i="6" s="1"/>
  <c r="A856" i="5"/>
  <c r="A856" i="6" s="1"/>
  <c r="B856" i="5"/>
  <c r="B856" i="6" s="1"/>
  <c r="C856" i="5"/>
  <c r="C856" i="6" s="1"/>
  <c r="D856" i="5"/>
  <c r="D856" i="6" s="1"/>
  <c r="M856" i="5"/>
  <c r="A857" i="5"/>
  <c r="A857" i="6" s="1"/>
  <c r="B857" i="5"/>
  <c r="B857" i="6" s="1"/>
  <c r="C857" i="5"/>
  <c r="C857" i="6" s="1"/>
  <c r="D857" i="5"/>
  <c r="D857" i="6" s="1"/>
  <c r="N857" i="5"/>
  <c r="O857" i="5"/>
  <c r="A858" i="5"/>
  <c r="A858" i="6" s="1"/>
  <c r="B858" i="5"/>
  <c r="B858" i="6" s="1"/>
  <c r="C858" i="5"/>
  <c r="C858" i="6" s="1"/>
  <c r="D858" i="5"/>
  <c r="D858" i="6" s="1"/>
  <c r="A859" i="5"/>
  <c r="A859" i="6" s="1"/>
  <c r="B859" i="5"/>
  <c r="B859" i="6" s="1"/>
  <c r="C859" i="5"/>
  <c r="C859" i="6" s="1"/>
  <c r="D859" i="5"/>
  <c r="D859" i="6" s="1"/>
  <c r="O859" i="5"/>
  <c r="P859" i="5"/>
  <c r="A860" i="5"/>
  <c r="A860" i="6" s="1"/>
  <c r="B860" i="5"/>
  <c r="B860" i="6" s="1"/>
  <c r="C860" i="5"/>
  <c r="C860" i="6" s="1"/>
  <c r="D860" i="5"/>
  <c r="D860" i="6" s="1"/>
  <c r="K860" i="5"/>
  <c r="A861" i="5"/>
  <c r="A861" i="6" s="1"/>
  <c r="B861" i="5"/>
  <c r="B861" i="6" s="1"/>
  <c r="C861" i="5"/>
  <c r="C861" i="6" s="1"/>
  <c r="D861" i="5"/>
  <c r="D861" i="6" s="1"/>
  <c r="I861" i="5"/>
  <c r="A862" i="5"/>
  <c r="A862" i="6" s="1"/>
  <c r="B862" i="5"/>
  <c r="B862" i="6" s="1"/>
  <c r="C862" i="5"/>
  <c r="C862" i="6" s="1"/>
  <c r="D862" i="5"/>
  <c r="D862" i="6" s="1"/>
  <c r="P862" i="5"/>
  <c r="A863" i="5"/>
  <c r="A863" i="6" s="1"/>
  <c r="B863" i="5"/>
  <c r="B863" i="6" s="1"/>
  <c r="C863" i="5"/>
  <c r="C863" i="6" s="1"/>
  <c r="D863" i="5"/>
  <c r="D863" i="6" s="1"/>
  <c r="N863" i="5"/>
  <c r="A864" i="5"/>
  <c r="A864" i="6" s="1"/>
  <c r="B864" i="5"/>
  <c r="B864" i="6" s="1"/>
  <c r="C864" i="5"/>
  <c r="C864" i="6" s="1"/>
  <c r="D864" i="5"/>
  <c r="D864" i="6" s="1"/>
  <c r="A865" i="5"/>
  <c r="A865" i="6" s="1"/>
  <c r="B865" i="5"/>
  <c r="B865" i="6" s="1"/>
  <c r="C865" i="5"/>
  <c r="C865" i="6" s="1"/>
  <c r="D865" i="5"/>
  <c r="D865" i="6" s="1"/>
  <c r="A866" i="5"/>
  <c r="A866" i="6" s="1"/>
  <c r="B866" i="5"/>
  <c r="B866" i="6" s="1"/>
  <c r="C866" i="5"/>
  <c r="C866" i="6" s="1"/>
  <c r="D866" i="5"/>
  <c r="D866" i="6" s="1"/>
  <c r="A867" i="5"/>
  <c r="A867" i="6" s="1"/>
  <c r="B867" i="5"/>
  <c r="B867" i="6" s="1"/>
  <c r="C867" i="5"/>
  <c r="C867" i="6" s="1"/>
  <c r="D867" i="5"/>
  <c r="D867" i="6" s="1"/>
  <c r="I867" i="5"/>
  <c r="P867" i="5"/>
  <c r="A868" i="5"/>
  <c r="A868" i="6" s="1"/>
  <c r="B868" i="5"/>
  <c r="B868" i="6" s="1"/>
  <c r="C868" i="5"/>
  <c r="C868" i="6" s="1"/>
  <c r="D868" i="5"/>
  <c r="D868" i="6" s="1"/>
  <c r="A869" i="5"/>
  <c r="A869" i="6" s="1"/>
  <c r="B869" i="5"/>
  <c r="B869" i="6" s="1"/>
  <c r="C869" i="5"/>
  <c r="C869" i="6" s="1"/>
  <c r="D869" i="5"/>
  <c r="D869" i="6" s="1"/>
  <c r="A870" i="5"/>
  <c r="A870" i="6" s="1"/>
  <c r="B870" i="5"/>
  <c r="B870" i="6" s="1"/>
  <c r="C870" i="5"/>
  <c r="C870" i="6" s="1"/>
  <c r="D870" i="5"/>
  <c r="D870" i="6" s="1"/>
  <c r="A871" i="5"/>
  <c r="A871" i="6" s="1"/>
  <c r="B871" i="5"/>
  <c r="B871" i="6" s="1"/>
  <c r="C871" i="5"/>
  <c r="C871" i="6" s="1"/>
  <c r="D871" i="5"/>
  <c r="D871" i="6" s="1"/>
  <c r="A872" i="5"/>
  <c r="A872" i="6" s="1"/>
  <c r="B872" i="5"/>
  <c r="B872" i="6" s="1"/>
  <c r="C872" i="5"/>
  <c r="C872" i="6" s="1"/>
  <c r="D872" i="5"/>
  <c r="D872" i="6" s="1"/>
  <c r="P872" i="5"/>
  <c r="A873" i="5"/>
  <c r="A873" i="6" s="1"/>
  <c r="B873" i="5"/>
  <c r="B873" i="6" s="1"/>
  <c r="C873" i="5"/>
  <c r="C873" i="6" s="1"/>
  <c r="D873" i="5"/>
  <c r="D873" i="6" s="1"/>
  <c r="A874" i="5"/>
  <c r="A874" i="6" s="1"/>
  <c r="B874" i="5"/>
  <c r="B874" i="6" s="1"/>
  <c r="C874" i="5"/>
  <c r="C874" i="6" s="1"/>
  <c r="D874" i="5"/>
  <c r="D874" i="6" s="1"/>
  <c r="P874" i="5"/>
  <c r="A875" i="5"/>
  <c r="A875" i="6" s="1"/>
  <c r="B875" i="5"/>
  <c r="B875" i="6" s="1"/>
  <c r="C875" i="5"/>
  <c r="C875" i="6" s="1"/>
  <c r="D875" i="5"/>
  <c r="D875" i="6" s="1"/>
  <c r="A876" i="5"/>
  <c r="A876" i="6" s="1"/>
  <c r="B876" i="5"/>
  <c r="B876" i="6" s="1"/>
  <c r="C876" i="5"/>
  <c r="C876" i="6" s="1"/>
  <c r="D876" i="5"/>
  <c r="D876" i="6" s="1"/>
  <c r="A877" i="5"/>
  <c r="A877" i="6" s="1"/>
  <c r="B877" i="5"/>
  <c r="B877" i="6" s="1"/>
  <c r="C877" i="5"/>
  <c r="C877" i="6" s="1"/>
  <c r="D877" i="5"/>
  <c r="D877" i="6" s="1"/>
  <c r="N877" i="5"/>
  <c r="A878" i="5"/>
  <c r="A878" i="6" s="1"/>
  <c r="B878" i="5"/>
  <c r="B878" i="6" s="1"/>
  <c r="C878" i="5"/>
  <c r="C878" i="6" s="1"/>
  <c r="D878" i="5"/>
  <c r="D878" i="6" s="1"/>
  <c r="K878" i="5"/>
  <c r="M878" i="5"/>
  <c r="A879" i="5"/>
  <c r="A879" i="6" s="1"/>
  <c r="B879" i="5"/>
  <c r="B879" i="6" s="1"/>
  <c r="C879" i="5"/>
  <c r="C879" i="6" s="1"/>
  <c r="D879" i="5"/>
  <c r="D879" i="6" s="1"/>
  <c r="A880" i="5"/>
  <c r="A880" i="6" s="1"/>
  <c r="B880" i="5"/>
  <c r="B880" i="6" s="1"/>
  <c r="C880" i="5"/>
  <c r="C880" i="6" s="1"/>
  <c r="D880" i="5"/>
  <c r="D880" i="6" s="1"/>
  <c r="I880" i="5"/>
  <c r="A881" i="5"/>
  <c r="A881" i="6" s="1"/>
  <c r="B881" i="5"/>
  <c r="B881" i="6" s="1"/>
  <c r="C881" i="5"/>
  <c r="C881" i="6" s="1"/>
  <c r="D881" i="5"/>
  <c r="D881" i="6" s="1"/>
  <c r="A882" i="5"/>
  <c r="A882" i="6" s="1"/>
  <c r="B882" i="5"/>
  <c r="B882" i="6" s="1"/>
  <c r="C882" i="5"/>
  <c r="C882" i="6" s="1"/>
  <c r="D882" i="5"/>
  <c r="D882" i="6" s="1"/>
  <c r="A883" i="5"/>
  <c r="A883" i="6" s="1"/>
  <c r="B883" i="5"/>
  <c r="B883" i="6" s="1"/>
  <c r="C883" i="5"/>
  <c r="C883" i="6" s="1"/>
  <c r="D883" i="5"/>
  <c r="D883" i="6" s="1"/>
  <c r="A884" i="5"/>
  <c r="A884" i="6" s="1"/>
  <c r="B884" i="5"/>
  <c r="B884" i="6" s="1"/>
  <c r="C884" i="5"/>
  <c r="C884" i="6" s="1"/>
  <c r="D884" i="5"/>
  <c r="D884" i="6" s="1"/>
  <c r="A885" i="5"/>
  <c r="A885" i="6" s="1"/>
  <c r="B885" i="5"/>
  <c r="B885" i="6" s="1"/>
  <c r="C885" i="5"/>
  <c r="C885" i="6" s="1"/>
  <c r="D885" i="5"/>
  <c r="D885" i="6" s="1"/>
  <c r="A886" i="5"/>
  <c r="A886" i="6" s="1"/>
  <c r="B886" i="5"/>
  <c r="B886" i="6" s="1"/>
  <c r="C886" i="5"/>
  <c r="C886" i="6" s="1"/>
  <c r="D886" i="5"/>
  <c r="D886" i="6" s="1"/>
  <c r="A887" i="5"/>
  <c r="A887" i="6" s="1"/>
  <c r="B887" i="5"/>
  <c r="B887" i="6" s="1"/>
  <c r="C887" i="5"/>
  <c r="C887" i="6" s="1"/>
  <c r="D887" i="5"/>
  <c r="D887" i="6" s="1"/>
  <c r="P887" i="5"/>
  <c r="A888" i="5"/>
  <c r="A888" i="6" s="1"/>
  <c r="B888" i="5"/>
  <c r="B888" i="6" s="1"/>
  <c r="C888" i="5"/>
  <c r="C888" i="6" s="1"/>
  <c r="D888" i="5"/>
  <c r="D888" i="6" s="1"/>
  <c r="M888" i="5"/>
  <c r="A889" i="5"/>
  <c r="A889" i="6" s="1"/>
  <c r="B889" i="5"/>
  <c r="B889" i="6" s="1"/>
  <c r="C889" i="5"/>
  <c r="C889" i="6" s="1"/>
  <c r="D889" i="5"/>
  <c r="D889" i="6" s="1"/>
  <c r="K889" i="5"/>
  <c r="P889" i="5"/>
  <c r="A890" i="5"/>
  <c r="A890" i="6" s="1"/>
  <c r="B890" i="5"/>
  <c r="B890" i="6" s="1"/>
  <c r="C890" i="5"/>
  <c r="C890" i="6" s="1"/>
  <c r="D890" i="5"/>
  <c r="D890" i="6" s="1"/>
  <c r="A891" i="5"/>
  <c r="A891" i="6" s="1"/>
  <c r="B891" i="5"/>
  <c r="B891" i="6" s="1"/>
  <c r="C891" i="5"/>
  <c r="C891" i="6" s="1"/>
  <c r="D891" i="5"/>
  <c r="D891" i="6" s="1"/>
  <c r="A892" i="5"/>
  <c r="A892" i="6" s="1"/>
  <c r="B892" i="5"/>
  <c r="B892" i="6" s="1"/>
  <c r="C892" i="5"/>
  <c r="C892" i="6" s="1"/>
  <c r="D892" i="5"/>
  <c r="D892" i="6" s="1"/>
  <c r="N892" i="5"/>
  <c r="A893" i="5"/>
  <c r="A893" i="6" s="1"/>
  <c r="B893" i="5"/>
  <c r="B893" i="6" s="1"/>
  <c r="C893" i="5"/>
  <c r="C893" i="6" s="1"/>
  <c r="D893" i="5"/>
  <c r="D893" i="6" s="1"/>
  <c r="A894" i="5"/>
  <c r="A894" i="6" s="1"/>
  <c r="B894" i="5"/>
  <c r="B894" i="6" s="1"/>
  <c r="C894" i="5"/>
  <c r="C894" i="6" s="1"/>
  <c r="D894" i="5"/>
  <c r="D894" i="6" s="1"/>
  <c r="N894" i="5"/>
  <c r="A895" i="5"/>
  <c r="A895" i="6" s="1"/>
  <c r="B895" i="5"/>
  <c r="B895" i="6" s="1"/>
  <c r="C895" i="5"/>
  <c r="C895" i="6" s="1"/>
  <c r="D895" i="5"/>
  <c r="D895" i="6" s="1"/>
  <c r="A896" i="5"/>
  <c r="A896" i="6" s="1"/>
  <c r="B896" i="5"/>
  <c r="B896" i="6" s="1"/>
  <c r="C896" i="5"/>
  <c r="C896" i="6" s="1"/>
  <c r="D896" i="5"/>
  <c r="D896" i="6" s="1"/>
  <c r="A897" i="5"/>
  <c r="A897" i="6" s="1"/>
  <c r="B897" i="5"/>
  <c r="B897" i="6" s="1"/>
  <c r="C897" i="5"/>
  <c r="C897" i="6" s="1"/>
  <c r="D897" i="5"/>
  <c r="D897" i="6" s="1"/>
  <c r="P897" i="5"/>
  <c r="A898" i="5"/>
  <c r="A898" i="6" s="1"/>
  <c r="B898" i="5"/>
  <c r="B898" i="6" s="1"/>
  <c r="C898" i="5"/>
  <c r="C898" i="6" s="1"/>
  <c r="D898" i="5"/>
  <c r="D898" i="6" s="1"/>
  <c r="A899" i="5"/>
  <c r="A899" i="6" s="1"/>
  <c r="B899" i="5"/>
  <c r="B899" i="6" s="1"/>
  <c r="C899" i="5"/>
  <c r="C899" i="6" s="1"/>
  <c r="D899" i="5"/>
  <c r="D899" i="6" s="1"/>
  <c r="N899" i="5"/>
  <c r="O899" i="5"/>
  <c r="A900" i="5"/>
  <c r="A900" i="6" s="1"/>
  <c r="B900" i="5"/>
  <c r="B900" i="6" s="1"/>
  <c r="C900" i="5"/>
  <c r="C900" i="6" s="1"/>
  <c r="D900" i="5"/>
  <c r="D900" i="6" s="1"/>
  <c r="H900" i="5"/>
  <c r="A901" i="5"/>
  <c r="A901" i="6" s="1"/>
  <c r="B901" i="5"/>
  <c r="B901" i="6" s="1"/>
  <c r="C901" i="5"/>
  <c r="C901" i="6" s="1"/>
  <c r="D901" i="5"/>
  <c r="D901" i="6" s="1"/>
  <c r="A902" i="5"/>
  <c r="A902" i="6" s="1"/>
  <c r="B902" i="5"/>
  <c r="B902" i="6" s="1"/>
  <c r="C902" i="5"/>
  <c r="C902" i="6" s="1"/>
  <c r="D902" i="5"/>
  <c r="D902" i="6" s="1"/>
  <c r="A903" i="5"/>
  <c r="A903" i="6" s="1"/>
  <c r="B903" i="5"/>
  <c r="B903" i="6" s="1"/>
  <c r="C903" i="5"/>
  <c r="C903" i="6" s="1"/>
  <c r="D903" i="5"/>
  <c r="D903" i="6" s="1"/>
  <c r="A904" i="5"/>
  <c r="A904" i="6" s="1"/>
  <c r="B904" i="5"/>
  <c r="B904" i="6" s="1"/>
  <c r="C904" i="5"/>
  <c r="C904" i="6" s="1"/>
  <c r="D904" i="5"/>
  <c r="D904" i="6" s="1"/>
  <c r="E904" i="5"/>
  <c r="K904" i="5"/>
  <c r="P904" i="5"/>
  <c r="A905" i="5"/>
  <c r="A905" i="6" s="1"/>
  <c r="B905" i="5"/>
  <c r="B905" i="6" s="1"/>
  <c r="C905" i="5"/>
  <c r="C905" i="6" s="1"/>
  <c r="D905" i="5"/>
  <c r="D905" i="6" s="1"/>
  <c r="A906" i="5"/>
  <c r="A906" i="6" s="1"/>
  <c r="B906" i="5"/>
  <c r="B906" i="6" s="1"/>
  <c r="C906" i="5"/>
  <c r="C906" i="6" s="1"/>
  <c r="D906" i="5"/>
  <c r="D906" i="6" s="1"/>
  <c r="A907" i="5"/>
  <c r="A907" i="6" s="1"/>
  <c r="B907" i="5"/>
  <c r="B907" i="6" s="1"/>
  <c r="C907" i="5"/>
  <c r="C907" i="6" s="1"/>
  <c r="D907" i="5"/>
  <c r="D907" i="6" s="1"/>
  <c r="P907" i="5"/>
  <c r="A908" i="5"/>
  <c r="A908" i="6" s="1"/>
  <c r="B908" i="5"/>
  <c r="B908" i="6" s="1"/>
  <c r="C908" i="5"/>
  <c r="C908" i="6" s="1"/>
  <c r="D908" i="5"/>
  <c r="D908" i="6" s="1"/>
  <c r="M908" i="5"/>
  <c r="A909" i="5"/>
  <c r="A909" i="6" s="1"/>
  <c r="B909" i="5"/>
  <c r="B909" i="6" s="1"/>
  <c r="C909" i="5"/>
  <c r="C909" i="6" s="1"/>
  <c r="D909" i="5"/>
  <c r="D909" i="6" s="1"/>
  <c r="P909" i="5"/>
  <c r="A910" i="5"/>
  <c r="A910" i="6" s="1"/>
  <c r="B910" i="5"/>
  <c r="B910" i="6" s="1"/>
  <c r="C910" i="5"/>
  <c r="C910" i="6" s="1"/>
  <c r="D910" i="5"/>
  <c r="D910" i="6" s="1"/>
  <c r="A911" i="5"/>
  <c r="A911" i="6" s="1"/>
  <c r="B911" i="5"/>
  <c r="B911" i="6" s="1"/>
  <c r="C911" i="5"/>
  <c r="C911" i="6" s="1"/>
  <c r="D911" i="5"/>
  <c r="D911" i="6" s="1"/>
  <c r="A912" i="5"/>
  <c r="A912" i="6" s="1"/>
  <c r="B912" i="5"/>
  <c r="B912" i="6" s="1"/>
  <c r="C912" i="5"/>
  <c r="C912" i="6" s="1"/>
  <c r="D912" i="5"/>
  <c r="D912" i="6" s="1"/>
  <c r="J912" i="5"/>
  <c r="M912" i="5"/>
  <c r="A913" i="5"/>
  <c r="A913" i="6" s="1"/>
  <c r="B913" i="5"/>
  <c r="B913" i="6" s="1"/>
  <c r="C913" i="5"/>
  <c r="C913" i="6" s="1"/>
  <c r="D913" i="5"/>
  <c r="D913" i="6" s="1"/>
  <c r="N913" i="5"/>
  <c r="A914" i="5"/>
  <c r="A914" i="6" s="1"/>
  <c r="B914" i="5"/>
  <c r="B914" i="6" s="1"/>
  <c r="C914" i="5"/>
  <c r="C914" i="6" s="1"/>
  <c r="D914" i="5"/>
  <c r="D914" i="6" s="1"/>
  <c r="P914" i="5"/>
  <c r="A915" i="5"/>
  <c r="A915" i="6" s="1"/>
  <c r="B915" i="5"/>
  <c r="B915" i="6" s="1"/>
  <c r="C915" i="5"/>
  <c r="C915" i="6" s="1"/>
  <c r="D915" i="5"/>
  <c r="D915" i="6" s="1"/>
  <c r="A916" i="5"/>
  <c r="A916" i="6" s="1"/>
  <c r="B916" i="5"/>
  <c r="B916" i="6" s="1"/>
  <c r="C916" i="5"/>
  <c r="C916" i="6" s="1"/>
  <c r="D916" i="5"/>
  <c r="D916" i="6" s="1"/>
  <c r="A917" i="5"/>
  <c r="A917" i="6" s="1"/>
  <c r="B917" i="5"/>
  <c r="B917" i="6" s="1"/>
  <c r="C917" i="5"/>
  <c r="C917" i="6" s="1"/>
  <c r="D917" i="5"/>
  <c r="D917" i="6" s="1"/>
  <c r="N917" i="5"/>
  <c r="O917" i="5"/>
  <c r="A918" i="5"/>
  <c r="A918" i="6" s="1"/>
  <c r="B918" i="5"/>
  <c r="B918" i="6" s="1"/>
  <c r="C918" i="5"/>
  <c r="C918" i="6" s="1"/>
  <c r="D918" i="5"/>
  <c r="D918" i="6" s="1"/>
  <c r="K918" i="5"/>
  <c r="A919" i="5"/>
  <c r="A919" i="6" s="1"/>
  <c r="B919" i="5"/>
  <c r="B919" i="6" s="1"/>
  <c r="C919" i="5"/>
  <c r="C919" i="6" s="1"/>
  <c r="D919" i="5"/>
  <c r="D919" i="6" s="1"/>
  <c r="A920" i="5"/>
  <c r="A920" i="6" s="1"/>
  <c r="B920" i="5"/>
  <c r="B920" i="6" s="1"/>
  <c r="C920" i="5"/>
  <c r="C920" i="6" s="1"/>
  <c r="D920" i="5"/>
  <c r="D920" i="6" s="1"/>
  <c r="A921" i="5"/>
  <c r="A921" i="6" s="1"/>
  <c r="B921" i="5"/>
  <c r="B921" i="6" s="1"/>
  <c r="C921" i="5"/>
  <c r="C921" i="6" s="1"/>
  <c r="D921" i="5"/>
  <c r="D921" i="6" s="1"/>
  <c r="A922" i="5"/>
  <c r="A922" i="6" s="1"/>
  <c r="B922" i="5"/>
  <c r="C922" i="5"/>
  <c r="C922" i="6" s="1"/>
  <c r="D922" i="5"/>
  <c r="D922" i="6" s="1"/>
  <c r="H922" i="5"/>
  <c r="N922" i="5"/>
  <c r="A923" i="5"/>
  <c r="A923" i="6" s="1"/>
  <c r="B923" i="5"/>
  <c r="B923" i="6" s="1"/>
  <c r="C923" i="5"/>
  <c r="C923" i="6" s="1"/>
  <c r="D923" i="5"/>
  <c r="D923" i="6" s="1"/>
  <c r="J923" i="5"/>
  <c r="N923" i="5"/>
  <c r="A924" i="5"/>
  <c r="A924" i="6" s="1"/>
  <c r="B924" i="5"/>
  <c r="B924" i="6" s="1"/>
  <c r="C924" i="5"/>
  <c r="C924" i="6" s="1"/>
  <c r="D924" i="5"/>
  <c r="D924" i="6" s="1"/>
  <c r="A925" i="5"/>
  <c r="A925" i="6" s="1"/>
  <c r="B925" i="5"/>
  <c r="B925" i="6" s="1"/>
  <c r="C925" i="5"/>
  <c r="C925" i="6" s="1"/>
  <c r="D925" i="5"/>
  <c r="K925" i="5"/>
  <c r="A926" i="5"/>
  <c r="A926" i="6" s="1"/>
  <c r="B926" i="5"/>
  <c r="B926" i="6" s="1"/>
  <c r="C926" i="5"/>
  <c r="C926" i="6" s="1"/>
  <c r="D926" i="5"/>
  <c r="D926" i="6" s="1"/>
  <c r="B5" i="5"/>
  <c r="B5" i="6" s="1"/>
  <c r="C5" i="5"/>
  <c r="C5" i="6" s="1"/>
  <c r="D5" i="5"/>
  <c r="D5" i="6" s="1"/>
  <c r="A5" i="5"/>
  <c r="A5" i="6" s="1"/>
  <c r="R2" i="4"/>
  <c r="P292" i="5" s="1"/>
  <c r="Q2" i="4"/>
  <c r="O867" i="5" s="1"/>
  <c r="P2" i="4"/>
  <c r="N315" i="5" s="1"/>
  <c r="O2" i="4"/>
  <c r="M443" i="5" s="1"/>
  <c r="N2" i="4"/>
  <c r="L355" i="5" s="1"/>
  <c r="M2" i="4"/>
  <c r="K68" i="5" s="1"/>
  <c r="L2" i="4"/>
  <c r="J571" i="5" s="1"/>
  <c r="K2" i="4"/>
  <c r="I470" i="5" s="1"/>
  <c r="J2" i="4"/>
  <c r="H506" i="5" s="1"/>
  <c r="I2" i="4"/>
  <c r="G590" i="5" s="1"/>
  <c r="H2" i="4"/>
  <c r="F783" i="5" s="1"/>
  <c r="G2" i="4"/>
  <c r="E786" i="5" s="1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427" i="3"/>
  <c r="E900" i="3" a="1"/>
  <c r="E900" i="3" s="1"/>
  <c r="E901" i="3" a="1"/>
  <c r="E901" i="3" s="1"/>
  <c r="E902" i="3" a="1"/>
  <c r="E902" i="3"/>
  <c r="E903" i="3" a="1"/>
  <c r="E903" i="3" s="1"/>
  <c r="E904" i="3" a="1"/>
  <c r="E904" i="3" s="1"/>
  <c r="E905" i="3" a="1"/>
  <c r="E905" i="3"/>
  <c r="E906" i="3" a="1"/>
  <c r="E906" i="3" s="1"/>
  <c r="E907" i="3" a="1"/>
  <c r="E907" i="3" s="1"/>
  <c r="E908" i="3" a="1"/>
  <c r="E908" i="3" s="1"/>
  <c r="E909" i="3" a="1"/>
  <c r="E909" i="3" s="1"/>
  <c r="E910" i="3" a="1"/>
  <c r="E910" i="3" s="1"/>
  <c r="E911" i="3" a="1"/>
  <c r="E911" i="3" s="1"/>
  <c r="E912" i="3" a="1"/>
  <c r="E912" i="3" s="1"/>
  <c r="E913" i="3" a="1"/>
  <c r="E913" i="3" s="1"/>
  <c r="E914" i="3" a="1"/>
  <c r="E914" i="3" s="1"/>
  <c r="E915" i="3" a="1"/>
  <c r="E915" i="3" s="1"/>
  <c r="E916" i="3" a="1"/>
  <c r="E916" i="3" s="1"/>
  <c r="E917" i="3" a="1"/>
  <c r="E917" i="3" s="1"/>
  <c r="E918" i="3" a="1"/>
  <c r="E918" i="3" s="1"/>
  <c r="E919" i="3" a="1"/>
  <c r="E919" i="3" s="1"/>
  <c r="I919" i="3" s="1" a="1"/>
  <c r="U919" i="3" s="1"/>
  <c r="V919" i="3" s="1"/>
  <c r="E920" i="3" a="1"/>
  <c r="E920" i="3" s="1"/>
  <c r="E921" i="3" a="1"/>
  <c r="E921" i="3" s="1"/>
  <c r="E922" i="3" a="1"/>
  <c r="E922" i="3" s="1"/>
  <c r="E923" i="3" a="1"/>
  <c r="E923" i="3" s="1"/>
  <c r="E924" i="3" a="1"/>
  <c r="E924" i="3" s="1"/>
  <c r="E925" i="3" a="1"/>
  <c r="E925" i="3" s="1"/>
  <c r="E899" i="3" a="1"/>
  <c r="E899" i="3" s="1"/>
  <c r="E753" i="3" a="1"/>
  <c r="E753" i="3" s="1"/>
  <c r="E754" i="3" a="1"/>
  <c r="E754" i="3" s="1"/>
  <c r="E755" i="3" a="1"/>
  <c r="E755" i="3" s="1"/>
  <c r="E756" i="3" a="1"/>
  <c r="E756" i="3" s="1"/>
  <c r="E757" i="3" a="1"/>
  <c r="E757" i="3" s="1"/>
  <c r="E758" i="3" a="1"/>
  <c r="E758" i="3" s="1"/>
  <c r="I758" i="3" s="1" a="1"/>
  <c r="U758" i="3" s="1"/>
  <c r="V758" i="3" s="1"/>
  <c r="E759" i="3" a="1"/>
  <c r="E759" i="3" s="1"/>
  <c r="E760" i="3" a="1"/>
  <c r="E760" i="3" s="1"/>
  <c r="E761" i="3" a="1"/>
  <c r="E761" i="3" s="1"/>
  <c r="E762" i="3" a="1"/>
  <c r="E762" i="3" s="1"/>
  <c r="E763" i="3" a="1"/>
  <c r="E763" i="3" s="1"/>
  <c r="E764" i="3" a="1"/>
  <c r="E764" i="3" s="1"/>
  <c r="E765" i="3" a="1"/>
  <c r="E765" i="3" s="1"/>
  <c r="E766" i="3" a="1"/>
  <c r="E766" i="3" s="1"/>
  <c r="E767" i="3" a="1"/>
  <c r="E767" i="3" s="1"/>
  <c r="E768" i="3" a="1"/>
  <c r="E768" i="3" s="1"/>
  <c r="E769" i="3" a="1"/>
  <c r="E769" i="3"/>
  <c r="E770" i="3" a="1"/>
  <c r="E770" i="3" s="1"/>
  <c r="E771" i="3" a="1"/>
  <c r="E771" i="3" s="1"/>
  <c r="E772" i="3" a="1"/>
  <c r="E772" i="3" s="1"/>
  <c r="E773" i="3" a="1"/>
  <c r="E773" i="3"/>
  <c r="E774" i="3" a="1"/>
  <c r="E774" i="3" s="1"/>
  <c r="E775" i="3" a="1"/>
  <c r="E775" i="3" s="1"/>
  <c r="E776" i="3" a="1"/>
  <c r="E776" i="3" s="1"/>
  <c r="E777" i="3" a="1"/>
  <c r="E777" i="3"/>
  <c r="E778" i="3" a="1"/>
  <c r="E778" i="3"/>
  <c r="E779" i="3" a="1"/>
  <c r="E779" i="3"/>
  <c r="E780" i="3" a="1"/>
  <c r="E780" i="3" s="1"/>
  <c r="E781" i="3" a="1"/>
  <c r="E781" i="3" s="1"/>
  <c r="E782" i="3" a="1"/>
  <c r="E782" i="3" s="1"/>
  <c r="E783" i="3" a="1"/>
  <c r="E783" i="3" s="1"/>
  <c r="E784" i="3" a="1"/>
  <c r="E784" i="3"/>
  <c r="E785" i="3" a="1"/>
  <c r="E785" i="3"/>
  <c r="E786" i="3" a="1"/>
  <c r="E786" i="3" s="1"/>
  <c r="E787" i="3" a="1"/>
  <c r="E787" i="3" s="1"/>
  <c r="E788" i="3" a="1"/>
  <c r="E788" i="3" s="1"/>
  <c r="E789" i="3" a="1"/>
  <c r="E789" i="3" s="1"/>
  <c r="E790" i="3" a="1"/>
  <c r="E790" i="3"/>
  <c r="E791" i="3" a="1"/>
  <c r="E791" i="3"/>
  <c r="E792" i="3" a="1"/>
  <c r="E792" i="3" s="1"/>
  <c r="E793" i="3" a="1"/>
  <c r="E793" i="3" s="1"/>
  <c r="E794" i="3" a="1"/>
  <c r="E794" i="3"/>
  <c r="E795" i="3" a="1"/>
  <c r="E795" i="3" s="1"/>
  <c r="E796" i="3" a="1"/>
  <c r="E796" i="3" s="1"/>
  <c r="E797" i="3" a="1"/>
  <c r="E797" i="3" s="1"/>
  <c r="E798" i="3" a="1"/>
  <c r="E798" i="3" s="1"/>
  <c r="E799" i="3" a="1"/>
  <c r="E799" i="3" s="1"/>
  <c r="E800" i="3" a="1"/>
  <c r="E800" i="3"/>
  <c r="E801" i="3" a="1"/>
  <c r="E801" i="3" s="1"/>
  <c r="E802" i="3" a="1"/>
  <c r="E802" i="3" s="1"/>
  <c r="E803" i="3" a="1"/>
  <c r="E803" i="3" s="1"/>
  <c r="E804" i="3" a="1"/>
  <c r="E804" i="3"/>
  <c r="E805" i="3" a="1"/>
  <c r="E805" i="3" s="1"/>
  <c r="E806" i="3" a="1"/>
  <c r="E806" i="3"/>
  <c r="E752" i="3" a="1"/>
  <c r="E752" i="3" s="1"/>
  <c r="D538" i="3"/>
  <c r="D539" i="3"/>
  <c r="D540" i="3"/>
  <c r="D541" i="3"/>
  <c r="D542" i="3"/>
  <c r="D543" i="3"/>
  <c r="D544" i="3"/>
  <c r="D545" i="3"/>
  <c r="D546" i="3"/>
  <c r="D547" i="3"/>
  <c r="D548" i="3"/>
  <c r="E548" i="3" s="1" a="1"/>
  <c r="D549" i="3"/>
  <c r="D550" i="3"/>
  <c r="E550" i="3" s="1" a="1"/>
  <c r="D551" i="3"/>
  <c r="E551" i="3" s="1" a="1"/>
  <c r="E551" i="3" s="1"/>
  <c r="I551" i="3" s="1" a="1"/>
  <c r="D552" i="3"/>
  <c r="D553" i="3"/>
  <c r="D554" i="3"/>
  <c r="D555" i="3"/>
  <c r="D556" i="3"/>
  <c r="D557" i="3"/>
  <c r="D558" i="3"/>
  <c r="D559" i="3"/>
  <c r="D560" i="3"/>
  <c r="D561" i="3"/>
  <c r="D562" i="3"/>
  <c r="D563" i="3"/>
  <c r="E563" i="3" s="1" a="1"/>
  <c r="E563" i="3" s="1"/>
  <c r="I563" i="3" s="1" a="1"/>
  <c r="I563" i="3" s="1"/>
  <c r="S563" i="3" s="1"/>
  <c r="D564" i="3"/>
  <c r="D566" i="3"/>
  <c r="E566" i="3" s="1" a="1"/>
  <c r="D569" i="3"/>
  <c r="D572" i="3"/>
  <c r="D575" i="3"/>
  <c r="E575" i="3" s="1" a="1"/>
  <c r="L575" i="3" s="1" a="1"/>
  <c r="L575" i="3" s="1"/>
  <c r="D576" i="3"/>
  <c r="E576" i="3" s="1" a="1"/>
  <c r="L576" i="3" s="1" a="1"/>
  <c r="L576" i="3" s="1"/>
  <c r="D578" i="3"/>
  <c r="E578" i="3" s="1" a="1"/>
  <c r="L578" i="3" s="1" a="1"/>
  <c r="L578" i="3" s="1"/>
  <c r="D579" i="3"/>
  <c r="E579" i="3" s="1" a="1"/>
  <c r="D580" i="3"/>
  <c r="D581" i="3"/>
  <c r="E581" i="3" s="1" a="1"/>
  <c r="D582" i="3"/>
  <c r="D583" i="3"/>
  <c r="E583" i="3" s="1" a="1"/>
  <c r="E583" i="3" s="1"/>
  <c r="I583" i="3" s="1" a="1"/>
  <c r="D584" i="3"/>
  <c r="D585" i="3"/>
  <c r="E585" i="3" s="1" a="1"/>
  <c r="E585" i="3" s="1"/>
  <c r="I585" i="3" s="1" a="1"/>
  <c r="I585" i="3" s="1"/>
  <c r="S585" i="3" s="1"/>
  <c r="D586" i="3"/>
  <c r="D588" i="3"/>
  <c r="D591" i="3"/>
  <c r="E591" i="3" s="1" a="1"/>
  <c r="D595" i="3"/>
  <c r="D596" i="3"/>
  <c r="E596" i="3" s="1" a="1"/>
  <c r="L596" i="3" s="1" a="1"/>
  <c r="D611" i="3"/>
  <c r="E611" i="3" s="1" a="1"/>
  <c r="E611" i="3" s="1"/>
  <c r="I611" i="3" s="1" a="1"/>
  <c r="D612" i="3"/>
  <c r="E612" i="3" s="1" a="1"/>
  <c r="L612" i="3" s="1" a="1"/>
  <c r="L612" i="3" s="1"/>
  <c r="D614" i="3"/>
  <c r="E614" i="3" s="1" a="1"/>
  <c r="D617" i="3"/>
  <c r="D619" i="3"/>
  <c r="E619" i="3" s="1" a="1"/>
  <c r="D621" i="3"/>
  <c r="E621" i="3" s="1" a="1"/>
  <c r="D628" i="3"/>
  <c r="D633" i="3"/>
  <c r="E633" i="3" s="1" a="1"/>
  <c r="E633" i="3" s="1"/>
  <c r="I633" i="3" s="1" a="1"/>
  <c r="D635" i="3"/>
  <c r="D638" i="3"/>
  <c r="D640" i="3"/>
  <c r="E640" i="3" s="1" a="1"/>
  <c r="E640" i="3" s="1"/>
  <c r="I640" i="3" s="1" a="1"/>
  <c r="D641" i="3"/>
  <c r="D642" i="3"/>
  <c r="D643" i="3"/>
  <c r="E643" i="3" s="1" a="1"/>
  <c r="D644" i="3"/>
  <c r="E644" i="3" s="1" a="1"/>
  <c r="D645" i="3"/>
  <c r="D647" i="3"/>
  <c r="E647" i="3" s="1" a="1"/>
  <c r="D648" i="3"/>
  <c r="E648" i="3" s="1" a="1"/>
  <c r="L648" i="3" s="1" a="1"/>
  <c r="L648" i="3" s="1"/>
  <c r="D650" i="3"/>
  <c r="D654" i="3"/>
  <c r="E654" i="3" s="1" a="1"/>
  <c r="L654" i="3" s="1" a="1"/>
  <c r="L654" i="3" s="1"/>
  <c r="D655" i="3"/>
  <c r="D657" i="3"/>
  <c r="D659" i="3"/>
  <c r="E659" i="3" s="1" a="1"/>
  <c r="D662" i="3"/>
  <c r="E662" i="3" s="1" a="1"/>
  <c r="D672" i="3"/>
  <c r="E672" i="3" s="1" a="1"/>
  <c r="L672" i="3" s="1" a="1"/>
  <c r="L672" i="3" s="1"/>
  <c r="D673" i="3"/>
  <c r="D675" i="3"/>
  <c r="D677" i="3"/>
  <c r="E677" i="3" s="1" a="1"/>
  <c r="E677" i="3" s="1"/>
  <c r="I677" i="3" s="1" a="1"/>
  <c r="D678" i="3"/>
  <c r="E678" i="3" s="1" a="1"/>
  <c r="D680" i="3"/>
  <c r="E680" i="3" s="1" a="1"/>
  <c r="L680" i="3" s="1" a="1"/>
  <c r="L680" i="3" s="1"/>
  <c r="D687" i="3"/>
  <c r="E687" i="3" s="1" a="1"/>
  <c r="E687" i="3" s="1"/>
  <c r="I687" i="3" s="1" a="1"/>
  <c r="D689" i="3"/>
  <c r="D690" i="3"/>
  <c r="E690" i="3" s="1" a="1"/>
  <c r="D697" i="3"/>
  <c r="D699" i="3"/>
  <c r="E699" i="3" s="1" a="1"/>
  <c r="D701" i="3"/>
  <c r="E701" i="3" s="1" a="1"/>
  <c r="L701" i="3" s="1" a="1"/>
  <c r="L701" i="3" s="1"/>
  <c r="D703" i="3"/>
  <c r="D704" i="3"/>
  <c r="E704" i="3" s="1" a="1"/>
  <c r="E704" i="3" s="1"/>
  <c r="I704" i="3" s="1" a="1"/>
  <c r="I704" i="3" s="1"/>
  <c r="D708" i="3"/>
  <c r="E708" i="3" s="1" a="1"/>
  <c r="D714" i="3"/>
  <c r="D719" i="3"/>
  <c r="E719" i="3" s="1" a="1"/>
  <c r="E719" i="3" s="1"/>
  <c r="I719" i="3" s="1" a="1"/>
  <c r="I719" i="3" s="1"/>
  <c r="D721" i="3"/>
  <c r="E721" i="3" s="1" a="1"/>
  <c r="L721" i="3" s="1" a="1"/>
  <c r="L721" i="3" s="1"/>
  <c r="D722" i="3"/>
  <c r="D723" i="3"/>
  <c r="D724" i="3"/>
  <c r="D726" i="3"/>
  <c r="D727" i="3"/>
  <c r="E727" i="3" s="1" a="1"/>
  <c r="L727" i="3" s="1" a="1"/>
  <c r="L727" i="3" s="1"/>
  <c r="D728" i="3"/>
  <c r="D729" i="3"/>
  <c r="D730" i="3"/>
  <c r="E730" i="3" s="1" a="1"/>
  <c r="D731" i="3"/>
  <c r="E731" i="3" s="1" a="1"/>
  <c r="E731" i="3" s="1"/>
  <c r="I731" i="3" s="1" a="1"/>
  <c r="I731" i="3" s="1"/>
  <c r="S731" i="3" s="1"/>
  <c r="D732" i="3"/>
  <c r="E732" i="3" s="1" a="1"/>
  <c r="E732" i="3" s="1"/>
  <c r="I732" i="3" s="1" a="1"/>
  <c r="D733" i="3"/>
  <c r="E733" i="3" s="1" a="1"/>
  <c r="D734" i="3"/>
  <c r="D735" i="3"/>
  <c r="D736" i="3"/>
  <c r="D737" i="3"/>
  <c r="D738" i="3"/>
  <c r="D739" i="3"/>
  <c r="E739" i="3" s="1" a="1"/>
  <c r="D740" i="3"/>
  <c r="D741" i="3"/>
  <c r="E741" i="3" s="1" a="1"/>
  <c r="L741" i="3" s="1" a="1"/>
  <c r="D742" i="3"/>
  <c r="D743" i="3"/>
  <c r="D744" i="3"/>
  <c r="E744" i="3" s="1" a="1"/>
  <c r="D745" i="3"/>
  <c r="E745" i="3" s="1" a="1"/>
  <c r="E745" i="3" s="1"/>
  <c r="I745" i="3" s="1" a="1"/>
  <c r="T745" i="3" s="1"/>
  <c r="D746" i="3"/>
  <c r="D747" i="3"/>
  <c r="D748" i="3"/>
  <c r="D749" i="3"/>
  <c r="D750" i="3"/>
  <c r="D751" i="3"/>
  <c r="D757" i="3"/>
  <c r="D758" i="3"/>
  <c r="D772" i="3"/>
  <c r="D774" i="3"/>
  <c r="D776" i="3"/>
  <c r="D781" i="3"/>
  <c r="D785" i="3"/>
  <c r="D793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E823" i="3" s="1" a="1"/>
  <c r="D824" i="3"/>
  <c r="D825" i="3"/>
  <c r="E825" i="3" s="1" a="1"/>
  <c r="E825" i="3" s="1"/>
  <c r="I825" i="3" s="1" a="1"/>
  <c r="D826" i="3"/>
  <c r="D827" i="3"/>
  <c r="D828" i="3"/>
  <c r="E828" i="3" s="1" a="1"/>
  <c r="D829" i="3"/>
  <c r="E829" i="3" s="1" a="1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E842" i="3" s="1" a="1"/>
  <c r="L842" i="3" s="1" a="1"/>
  <c r="L842" i="3" s="1"/>
  <c r="D843" i="3"/>
  <c r="E843" i="3" s="1" a="1"/>
  <c r="D844" i="3"/>
  <c r="D845" i="3"/>
  <c r="E845" i="3" s="1" a="1"/>
  <c r="D847" i="3"/>
  <c r="E847" i="3" s="1" a="1"/>
  <c r="E847" i="3" s="1"/>
  <c r="I847" i="3" s="1" a="1"/>
  <c r="I847" i="3" s="1"/>
  <c r="S847" i="3" s="1"/>
  <c r="D848" i="3"/>
  <c r="D849" i="3"/>
  <c r="E849" i="3" s="1" a="1"/>
  <c r="D851" i="3"/>
  <c r="D852" i="3"/>
  <c r="D858" i="3"/>
  <c r="D860" i="3"/>
  <c r="D862" i="3"/>
  <c r="E862" i="3" s="1" a="1"/>
  <c r="D864" i="3"/>
  <c r="E864" i="3" s="1" a="1"/>
  <c r="D865" i="3"/>
  <c r="E865" i="3" s="1" a="1"/>
  <c r="D866" i="3"/>
  <c r="D872" i="3"/>
  <c r="D874" i="3"/>
  <c r="E874" i="3" s="1" a="1"/>
  <c r="D876" i="3"/>
  <c r="D878" i="3"/>
  <c r="E878" i="3" s="1" a="1"/>
  <c r="E878" i="3" s="1"/>
  <c r="I878" i="3" s="1" a="1"/>
  <c r="D883" i="3"/>
  <c r="E883" i="3" s="1" a="1"/>
  <c r="D885" i="3"/>
  <c r="E885" i="3" s="1" a="1"/>
  <c r="L885" i="3" s="1" a="1"/>
  <c r="L885" i="3" s="1"/>
  <c r="D887" i="3"/>
  <c r="D888" i="3"/>
  <c r="E888" i="3" s="1" a="1"/>
  <c r="D889" i="3"/>
  <c r="E889" i="3" s="1" a="1"/>
  <c r="E889" i="3" s="1"/>
  <c r="I889" i="3" s="1" a="1"/>
  <c r="T889" i="3" s="1"/>
  <c r="D891" i="3"/>
  <c r="D893" i="3"/>
  <c r="E893" i="3" s="1" a="1"/>
  <c r="D894" i="3"/>
  <c r="D902" i="3"/>
  <c r="D907" i="3"/>
  <c r="D908" i="3"/>
  <c r="D910" i="3"/>
  <c r="D912" i="3"/>
  <c r="D913" i="3"/>
  <c r="L913" i="3" s="1" a="1"/>
  <c r="L913" i="3" s="1"/>
  <c r="D918" i="3"/>
  <c r="D919" i="3"/>
  <c r="D920" i="3"/>
  <c r="D922" i="3"/>
  <c r="D924" i="3"/>
  <c r="D925" i="3"/>
  <c r="D428" i="3"/>
  <c r="E428" i="3" a="1"/>
  <c r="E428" i="3" s="1"/>
  <c r="D429" i="3"/>
  <c r="E429" i="3" s="1" a="1"/>
  <c r="E429" i="3" s="1"/>
  <c r="D430" i="3"/>
  <c r="E430" i="3" a="1"/>
  <c r="E430" i="3" s="1"/>
  <c r="D431" i="3"/>
  <c r="E431" i="3" a="1"/>
  <c r="E431" i="3" s="1"/>
  <c r="D432" i="3"/>
  <c r="E432" i="3" a="1"/>
  <c r="E432" i="3" s="1"/>
  <c r="D433" i="3"/>
  <c r="E433" i="3" s="1" a="1"/>
  <c r="E433" i="3" s="1"/>
  <c r="D434" i="3"/>
  <c r="E434" i="3" s="1" a="1"/>
  <c r="E434" i="3" s="1"/>
  <c r="D435" i="3"/>
  <c r="E435" i="3" a="1"/>
  <c r="E435" i="3" s="1"/>
  <c r="D436" i="3"/>
  <c r="E436" i="3" a="1"/>
  <c r="E436" i="3" s="1"/>
  <c r="D437" i="3"/>
  <c r="E437" i="3" s="1" a="1"/>
  <c r="E437" i="3" s="1"/>
  <c r="D438" i="3"/>
  <c r="E438" i="3" a="1"/>
  <c r="E438" i="3" s="1"/>
  <c r="D439" i="3"/>
  <c r="E439" i="3" a="1"/>
  <c r="E439" i="3" s="1"/>
  <c r="D440" i="3"/>
  <c r="E440" i="3" a="1"/>
  <c r="E440" i="3" s="1"/>
  <c r="D441" i="3"/>
  <c r="E441" i="3" a="1"/>
  <c r="E441" i="3" s="1"/>
  <c r="I441" i="3" s="1" a="1"/>
  <c r="D442" i="3"/>
  <c r="E442" i="3" a="1"/>
  <c r="E442" i="3" s="1"/>
  <c r="D443" i="3"/>
  <c r="E443" i="3" s="1" a="1"/>
  <c r="E443" i="3" s="1"/>
  <c r="D444" i="3"/>
  <c r="E444" i="3" a="1"/>
  <c r="E444" i="3"/>
  <c r="D445" i="3"/>
  <c r="E445" i="3" a="1"/>
  <c r="E445" i="3"/>
  <c r="I445" i="3" s="1" a="1"/>
  <c r="D446" i="3"/>
  <c r="E446" i="3" a="1"/>
  <c r="E446" i="3" s="1"/>
  <c r="D447" i="3"/>
  <c r="E447" i="3" s="1" a="1"/>
  <c r="E447" i="3" s="1"/>
  <c r="D448" i="3"/>
  <c r="E448" i="3" s="1" a="1"/>
  <c r="E448" i="3" s="1"/>
  <c r="I448" i="3" s="1" a="1"/>
  <c r="D449" i="3"/>
  <c r="E449" i="3" a="1"/>
  <c r="E449" i="3"/>
  <c r="D450" i="3"/>
  <c r="E450" i="3" a="1"/>
  <c r="E450" i="3"/>
  <c r="D451" i="3"/>
  <c r="E451" i="3" s="1" a="1"/>
  <c r="E451" i="3" s="1"/>
  <c r="D452" i="3"/>
  <c r="E452" i="3" a="1"/>
  <c r="E452" i="3" s="1"/>
  <c r="I452" i="3" s="1" a="1"/>
  <c r="D453" i="3"/>
  <c r="E453" i="3" a="1"/>
  <c r="E453" i="3"/>
  <c r="I453" i="3" s="1" a="1"/>
  <c r="D454" i="3"/>
  <c r="E454" i="3" a="1"/>
  <c r="E454" i="3"/>
  <c r="D455" i="3"/>
  <c r="E455" i="3" a="1"/>
  <c r="E455" i="3"/>
  <c r="D456" i="3"/>
  <c r="E456" i="3" a="1"/>
  <c r="E456" i="3" s="1"/>
  <c r="I456" i="3" s="1" a="1"/>
  <c r="D457" i="3"/>
  <c r="E457" i="3" s="1" a="1"/>
  <c r="E457" i="3" s="1"/>
  <c r="D458" i="3"/>
  <c r="E458" i="3" a="1"/>
  <c r="E458" i="3"/>
  <c r="D459" i="3"/>
  <c r="E459" i="3" a="1"/>
  <c r="E459" i="3"/>
  <c r="D460" i="3"/>
  <c r="E460" i="3" a="1"/>
  <c r="E460" i="3" s="1"/>
  <c r="D461" i="3"/>
  <c r="E461" i="3" s="1" a="1"/>
  <c r="E461" i="3" s="1"/>
  <c r="D462" i="3"/>
  <c r="E462" i="3" s="1" a="1"/>
  <c r="E462" i="3" s="1"/>
  <c r="D463" i="3"/>
  <c r="E463" i="3" a="1"/>
  <c r="E463" i="3"/>
  <c r="D464" i="3"/>
  <c r="E464" i="3" a="1"/>
  <c r="E464" i="3"/>
  <c r="D465" i="3"/>
  <c r="E465" i="3" s="1" a="1"/>
  <c r="E465" i="3" s="1"/>
  <c r="D466" i="3"/>
  <c r="E466" i="3" a="1"/>
  <c r="E466" i="3" s="1"/>
  <c r="D467" i="3"/>
  <c r="E467" i="3" a="1"/>
  <c r="E467" i="3"/>
  <c r="D468" i="3"/>
  <c r="E468" i="3" a="1"/>
  <c r="E468" i="3"/>
  <c r="D469" i="3"/>
  <c r="E469" i="3" a="1"/>
  <c r="E469" i="3"/>
  <c r="D470" i="3"/>
  <c r="E470" i="3" a="1"/>
  <c r="E470" i="3" s="1"/>
  <c r="D471" i="3"/>
  <c r="E471" i="3" s="1" a="1"/>
  <c r="E471" i="3" s="1"/>
  <c r="D472" i="3"/>
  <c r="E472" i="3" a="1"/>
  <c r="E472" i="3"/>
  <c r="D476" i="3"/>
  <c r="E476" i="3" s="1" a="1"/>
  <c r="E476" i="3" s="1"/>
  <c r="I476" i="3" s="1" a="1"/>
  <c r="U476" i="3" s="1"/>
  <c r="V476" i="3" s="1"/>
  <c r="D477" i="3"/>
  <c r="E477" i="3" s="1" a="1"/>
  <c r="E477" i="3" s="1"/>
  <c r="D484" i="3"/>
  <c r="E484" i="3" a="1"/>
  <c r="E484" i="3" s="1"/>
  <c r="D485" i="3"/>
  <c r="E485" i="3" s="1" a="1"/>
  <c r="E485" i="3" s="1"/>
  <c r="D494" i="3"/>
  <c r="E494" i="3" s="1" a="1"/>
  <c r="E494" i="3" s="1"/>
  <c r="D497" i="3"/>
  <c r="E497" i="3" a="1"/>
  <c r="E497" i="3" s="1"/>
  <c r="I497" i="3" s="1" a="1"/>
  <c r="I497" i="3" s="1"/>
  <c r="D499" i="3"/>
  <c r="E499" i="3" s="1" a="1"/>
  <c r="E499" i="3" s="1"/>
  <c r="D500" i="3"/>
  <c r="E500" i="3" a="1"/>
  <c r="E500" i="3" s="1"/>
  <c r="D504" i="3"/>
  <c r="E504" i="3" s="1" a="1"/>
  <c r="E504" i="3" s="1"/>
  <c r="D507" i="3"/>
  <c r="E507" i="3" s="1" a="1"/>
  <c r="E507" i="3" s="1"/>
  <c r="D508" i="3"/>
  <c r="E508" i="3" a="1"/>
  <c r="E508" i="3" s="1"/>
  <c r="D509" i="3"/>
  <c r="E509" i="3" a="1"/>
  <c r="E509" i="3"/>
  <c r="D510" i="3"/>
  <c r="E510" i="3" a="1"/>
  <c r="E510" i="3"/>
  <c r="D511" i="3"/>
  <c r="E511" i="3" a="1"/>
  <c r="E511" i="3"/>
  <c r="D512" i="3"/>
  <c r="E512" i="3" a="1"/>
  <c r="E512" i="3" s="1"/>
  <c r="D513" i="3"/>
  <c r="E513" i="3" s="1" a="1"/>
  <c r="E513" i="3" s="1"/>
  <c r="D514" i="3"/>
  <c r="E514" i="3" a="1"/>
  <c r="E514" i="3"/>
  <c r="I514" i="3" s="1" a="1"/>
  <c r="I514" i="3" s="1"/>
  <c r="S514" i="3" s="1"/>
  <c r="D515" i="3"/>
  <c r="E515" i="3" a="1"/>
  <c r="E515" i="3"/>
  <c r="D516" i="3"/>
  <c r="E516" i="3" a="1"/>
  <c r="E516" i="3" s="1"/>
  <c r="D517" i="3"/>
  <c r="E517" i="3" s="1" a="1"/>
  <c r="E517" i="3" s="1"/>
  <c r="D518" i="3"/>
  <c r="E518" i="3" s="1" a="1"/>
  <c r="E518" i="3" s="1"/>
  <c r="D519" i="3"/>
  <c r="E519" i="3" a="1"/>
  <c r="E519" i="3"/>
  <c r="D520" i="3"/>
  <c r="E520" i="3" a="1"/>
  <c r="E520" i="3"/>
  <c r="D521" i="3"/>
  <c r="E521" i="3" s="1" a="1"/>
  <c r="E521" i="3" s="1"/>
  <c r="D522" i="3"/>
  <c r="E522" i="3" a="1"/>
  <c r="E522" i="3" s="1"/>
  <c r="D523" i="3"/>
  <c r="E523" i="3" a="1"/>
  <c r="E523" i="3"/>
  <c r="D524" i="3"/>
  <c r="E524" i="3" a="1"/>
  <c r="E524" i="3"/>
  <c r="D525" i="3"/>
  <c r="E525" i="3" a="1"/>
  <c r="E525" i="3"/>
  <c r="D526" i="3"/>
  <c r="E526" i="3" a="1"/>
  <c r="E526" i="3" s="1"/>
  <c r="D527" i="3"/>
  <c r="E527" i="3" s="1" a="1"/>
  <c r="E527" i="3" s="1"/>
  <c r="I527" i="3" s="1" a="1"/>
  <c r="I527" i="3" s="1"/>
  <c r="S527" i="3" s="1"/>
  <c r="D528" i="3"/>
  <c r="E528" i="3" a="1"/>
  <c r="E528" i="3"/>
  <c r="D529" i="3"/>
  <c r="E529" i="3" a="1"/>
  <c r="E529" i="3"/>
  <c r="D530" i="3"/>
  <c r="E530" i="3" a="1"/>
  <c r="E530" i="3" s="1"/>
  <c r="D531" i="3"/>
  <c r="E531" i="3" s="1" a="1"/>
  <c r="E531" i="3" s="1"/>
  <c r="D532" i="3"/>
  <c r="E532" i="3" s="1" a="1"/>
  <c r="E532" i="3" s="1"/>
  <c r="D533" i="3"/>
  <c r="E533" i="3" a="1"/>
  <c r="E533" i="3"/>
  <c r="D534" i="3"/>
  <c r="E534" i="3" a="1"/>
  <c r="E534" i="3"/>
  <c r="D535" i="3"/>
  <c r="E535" i="3" s="1" a="1"/>
  <c r="E535" i="3" s="1"/>
  <c r="D536" i="3"/>
  <c r="E536" i="3" a="1"/>
  <c r="E536" i="3" s="1"/>
  <c r="D537" i="3"/>
  <c r="E537" i="3" a="1"/>
  <c r="E537" i="3"/>
  <c r="E427" i="3" a="1"/>
  <c r="E427" i="3" s="1"/>
  <c r="I427" i="3" s="1" a="1"/>
  <c r="I427" i="3" s="1"/>
  <c r="S427" i="3" s="1"/>
  <c r="D427" i="3"/>
  <c r="C281" i="3"/>
  <c r="D281" i="3"/>
  <c r="E281" i="3" s="1" a="1"/>
  <c r="E281" i="3" s="1"/>
  <c r="I281" i="3" a="1"/>
  <c r="I281" i="3"/>
  <c r="L281" i="3" a="1"/>
  <c r="L281" i="3"/>
  <c r="O281" i="3" a="1"/>
  <c r="O281" i="3"/>
  <c r="Q281" i="3" a="1"/>
  <c r="Q281" i="3"/>
  <c r="S281" i="3"/>
  <c r="T281" i="3"/>
  <c r="U281" i="3"/>
  <c r="V281" i="3"/>
  <c r="Y281" i="3"/>
  <c r="C282" i="3"/>
  <c r="D282" i="3" s="1"/>
  <c r="E282" i="3" a="1"/>
  <c r="E282" i="3"/>
  <c r="I282" i="3" s="1" a="1"/>
  <c r="I282" i="3"/>
  <c r="L282" i="3" a="1"/>
  <c r="L282" i="3" s="1"/>
  <c r="O282" i="3" a="1"/>
  <c r="O282" i="3" s="1"/>
  <c r="Q282" i="3" a="1"/>
  <c r="Q282" i="3" s="1"/>
  <c r="S282" i="3"/>
  <c r="U282" i="3"/>
  <c r="V282" i="3" s="1"/>
  <c r="Y282" i="3"/>
  <c r="C283" i="3"/>
  <c r="O283" i="3" a="1"/>
  <c r="O283" i="3"/>
  <c r="Q283" i="3" a="1"/>
  <c r="Q283" i="3"/>
  <c r="U283" i="3"/>
  <c r="V283" i="3"/>
  <c r="C284" i="3"/>
  <c r="O284" i="3" a="1"/>
  <c r="O284" i="3" s="1"/>
  <c r="Q284" i="3" a="1"/>
  <c r="Q284" i="3" s="1"/>
  <c r="U284" i="3"/>
  <c r="V284" i="3" s="1"/>
  <c r="C285" i="3"/>
  <c r="O285" i="3" a="1"/>
  <c r="O285" i="3"/>
  <c r="Q285" i="3" a="1"/>
  <c r="Q285" i="3"/>
  <c r="U285" i="3"/>
  <c r="V285" i="3" s="1"/>
  <c r="C286" i="3"/>
  <c r="O286" i="3" a="1"/>
  <c r="O286" i="3" s="1"/>
  <c r="Q286" i="3" a="1"/>
  <c r="Q286" i="3" s="1"/>
  <c r="U286" i="3"/>
  <c r="V286" i="3" s="1"/>
  <c r="C287" i="3"/>
  <c r="D287" i="3"/>
  <c r="E287" i="3" a="1"/>
  <c r="O287" i="3" a="1"/>
  <c r="O287" i="3" s="1"/>
  <c r="Q287" i="3" a="1"/>
  <c r="Q287" i="3" s="1"/>
  <c r="U287" i="3"/>
  <c r="V287" i="3"/>
  <c r="Y287" i="3"/>
  <c r="C288" i="3"/>
  <c r="O288" i="3" a="1"/>
  <c r="O288" i="3" s="1"/>
  <c r="Q288" i="3" a="1"/>
  <c r="Q288" i="3" s="1"/>
  <c r="U288" i="3"/>
  <c r="V288" i="3" s="1"/>
  <c r="C289" i="3"/>
  <c r="Y289" i="3" s="1"/>
  <c r="D289" i="3"/>
  <c r="E289" i="3" s="1" a="1"/>
  <c r="L289" i="3" s="1" a="1"/>
  <c r="L289" i="3" s="1"/>
  <c r="O289" i="3" a="1"/>
  <c r="O289" i="3"/>
  <c r="Q289" i="3" a="1"/>
  <c r="Q289" i="3" s="1"/>
  <c r="U289" i="3"/>
  <c r="V289" i="3"/>
  <c r="C290" i="3"/>
  <c r="D290" i="3"/>
  <c r="E290" i="3" s="1" a="1"/>
  <c r="O290" i="3" a="1"/>
  <c r="O290" i="3" s="1"/>
  <c r="Q290" i="3" a="1"/>
  <c r="Q290" i="3" s="1"/>
  <c r="U290" i="3"/>
  <c r="V290" i="3"/>
  <c r="Y290" i="3"/>
  <c r="C291" i="3"/>
  <c r="D291" i="3"/>
  <c r="E291" i="3" s="1" a="1"/>
  <c r="L291" i="3" s="1" a="1"/>
  <c r="L291" i="3" s="1"/>
  <c r="E291" i="3"/>
  <c r="I291" i="3" s="1" a="1"/>
  <c r="T291" i="3" s="1"/>
  <c r="O291" i="3" a="1"/>
  <c r="O291" i="3"/>
  <c r="Q291" i="3" a="1"/>
  <c r="Q291" i="3" s="1"/>
  <c r="U291" i="3"/>
  <c r="V291" i="3" s="1"/>
  <c r="Y291" i="3"/>
  <c r="C292" i="3"/>
  <c r="D292" i="3" s="1"/>
  <c r="E292" i="3" s="1" a="1"/>
  <c r="O292" i="3" a="1"/>
  <c r="O292" i="3"/>
  <c r="Q292" i="3" a="1"/>
  <c r="Q292" i="3"/>
  <c r="U292" i="3"/>
  <c r="V292" i="3" s="1"/>
  <c r="C293" i="3"/>
  <c r="Y293" i="3" s="1"/>
  <c r="O293" i="3" a="1"/>
  <c r="O293" i="3" s="1"/>
  <c r="Q293" i="3" a="1"/>
  <c r="Q293" i="3"/>
  <c r="U293" i="3"/>
  <c r="V293" i="3"/>
  <c r="C294" i="3"/>
  <c r="Y294" i="3" s="1"/>
  <c r="D294" i="3"/>
  <c r="E294" i="3" s="1" a="1"/>
  <c r="L294" i="3" s="1" a="1"/>
  <c r="L294" i="3" s="1"/>
  <c r="O294" i="3" a="1"/>
  <c r="O294" i="3" s="1"/>
  <c r="Q294" i="3" a="1"/>
  <c r="Q294" i="3"/>
  <c r="U294" i="3"/>
  <c r="V294" i="3"/>
  <c r="C295" i="3"/>
  <c r="D295" i="3"/>
  <c r="E295" i="3" s="1" a="1"/>
  <c r="E295" i="3" s="1"/>
  <c r="I295" i="3" s="1" a="1"/>
  <c r="L295" i="3" a="1"/>
  <c r="L295" i="3" s="1"/>
  <c r="O295" i="3" a="1"/>
  <c r="O295" i="3" s="1"/>
  <c r="Q295" i="3" a="1"/>
  <c r="Q295" i="3" s="1"/>
  <c r="U295" i="3"/>
  <c r="V295" i="3"/>
  <c r="Y295" i="3"/>
  <c r="C296" i="3"/>
  <c r="O296" i="3" a="1"/>
  <c r="O296" i="3" s="1"/>
  <c r="Q296" i="3" a="1"/>
  <c r="Q296" i="3" s="1"/>
  <c r="U296" i="3"/>
  <c r="V296" i="3" s="1"/>
  <c r="C297" i="3"/>
  <c r="Y297" i="3" s="1"/>
  <c r="D297" i="3"/>
  <c r="E297" i="3" a="1"/>
  <c r="O297" i="3" a="1"/>
  <c r="O297" i="3" s="1"/>
  <c r="Q297" i="3" a="1"/>
  <c r="Q297" i="3"/>
  <c r="U297" i="3"/>
  <c r="V297" i="3"/>
  <c r="C298" i="3"/>
  <c r="D298" i="3" s="1"/>
  <c r="E298" i="3" s="1" a="1"/>
  <c r="O298" i="3" a="1"/>
  <c r="O298" i="3" s="1"/>
  <c r="Q298" i="3" a="1"/>
  <c r="Q298" i="3" s="1"/>
  <c r="U298" i="3"/>
  <c r="V298" i="3" s="1"/>
  <c r="Y298" i="3"/>
  <c r="C299" i="3"/>
  <c r="O299" i="3" a="1"/>
  <c r="O299" i="3"/>
  <c r="Q299" i="3" a="1"/>
  <c r="Q299" i="3"/>
  <c r="U299" i="3"/>
  <c r="V299" i="3"/>
  <c r="C300" i="3"/>
  <c r="O300" i="3" a="1"/>
  <c r="O300" i="3" s="1"/>
  <c r="Q300" i="3" a="1"/>
  <c r="Q300" i="3"/>
  <c r="U300" i="3"/>
  <c r="V300" i="3"/>
  <c r="C301" i="3"/>
  <c r="D301" i="3" s="1"/>
  <c r="E301" i="3" s="1" a="1"/>
  <c r="E301" i="3" s="1"/>
  <c r="I301" i="3" s="1" a="1"/>
  <c r="O301" i="3" a="1"/>
  <c r="O301" i="3"/>
  <c r="Q301" i="3" a="1"/>
  <c r="Q301" i="3" s="1"/>
  <c r="U301" i="3"/>
  <c r="V301" i="3" s="1"/>
  <c r="C302" i="3"/>
  <c r="D302" i="3" s="1"/>
  <c r="E302" i="3" a="1"/>
  <c r="L302" i="3" s="1" a="1"/>
  <c r="L302" i="3" s="1"/>
  <c r="E302" i="3"/>
  <c r="I302" i="3" s="1" a="1"/>
  <c r="O302" i="3" a="1"/>
  <c r="O302" i="3" s="1"/>
  <c r="Q302" i="3" a="1"/>
  <c r="Q302" i="3" s="1"/>
  <c r="U302" i="3"/>
  <c r="V302" i="3"/>
  <c r="C303" i="3"/>
  <c r="Y303" i="3" s="1"/>
  <c r="O303" i="3" a="1"/>
  <c r="O303" i="3"/>
  <c r="Q303" i="3" a="1"/>
  <c r="Q303" i="3"/>
  <c r="U303" i="3"/>
  <c r="V303" i="3" s="1"/>
  <c r="C304" i="3"/>
  <c r="Y304" i="3" s="1"/>
  <c r="D304" i="3"/>
  <c r="E304" i="3" s="1" a="1"/>
  <c r="L304" i="3" s="1" a="1"/>
  <c r="L304" i="3" s="1"/>
  <c r="E304" i="3"/>
  <c r="I304" i="3" s="1" a="1"/>
  <c r="O304" i="3" a="1"/>
  <c r="O304" i="3"/>
  <c r="Q304" i="3" a="1"/>
  <c r="Q304" i="3" s="1"/>
  <c r="U304" i="3"/>
  <c r="V304" i="3" s="1"/>
  <c r="C305" i="3"/>
  <c r="D305" i="3" s="1"/>
  <c r="E305" i="3" s="1" a="1"/>
  <c r="L305" i="3" s="1" a="1"/>
  <c r="L305" i="3" s="1"/>
  <c r="E305" i="3"/>
  <c r="I305" i="3" s="1" a="1"/>
  <c r="T305" i="3" s="1"/>
  <c r="I305" i="3"/>
  <c r="O305" i="3" a="1"/>
  <c r="O305" i="3"/>
  <c r="Q305" i="3" a="1"/>
  <c r="Q305" i="3"/>
  <c r="U305" i="3"/>
  <c r="V305" i="3"/>
  <c r="C306" i="3"/>
  <c r="D306" i="3" s="1"/>
  <c r="E306" i="3" a="1"/>
  <c r="E306" i="3" s="1"/>
  <c r="I306" i="3" a="1"/>
  <c r="I306" i="3"/>
  <c r="O306" i="3" a="1"/>
  <c r="O306" i="3"/>
  <c r="Q306" i="3" a="1"/>
  <c r="Q306" i="3"/>
  <c r="U306" i="3"/>
  <c r="V306" i="3" s="1"/>
  <c r="C307" i="3"/>
  <c r="D307" i="3" s="1"/>
  <c r="E307" i="3" s="1" a="1"/>
  <c r="O307" i="3" a="1"/>
  <c r="O307" i="3"/>
  <c r="Q307" i="3" a="1"/>
  <c r="Q307" i="3"/>
  <c r="U307" i="3"/>
  <c r="V307" i="3" s="1"/>
  <c r="C308" i="3"/>
  <c r="O308" i="3" a="1"/>
  <c r="O308" i="3" s="1"/>
  <c r="Q308" i="3" a="1"/>
  <c r="Q308" i="3" s="1"/>
  <c r="U308" i="3"/>
  <c r="V308" i="3"/>
  <c r="C309" i="3"/>
  <c r="D309" i="3" s="1"/>
  <c r="E309" i="3" s="1" a="1"/>
  <c r="O309" i="3" a="1"/>
  <c r="O309" i="3"/>
  <c r="Q309" i="3" a="1"/>
  <c r="Q309" i="3" s="1"/>
  <c r="U309" i="3"/>
  <c r="V309" i="3"/>
  <c r="Y309" i="3"/>
  <c r="C310" i="3"/>
  <c r="O310" i="3" a="1"/>
  <c r="O310" i="3" s="1"/>
  <c r="Q310" i="3" a="1"/>
  <c r="Q310" i="3" s="1"/>
  <c r="U310" i="3"/>
  <c r="V310" i="3"/>
  <c r="C311" i="3"/>
  <c r="Y311" i="3" s="1"/>
  <c r="D311" i="3"/>
  <c r="E311" i="3" a="1"/>
  <c r="O311" i="3" a="1"/>
  <c r="O311" i="3" s="1"/>
  <c r="Q311" i="3" a="1"/>
  <c r="Q311" i="3" s="1"/>
  <c r="U311" i="3"/>
  <c r="V311" i="3"/>
  <c r="C312" i="3"/>
  <c r="D312" i="3" s="1"/>
  <c r="E312" i="3" s="1" a="1"/>
  <c r="E312" i="3" s="1"/>
  <c r="I312" i="3" s="1" a="1"/>
  <c r="I312" i="3"/>
  <c r="O312" i="3" a="1"/>
  <c r="O312" i="3"/>
  <c r="Q312" i="3" a="1"/>
  <c r="Q312" i="3" s="1"/>
  <c r="U312" i="3"/>
  <c r="V312" i="3" s="1"/>
  <c r="C313" i="3"/>
  <c r="Y313" i="3" s="1"/>
  <c r="O313" i="3" a="1"/>
  <c r="O313" i="3"/>
  <c r="Q313" i="3" a="1"/>
  <c r="Q313" i="3"/>
  <c r="U313" i="3"/>
  <c r="V313" i="3" s="1"/>
  <c r="C314" i="3"/>
  <c r="Y314" i="3" s="1"/>
  <c r="D314" i="3"/>
  <c r="E314" i="3" s="1" a="1"/>
  <c r="O314" i="3" a="1"/>
  <c r="O314" i="3" s="1"/>
  <c r="Q314" i="3" a="1"/>
  <c r="Q314" i="3"/>
  <c r="U314" i="3"/>
  <c r="V314" i="3" s="1"/>
  <c r="C315" i="3"/>
  <c r="D315" i="3"/>
  <c r="E315" i="3" s="1" a="1"/>
  <c r="O315" i="3" a="1"/>
  <c r="O315" i="3"/>
  <c r="Q315" i="3" a="1"/>
  <c r="Q315" i="3" s="1"/>
  <c r="U315" i="3"/>
  <c r="V315" i="3"/>
  <c r="Y315" i="3"/>
  <c r="C316" i="3"/>
  <c r="D316" i="3" s="1"/>
  <c r="E316" i="3" s="1" a="1"/>
  <c r="O316" i="3" a="1"/>
  <c r="O316" i="3" s="1"/>
  <c r="Q316" i="3" a="1"/>
  <c r="Q316" i="3"/>
  <c r="U316" i="3"/>
  <c r="V316" i="3" s="1"/>
  <c r="C317" i="3"/>
  <c r="Y317" i="3" s="1"/>
  <c r="O317" i="3" a="1"/>
  <c r="O317" i="3" s="1"/>
  <c r="Q317" i="3" a="1"/>
  <c r="Q317" i="3"/>
  <c r="U317" i="3"/>
  <c r="V317" i="3"/>
  <c r="C318" i="3"/>
  <c r="Y318" i="3" s="1"/>
  <c r="D318" i="3"/>
  <c r="E318" i="3" s="1" a="1"/>
  <c r="O318" i="3" a="1"/>
  <c r="O318" i="3" s="1"/>
  <c r="Q318" i="3" a="1"/>
  <c r="Q318" i="3" s="1"/>
  <c r="U318" i="3"/>
  <c r="V318" i="3" s="1"/>
  <c r="C319" i="3"/>
  <c r="D319" i="3"/>
  <c r="E319" i="3" s="1" a="1"/>
  <c r="O319" i="3" a="1"/>
  <c r="O319" i="3"/>
  <c r="Q319" i="3" a="1"/>
  <c r="Q319" i="3"/>
  <c r="U319" i="3"/>
  <c r="V319" i="3" s="1"/>
  <c r="Y319" i="3"/>
  <c r="C320" i="3"/>
  <c r="D320" i="3" s="1"/>
  <c r="E320" i="3" a="1"/>
  <c r="O320" i="3" a="1"/>
  <c r="O320" i="3" s="1"/>
  <c r="Q320" i="3" a="1"/>
  <c r="Q320" i="3" s="1"/>
  <c r="U320" i="3"/>
  <c r="V320" i="3" s="1"/>
  <c r="C321" i="3"/>
  <c r="D321" i="3" s="1"/>
  <c r="E321" i="3" a="1"/>
  <c r="E321" i="3" s="1"/>
  <c r="I321" i="3" s="1" a="1"/>
  <c r="O321" i="3" a="1"/>
  <c r="O321" i="3" s="1"/>
  <c r="Q321" i="3" a="1"/>
  <c r="Q321" i="3"/>
  <c r="U321" i="3"/>
  <c r="V321" i="3"/>
  <c r="C322" i="3"/>
  <c r="O322" i="3" a="1"/>
  <c r="O322" i="3"/>
  <c r="Q322" i="3" a="1"/>
  <c r="Q322" i="3" s="1"/>
  <c r="U322" i="3"/>
  <c r="V322" i="3" s="1"/>
  <c r="C323" i="3"/>
  <c r="D323" i="3"/>
  <c r="E323" i="3" s="1" a="1"/>
  <c r="L323" i="3" s="1" a="1"/>
  <c r="L323" i="3" s="1"/>
  <c r="O323" i="3" a="1"/>
  <c r="O323" i="3" s="1"/>
  <c r="Q323" i="3" a="1"/>
  <c r="Q323" i="3" s="1"/>
  <c r="U323" i="3"/>
  <c r="V323" i="3"/>
  <c r="Y323" i="3"/>
  <c r="C324" i="3"/>
  <c r="D324" i="3" s="1"/>
  <c r="E324" i="3" a="1"/>
  <c r="O324" i="3" a="1"/>
  <c r="O324" i="3" s="1"/>
  <c r="Q324" i="3" a="1"/>
  <c r="Q324" i="3" s="1"/>
  <c r="U324" i="3"/>
  <c r="V324" i="3"/>
  <c r="C325" i="3"/>
  <c r="Y325" i="3" s="1"/>
  <c r="D325" i="3"/>
  <c r="E325" i="3" s="1" a="1"/>
  <c r="L325" i="3" s="1" a="1"/>
  <c r="L325" i="3" s="1"/>
  <c r="E325" i="3"/>
  <c r="I325" i="3" s="1" a="1"/>
  <c r="O325" i="3" a="1"/>
  <c r="O325" i="3"/>
  <c r="Q325" i="3" a="1"/>
  <c r="Q325" i="3" s="1"/>
  <c r="U325" i="3"/>
  <c r="V325" i="3"/>
  <c r="C326" i="3"/>
  <c r="D326" i="3" s="1"/>
  <c r="E326" i="3" a="1"/>
  <c r="L326" i="3" s="1" a="1"/>
  <c r="L326" i="3" s="1"/>
  <c r="E326" i="3"/>
  <c r="I326" i="3" s="1" a="1"/>
  <c r="O326" i="3" a="1"/>
  <c r="O326" i="3" s="1"/>
  <c r="Q326" i="3" a="1"/>
  <c r="Q326" i="3"/>
  <c r="U326" i="3"/>
  <c r="V326" i="3" s="1"/>
  <c r="Y326" i="3"/>
  <c r="C327" i="3"/>
  <c r="Y327" i="3" s="1"/>
  <c r="O327" i="3" a="1"/>
  <c r="O327" i="3"/>
  <c r="Q327" i="3" a="1"/>
  <c r="Q327" i="3"/>
  <c r="U327" i="3"/>
  <c r="V327" i="3"/>
  <c r="C328" i="3"/>
  <c r="O328" i="3" a="1"/>
  <c r="O328" i="3" s="1"/>
  <c r="Q328" i="3" a="1"/>
  <c r="Q328" i="3"/>
  <c r="U328" i="3"/>
  <c r="V328" i="3"/>
  <c r="C329" i="3"/>
  <c r="Y329" i="3" s="1"/>
  <c r="D329" i="3"/>
  <c r="E329" i="3" a="1"/>
  <c r="O329" i="3" a="1"/>
  <c r="O329" i="3" s="1"/>
  <c r="Q329" i="3" a="1"/>
  <c r="Q329" i="3" s="1"/>
  <c r="U329" i="3"/>
  <c r="V329" i="3"/>
  <c r="C330" i="3"/>
  <c r="O330" i="3" a="1"/>
  <c r="O330" i="3" s="1"/>
  <c r="Q330" i="3" a="1"/>
  <c r="Q330" i="3"/>
  <c r="U330" i="3"/>
  <c r="V330" i="3" s="1"/>
  <c r="C331" i="3"/>
  <c r="O331" i="3" a="1"/>
  <c r="O331" i="3"/>
  <c r="Q331" i="3" a="1"/>
  <c r="Q331" i="3"/>
  <c r="U331" i="3"/>
  <c r="V331" i="3"/>
  <c r="C332" i="3"/>
  <c r="D332" i="3"/>
  <c r="E332" i="3" s="1" a="1"/>
  <c r="L332" i="3" s="1" a="1"/>
  <c r="L332" i="3" s="1"/>
  <c r="E332" i="3"/>
  <c r="I332" i="3" s="1" a="1"/>
  <c r="O332" i="3" a="1"/>
  <c r="O332" i="3" s="1"/>
  <c r="Q332" i="3" a="1"/>
  <c r="Q332" i="3" s="1"/>
  <c r="U332" i="3"/>
  <c r="V332" i="3"/>
  <c r="Y332" i="3"/>
  <c r="C333" i="3"/>
  <c r="D333" i="3" s="1"/>
  <c r="E333" i="3" a="1"/>
  <c r="L333" i="3" s="1" a="1"/>
  <c r="L333" i="3" s="1"/>
  <c r="E333" i="3"/>
  <c r="I333" i="3" a="1"/>
  <c r="O333" i="3" a="1"/>
  <c r="O333" i="3"/>
  <c r="Q333" i="3" a="1"/>
  <c r="Q333" i="3" s="1"/>
  <c r="U333" i="3"/>
  <c r="V333" i="3" s="1"/>
  <c r="Y333" i="3"/>
  <c r="C334" i="3"/>
  <c r="O334" i="3" a="1"/>
  <c r="O334" i="3"/>
  <c r="Q334" i="3" a="1"/>
  <c r="Q334" i="3"/>
  <c r="U334" i="3"/>
  <c r="V334" i="3" s="1"/>
  <c r="C335" i="3"/>
  <c r="O335" i="3" a="1"/>
  <c r="O335" i="3" s="1"/>
  <c r="Q335" i="3" a="1"/>
  <c r="Q335" i="3"/>
  <c r="U335" i="3"/>
  <c r="V335" i="3"/>
  <c r="C336" i="3"/>
  <c r="D336" i="3"/>
  <c r="E336" i="3" s="1" a="1"/>
  <c r="O336" i="3" a="1"/>
  <c r="O336" i="3" s="1"/>
  <c r="Q336" i="3" a="1"/>
  <c r="Q336" i="3"/>
  <c r="U336" i="3"/>
  <c r="V336" i="3" s="1"/>
  <c r="Y336" i="3"/>
  <c r="C337" i="3"/>
  <c r="Y337" i="3" s="1"/>
  <c r="D337" i="3"/>
  <c r="E337" i="3" s="1" a="1"/>
  <c r="O337" i="3" a="1"/>
  <c r="O337" i="3" s="1"/>
  <c r="Q337" i="3" a="1"/>
  <c r="Q337" i="3" s="1"/>
  <c r="U337" i="3"/>
  <c r="V337" i="3" s="1"/>
  <c r="C338" i="3"/>
  <c r="O338" i="3" a="1"/>
  <c r="O338" i="3" s="1"/>
  <c r="Q338" i="3" a="1"/>
  <c r="Q338" i="3" s="1"/>
  <c r="U338" i="3"/>
  <c r="V338" i="3" s="1"/>
  <c r="C339" i="3"/>
  <c r="Y339" i="3" s="1"/>
  <c r="O339" i="3" a="1"/>
  <c r="O339" i="3"/>
  <c r="Q339" i="3" a="1"/>
  <c r="Q339" i="3"/>
  <c r="U339" i="3"/>
  <c r="V339" i="3"/>
  <c r="C340" i="3"/>
  <c r="D340" i="3" s="1"/>
  <c r="E340" i="3" a="1"/>
  <c r="O340" i="3" a="1"/>
  <c r="O340" i="3" s="1"/>
  <c r="Q340" i="3" a="1"/>
  <c r="Q340" i="3" s="1"/>
  <c r="U340" i="3"/>
  <c r="V340" i="3" s="1"/>
  <c r="Y340" i="3"/>
  <c r="C341" i="3"/>
  <c r="Y341" i="3" s="1"/>
  <c r="D341" i="3"/>
  <c r="E341" i="3" a="1"/>
  <c r="L341" i="3" s="1" a="1"/>
  <c r="L341" i="3" s="1"/>
  <c r="E341" i="3"/>
  <c r="I341" i="3" s="1" a="1"/>
  <c r="O341" i="3" a="1"/>
  <c r="O341" i="3"/>
  <c r="Q341" i="3" a="1"/>
  <c r="Q341" i="3"/>
  <c r="U341" i="3"/>
  <c r="V341" i="3"/>
  <c r="C342" i="3"/>
  <c r="D342" i="3"/>
  <c r="E342" i="3" s="1" a="1"/>
  <c r="O342" i="3" a="1"/>
  <c r="O342" i="3" s="1"/>
  <c r="Q342" i="3" a="1"/>
  <c r="Q342" i="3" s="1"/>
  <c r="U342" i="3"/>
  <c r="V342" i="3"/>
  <c r="Y342" i="3"/>
  <c r="C343" i="3"/>
  <c r="D343" i="3"/>
  <c r="E343" i="3" a="1"/>
  <c r="O343" i="3" a="1"/>
  <c r="O343" i="3"/>
  <c r="Q343" i="3" a="1"/>
  <c r="Q343" i="3"/>
  <c r="U343" i="3"/>
  <c r="V343" i="3"/>
  <c r="Y343" i="3"/>
  <c r="C344" i="3"/>
  <c r="O344" i="3" a="1"/>
  <c r="O344" i="3" s="1"/>
  <c r="Q344" i="3" a="1"/>
  <c r="Q344" i="3"/>
  <c r="U344" i="3"/>
  <c r="V344" i="3"/>
  <c r="C345" i="3"/>
  <c r="Y345" i="3" s="1"/>
  <c r="O345" i="3" a="1"/>
  <c r="O345" i="3" s="1"/>
  <c r="Q345" i="3" a="1"/>
  <c r="Q345" i="3"/>
  <c r="U345" i="3"/>
  <c r="V345" i="3"/>
  <c r="C346" i="3"/>
  <c r="Y346" i="3" s="1"/>
  <c r="D346" i="3"/>
  <c r="E346" i="3" a="1"/>
  <c r="L346" i="3" s="1" a="1"/>
  <c r="L346" i="3" s="1"/>
  <c r="E346" i="3"/>
  <c r="I346" i="3" s="1" a="1"/>
  <c r="O346" i="3" a="1"/>
  <c r="O346" i="3"/>
  <c r="Q346" i="3" a="1"/>
  <c r="Q346" i="3" s="1"/>
  <c r="U346" i="3"/>
  <c r="V346" i="3" s="1"/>
  <c r="C347" i="3"/>
  <c r="O347" i="3" a="1"/>
  <c r="O347" i="3"/>
  <c r="Q347" i="3" a="1"/>
  <c r="Q347" i="3" s="1"/>
  <c r="U347" i="3"/>
  <c r="V347" i="3" s="1"/>
  <c r="C348" i="3"/>
  <c r="D348" i="3" s="1"/>
  <c r="E348" i="3" a="1"/>
  <c r="O348" i="3" a="1"/>
  <c r="O348" i="3"/>
  <c r="Q348" i="3" a="1"/>
  <c r="Q348" i="3" s="1"/>
  <c r="U348" i="3"/>
  <c r="V348" i="3" s="1"/>
  <c r="C349" i="3"/>
  <c r="Y349" i="3" s="1"/>
  <c r="D349" i="3"/>
  <c r="E349" i="3" s="1" a="1"/>
  <c r="E349" i="3" s="1"/>
  <c r="I349" i="3" s="1" a="1"/>
  <c r="I349" i="3" s="1"/>
  <c r="L349" i="3" a="1"/>
  <c r="L349" i="3" s="1"/>
  <c r="O349" i="3" a="1"/>
  <c r="O349" i="3"/>
  <c r="Q349" i="3" a="1"/>
  <c r="Q349" i="3"/>
  <c r="U349" i="3"/>
  <c r="V349" i="3"/>
  <c r="C350" i="3"/>
  <c r="O350" i="3" a="1"/>
  <c r="O350" i="3" s="1"/>
  <c r="Q350" i="3" a="1"/>
  <c r="Q350" i="3"/>
  <c r="U350" i="3"/>
  <c r="V350" i="3" s="1"/>
  <c r="C351" i="3"/>
  <c r="D351" i="3" s="1"/>
  <c r="E351" i="3" s="1" a="1"/>
  <c r="O351" i="3" a="1"/>
  <c r="O351" i="3"/>
  <c r="Q351" i="3" a="1"/>
  <c r="Q351" i="3" s="1"/>
  <c r="U351" i="3"/>
  <c r="V351" i="3"/>
  <c r="Y351" i="3"/>
  <c r="C352" i="3"/>
  <c r="Y352" i="3" s="1"/>
  <c r="D352" i="3"/>
  <c r="E352" i="3" a="1"/>
  <c r="O352" i="3" a="1"/>
  <c r="O352" i="3" s="1"/>
  <c r="Q352" i="3" a="1"/>
  <c r="Q352" i="3" s="1"/>
  <c r="U352" i="3"/>
  <c r="V352" i="3" s="1"/>
  <c r="C353" i="3"/>
  <c r="O353" i="3" a="1"/>
  <c r="O353" i="3"/>
  <c r="Q353" i="3" a="1"/>
  <c r="Q353" i="3" s="1"/>
  <c r="U353" i="3"/>
  <c r="V353" i="3"/>
  <c r="C354" i="3"/>
  <c r="D354" i="3" s="1"/>
  <c r="E354" i="3" s="1" a="1"/>
  <c r="O354" i="3" a="1"/>
  <c r="O354" i="3" s="1"/>
  <c r="Q354" i="3" a="1"/>
  <c r="Q354" i="3"/>
  <c r="U354" i="3"/>
  <c r="V354" i="3" s="1"/>
  <c r="C355" i="3"/>
  <c r="D355" i="3"/>
  <c r="E355" i="3" s="1" a="1"/>
  <c r="E355" i="3"/>
  <c r="I355" i="3" s="1" a="1"/>
  <c r="L355" i="3" a="1"/>
  <c r="L355" i="3" s="1"/>
  <c r="O355" i="3" a="1"/>
  <c r="O355" i="3"/>
  <c r="Q355" i="3" a="1"/>
  <c r="Q355" i="3"/>
  <c r="U355" i="3"/>
  <c r="V355" i="3"/>
  <c r="Y355" i="3"/>
  <c r="C356" i="3"/>
  <c r="D356" i="3" s="1"/>
  <c r="E356" i="3" s="1" a="1"/>
  <c r="O356" i="3" a="1"/>
  <c r="O356" i="3"/>
  <c r="Q356" i="3" a="1"/>
  <c r="Q356" i="3" s="1"/>
  <c r="U356" i="3"/>
  <c r="V356" i="3"/>
  <c r="Y356" i="3"/>
  <c r="C357" i="3"/>
  <c r="D357" i="3" s="1"/>
  <c r="E357" i="3" s="1" a="1"/>
  <c r="O357" i="3" a="1"/>
  <c r="O357" i="3" s="1"/>
  <c r="Q357" i="3" a="1"/>
  <c r="Q357" i="3" s="1"/>
  <c r="U357" i="3"/>
  <c r="V357" i="3"/>
  <c r="Y357" i="3"/>
  <c r="C358" i="3"/>
  <c r="Y358" i="3" s="1"/>
  <c r="O358" i="3" a="1"/>
  <c r="O358" i="3" s="1"/>
  <c r="Q358" i="3" a="1"/>
  <c r="Q358" i="3" s="1"/>
  <c r="U358" i="3"/>
  <c r="V358" i="3" s="1"/>
  <c r="C359" i="3"/>
  <c r="Y359" i="3" s="1"/>
  <c r="O359" i="3" a="1"/>
  <c r="O359" i="3"/>
  <c r="Q359" i="3" a="1"/>
  <c r="Q359" i="3" s="1"/>
  <c r="U359" i="3"/>
  <c r="V359" i="3"/>
  <c r="C360" i="3"/>
  <c r="O360" i="3" a="1"/>
  <c r="O360" i="3"/>
  <c r="Q360" i="3" a="1"/>
  <c r="Q360" i="3" s="1"/>
  <c r="U360" i="3"/>
  <c r="V360" i="3" s="1"/>
  <c r="C361" i="3"/>
  <c r="Y361" i="3" s="1"/>
  <c r="D361" i="3"/>
  <c r="E361" i="3" s="1" a="1"/>
  <c r="O361" i="3" a="1"/>
  <c r="O361" i="3"/>
  <c r="Q361" i="3" a="1"/>
  <c r="Q361" i="3"/>
  <c r="U361" i="3"/>
  <c r="V361" i="3"/>
  <c r="C362" i="3"/>
  <c r="Y362" i="3" s="1"/>
  <c r="D362" i="3"/>
  <c r="E362" i="3" s="1" a="1"/>
  <c r="O362" i="3" a="1"/>
  <c r="O362" i="3" s="1"/>
  <c r="Q362" i="3" a="1"/>
  <c r="Q362" i="3"/>
  <c r="U362" i="3"/>
  <c r="V362" i="3" s="1"/>
  <c r="C363" i="3"/>
  <c r="D363" i="3"/>
  <c r="E363" i="3" a="1"/>
  <c r="E363" i="3" s="1"/>
  <c r="I363" i="3" s="1" a="1"/>
  <c r="I363" i="3" s="1"/>
  <c r="O363" i="3" a="1"/>
  <c r="O363" i="3" s="1"/>
  <c r="Q363" i="3" a="1"/>
  <c r="Q363" i="3" s="1"/>
  <c r="U363" i="3"/>
  <c r="V363" i="3"/>
  <c r="Y363" i="3"/>
  <c r="C364" i="3"/>
  <c r="O364" i="3" a="1"/>
  <c r="O364" i="3" s="1"/>
  <c r="Q364" i="3" a="1"/>
  <c r="Q364" i="3"/>
  <c r="U364" i="3"/>
  <c r="V364" i="3" s="1"/>
  <c r="C365" i="3"/>
  <c r="O365" i="3" a="1"/>
  <c r="O365" i="3" s="1"/>
  <c r="Q365" i="3" a="1"/>
  <c r="Q365" i="3" s="1"/>
  <c r="U365" i="3"/>
  <c r="V365" i="3"/>
  <c r="C366" i="3"/>
  <c r="O366" i="3" a="1"/>
  <c r="O366" i="3" s="1"/>
  <c r="Q366" i="3" a="1"/>
  <c r="Q366" i="3" s="1"/>
  <c r="U366" i="3"/>
  <c r="V366" i="3" s="1"/>
  <c r="C367" i="3"/>
  <c r="O367" i="3" a="1"/>
  <c r="O367" i="3"/>
  <c r="Q367" i="3" a="1"/>
  <c r="Q367" i="3" s="1"/>
  <c r="U367" i="3"/>
  <c r="V367" i="3" s="1"/>
  <c r="C368" i="3"/>
  <c r="O368" i="3" a="1"/>
  <c r="O368" i="3"/>
  <c r="Q368" i="3" a="1"/>
  <c r="Q368" i="3"/>
  <c r="U368" i="3"/>
  <c r="V368" i="3" s="1"/>
  <c r="C369" i="3"/>
  <c r="D369" i="3" s="1"/>
  <c r="E369" i="3" s="1" a="1"/>
  <c r="O369" i="3" a="1"/>
  <c r="O369" i="3" s="1"/>
  <c r="Q369" i="3" a="1"/>
  <c r="Q369" i="3"/>
  <c r="U369" i="3"/>
  <c r="V369" i="3"/>
  <c r="C370" i="3"/>
  <c r="Y370" i="3" s="1"/>
  <c r="D370" i="3"/>
  <c r="E370" i="3" s="1" a="1"/>
  <c r="O370" i="3" a="1"/>
  <c r="O370" i="3" s="1"/>
  <c r="Q370" i="3" a="1"/>
  <c r="Q370" i="3"/>
  <c r="U370" i="3"/>
  <c r="V370" i="3" s="1"/>
  <c r="C371" i="3"/>
  <c r="Y371" i="3" s="1"/>
  <c r="D371" i="3"/>
  <c r="E371" i="3" s="1" a="1"/>
  <c r="L371" i="3" s="1" a="1"/>
  <c r="L371" i="3" s="1"/>
  <c r="E371" i="3"/>
  <c r="I371" i="3" s="1" a="1"/>
  <c r="I371" i="3" s="1"/>
  <c r="O371" i="3" a="1"/>
  <c r="O371" i="3" s="1"/>
  <c r="Q371" i="3" a="1"/>
  <c r="Q371" i="3" s="1"/>
  <c r="U371" i="3"/>
  <c r="V371" i="3"/>
  <c r="C372" i="3"/>
  <c r="O372" i="3" a="1"/>
  <c r="O372" i="3" s="1"/>
  <c r="Q372" i="3" a="1"/>
  <c r="Q372" i="3" s="1"/>
  <c r="U372" i="3"/>
  <c r="V372" i="3"/>
  <c r="C373" i="3"/>
  <c r="Y373" i="3" s="1"/>
  <c r="D373" i="3"/>
  <c r="E373" i="3" s="1" a="1"/>
  <c r="L373" i="3" s="1" a="1"/>
  <c r="L373" i="3" s="1"/>
  <c r="E373" i="3"/>
  <c r="I373" i="3" s="1" a="1"/>
  <c r="O373" i="3" a="1"/>
  <c r="O373" i="3"/>
  <c r="Q373" i="3" a="1"/>
  <c r="Q373" i="3"/>
  <c r="U373" i="3"/>
  <c r="V373" i="3" s="1"/>
  <c r="C374" i="3"/>
  <c r="D374" i="3" s="1"/>
  <c r="E374" i="3" a="1"/>
  <c r="L374" i="3" s="1" a="1"/>
  <c r="L374" i="3" s="1"/>
  <c r="E374" i="3"/>
  <c r="I374" i="3" s="1" a="1"/>
  <c r="O374" i="3" a="1"/>
  <c r="O374" i="3"/>
  <c r="Q374" i="3" a="1"/>
  <c r="Q374" i="3" s="1"/>
  <c r="U374" i="3"/>
  <c r="V374" i="3" s="1"/>
  <c r="Y374" i="3"/>
  <c r="C375" i="3"/>
  <c r="Y375" i="3" s="1"/>
  <c r="D375" i="3"/>
  <c r="E375" i="3" a="1"/>
  <c r="L375" i="3" s="1" a="1"/>
  <c r="L375" i="3" s="1"/>
  <c r="O375" i="3" a="1"/>
  <c r="O375" i="3"/>
  <c r="Q375" i="3" a="1"/>
  <c r="Q375" i="3"/>
  <c r="U375" i="3"/>
  <c r="V375" i="3" s="1"/>
  <c r="C376" i="3"/>
  <c r="Y376" i="3" s="1"/>
  <c r="D376" i="3"/>
  <c r="E376" i="3" s="1" a="1"/>
  <c r="O376" i="3" a="1"/>
  <c r="O376" i="3" s="1"/>
  <c r="Q376" i="3" a="1"/>
  <c r="Q376" i="3" s="1"/>
  <c r="U376" i="3"/>
  <c r="V376" i="3" s="1"/>
  <c r="C377" i="3"/>
  <c r="D377" i="3"/>
  <c r="E377" i="3" s="1" a="1"/>
  <c r="L377" i="3" s="1" a="1"/>
  <c r="L377" i="3" s="1"/>
  <c r="E377" i="3"/>
  <c r="I377" i="3" s="1" a="1"/>
  <c r="O377" i="3" a="1"/>
  <c r="O377" i="3"/>
  <c r="Q377" i="3" a="1"/>
  <c r="Q377" i="3" s="1"/>
  <c r="U377" i="3"/>
  <c r="V377" i="3"/>
  <c r="Y377" i="3"/>
  <c r="C378" i="3"/>
  <c r="D378" i="3" s="1"/>
  <c r="E378" i="3" s="1" a="1"/>
  <c r="L378" i="3" s="1" a="1"/>
  <c r="L378" i="3" s="1"/>
  <c r="O378" i="3" a="1"/>
  <c r="O378" i="3" s="1"/>
  <c r="Q378" i="3" a="1"/>
  <c r="Q378" i="3"/>
  <c r="U378" i="3"/>
  <c r="V378" i="3" s="1"/>
  <c r="C379" i="3"/>
  <c r="O379" i="3" a="1"/>
  <c r="O379" i="3" s="1"/>
  <c r="Q379" i="3" a="1"/>
  <c r="Q379" i="3" s="1"/>
  <c r="U379" i="3"/>
  <c r="V379" i="3"/>
  <c r="C380" i="3"/>
  <c r="O380" i="3" a="1"/>
  <c r="O380" i="3" s="1"/>
  <c r="Q380" i="3" a="1"/>
  <c r="Q380" i="3" s="1"/>
  <c r="U380" i="3"/>
  <c r="V380" i="3" s="1"/>
  <c r="C381" i="3"/>
  <c r="D381" i="3"/>
  <c r="E381" i="3" a="1"/>
  <c r="O381" i="3" a="1"/>
  <c r="O381" i="3"/>
  <c r="Q381" i="3" a="1"/>
  <c r="Q381" i="3"/>
  <c r="U381" i="3"/>
  <c r="V381" i="3" s="1"/>
  <c r="Y381" i="3"/>
  <c r="C382" i="3"/>
  <c r="O382" i="3" a="1"/>
  <c r="O382" i="3" s="1"/>
  <c r="Q382" i="3" a="1"/>
  <c r="Q382" i="3"/>
  <c r="U382" i="3"/>
  <c r="V382" i="3" s="1"/>
  <c r="C383" i="3"/>
  <c r="Y383" i="3" s="1"/>
  <c r="D383" i="3"/>
  <c r="E383" i="3" s="1" a="1"/>
  <c r="O383" i="3" a="1"/>
  <c r="O383" i="3" s="1"/>
  <c r="Q383" i="3" a="1"/>
  <c r="Q383" i="3"/>
  <c r="U383" i="3"/>
  <c r="V383" i="3" s="1"/>
  <c r="C384" i="3"/>
  <c r="O384" i="3" a="1"/>
  <c r="O384" i="3" s="1"/>
  <c r="Q384" i="3" a="1"/>
  <c r="Q384" i="3" s="1"/>
  <c r="U384" i="3"/>
  <c r="V384" i="3" s="1"/>
  <c r="C385" i="3"/>
  <c r="D385" i="3"/>
  <c r="E385" i="3" s="1" a="1"/>
  <c r="E385" i="3" s="1"/>
  <c r="I385" i="3" s="1" a="1"/>
  <c r="L385" i="3" a="1"/>
  <c r="L385" i="3" s="1"/>
  <c r="O385" i="3" a="1"/>
  <c r="O385" i="3" s="1"/>
  <c r="Q385" i="3" a="1"/>
  <c r="Q385" i="3" s="1"/>
  <c r="U385" i="3"/>
  <c r="V385" i="3"/>
  <c r="Y385" i="3"/>
  <c r="C386" i="3"/>
  <c r="Y386" i="3" s="1"/>
  <c r="D386" i="3"/>
  <c r="E386" i="3" s="1" a="1"/>
  <c r="O386" i="3" a="1"/>
  <c r="O386" i="3" s="1"/>
  <c r="Q386" i="3" a="1"/>
  <c r="Q386" i="3" s="1"/>
  <c r="U386" i="3"/>
  <c r="V386" i="3" s="1"/>
  <c r="C387" i="3"/>
  <c r="O387" i="3" a="1"/>
  <c r="O387" i="3"/>
  <c r="Q387" i="3" a="1"/>
  <c r="Q387" i="3" s="1"/>
  <c r="U387" i="3"/>
  <c r="V387" i="3"/>
  <c r="C388" i="3"/>
  <c r="O388" i="3" a="1"/>
  <c r="O388" i="3" s="1"/>
  <c r="Q388" i="3" a="1"/>
  <c r="Q388" i="3"/>
  <c r="U388" i="3"/>
  <c r="V388" i="3" s="1"/>
  <c r="C389" i="3"/>
  <c r="Y389" i="3" s="1"/>
  <c r="D389" i="3"/>
  <c r="E389" i="3" s="1" a="1"/>
  <c r="O389" i="3" a="1"/>
  <c r="O389" i="3"/>
  <c r="Q389" i="3" a="1"/>
  <c r="Q389" i="3"/>
  <c r="U389" i="3"/>
  <c r="V389" i="3"/>
  <c r="C390" i="3"/>
  <c r="O390" i="3" a="1"/>
  <c r="O390" i="3"/>
  <c r="Q390" i="3" a="1"/>
  <c r="Q390" i="3" s="1"/>
  <c r="U390" i="3"/>
  <c r="V390" i="3" s="1"/>
  <c r="C391" i="3"/>
  <c r="D391" i="3"/>
  <c r="E391" i="3" s="1" a="1"/>
  <c r="O391" i="3" a="1"/>
  <c r="O391" i="3" s="1"/>
  <c r="Q391" i="3" a="1"/>
  <c r="Q391" i="3" s="1"/>
  <c r="U391" i="3"/>
  <c r="V391" i="3"/>
  <c r="Y391" i="3"/>
  <c r="C392" i="3"/>
  <c r="D392" i="3" s="1"/>
  <c r="E392" i="3" s="1" a="1"/>
  <c r="O392" i="3" a="1"/>
  <c r="O392" i="3" s="1"/>
  <c r="Q392" i="3" a="1"/>
  <c r="Q392" i="3" s="1"/>
  <c r="U392" i="3"/>
  <c r="V392" i="3" s="1"/>
  <c r="Y392" i="3"/>
  <c r="C393" i="3"/>
  <c r="Y393" i="3" s="1"/>
  <c r="O393" i="3" a="1"/>
  <c r="O393" i="3"/>
  <c r="Q393" i="3" a="1"/>
  <c r="Q393" i="3"/>
  <c r="U393" i="3"/>
  <c r="V393" i="3"/>
  <c r="C394" i="3"/>
  <c r="O394" i="3" a="1"/>
  <c r="O394" i="3" s="1"/>
  <c r="Q394" i="3" a="1"/>
  <c r="Q394" i="3" s="1"/>
  <c r="U394" i="3"/>
  <c r="V394" i="3" s="1"/>
  <c r="C395" i="3"/>
  <c r="D395" i="3" s="1"/>
  <c r="E395" i="3" s="1" a="1"/>
  <c r="O395" i="3" a="1"/>
  <c r="O395" i="3"/>
  <c r="Q395" i="3" a="1"/>
  <c r="Q395" i="3" s="1"/>
  <c r="U395" i="3"/>
  <c r="V395" i="3"/>
  <c r="C396" i="3"/>
  <c r="O396" i="3" a="1"/>
  <c r="O396" i="3"/>
  <c r="Q396" i="3" a="1"/>
  <c r="Q396" i="3" s="1"/>
  <c r="U396" i="3"/>
  <c r="V396" i="3" s="1"/>
  <c r="C397" i="3"/>
  <c r="D397" i="3" s="1"/>
  <c r="E397" i="3" s="1" a="1"/>
  <c r="O397" i="3" a="1"/>
  <c r="O397" i="3" s="1"/>
  <c r="Q397" i="3" a="1"/>
  <c r="Q397" i="3"/>
  <c r="U397" i="3"/>
  <c r="V397" i="3"/>
  <c r="C398" i="3"/>
  <c r="D398" i="3" s="1"/>
  <c r="E398" i="3" a="1"/>
  <c r="E398" i="3" s="1"/>
  <c r="I398" i="3" a="1"/>
  <c r="I398" i="3" s="1"/>
  <c r="S398" i="3" s="1"/>
  <c r="L398" i="3" a="1"/>
  <c r="L398" i="3" s="1"/>
  <c r="O398" i="3" a="1"/>
  <c r="O398" i="3"/>
  <c r="Q398" i="3" a="1"/>
  <c r="Q398" i="3"/>
  <c r="U398" i="3"/>
  <c r="V398" i="3" s="1"/>
  <c r="C399" i="3"/>
  <c r="Y399" i="3" s="1"/>
  <c r="D399" i="3"/>
  <c r="E399" i="3" s="1" a="1"/>
  <c r="E399" i="3" s="1"/>
  <c r="I399" i="3" s="1" a="1"/>
  <c r="O399" i="3" a="1"/>
  <c r="O399" i="3"/>
  <c r="Q399" i="3" a="1"/>
  <c r="Q399" i="3"/>
  <c r="U399" i="3"/>
  <c r="V399" i="3"/>
  <c r="C400" i="3"/>
  <c r="O400" i="3" a="1"/>
  <c r="O400" i="3" s="1"/>
  <c r="Q400" i="3" a="1"/>
  <c r="Q400" i="3" s="1"/>
  <c r="U400" i="3"/>
  <c r="V400" i="3" s="1"/>
  <c r="C401" i="3"/>
  <c r="O401" i="3" a="1"/>
  <c r="O401" i="3"/>
  <c r="Q401" i="3" a="1"/>
  <c r="Q401" i="3"/>
  <c r="U401" i="3"/>
  <c r="V401" i="3" s="1"/>
  <c r="C402" i="3"/>
  <c r="O402" i="3" a="1"/>
  <c r="O402" i="3"/>
  <c r="Q402" i="3" a="1"/>
  <c r="Q402" i="3" s="1"/>
  <c r="U402" i="3"/>
  <c r="V402" i="3" s="1"/>
  <c r="C403" i="3"/>
  <c r="Y403" i="3" s="1"/>
  <c r="D403" i="3"/>
  <c r="E403" i="3" s="1" a="1"/>
  <c r="O403" i="3" a="1"/>
  <c r="O403" i="3"/>
  <c r="Q403" i="3" a="1"/>
  <c r="Q403" i="3"/>
  <c r="U403" i="3"/>
  <c r="V403" i="3"/>
  <c r="C404" i="3"/>
  <c r="Y404" i="3" s="1"/>
  <c r="D404" i="3"/>
  <c r="E404" i="3" s="1" a="1"/>
  <c r="E404" i="3" s="1"/>
  <c r="I404" i="3" a="1"/>
  <c r="L404" i="3" a="1"/>
  <c r="L404" i="3" s="1"/>
  <c r="O404" i="3" a="1"/>
  <c r="O404" i="3"/>
  <c r="Q404" i="3" a="1"/>
  <c r="Q404" i="3"/>
  <c r="U404" i="3"/>
  <c r="V404" i="3"/>
  <c r="C405" i="3"/>
  <c r="D405" i="3"/>
  <c r="E405" i="3" a="1"/>
  <c r="E405" i="3"/>
  <c r="I405" i="3" s="1" a="1"/>
  <c r="I405" i="3"/>
  <c r="L405" i="3" a="1"/>
  <c r="L405" i="3" s="1"/>
  <c r="O405" i="3" a="1"/>
  <c r="O405" i="3" s="1"/>
  <c r="Q405" i="3" a="1"/>
  <c r="Q405" i="3" s="1"/>
  <c r="U405" i="3"/>
  <c r="V405" i="3"/>
  <c r="Y405" i="3"/>
  <c r="C406" i="3"/>
  <c r="Y406" i="3" s="1"/>
  <c r="D406" i="3"/>
  <c r="E406" i="3" a="1"/>
  <c r="E406" i="3" s="1"/>
  <c r="I406" i="3" s="1" a="1"/>
  <c r="L406" i="3" a="1"/>
  <c r="L406" i="3" s="1"/>
  <c r="O406" i="3" a="1"/>
  <c r="O406" i="3" s="1"/>
  <c r="Q406" i="3" a="1"/>
  <c r="Q406" i="3" s="1"/>
  <c r="U406" i="3"/>
  <c r="V406" i="3" s="1"/>
  <c r="C407" i="3"/>
  <c r="O407" i="3" a="1"/>
  <c r="O407" i="3" s="1"/>
  <c r="Q407" i="3" a="1"/>
  <c r="Q407" i="3" s="1"/>
  <c r="U407" i="3"/>
  <c r="V407" i="3" s="1"/>
  <c r="C408" i="3"/>
  <c r="O408" i="3" a="1"/>
  <c r="O408" i="3" s="1"/>
  <c r="Q408" i="3" a="1"/>
  <c r="Q408" i="3" s="1"/>
  <c r="U408" i="3"/>
  <c r="V408" i="3" s="1"/>
  <c r="C409" i="3"/>
  <c r="O409" i="3" a="1"/>
  <c r="O409" i="3"/>
  <c r="Q409" i="3" a="1"/>
  <c r="Q409" i="3"/>
  <c r="U409" i="3"/>
  <c r="V409" i="3" s="1"/>
  <c r="C410" i="3"/>
  <c r="O410" i="3" a="1"/>
  <c r="O410" i="3"/>
  <c r="Q410" i="3" a="1"/>
  <c r="Q410" i="3"/>
  <c r="U410" i="3"/>
  <c r="V410" i="3" s="1"/>
  <c r="C411" i="3"/>
  <c r="Y411" i="3" s="1"/>
  <c r="D411" i="3"/>
  <c r="E411" i="3" s="1" a="1"/>
  <c r="O411" i="3" a="1"/>
  <c r="O411" i="3" s="1"/>
  <c r="Q411" i="3" a="1"/>
  <c r="Q411" i="3"/>
  <c r="U411" i="3"/>
  <c r="V411" i="3" s="1"/>
  <c r="C412" i="3"/>
  <c r="Y412" i="3" s="1"/>
  <c r="D412" i="3"/>
  <c r="E412" i="3" s="1" a="1"/>
  <c r="O412" i="3" a="1"/>
  <c r="O412" i="3"/>
  <c r="Q412" i="3" a="1"/>
  <c r="Q412" i="3" s="1"/>
  <c r="U412" i="3"/>
  <c r="V412" i="3" s="1"/>
  <c r="C413" i="3"/>
  <c r="D413" i="3" s="1"/>
  <c r="E413" i="3" s="1" a="1"/>
  <c r="O413" i="3" a="1"/>
  <c r="O413" i="3"/>
  <c r="Q413" i="3" a="1"/>
  <c r="Q413" i="3"/>
  <c r="U413" i="3"/>
  <c r="V413" i="3"/>
  <c r="Y413" i="3"/>
  <c r="C414" i="3"/>
  <c r="Y414" i="3" s="1"/>
  <c r="D414" i="3"/>
  <c r="E414" i="3" s="1" a="1"/>
  <c r="L414" i="3" s="1" a="1"/>
  <c r="L414" i="3" s="1"/>
  <c r="O414" i="3" a="1"/>
  <c r="O414" i="3" s="1"/>
  <c r="Q414" i="3" a="1"/>
  <c r="Q414" i="3" s="1"/>
  <c r="U414" i="3"/>
  <c r="V414" i="3" s="1"/>
  <c r="C415" i="3"/>
  <c r="O415" i="3" a="1"/>
  <c r="O415" i="3"/>
  <c r="Q415" i="3" a="1"/>
  <c r="Q415" i="3" s="1"/>
  <c r="U415" i="3"/>
  <c r="V415" i="3"/>
  <c r="C416" i="3"/>
  <c r="D416" i="3" s="1"/>
  <c r="E416" i="3" s="1" a="1"/>
  <c r="E416" i="3"/>
  <c r="I416" i="3" s="1" a="1"/>
  <c r="I416" i="3"/>
  <c r="L416" i="3" a="1"/>
  <c r="L416" i="3" s="1"/>
  <c r="S416" i="3" s="1"/>
  <c r="O416" i="3" a="1"/>
  <c r="O416" i="3" s="1"/>
  <c r="Q416" i="3" a="1"/>
  <c r="Q416" i="3" s="1"/>
  <c r="T416" i="3"/>
  <c r="U416" i="3"/>
  <c r="V416" i="3" s="1"/>
  <c r="C417" i="3"/>
  <c r="D417" i="3" s="1"/>
  <c r="E417" i="3" s="1" a="1"/>
  <c r="O417" i="3" a="1"/>
  <c r="O417" i="3"/>
  <c r="Q417" i="3" a="1"/>
  <c r="Q417" i="3"/>
  <c r="U417" i="3"/>
  <c r="V417" i="3"/>
  <c r="Y417" i="3"/>
  <c r="C418" i="3"/>
  <c r="O418" i="3" a="1"/>
  <c r="O418" i="3"/>
  <c r="Q418" i="3" a="1"/>
  <c r="Q418" i="3"/>
  <c r="U418" i="3"/>
  <c r="V418" i="3" s="1"/>
  <c r="C419" i="3"/>
  <c r="Y419" i="3" s="1"/>
  <c r="D419" i="3"/>
  <c r="E419" i="3" s="1" a="1"/>
  <c r="O419" i="3" a="1"/>
  <c r="O419" i="3"/>
  <c r="Q419" i="3" a="1"/>
  <c r="Q419" i="3"/>
  <c r="U419" i="3"/>
  <c r="V419" i="3"/>
  <c r="C420" i="3"/>
  <c r="D420" i="3"/>
  <c r="E420" i="3" s="1" a="1"/>
  <c r="O420" i="3" a="1"/>
  <c r="O420" i="3" s="1"/>
  <c r="Q420" i="3" a="1"/>
  <c r="Q420" i="3"/>
  <c r="U420" i="3"/>
  <c r="V420" i="3" s="1"/>
  <c r="Y420" i="3"/>
  <c r="C421" i="3"/>
  <c r="O421" i="3" a="1"/>
  <c r="O421" i="3" s="1"/>
  <c r="Q421" i="3" a="1"/>
  <c r="Q421" i="3" s="1"/>
  <c r="U421" i="3"/>
  <c r="V421" i="3" s="1"/>
  <c r="C422" i="3"/>
  <c r="O422" i="3" a="1"/>
  <c r="O422" i="3" s="1"/>
  <c r="Q422" i="3" a="1"/>
  <c r="Q422" i="3" s="1"/>
  <c r="U422" i="3"/>
  <c r="V422" i="3" s="1"/>
  <c r="C423" i="3"/>
  <c r="D423" i="3" s="1"/>
  <c r="E423" i="3" a="1"/>
  <c r="O423" i="3" a="1"/>
  <c r="O423" i="3"/>
  <c r="Q423" i="3" a="1"/>
  <c r="Q423" i="3"/>
  <c r="U423" i="3"/>
  <c r="V423" i="3" s="1"/>
  <c r="C424" i="3"/>
  <c r="D424" i="3"/>
  <c r="E424" i="3" s="1" a="1"/>
  <c r="O424" i="3" a="1"/>
  <c r="O424" i="3" s="1"/>
  <c r="Q424" i="3" a="1"/>
  <c r="Q424" i="3" s="1"/>
  <c r="U424" i="3"/>
  <c r="V424" i="3" s="1"/>
  <c r="Y424" i="3"/>
  <c r="C425" i="3"/>
  <c r="D425" i="3"/>
  <c r="E425" i="3" s="1" a="1"/>
  <c r="O425" i="3" a="1"/>
  <c r="O425" i="3" s="1"/>
  <c r="Q425" i="3" a="1"/>
  <c r="Q425" i="3" s="1"/>
  <c r="U425" i="3"/>
  <c r="V425" i="3" s="1"/>
  <c r="Y425" i="3"/>
  <c r="C426" i="3"/>
  <c r="Y426" i="3" s="1"/>
  <c r="D426" i="3"/>
  <c r="E426" i="3" s="1" a="1"/>
  <c r="E426" i="3" s="1"/>
  <c r="I426" i="3" a="1"/>
  <c r="L426" i="3" a="1"/>
  <c r="L426" i="3" s="1"/>
  <c r="O426" i="3" a="1"/>
  <c r="O426" i="3" s="1"/>
  <c r="Q426" i="3" a="1"/>
  <c r="Q426" i="3"/>
  <c r="U426" i="3"/>
  <c r="V426" i="3"/>
  <c r="C427" i="3"/>
  <c r="L427" i="3" a="1"/>
  <c r="L427" i="3" s="1"/>
  <c r="O427" i="3" a="1"/>
  <c r="O427" i="3"/>
  <c r="Q427" i="3" a="1"/>
  <c r="Q427" i="3"/>
  <c r="T427" i="3"/>
  <c r="U427" i="3"/>
  <c r="V427" i="3"/>
  <c r="C428" i="3"/>
  <c r="O428" i="3" a="1"/>
  <c r="O428" i="3" s="1"/>
  <c r="Q428" i="3" a="1"/>
  <c r="Q428" i="3" s="1"/>
  <c r="U428" i="3"/>
  <c r="V428" i="3" s="1"/>
  <c r="C429" i="3"/>
  <c r="O429" i="3" a="1"/>
  <c r="O429" i="3" s="1"/>
  <c r="Q429" i="3" a="1"/>
  <c r="Q429" i="3"/>
  <c r="U429" i="3"/>
  <c r="V429" i="3" s="1"/>
  <c r="C430" i="3"/>
  <c r="O430" i="3" a="1"/>
  <c r="O430" i="3" s="1"/>
  <c r="Q430" i="3" a="1"/>
  <c r="Q430" i="3" s="1"/>
  <c r="U430" i="3"/>
  <c r="V430" i="3" s="1"/>
  <c r="C431" i="3"/>
  <c r="O431" i="3" a="1"/>
  <c r="O431" i="3"/>
  <c r="Q431" i="3" a="1"/>
  <c r="Q431" i="3"/>
  <c r="U431" i="3"/>
  <c r="V431" i="3" s="1"/>
  <c r="C432" i="3"/>
  <c r="O432" i="3" a="1"/>
  <c r="O432" i="3" s="1"/>
  <c r="Q432" i="3" a="1"/>
  <c r="Q432" i="3" s="1"/>
  <c r="U432" i="3"/>
  <c r="V432" i="3"/>
  <c r="C433" i="3"/>
  <c r="O433" i="3" a="1"/>
  <c r="O433" i="3"/>
  <c r="Q433" i="3" a="1"/>
  <c r="Q433" i="3" s="1"/>
  <c r="U433" i="3"/>
  <c r="V433" i="3"/>
  <c r="C434" i="3"/>
  <c r="O434" i="3" a="1"/>
  <c r="O434" i="3" s="1"/>
  <c r="Q434" i="3" a="1"/>
  <c r="Q434" i="3" s="1"/>
  <c r="U434" i="3"/>
  <c r="V434" i="3"/>
  <c r="C435" i="3"/>
  <c r="L435" i="3" a="1"/>
  <c r="L435" i="3" s="1"/>
  <c r="O435" i="3" a="1"/>
  <c r="O435" i="3"/>
  <c r="Q435" i="3" a="1"/>
  <c r="Q435" i="3"/>
  <c r="U435" i="3"/>
  <c r="V435" i="3"/>
  <c r="C436" i="3"/>
  <c r="O436" i="3" a="1"/>
  <c r="O436" i="3"/>
  <c r="Q436" i="3" a="1"/>
  <c r="Q436" i="3" s="1"/>
  <c r="U436" i="3"/>
  <c r="V436" i="3" s="1"/>
  <c r="C437" i="3"/>
  <c r="O437" i="3" a="1"/>
  <c r="O437" i="3"/>
  <c r="Q437" i="3" a="1"/>
  <c r="Q437" i="3"/>
  <c r="U437" i="3"/>
  <c r="V437" i="3" s="1"/>
  <c r="C438" i="3"/>
  <c r="O438" i="3" a="1"/>
  <c r="O438" i="3" s="1"/>
  <c r="Q438" i="3" a="1"/>
  <c r="Q438" i="3" s="1"/>
  <c r="U438" i="3"/>
  <c r="V438" i="3" s="1"/>
  <c r="C439" i="3"/>
  <c r="O439" i="3" a="1"/>
  <c r="O439" i="3"/>
  <c r="Q439" i="3" a="1"/>
  <c r="Q439" i="3"/>
  <c r="U439" i="3"/>
  <c r="V439" i="3"/>
  <c r="C440" i="3"/>
  <c r="O440" i="3" a="1"/>
  <c r="O440" i="3" s="1"/>
  <c r="Q440" i="3" a="1"/>
  <c r="Q440" i="3"/>
  <c r="U440" i="3"/>
  <c r="V440" i="3" s="1"/>
  <c r="C441" i="3"/>
  <c r="L441" i="3" a="1"/>
  <c r="L441" i="3" s="1"/>
  <c r="O441" i="3" a="1"/>
  <c r="O441" i="3" s="1"/>
  <c r="Q441" i="3" a="1"/>
  <c r="Q441" i="3" s="1"/>
  <c r="U441" i="3"/>
  <c r="V441" i="3" s="1"/>
  <c r="C442" i="3"/>
  <c r="L442" i="3" s="1" a="1"/>
  <c r="L442" i="3" s="1"/>
  <c r="O442" i="3" a="1"/>
  <c r="O442" i="3"/>
  <c r="Q442" i="3" a="1"/>
  <c r="Q442" i="3" s="1"/>
  <c r="U442" i="3"/>
  <c r="V442" i="3"/>
  <c r="C443" i="3"/>
  <c r="O443" i="3" a="1"/>
  <c r="O443" i="3"/>
  <c r="Q443" i="3" a="1"/>
  <c r="Q443" i="3"/>
  <c r="U443" i="3"/>
  <c r="V443" i="3" s="1"/>
  <c r="C444" i="3"/>
  <c r="O444" i="3" a="1"/>
  <c r="O444" i="3" s="1"/>
  <c r="Q444" i="3" a="1"/>
  <c r="Q444" i="3"/>
  <c r="U444" i="3"/>
  <c r="V444" i="3" s="1"/>
  <c r="C445" i="3"/>
  <c r="L445" i="3" a="1"/>
  <c r="L445" i="3" s="1"/>
  <c r="O445" i="3" a="1"/>
  <c r="O445" i="3"/>
  <c r="Q445" i="3" a="1"/>
  <c r="Q445" i="3"/>
  <c r="U445" i="3"/>
  <c r="V445" i="3"/>
  <c r="C446" i="3"/>
  <c r="L446" i="3" a="1"/>
  <c r="L446" i="3" s="1"/>
  <c r="O446" i="3" a="1"/>
  <c r="O446" i="3" s="1"/>
  <c r="Q446" i="3" a="1"/>
  <c r="Q446" i="3"/>
  <c r="U446" i="3"/>
  <c r="V446" i="3" s="1"/>
  <c r="C447" i="3"/>
  <c r="O447" i="3" a="1"/>
  <c r="O447" i="3"/>
  <c r="Q447" i="3" a="1"/>
  <c r="Q447" i="3"/>
  <c r="U447" i="3"/>
  <c r="V447" i="3"/>
  <c r="C448" i="3"/>
  <c r="L448" i="3" a="1"/>
  <c r="L448" i="3" s="1"/>
  <c r="O448" i="3" a="1"/>
  <c r="O448" i="3" s="1"/>
  <c r="Q448" i="3" a="1"/>
  <c r="Q448" i="3"/>
  <c r="U448" i="3"/>
  <c r="V448" i="3" s="1"/>
  <c r="C449" i="3"/>
  <c r="O449" i="3" a="1"/>
  <c r="O449" i="3" s="1"/>
  <c r="Q449" i="3" a="1"/>
  <c r="Q449" i="3" s="1"/>
  <c r="U449" i="3"/>
  <c r="V449" i="3" s="1"/>
  <c r="C450" i="3"/>
  <c r="O450" i="3" a="1"/>
  <c r="O450" i="3" s="1"/>
  <c r="Q450" i="3" a="1"/>
  <c r="Q450" i="3" s="1"/>
  <c r="U450" i="3"/>
  <c r="V450" i="3"/>
  <c r="C451" i="3"/>
  <c r="L451" i="3" a="1"/>
  <c r="L451" i="3" s="1"/>
  <c r="O451" i="3" a="1"/>
  <c r="O451" i="3"/>
  <c r="Q451" i="3" a="1"/>
  <c r="Q451" i="3"/>
  <c r="U451" i="3"/>
  <c r="V451" i="3" s="1"/>
  <c r="C452" i="3"/>
  <c r="L452" i="3" a="1"/>
  <c r="L452" i="3" s="1"/>
  <c r="O452" i="3" a="1"/>
  <c r="O452" i="3" s="1"/>
  <c r="Q452" i="3" a="1"/>
  <c r="Q452" i="3" s="1"/>
  <c r="U452" i="3"/>
  <c r="V452" i="3" s="1"/>
  <c r="C453" i="3"/>
  <c r="O453" i="3" a="1"/>
  <c r="O453" i="3" s="1"/>
  <c r="Q453" i="3" a="1"/>
  <c r="Q453" i="3" s="1"/>
  <c r="U453" i="3"/>
  <c r="V453" i="3" s="1"/>
  <c r="C454" i="3"/>
  <c r="O454" i="3" a="1"/>
  <c r="O454" i="3" s="1"/>
  <c r="Q454" i="3" a="1"/>
  <c r="Q454" i="3"/>
  <c r="U454" i="3"/>
  <c r="V454" i="3" s="1"/>
  <c r="C455" i="3"/>
  <c r="L455" i="3" s="1" a="1"/>
  <c r="L455" i="3" s="1"/>
  <c r="O455" i="3" a="1"/>
  <c r="O455" i="3" s="1"/>
  <c r="Q455" i="3" a="1"/>
  <c r="Q455" i="3" s="1"/>
  <c r="U455" i="3"/>
  <c r="V455" i="3"/>
  <c r="C456" i="3"/>
  <c r="L456" i="3" a="1"/>
  <c r="L456" i="3" s="1"/>
  <c r="O456" i="3" a="1"/>
  <c r="O456" i="3" s="1"/>
  <c r="Q456" i="3" a="1"/>
  <c r="Q456" i="3" s="1"/>
  <c r="U456" i="3"/>
  <c r="V456" i="3"/>
  <c r="C457" i="3"/>
  <c r="O457" i="3" a="1"/>
  <c r="O457" i="3"/>
  <c r="Q457" i="3" a="1"/>
  <c r="Q457" i="3"/>
  <c r="U457" i="3"/>
  <c r="V457" i="3" s="1"/>
  <c r="C458" i="3"/>
  <c r="O458" i="3" a="1"/>
  <c r="O458" i="3" s="1"/>
  <c r="Q458" i="3" a="1"/>
  <c r="Q458" i="3"/>
  <c r="U458" i="3"/>
  <c r="V458" i="3" s="1"/>
  <c r="C459" i="3"/>
  <c r="O459" i="3" a="1"/>
  <c r="O459" i="3"/>
  <c r="Q459" i="3" a="1"/>
  <c r="Q459" i="3"/>
  <c r="U459" i="3"/>
  <c r="V459" i="3" s="1"/>
  <c r="C460" i="3"/>
  <c r="O460" i="3" a="1"/>
  <c r="O460" i="3" s="1"/>
  <c r="Q460" i="3" a="1"/>
  <c r="Q460" i="3"/>
  <c r="U460" i="3"/>
  <c r="V460" i="3"/>
  <c r="C461" i="3"/>
  <c r="L461" i="3" a="1"/>
  <c r="L461" i="3"/>
  <c r="O461" i="3" a="1"/>
  <c r="O461" i="3" s="1"/>
  <c r="Q461" i="3" a="1"/>
  <c r="Q461" i="3" s="1"/>
  <c r="T461" i="3"/>
  <c r="U461" i="3"/>
  <c r="V461" i="3" s="1"/>
  <c r="C462" i="3"/>
  <c r="O462" i="3" a="1"/>
  <c r="O462" i="3" s="1"/>
  <c r="Q462" i="3" a="1"/>
  <c r="Q462" i="3"/>
  <c r="U462" i="3"/>
  <c r="V462" i="3"/>
  <c r="C463" i="3"/>
  <c r="O463" i="3" a="1"/>
  <c r="O463" i="3" s="1"/>
  <c r="Q463" i="3" a="1"/>
  <c r="Q463" i="3" s="1"/>
  <c r="U463" i="3"/>
  <c r="V463" i="3" s="1"/>
  <c r="C464" i="3"/>
  <c r="O464" i="3" a="1"/>
  <c r="O464" i="3"/>
  <c r="Q464" i="3" a="1"/>
  <c r="Q464" i="3" s="1"/>
  <c r="U464" i="3"/>
  <c r="V464" i="3"/>
  <c r="C465" i="3"/>
  <c r="O465" i="3" a="1"/>
  <c r="O465" i="3"/>
  <c r="Q465" i="3" a="1"/>
  <c r="Q465" i="3"/>
  <c r="U465" i="3"/>
  <c r="V465" i="3" s="1"/>
  <c r="C466" i="3"/>
  <c r="O466" i="3" a="1"/>
  <c r="O466" i="3" s="1"/>
  <c r="Q466" i="3" a="1"/>
  <c r="Q466" i="3" s="1"/>
  <c r="U466" i="3"/>
  <c r="V466" i="3" s="1"/>
  <c r="C467" i="3"/>
  <c r="L467" i="3" a="1"/>
  <c r="L467" i="3" s="1"/>
  <c r="O467" i="3" a="1"/>
  <c r="O467" i="3"/>
  <c r="Q467" i="3" a="1"/>
  <c r="Q467" i="3"/>
  <c r="U467" i="3"/>
  <c r="V467" i="3" s="1"/>
  <c r="C468" i="3"/>
  <c r="O468" i="3" a="1"/>
  <c r="O468" i="3"/>
  <c r="Q468" i="3" a="1"/>
  <c r="Q468" i="3"/>
  <c r="U468" i="3"/>
  <c r="V468" i="3" s="1"/>
  <c r="C469" i="3"/>
  <c r="I469" i="3" a="1"/>
  <c r="L469" i="3" a="1"/>
  <c r="L469" i="3" s="1"/>
  <c r="O469" i="3" a="1"/>
  <c r="O469" i="3"/>
  <c r="Q469" i="3" a="1"/>
  <c r="Q469" i="3"/>
  <c r="U469" i="3"/>
  <c r="V469" i="3"/>
  <c r="C470" i="3"/>
  <c r="O470" i="3" a="1"/>
  <c r="O470" i="3" s="1"/>
  <c r="Q470" i="3" a="1"/>
  <c r="Q470" i="3" s="1"/>
  <c r="U470" i="3"/>
  <c r="V470" i="3" s="1"/>
  <c r="C471" i="3"/>
  <c r="O471" i="3" a="1"/>
  <c r="O471" i="3" s="1"/>
  <c r="Q471" i="3" a="1"/>
  <c r="Q471" i="3"/>
  <c r="U471" i="3"/>
  <c r="V471" i="3" s="1"/>
  <c r="C472" i="3"/>
  <c r="O472" i="3" a="1"/>
  <c r="O472" i="3"/>
  <c r="Q472" i="3" a="1"/>
  <c r="Q472" i="3"/>
  <c r="U472" i="3"/>
  <c r="V472" i="3" s="1"/>
  <c r="C473" i="3"/>
  <c r="O473" i="3" a="1"/>
  <c r="O473" i="3"/>
  <c r="Q473" i="3" a="1"/>
  <c r="Q473" i="3"/>
  <c r="C474" i="3"/>
  <c r="D474" i="3" s="1"/>
  <c r="E474" i="3" s="1" a="1"/>
  <c r="E474" i="3" s="1"/>
  <c r="O474" i="3" a="1"/>
  <c r="O474" i="3"/>
  <c r="Q474" i="3" a="1"/>
  <c r="Q474" i="3"/>
  <c r="C475" i="3"/>
  <c r="O475" i="3" a="1"/>
  <c r="O475" i="3"/>
  <c r="Q475" i="3" a="1"/>
  <c r="Q475" i="3"/>
  <c r="C476" i="3"/>
  <c r="O476" i="3" a="1"/>
  <c r="O476" i="3" s="1"/>
  <c r="Q476" i="3" a="1"/>
  <c r="Q476" i="3" s="1"/>
  <c r="C477" i="3"/>
  <c r="O477" i="3" a="1"/>
  <c r="O477" i="3"/>
  <c r="Q477" i="3" a="1"/>
  <c r="Q477" i="3" s="1"/>
  <c r="C478" i="3"/>
  <c r="O478" i="3" a="1"/>
  <c r="O478" i="3" s="1"/>
  <c r="Q478" i="3" a="1"/>
  <c r="Q478" i="3" s="1"/>
  <c r="C479" i="3"/>
  <c r="D479" i="3" s="1"/>
  <c r="E479" i="3" s="1" a="1"/>
  <c r="E479" i="3" s="1"/>
  <c r="O479" i="3" a="1"/>
  <c r="O479" i="3"/>
  <c r="Q479" i="3" a="1"/>
  <c r="Q479" i="3" s="1"/>
  <c r="C480" i="3"/>
  <c r="D480" i="3" s="1"/>
  <c r="E480" i="3" s="1" a="1"/>
  <c r="E480" i="3" s="1"/>
  <c r="O480" i="3" a="1"/>
  <c r="O480" i="3" s="1"/>
  <c r="Q480" i="3" a="1"/>
  <c r="Q480" i="3" s="1"/>
  <c r="C481" i="3"/>
  <c r="O481" i="3" a="1"/>
  <c r="O481" i="3" s="1"/>
  <c r="Q481" i="3" a="1"/>
  <c r="Q481" i="3"/>
  <c r="C482" i="3"/>
  <c r="O482" i="3" a="1"/>
  <c r="O482" i="3" s="1"/>
  <c r="Q482" i="3" a="1"/>
  <c r="Q482" i="3" s="1"/>
  <c r="C483" i="3"/>
  <c r="O483" i="3" a="1"/>
  <c r="O483" i="3"/>
  <c r="Q483" i="3" a="1"/>
  <c r="Q483" i="3"/>
  <c r="C484" i="3"/>
  <c r="O484" i="3" a="1"/>
  <c r="O484" i="3" s="1"/>
  <c r="Q484" i="3" a="1"/>
  <c r="Q484" i="3" s="1"/>
  <c r="C485" i="3"/>
  <c r="O485" i="3" a="1"/>
  <c r="O485" i="3"/>
  <c r="Q485" i="3" a="1"/>
  <c r="Q485" i="3" s="1"/>
  <c r="C486" i="3"/>
  <c r="D486" i="3" s="1"/>
  <c r="E486" i="3" s="1" a="1"/>
  <c r="E486" i="3" s="1"/>
  <c r="O486" i="3" a="1"/>
  <c r="O486" i="3"/>
  <c r="Q486" i="3" a="1"/>
  <c r="Q486" i="3" s="1"/>
  <c r="C487" i="3"/>
  <c r="D487" i="3" s="1"/>
  <c r="E487" i="3" s="1" a="1"/>
  <c r="O487" i="3" a="1"/>
  <c r="O487" i="3"/>
  <c r="Q487" i="3" a="1"/>
  <c r="Q487" i="3"/>
  <c r="C488" i="3"/>
  <c r="D488" i="3" s="1"/>
  <c r="E488" i="3" s="1" a="1"/>
  <c r="E488" i="3" s="1"/>
  <c r="O488" i="3" a="1"/>
  <c r="O488" i="3" s="1"/>
  <c r="Q488" i="3" a="1"/>
  <c r="Q488" i="3"/>
  <c r="C489" i="3"/>
  <c r="D489" i="3" s="1"/>
  <c r="E489" i="3" s="1" a="1"/>
  <c r="E489" i="3" s="1"/>
  <c r="O489" i="3" a="1"/>
  <c r="O489" i="3" s="1"/>
  <c r="Q489" i="3" a="1"/>
  <c r="Q489" i="3" s="1"/>
  <c r="C490" i="3"/>
  <c r="O490" i="3" a="1"/>
  <c r="O490" i="3" s="1"/>
  <c r="Q490" i="3" a="1"/>
  <c r="Q490" i="3" s="1"/>
  <c r="C491" i="3"/>
  <c r="O491" i="3" a="1"/>
  <c r="O491" i="3" s="1"/>
  <c r="Q491" i="3" a="1"/>
  <c r="Q491" i="3" s="1"/>
  <c r="C492" i="3"/>
  <c r="O492" i="3" a="1"/>
  <c r="O492" i="3" s="1"/>
  <c r="Q492" i="3" a="1"/>
  <c r="Q492" i="3" s="1"/>
  <c r="C493" i="3"/>
  <c r="O493" i="3" a="1"/>
  <c r="O493" i="3"/>
  <c r="Q493" i="3" a="1"/>
  <c r="Q493" i="3"/>
  <c r="C494" i="3"/>
  <c r="O494" i="3" a="1"/>
  <c r="O494" i="3" s="1"/>
  <c r="Q494" i="3" a="1"/>
  <c r="Q494" i="3"/>
  <c r="C495" i="3"/>
  <c r="D495" i="3" s="1"/>
  <c r="E495" i="3" s="1" a="1"/>
  <c r="E495" i="3" s="1"/>
  <c r="O495" i="3" a="1"/>
  <c r="O495" i="3" s="1"/>
  <c r="Q495" i="3" a="1"/>
  <c r="Q495" i="3"/>
  <c r="C496" i="3"/>
  <c r="O496" i="3" a="1"/>
  <c r="O496" i="3" s="1"/>
  <c r="Q496" i="3" a="1"/>
  <c r="Q496" i="3"/>
  <c r="U496" i="3"/>
  <c r="V496" i="3"/>
  <c r="C497" i="3"/>
  <c r="O497" i="3" a="1"/>
  <c r="O497" i="3"/>
  <c r="Q497" i="3" a="1"/>
  <c r="Q497" i="3" s="1"/>
  <c r="U497" i="3"/>
  <c r="V497" i="3"/>
  <c r="C498" i="3"/>
  <c r="D498" i="3" s="1"/>
  <c r="E498" i="3" s="1" a="1"/>
  <c r="E498" i="3" s="1"/>
  <c r="O498" i="3" a="1"/>
  <c r="O498" i="3" s="1"/>
  <c r="Q498" i="3" a="1"/>
  <c r="Q498" i="3" s="1"/>
  <c r="U498" i="3"/>
  <c r="V498" i="3" s="1"/>
  <c r="C499" i="3"/>
  <c r="O499" i="3" a="1"/>
  <c r="O499" i="3"/>
  <c r="Q499" i="3" a="1"/>
  <c r="Q499" i="3"/>
  <c r="U499" i="3"/>
  <c r="V499" i="3" s="1"/>
  <c r="C500" i="3"/>
  <c r="O500" i="3" a="1"/>
  <c r="O500" i="3"/>
  <c r="Q500" i="3" a="1"/>
  <c r="Q500" i="3"/>
  <c r="U500" i="3"/>
  <c r="V500" i="3" s="1"/>
  <c r="C501" i="3"/>
  <c r="D501" i="3" s="1"/>
  <c r="E501" i="3" s="1" a="1"/>
  <c r="E501" i="3" s="1"/>
  <c r="O501" i="3" a="1"/>
  <c r="O501" i="3" s="1"/>
  <c r="Q501" i="3" a="1"/>
  <c r="Q501" i="3"/>
  <c r="U501" i="3"/>
  <c r="V501" i="3" s="1"/>
  <c r="C502" i="3"/>
  <c r="D502" i="3" s="1"/>
  <c r="E502" i="3" s="1" a="1"/>
  <c r="E502" i="3" s="1"/>
  <c r="O502" i="3" a="1"/>
  <c r="O502" i="3" s="1"/>
  <c r="Q502" i="3" a="1"/>
  <c r="Q502" i="3" s="1"/>
  <c r="U502" i="3"/>
  <c r="V502" i="3"/>
  <c r="C503" i="3"/>
  <c r="O503" i="3" a="1"/>
  <c r="O503" i="3" s="1"/>
  <c r="Q503" i="3" a="1"/>
  <c r="Q503" i="3" s="1"/>
  <c r="U503" i="3"/>
  <c r="V503" i="3"/>
  <c r="C504" i="3"/>
  <c r="O504" i="3" a="1"/>
  <c r="O504" i="3" s="1"/>
  <c r="Q504" i="3" a="1"/>
  <c r="Q504" i="3"/>
  <c r="U504" i="3"/>
  <c r="V504" i="3" s="1"/>
  <c r="C505" i="3"/>
  <c r="O505" i="3" a="1"/>
  <c r="O505" i="3"/>
  <c r="Q505" i="3" a="1"/>
  <c r="Q505" i="3"/>
  <c r="U505" i="3"/>
  <c r="V505" i="3" s="1"/>
  <c r="C506" i="3"/>
  <c r="O506" i="3" a="1"/>
  <c r="O506" i="3" s="1"/>
  <c r="Q506" i="3" a="1"/>
  <c r="Q506" i="3" s="1"/>
  <c r="U506" i="3"/>
  <c r="V506" i="3"/>
  <c r="C507" i="3"/>
  <c r="O507" i="3" a="1"/>
  <c r="O507" i="3"/>
  <c r="Q507" i="3" a="1"/>
  <c r="Q507" i="3"/>
  <c r="U507" i="3"/>
  <c r="V507" i="3" s="1"/>
  <c r="C508" i="3"/>
  <c r="O508" i="3" a="1"/>
  <c r="O508" i="3"/>
  <c r="Q508" i="3" a="1"/>
  <c r="Q508" i="3"/>
  <c r="U508" i="3"/>
  <c r="V508" i="3"/>
  <c r="C509" i="3"/>
  <c r="O509" i="3" a="1"/>
  <c r="O509" i="3"/>
  <c r="Q509" i="3" a="1"/>
  <c r="Q509" i="3"/>
  <c r="U509" i="3"/>
  <c r="V509" i="3"/>
  <c r="C510" i="3"/>
  <c r="O510" i="3" a="1"/>
  <c r="O510" i="3" s="1"/>
  <c r="Q510" i="3" a="1"/>
  <c r="Q510" i="3"/>
  <c r="U510" i="3"/>
  <c r="V510" i="3" s="1"/>
  <c r="C511" i="3"/>
  <c r="O511" i="3" a="1"/>
  <c r="O511" i="3"/>
  <c r="Q511" i="3" a="1"/>
  <c r="Q511" i="3" s="1"/>
  <c r="U511" i="3"/>
  <c r="V511" i="3"/>
  <c r="C512" i="3"/>
  <c r="O512" i="3" a="1"/>
  <c r="O512" i="3" s="1"/>
  <c r="Q512" i="3" a="1"/>
  <c r="Q512" i="3" s="1"/>
  <c r="U512" i="3"/>
  <c r="V512" i="3"/>
  <c r="C513" i="3"/>
  <c r="O513" i="3" a="1"/>
  <c r="O513" i="3"/>
  <c r="Q513" i="3" a="1"/>
  <c r="Q513" i="3"/>
  <c r="U513" i="3"/>
  <c r="V513" i="3" s="1"/>
  <c r="C514" i="3"/>
  <c r="L514" i="3" a="1"/>
  <c r="L514" i="3"/>
  <c r="O514" i="3" a="1"/>
  <c r="O514" i="3" s="1"/>
  <c r="Q514" i="3" a="1"/>
  <c r="Q514" i="3"/>
  <c r="T514" i="3"/>
  <c r="U514" i="3"/>
  <c r="V514" i="3" s="1"/>
  <c r="C515" i="3"/>
  <c r="L515" i="3" a="1"/>
  <c r="L515" i="3"/>
  <c r="O515" i="3" a="1"/>
  <c r="O515" i="3"/>
  <c r="Q515" i="3" a="1"/>
  <c r="Q515" i="3"/>
  <c r="U515" i="3"/>
  <c r="V515" i="3" s="1"/>
  <c r="C516" i="3"/>
  <c r="O516" i="3" a="1"/>
  <c r="O516" i="3"/>
  <c r="Q516" i="3" a="1"/>
  <c r="Q516" i="3"/>
  <c r="U516" i="3"/>
  <c r="V516" i="3" s="1"/>
  <c r="C517" i="3"/>
  <c r="O517" i="3" a="1"/>
  <c r="O517" i="3"/>
  <c r="Q517" i="3" a="1"/>
  <c r="Q517" i="3"/>
  <c r="U517" i="3"/>
  <c r="V517" i="3"/>
  <c r="C518" i="3"/>
  <c r="O518" i="3" a="1"/>
  <c r="O518" i="3" s="1"/>
  <c r="Q518" i="3" a="1"/>
  <c r="Q518" i="3" s="1"/>
  <c r="U518" i="3"/>
  <c r="V518" i="3"/>
  <c r="C519" i="3"/>
  <c r="O519" i="3" a="1"/>
  <c r="O519" i="3" s="1"/>
  <c r="Q519" i="3" a="1"/>
  <c r="Q519" i="3"/>
  <c r="U519" i="3"/>
  <c r="V519" i="3"/>
  <c r="C520" i="3"/>
  <c r="O520" i="3" a="1"/>
  <c r="O520" i="3"/>
  <c r="Q520" i="3" a="1"/>
  <c r="Q520" i="3"/>
  <c r="U520" i="3"/>
  <c r="V520" i="3" s="1"/>
  <c r="C521" i="3"/>
  <c r="O521" i="3" a="1"/>
  <c r="O521" i="3"/>
  <c r="Q521" i="3" a="1"/>
  <c r="Q521" i="3" s="1"/>
  <c r="U521" i="3"/>
  <c r="V521" i="3" s="1"/>
  <c r="C522" i="3"/>
  <c r="O522" i="3" a="1"/>
  <c r="O522" i="3" s="1"/>
  <c r="Q522" i="3" a="1"/>
  <c r="Q522" i="3" s="1"/>
  <c r="U522" i="3"/>
  <c r="V522" i="3" s="1"/>
  <c r="C523" i="3"/>
  <c r="O523" i="3" a="1"/>
  <c r="O523" i="3"/>
  <c r="Q523" i="3" a="1"/>
  <c r="Q523" i="3"/>
  <c r="U523" i="3"/>
  <c r="V523" i="3" s="1"/>
  <c r="C524" i="3"/>
  <c r="O524" i="3" a="1"/>
  <c r="O524" i="3" s="1"/>
  <c r="Q524" i="3" a="1"/>
  <c r="Q524" i="3" s="1"/>
  <c r="U524" i="3"/>
  <c r="V524" i="3"/>
  <c r="C525" i="3"/>
  <c r="O525" i="3" a="1"/>
  <c r="O525" i="3"/>
  <c r="Q525" i="3" a="1"/>
  <c r="Q525" i="3" s="1"/>
  <c r="U525" i="3"/>
  <c r="V525" i="3"/>
  <c r="C526" i="3"/>
  <c r="O526" i="3" a="1"/>
  <c r="O526" i="3"/>
  <c r="Q526" i="3" a="1"/>
  <c r="Q526" i="3"/>
  <c r="U526" i="3"/>
  <c r="V526" i="3" s="1"/>
  <c r="C527" i="3"/>
  <c r="L527" i="3" a="1"/>
  <c r="L527" i="3" s="1"/>
  <c r="O527" i="3" a="1"/>
  <c r="O527" i="3" s="1"/>
  <c r="Q527" i="3" a="1"/>
  <c r="Q527" i="3" s="1"/>
  <c r="U527" i="3"/>
  <c r="V527" i="3" s="1"/>
  <c r="C528" i="3"/>
  <c r="I528" i="3" a="1"/>
  <c r="L528" i="3" a="1"/>
  <c r="L528" i="3" s="1"/>
  <c r="O528" i="3" a="1"/>
  <c r="O528" i="3"/>
  <c r="Q528" i="3" a="1"/>
  <c r="Q528" i="3"/>
  <c r="U528" i="3"/>
  <c r="V528" i="3"/>
  <c r="C529" i="3"/>
  <c r="O529" i="3" a="1"/>
  <c r="O529" i="3" s="1"/>
  <c r="Q529" i="3" a="1"/>
  <c r="Q529" i="3" s="1"/>
  <c r="U529" i="3"/>
  <c r="V529" i="3" s="1"/>
  <c r="C530" i="3"/>
  <c r="L530" i="3" a="1"/>
  <c r="L530" i="3" s="1"/>
  <c r="O530" i="3" a="1"/>
  <c r="O530" i="3"/>
  <c r="Q530" i="3" a="1"/>
  <c r="Q530" i="3" s="1"/>
  <c r="U530" i="3"/>
  <c r="V530" i="3" s="1"/>
  <c r="C531" i="3"/>
  <c r="L531" i="3" a="1"/>
  <c r="L531" i="3" s="1"/>
  <c r="O531" i="3" a="1"/>
  <c r="O531" i="3"/>
  <c r="Q531" i="3" a="1"/>
  <c r="Q531" i="3" s="1"/>
  <c r="U531" i="3"/>
  <c r="V531" i="3"/>
  <c r="C532" i="3"/>
  <c r="O532" i="3" a="1"/>
  <c r="O532" i="3"/>
  <c r="Q532" i="3" a="1"/>
  <c r="Q532" i="3" s="1"/>
  <c r="U532" i="3"/>
  <c r="V532" i="3" s="1"/>
  <c r="C533" i="3"/>
  <c r="O533" i="3" a="1"/>
  <c r="O533" i="3"/>
  <c r="Q533" i="3" a="1"/>
  <c r="Q533" i="3" s="1"/>
  <c r="U533" i="3"/>
  <c r="V533" i="3" s="1"/>
  <c r="C534" i="3"/>
  <c r="O534" i="3" a="1"/>
  <c r="O534" i="3" s="1"/>
  <c r="Q534" i="3" a="1"/>
  <c r="Q534" i="3"/>
  <c r="U534" i="3"/>
  <c r="V534" i="3" s="1"/>
  <c r="C535" i="3"/>
  <c r="O535" i="3" a="1"/>
  <c r="O535" i="3" s="1"/>
  <c r="Q535" i="3" a="1"/>
  <c r="Q535" i="3"/>
  <c r="U535" i="3"/>
  <c r="V535" i="3" s="1"/>
  <c r="C536" i="3"/>
  <c r="O536" i="3" a="1"/>
  <c r="O536" i="3"/>
  <c r="Q536" i="3" a="1"/>
  <c r="Q536" i="3" s="1"/>
  <c r="U536" i="3"/>
  <c r="V536" i="3"/>
  <c r="C537" i="3"/>
  <c r="I537" i="3" a="1"/>
  <c r="T537" i="3" s="1"/>
  <c r="L537" i="3" a="1"/>
  <c r="L537" i="3" s="1"/>
  <c r="O537" i="3" a="1"/>
  <c r="O537" i="3" s="1"/>
  <c r="Q537" i="3" a="1"/>
  <c r="Q537" i="3"/>
  <c r="U537" i="3"/>
  <c r="V537" i="3"/>
  <c r="C538" i="3"/>
  <c r="E538" i="3" a="1"/>
  <c r="E538" i="3" s="1"/>
  <c r="I538" i="3" s="1" a="1"/>
  <c r="T538" i="3" s="1"/>
  <c r="L538" i="3" a="1"/>
  <c r="L538" i="3" s="1"/>
  <c r="O538" i="3" a="1"/>
  <c r="O538" i="3" s="1"/>
  <c r="Q538" i="3" a="1"/>
  <c r="Q538" i="3"/>
  <c r="U538" i="3"/>
  <c r="V538" i="3" s="1"/>
  <c r="C539" i="3"/>
  <c r="E539" i="3" a="1"/>
  <c r="O539" i="3" a="1"/>
  <c r="O539" i="3"/>
  <c r="Q539" i="3" a="1"/>
  <c r="Q539" i="3" s="1"/>
  <c r="U539" i="3"/>
  <c r="V539" i="3"/>
  <c r="C540" i="3"/>
  <c r="E540" i="3" a="1"/>
  <c r="E540" i="3" s="1"/>
  <c r="I540" i="3" s="1" a="1"/>
  <c r="L540" i="3" a="1"/>
  <c r="L540" i="3" s="1"/>
  <c r="O540" i="3" a="1"/>
  <c r="O540" i="3"/>
  <c r="Q540" i="3" a="1"/>
  <c r="Q540" i="3"/>
  <c r="U540" i="3"/>
  <c r="V540" i="3"/>
  <c r="C541" i="3"/>
  <c r="E541" i="3" a="1"/>
  <c r="E541" i="3" s="1"/>
  <c r="I541" i="3" s="1" a="1"/>
  <c r="L541" i="3" a="1"/>
  <c r="L541" i="3" s="1"/>
  <c r="O541" i="3" a="1"/>
  <c r="O541" i="3" s="1"/>
  <c r="Q541" i="3" a="1"/>
  <c r="Q541" i="3"/>
  <c r="U541" i="3"/>
  <c r="V541" i="3"/>
  <c r="C542" i="3"/>
  <c r="E542" i="3" a="1"/>
  <c r="O542" i="3" a="1"/>
  <c r="O542" i="3" s="1"/>
  <c r="Q542" i="3" a="1"/>
  <c r="Q542" i="3" s="1"/>
  <c r="U542" i="3"/>
  <c r="V542" i="3"/>
  <c r="C543" i="3"/>
  <c r="E543" i="3" s="1" a="1"/>
  <c r="O543" i="3" a="1"/>
  <c r="O543" i="3" s="1"/>
  <c r="Q543" i="3" a="1"/>
  <c r="Q543" i="3"/>
  <c r="U543" i="3"/>
  <c r="V543" i="3"/>
  <c r="C544" i="3"/>
  <c r="E544" i="3" a="1"/>
  <c r="L544" i="3" s="1" a="1"/>
  <c r="L544" i="3" s="1"/>
  <c r="O544" i="3" a="1"/>
  <c r="O544" i="3" s="1"/>
  <c r="Q544" i="3" a="1"/>
  <c r="Q544" i="3"/>
  <c r="U544" i="3"/>
  <c r="V544" i="3" s="1"/>
  <c r="C545" i="3"/>
  <c r="E545" i="3" a="1"/>
  <c r="O545" i="3" a="1"/>
  <c r="O545" i="3" s="1"/>
  <c r="Q545" i="3" a="1"/>
  <c r="Q545" i="3" s="1"/>
  <c r="U545" i="3"/>
  <c r="V545" i="3"/>
  <c r="C546" i="3"/>
  <c r="E546" i="3" s="1" a="1"/>
  <c r="O546" i="3" a="1"/>
  <c r="O546" i="3" s="1"/>
  <c r="Q546" i="3" a="1"/>
  <c r="Q546" i="3" s="1"/>
  <c r="U546" i="3"/>
  <c r="V546" i="3"/>
  <c r="C547" i="3"/>
  <c r="E547" i="3" s="1" a="1"/>
  <c r="E547" i="3" s="1"/>
  <c r="I547" i="3" s="1" a="1"/>
  <c r="T547" i="3" s="1"/>
  <c r="L547" i="3" a="1"/>
  <c r="L547" i="3" s="1"/>
  <c r="O547" i="3" a="1"/>
  <c r="O547" i="3" s="1"/>
  <c r="Q547" i="3" a="1"/>
  <c r="Q547" i="3"/>
  <c r="U547" i="3"/>
  <c r="V547" i="3" s="1"/>
  <c r="C548" i="3"/>
  <c r="O548" i="3" a="1"/>
  <c r="O548" i="3" s="1"/>
  <c r="Q548" i="3" a="1"/>
  <c r="Q548" i="3"/>
  <c r="U548" i="3"/>
  <c r="V548" i="3"/>
  <c r="C549" i="3"/>
  <c r="O549" i="3" a="1"/>
  <c r="O549" i="3" s="1"/>
  <c r="Q549" i="3" a="1"/>
  <c r="Q549" i="3"/>
  <c r="U549" i="3"/>
  <c r="V549" i="3"/>
  <c r="C550" i="3"/>
  <c r="O550" i="3" a="1"/>
  <c r="O550" i="3" s="1"/>
  <c r="Q550" i="3" a="1"/>
  <c r="Q550" i="3" s="1"/>
  <c r="U550" i="3"/>
  <c r="V550" i="3"/>
  <c r="C551" i="3"/>
  <c r="L551" i="3" a="1"/>
  <c r="L551" i="3" s="1"/>
  <c r="O551" i="3" a="1"/>
  <c r="O551" i="3" s="1"/>
  <c r="Q551" i="3" a="1"/>
  <c r="Q551" i="3" s="1"/>
  <c r="U551" i="3"/>
  <c r="V551" i="3" s="1"/>
  <c r="C552" i="3"/>
  <c r="E552" i="3" a="1"/>
  <c r="E552" i="3" s="1"/>
  <c r="I552" i="3" s="1" a="1"/>
  <c r="L552" i="3" a="1"/>
  <c r="L552" i="3" s="1"/>
  <c r="O552" i="3" a="1"/>
  <c r="O552" i="3" s="1"/>
  <c r="Q552" i="3" a="1"/>
  <c r="Q552" i="3" s="1"/>
  <c r="U552" i="3"/>
  <c r="V552" i="3"/>
  <c r="C553" i="3"/>
  <c r="O553" i="3" a="1"/>
  <c r="O553" i="3" s="1"/>
  <c r="Q553" i="3" a="1"/>
  <c r="Q553" i="3"/>
  <c r="U553" i="3"/>
  <c r="V553" i="3"/>
  <c r="C554" i="3"/>
  <c r="E554" i="3" s="1" a="1"/>
  <c r="E554" i="3" s="1"/>
  <c r="I554" i="3" s="1" a="1"/>
  <c r="I554" i="3" s="1"/>
  <c r="S554" i="3" s="1"/>
  <c r="O554" i="3" a="1"/>
  <c r="O554" i="3"/>
  <c r="Q554" i="3" a="1"/>
  <c r="Q554" i="3" s="1"/>
  <c r="U554" i="3"/>
  <c r="V554" i="3" s="1"/>
  <c r="C555" i="3"/>
  <c r="E555" i="3" a="1"/>
  <c r="E555" i="3" s="1"/>
  <c r="I555" i="3" s="1" a="1"/>
  <c r="O555" i="3" a="1"/>
  <c r="O555" i="3"/>
  <c r="Q555" i="3" a="1"/>
  <c r="Q555" i="3" s="1"/>
  <c r="U555" i="3"/>
  <c r="V555" i="3" s="1"/>
  <c r="C556" i="3"/>
  <c r="O556" i="3" a="1"/>
  <c r="O556" i="3" s="1"/>
  <c r="Q556" i="3" a="1"/>
  <c r="Q556" i="3" s="1"/>
  <c r="U556" i="3"/>
  <c r="V556" i="3"/>
  <c r="C557" i="3"/>
  <c r="O557" i="3" a="1"/>
  <c r="O557" i="3"/>
  <c r="Q557" i="3" a="1"/>
  <c r="Q557" i="3" s="1"/>
  <c r="U557" i="3"/>
  <c r="V557" i="3" s="1"/>
  <c r="C558" i="3"/>
  <c r="E558" i="3" s="1" a="1"/>
  <c r="E558" i="3" s="1"/>
  <c r="I558" i="3" s="1" a="1"/>
  <c r="I558" i="3" s="1"/>
  <c r="S558" i="3" s="1"/>
  <c r="L558" i="3" a="1"/>
  <c r="L558" i="3"/>
  <c r="O558" i="3" a="1"/>
  <c r="O558" i="3" s="1"/>
  <c r="Q558" i="3" a="1"/>
  <c r="Q558" i="3"/>
  <c r="T558" i="3"/>
  <c r="U558" i="3"/>
  <c r="V558" i="3"/>
  <c r="C559" i="3"/>
  <c r="E559" i="3" a="1"/>
  <c r="E559" i="3" s="1"/>
  <c r="I559" i="3" s="1" a="1"/>
  <c r="L559" i="3" a="1"/>
  <c r="L559" i="3" s="1"/>
  <c r="O559" i="3" a="1"/>
  <c r="O559" i="3" s="1"/>
  <c r="Q559" i="3" a="1"/>
  <c r="Q559" i="3" s="1"/>
  <c r="U559" i="3"/>
  <c r="V559" i="3" s="1"/>
  <c r="C560" i="3"/>
  <c r="O560" i="3" a="1"/>
  <c r="O560" i="3" s="1"/>
  <c r="Q560" i="3" a="1"/>
  <c r="Q560" i="3" s="1"/>
  <c r="U560" i="3"/>
  <c r="V560" i="3" s="1"/>
  <c r="C561" i="3"/>
  <c r="O561" i="3" a="1"/>
  <c r="O561" i="3" s="1"/>
  <c r="Q561" i="3" a="1"/>
  <c r="Q561" i="3" s="1"/>
  <c r="U561" i="3"/>
  <c r="V561" i="3" s="1"/>
  <c r="C562" i="3"/>
  <c r="O562" i="3" a="1"/>
  <c r="O562" i="3" s="1"/>
  <c r="Q562" i="3" a="1"/>
  <c r="Q562" i="3"/>
  <c r="U562" i="3"/>
  <c r="V562" i="3" s="1"/>
  <c r="C563" i="3"/>
  <c r="L563" i="3" a="1"/>
  <c r="L563" i="3" s="1"/>
  <c r="O563" i="3" a="1"/>
  <c r="O563" i="3" s="1"/>
  <c r="Q563" i="3" a="1"/>
  <c r="Q563" i="3" s="1"/>
  <c r="U563" i="3"/>
  <c r="V563" i="3" s="1"/>
  <c r="C564" i="3"/>
  <c r="E564" i="3" a="1"/>
  <c r="L564" i="3" s="1" a="1"/>
  <c r="L564" i="3" s="1"/>
  <c r="O564" i="3" a="1"/>
  <c r="O564" i="3" s="1"/>
  <c r="Q564" i="3" a="1"/>
  <c r="Q564" i="3"/>
  <c r="U564" i="3"/>
  <c r="V564" i="3"/>
  <c r="C565" i="3"/>
  <c r="D565" i="3" s="1"/>
  <c r="O565" i="3" a="1"/>
  <c r="O565" i="3" s="1"/>
  <c r="Q565" i="3" a="1"/>
  <c r="Q565" i="3" s="1"/>
  <c r="U565" i="3"/>
  <c r="V565" i="3"/>
  <c r="C566" i="3"/>
  <c r="O566" i="3" a="1"/>
  <c r="O566" i="3"/>
  <c r="Q566" i="3" a="1"/>
  <c r="Q566" i="3"/>
  <c r="C567" i="3"/>
  <c r="O567" i="3" a="1"/>
  <c r="O567" i="3"/>
  <c r="Q567" i="3" a="1"/>
  <c r="Q567" i="3"/>
  <c r="C568" i="3"/>
  <c r="L568" i="3" a="1"/>
  <c r="L568" i="3"/>
  <c r="O568" i="3" a="1"/>
  <c r="O568" i="3"/>
  <c r="Q568" i="3" a="1"/>
  <c r="Q568" i="3"/>
  <c r="T568" i="3"/>
  <c r="U568" i="3"/>
  <c r="V568" i="3" s="1"/>
  <c r="C569" i="3"/>
  <c r="O569" i="3" a="1"/>
  <c r="O569" i="3"/>
  <c r="Q569" i="3" a="1"/>
  <c r="Q569" i="3" s="1"/>
  <c r="U569" i="3"/>
  <c r="V569" i="3"/>
  <c r="C570" i="3"/>
  <c r="D570" i="3" s="1"/>
  <c r="E570" i="3" s="1" a="1"/>
  <c r="E570" i="3" s="1"/>
  <c r="I570" i="3" s="1" a="1"/>
  <c r="O570" i="3" a="1"/>
  <c r="O570" i="3"/>
  <c r="Q570" i="3" a="1"/>
  <c r="Q570" i="3"/>
  <c r="U570" i="3"/>
  <c r="V570" i="3"/>
  <c r="C571" i="3"/>
  <c r="D571" i="3" s="1"/>
  <c r="O571" i="3" a="1"/>
  <c r="O571" i="3"/>
  <c r="Q571" i="3" a="1"/>
  <c r="Q571" i="3"/>
  <c r="U571" i="3"/>
  <c r="V571" i="3"/>
  <c r="C572" i="3"/>
  <c r="E572" i="3" a="1"/>
  <c r="E572" i="3" s="1"/>
  <c r="I572" i="3" s="1" a="1"/>
  <c r="L572" i="3" a="1"/>
  <c r="L572" i="3"/>
  <c r="O572" i="3" a="1"/>
  <c r="O572" i="3" s="1"/>
  <c r="Q572" i="3" a="1"/>
  <c r="Q572" i="3"/>
  <c r="U572" i="3"/>
  <c r="V572" i="3" s="1"/>
  <c r="C573" i="3"/>
  <c r="D573" i="3" s="1"/>
  <c r="E573" i="3" s="1" a="1"/>
  <c r="E573" i="3" s="1"/>
  <c r="I573" i="3" s="1" a="1"/>
  <c r="L573" i="3" a="1"/>
  <c r="L573" i="3" s="1"/>
  <c r="O573" i="3" a="1"/>
  <c r="O573" i="3" s="1"/>
  <c r="Q573" i="3" a="1"/>
  <c r="Q573" i="3" s="1"/>
  <c r="U573" i="3"/>
  <c r="V573" i="3"/>
  <c r="C574" i="3"/>
  <c r="D574" i="3" s="1"/>
  <c r="O574" i="3" a="1"/>
  <c r="O574" i="3"/>
  <c r="Q574" i="3" a="1"/>
  <c r="Q574" i="3"/>
  <c r="U574" i="3"/>
  <c r="V574" i="3"/>
  <c r="C575" i="3"/>
  <c r="O575" i="3" a="1"/>
  <c r="O575" i="3" s="1"/>
  <c r="Q575" i="3" a="1"/>
  <c r="Q575" i="3" s="1"/>
  <c r="U575" i="3"/>
  <c r="V575" i="3" s="1"/>
  <c r="C576" i="3"/>
  <c r="O576" i="3" a="1"/>
  <c r="O576" i="3" s="1"/>
  <c r="Q576" i="3" a="1"/>
  <c r="Q576" i="3"/>
  <c r="U576" i="3"/>
  <c r="V576" i="3"/>
  <c r="C577" i="3"/>
  <c r="O577" i="3" a="1"/>
  <c r="O577" i="3" s="1"/>
  <c r="Q577" i="3" a="1"/>
  <c r="Q577" i="3"/>
  <c r="U577" i="3"/>
  <c r="V577" i="3"/>
  <c r="C578" i="3"/>
  <c r="O578" i="3" a="1"/>
  <c r="O578" i="3" s="1"/>
  <c r="Q578" i="3" a="1"/>
  <c r="Q578" i="3"/>
  <c r="U578" i="3"/>
  <c r="V578" i="3"/>
  <c r="C579" i="3"/>
  <c r="O579" i="3" a="1"/>
  <c r="O579" i="3" s="1"/>
  <c r="Q579" i="3" a="1"/>
  <c r="Q579" i="3" s="1"/>
  <c r="U579" i="3"/>
  <c r="V579" i="3" s="1"/>
  <c r="C580" i="3"/>
  <c r="O580" i="3" a="1"/>
  <c r="O580" i="3"/>
  <c r="Q580" i="3" a="1"/>
  <c r="Q580" i="3" s="1"/>
  <c r="U580" i="3"/>
  <c r="V580" i="3" s="1"/>
  <c r="C581" i="3"/>
  <c r="O581" i="3" a="1"/>
  <c r="O581" i="3" s="1"/>
  <c r="Q581" i="3" a="1"/>
  <c r="Q581" i="3"/>
  <c r="U581" i="3"/>
  <c r="V581" i="3" s="1"/>
  <c r="C582" i="3"/>
  <c r="E582" i="3" a="1"/>
  <c r="O582" i="3" a="1"/>
  <c r="O582" i="3"/>
  <c r="Q582" i="3" a="1"/>
  <c r="Q582" i="3"/>
  <c r="U582" i="3"/>
  <c r="V582" i="3" s="1"/>
  <c r="C583" i="3"/>
  <c r="O583" i="3" a="1"/>
  <c r="O583" i="3"/>
  <c r="Q583" i="3" a="1"/>
  <c r="Q583" i="3"/>
  <c r="U583" i="3"/>
  <c r="V583" i="3" s="1"/>
  <c r="C584" i="3"/>
  <c r="O584" i="3" a="1"/>
  <c r="O584" i="3" s="1"/>
  <c r="Q584" i="3" a="1"/>
  <c r="Q584" i="3" s="1"/>
  <c r="C585" i="3"/>
  <c r="L585" i="3" a="1"/>
  <c r="L585" i="3" s="1"/>
  <c r="O585" i="3" a="1"/>
  <c r="O585" i="3"/>
  <c r="Q585" i="3" a="1"/>
  <c r="Q585" i="3" s="1"/>
  <c r="T585" i="3"/>
  <c r="U585" i="3"/>
  <c r="V585" i="3"/>
  <c r="C586" i="3"/>
  <c r="E586" i="3" s="1" a="1"/>
  <c r="E586" i="3" s="1"/>
  <c r="I586" i="3" s="1" a="1"/>
  <c r="O586" i="3" a="1"/>
  <c r="O586" i="3" s="1"/>
  <c r="Q586" i="3" a="1"/>
  <c r="Q586" i="3"/>
  <c r="U586" i="3"/>
  <c r="V586" i="3" s="1"/>
  <c r="C587" i="3"/>
  <c r="D587" i="3" s="1"/>
  <c r="E587" i="3" s="1" a="1"/>
  <c r="O587" i="3" a="1"/>
  <c r="O587" i="3"/>
  <c r="Q587" i="3" a="1"/>
  <c r="Q587" i="3" s="1"/>
  <c r="U587" i="3"/>
  <c r="V587" i="3" s="1"/>
  <c r="C588" i="3"/>
  <c r="O588" i="3" a="1"/>
  <c r="O588" i="3" s="1"/>
  <c r="Q588" i="3" a="1"/>
  <c r="Q588" i="3" s="1"/>
  <c r="C589" i="3"/>
  <c r="D589" i="3" s="1"/>
  <c r="O589" i="3" a="1"/>
  <c r="O589" i="3"/>
  <c r="Q589" i="3" a="1"/>
  <c r="Q589" i="3" s="1"/>
  <c r="U589" i="3"/>
  <c r="V589" i="3" s="1"/>
  <c r="C590" i="3"/>
  <c r="O590" i="3" a="1"/>
  <c r="O590" i="3" s="1"/>
  <c r="Q590" i="3" a="1"/>
  <c r="Q590" i="3"/>
  <c r="U590" i="3"/>
  <c r="V590" i="3" s="1"/>
  <c r="C591" i="3"/>
  <c r="O591" i="3" a="1"/>
  <c r="O591" i="3"/>
  <c r="Q591" i="3" a="1"/>
  <c r="Q591" i="3" s="1"/>
  <c r="U591" i="3"/>
  <c r="V591" i="3" s="1"/>
  <c r="C592" i="3"/>
  <c r="O592" i="3" a="1"/>
  <c r="O592" i="3"/>
  <c r="Q592" i="3" a="1"/>
  <c r="Q592" i="3"/>
  <c r="C593" i="3"/>
  <c r="D593" i="3" s="1"/>
  <c r="O593" i="3" a="1"/>
  <c r="O593" i="3" s="1"/>
  <c r="Q593" i="3" a="1"/>
  <c r="Q593" i="3" s="1"/>
  <c r="C594" i="3"/>
  <c r="O594" i="3" a="1"/>
  <c r="O594" i="3" s="1"/>
  <c r="Q594" i="3" a="1"/>
  <c r="Q594" i="3" s="1"/>
  <c r="U594" i="3"/>
  <c r="V594" i="3"/>
  <c r="C595" i="3"/>
  <c r="O595" i="3" a="1"/>
  <c r="O595" i="3"/>
  <c r="Q595" i="3" a="1"/>
  <c r="Q595" i="3"/>
  <c r="U595" i="3"/>
  <c r="V595" i="3"/>
  <c r="C596" i="3"/>
  <c r="L596" i="3"/>
  <c r="O596" i="3" a="1"/>
  <c r="O596" i="3"/>
  <c r="Q596" i="3" a="1"/>
  <c r="Q596" i="3"/>
  <c r="U596" i="3"/>
  <c r="V596" i="3"/>
  <c r="C597" i="3"/>
  <c r="O597" i="3" a="1"/>
  <c r="O597" i="3"/>
  <c r="Q597" i="3" a="1"/>
  <c r="Q597" i="3"/>
  <c r="C598" i="3"/>
  <c r="O598" i="3" a="1"/>
  <c r="O598" i="3"/>
  <c r="Q598" i="3" a="1"/>
  <c r="Q598" i="3"/>
  <c r="C599" i="3"/>
  <c r="O599" i="3" a="1"/>
  <c r="O599" i="3" s="1"/>
  <c r="Q599" i="3" a="1"/>
  <c r="Q599" i="3"/>
  <c r="U599" i="3"/>
  <c r="V599" i="3"/>
  <c r="C600" i="3"/>
  <c r="O600" i="3" a="1"/>
  <c r="O600" i="3"/>
  <c r="Q600" i="3" a="1"/>
  <c r="Q600" i="3" s="1"/>
  <c r="C601" i="3"/>
  <c r="O601" i="3" a="1"/>
  <c r="O601" i="3" s="1"/>
  <c r="Q601" i="3" a="1"/>
  <c r="Q601" i="3" s="1"/>
  <c r="C602" i="3"/>
  <c r="D602" i="3" s="1"/>
  <c r="E602" i="3" s="1" a="1"/>
  <c r="L602" i="3" s="1" a="1"/>
  <c r="L602" i="3" s="1"/>
  <c r="O602" i="3" a="1"/>
  <c r="O602" i="3"/>
  <c r="Q602" i="3" a="1"/>
  <c r="Q602" i="3"/>
  <c r="C603" i="3"/>
  <c r="D603" i="3" s="1"/>
  <c r="O603" i="3" a="1"/>
  <c r="O603" i="3"/>
  <c r="Q603" i="3" a="1"/>
  <c r="Q603" i="3" s="1"/>
  <c r="U603" i="3"/>
  <c r="V603" i="3" s="1"/>
  <c r="C604" i="3"/>
  <c r="D604" i="3" s="1"/>
  <c r="O604" i="3" a="1"/>
  <c r="O604" i="3" s="1"/>
  <c r="Q604" i="3" a="1"/>
  <c r="Q604" i="3"/>
  <c r="C605" i="3"/>
  <c r="D605" i="3" s="1"/>
  <c r="E605" i="3" s="1" a="1"/>
  <c r="O605" i="3" a="1"/>
  <c r="O605" i="3"/>
  <c r="Q605" i="3" a="1"/>
  <c r="Q605" i="3"/>
  <c r="U605" i="3"/>
  <c r="V605" i="3"/>
  <c r="C606" i="3"/>
  <c r="D606" i="3" s="1"/>
  <c r="E606" i="3" s="1" a="1"/>
  <c r="O606" i="3" a="1"/>
  <c r="O606" i="3" s="1"/>
  <c r="Q606" i="3" a="1"/>
  <c r="Q606" i="3"/>
  <c r="C607" i="3"/>
  <c r="O607" i="3" a="1"/>
  <c r="O607" i="3" s="1"/>
  <c r="Q607" i="3" a="1"/>
  <c r="Q607" i="3" s="1"/>
  <c r="C608" i="3"/>
  <c r="O608" i="3" a="1"/>
  <c r="O608" i="3"/>
  <c r="Q608" i="3" a="1"/>
  <c r="Q608" i="3"/>
  <c r="C609" i="3"/>
  <c r="O609" i="3" a="1"/>
  <c r="O609" i="3" s="1"/>
  <c r="Q609" i="3" a="1"/>
  <c r="Q609" i="3" s="1"/>
  <c r="C610" i="3"/>
  <c r="O610" i="3" a="1"/>
  <c r="O610" i="3"/>
  <c r="Q610" i="3" a="1"/>
  <c r="Q610" i="3"/>
  <c r="U610" i="3"/>
  <c r="V610" i="3" s="1"/>
  <c r="C611" i="3"/>
  <c r="O611" i="3" a="1"/>
  <c r="O611" i="3" s="1"/>
  <c r="Q611" i="3" a="1"/>
  <c r="Q611" i="3" s="1"/>
  <c r="C612" i="3"/>
  <c r="O612" i="3" a="1"/>
  <c r="O612" i="3"/>
  <c r="Q612" i="3" a="1"/>
  <c r="Q612" i="3" s="1"/>
  <c r="U612" i="3"/>
  <c r="V612" i="3"/>
  <c r="C613" i="3"/>
  <c r="O613" i="3" a="1"/>
  <c r="O613" i="3"/>
  <c r="Q613" i="3" a="1"/>
  <c r="Q613" i="3"/>
  <c r="U613" i="3"/>
  <c r="V613" i="3" s="1"/>
  <c r="C614" i="3"/>
  <c r="O614" i="3" a="1"/>
  <c r="O614" i="3"/>
  <c r="Q614" i="3" a="1"/>
  <c r="Q614" i="3" s="1"/>
  <c r="U614" i="3"/>
  <c r="V614" i="3"/>
  <c r="C615" i="3"/>
  <c r="D615" i="3" s="1"/>
  <c r="E615" i="3" s="1" a="1"/>
  <c r="O615" i="3" a="1"/>
  <c r="O615" i="3"/>
  <c r="Q615" i="3" a="1"/>
  <c r="Q615" i="3" s="1"/>
  <c r="U615" i="3"/>
  <c r="V615" i="3" s="1"/>
  <c r="C616" i="3"/>
  <c r="O616" i="3" a="1"/>
  <c r="O616" i="3" s="1"/>
  <c r="Q616" i="3" a="1"/>
  <c r="Q616" i="3" s="1"/>
  <c r="U616" i="3"/>
  <c r="V616" i="3" s="1"/>
  <c r="C617" i="3"/>
  <c r="O617" i="3" a="1"/>
  <c r="O617" i="3" s="1"/>
  <c r="Q617" i="3" a="1"/>
  <c r="Q617" i="3" s="1"/>
  <c r="U617" i="3"/>
  <c r="V617" i="3" s="1"/>
  <c r="C618" i="3"/>
  <c r="O618" i="3" a="1"/>
  <c r="O618" i="3"/>
  <c r="Q618" i="3" a="1"/>
  <c r="Q618" i="3"/>
  <c r="U618" i="3"/>
  <c r="V618" i="3"/>
  <c r="C619" i="3"/>
  <c r="O619" i="3" a="1"/>
  <c r="O619" i="3"/>
  <c r="Q619" i="3" a="1"/>
  <c r="Q619" i="3"/>
  <c r="U619" i="3"/>
  <c r="V619" i="3" s="1"/>
  <c r="C620" i="3"/>
  <c r="O620" i="3" a="1"/>
  <c r="O620" i="3"/>
  <c r="Q620" i="3" a="1"/>
  <c r="Q620" i="3"/>
  <c r="U620" i="3"/>
  <c r="V620" i="3"/>
  <c r="C621" i="3"/>
  <c r="O621" i="3" a="1"/>
  <c r="O621" i="3" s="1"/>
  <c r="Q621" i="3" a="1"/>
  <c r="Q621" i="3" s="1"/>
  <c r="U621" i="3"/>
  <c r="V621" i="3"/>
  <c r="C622" i="3"/>
  <c r="D622" i="3" s="1"/>
  <c r="O622" i="3" a="1"/>
  <c r="O622" i="3" s="1"/>
  <c r="Q622" i="3" a="1"/>
  <c r="Q622" i="3"/>
  <c r="U622" i="3"/>
  <c r="V622" i="3" s="1"/>
  <c r="C623" i="3"/>
  <c r="D623" i="3" s="1"/>
  <c r="E623" i="3" s="1" a="1"/>
  <c r="O623" i="3" a="1"/>
  <c r="O623" i="3"/>
  <c r="Q623" i="3" a="1"/>
  <c r="Q623" i="3"/>
  <c r="U623" i="3"/>
  <c r="V623" i="3"/>
  <c r="C624" i="3"/>
  <c r="D624" i="3" s="1"/>
  <c r="O624" i="3" a="1"/>
  <c r="O624" i="3"/>
  <c r="Q624" i="3" a="1"/>
  <c r="Q624" i="3"/>
  <c r="U624" i="3"/>
  <c r="V624" i="3"/>
  <c r="C625" i="3"/>
  <c r="D625" i="3" s="1"/>
  <c r="O625" i="3" a="1"/>
  <c r="O625" i="3"/>
  <c r="Q625" i="3" a="1"/>
  <c r="Q625" i="3" s="1"/>
  <c r="U625" i="3"/>
  <c r="V625" i="3" s="1"/>
  <c r="C626" i="3"/>
  <c r="O626" i="3" a="1"/>
  <c r="O626" i="3"/>
  <c r="Q626" i="3" a="1"/>
  <c r="Q626" i="3"/>
  <c r="U626" i="3"/>
  <c r="V626" i="3" s="1"/>
  <c r="C627" i="3"/>
  <c r="O627" i="3" a="1"/>
  <c r="O627" i="3" s="1"/>
  <c r="Q627" i="3" a="1"/>
  <c r="Q627" i="3" s="1"/>
  <c r="U627" i="3"/>
  <c r="V627" i="3"/>
  <c r="C628" i="3"/>
  <c r="O628" i="3" a="1"/>
  <c r="O628" i="3"/>
  <c r="Q628" i="3" a="1"/>
  <c r="Q628" i="3"/>
  <c r="U628" i="3"/>
  <c r="V628" i="3" s="1"/>
  <c r="C629" i="3"/>
  <c r="D629" i="3" s="1"/>
  <c r="O629" i="3" a="1"/>
  <c r="O629" i="3" s="1"/>
  <c r="Q629" i="3" a="1"/>
  <c r="Q629" i="3" s="1"/>
  <c r="U629" i="3"/>
  <c r="V629" i="3"/>
  <c r="C630" i="3"/>
  <c r="D630" i="3" s="1"/>
  <c r="E630" i="3" s="1" a="1"/>
  <c r="O630" i="3" a="1"/>
  <c r="O630" i="3" s="1"/>
  <c r="Q630" i="3" a="1"/>
  <c r="Q630" i="3"/>
  <c r="U630" i="3"/>
  <c r="V630" i="3"/>
  <c r="C631" i="3"/>
  <c r="D631" i="3" s="1"/>
  <c r="O631" i="3" a="1"/>
  <c r="O631" i="3"/>
  <c r="Q631" i="3" a="1"/>
  <c r="Q631" i="3"/>
  <c r="U631" i="3"/>
  <c r="V631" i="3" s="1"/>
  <c r="C632" i="3"/>
  <c r="O632" i="3" a="1"/>
  <c r="O632" i="3"/>
  <c r="Q632" i="3" a="1"/>
  <c r="Q632" i="3"/>
  <c r="U632" i="3"/>
  <c r="V632" i="3" s="1"/>
  <c r="C633" i="3"/>
  <c r="L633" i="3" a="1"/>
  <c r="L633" i="3" s="1"/>
  <c r="O633" i="3" a="1"/>
  <c r="O633" i="3"/>
  <c r="Q633" i="3" a="1"/>
  <c r="Q633" i="3"/>
  <c r="U633" i="3"/>
  <c r="V633" i="3"/>
  <c r="C634" i="3"/>
  <c r="O634" i="3" a="1"/>
  <c r="O634" i="3" s="1"/>
  <c r="Q634" i="3" a="1"/>
  <c r="Q634" i="3" s="1"/>
  <c r="U634" i="3"/>
  <c r="V634" i="3"/>
  <c r="C635" i="3"/>
  <c r="O635" i="3" a="1"/>
  <c r="O635" i="3" s="1"/>
  <c r="Q635" i="3" a="1"/>
  <c r="Q635" i="3" s="1"/>
  <c r="U635" i="3"/>
  <c r="V635" i="3" s="1"/>
  <c r="C636" i="3"/>
  <c r="O636" i="3" a="1"/>
  <c r="O636" i="3" s="1"/>
  <c r="Q636" i="3" a="1"/>
  <c r="Q636" i="3" s="1"/>
  <c r="U636" i="3"/>
  <c r="V636" i="3" s="1"/>
  <c r="C637" i="3"/>
  <c r="O637" i="3" a="1"/>
  <c r="O637" i="3"/>
  <c r="Q637" i="3" a="1"/>
  <c r="Q637" i="3" s="1"/>
  <c r="U637" i="3"/>
  <c r="V637" i="3"/>
  <c r="C638" i="3"/>
  <c r="O638" i="3" a="1"/>
  <c r="O638" i="3"/>
  <c r="Q638" i="3" a="1"/>
  <c r="Q638" i="3" s="1"/>
  <c r="U638" i="3"/>
  <c r="V638" i="3"/>
  <c r="C639" i="3"/>
  <c r="O639" i="3" a="1"/>
  <c r="O639" i="3" s="1"/>
  <c r="Q639" i="3" a="1"/>
  <c r="Q639" i="3" s="1"/>
  <c r="U639" i="3"/>
  <c r="V639" i="3"/>
  <c r="C640" i="3"/>
  <c r="O640" i="3" a="1"/>
  <c r="O640" i="3" s="1"/>
  <c r="Q640" i="3" a="1"/>
  <c r="Q640" i="3"/>
  <c r="U640" i="3"/>
  <c r="V640" i="3" s="1"/>
  <c r="C641" i="3"/>
  <c r="E641" i="3" a="1"/>
  <c r="E641" i="3" s="1"/>
  <c r="I641" i="3" s="1" a="1"/>
  <c r="O641" i="3" a="1"/>
  <c r="O641" i="3"/>
  <c r="Q641" i="3" a="1"/>
  <c r="Q641" i="3"/>
  <c r="U641" i="3"/>
  <c r="V641" i="3"/>
  <c r="C642" i="3"/>
  <c r="O642" i="3" a="1"/>
  <c r="O642" i="3"/>
  <c r="Q642" i="3" a="1"/>
  <c r="Q642" i="3" s="1"/>
  <c r="U642" i="3"/>
  <c r="V642" i="3" s="1"/>
  <c r="C643" i="3"/>
  <c r="O643" i="3" a="1"/>
  <c r="O643" i="3" s="1"/>
  <c r="Q643" i="3" a="1"/>
  <c r="Q643" i="3" s="1"/>
  <c r="U643" i="3"/>
  <c r="V643" i="3"/>
  <c r="C644" i="3"/>
  <c r="O644" i="3" a="1"/>
  <c r="O644" i="3"/>
  <c r="Q644" i="3" a="1"/>
  <c r="Q644" i="3"/>
  <c r="U644" i="3"/>
  <c r="V644" i="3" s="1"/>
  <c r="C645" i="3"/>
  <c r="O645" i="3" a="1"/>
  <c r="O645" i="3" s="1"/>
  <c r="Q645" i="3" a="1"/>
  <c r="Q645" i="3" s="1"/>
  <c r="U645" i="3"/>
  <c r="V645" i="3" s="1"/>
  <c r="C646" i="3"/>
  <c r="D646" i="3" s="1"/>
  <c r="O646" i="3" a="1"/>
  <c r="O646" i="3" s="1"/>
  <c r="Q646" i="3" a="1"/>
  <c r="Q646" i="3"/>
  <c r="U646" i="3"/>
  <c r="V646" i="3" s="1"/>
  <c r="C647" i="3"/>
  <c r="O647" i="3" a="1"/>
  <c r="O647" i="3"/>
  <c r="Q647" i="3" a="1"/>
  <c r="Q647" i="3"/>
  <c r="U647" i="3"/>
  <c r="V647" i="3" s="1"/>
  <c r="C648" i="3"/>
  <c r="O648" i="3" a="1"/>
  <c r="O648" i="3"/>
  <c r="Q648" i="3" a="1"/>
  <c r="Q648" i="3"/>
  <c r="U648" i="3"/>
  <c r="V648" i="3"/>
  <c r="C649" i="3"/>
  <c r="D649" i="3" s="1"/>
  <c r="O649" i="3" a="1"/>
  <c r="O649" i="3" s="1"/>
  <c r="Q649" i="3" a="1"/>
  <c r="Q649" i="3" s="1"/>
  <c r="U649" i="3"/>
  <c r="V649" i="3"/>
  <c r="C650" i="3"/>
  <c r="O650" i="3" a="1"/>
  <c r="O650" i="3"/>
  <c r="Q650" i="3" a="1"/>
  <c r="Q650" i="3"/>
  <c r="U650" i="3"/>
  <c r="V650" i="3"/>
  <c r="C651" i="3"/>
  <c r="O651" i="3" a="1"/>
  <c r="O651" i="3"/>
  <c r="Q651" i="3" a="1"/>
  <c r="Q651" i="3"/>
  <c r="U651" i="3"/>
  <c r="V651" i="3" s="1"/>
  <c r="C652" i="3"/>
  <c r="D652" i="3" s="1"/>
  <c r="E652" i="3" s="1" a="1"/>
  <c r="L652" i="3" s="1" a="1"/>
  <c r="L652" i="3" s="1"/>
  <c r="O652" i="3" a="1"/>
  <c r="O652" i="3"/>
  <c r="Q652" i="3" a="1"/>
  <c r="Q652" i="3"/>
  <c r="U652" i="3"/>
  <c r="V652" i="3"/>
  <c r="C653" i="3"/>
  <c r="O653" i="3" a="1"/>
  <c r="O653" i="3" s="1"/>
  <c r="Q653" i="3" a="1"/>
  <c r="Q653" i="3"/>
  <c r="U653" i="3"/>
  <c r="V653" i="3" s="1"/>
  <c r="C654" i="3"/>
  <c r="O654" i="3" a="1"/>
  <c r="O654" i="3"/>
  <c r="Q654" i="3" a="1"/>
  <c r="Q654" i="3"/>
  <c r="U654" i="3"/>
  <c r="V654" i="3" s="1"/>
  <c r="C655" i="3"/>
  <c r="O655" i="3" a="1"/>
  <c r="O655" i="3"/>
  <c r="Q655" i="3" a="1"/>
  <c r="Q655" i="3" s="1"/>
  <c r="U655" i="3"/>
  <c r="V655" i="3" s="1"/>
  <c r="C656" i="3"/>
  <c r="D656" i="3" s="1"/>
  <c r="O656" i="3" a="1"/>
  <c r="O656" i="3" s="1"/>
  <c r="Q656" i="3" a="1"/>
  <c r="Q656" i="3"/>
  <c r="U656" i="3"/>
  <c r="V656" i="3"/>
  <c r="C657" i="3"/>
  <c r="O657" i="3" a="1"/>
  <c r="O657" i="3"/>
  <c r="Q657" i="3" a="1"/>
  <c r="Q657" i="3" s="1"/>
  <c r="U657" i="3"/>
  <c r="V657" i="3" s="1"/>
  <c r="C658" i="3"/>
  <c r="O658" i="3" a="1"/>
  <c r="O658" i="3"/>
  <c r="Q658" i="3" a="1"/>
  <c r="Q658" i="3"/>
  <c r="U658" i="3"/>
  <c r="V658" i="3"/>
  <c r="C659" i="3"/>
  <c r="O659" i="3" a="1"/>
  <c r="O659" i="3" s="1"/>
  <c r="Q659" i="3" a="1"/>
  <c r="Q659" i="3"/>
  <c r="U659" i="3"/>
  <c r="V659" i="3" s="1"/>
  <c r="C660" i="3"/>
  <c r="D660" i="3" s="1"/>
  <c r="O660" i="3" a="1"/>
  <c r="O660" i="3"/>
  <c r="Q660" i="3" a="1"/>
  <c r="Q660" i="3"/>
  <c r="U660" i="3"/>
  <c r="V660" i="3"/>
  <c r="C661" i="3"/>
  <c r="D661" i="3" s="1"/>
  <c r="O661" i="3" a="1"/>
  <c r="O661" i="3" s="1"/>
  <c r="Q661" i="3" a="1"/>
  <c r="Q661" i="3"/>
  <c r="U661" i="3"/>
  <c r="V661" i="3" s="1"/>
  <c r="C662" i="3"/>
  <c r="O662" i="3" a="1"/>
  <c r="O662" i="3"/>
  <c r="Q662" i="3" a="1"/>
  <c r="Q662" i="3" s="1"/>
  <c r="U662" i="3"/>
  <c r="V662" i="3"/>
  <c r="C663" i="3"/>
  <c r="D663" i="3" s="1"/>
  <c r="E663" i="3" s="1" a="1"/>
  <c r="O663" i="3" a="1"/>
  <c r="O663" i="3" s="1"/>
  <c r="Q663" i="3" a="1"/>
  <c r="Q663" i="3"/>
  <c r="U663" i="3"/>
  <c r="V663" i="3" s="1"/>
  <c r="C664" i="3"/>
  <c r="O664" i="3" a="1"/>
  <c r="O664" i="3" s="1"/>
  <c r="Q664" i="3" a="1"/>
  <c r="Q664" i="3" s="1"/>
  <c r="U664" i="3"/>
  <c r="V664" i="3" s="1"/>
  <c r="C665" i="3"/>
  <c r="D665" i="3" s="1"/>
  <c r="E665" i="3" s="1" a="1"/>
  <c r="O665" i="3" a="1"/>
  <c r="O665" i="3" s="1"/>
  <c r="Q665" i="3" a="1"/>
  <c r="Q665" i="3"/>
  <c r="U665" i="3"/>
  <c r="V665" i="3"/>
  <c r="C666" i="3"/>
  <c r="O666" i="3" a="1"/>
  <c r="O666" i="3"/>
  <c r="Q666" i="3" a="1"/>
  <c r="Q666" i="3" s="1"/>
  <c r="U666" i="3"/>
  <c r="V666" i="3" s="1"/>
  <c r="C667" i="3"/>
  <c r="O667" i="3" a="1"/>
  <c r="O667" i="3" s="1"/>
  <c r="Q667" i="3" a="1"/>
  <c r="Q667" i="3" s="1"/>
  <c r="U667" i="3"/>
  <c r="V667" i="3" s="1"/>
  <c r="C668" i="3"/>
  <c r="D668" i="3" s="1"/>
  <c r="O668" i="3" a="1"/>
  <c r="O668" i="3" s="1"/>
  <c r="Q668" i="3" a="1"/>
  <c r="Q668" i="3"/>
  <c r="U668" i="3"/>
  <c r="V668" i="3"/>
  <c r="C669" i="3"/>
  <c r="D669" i="3" s="1"/>
  <c r="O669" i="3" a="1"/>
  <c r="O669" i="3"/>
  <c r="Q669" i="3" a="1"/>
  <c r="Q669" i="3" s="1"/>
  <c r="U669" i="3"/>
  <c r="V669" i="3" s="1"/>
  <c r="C670" i="3"/>
  <c r="D670" i="3" s="1"/>
  <c r="E670" i="3" s="1" a="1"/>
  <c r="O670" i="3" a="1"/>
  <c r="O670" i="3"/>
  <c r="Q670" i="3" a="1"/>
  <c r="Q670" i="3"/>
  <c r="U670" i="3"/>
  <c r="V670" i="3" s="1"/>
  <c r="C671" i="3"/>
  <c r="D671" i="3" s="1"/>
  <c r="O671" i="3" a="1"/>
  <c r="O671" i="3"/>
  <c r="Q671" i="3" a="1"/>
  <c r="Q671" i="3" s="1"/>
  <c r="U671" i="3"/>
  <c r="V671" i="3"/>
  <c r="C672" i="3"/>
  <c r="O672" i="3" a="1"/>
  <c r="O672" i="3" s="1"/>
  <c r="Q672" i="3" a="1"/>
  <c r="Q672" i="3"/>
  <c r="U672" i="3"/>
  <c r="V672" i="3" s="1"/>
  <c r="C673" i="3"/>
  <c r="O673" i="3" a="1"/>
  <c r="O673" i="3" s="1"/>
  <c r="Q673" i="3" a="1"/>
  <c r="Q673" i="3" s="1"/>
  <c r="U673" i="3"/>
  <c r="V673" i="3" s="1"/>
  <c r="C674" i="3"/>
  <c r="O674" i="3" a="1"/>
  <c r="O674" i="3" s="1"/>
  <c r="Q674" i="3" a="1"/>
  <c r="Q674" i="3"/>
  <c r="U674" i="3"/>
  <c r="V674" i="3"/>
  <c r="C675" i="3"/>
  <c r="O675" i="3" a="1"/>
  <c r="O675" i="3" s="1"/>
  <c r="Q675" i="3" a="1"/>
  <c r="Q675" i="3" s="1"/>
  <c r="U675" i="3"/>
  <c r="V675" i="3"/>
  <c r="C676" i="3"/>
  <c r="O676" i="3" a="1"/>
  <c r="O676" i="3"/>
  <c r="Q676" i="3" a="1"/>
  <c r="Q676" i="3"/>
  <c r="U676" i="3"/>
  <c r="V676" i="3"/>
  <c r="C677" i="3"/>
  <c r="O677" i="3" a="1"/>
  <c r="O677" i="3" s="1"/>
  <c r="Q677" i="3" a="1"/>
  <c r="Q677" i="3"/>
  <c r="U677" i="3"/>
  <c r="V677" i="3" s="1"/>
  <c r="C678" i="3"/>
  <c r="O678" i="3" a="1"/>
  <c r="O678" i="3"/>
  <c r="Q678" i="3" a="1"/>
  <c r="Q678" i="3" s="1"/>
  <c r="U678" i="3"/>
  <c r="V678" i="3" s="1"/>
  <c r="C679" i="3"/>
  <c r="D679" i="3" s="1"/>
  <c r="E679" i="3" s="1" a="1"/>
  <c r="O679" i="3" a="1"/>
  <c r="O679" i="3"/>
  <c r="Q679" i="3" a="1"/>
  <c r="Q679" i="3"/>
  <c r="U679" i="3"/>
  <c r="V679" i="3" s="1"/>
  <c r="C680" i="3"/>
  <c r="O680" i="3" a="1"/>
  <c r="O680" i="3"/>
  <c r="Q680" i="3" a="1"/>
  <c r="Q680" i="3"/>
  <c r="U680" i="3"/>
  <c r="V680" i="3" s="1"/>
  <c r="C681" i="3"/>
  <c r="D681" i="3" s="1"/>
  <c r="E681" i="3" s="1" a="1"/>
  <c r="O681" i="3" a="1"/>
  <c r="O681" i="3"/>
  <c r="Q681" i="3" a="1"/>
  <c r="Q681" i="3"/>
  <c r="U681" i="3"/>
  <c r="V681" i="3" s="1"/>
  <c r="C682" i="3"/>
  <c r="D682" i="3" s="1"/>
  <c r="E682" i="3" s="1" a="1"/>
  <c r="O682" i="3" a="1"/>
  <c r="O682" i="3"/>
  <c r="Q682" i="3" a="1"/>
  <c r="Q682" i="3" s="1"/>
  <c r="U682" i="3"/>
  <c r="V682" i="3" s="1"/>
  <c r="C683" i="3"/>
  <c r="D683" i="3" s="1"/>
  <c r="E683" i="3" s="1" a="1"/>
  <c r="O683" i="3" a="1"/>
  <c r="O683" i="3"/>
  <c r="Q683" i="3" a="1"/>
  <c r="Q683" i="3"/>
  <c r="U683" i="3"/>
  <c r="V683" i="3" s="1"/>
  <c r="C684" i="3"/>
  <c r="D684" i="3" s="1"/>
  <c r="E684" i="3" s="1" a="1"/>
  <c r="L684" i="3" s="1" a="1"/>
  <c r="L684" i="3" s="1"/>
  <c r="O684" i="3" a="1"/>
  <c r="O684" i="3" s="1"/>
  <c r="Q684" i="3" a="1"/>
  <c r="Q684" i="3" s="1"/>
  <c r="U684" i="3"/>
  <c r="V684" i="3"/>
  <c r="C685" i="3"/>
  <c r="D685" i="3" s="1"/>
  <c r="O685" i="3" a="1"/>
  <c r="O685" i="3"/>
  <c r="Q685" i="3" a="1"/>
  <c r="Q685" i="3" s="1"/>
  <c r="U685" i="3"/>
  <c r="V685" i="3" s="1"/>
  <c r="C686" i="3"/>
  <c r="D686" i="3" s="1"/>
  <c r="O686" i="3" a="1"/>
  <c r="O686" i="3"/>
  <c r="Q686" i="3" a="1"/>
  <c r="Q686" i="3" s="1"/>
  <c r="U686" i="3"/>
  <c r="V686" i="3"/>
  <c r="C687" i="3"/>
  <c r="O687" i="3" a="1"/>
  <c r="O687" i="3" s="1"/>
  <c r="Q687" i="3" a="1"/>
  <c r="Q687" i="3" s="1"/>
  <c r="U687" i="3"/>
  <c r="V687" i="3" s="1"/>
  <c r="C688" i="3"/>
  <c r="O688" i="3" a="1"/>
  <c r="O688" i="3"/>
  <c r="Q688" i="3" a="1"/>
  <c r="Q688" i="3"/>
  <c r="U688" i="3"/>
  <c r="V688" i="3"/>
  <c r="C689" i="3"/>
  <c r="O689" i="3" a="1"/>
  <c r="O689" i="3"/>
  <c r="Q689" i="3" a="1"/>
  <c r="Q689" i="3"/>
  <c r="U689" i="3"/>
  <c r="V689" i="3"/>
  <c r="C690" i="3"/>
  <c r="O690" i="3" a="1"/>
  <c r="O690" i="3" s="1"/>
  <c r="Q690" i="3" a="1"/>
  <c r="Q690" i="3"/>
  <c r="U690" i="3"/>
  <c r="V690" i="3"/>
  <c r="C691" i="3"/>
  <c r="D691" i="3" s="1"/>
  <c r="O691" i="3" a="1"/>
  <c r="O691" i="3" s="1"/>
  <c r="Q691" i="3" a="1"/>
  <c r="Q691" i="3" s="1"/>
  <c r="U691" i="3"/>
  <c r="V691" i="3"/>
  <c r="C692" i="3"/>
  <c r="D692" i="3" s="1"/>
  <c r="O692" i="3" a="1"/>
  <c r="O692" i="3"/>
  <c r="Q692" i="3" a="1"/>
  <c r="Q692" i="3"/>
  <c r="U692" i="3"/>
  <c r="V692" i="3" s="1"/>
  <c r="C693" i="3"/>
  <c r="D693" i="3" s="1"/>
  <c r="O693" i="3" a="1"/>
  <c r="O693" i="3"/>
  <c r="Q693" i="3" a="1"/>
  <c r="Q693" i="3"/>
  <c r="U693" i="3"/>
  <c r="V693" i="3" s="1"/>
  <c r="C694" i="3"/>
  <c r="D694" i="3" s="1"/>
  <c r="E694" i="3" s="1" a="1"/>
  <c r="L694" i="3" s="1" a="1"/>
  <c r="L694" i="3" s="1"/>
  <c r="O694" i="3" a="1"/>
  <c r="O694" i="3"/>
  <c r="Q694" i="3" a="1"/>
  <c r="Q694" i="3" s="1"/>
  <c r="U694" i="3"/>
  <c r="V694" i="3"/>
  <c r="C695" i="3"/>
  <c r="D695" i="3" s="1"/>
  <c r="E695" i="3" s="1" a="1"/>
  <c r="O695" i="3" a="1"/>
  <c r="O695" i="3" s="1"/>
  <c r="Q695" i="3" a="1"/>
  <c r="Q695" i="3"/>
  <c r="U695" i="3"/>
  <c r="V695" i="3"/>
  <c r="C696" i="3"/>
  <c r="D696" i="3" s="1"/>
  <c r="O696" i="3" a="1"/>
  <c r="O696" i="3"/>
  <c r="Q696" i="3" a="1"/>
  <c r="Q696" i="3"/>
  <c r="U696" i="3"/>
  <c r="V696" i="3" s="1"/>
  <c r="C697" i="3"/>
  <c r="O697" i="3" a="1"/>
  <c r="O697" i="3" s="1"/>
  <c r="Q697" i="3" a="1"/>
  <c r="Q697" i="3"/>
  <c r="U697" i="3"/>
  <c r="V697" i="3" s="1"/>
  <c r="C698" i="3"/>
  <c r="O698" i="3" a="1"/>
  <c r="O698" i="3"/>
  <c r="Q698" i="3" a="1"/>
  <c r="Q698" i="3"/>
  <c r="U698" i="3"/>
  <c r="V698" i="3" s="1"/>
  <c r="C699" i="3"/>
  <c r="O699" i="3" a="1"/>
  <c r="O699" i="3"/>
  <c r="Q699" i="3" a="1"/>
  <c r="Q699" i="3" s="1"/>
  <c r="U699" i="3"/>
  <c r="V699" i="3"/>
  <c r="C700" i="3"/>
  <c r="O700" i="3" a="1"/>
  <c r="O700" i="3"/>
  <c r="Q700" i="3" a="1"/>
  <c r="Q700" i="3" s="1"/>
  <c r="U700" i="3"/>
  <c r="V700" i="3"/>
  <c r="C701" i="3"/>
  <c r="O701" i="3" a="1"/>
  <c r="O701" i="3"/>
  <c r="Q701" i="3" a="1"/>
  <c r="Q701" i="3"/>
  <c r="U701" i="3"/>
  <c r="V701" i="3" s="1"/>
  <c r="C702" i="3"/>
  <c r="D702" i="3" s="1"/>
  <c r="O702" i="3" a="1"/>
  <c r="O702" i="3" s="1"/>
  <c r="Q702" i="3" a="1"/>
  <c r="Q702" i="3"/>
  <c r="U702" i="3"/>
  <c r="V702" i="3"/>
  <c r="C703" i="3"/>
  <c r="O703" i="3" a="1"/>
  <c r="O703" i="3"/>
  <c r="Q703" i="3" a="1"/>
  <c r="Q703" i="3" s="1"/>
  <c r="U703" i="3"/>
  <c r="V703" i="3" s="1"/>
  <c r="C704" i="3"/>
  <c r="O704" i="3" a="1"/>
  <c r="O704" i="3"/>
  <c r="Q704" i="3" a="1"/>
  <c r="Q704" i="3"/>
  <c r="U704" i="3"/>
  <c r="V704" i="3"/>
  <c r="C705" i="3"/>
  <c r="D705" i="3" s="1"/>
  <c r="O705" i="3" a="1"/>
  <c r="O705" i="3" s="1"/>
  <c r="Q705" i="3" a="1"/>
  <c r="Q705" i="3"/>
  <c r="U705" i="3"/>
  <c r="V705" i="3" s="1"/>
  <c r="C706" i="3"/>
  <c r="O706" i="3" a="1"/>
  <c r="O706" i="3"/>
  <c r="Q706" i="3" a="1"/>
  <c r="Q706" i="3"/>
  <c r="U706" i="3"/>
  <c r="V706" i="3" s="1"/>
  <c r="C707" i="3"/>
  <c r="O707" i="3" a="1"/>
  <c r="O707" i="3"/>
  <c r="Q707" i="3" a="1"/>
  <c r="Q707" i="3"/>
  <c r="U707" i="3"/>
  <c r="V707" i="3" s="1"/>
  <c r="C708" i="3"/>
  <c r="O708" i="3" a="1"/>
  <c r="O708" i="3"/>
  <c r="Q708" i="3" a="1"/>
  <c r="Q708" i="3" s="1"/>
  <c r="U708" i="3"/>
  <c r="V708" i="3"/>
  <c r="C709" i="3"/>
  <c r="D709" i="3" s="1"/>
  <c r="E709" i="3" s="1" a="1"/>
  <c r="O709" i="3" a="1"/>
  <c r="O709" i="3"/>
  <c r="Q709" i="3" a="1"/>
  <c r="Q709" i="3"/>
  <c r="U709" i="3"/>
  <c r="V709" i="3"/>
  <c r="C710" i="3"/>
  <c r="D710" i="3" s="1"/>
  <c r="O710" i="3" a="1"/>
  <c r="O710" i="3"/>
  <c r="Q710" i="3" a="1"/>
  <c r="Q710" i="3" s="1"/>
  <c r="U710" i="3"/>
  <c r="V710" i="3" s="1"/>
  <c r="C711" i="3"/>
  <c r="D711" i="3" s="1"/>
  <c r="E711" i="3" s="1" a="1"/>
  <c r="O711" i="3" a="1"/>
  <c r="O711" i="3"/>
  <c r="Q711" i="3" a="1"/>
  <c r="Q711" i="3" s="1"/>
  <c r="U711" i="3"/>
  <c r="V711" i="3"/>
  <c r="C712" i="3"/>
  <c r="O712" i="3" a="1"/>
  <c r="O712" i="3" s="1"/>
  <c r="Q712" i="3" a="1"/>
  <c r="Q712" i="3" s="1"/>
  <c r="U712" i="3"/>
  <c r="V712" i="3" s="1"/>
  <c r="C713" i="3"/>
  <c r="O713" i="3" a="1"/>
  <c r="O713" i="3" s="1"/>
  <c r="Q713" i="3" a="1"/>
  <c r="Q713" i="3" s="1"/>
  <c r="U713" i="3"/>
  <c r="V713" i="3" s="1"/>
  <c r="C714" i="3"/>
  <c r="O714" i="3" a="1"/>
  <c r="O714" i="3" s="1"/>
  <c r="Q714" i="3" a="1"/>
  <c r="Q714" i="3" s="1"/>
  <c r="U714" i="3"/>
  <c r="V714" i="3" s="1"/>
  <c r="C715" i="3"/>
  <c r="D715" i="3" s="1"/>
  <c r="E715" i="3" s="1" a="1"/>
  <c r="O715" i="3" a="1"/>
  <c r="O715" i="3"/>
  <c r="Q715" i="3" a="1"/>
  <c r="Q715" i="3"/>
  <c r="U715" i="3"/>
  <c r="V715" i="3" s="1"/>
  <c r="C716" i="3"/>
  <c r="D716" i="3" s="1"/>
  <c r="O716" i="3" a="1"/>
  <c r="O716" i="3"/>
  <c r="Q716" i="3" a="1"/>
  <c r="Q716" i="3" s="1"/>
  <c r="U716" i="3"/>
  <c r="V716" i="3" s="1"/>
  <c r="C717" i="3"/>
  <c r="D717" i="3" s="1"/>
  <c r="E717" i="3" s="1" a="1"/>
  <c r="O717" i="3" a="1"/>
  <c r="O717" i="3" s="1"/>
  <c r="Q717" i="3" a="1"/>
  <c r="Q717" i="3" s="1"/>
  <c r="U717" i="3"/>
  <c r="V717" i="3" s="1"/>
  <c r="C718" i="3"/>
  <c r="D718" i="3" s="1"/>
  <c r="E718" i="3" s="1" a="1"/>
  <c r="O718" i="3" a="1"/>
  <c r="O718" i="3" s="1"/>
  <c r="Q718" i="3" a="1"/>
  <c r="Q718" i="3" s="1"/>
  <c r="U718" i="3"/>
  <c r="V718" i="3" s="1"/>
  <c r="C719" i="3"/>
  <c r="O719" i="3" a="1"/>
  <c r="O719" i="3"/>
  <c r="Q719" i="3" a="1"/>
  <c r="Q719" i="3" s="1"/>
  <c r="U719" i="3"/>
  <c r="V719" i="3" s="1"/>
  <c r="C720" i="3"/>
  <c r="O720" i="3" a="1"/>
  <c r="O720" i="3" s="1"/>
  <c r="Q720" i="3" a="1"/>
  <c r="Q720" i="3" s="1"/>
  <c r="U720" i="3"/>
  <c r="V720" i="3" s="1"/>
  <c r="C721" i="3"/>
  <c r="O721" i="3" a="1"/>
  <c r="O721" i="3"/>
  <c r="Q721" i="3" a="1"/>
  <c r="Q721" i="3" s="1"/>
  <c r="U721" i="3"/>
  <c r="V721" i="3" s="1"/>
  <c r="C722" i="3"/>
  <c r="E722" i="3" a="1"/>
  <c r="O722" i="3" a="1"/>
  <c r="O722" i="3"/>
  <c r="Q722" i="3" a="1"/>
  <c r="Q722" i="3"/>
  <c r="U722" i="3"/>
  <c r="V722" i="3" s="1"/>
  <c r="C723" i="3"/>
  <c r="O723" i="3" a="1"/>
  <c r="O723" i="3"/>
  <c r="Q723" i="3" a="1"/>
  <c r="Q723" i="3"/>
  <c r="U723" i="3"/>
  <c r="V723" i="3" s="1"/>
  <c r="C724" i="3"/>
  <c r="O724" i="3" a="1"/>
  <c r="O724" i="3" s="1"/>
  <c r="Q724" i="3" a="1"/>
  <c r="Q724" i="3" s="1"/>
  <c r="U724" i="3"/>
  <c r="V724" i="3"/>
  <c r="C725" i="3"/>
  <c r="D725" i="3" s="1"/>
  <c r="E725" i="3" s="1" a="1"/>
  <c r="L725" i="3" s="1" a="1"/>
  <c r="L725" i="3" s="1"/>
  <c r="O725" i="3" a="1"/>
  <c r="O725" i="3" s="1"/>
  <c r="Q725" i="3" a="1"/>
  <c r="Q725" i="3" s="1"/>
  <c r="U725" i="3"/>
  <c r="V725" i="3"/>
  <c r="C726" i="3"/>
  <c r="E726" i="3" a="1"/>
  <c r="E726" i="3"/>
  <c r="I726" i="3" a="1"/>
  <c r="I726" i="3" s="1"/>
  <c r="S726" i="3" s="1"/>
  <c r="L726" i="3" a="1"/>
  <c r="O726" i="3" a="1"/>
  <c r="O726" i="3" s="1"/>
  <c r="Q726" i="3" a="1"/>
  <c r="Q726" i="3" s="1"/>
  <c r="U726" i="3"/>
  <c r="V726" i="3"/>
  <c r="C727" i="3"/>
  <c r="O727" i="3" a="1"/>
  <c r="O727" i="3"/>
  <c r="Q727" i="3" a="1"/>
  <c r="Q727" i="3"/>
  <c r="U727" i="3"/>
  <c r="V727" i="3"/>
  <c r="C728" i="3"/>
  <c r="O728" i="3" a="1"/>
  <c r="O728" i="3"/>
  <c r="Q728" i="3" a="1"/>
  <c r="Q728" i="3" s="1"/>
  <c r="U728" i="3"/>
  <c r="V728" i="3" s="1"/>
  <c r="C729" i="3"/>
  <c r="E729" i="3" a="1"/>
  <c r="L729" i="3" s="1" a="1"/>
  <c r="L729" i="3" s="1"/>
  <c r="O729" i="3" a="1"/>
  <c r="O729" i="3"/>
  <c r="Q729" i="3" a="1"/>
  <c r="Q729" i="3"/>
  <c r="U729" i="3"/>
  <c r="V729" i="3"/>
  <c r="C730" i="3"/>
  <c r="O730" i="3" a="1"/>
  <c r="O730" i="3"/>
  <c r="Q730" i="3" a="1"/>
  <c r="Q730" i="3"/>
  <c r="U730" i="3"/>
  <c r="V730" i="3"/>
  <c r="C731" i="3"/>
  <c r="L731" i="3" a="1"/>
  <c r="O731" i="3" a="1"/>
  <c r="O731" i="3" s="1"/>
  <c r="Q731" i="3" a="1"/>
  <c r="Q731" i="3" s="1"/>
  <c r="U731" i="3"/>
  <c r="V731" i="3"/>
  <c r="C732" i="3"/>
  <c r="L732" i="3" a="1"/>
  <c r="L732" i="3" s="1"/>
  <c r="O732" i="3" a="1"/>
  <c r="O732" i="3" s="1"/>
  <c r="Q732" i="3" a="1"/>
  <c r="Q732" i="3"/>
  <c r="U732" i="3"/>
  <c r="V732" i="3"/>
  <c r="C733" i="3"/>
  <c r="O733" i="3" a="1"/>
  <c r="O733" i="3"/>
  <c r="Q733" i="3" a="1"/>
  <c r="Q733" i="3"/>
  <c r="U733" i="3"/>
  <c r="V733" i="3"/>
  <c r="C734" i="3"/>
  <c r="E734" i="3" a="1"/>
  <c r="L734" i="3" s="1" a="1"/>
  <c r="L734" i="3" s="1"/>
  <c r="O734" i="3" a="1"/>
  <c r="O734" i="3"/>
  <c r="Q734" i="3" a="1"/>
  <c r="Q734" i="3" s="1"/>
  <c r="U734" i="3"/>
  <c r="V734" i="3" s="1"/>
  <c r="C735" i="3"/>
  <c r="E735" i="3" a="1"/>
  <c r="L735" i="3" s="1" a="1"/>
  <c r="L735" i="3" s="1"/>
  <c r="O735" i="3" a="1"/>
  <c r="O735" i="3"/>
  <c r="Q735" i="3" a="1"/>
  <c r="Q735" i="3"/>
  <c r="U735" i="3"/>
  <c r="V735" i="3"/>
  <c r="C736" i="3"/>
  <c r="E736" i="3" a="1"/>
  <c r="E736" i="3" s="1"/>
  <c r="I736" i="3" s="1" a="1"/>
  <c r="L736" i="3" a="1"/>
  <c r="L736" i="3" s="1"/>
  <c r="O736" i="3" a="1"/>
  <c r="O736" i="3"/>
  <c r="Q736" i="3" a="1"/>
  <c r="Q736" i="3"/>
  <c r="U736" i="3"/>
  <c r="V736" i="3" s="1"/>
  <c r="C737" i="3"/>
  <c r="E737" i="3" a="1"/>
  <c r="L737" i="3" s="1" a="1"/>
  <c r="L737" i="3" s="1"/>
  <c r="O737" i="3" a="1"/>
  <c r="O737" i="3" s="1"/>
  <c r="Q737" i="3" a="1"/>
  <c r="Q737" i="3"/>
  <c r="U737" i="3"/>
  <c r="V737" i="3"/>
  <c r="C738" i="3"/>
  <c r="E738" i="3" a="1"/>
  <c r="E738" i="3" s="1"/>
  <c r="I738" i="3" s="1" a="1"/>
  <c r="O738" i="3" a="1"/>
  <c r="O738" i="3"/>
  <c r="Q738" i="3" a="1"/>
  <c r="Q738" i="3" s="1"/>
  <c r="U738" i="3"/>
  <c r="V738" i="3"/>
  <c r="C739" i="3"/>
  <c r="O739" i="3" a="1"/>
  <c r="O739" i="3"/>
  <c r="Q739" i="3" a="1"/>
  <c r="Q739" i="3"/>
  <c r="U739" i="3"/>
  <c r="V739" i="3"/>
  <c r="C740" i="3"/>
  <c r="O740" i="3" a="1"/>
  <c r="O740" i="3" s="1"/>
  <c r="Q740" i="3" a="1"/>
  <c r="Q740" i="3" s="1"/>
  <c r="U740" i="3"/>
  <c r="V740" i="3"/>
  <c r="C741" i="3"/>
  <c r="L741" i="3"/>
  <c r="O741" i="3" a="1"/>
  <c r="O741" i="3"/>
  <c r="Q741" i="3" a="1"/>
  <c r="Q741" i="3"/>
  <c r="U741" i="3"/>
  <c r="V741" i="3"/>
  <c r="C742" i="3"/>
  <c r="E742" i="3" a="1"/>
  <c r="E742" i="3" s="1"/>
  <c r="I742" i="3" s="1" a="1"/>
  <c r="T742" i="3" s="1"/>
  <c r="L742" i="3" a="1"/>
  <c r="L742" i="3" s="1"/>
  <c r="O742" i="3" a="1"/>
  <c r="O742" i="3"/>
  <c r="Q742" i="3" a="1"/>
  <c r="Q742" i="3" s="1"/>
  <c r="U742" i="3"/>
  <c r="V742" i="3" s="1"/>
  <c r="C743" i="3"/>
  <c r="O743" i="3" a="1"/>
  <c r="O743" i="3"/>
  <c r="Q743" i="3" a="1"/>
  <c r="Q743" i="3"/>
  <c r="U743" i="3"/>
  <c r="V743" i="3"/>
  <c r="C744" i="3"/>
  <c r="O744" i="3" a="1"/>
  <c r="O744" i="3"/>
  <c r="Q744" i="3" a="1"/>
  <c r="Q744" i="3"/>
  <c r="U744" i="3"/>
  <c r="V744" i="3" s="1"/>
  <c r="C745" i="3"/>
  <c r="L745" i="3" a="1"/>
  <c r="L745" i="3" s="1"/>
  <c r="O745" i="3" a="1"/>
  <c r="O745" i="3" s="1"/>
  <c r="Q745" i="3" a="1"/>
  <c r="Q745" i="3" s="1"/>
  <c r="U745" i="3"/>
  <c r="V745" i="3"/>
  <c r="C746" i="3"/>
  <c r="O746" i="3" a="1"/>
  <c r="O746" i="3" s="1"/>
  <c r="Q746" i="3" a="1"/>
  <c r="Q746" i="3"/>
  <c r="U746" i="3"/>
  <c r="V746" i="3" s="1"/>
  <c r="C747" i="3"/>
  <c r="O747" i="3" a="1"/>
  <c r="O747" i="3" s="1"/>
  <c r="Q747" i="3" a="1"/>
  <c r="Q747" i="3" s="1"/>
  <c r="U747" i="3"/>
  <c r="V747" i="3"/>
  <c r="C748" i="3"/>
  <c r="E748" i="3" a="1"/>
  <c r="O748" i="3" a="1"/>
  <c r="O748" i="3" s="1"/>
  <c r="Q748" i="3" a="1"/>
  <c r="Q748" i="3" s="1"/>
  <c r="U748" i="3"/>
  <c r="V748" i="3"/>
  <c r="C749" i="3"/>
  <c r="E749" i="3" a="1"/>
  <c r="L749" i="3" s="1" a="1"/>
  <c r="L749" i="3" s="1"/>
  <c r="E749" i="3"/>
  <c r="I749" i="3" s="1" a="1"/>
  <c r="O749" i="3" a="1"/>
  <c r="O749" i="3"/>
  <c r="Q749" i="3" a="1"/>
  <c r="Q749" i="3"/>
  <c r="U749" i="3"/>
  <c r="V749" i="3" s="1"/>
  <c r="C750" i="3"/>
  <c r="O750" i="3" a="1"/>
  <c r="O750" i="3" s="1"/>
  <c r="Q750" i="3" a="1"/>
  <c r="Q750" i="3"/>
  <c r="U750" i="3"/>
  <c r="V750" i="3" s="1"/>
  <c r="C751" i="3"/>
  <c r="O751" i="3" a="1"/>
  <c r="O751" i="3" s="1"/>
  <c r="Q751" i="3" a="1"/>
  <c r="Q751" i="3"/>
  <c r="U751" i="3"/>
  <c r="V751" i="3" s="1"/>
  <c r="C752" i="3"/>
  <c r="D752" i="3" s="1"/>
  <c r="O752" i="3" a="1"/>
  <c r="O752" i="3" s="1"/>
  <c r="Q752" i="3" a="1"/>
  <c r="Q752" i="3"/>
  <c r="C753" i="3"/>
  <c r="D753" i="3" s="1"/>
  <c r="O753" i="3" a="1"/>
  <c r="O753" i="3" s="1"/>
  <c r="Q753" i="3" a="1"/>
  <c r="Q753" i="3" s="1"/>
  <c r="C754" i="3"/>
  <c r="O754" i="3" a="1"/>
  <c r="O754" i="3" s="1"/>
  <c r="Q754" i="3" a="1"/>
  <c r="Q754" i="3" s="1"/>
  <c r="C755" i="3"/>
  <c r="D755" i="3" s="1"/>
  <c r="O755" i="3" a="1"/>
  <c r="O755" i="3"/>
  <c r="Q755" i="3" a="1"/>
  <c r="Q755" i="3"/>
  <c r="C756" i="3"/>
  <c r="L756" i="3" a="1"/>
  <c r="L756" i="3" s="1"/>
  <c r="O756" i="3" a="1"/>
  <c r="O756" i="3" s="1"/>
  <c r="Q756" i="3" a="1"/>
  <c r="Q756" i="3"/>
  <c r="C757" i="3"/>
  <c r="O757" i="3" a="1"/>
  <c r="O757" i="3"/>
  <c r="Q757" i="3" a="1"/>
  <c r="Q757" i="3"/>
  <c r="C758" i="3"/>
  <c r="L758" i="3" a="1"/>
  <c r="L758" i="3" s="1"/>
  <c r="O758" i="3" a="1"/>
  <c r="O758" i="3" s="1"/>
  <c r="Q758" i="3" a="1"/>
  <c r="Q758" i="3"/>
  <c r="C759" i="3"/>
  <c r="O759" i="3" a="1"/>
  <c r="O759" i="3"/>
  <c r="Q759" i="3" a="1"/>
  <c r="Q759" i="3" s="1"/>
  <c r="C760" i="3"/>
  <c r="O760" i="3" a="1"/>
  <c r="O760" i="3" s="1"/>
  <c r="Q760" i="3" a="1"/>
  <c r="Q760" i="3" s="1"/>
  <c r="C761" i="3"/>
  <c r="D761" i="3" s="1"/>
  <c r="O761" i="3" a="1"/>
  <c r="O761" i="3"/>
  <c r="Q761" i="3" a="1"/>
  <c r="Q761" i="3"/>
  <c r="C762" i="3"/>
  <c r="D762" i="3" s="1"/>
  <c r="O762" i="3" a="1"/>
  <c r="O762" i="3"/>
  <c r="Q762" i="3" a="1"/>
  <c r="Q762" i="3" s="1"/>
  <c r="C763" i="3"/>
  <c r="O763" i="3" a="1"/>
  <c r="O763" i="3"/>
  <c r="Q763" i="3" a="1"/>
  <c r="Q763" i="3" s="1"/>
  <c r="C764" i="3"/>
  <c r="L764" i="3" a="1"/>
  <c r="L764" i="3" s="1"/>
  <c r="O764" i="3" a="1"/>
  <c r="O764" i="3" s="1"/>
  <c r="Q764" i="3" a="1"/>
  <c r="Q764" i="3"/>
  <c r="C765" i="3"/>
  <c r="D765" i="3" s="1"/>
  <c r="L765" i="3" s="1" a="1"/>
  <c r="L765" i="3" s="1"/>
  <c r="O765" i="3" a="1"/>
  <c r="O765" i="3" s="1"/>
  <c r="Q765" i="3" a="1"/>
  <c r="Q765" i="3"/>
  <c r="C766" i="3"/>
  <c r="O766" i="3" a="1"/>
  <c r="O766" i="3" s="1"/>
  <c r="Q766" i="3" a="1"/>
  <c r="Q766" i="3" s="1"/>
  <c r="C767" i="3"/>
  <c r="O767" i="3" a="1"/>
  <c r="O767" i="3"/>
  <c r="Q767" i="3" a="1"/>
  <c r="Q767" i="3"/>
  <c r="C768" i="3"/>
  <c r="D768" i="3" s="1"/>
  <c r="O768" i="3" a="1"/>
  <c r="O768" i="3" s="1"/>
  <c r="Q768" i="3" a="1"/>
  <c r="Q768" i="3" s="1"/>
  <c r="U768" i="3"/>
  <c r="V768" i="3" s="1"/>
  <c r="C769" i="3"/>
  <c r="O769" i="3" a="1"/>
  <c r="O769" i="3" s="1"/>
  <c r="Q769" i="3" a="1"/>
  <c r="Q769" i="3"/>
  <c r="U769" i="3"/>
  <c r="V769" i="3"/>
  <c r="C770" i="3"/>
  <c r="D770" i="3" s="1"/>
  <c r="L770" i="3" a="1"/>
  <c r="L770" i="3" s="1"/>
  <c r="O770" i="3" a="1"/>
  <c r="O770" i="3"/>
  <c r="Q770" i="3" a="1"/>
  <c r="Q770" i="3" s="1"/>
  <c r="C771" i="3"/>
  <c r="O771" i="3" a="1"/>
  <c r="O771" i="3"/>
  <c r="Q771" i="3" a="1"/>
  <c r="Q771" i="3"/>
  <c r="C772" i="3"/>
  <c r="O772" i="3" a="1"/>
  <c r="O772" i="3" s="1"/>
  <c r="Q772" i="3" a="1"/>
  <c r="Q772" i="3"/>
  <c r="U772" i="3"/>
  <c r="V772" i="3"/>
  <c r="C773" i="3"/>
  <c r="O773" i="3" a="1"/>
  <c r="O773" i="3" s="1"/>
  <c r="Q773" i="3" a="1"/>
  <c r="Q773" i="3" s="1"/>
  <c r="U773" i="3"/>
  <c r="V773" i="3"/>
  <c r="C774" i="3"/>
  <c r="L774" i="3" a="1"/>
  <c r="L774" i="3" s="1"/>
  <c r="O774" i="3" a="1"/>
  <c r="O774" i="3" s="1"/>
  <c r="Q774" i="3" a="1"/>
  <c r="Q774" i="3"/>
  <c r="U774" i="3"/>
  <c r="V774" i="3"/>
  <c r="C775" i="3"/>
  <c r="L775" i="3" a="1"/>
  <c r="L775" i="3" s="1"/>
  <c r="O775" i="3" a="1"/>
  <c r="O775" i="3"/>
  <c r="Q775" i="3" a="1"/>
  <c r="Q775" i="3"/>
  <c r="C776" i="3"/>
  <c r="O776" i="3" a="1"/>
  <c r="O776" i="3" s="1"/>
  <c r="Q776" i="3" a="1"/>
  <c r="Q776" i="3" s="1"/>
  <c r="C777" i="3"/>
  <c r="D777" i="3" s="1"/>
  <c r="O777" i="3" a="1"/>
  <c r="O777" i="3"/>
  <c r="Q777" i="3" a="1"/>
  <c r="Q777" i="3" s="1"/>
  <c r="U777" i="3"/>
  <c r="V777" i="3" s="1"/>
  <c r="C778" i="3"/>
  <c r="D778" i="3" s="1"/>
  <c r="O778" i="3" a="1"/>
  <c r="O778" i="3"/>
  <c r="Q778" i="3" a="1"/>
  <c r="Q778" i="3"/>
  <c r="U778" i="3"/>
  <c r="V778" i="3" s="1"/>
  <c r="C779" i="3"/>
  <c r="L779" i="3" a="1"/>
  <c r="L779" i="3" s="1"/>
  <c r="O779" i="3" a="1"/>
  <c r="O779" i="3"/>
  <c r="Q779" i="3" a="1"/>
  <c r="Q779" i="3"/>
  <c r="U779" i="3"/>
  <c r="V779" i="3"/>
  <c r="C780" i="3"/>
  <c r="D780" i="3" s="1"/>
  <c r="O780" i="3" a="1"/>
  <c r="O780" i="3"/>
  <c r="Q780" i="3" a="1"/>
  <c r="Q780" i="3" s="1"/>
  <c r="C781" i="3"/>
  <c r="O781" i="3" a="1"/>
  <c r="O781" i="3"/>
  <c r="Q781" i="3" a="1"/>
  <c r="Q781" i="3"/>
  <c r="C782" i="3"/>
  <c r="D782" i="3" s="1"/>
  <c r="L782" i="3" s="1" a="1"/>
  <c r="L782" i="3" s="1"/>
  <c r="O782" i="3" a="1"/>
  <c r="O782" i="3" s="1"/>
  <c r="Q782" i="3" a="1"/>
  <c r="Q782" i="3"/>
  <c r="U782" i="3"/>
  <c r="V782" i="3" s="1"/>
  <c r="C783" i="3"/>
  <c r="D783" i="3" s="1"/>
  <c r="O783" i="3" a="1"/>
  <c r="O783" i="3"/>
  <c r="Q783" i="3" a="1"/>
  <c r="Q783" i="3"/>
  <c r="C784" i="3"/>
  <c r="O784" i="3" a="1"/>
  <c r="O784" i="3"/>
  <c r="Q784" i="3" a="1"/>
  <c r="Q784" i="3"/>
  <c r="U784" i="3"/>
  <c r="V784" i="3"/>
  <c r="C785" i="3"/>
  <c r="O785" i="3" a="1"/>
  <c r="O785" i="3"/>
  <c r="Q785" i="3" a="1"/>
  <c r="Q785" i="3" s="1"/>
  <c r="U785" i="3"/>
  <c r="V785" i="3"/>
  <c r="C786" i="3"/>
  <c r="O786" i="3" a="1"/>
  <c r="O786" i="3" s="1"/>
  <c r="Q786" i="3" a="1"/>
  <c r="Q786" i="3"/>
  <c r="C787" i="3"/>
  <c r="O787" i="3" a="1"/>
  <c r="O787" i="3" s="1"/>
  <c r="Q787" i="3" a="1"/>
  <c r="Q787" i="3"/>
  <c r="C788" i="3"/>
  <c r="O788" i="3" a="1"/>
  <c r="O788" i="3" s="1"/>
  <c r="Q788" i="3" a="1"/>
  <c r="Q788" i="3"/>
  <c r="U788" i="3"/>
  <c r="V788" i="3"/>
  <c r="C789" i="3"/>
  <c r="L789" i="3" a="1"/>
  <c r="L789" i="3" s="1"/>
  <c r="O789" i="3" a="1"/>
  <c r="O789" i="3"/>
  <c r="Q789" i="3" a="1"/>
  <c r="Q789" i="3"/>
  <c r="U789" i="3"/>
  <c r="V789" i="3"/>
  <c r="C790" i="3"/>
  <c r="D790" i="3" s="1"/>
  <c r="O790" i="3" a="1"/>
  <c r="O790" i="3" s="1"/>
  <c r="Q790" i="3" a="1"/>
  <c r="Q790" i="3" s="1"/>
  <c r="U790" i="3"/>
  <c r="V790" i="3" s="1"/>
  <c r="C791" i="3"/>
  <c r="D791" i="3" s="1"/>
  <c r="O791" i="3" a="1"/>
  <c r="O791" i="3" s="1"/>
  <c r="Q791" i="3" a="1"/>
  <c r="Q791" i="3"/>
  <c r="T791" i="3"/>
  <c r="U791" i="3"/>
  <c r="V791" i="3"/>
  <c r="C792" i="3"/>
  <c r="O792" i="3" a="1"/>
  <c r="O792" i="3"/>
  <c r="Q792" i="3" a="1"/>
  <c r="Q792" i="3"/>
  <c r="C793" i="3"/>
  <c r="O793" i="3" a="1"/>
  <c r="O793" i="3"/>
  <c r="Q793" i="3" a="1"/>
  <c r="Q793" i="3"/>
  <c r="C794" i="3"/>
  <c r="D794" i="3" s="1"/>
  <c r="O794" i="3" a="1"/>
  <c r="O794" i="3"/>
  <c r="Q794" i="3" a="1"/>
  <c r="Q794" i="3" s="1"/>
  <c r="U794" i="3"/>
  <c r="V794" i="3"/>
  <c r="C795" i="3"/>
  <c r="D795" i="3" s="1"/>
  <c r="O795" i="3" a="1"/>
  <c r="O795" i="3"/>
  <c r="Q795" i="3" a="1"/>
  <c r="Q795" i="3"/>
  <c r="U795" i="3"/>
  <c r="V795" i="3"/>
  <c r="C796" i="3"/>
  <c r="D796" i="3" s="1"/>
  <c r="L796" i="3" s="1" a="1"/>
  <c r="L796" i="3" s="1"/>
  <c r="O796" i="3" a="1"/>
  <c r="O796" i="3" s="1"/>
  <c r="Q796" i="3" a="1"/>
  <c r="Q796" i="3"/>
  <c r="C797" i="3"/>
  <c r="O797" i="3" a="1"/>
  <c r="O797" i="3" s="1"/>
  <c r="Q797" i="3" a="1"/>
  <c r="Q797" i="3"/>
  <c r="C798" i="3"/>
  <c r="O798" i="3" a="1"/>
  <c r="O798" i="3"/>
  <c r="Q798" i="3" a="1"/>
  <c r="Q798" i="3" s="1"/>
  <c r="C799" i="3"/>
  <c r="D799" i="3" s="1"/>
  <c r="O799" i="3" a="1"/>
  <c r="O799" i="3"/>
  <c r="Q799" i="3" a="1"/>
  <c r="Q799" i="3" s="1"/>
  <c r="C800" i="3"/>
  <c r="D800" i="3" s="1"/>
  <c r="O800" i="3" a="1"/>
  <c r="O800" i="3" s="1"/>
  <c r="Q800" i="3" a="1"/>
  <c r="Q800" i="3"/>
  <c r="U800" i="3"/>
  <c r="V800" i="3"/>
  <c r="C801" i="3"/>
  <c r="O801" i="3" a="1"/>
  <c r="O801" i="3"/>
  <c r="Q801" i="3" a="1"/>
  <c r="Q801" i="3" s="1"/>
  <c r="C802" i="3"/>
  <c r="D802" i="3" s="1"/>
  <c r="O802" i="3" a="1"/>
  <c r="O802" i="3"/>
  <c r="Q802" i="3" a="1"/>
  <c r="Q802" i="3"/>
  <c r="U802" i="3"/>
  <c r="V802" i="3"/>
  <c r="C803" i="3"/>
  <c r="D803" i="3" s="1"/>
  <c r="O803" i="3" a="1"/>
  <c r="O803" i="3"/>
  <c r="Q803" i="3" a="1"/>
  <c r="Q803" i="3"/>
  <c r="U803" i="3"/>
  <c r="V803" i="3"/>
  <c r="C804" i="3"/>
  <c r="D804" i="3" s="1"/>
  <c r="O804" i="3" a="1"/>
  <c r="O804" i="3"/>
  <c r="Q804" i="3" a="1"/>
  <c r="Q804" i="3" s="1"/>
  <c r="U804" i="3"/>
  <c r="V804" i="3"/>
  <c r="C805" i="3"/>
  <c r="D805" i="3" s="1"/>
  <c r="O805" i="3" a="1"/>
  <c r="O805" i="3" s="1"/>
  <c r="Q805" i="3" a="1"/>
  <c r="Q805" i="3" s="1"/>
  <c r="C806" i="3"/>
  <c r="D806" i="3" s="1"/>
  <c r="L806" i="3" s="1" a="1"/>
  <c r="L806" i="3" s="1"/>
  <c r="O806" i="3" a="1"/>
  <c r="O806" i="3" s="1"/>
  <c r="Q806" i="3" a="1"/>
  <c r="Q806" i="3"/>
  <c r="U806" i="3"/>
  <c r="V806" i="3" s="1"/>
  <c r="C807" i="3"/>
  <c r="E807" i="3" a="1"/>
  <c r="L807" i="3" s="1" a="1"/>
  <c r="L807" i="3" s="1"/>
  <c r="O807" i="3" a="1"/>
  <c r="O807" i="3"/>
  <c r="Q807" i="3" a="1"/>
  <c r="Q807" i="3"/>
  <c r="U807" i="3"/>
  <c r="V807" i="3"/>
  <c r="C808" i="3"/>
  <c r="E808" i="3" a="1"/>
  <c r="O808" i="3" a="1"/>
  <c r="O808" i="3"/>
  <c r="Q808" i="3" a="1"/>
  <c r="Q808" i="3" s="1"/>
  <c r="U808" i="3"/>
  <c r="V808" i="3"/>
  <c r="C809" i="3"/>
  <c r="E809" i="3" a="1"/>
  <c r="L809" i="3" s="1" a="1"/>
  <c r="L809" i="3" s="1"/>
  <c r="O809" i="3" a="1"/>
  <c r="O809" i="3"/>
  <c r="Q809" i="3" a="1"/>
  <c r="Q809" i="3"/>
  <c r="U809" i="3"/>
  <c r="V809" i="3"/>
  <c r="C810" i="3"/>
  <c r="E810" i="3" a="1"/>
  <c r="O810" i="3" a="1"/>
  <c r="O810" i="3" s="1"/>
  <c r="Q810" i="3" a="1"/>
  <c r="Q810" i="3" s="1"/>
  <c r="U810" i="3"/>
  <c r="V810" i="3" s="1"/>
  <c r="C811" i="3"/>
  <c r="E811" i="3" a="1"/>
  <c r="L811" i="3" s="1" a="1"/>
  <c r="L811" i="3" s="1"/>
  <c r="O811" i="3" a="1"/>
  <c r="O811" i="3"/>
  <c r="Q811" i="3" a="1"/>
  <c r="Q811" i="3"/>
  <c r="U811" i="3"/>
  <c r="V811" i="3" s="1"/>
  <c r="C812" i="3"/>
  <c r="E812" i="3" a="1"/>
  <c r="O812" i="3" a="1"/>
  <c r="O812" i="3"/>
  <c r="Q812" i="3" a="1"/>
  <c r="Q812" i="3"/>
  <c r="U812" i="3"/>
  <c r="V812" i="3"/>
  <c r="C813" i="3"/>
  <c r="E813" i="3" a="1"/>
  <c r="E813" i="3" s="1"/>
  <c r="I813" i="3" s="1" a="1"/>
  <c r="L813" i="3" a="1"/>
  <c r="L813" i="3" s="1"/>
  <c r="O813" i="3" a="1"/>
  <c r="O813" i="3"/>
  <c r="Q813" i="3" a="1"/>
  <c r="Q813" i="3"/>
  <c r="U813" i="3"/>
  <c r="V813" i="3"/>
  <c r="C814" i="3"/>
  <c r="O814" i="3" a="1"/>
  <c r="O814" i="3" s="1"/>
  <c r="Q814" i="3" a="1"/>
  <c r="Q814" i="3"/>
  <c r="U814" i="3"/>
  <c r="V814" i="3"/>
  <c r="C815" i="3"/>
  <c r="O815" i="3" a="1"/>
  <c r="O815" i="3" s="1"/>
  <c r="Q815" i="3" a="1"/>
  <c r="Q815" i="3"/>
  <c r="U815" i="3"/>
  <c r="V815" i="3"/>
  <c r="C816" i="3"/>
  <c r="O816" i="3" a="1"/>
  <c r="O816" i="3"/>
  <c r="Q816" i="3" a="1"/>
  <c r="Q816" i="3" s="1"/>
  <c r="U816" i="3"/>
  <c r="V816" i="3"/>
  <c r="C817" i="3"/>
  <c r="O817" i="3" a="1"/>
  <c r="O817" i="3"/>
  <c r="Q817" i="3" a="1"/>
  <c r="Q817" i="3"/>
  <c r="U817" i="3"/>
  <c r="V817" i="3" s="1"/>
  <c r="C818" i="3"/>
  <c r="E818" i="3" a="1"/>
  <c r="O818" i="3" a="1"/>
  <c r="O818" i="3"/>
  <c r="Q818" i="3" a="1"/>
  <c r="Q818" i="3" s="1"/>
  <c r="U818" i="3"/>
  <c r="V818" i="3"/>
  <c r="C819" i="3"/>
  <c r="E819" i="3" a="1"/>
  <c r="L819" i="3" s="1" a="1"/>
  <c r="L819" i="3" s="1"/>
  <c r="O819" i="3" a="1"/>
  <c r="O819" i="3"/>
  <c r="Q819" i="3" a="1"/>
  <c r="Q819" i="3" s="1"/>
  <c r="U819" i="3"/>
  <c r="V819" i="3"/>
  <c r="C820" i="3"/>
  <c r="E820" i="3" a="1"/>
  <c r="O820" i="3" a="1"/>
  <c r="O820" i="3" s="1"/>
  <c r="Q820" i="3" a="1"/>
  <c r="Q820" i="3"/>
  <c r="U820" i="3"/>
  <c r="V820" i="3"/>
  <c r="C821" i="3"/>
  <c r="E821" i="3" a="1"/>
  <c r="E821" i="3" s="1"/>
  <c r="I821" i="3" s="1" a="1"/>
  <c r="O821" i="3" a="1"/>
  <c r="O821" i="3"/>
  <c r="Q821" i="3" a="1"/>
  <c r="Q821" i="3"/>
  <c r="U821" i="3"/>
  <c r="V821" i="3"/>
  <c r="C822" i="3"/>
  <c r="E822" i="3" a="1"/>
  <c r="E822" i="3" s="1"/>
  <c r="I822" i="3" s="1" a="1"/>
  <c r="O822" i="3" a="1"/>
  <c r="O822" i="3"/>
  <c r="Q822" i="3" a="1"/>
  <c r="Q822" i="3" s="1"/>
  <c r="U822" i="3"/>
  <c r="V822" i="3"/>
  <c r="C823" i="3"/>
  <c r="O823" i="3" a="1"/>
  <c r="O823" i="3"/>
  <c r="Q823" i="3" a="1"/>
  <c r="Q823" i="3"/>
  <c r="U823" i="3"/>
  <c r="V823" i="3"/>
  <c r="C824" i="3"/>
  <c r="O824" i="3" a="1"/>
  <c r="O824" i="3" s="1"/>
  <c r="Q824" i="3" a="1"/>
  <c r="Q824" i="3"/>
  <c r="U824" i="3"/>
  <c r="V824" i="3" s="1"/>
  <c r="C825" i="3"/>
  <c r="L825" i="3" a="1"/>
  <c r="L825" i="3" s="1"/>
  <c r="O825" i="3" a="1"/>
  <c r="O825" i="3"/>
  <c r="Q825" i="3" a="1"/>
  <c r="Q825" i="3"/>
  <c r="U825" i="3"/>
  <c r="V825" i="3"/>
  <c r="C826" i="3"/>
  <c r="E826" i="3" a="1"/>
  <c r="L826" i="3" s="1" a="1"/>
  <c r="L826" i="3" s="1"/>
  <c r="O826" i="3" a="1"/>
  <c r="O826" i="3"/>
  <c r="Q826" i="3" a="1"/>
  <c r="Q826" i="3"/>
  <c r="U826" i="3"/>
  <c r="V826" i="3"/>
  <c r="C827" i="3"/>
  <c r="E827" i="3" a="1"/>
  <c r="E827" i="3" s="1"/>
  <c r="I827" i="3" s="1" a="1"/>
  <c r="L827" i="3" a="1"/>
  <c r="L827" i="3" s="1"/>
  <c r="O827" i="3" a="1"/>
  <c r="O827" i="3"/>
  <c r="Q827" i="3" a="1"/>
  <c r="Q827" i="3" s="1"/>
  <c r="U827" i="3"/>
  <c r="V827" i="3"/>
  <c r="C828" i="3"/>
  <c r="O828" i="3" a="1"/>
  <c r="O828" i="3" s="1"/>
  <c r="Q828" i="3" a="1"/>
  <c r="Q828" i="3" s="1"/>
  <c r="U828" i="3"/>
  <c r="V828" i="3"/>
  <c r="C829" i="3"/>
  <c r="O829" i="3" a="1"/>
  <c r="O829" i="3"/>
  <c r="Q829" i="3" a="1"/>
  <c r="Q829" i="3"/>
  <c r="U829" i="3"/>
  <c r="V829" i="3"/>
  <c r="C830" i="3"/>
  <c r="O830" i="3" a="1"/>
  <c r="O830" i="3"/>
  <c r="Q830" i="3" a="1"/>
  <c r="Q830" i="3"/>
  <c r="U830" i="3"/>
  <c r="V830" i="3" s="1"/>
  <c r="C831" i="3"/>
  <c r="O831" i="3" a="1"/>
  <c r="O831" i="3"/>
  <c r="Q831" i="3" a="1"/>
  <c r="Q831" i="3"/>
  <c r="U831" i="3"/>
  <c r="V831" i="3"/>
  <c r="C832" i="3"/>
  <c r="O832" i="3" a="1"/>
  <c r="O832" i="3" s="1"/>
  <c r="Q832" i="3" a="1"/>
  <c r="Q832" i="3" s="1"/>
  <c r="U832" i="3"/>
  <c r="V832" i="3"/>
  <c r="C833" i="3"/>
  <c r="E833" i="3" a="1"/>
  <c r="E833" i="3" s="1"/>
  <c r="I833" i="3" s="1" a="1"/>
  <c r="I833" i="3" s="1"/>
  <c r="S833" i="3" s="1"/>
  <c r="L833" i="3" a="1"/>
  <c r="L833" i="3" s="1"/>
  <c r="O833" i="3" a="1"/>
  <c r="O833" i="3"/>
  <c r="Q833" i="3" a="1"/>
  <c r="Q833" i="3" s="1"/>
  <c r="U833" i="3"/>
  <c r="V833" i="3"/>
  <c r="C834" i="3"/>
  <c r="E834" i="3" a="1"/>
  <c r="E834" i="3" s="1"/>
  <c r="I834" i="3" s="1" a="1"/>
  <c r="T834" i="3" s="1"/>
  <c r="L834" i="3" a="1"/>
  <c r="L834" i="3" s="1"/>
  <c r="O834" i="3" a="1"/>
  <c r="O834" i="3" s="1"/>
  <c r="Q834" i="3" a="1"/>
  <c r="Q834" i="3"/>
  <c r="U834" i="3"/>
  <c r="V834" i="3" s="1"/>
  <c r="C835" i="3"/>
  <c r="E835" i="3" a="1"/>
  <c r="E835" i="3" s="1"/>
  <c r="I835" i="3" s="1" a="1"/>
  <c r="O835" i="3" a="1"/>
  <c r="O835" i="3"/>
  <c r="Q835" i="3" a="1"/>
  <c r="Q835" i="3"/>
  <c r="U835" i="3"/>
  <c r="V835" i="3"/>
  <c r="C836" i="3"/>
  <c r="E836" i="3" a="1"/>
  <c r="O836" i="3" a="1"/>
  <c r="O836" i="3"/>
  <c r="Q836" i="3" a="1"/>
  <c r="Q836" i="3" s="1"/>
  <c r="U836" i="3"/>
  <c r="V836" i="3"/>
  <c r="C837" i="3"/>
  <c r="E837" i="3" a="1"/>
  <c r="O837" i="3" a="1"/>
  <c r="O837" i="3"/>
  <c r="Q837" i="3" a="1"/>
  <c r="Q837" i="3"/>
  <c r="U837" i="3"/>
  <c r="V837" i="3"/>
  <c r="C838" i="3"/>
  <c r="O838" i="3" a="1"/>
  <c r="O838" i="3"/>
  <c r="Q838" i="3" a="1"/>
  <c r="Q838" i="3" s="1"/>
  <c r="U838" i="3"/>
  <c r="V838" i="3" s="1"/>
  <c r="C839" i="3"/>
  <c r="O839" i="3" a="1"/>
  <c r="O839" i="3"/>
  <c r="Q839" i="3" a="1"/>
  <c r="Q839" i="3"/>
  <c r="U839" i="3"/>
  <c r="V839" i="3"/>
  <c r="C840" i="3"/>
  <c r="E840" i="3" a="1"/>
  <c r="L840" i="3" s="1" a="1"/>
  <c r="L840" i="3" s="1"/>
  <c r="O840" i="3" a="1"/>
  <c r="O840" i="3"/>
  <c r="Q840" i="3" a="1"/>
  <c r="Q840" i="3"/>
  <c r="U840" i="3"/>
  <c r="V840" i="3"/>
  <c r="C841" i="3"/>
  <c r="E841" i="3" a="1"/>
  <c r="E841" i="3" s="1"/>
  <c r="I841" i="3" s="1" a="1"/>
  <c r="L841" i="3" a="1"/>
  <c r="L841" i="3" s="1"/>
  <c r="O841" i="3" a="1"/>
  <c r="O841" i="3"/>
  <c r="Q841" i="3" a="1"/>
  <c r="Q841" i="3"/>
  <c r="U841" i="3"/>
  <c r="V841" i="3"/>
  <c r="C842" i="3"/>
  <c r="O842" i="3" a="1"/>
  <c r="O842" i="3" s="1"/>
  <c r="Q842" i="3" a="1"/>
  <c r="Q842" i="3" s="1"/>
  <c r="U842" i="3"/>
  <c r="V842" i="3"/>
  <c r="C843" i="3"/>
  <c r="O843" i="3" a="1"/>
  <c r="O843" i="3"/>
  <c r="Q843" i="3" a="1"/>
  <c r="Q843" i="3"/>
  <c r="U843" i="3"/>
  <c r="V843" i="3" s="1"/>
  <c r="C844" i="3"/>
  <c r="O844" i="3" a="1"/>
  <c r="O844" i="3"/>
  <c r="Q844" i="3" a="1"/>
  <c r="Q844" i="3"/>
  <c r="U844" i="3"/>
  <c r="V844" i="3" s="1"/>
  <c r="C845" i="3"/>
  <c r="O845" i="3" a="1"/>
  <c r="O845" i="3"/>
  <c r="Q845" i="3" a="1"/>
  <c r="Q845" i="3"/>
  <c r="U845" i="3"/>
  <c r="V845" i="3" s="1"/>
  <c r="C846" i="3"/>
  <c r="O846" i="3" a="1"/>
  <c r="O846" i="3"/>
  <c r="Q846" i="3" a="1"/>
  <c r="Q846" i="3"/>
  <c r="U846" i="3"/>
  <c r="V846" i="3" s="1"/>
  <c r="C847" i="3"/>
  <c r="L847" i="3" a="1"/>
  <c r="L847" i="3" s="1"/>
  <c r="O847" i="3" a="1"/>
  <c r="O847" i="3"/>
  <c r="Q847" i="3" a="1"/>
  <c r="Q847" i="3"/>
  <c r="U847" i="3"/>
  <c r="V847" i="3"/>
  <c r="C848" i="3"/>
  <c r="O848" i="3" a="1"/>
  <c r="O848" i="3" s="1"/>
  <c r="Q848" i="3" a="1"/>
  <c r="Q848" i="3"/>
  <c r="U848" i="3"/>
  <c r="V848" i="3"/>
  <c r="C849" i="3"/>
  <c r="O849" i="3" a="1"/>
  <c r="O849" i="3"/>
  <c r="Q849" i="3" a="1"/>
  <c r="Q849" i="3"/>
  <c r="U849" i="3"/>
  <c r="V849" i="3"/>
  <c r="C850" i="3"/>
  <c r="O850" i="3" a="1"/>
  <c r="O850" i="3"/>
  <c r="Q850" i="3" a="1"/>
  <c r="Q850" i="3" s="1"/>
  <c r="U850" i="3"/>
  <c r="V850" i="3"/>
  <c r="C851" i="3"/>
  <c r="O851" i="3" a="1"/>
  <c r="O851" i="3"/>
  <c r="Q851" i="3" a="1"/>
  <c r="Q851" i="3"/>
  <c r="U851" i="3"/>
  <c r="V851" i="3"/>
  <c r="C852" i="3"/>
  <c r="O852" i="3" a="1"/>
  <c r="O852" i="3"/>
  <c r="Q852" i="3" a="1"/>
  <c r="Q852" i="3"/>
  <c r="U852" i="3"/>
  <c r="V852" i="3" s="1"/>
  <c r="C853" i="3"/>
  <c r="O853" i="3" a="1"/>
  <c r="O853" i="3"/>
  <c r="Q853" i="3" a="1"/>
  <c r="Q853" i="3"/>
  <c r="U853" i="3"/>
  <c r="V853" i="3"/>
  <c r="C854" i="3"/>
  <c r="O854" i="3" a="1"/>
  <c r="O854" i="3"/>
  <c r="Q854" i="3" a="1"/>
  <c r="Q854" i="3"/>
  <c r="U854" i="3"/>
  <c r="V854" i="3"/>
  <c r="C855" i="3"/>
  <c r="D855" i="3" s="1"/>
  <c r="E855" i="3" s="1" a="1"/>
  <c r="E855" i="3" s="1"/>
  <c r="I855" i="3" s="1" a="1"/>
  <c r="L855" i="3" a="1"/>
  <c r="L855" i="3" s="1"/>
  <c r="O855" i="3" a="1"/>
  <c r="O855" i="3" s="1"/>
  <c r="Q855" i="3" a="1"/>
  <c r="Q855" i="3"/>
  <c r="U855" i="3"/>
  <c r="V855" i="3"/>
  <c r="C856" i="3"/>
  <c r="D856" i="3" s="1"/>
  <c r="E856" i="3" s="1" a="1"/>
  <c r="E856" i="3" s="1"/>
  <c r="I856" i="3" s="1" a="1"/>
  <c r="L856" i="3" a="1"/>
  <c r="L856" i="3" s="1"/>
  <c r="O856" i="3" a="1"/>
  <c r="O856" i="3" s="1"/>
  <c r="Q856" i="3" a="1"/>
  <c r="Q856" i="3" s="1"/>
  <c r="U856" i="3"/>
  <c r="V856" i="3" s="1"/>
  <c r="C857" i="3"/>
  <c r="O857" i="3" a="1"/>
  <c r="O857" i="3" s="1"/>
  <c r="Q857" i="3" a="1"/>
  <c r="Q857" i="3"/>
  <c r="U857" i="3"/>
  <c r="V857" i="3"/>
  <c r="C858" i="3"/>
  <c r="L858" i="3" a="1"/>
  <c r="L858" i="3" s="1"/>
  <c r="O858" i="3" a="1"/>
  <c r="O858" i="3" s="1"/>
  <c r="Q858" i="3" a="1"/>
  <c r="Q858" i="3"/>
  <c r="U858" i="3"/>
  <c r="V858" i="3" s="1"/>
  <c r="C859" i="3"/>
  <c r="O859" i="3" a="1"/>
  <c r="O859" i="3"/>
  <c r="Q859" i="3" a="1"/>
  <c r="Q859" i="3"/>
  <c r="U859" i="3"/>
  <c r="V859" i="3"/>
  <c r="C860" i="3"/>
  <c r="O860" i="3" a="1"/>
  <c r="O860" i="3" s="1"/>
  <c r="Q860" i="3" a="1"/>
  <c r="Q860" i="3" s="1"/>
  <c r="U860" i="3"/>
  <c r="V860" i="3"/>
  <c r="C861" i="3"/>
  <c r="O861" i="3" a="1"/>
  <c r="O861" i="3"/>
  <c r="Q861" i="3" a="1"/>
  <c r="Q861" i="3"/>
  <c r="U861" i="3"/>
  <c r="V861" i="3"/>
  <c r="C862" i="3"/>
  <c r="O862" i="3" a="1"/>
  <c r="O862" i="3" s="1"/>
  <c r="Q862" i="3" a="1"/>
  <c r="Q862" i="3"/>
  <c r="U862" i="3"/>
  <c r="V862" i="3"/>
  <c r="C863" i="3"/>
  <c r="O863" i="3" a="1"/>
  <c r="O863" i="3"/>
  <c r="Q863" i="3" a="1"/>
  <c r="Q863" i="3" s="1"/>
  <c r="U863" i="3"/>
  <c r="V863" i="3"/>
  <c r="C864" i="3"/>
  <c r="O864" i="3" a="1"/>
  <c r="O864" i="3"/>
  <c r="Q864" i="3" a="1"/>
  <c r="Q864" i="3" s="1"/>
  <c r="U864" i="3"/>
  <c r="V864" i="3"/>
  <c r="C865" i="3"/>
  <c r="O865" i="3" a="1"/>
  <c r="O865" i="3"/>
  <c r="Q865" i="3" a="1"/>
  <c r="Q865" i="3"/>
  <c r="U865" i="3"/>
  <c r="V865" i="3" s="1"/>
  <c r="C866" i="3"/>
  <c r="O866" i="3" a="1"/>
  <c r="O866" i="3" s="1"/>
  <c r="Q866" i="3" a="1"/>
  <c r="Q866" i="3"/>
  <c r="U866" i="3"/>
  <c r="V866" i="3" s="1"/>
  <c r="C867" i="3"/>
  <c r="D867" i="3" s="1"/>
  <c r="O867" i="3" a="1"/>
  <c r="O867" i="3"/>
  <c r="Q867" i="3" a="1"/>
  <c r="Q867" i="3"/>
  <c r="U867" i="3"/>
  <c r="V867" i="3"/>
  <c r="C868" i="3"/>
  <c r="O868" i="3" a="1"/>
  <c r="O868" i="3"/>
  <c r="Q868" i="3" a="1"/>
  <c r="Q868" i="3"/>
  <c r="U868" i="3"/>
  <c r="V868" i="3" s="1"/>
  <c r="C869" i="3"/>
  <c r="D869" i="3" s="1"/>
  <c r="E869" i="3" s="1" a="1"/>
  <c r="O869" i="3" a="1"/>
  <c r="O869" i="3"/>
  <c r="Q869" i="3" a="1"/>
  <c r="Q869" i="3"/>
  <c r="U869" i="3"/>
  <c r="V869" i="3"/>
  <c r="C870" i="3"/>
  <c r="O870" i="3" a="1"/>
  <c r="O870" i="3" s="1"/>
  <c r="Q870" i="3" a="1"/>
  <c r="Q870" i="3" s="1"/>
  <c r="U870" i="3"/>
  <c r="V870" i="3"/>
  <c r="C871" i="3"/>
  <c r="D871" i="3" s="1"/>
  <c r="O871" i="3" a="1"/>
  <c r="O871" i="3"/>
  <c r="Q871" i="3" a="1"/>
  <c r="Q871" i="3"/>
  <c r="U871" i="3"/>
  <c r="V871" i="3"/>
  <c r="C872" i="3"/>
  <c r="O872" i="3" a="1"/>
  <c r="O872" i="3"/>
  <c r="Q872" i="3" a="1"/>
  <c r="Q872" i="3"/>
  <c r="U872" i="3"/>
  <c r="V872" i="3" s="1"/>
  <c r="C873" i="3"/>
  <c r="O873" i="3" a="1"/>
  <c r="O873" i="3"/>
  <c r="Q873" i="3" a="1"/>
  <c r="Q873" i="3"/>
  <c r="U873" i="3"/>
  <c r="V873" i="3"/>
  <c r="C874" i="3"/>
  <c r="O874" i="3" a="1"/>
  <c r="O874" i="3"/>
  <c r="Q874" i="3" a="1"/>
  <c r="Q874" i="3" s="1"/>
  <c r="U874" i="3"/>
  <c r="V874" i="3"/>
  <c r="C875" i="3"/>
  <c r="O875" i="3" a="1"/>
  <c r="O875" i="3"/>
  <c r="Q875" i="3" a="1"/>
  <c r="Q875" i="3" s="1"/>
  <c r="U875" i="3"/>
  <c r="V875" i="3"/>
  <c r="C876" i="3"/>
  <c r="O876" i="3" a="1"/>
  <c r="O876" i="3" s="1"/>
  <c r="Q876" i="3" a="1"/>
  <c r="Q876" i="3"/>
  <c r="U876" i="3"/>
  <c r="V876" i="3" s="1"/>
  <c r="C877" i="3"/>
  <c r="O877" i="3" a="1"/>
  <c r="O877" i="3"/>
  <c r="Q877" i="3" a="1"/>
  <c r="Q877" i="3"/>
  <c r="U877" i="3"/>
  <c r="V877" i="3" s="1"/>
  <c r="C878" i="3"/>
  <c r="L878" i="3" a="1"/>
  <c r="L878" i="3" s="1"/>
  <c r="O878" i="3" a="1"/>
  <c r="O878" i="3" s="1"/>
  <c r="Q878" i="3" a="1"/>
  <c r="Q878" i="3" s="1"/>
  <c r="U878" i="3"/>
  <c r="V878" i="3"/>
  <c r="C879" i="3"/>
  <c r="O879" i="3" a="1"/>
  <c r="O879" i="3"/>
  <c r="Q879" i="3" a="1"/>
  <c r="Q879" i="3" s="1"/>
  <c r="U879" i="3"/>
  <c r="V879" i="3"/>
  <c r="C880" i="3"/>
  <c r="D880" i="3" s="1"/>
  <c r="O880" i="3" a="1"/>
  <c r="O880" i="3"/>
  <c r="Q880" i="3" a="1"/>
  <c r="Q880" i="3"/>
  <c r="U880" i="3"/>
  <c r="V880" i="3" s="1"/>
  <c r="C881" i="3"/>
  <c r="O881" i="3" a="1"/>
  <c r="O881" i="3"/>
  <c r="Q881" i="3" a="1"/>
  <c r="Q881" i="3"/>
  <c r="U881" i="3"/>
  <c r="V881" i="3" s="1"/>
  <c r="C882" i="3"/>
  <c r="O882" i="3" a="1"/>
  <c r="O882" i="3"/>
  <c r="Q882" i="3" a="1"/>
  <c r="Q882" i="3"/>
  <c r="U882" i="3"/>
  <c r="V882" i="3"/>
  <c r="C883" i="3"/>
  <c r="O883" i="3" a="1"/>
  <c r="O883" i="3" s="1"/>
  <c r="Q883" i="3" a="1"/>
  <c r="Q883" i="3"/>
  <c r="U883" i="3"/>
  <c r="V883" i="3"/>
  <c r="C884" i="3"/>
  <c r="O884" i="3" a="1"/>
  <c r="O884" i="3" s="1"/>
  <c r="Q884" i="3" a="1"/>
  <c r="Q884" i="3" s="1"/>
  <c r="U884" i="3"/>
  <c r="V884" i="3" s="1"/>
  <c r="C885" i="3"/>
  <c r="O885" i="3" a="1"/>
  <c r="O885" i="3"/>
  <c r="Q885" i="3" a="1"/>
  <c r="Q885" i="3"/>
  <c r="U885" i="3"/>
  <c r="V885" i="3"/>
  <c r="C886" i="3"/>
  <c r="O886" i="3" a="1"/>
  <c r="O886" i="3"/>
  <c r="Q886" i="3" a="1"/>
  <c r="Q886" i="3"/>
  <c r="U886" i="3"/>
  <c r="V886" i="3" s="1"/>
  <c r="C887" i="3"/>
  <c r="O887" i="3" a="1"/>
  <c r="O887" i="3"/>
  <c r="Q887" i="3" a="1"/>
  <c r="Q887" i="3"/>
  <c r="U887" i="3"/>
  <c r="V887" i="3" s="1"/>
  <c r="C888" i="3"/>
  <c r="O888" i="3" a="1"/>
  <c r="O888" i="3" s="1"/>
  <c r="Q888" i="3" a="1"/>
  <c r="Q888" i="3"/>
  <c r="U888" i="3"/>
  <c r="V888" i="3" s="1"/>
  <c r="C889" i="3"/>
  <c r="L889" i="3" a="1"/>
  <c r="L889" i="3" s="1"/>
  <c r="O889" i="3" a="1"/>
  <c r="O889" i="3"/>
  <c r="Q889" i="3" a="1"/>
  <c r="Q889" i="3"/>
  <c r="U889" i="3"/>
  <c r="V889" i="3"/>
  <c r="C890" i="3"/>
  <c r="O890" i="3" a="1"/>
  <c r="O890" i="3" s="1"/>
  <c r="Q890" i="3" a="1"/>
  <c r="Q890" i="3"/>
  <c r="U890" i="3"/>
  <c r="V890" i="3"/>
  <c r="C891" i="3"/>
  <c r="O891" i="3" a="1"/>
  <c r="O891" i="3"/>
  <c r="Q891" i="3" a="1"/>
  <c r="Q891" i="3"/>
  <c r="U891" i="3"/>
  <c r="V891" i="3"/>
  <c r="C892" i="3"/>
  <c r="O892" i="3" a="1"/>
  <c r="O892" i="3"/>
  <c r="Q892" i="3" a="1"/>
  <c r="Q892" i="3" s="1"/>
  <c r="U892" i="3"/>
  <c r="V892" i="3"/>
  <c r="C893" i="3"/>
  <c r="O893" i="3" a="1"/>
  <c r="O893" i="3"/>
  <c r="Q893" i="3" a="1"/>
  <c r="Q893" i="3"/>
  <c r="U893" i="3"/>
  <c r="V893" i="3"/>
  <c r="C894" i="3"/>
  <c r="O894" i="3" a="1"/>
  <c r="O894" i="3" s="1"/>
  <c r="Q894" i="3" a="1"/>
  <c r="Q894" i="3"/>
  <c r="U894" i="3"/>
  <c r="V894" i="3" s="1"/>
  <c r="C895" i="3"/>
  <c r="D895" i="3" s="1"/>
  <c r="E895" i="3" s="1" a="1"/>
  <c r="E895" i="3" s="1"/>
  <c r="I895" i="3" s="1" a="1"/>
  <c r="T895" i="3" s="1"/>
  <c r="L895" i="3" a="1"/>
  <c r="L895" i="3" s="1"/>
  <c r="O895" i="3" a="1"/>
  <c r="O895" i="3"/>
  <c r="Q895" i="3" a="1"/>
  <c r="Q895" i="3"/>
  <c r="U895" i="3"/>
  <c r="V895" i="3"/>
  <c r="C896" i="3"/>
  <c r="O896" i="3" a="1"/>
  <c r="O896" i="3"/>
  <c r="Q896" i="3" a="1"/>
  <c r="Q896" i="3"/>
  <c r="U896" i="3"/>
  <c r="V896" i="3" s="1"/>
  <c r="C897" i="3"/>
  <c r="D897" i="3" s="1"/>
  <c r="E897" i="3" s="1" a="1"/>
  <c r="O897" i="3" a="1"/>
  <c r="O897" i="3"/>
  <c r="Q897" i="3" a="1"/>
  <c r="Q897" i="3"/>
  <c r="U897" i="3"/>
  <c r="V897" i="3"/>
  <c r="C898" i="3"/>
  <c r="O898" i="3" a="1"/>
  <c r="O898" i="3" s="1"/>
  <c r="Q898" i="3" a="1"/>
  <c r="Q898" i="3" s="1"/>
  <c r="U898" i="3"/>
  <c r="V898" i="3"/>
  <c r="C899" i="3"/>
  <c r="O899" i="3" a="1"/>
  <c r="O899" i="3" s="1"/>
  <c r="Q899" i="3" a="1"/>
  <c r="Q899" i="3"/>
  <c r="C900" i="3"/>
  <c r="D900" i="3" s="1"/>
  <c r="L900" i="3" a="1"/>
  <c r="L900" i="3" s="1"/>
  <c r="O900" i="3" a="1"/>
  <c r="O900" i="3" s="1"/>
  <c r="Q900" i="3" a="1"/>
  <c r="Q900" i="3"/>
  <c r="C901" i="3"/>
  <c r="D901" i="3" s="1"/>
  <c r="L901" i="3" a="1"/>
  <c r="L901" i="3" s="1"/>
  <c r="O901" i="3" a="1"/>
  <c r="O901" i="3"/>
  <c r="Q901" i="3" a="1"/>
  <c r="Q901" i="3"/>
  <c r="C902" i="3"/>
  <c r="O902" i="3" a="1"/>
  <c r="O902" i="3"/>
  <c r="Q902" i="3" a="1"/>
  <c r="Q902" i="3" s="1"/>
  <c r="C903" i="3"/>
  <c r="D903" i="3" s="1"/>
  <c r="L903" i="3" a="1"/>
  <c r="L903" i="3" s="1"/>
  <c r="O903" i="3" a="1"/>
  <c r="O903" i="3"/>
  <c r="Q903" i="3" a="1"/>
  <c r="Q903" i="3"/>
  <c r="C904" i="3"/>
  <c r="O904" i="3" a="1"/>
  <c r="O904" i="3" s="1"/>
  <c r="Q904" i="3" a="1"/>
  <c r="Q904" i="3"/>
  <c r="C905" i="3"/>
  <c r="L905" i="3" a="1"/>
  <c r="L905" i="3" s="1"/>
  <c r="O905" i="3" a="1"/>
  <c r="O905" i="3"/>
  <c r="Q905" i="3" a="1"/>
  <c r="Q905" i="3"/>
  <c r="C906" i="3"/>
  <c r="D906" i="3" s="1"/>
  <c r="L906" i="3" s="1" a="1"/>
  <c r="L906" i="3" s="1"/>
  <c r="O906" i="3" a="1"/>
  <c r="O906" i="3"/>
  <c r="Q906" i="3" a="1"/>
  <c r="Q906" i="3" s="1"/>
  <c r="C907" i="3"/>
  <c r="O907" i="3" a="1"/>
  <c r="O907" i="3"/>
  <c r="Q907" i="3" a="1"/>
  <c r="Q907" i="3" s="1"/>
  <c r="C908" i="3"/>
  <c r="O908" i="3" a="1"/>
  <c r="O908" i="3"/>
  <c r="Q908" i="3" a="1"/>
  <c r="Q908" i="3" s="1"/>
  <c r="C909" i="3"/>
  <c r="O909" i="3" a="1"/>
  <c r="O909" i="3" s="1"/>
  <c r="Q909" i="3" a="1"/>
  <c r="Q909" i="3"/>
  <c r="C910" i="3"/>
  <c r="O910" i="3" a="1"/>
  <c r="O910" i="3"/>
  <c r="Q910" i="3" a="1"/>
  <c r="Q910" i="3"/>
  <c r="C911" i="3"/>
  <c r="L911" i="3" a="1"/>
  <c r="L911" i="3" s="1"/>
  <c r="O911" i="3" a="1"/>
  <c r="O911" i="3"/>
  <c r="Q911" i="3" a="1"/>
  <c r="Q911" i="3"/>
  <c r="C912" i="3"/>
  <c r="O912" i="3" a="1"/>
  <c r="O912" i="3" s="1"/>
  <c r="Q912" i="3" a="1"/>
  <c r="Q912" i="3" s="1"/>
  <c r="C913" i="3"/>
  <c r="O913" i="3" a="1"/>
  <c r="O913" i="3"/>
  <c r="Q913" i="3" a="1"/>
  <c r="Q913" i="3" s="1"/>
  <c r="C914" i="3"/>
  <c r="D914" i="3" s="1"/>
  <c r="O914" i="3" a="1"/>
  <c r="O914" i="3"/>
  <c r="Q914" i="3" a="1"/>
  <c r="Q914" i="3" s="1"/>
  <c r="C915" i="3"/>
  <c r="O915" i="3" a="1"/>
  <c r="O915" i="3"/>
  <c r="Q915" i="3" a="1"/>
  <c r="Q915" i="3"/>
  <c r="C916" i="3"/>
  <c r="D916" i="3" s="1"/>
  <c r="O916" i="3" a="1"/>
  <c r="O916" i="3" s="1"/>
  <c r="Q916" i="3" a="1"/>
  <c r="Q916" i="3"/>
  <c r="C917" i="3"/>
  <c r="D917" i="3" s="1"/>
  <c r="O917" i="3" a="1"/>
  <c r="O917" i="3"/>
  <c r="Q917" i="3" a="1"/>
  <c r="Q917" i="3" s="1"/>
  <c r="C918" i="3"/>
  <c r="O918" i="3" a="1"/>
  <c r="O918" i="3" s="1"/>
  <c r="Q918" i="3" a="1"/>
  <c r="Q918" i="3"/>
  <c r="C919" i="3"/>
  <c r="O919" i="3" a="1"/>
  <c r="O919" i="3" s="1"/>
  <c r="Q919" i="3" a="1"/>
  <c r="Q919" i="3" s="1"/>
  <c r="C920" i="3"/>
  <c r="O920" i="3" a="1"/>
  <c r="O920" i="3" s="1"/>
  <c r="Q920" i="3" a="1"/>
  <c r="Q920" i="3" s="1"/>
  <c r="C921" i="3"/>
  <c r="O921" i="3" a="1"/>
  <c r="O921" i="3"/>
  <c r="Q921" i="3" a="1"/>
  <c r="Q921" i="3"/>
  <c r="C922" i="3"/>
  <c r="O922" i="3" a="1"/>
  <c r="O922" i="3"/>
  <c r="Q922" i="3" a="1"/>
  <c r="Q922" i="3" s="1"/>
  <c r="C923" i="3"/>
  <c r="L923" i="3" a="1"/>
  <c r="L923" i="3" s="1"/>
  <c r="O923" i="3" a="1"/>
  <c r="O923" i="3" s="1"/>
  <c r="Q923" i="3" a="1"/>
  <c r="Q923" i="3"/>
  <c r="C924" i="3"/>
  <c r="O924" i="3" a="1"/>
  <c r="O924" i="3"/>
  <c r="Q924" i="3" a="1"/>
  <c r="Q924" i="3" s="1"/>
  <c r="C925" i="3"/>
  <c r="O925" i="3" a="1"/>
  <c r="O925" i="3" s="1"/>
  <c r="Q925" i="3" a="1"/>
  <c r="Q925" i="3" s="1"/>
  <c r="Y256" i="3"/>
  <c r="X256" i="3" s="1"/>
  <c r="X257" i="3"/>
  <c r="Y257" i="3"/>
  <c r="Y258" i="3"/>
  <c r="X258" i="3" s="1"/>
  <c r="Y259" i="3"/>
  <c r="X259" i="3" s="1"/>
  <c r="Y260" i="3"/>
  <c r="X260" i="3" s="1"/>
  <c r="Y261" i="3"/>
  <c r="X261" i="3" s="1"/>
  <c r="Y262" i="3"/>
  <c r="X262" i="3" s="1"/>
  <c r="Y263" i="3"/>
  <c r="X263" i="3" s="1"/>
  <c r="X264" i="3"/>
  <c r="Y264" i="3"/>
  <c r="Y265" i="3"/>
  <c r="X265" i="3" s="1"/>
  <c r="Y266" i="3"/>
  <c r="X266" i="3" s="1"/>
  <c r="Y267" i="3"/>
  <c r="X267" i="3" s="1"/>
  <c r="Y268" i="3"/>
  <c r="X268" i="3" s="1"/>
  <c r="Y269" i="3"/>
  <c r="X269" i="3" s="1"/>
  <c r="Y270" i="3"/>
  <c r="X270" i="3" s="1"/>
  <c r="X271" i="3"/>
  <c r="Y271" i="3"/>
  <c r="Y272" i="3"/>
  <c r="X272" i="3" s="1"/>
  <c r="Y273" i="3"/>
  <c r="X273" i="3" s="1"/>
  <c r="Y274" i="3"/>
  <c r="X274" i="3" s="1"/>
  <c r="Y275" i="3"/>
  <c r="X275" i="3" s="1"/>
  <c r="Y276" i="3"/>
  <c r="X276" i="3" s="1"/>
  <c r="Y277" i="3"/>
  <c r="X277" i="3" s="1"/>
  <c r="X278" i="3"/>
  <c r="Y278" i="3"/>
  <c r="Y279" i="3"/>
  <c r="X279" i="3" s="1"/>
  <c r="Y280" i="3"/>
  <c r="X280" i="3" s="1"/>
  <c r="X255" i="3"/>
  <c r="D11" i="1"/>
  <c r="D39" i="1"/>
  <c r="D41" i="1"/>
  <c r="D20" i="1"/>
  <c r="D13" i="1"/>
  <c r="D9" i="1"/>
  <c r="D27" i="1"/>
  <c r="D30" i="1"/>
  <c r="D28" i="1"/>
  <c r="D18" i="1"/>
  <c r="D34" i="1"/>
  <c r="D16" i="1"/>
  <c r="D12" i="1"/>
  <c r="D33" i="1"/>
  <c r="D24" i="1"/>
  <c r="D37" i="1"/>
  <c r="D31" i="1"/>
  <c r="D29" i="1"/>
  <c r="D17" i="1"/>
  <c r="D19" i="1"/>
  <c r="D6" i="1"/>
  <c r="D21" i="1"/>
  <c r="D38" i="1"/>
  <c r="D42" i="1"/>
  <c r="D35" i="1"/>
  <c r="D36" i="1"/>
  <c r="D22" i="1"/>
  <c r="D14" i="1"/>
  <c r="D25" i="1"/>
  <c r="D15" i="1"/>
  <c r="D7" i="1"/>
  <c r="D23" i="1"/>
  <c r="D40" i="1"/>
  <c r="D10" i="1"/>
  <c r="D44" i="1"/>
  <c r="D26" i="1"/>
  <c r="D43" i="1"/>
  <c r="D32" i="1"/>
  <c r="D53" i="1"/>
  <c r="D46" i="1"/>
  <c r="D52" i="1"/>
  <c r="D51" i="1"/>
  <c r="D56" i="1"/>
  <c r="D57" i="1"/>
  <c r="D47" i="1"/>
  <c r="D60" i="1"/>
  <c r="D48" i="1"/>
  <c r="D50" i="1"/>
  <c r="D54" i="1"/>
  <c r="D58" i="1"/>
  <c r="D45" i="1"/>
  <c r="D61" i="1"/>
  <c r="D49" i="1"/>
  <c r="D55" i="1"/>
  <c r="D59" i="1"/>
  <c r="D77" i="1"/>
  <c r="D87" i="1"/>
  <c r="D92" i="1"/>
  <c r="D63" i="1"/>
  <c r="D90" i="1"/>
  <c r="D79" i="1"/>
  <c r="D89" i="1"/>
  <c r="D68" i="1"/>
  <c r="D70" i="1"/>
  <c r="D73" i="1"/>
  <c r="D80" i="1"/>
  <c r="D94" i="1"/>
  <c r="D69" i="1"/>
  <c r="D67" i="1"/>
  <c r="D84" i="1"/>
  <c r="D62" i="1"/>
  <c r="D66" i="1"/>
  <c r="D82" i="1"/>
  <c r="D64" i="1"/>
  <c r="D65" i="1"/>
  <c r="D75" i="1"/>
  <c r="D72" i="1"/>
  <c r="D76" i="1"/>
  <c r="D71" i="1"/>
  <c r="D83" i="1"/>
  <c r="D95" i="1"/>
  <c r="D74" i="1"/>
  <c r="D78" i="1"/>
  <c r="D88" i="1"/>
  <c r="D91" i="1"/>
  <c r="D93" i="1"/>
  <c r="D85" i="1"/>
  <c r="D81" i="1"/>
  <c r="D86" i="1"/>
  <c r="D127" i="1"/>
  <c r="D105" i="1"/>
  <c r="D113" i="1"/>
  <c r="D116" i="1"/>
  <c r="D120" i="1"/>
  <c r="D123" i="1"/>
  <c r="D103" i="1"/>
  <c r="D114" i="1"/>
  <c r="D117" i="1"/>
  <c r="D125" i="1"/>
  <c r="D126" i="1"/>
  <c r="D128" i="1"/>
  <c r="D122" i="1"/>
  <c r="D129" i="1"/>
  <c r="D107" i="1"/>
  <c r="D118" i="1"/>
  <c r="D131" i="1"/>
  <c r="D115" i="1"/>
  <c r="D97" i="1"/>
  <c r="D98" i="1"/>
  <c r="D104" i="1"/>
  <c r="D99" i="1"/>
  <c r="D119" i="1"/>
  <c r="D106" i="1"/>
  <c r="D109" i="1"/>
  <c r="D121" i="1"/>
  <c r="D132" i="1"/>
  <c r="D130" i="1"/>
  <c r="D112" i="1"/>
  <c r="D124" i="1"/>
  <c r="D111" i="1"/>
  <c r="D108" i="1"/>
  <c r="D102" i="1"/>
  <c r="D96" i="1"/>
  <c r="D110" i="1"/>
  <c r="D101" i="1"/>
  <c r="D100" i="1"/>
  <c r="D135" i="1"/>
  <c r="D134" i="1"/>
  <c r="D136" i="1"/>
  <c r="D133" i="1"/>
  <c r="D145" i="1"/>
  <c r="D137" i="1"/>
  <c r="D138" i="1"/>
  <c r="D144" i="1"/>
  <c r="D139" i="1"/>
  <c r="D142" i="1"/>
  <c r="D140" i="1"/>
  <c r="D141" i="1"/>
  <c r="D150" i="1"/>
  <c r="D143" i="1"/>
  <c r="D148" i="1"/>
  <c r="D149" i="1"/>
  <c r="D146" i="1"/>
  <c r="D151" i="1"/>
  <c r="D152" i="1"/>
  <c r="D147" i="1"/>
  <c r="D154" i="1"/>
  <c r="D155" i="1"/>
  <c r="D156" i="1"/>
  <c r="D153" i="1"/>
  <c r="D157" i="1"/>
  <c r="D159" i="1"/>
  <c r="D161" i="1"/>
  <c r="D173" i="1"/>
  <c r="D163" i="1"/>
  <c r="D168" i="1"/>
  <c r="D169" i="1"/>
  <c r="D162" i="1"/>
  <c r="D164" i="1"/>
  <c r="D165" i="1"/>
  <c r="D166" i="1"/>
  <c r="D160" i="1"/>
  <c r="D167" i="1"/>
  <c r="D170" i="1"/>
  <c r="D171" i="1"/>
  <c r="D172" i="1"/>
  <c r="D174" i="1"/>
  <c r="D175" i="1"/>
  <c r="D158" i="1"/>
  <c r="D177" i="1"/>
  <c r="D176" i="1"/>
  <c r="D178" i="1"/>
  <c r="D180" i="1"/>
  <c r="D188" i="1"/>
  <c r="D193" i="1"/>
  <c r="D197" i="1"/>
  <c r="D186" i="1"/>
  <c r="D190" i="1"/>
  <c r="D182" i="1"/>
  <c r="D181" i="1"/>
  <c r="D187" i="1"/>
  <c r="D189" i="1"/>
  <c r="D196" i="1"/>
  <c r="D185" i="1"/>
  <c r="D184" i="1"/>
  <c r="D191" i="1"/>
  <c r="D183" i="1"/>
  <c r="D194" i="1"/>
  <c r="D179" i="1"/>
  <c r="D192" i="1"/>
  <c r="D195" i="1"/>
  <c r="D221" i="1"/>
  <c r="D226" i="1"/>
  <c r="D220" i="1"/>
  <c r="D223" i="1"/>
  <c r="D201" i="1"/>
  <c r="D224" i="1"/>
  <c r="D225" i="1"/>
  <c r="D235" i="1"/>
  <c r="D230" i="1"/>
  <c r="D208" i="1"/>
  <c r="D205" i="1"/>
  <c r="D241" i="1"/>
  <c r="D238" i="1"/>
  <c r="D231" i="1"/>
  <c r="D217" i="1"/>
  <c r="D242" i="1"/>
  <c r="D227" i="1"/>
  <c r="D228" i="1"/>
  <c r="D207" i="1"/>
  <c r="D237" i="1"/>
  <c r="D218" i="1"/>
  <c r="D236" i="1"/>
  <c r="D211" i="1"/>
  <c r="D214" i="1"/>
  <c r="D202" i="1"/>
  <c r="D200" i="1"/>
  <c r="D198" i="1"/>
  <c r="D210" i="1"/>
  <c r="D240" i="1"/>
  <c r="D219" i="1"/>
  <c r="D209" i="1"/>
  <c r="D204" i="1"/>
  <c r="D212" i="1"/>
  <c r="D213" i="1"/>
  <c r="D203" i="1"/>
  <c r="D243" i="1"/>
  <c r="D206" i="1"/>
  <c r="D199" i="1"/>
  <c r="D239" i="1"/>
  <c r="D234" i="1"/>
  <c r="D216" i="1"/>
  <c r="D232" i="1"/>
  <c r="D215" i="1"/>
  <c r="D222" i="1"/>
  <c r="D229" i="1"/>
  <c r="D233" i="1"/>
  <c r="D250" i="1"/>
  <c r="D247" i="1"/>
  <c r="D244" i="1"/>
  <c r="D245" i="1"/>
  <c r="D251" i="1"/>
  <c r="D252" i="1"/>
  <c r="D254" i="1"/>
  <c r="D249" i="1"/>
  <c r="D255" i="1"/>
  <c r="D253" i="1"/>
  <c r="D246" i="1"/>
  <c r="D248" i="1"/>
  <c r="D256" i="1"/>
  <c r="D270" i="1"/>
  <c r="D257" i="1"/>
  <c r="D262" i="1"/>
  <c r="D263" i="1"/>
  <c r="D261" i="1"/>
  <c r="D269" i="1"/>
  <c r="D259" i="1"/>
  <c r="D268" i="1"/>
  <c r="D267" i="1"/>
  <c r="D271" i="1"/>
  <c r="D272" i="1"/>
  <c r="D264" i="1"/>
  <c r="D265" i="1"/>
  <c r="D258" i="1"/>
  <c r="D260" i="1"/>
  <c r="D266" i="1"/>
  <c r="D280" i="1"/>
  <c r="D278" i="1"/>
  <c r="D282" i="1"/>
  <c r="D273" i="1"/>
  <c r="D290" i="1"/>
  <c r="D284" i="1"/>
  <c r="D277" i="1"/>
  <c r="D274" i="1"/>
  <c r="D279" i="1"/>
  <c r="D288" i="1"/>
  <c r="D292" i="1"/>
  <c r="D275" i="1"/>
  <c r="D281" i="1"/>
  <c r="D289" i="1"/>
  <c r="D287" i="1"/>
  <c r="D276" i="1"/>
  <c r="D285" i="1"/>
  <c r="D286" i="1"/>
  <c r="D291" i="1"/>
  <c r="D283" i="1"/>
  <c r="D341" i="1"/>
  <c r="D345" i="1"/>
  <c r="D326" i="1"/>
  <c r="D310" i="1"/>
  <c r="D306" i="1"/>
  <c r="D308" i="1"/>
  <c r="D352" i="1"/>
  <c r="D302" i="1"/>
  <c r="D314" i="1"/>
  <c r="D346" i="1"/>
  <c r="D318" i="1"/>
  <c r="D348" i="1"/>
  <c r="D353" i="1"/>
  <c r="D331" i="1"/>
  <c r="D303" i="1"/>
  <c r="D317" i="1"/>
  <c r="D296" i="1"/>
  <c r="D340" i="1"/>
  <c r="D329" i="1"/>
  <c r="D337" i="1"/>
  <c r="D327" i="1"/>
  <c r="D333" i="1"/>
  <c r="D349" i="1"/>
  <c r="D338" i="1"/>
  <c r="D347" i="1"/>
  <c r="D312" i="1"/>
  <c r="D307" i="1"/>
  <c r="D334" i="1"/>
  <c r="D320" i="1"/>
  <c r="D323" i="1"/>
  <c r="D343" i="1"/>
  <c r="D328" i="1"/>
  <c r="D351" i="1"/>
  <c r="D304" i="1"/>
  <c r="D321" i="1"/>
  <c r="D322" i="1"/>
  <c r="D295" i="1"/>
  <c r="D330" i="1"/>
  <c r="D339" i="1"/>
  <c r="D350" i="1"/>
  <c r="D311" i="1"/>
  <c r="D332" i="1"/>
  <c r="D315" i="1"/>
  <c r="D300" i="1"/>
  <c r="D316" i="1"/>
  <c r="D342" i="1"/>
  <c r="D297" i="1"/>
  <c r="D325" i="1"/>
  <c r="D335" i="1"/>
  <c r="D294" i="1"/>
  <c r="D354" i="1"/>
  <c r="D301" i="1"/>
  <c r="D309" i="1"/>
  <c r="D324" i="1"/>
  <c r="D299" i="1"/>
  <c r="D319" i="1"/>
  <c r="D344" i="1"/>
  <c r="D293" i="1"/>
  <c r="D336" i="1"/>
  <c r="D313" i="1"/>
  <c r="D298" i="1"/>
  <c r="D305" i="1"/>
  <c r="D364" i="1"/>
  <c r="D363" i="1"/>
  <c r="D388" i="1"/>
  <c r="D389" i="1"/>
  <c r="D399" i="1"/>
  <c r="D400" i="1"/>
  <c r="D422" i="1"/>
  <c r="D380" i="1"/>
  <c r="D428" i="1"/>
  <c r="D395" i="1"/>
  <c r="D409" i="1"/>
  <c r="D423" i="1"/>
  <c r="D391" i="1"/>
  <c r="D392" i="1"/>
  <c r="D403" i="1"/>
  <c r="D381" i="1"/>
  <c r="D386" i="1"/>
  <c r="D393" i="1"/>
  <c r="D383" i="1"/>
  <c r="D402" i="1"/>
  <c r="D424" i="1"/>
  <c r="D425" i="1"/>
  <c r="D387" i="1"/>
  <c r="D419" i="1"/>
  <c r="D413" i="1"/>
  <c r="D404" i="1"/>
  <c r="D414" i="1"/>
  <c r="D416" i="1"/>
  <c r="D394" i="1"/>
  <c r="D397" i="1"/>
  <c r="D415" i="1"/>
  <c r="D384" i="1"/>
  <c r="D412" i="1"/>
  <c r="D410" i="1"/>
  <c r="D420" i="1"/>
  <c r="D398" i="1"/>
  <c r="D407" i="1"/>
  <c r="D385" i="1"/>
  <c r="D356" i="1"/>
  <c r="D377" i="1"/>
  <c r="D366" i="1"/>
  <c r="D426" i="1"/>
  <c r="D417" i="1"/>
  <c r="D375" i="1"/>
  <c r="D368" i="1"/>
  <c r="D376" i="1"/>
  <c r="D411" i="1"/>
  <c r="D373" i="1"/>
  <c r="D408" i="1"/>
  <c r="D371" i="1"/>
  <c r="D362" i="1"/>
  <c r="D365" i="1"/>
  <c r="D359" i="1"/>
  <c r="D427" i="1"/>
  <c r="D367" i="1"/>
  <c r="D360" i="1"/>
  <c r="D361" i="1"/>
  <c r="D390" i="1"/>
  <c r="D401" i="1"/>
  <c r="D372" i="1"/>
  <c r="D357" i="1"/>
  <c r="D370" i="1"/>
  <c r="D406" i="1"/>
  <c r="D379" i="1"/>
  <c r="D355" i="1"/>
  <c r="D405" i="1"/>
  <c r="D382" i="1"/>
  <c r="D418" i="1"/>
  <c r="D374" i="1"/>
  <c r="D396" i="1"/>
  <c r="D421" i="1"/>
  <c r="D369" i="1"/>
  <c r="D378" i="1"/>
  <c r="D358" i="1"/>
  <c r="D440" i="1"/>
  <c r="D444" i="1"/>
  <c r="D443" i="1"/>
  <c r="D438" i="1"/>
  <c r="D432" i="1"/>
  <c r="D434" i="1"/>
  <c r="D429" i="1"/>
  <c r="D431" i="1"/>
  <c r="D437" i="1"/>
  <c r="D430" i="1"/>
  <c r="D433" i="1"/>
  <c r="D435" i="1"/>
  <c r="D442" i="1"/>
  <c r="D441" i="1"/>
  <c r="D436" i="1"/>
  <c r="D439" i="1"/>
  <c r="D445" i="1"/>
  <c r="D447" i="1"/>
  <c r="D446" i="1"/>
  <c r="D448" i="1"/>
  <c r="D449" i="1"/>
  <c r="D453" i="1"/>
  <c r="D452" i="1"/>
  <c r="D450" i="1"/>
  <c r="D451" i="1"/>
  <c r="D473" i="1"/>
  <c r="D470" i="1"/>
  <c r="D457" i="1"/>
  <c r="D456" i="1"/>
  <c r="D460" i="1"/>
  <c r="D459" i="1"/>
  <c r="D463" i="1"/>
  <c r="D467" i="1"/>
  <c r="D464" i="1"/>
  <c r="D465" i="1"/>
  <c r="D474" i="1"/>
  <c r="D462" i="1"/>
  <c r="D472" i="1"/>
  <c r="D471" i="1"/>
  <c r="D458" i="1"/>
  <c r="D461" i="1"/>
  <c r="D454" i="1"/>
  <c r="D455" i="1"/>
  <c r="D466" i="1"/>
  <c r="D468" i="1"/>
  <c r="D469" i="1"/>
  <c r="D476" i="1"/>
  <c r="D479" i="1"/>
  <c r="D477" i="1"/>
  <c r="D478" i="1"/>
  <c r="D475" i="1"/>
  <c r="D481" i="1"/>
  <c r="D480" i="1"/>
  <c r="D484" i="1"/>
  <c r="D482" i="1"/>
  <c r="D483" i="1"/>
  <c r="D487" i="1"/>
  <c r="D488" i="1"/>
  <c r="D495" i="1"/>
  <c r="D486" i="1"/>
  <c r="D489" i="1"/>
  <c r="D490" i="1"/>
  <c r="D492" i="1"/>
  <c r="D485" i="1"/>
  <c r="D491" i="1"/>
  <c r="D493" i="1"/>
  <c r="D497" i="1"/>
  <c r="D496" i="1"/>
  <c r="D494" i="1"/>
  <c r="D500" i="1"/>
  <c r="D498" i="1"/>
  <c r="D499" i="1"/>
  <c r="D504" i="1"/>
  <c r="D508" i="1"/>
  <c r="D505" i="1"/>
  <c r="D507" i="1"/>
  <c r="D501" i="1"/>
  <c r="D503" i="1"/>
  <c r="D506" i="1"/>
  <c r="D502" i="1"/>
  <c r="D509" i="1"/>
  <c r="D511" i="1"/>
  <c r="D510" i="1"/>
  <c r="D515" i="1"/>
  <c r="D512" i="1"/>
  <c r="D514" i="1"/>
  <c r="D513" i="1"/>
  <c r="D516" i="1"/>
  <c r="D520" i="1"/>
  <c r="D518" i="1"/>
  <c r="D528" i="1"/>
  <c r="D525" i="1"/>
  <c r="D517" i="1"/>
  <c r="D521" i="1"/>
  <c r="D529" i="1"/>
  <c r="D524" i="1"/>
  <c r="D526" i="1"/>
  <c r="D527" i="1"/>
  <c r="D519" i="1"/>
  <c r="D523" i="1"/>
  <c r="D522" i="1"/>
  <c r="D531" i="1"/>
  <c r="D537" i="1"/>
  <c r="D538" i="1"/>
  <c r="D532" i="1"/>
  <c r="D539" i="1"/>
  <c r="D536" i="1"/>
  <c r="D535" i="1"/>
  <c r="D530" i="1"/>
  <c r="D533" i="1"/>
  <c r="D534" i="1"/>
  <c r="D553" i="1"/>
  <c r="D549" i="1"/>
  <c r="D542" i="1"/>
  <c r="D552" i="1"/>
  <c r="D543" i="1"/>
  <c r="D550" i="1"/>
  <c r="D541" i="1"/>
  <c r="D551" i="1"/>
  <c r="D544" i="1"/>
  <c r="D546" i="1"/>
  <c r="D547" i="1"/>
  <c r="D545" i="1"/>
  <c r="D548" i="1"/>
  <c r="D554" i="1"/>
  <c r="D540" i="1"/>
  <c r="D560" i="1"/>
  <c r="D561" i="1"/>
  <c r="D557" i="1"/>
  <c r="D558" i="1"/>
  <c r="D556" i="1"/>
  <c r="D555" i="1"/>
  <c r="D559" i="1"/>
  <c r="D580" i="1"/>
  <c r="D574" i="1"/>
  <c r="D564" i="1"/>
  <c r="D577" i="1"/>
  <c r="D571" i="1"/>
  <c r="D587" i="1"/>
  <c r="D581" i="1"/>
  <c r="D578" i="1"/>
  <c r="D582" i="1"/>
  <c r="D579" i="1"/>
  <c r="D583" i="1"/>
  <c r="D588" i="1"/>
  <c r="D584" i="1"/>
  <c r="D576" i="1"/>
  <c r="D585" i="1"/>
  <c r="D562" i="1"/>
  <c r="D563" i="1"/>
  <c r="D565" i="1"/>
  <c r="D566" i="1"/>
  <c r="D568" i="1"/>
  <c r="D569" i="1"/>
  <c r="D567" i="1"/>
  <c r="D573" i="1"/>
  <c r="D572" i="1"/>
  <c r="D570" i="1"/>
  <c r="D586" i="1"/>
  <c r="D575" i="1"/>
  <c r="D593" i="1"/>
  <c r="D592" i="1"/>
  <c r="D597" i="1"/>
  <c r="D601" i="1"/>
  <c r="D598" i="1"/>
  <c r="D605" i="1"/>
  <c r="D591" i="1"/>
  <c r="D596" i="1"/>
  <c r="D589" i="1"/>
  <c r="D607" i="1"/>
  <c r="D612" i="1"/>
  <c r="D594" i="1"/>
  <c r="D599" i="1"/>
  <c r="D600" i="1"/>
  <c r="D590" i="1"/>
  <c r="D595" i="1"/>
  <c r="D603" i="1"/>
  <c r="D604" i="1"/>
  <c r="D606" i="1"/>
  <c r="D608" i="1"/>
  <c r="D602" i="1"/>
  <c r="D611" i="1"/>
  <c r="D609" i="1"/>
  <c r="D610" i="1"/>
  <c r="D613" i="1"/>
  <c r="D620" i="1"/>
  <c r="D621" i="1"/>
  <c r="D622" i="1"/>
  <c r="D624" i="1"/>
  <c r="D618" i="1"/>
  <c r="D617" i="1"/>
  <c r="D614" i="1"/>
  <c r="D616" i="1"/>
  <c r="D623" i="1"/>
  <c r="D619" i="1"/>
  <c r="D615" i="1"/>
  <c r="D626" i="1"/>
  <c r="D625" i="1"/>
  <c r="D643" i="1"/>
  <c r="D631" i="1"/>
  <c r="D639" i="1"/>
  <c r="D646" i="1"/>
  <c r="D641" i="1"/>
  <c r="D629" i="1"/>
  <c r="D630" i="1"/>
  <c r="D645" i="1"/>
  <c r="D644" i="1"/>
  <c r="D642" i="1"/>
  <c r="D632" i="1"/>
  <c r="D633" i="1"/>
  <c r="D636" i="1"/>
  <c r="D635" i="1"/>
  <c r="D640" i="1"/>
  <c r="D634" i="1"/>
  <c r="D627" i="1"/>
  <c r="D628" i="1"/>
  <c r="D637" i="1"/>
  <c r="D638" i="1"/>
  <c r="D696" i="1"/>
  <c r="D657" i="1"/>
  <c r="D710" i="1"/>
  <c r="D702" i="1"/>
  <c r="D697" i="1"/>
  <c r="D677" i="1"/>
  <c r="D691" i="1"/>
  <c r="D681" i="1"/>
  <c r="D647" i="1"/>
  <c r="D701" i="1"/>
  <c r="D699" i="1"/>
  <c r="D700" i="1"/>
  <c r="D698" i="1"/>
  <c r="D694" i="1"/>
  <c r="D676" i="1"/>
  <c r="D678" i="1"/>
  <c r="D683" i="1"/>
  <c r="D663" i="1"/>
  <c r="D672" i="1"/>
  <c r="D715" i="1"/>
  <c r="D703" i="1"/>
  <c r="D670" i="1"/>
  <c r="D666" i="1"/>
  <c r="D690" i="1"/>
  <c r="D658" i="1"/>
  <c r="D708" i="1"/>
  <c r="D649" i="1"/>
  <c r="D667" i="1"/>
  <c r="D695" i="1"/>
  <c r="D712" i="1"/>
  <c r="D662" i="1"/>
  <c r="D684" i="1"/>
  <c r="D716" i="1"/>
  <c r="D704" i="1"/>
  <c r="D650" i="1"/>
  <c r="D686" i="1"/>
  <c r="D668" i="1"/>
  <c r="D664" i="1"/>
  <c r="D687" i="1"/>
  <c r="D674" i="1"/>
  <c r="D692" i="1"/>
  <c r="D679" i="1"/>
  <c r="D711" i="1"/>
  <c r="D675" i="1"/>
  <c r="D688" i="1"/>
  <c r="D648" i="1"/>
  <c r="D660" i="1"/>
  <c r="D651" i="1"/>
  <c r="D653" i="1"/>
  <c r="D661" i="1"/>
  <c r="D685" i="1"/>
  <c r="D713" i="1"/>
  <c r="D689" i="1"/>
  <c r="D705" i="1"/>
  <c r="D652" i="1"/>
  <c r="D669" i="1"/>
  <c r="D673" i="1"/>
  <c r="D714" i="1"/>
  <c r="D659" i="1"/>
  <c r="D671" i="1"/>
  <c r="D654" i="1"/>
  <c r="D706" i="1"/>
  <c r="D680" i="1"/>
  <c r="D707" i="1"/>
  <c r="D655" i="1"/>
  <c r="D709" i="1"/>
  <c r="D682" i="1"/>
  <c r="D693" i="1"/>
  <c r="D656" i="1"/>
  <c r="D665" i="1"/>
  <c r="D723" i="1"/>
  <c r="D722" i="1"/>
  <c r="D718" i="1"/>
  <c r="D726" i="1"/>
  <c r="D725" i="1"/>
  <c r="D724" i="1"/>
  <c r="D717" i="1"/>
  <c r="D720" i="1"/>
  <c r="D719" i="1"/>
  <c r="D721" i="1"/>
  <c r="D727" i="1"/>
  <c r="D730" i="1"/>
  <c r="D729" i="1"/>
  <c r="D728" i="1"/>
  <c r="D738" i="1"/>
  <c r="D740" i="1"/>
  <c r="D746" i="1"/>
  <c r="D736" i="1"/>
  <c r="D745" i="1"/>
  <c r="D748" i="1"/>
  <c r="D735" i="1"/>
  <c r="D750" i="1"/>
  <c r="D737" i="1"/>
  <c r="D733" i="1"/>
  <c r="D749" i="1"/>
  <c r="D734" i="1"/>
  <c r="D743" i="1"/>
  <c r="D753" i="1"/>
  <c r="D739" i="1"/>
  <c r="D732" i="1"/>
  <c r="D751" i="1"/>
  <c r="D752" i="1"/>
  <c r="D741" i="1"/>
  <c r="D744" i="1"/>
  <c r="D742" i="1"/>
  <c r="D731" i="1"/>
  <c r="D747" i="1"/>
  <c r="D788" i="1"/>
  <c r="D796" i="1"/>
  <c r="D799" i="1"/>
  <c r="D800" i="1"/>
  <c r="D775" i="1"/>
  <c r="D781" i="1"/>
  <c r="D785" i="1"/>
  <c r="D769" i="1"/>
  <c r="D790" i="1"/>
  <c r="D802" i="1"/>
  <c r="D806" i="1"/>
  <c r="D757" i="1"/>
  <c r="D756" i="1"/>
  <c r="D768" i="1"/>
  <c r="D776" i="1"/>
  <c r="D801" i="1"/>
  <c r="D758" i="1"/>
  <c r="D791" i="1"/>
  <c r="D804" i="1"/>
  <c r="D771" i="1"/>
  <c r="D762" i="1"/>
  <c r="D770" i="1"/>
  <c r="D772" i="1"/>
  <c r="D773" i="1"/>
  <c r="D777" i="1"/>
  <c r="D779" i="1"/>
  <c r="D797" i="1"/>
  <c r="D808" i="1"/>
  <c r="D798" i="1"/>
  <c r="D761" i="1"/>
  <c r="D760" i="1"/>
  <c r="D759" i="1"/>
  <c r="D789" i="1"/>
  <c r="D774" i="1"/>
  <c r="D780" i="1"/>
  <c r="D803" i="1"/>
  <c r="D786" i="1"/>
  <c r="D793" i="1"/>
  <c r="D755" i="1"/>
  <c r="D787" i="1"/>
  <c r="D763" i="1"/>
  <c r="D766" i="1"/>
  <c r="D792" i="1"/>
  <c r="D805" i="1"/>
  <c r="D754" i="1"/>
  <c r="D784" i="1"/>
  <c r="D764" i="1"/>
  <c r="D765" i="1"/>
  <c r="D767" i="1"/>
  <c r="D778" i="1"/>
  <c r="D782" i="1"/>
  <c r="D783" i="1"/>
  <c r="D794" i="1"/>
  <c r="D795" i="1"/>
  <c r="D807" i="1"/>
  <c r="D809" i="1"/>
  <c r="D819" i="1"/>
  <c r="D810" i="1"/>
  <c r="D815" i="1"/>
  <c r="D816" i="1"/>
  <c r="D811" i="1"/>
  <c r="D814" i="1"/>
  <c r="D812" i="1"/>
  <c r="D817" i="1"/>
  <c r="D821" i="1"/>
  <c r="D813" i="1"/>
  <c r="D820" i="1"/>
  <c r="D818" i="1"/>
  <c r="D843" i="1"/>
  <c r="D839" i="1"/>
  <c r="D844" i="1"/>
  <c r="D837" i="1"/>
  <c r="D838" i="1"/>
  <c r="D823" i="1"/>
  <c r="D828" i="1"/>
  <c r="D840" i="1"/>
  <c r="D830" i="1"/>
  <c r="D831" i="1"/>
  <c r="D842" i="1"/>
  <c r="D824" i="1"/>
  <c r="D825" i="1"/>
  <c r="D822" i="1"/>
  <c r="D841" i="1"/>
  <c r="D845" i="1"/>
  <c r="D829" i="1"/>
  <c r="D834" i="1"/>
  <c r="D835" i="1"/>
  <c r="D826" i="1"/>
  <c r="D827" i="1"/>
  <c r="D836" i="1"/>
  <c r="D833" i="1"/>
  <c r="D832" i="1"/>
  <c r="D890" i="1"/>
  <c r="D889" i="1"/>
  <c r="D891" i="1"/>
  <c r="D882" i="1"/>
  <c r="D881" i="1"/>
  <c r="D885" i="1"/>
  <c r="D846" i="1"/>
  <c r="D850" i="1"/>
  <c r="D874" i="1"/>
  <c r="D871" i="1"/>
  <c r="D854" i="1"/>
  <c r="D848" i="1"/>
  <c r="D875" i="1"/>
  <c r="D886" i="1"/>
  <c r="D847" i="1"/>
  <c r="D853" i="1"/>
  <c r="D884" i="1"/>
  <c r="D879" i="1"/>
  <c r="D852" i="1"/>
  <c r="D856" i="1"/>
  <c r="D865" i="1"/>
  <c r="D872" i="1"/>
  <c r="D878" i="1"/>
  <c r="D863" i="1"/>
  <c r="D860" i="1"/>
  <c r="D867" i="1"/>
  <c r="D861" i="1"/>
  <c r="D859" i="1"/>
  <c r="D876" i="1"/>
  <c r="D877" i="1"/>
  <c r="D866" i="1"/>
  <c r="D862" i="1"/>
  <c r="D849" i="1"/>
  <c r="D855" i="1"/>
  <c r="D880" i="1"/>
  <c r="D887" i="1"/>
  <c r="D873" i="1"/>
  <c r="D868" i="1"/>
  <c r="D883" i="1"/>
  <c r="D888" i="1"/>
  <c r="D870" i="1"/>
  <c r="D857" i="1"/>
  <c r="D858" i="1"/>
  <c r="D864" i="1"/>
  <c r="D869" i="1"/>
  <c r="D851" i="1"/>
  <c r="D913" i="1"/>
  <c r="D926" i="1"/>
  <c r="D917" i="1"/>
  <c r="D901" i="1"/>
  <c r="D914" i="1"/>
  <c r="D927" i="1"/>
  <c r="D905" i="1"/>
  <c r="D922" i="1"/>
  <c r="D911" i="1"/>
  <c r="D918" i="1"/>
  <c r="D919" i="1"/>
  <c r="D923" i="1"/>
  <c r="D907" i="1"/>
  <c r="D912" i="1"/>
  <c r="D909" i="1"/>
  <c r="D924" i="1"/>
  <c r="D902" i="1"/>
  <c r="D908" i="1"/>
  <c r="D910" i="1"/>
  <c r="D925" i="1"/>
  <c r="D903" i="1"/>
  <c r="D906" i="1"/>
  <c r="D915" i="1"/>
  <c r="D920" i="1"/>
  <c r="D916" i="1"/>
  <c r="D894" i="1"/>
  <c r="D899" i="1"/>
  <c r="D900" i="1"/>
  <c r="D921" i="1"/>
  <c r="D892" i="1"/>
  <c r="D896" i="1"/>
  <c r="D898" i="1"/>
  <c r="D904" i="1"/>
  <c r="D893" i="1"/>
  <c r="D895" i="1"/>
  <c r="D897" i="1"/>
  <c r="D8" i="1"/>
  <c r="C4" i="3"/>
  <c r="E4" i="3" s="1" a="1"/>
  <c r="E4" i="3" s="1"/>
  <c r="F850" i="5" l="1"/>
  <c r="K704" i="5"/>
  <c r="K700" i="5"/>
  <c r="L653" i="5"/>
  <c r="K596" i="5"/>
  <c r="M899" i="5"/>
  <c r="L888" i="5"/>
  <c r="H905" i="5"/>
  <c r="K813" i="5"/>
  <c r="H800" i="5"/>
  <c r="K767" i="5"/>
  <c r="K748" i="5"/>
  <c r="M706" i="5"/>
  <c r="K665" i="5"/>
  <c r="K643" i="5"/>
  <c r="K634" i="5"/>
  <c r="K603" i="5"/>
  <c r="H585" i="5"/>
  <c r="J585" i="6" s="1"/>
  <c r="K523" i="5"/>
  <c r="L345" i="5"/>
  <c r="G326" i="5"/>
  <c r="P154" i="5"/>
  <c r="G769" i="5"/>
  <c r="K716" i="5"/>
  <c r="K649" i="5"/>
  <c r="K856" i="5"/>
  <c r="K818" i="5"/>
  <c r="K772" i="5"/>
  <c r="K873" i="5"/>
  <c r="F887" i="5"/>
  <c r="K883" i="5"/>
  <c r="K851" i="5"/>
  <c r="G851" i="6" s="1"/>
  <c r="L926" i="5"/>
  <c r="K919" i="5"/>
  <c r="G919" i="6" s="1"/>
  <c r="K879" i="5"/>
  <c r="M872" i="5"/>
  <c r="K861" i="5"/>
  <c r="G861" i="6" s="1"/>
  <c r="K858" i="5"/>
  <c r="K843" i="5"/>
  <c r="G843" i="6" s="1"/>
  <c r="K839" i="5"/>
  <c r="K839" i="6" s="1"/>
  <c r="K835" i="5"/>
  <c r="M831" i="5"/>
  <c r="M828" i="5"/>
  <c r="O789" i="5"/>
  <c r="I778" i="5"/>
  <c r="G767" i="5"/>
  <c r="K763" i="5"/>
  <c r="J748" i="5"/>
  <c r="L706" i="5"/>
  <c r="K677" i="5"/>
  <c r="H634" i="5"/>
  <c r="J634" i="6" s="1"/>
  <c r="G603" i="5"/>
  <c r="K563" i="5"/>
  <c r="K532" i="5"/>
  <c r="N514" i="5"/>
  <c r="K367" i="5"/>
  <c r="K349" i="5"/>
  <c r="F326" i="5"/>
  <c r="K274" i="5"/>
  <c r="K173" i="5"/>
  <c r="O154" i="5"/>
  <c r="G145" i="5"/>
  <c r="K725" i="5"/>
  <c r="K233" i="5"/>
  <c r="K156" i="5"/>
  <c r="K924" i="5"/>
  <c r="K910" i="5"/>
  <c r="K926" i="5"/>
  <c r="K831" i="5"/>
  <c r="L828" i="5"/>
  <c r="K828" i="6" s="1"/>
  <c r="K789" i="5"/>
  <c r="H778" i="5"/>
  <c r="J778" i="6" s="1"/>
  <c r="K774" i="5"/>
  <c r="K706" i="5"/>
  <c r="G706" i="6" s="1"/>
  <c r="K702" i="5"/>
  <c r="I349" i="5"/>
  <c r="K340" i="5"/>
  <c r="K278" i="5"/>
  <c r="M154" i="5"/>
  <c r="G867" i="5"/>
  <c r="F773" i="5"/>
  <c r="K616" i="5"/>
  <c r="K571" i="5"/>
  <c r="K558" i="5"/>
  <c r="K440" i="5"/>
  <c r="K403" i="5"/>
  <c r="H915" i="5"/>
  <c r="F831" i="5"/>
  <c r="K824" i="5"/>
  <c r="M770" i="5"/>
  <c r="O751" i="5"/>
  <c r="M709" i="5"/>
  <c r="O685" i="5"/>
  <c r="K540" i="5"/>
  <c r="M509" i="5"/>
  <c r="O444" i="5"/>
  <c r="L196" i="5"/>
  <c r="K915" i="5"/>
  <c r="K875" i="5"/>
  <c r="K875" i="6" s="1"/>
  <c r="K864" i="5"/>
  <c r="K828" i="5"/>
  <c r="K816" i="5"/>
  <c r="K796" i="5"/>
  <c r="F518" i="5"/>
  <c r="K259" i="5"/>
  <c r="M196" i="5"/>
  <c r="K908" i="5"/>
  <c r="K893" i="5"/>
  <c r="H875" i="5"/>
  <c r="M854" i="5"/>
  <c r="K854" i="6" s="1"/>
  <c r="K900" i="5"/>
  <c r="K886" i="5"/>
  <c r="K854" i="5"/>
  <c r="I816" i="5"/>
  <c r="J812" i="5"/>
  <c r="K781" i="5"/>
  <c r="K770" i="5"/>
  <c r="G770" i="6" s="1"/>
  <c r="M758" i="5"/>
  <c r="K758" i="6" s="1"/>
  <c r="J751" i="5"/>
  <c r="K722" i="5"/>
  <c r="K713" i="5"/>
  <c r="K709" i="5"/>
  <c r="H689" i="5"/>
  <c r="K685" i="5"/>
  <c r="I664" i="5"/>
  <c r="O646" i="5"/>
  <c r="K549" i="5"/>
  <c r="K495" i="5"/>
  <c r="L472" i="5"/>
  <c r="P375" i="5"/>
  <c r="K344" i="5"/>
  <c r="G282" i="5"/>
  <c r="N225" i="5"/>
  <c r="K196" i="5"/>
  <c r="K659" i="5"/>
  <c r="K646" i="5"/>
  <c r="P624" i="5"/>
  <c r="K593" i="5"/>
  <c r="L553" i="5"/>
  <c r="G553" i="6" s="1"/>
  <c r="F544" i="5"/>
  <c r="M490" i="5"/>
  <c r="K472" i="5"/>
  <c r="P426" i="5"/>
  <c r="K357" i="5"/>
  <c r="P200" i="5"/>
  <c r="K76" i="5"/>
  <c r="K819" i="5"/>
  <c r="H784" i="5"/>
  <c r="K697" i="5"/>
  <c r="G402" i="5"/>
  <c r="K398" i="5"/>
  <c r="K181" i="5"/>
  <c r="K641" i="5"/>
  <c r="K619" i="5"/>
  <c r="K583" i="5"/>
  <c r="K521" i="5"/>
  <c r="K503" i="5"/>
  <c r="K503" i="6" s="1"/>
  <c r="K485" i="5"/>
  <c r="K443" i="5"/>
  <c r="G443" i="6" s="1"/>
  <c r="J238" i="5"/>
  <c r="P80" i="5"/>
  <c r="K12" i="5"/>
  <c r="G788" i="5"/>
  <c r="L754" i="5"/>
  <c r="K579" i="5"/>
  <c r="L379" i="5"/>
  <c r="K148" i="5"/>
  <c r="K129" i="5"/>
  <c r="K881" i="5"/>
  <c r="G881" i="6" s="1"/>
  <c r="H827" i="5"/>
  <c r="K823" i="5"/>
  <c r="K791" i="5"/>
  <c r="V791" i="6" s="1"/>
  <c r="G784" i="5"/>
  <c r="K754" i="5"/>
  <c r="M725" i="5"/>
  <c r="K914" i="5"/>
  <c r="G914" i="6" s="1"/>
  <c r="O907" i="5"/>
  <c r="M892" i="5"/>
  <c r="K885" i="5"/>
  <c r="G885" i="6" s="1"/>
  <c r="K870" i="5"/>
  <c r="M811" i="5"/>
  <c r="M802" i="5"/>
  <c r="J791" i="5"/>
  <c r="K780" i="5"/>
  <c r="I769" i="5"/>
  <c r="G750" i="5"/>
  <c r="J729" i="5"/>
  <c r="L725" i="5"/>
  <c r="K684" i="5"/>
  <c r="L675" i="5"/>
  <c r="K671" i="5"/>
  <c r="K671" i="6" s="1"/>
  <c r="O667" i="5"/>
  <c r="G619" i="5"/>
  <c r="J601" i="5"/>
  <c r="P411" i="5"/>
  <c r="O365" i="5"/>
  <c r="N233" i="5"/>
  <c r="K7" i="5"/>
  <c r="O94" i="5"/>
  <c r="P128" i="5"/>
  <c r="K811" i="5"/>
  <c r="K733" i="5"/>
  <c r="K653" i="5"/>
  <c r="M609" i="5"/>
  <c r="K578" i="5"/>
  <c r="O569" i="5"/>
  <c r="K556" i="5"/>
  <c r="K433" i="5"/>
  <c r="L392" i="5"/>
  <c r="V392" i="6" s="1"/>
  <c r="K899" i="5"/>
  <c r="G899" i="6" s="1"/>
  <c r="K888" i="5"/>
  <c r="K888" i="6" s="1"/>
  <c r="K880" i="5"/>
  <c r="N873" i="5"/>
  <c r="J862" i="5"/>
  <c r="N859" i="5"/>
  <c r="N829" i="5"/>
  <c r="L829" i="6" s="1"/>
  <c r="K826" i="5"/>
  <c r="E822" i="5"/>
  <c r="I822" i="6" s="1"/>
  <c r="M814" i="5"/>
  <c r="N794" i="5"/>
  <c r="L794" i="6" s="1"/>
  <c r="N783" i="5"/>
  <c r="P760" i="5"/>
  <c r="K720" i="5"/>
  <c r="O711" i="5"/>
  <c r="K707" i="5"/>
  <c r="P687" i="5"/>
  <c r="L609" i="5"/>
  <c r="O582" i="5"/>
  <c r="N511" i="5"/>
  <c r="K502" i="5"/>
  <c r="G502" i="6" s="1"/>
  <c r="K484" i="5"/>
  <c r="G484" i="6" s="1"/>
  <c r="J433" i="5"/>
  <c r="K392" i="5"/>
  <c r="H165" i="5"/>
  <c r="P108" i="5"/>
  <c r="N108" i="5"/>
  <c r="O35" i="5"/>
  <c r="G498" i="5"/>
  <c r="K425" i="5"/>
  <c r="V425" i="6" s="1"/>
  <c r="K895" i="5"/>
  <c r="K920" i="5"/>
  <c r="G862" i="5"/>
  <c r="H840" i="5"/>
  <c r="K814" i="5"/>
  <c r="M794" i="5"/>
  <c r="M764" i="5"/>
  <c r="K609" i="5"/>
  <c r="K382" i="5"/>
  <c r="O289" i="5"/>
  <c r="H920" i="5"/>
  <c r="L913" i="5"/>
  <c r="P902" i="5"/>
  <c r="L891" i="5"/>
  <c r="H880" i="5"/>
  <c r="K869" i="5"/>
  <c r="F862" i="5"/>
  <c r="K859" i="5"/>
  <c r="G859" i="6" s="1"/>
  <c r="I848" i="5"/>
  <c r="M836" i="5"/>
  <c r="P797" i="5"/>
  <c r="K794" i="5"/>
  <c r="K790" i="5"/>
  <c r="H775" i="5"/>
  <c r="K764" i="5"/>
  <c r="M760" i="5"/>
  <c r="K745" i="5"/>
  <c r="P736" i="5"/>
  <c r="J724" i="5"/>
  <c r="K703" i="5"/>
  <c r="K691" i="5"/>
  <c r="V691" i="6" s="1"/>
  <c r="P674" i="5"/>
  <c r="K670" i="5"/>
  <c r="M564" i="5"/>
  <c r="K551" i="5"/>
  <c r="H474" i="5"/>
  <c r="J437" i="5"/>
  <c r="O359" i="5"/>
  <c r="H318" i="5"/>
  <c r="M289" i="5"/>
  <c r="K251" i="5"/>
  <c r="J232" i="5"/>
  <c r="P64" i="5"/>
  <c r="N35" i="5"/>
  <c r="K674" i="5"/>
  <c r="K626" i="5"/>
  <c r="F595" i="5"/>
  <c r="K428" i="5"/>
  <c r="K414" i="5"/>
  <c r="K400" i="5"/>
  <c r="K359" i="5"/>
  <c r="K359" i="6" s="1"/>
  <c r="G318" i="5"/>
  <c r="N64" i="5"/>
  <c r="K866" i="5"/>
  <c r="K511" i="5"/>
  <c r="K488" i="5"/>
  <c r="K470" i="5"/>
  <c r="G470" i="6" s="1"/>
  <c r="L916" i="5"/>
  <c r="K913" i="5"/>
  <c r="E810" i="5"/>
  <c r="O797" i="5"/>
  <c r="G775" i="5"/>
  <c r="K699" i="5"/>
  <c r="M923" i="5"/>
  <c r="K916" i="5"/>
  <c r="K909" i="5"/>
  <c r="K876" i="5"/>
  <c r="H865" i="5"/>
  <c r="N817" i="5"/>
  <c r="N797" i="5"/>
  <c r="H797" i="6" s="1"/>
  <c r="K771" i="5"/>
  <c r="K752" i="5"/>
  <c r="K736" i="5"/>
  <c r="G699" i="5"/>
  <c r="F695" i="5"/>
  <c r="F639" i="5"/>
  <c r="K630" i="5"/>
  <c r="H568" i="5"/>
  <c r="O559" i="5"/>
  <c r="K537" i="5"/>
  <c r="K537" i="6" s="1"/>
  <c r="K445" i="5"/>
  <c r="O441" i="5"/>
  <c r="J400" i="5"/>
  <c r="L372" i="5"/>
  <c r="K322" i="5"/>
  <c r="M313" i="5"/>
  <c r="P270" i="5"/>
  <c r="P193" i="5"/>
  <c r="K141" i="5"/>
  <c r="M64" i="5"/>
  <c r="K543" i="5"/>
  <c r="K429" i="5"/>
  <c r="L733" i="5"/>
  <c r="G733" i="6" s="1"/>
  <c r="H627" i="5"/>
  <c r="K369" i="5"/>
  <c r="K276" i="5"/>
  <c r="M891" i="5"/>
  <c r="K884" i="5"/>
  <c r="G884" i="6" s="1"/>
  <c r="O869" i="5"/>
  <c r="M859" i="5"/>
  <c r="K829" i="5"/>
  <c r="K891" i="5"/>
  <c r="L876" i="5"/>
  <c r="K865" i="5"/>
  <c r="G740" i="5"/>
  <c r="O736" i="5"/>
  <c r="J703" i="5"/>
  <c r="G695" i="5"/>
  <c r="K923" i="5"/>
  <c r="K905" i="5"/>
  <c r="J898" i="5"/>
  <c r="K894" i="5"/>
  <c r="K894" i="6" s="1"/>
  <c r="L851" i="5"/>
  <c r="K821" i="5"/>
  <c r="M748" i="5"/>
  <c r="M727" i="5"/>
  <c r="K719" i="5"/>
  <c r="G710" i="5"/>
  <c r="N706" i="5"/>
  <c r="K686" i="5"/>
  <c r="K686" i="6" s="1"/>
  <c r="P665" i="5"/>
  <c r="L643" i="5"/>
  <c r="K621" i="5"/>
  <c r="P599" i="5"/>
  <c r="K590" i="5"/>
  <c r="K372" i="5"/>
  <c r="M345" i="5"/>
  <c r="P188" i="5"/>
  <c r="P150" i="5"/>
  <c r="I841" i="5"/>
  <c r="I635" i="5"/>
  <c r="J926" i="5"/>
  <c r="J883" i="5"/>
  <c r="J873" i="5"/>
  <c r="J808" i="5"/>
  <c r="I800" i="5"/>
  <c r="J797" i="5"/>
  <c r="J744" i="5"/>
  <c r="J740" i="5"/>
  <c r="J357" i="5"/>
  <c r="I926" i="5"/>
  <c r="J902" i="5"/>
  <c r="G242" i="5"/>
  <c r="J233" i="5"/>
  <c r="E305" i="5"/>
  <c r="E573" i="5"/>
  <c r="E647" i="5"/>
  <c r="E172" i="5"/>
  <c r="E230" i="5"/>
  <c r="E648" i="5"/>
  <c r="E743" i="5"/>
  <c r="E773" i="5"/>
  <c r="E147" i="5"/>
  <c r="E512" i="5"/>
  <c r="E820" i="5"/>
  <c r="E856" i="5"/>
  <c r="E164" i="5"/>
  <c r="E749" i="5"/>
  <c r="E887" i="5"/>
  <c r="E892" i="5"/>
  <c r="E639" i="5"/>
  <c r="E796" i="5"/>
  <c r="E623" i="5"/>
  <c r="E712" i="5"/>
  <c r="E885" i="5"/>
  <c r="E852" i="5"/>
  <c r="E896" i="5"/>
  <c r="E37" i="5"/>
  <c r="E346" i="5"/>
  <c r="E847" i="5"/>
  <c r="E754" i="5"/>
  <c r="E783" i="5"/>
  <c r="E925" i="5"/>
  <c r="M917" i="5"/>
  <c r="J911" i="5"/>
  <c r="G905" i="5"/>
  <c r="G902" i="5"/>
  <c r="I892" i="5"/>
  <c r="J886" i="5"/>
  <c r="N869" i="5"/>
  <c r="H869" i="6" s="1"/>
  <c r="M857" i="5"/>
  <c r="O847" i="5"/>
  <c r="M837" i="5"/>
  <c r="I815" i="5"/>
  <c r="M774" i="5"/>
  <c r="L736" i="5"/>
  <c r="N667" i="5"/>
  <c r="N646" i="5"/>
  <c r="I598" i="5"/>
  <c r="H590" i="5"/>
  <c r="M535" i="5"/>
  <c r="J458" i="5"/>
  <c r="H436" i="5"/>
  <c r="M365" i="5"/>
  <c r="O348" i="5"/>
  <c r="J107" i="5"/>
  <c r="J12" i="5"/>
  <c r="I920" i="5"/>
  <c r="I751" i="5"/>
  <c r="J678" i="5"/>
  <c r="I619" i="5"/>
  <c r="J498" i="5"/>
  <c r="J472" i="5"/>
  <c r="J126" i="5"/>
  <c r="J892" i="5"/>
  <c r="J643" i="5"/>
  <c r="F273" i="5"/>
  <c r="F187" i="5"/>
  <c r="F655" i="5"/>
  <c r="F717" i="5"/>
  <c r="F539" i="5"/>
  <c r="F669" i="5"/>
  <c r="F452" i="5"/>
  <c r="F577" i="5"/>
  <c r="F825" i="5"/>
  <c r="F820" i="5"/>
  <c r="F61" i="5"/>
  <c r="F810" i="5"/>
  <c r="F822" i="5"/>
  <c r="F871" i="5"/>
  <c r="F906" i="5"/>
  <c r="F333" i="5"/>
  <c r="F885" i="5"/>
  <c r="F534" i="5"/>
  <c r="F680" i="5"/>
  <c r="F762" i="5"/>
  <c r="F738" i="5"/>
  <c r="F782" i="5"/>
  <c r="F790" i="5"/>
  <c r="F847" i="5"/>
  <c r="F866" i="5"/>
  <c r="F902" i="5"/>
  <c r="F391" i="5"/>
  <c r="J917" i="5"/>
  <c r="F911" i="5"/>
  <c r="J908" i="5"/>
  <c r="I886" i="5"/>
  <c r="J857" i="5"/>
  <c r="J837" i="5"/>
  <c r="J818" i="5"/>
  <c r="L803" i="5"/>
  <c r="N790" i="5"/>
  <c r="M780" i="5"/>
  <c r="L774" i="5"/>
  <c r="O764" i="5"/>
  <c r="J709" i="5"/>
  <c r="N674" i="5"/>
  <c r="O670" i="5"/>
  <c r="H598" i="5"/>
  <c r="E480" i="5"/>
  <c r="E348" i="5"/>
  <c r="N270" i="5"/>
  <c r="J111" i="5"/>
  <c r="J102" i="5"/>
  <c r="I837" i="5"/>
  <c r="J803" i="5"/>
  <c r="I712" i="5"/>
  <c r="L134" i="5"/>
  <c r="J26" i="5"/>
  <c r="J340" i="5"/>
  <c r="G222" i="5"/>
  <c r="G363" i="5"/>
  <c r="G327" i="5"/>
  <c r="G461" i="5"/>
  <c r="G77" i="5"/>
  <c r="G539" i="5"/>
  <c r="G439" i="5"/>
  <c r="G560" i="5"/>
  <c r="G597" i="5"/>
  <c r="G489" i="5"/>
  <c r="G522" i="5"/>
  <c r="G303" i="5"/>
  <c r="G265" i="5"/>
  <c r="G533" i="5"/>
  <c r="G812" i="5"/>
  <c r="G392" i="5"/>
  <c r="G406" i="5"/>
  <c r="G779" i="5"/>
  <c r="G860" i="5"/>
  <c r="G374" i="5"/>
  <c r="G487" i="5"/>
  <c r="G414" i="5"/>
  <c r="G446" i="5"/>
  <c r="G523" i="5"/>
  <c r="G580" i="5"/>
  <c r="G782" i="5"/>
  <c r="G719" i="5"/>
  <c r="G736" i="5"/>
  <c r="G237" i="5"/>
  <c r="I818" i="5"/>
  <c r="L780" i="5"/>
  <c r="G780" i="6" s="1"/>
  <c r="I736" i="5"/>
  <c r="L670" i="5"/>
  <c r="J646" i="5"/>
  <c r="I638" i="5"/>
  <c r="J630" i="5"/>
  <c r="J518" i="5"/>
  <c r="G506" i="5"/>
  <c r="J467" i="5"/>
  <c r="H352" i="5"/>
  <c r="H402" i="5"/>
  <c r="H548" i="5"/>
  <c r="H567" i="5"/>
  <c r="H363" i="5"/>
  <c r="H386" i="5"/>
  <c r="H123" i="5"/>
  <c r="H327" i="5"/>
  <c r="H605" i="5"/>
  <c r="H664" i="5"/>
  <c r="H489" i="5"/>
  <c r="J489" i="6" s="1"/>
  <c r="H700" i="5"/>
  <c r="H282" i="5"/>
  <c r="H414" i="5"/>
  <c r="H603" i="5"/>
  <c r="H728" i="5"/>
  <c r="H618" i="5"/>
  <c r="H699" i="5"/>
  <c r="H740" i="5"/>
  <c r="H362" i="5"/>
  <c r="F362" i="6" s="1"/>
  <c r="H394" i="5"/>
  <c r="H456" i="5"/>
  <c r="H522" i="5"/>
  <c r="H543" i="5"/>
  <c r="H825" i="5"/>
  <c r="H835" i="5"/>
  <c r="H812" i="5"/>
  <c r="H815" i="5"/>
  <c r="H446" i="5"/>
  <c r="H499" i="5"/>
  <c r="H690" i="5"/>
  <c r="H807" i="5"/>
  <c r="F807" i="6" s="1"/>
  <c r="H655" i="5"/>
  <c r="H463" i="5"/>
  <c r="H640" i="5"/>
  <c r="H860" i="5"/>
  <c r="H374" i="5"/>
  <c r="H439" i="5"/>
  <c r="H527" i="5"/>
  <c r="H702" i="5"/>
  <c r="H492" i="5"/>
  <c r="H563" i="5"/>
  <c r="H788" i="5"/>
  <c r="J922" i="5"/>
  <c r="O919" i="5"/>
  <c r="N888" i="5"/>
  <c r="H882" i="5"/>
  <c r="M827" i="5"/>
  <c r="O824" i="5"/>
  <c r="L821" i="5"/>
  <c r="M796" i="5"/>
  <c r="L793" i="5"/>
  <c r="E777" i="5"/>
  <c r="O760" i="5"/>
  <c r="H750" i="5"/>
  <c r="F743" i="5"/>
  <c r="O724" i="5"/>
  <c r="O720" i="5"/>
  <c r="N716" i="5"/>
  <c r="N677" i="5"/>
  <c r="I658" i="5"/>
  <c r="I634" i="5"/>
  <c r="I630" i="5"/>
  <c r="J556" i="5"/>
  <c r="G518" i="5"/>
  <c r="O514" i="5"/>
  <c r="L329" i="5"/>
  <c r="J274" i="5"/>
  <c r="L218" i="5"/>
  <c r="L156" i="5"/>
  <c r="H115" i="5"/>
  <c r="O64" i="5"/>
  <c r="J846" i="5"/>
  <c r="L770" i="5"/>
  <c r="J746" i="5"/>
  <c r="L704" i="5"/>
  <c r="J645" i="5"/>
  <c r="J613" i="5"/>
  <c r="J551" i="5"/>
  <c r="M461" i="5"/>
  <c r="J430" i="5"/>
  <c r="I417" i="5"/>
  <c r="O403" i="5"/>
  <c r="L359" i="5"/>
  <c r="N291" i="5"/>
  <c r="J264" i="5"/>
  <c r="J72" i="5"/>
  <c r="L89" i="5"/>
  <c r="L174" i="5"/>
  <c r="L212" i="5"/>
  <c r="L399" i="5"/>
  <c r="K399" i="6" s="1"/>
  <c r="L614" i="5"/>
  <c r="L49" i="5"/>
  <c r="L370" i="5"/>
  <c r="L545" i="5"/>
  <c r="L608" i="5"/>
  <c r="L620" i="5"/>
  <c r="L684" i="5"/>
  <c r="K684" i="6" s="1"/>
  <c r="L713" i="5"/>
  <c r="L721" i="5"/>
  <c r="L159" i="5"/>
  <c r="L716" i="5"/>
  <c r="L571" i="5"/>
  <c r="L630" i="5"/>
  <c r="L658" i="5"/>
  <c r="L709" i="5"/>
  <c r="L415" i="5"/>
  <c r="L467" i="5"/>
  <c r="L583" i="5"/>
  <c r="L621" i="5"/>
  <c r="L666" i="5"/>
  <c r="L873" i="5"/>
  <c r="L71" i="5"/>
  <c r="L256" i="5"/>
  <c r="L323" i="5"/>
  <c r="L423" i="5"/>
  <c r="L448" i="5"/>
  <c r="L189" i="5"/>
  <c r="L350" i="5"/>
  <c r="L474" i="5"/>
  <c r="L546" i="5"/>
  <c r="L580" i="5"/>
  <c r="L699" i="5"/>
  <c r="L720" i="5"/>
  <c r="L303" i="5"/>
  <c r="L412" i="5"/>
  <c r="L735" i="5"/>
  <c r="L740" i="5"/>
  <c r="L853" i="5"/>
  <c r="L858" i="5"/>
  <c r="L299" i="5"/>
  <c r="L316" i="5"/>
  <c r="K316" i="6" s="1"/>
  <c r="L387" i="5"/>
  <c r="L564" i="5"/>
  <c r="L714" i="5"/>
  <c r="L776" i="5"/>
  <c r="L798" i="5"/>
  <c r="L169" i="5"/>
  <c r="L314" i="5"/>
  <c r="L443" i="5"/>
  <c r="L686" i="5"/>
  <c r="L813" i="5"/>
  <c r="L816" i="5"/>
  <c r="L838" i="5"/>
  <c r="L385" i="5"/>
  <c r="L479" i="5"/>
  <c r="L694" i="5"/>
  <c r="L744" i="5"/>
  <c r="L756" i="5"/>
  <c r="L898" i="5"/>
  <c r="L911" i="5"/>
  <c r="L56" i="5"/>
  <c r="L389" i="5"/>
  <c r="L530" i="5"/>
  <c r="L595" i="5"/>
  <c r="L640" i="5"/>
  <c r="L784" i="5"/>
  <c r="L871" i="5"/>
  <c r="L836" i="5"/>
  <c r="L267" i="5"/>
  <c r="L731" i="5"/>
  <c r="L759" i="5"/>
  <c r="L801" i="5"/>
  <c r="L893" i="5"/>
  <c r="L132" i="5"/>
  <c r="L324" i="5"/>
  <c r="L833" i="5"/>
  <c r="L896" i="5"/>
  <c r="L901" i="5"/>
  <c r="L680" i="5"/>
  <c r="L98" i="5"/>
  <c r="L593" i="5"/>
  <c r="L645" i="5"/>
  <c r="L729" i="5"/>
  <c r="L760" i="5"/>
  <c r="L766" i="5"/>
  <c r="L796" i="5"/>
  <c r="L823" i="5"/>
  <c r="L831" i="5"/>
  <c r="K831" i="6" s="1"/>
  <c r="L856" i="5"/>
  <c r="K856" i="6" s="1"/>
  <c r="L861" i="5"/>
  <c r="L886" i="5"/>
  <c r="L528" i="5"/>
  <c r="M232" i="5"/>
  <c r="M256" i="5"/>
  <c r="M300" i="5"/>
  <c r="M379" i="5"/>
  <c r="M389" i="5"/>
  <c r="M446" i="5"/>
  <c r="M481" i="5"/>
  <c r="M485" i="5"/>
  <c r="M595" i="5"/>
  <c r="M635" i="5"/>
  <c r="M641" i="5"/>
  <c r="M729" i="5"/>
  <c r="M174" i="5"/>
  <c r="M292" i="5"/>
  <c r="M376" i="5"/>
  <c r="M399" i="5"/>
  <c r="M492" i="5"/>
  <c r="M614" i="5"/>
  <c r="M261" i="5"/>
  <c r="M370" i="5"/>
  <c r="M468" i="5"/>
  <c r="M545" i="5"/>
  <c r="M570" i="5"/>
  <c r="M675" i="5"/>
  <c r="M681" i="5"/>
  <c r="M98" i="5"/>
  <c r="M324" i="5"/>
  <c r="M441" i="5"/>
  <c r="M533" i="5"/>
  <c r="M559" i="5"/>
  <c r="M400" i="5"/>
  <c r="M411" i="5"/>
  <c r="M546" i="5"/>
  <c r="M665" i="5"/>
  <c r="M685" i="5"/>
  <c r="M714" i="5"/>
  <c r="M63" i="5"/>
  <c r="M92" i="5"/>
  <c r="M134" i="5"/>
  <c r="M515" i="5"/>
  <c r="M762" i="5"/>
  <c r="M817" i="5"/>
  <c r="M832" i="5"/>
  <c r="M101" i="5"/>
  <c r="M335" i="5"/>
  <c r="M415" i="5"/>
  <c r="M438" i="5"/>
  <c r="M467" i="5"/>
  <c r="M448" i="5"/>
  <c r="M536" i="5"/>
  <c r="M615" i="5"/>
  <c r="M645" i="5"/>
  <c r="M788" i="5"/>
  <c r="M803" i="5"/>
  <c r="M380" i="5"/>
  <c r="M696" i="5"/>
  <c r="M720" i="5"/>
  <c r="M809" i="5"/>
  <c r="G809" i="6" s="1"/>
  <c r="M876" i="5"/>
  <c r="M897" i="5"/>
  <c r="M123" i="5"/>
  <c r="M554" i="5"/>
  <c r="M591" i="5"/>
  <c r="M735" i="5"/>
  <c r="M755" i="5"/>
  <c r="M111" i="5"/>
  <c r="M263" i="5"/>
  <c r="M385" i="5"/>
  <c r="G385" i="6" s="1"/>
  <c r="M436" i="5"/>
  <c r="M565" i="5"/>
  <c r="M721" i="5"/>
  <c r="M537" i="5"/>
  <c r="M704" i="5"/>
  <c r="M776" i="5"/>
  <c r="M819" i="5"/>
  <c r="K819" i="6" s="1"/>
  <c r="M879" i="5"/>
  <c r="G879" i="6" s="1"/>
  <c r="M916" i="5"/>
  <c r="K916" i="6" s="1"/>
  <c r="M926" i="5"/>
  <c r="K926" i="6" s="1"/>
  <c r="M51" i="5"/>
  <c r="M686" i="5"/>
  <c r="M792" i="5"/>
  <c r="M813" i="5"/>
  <c r="M838" i="5"/>
  <c r="M921" i="5"/>
  <c r="M82" i="5"/>
  <c r="M625" i="5"/>
  <c r="M666" i="5"/>
  <c r="M694" i="5"/>
  <c r="M744" i="5"/>
  <c r="M756" i="5"/>
  <c r="M844" i="5"/>
  <c r="M868" i="5"/>
  <c r="M911" i="5"/>
  <c r="M56" i="5"/>
  <c r="M504" i="5"/>
  <c r="M768" i="5"/>
  <c r="M871" i="5"/>
  <c r="M119" i="5"/>
  <c r="M877" i="5"/>
  <c r="M896" i="5"/>
  <c r="M901" i="5"/>
  <c r="M496" i="5"/>
  <c r="M718" i="5"/>
  <c r="M731" i="5"/>
  <c r="M801" i="5"/>
  <c r="M804" i="5"/>
  <c r="M852" i="5"/>
  <c r="M874" i="5"/>
  <c r="M914" i="5"/>
  <c r="M919" i="5"/>
  <c r="M924" i="5"/>
  <c r="M316" i="5"/>
  <c r="M264" i="5"/>
  <c r="M793" i="5"/>
  <c r="M894" i="5"/>
  <c r="M299" i="5"/>
  <c r="J916" i="5"/>
  <c r="J913" i="5"/>
  <c r="J907" i="5"/>
  <c r="I846" i="5"/>
  <c r="M839" i="5"/>
  <c r="N832" i="5"/>
  <c r="M829" i="5"/>
  <c r="J817" i="5"/>
  <c r="J802" i="5"/>
  <c r="G792" i="5"/>
  <c r="N789" i="5"/>
  <c r="L763" i="5"/>
  <c r="H742" i="5"/>
  <c r="N711" i="5"/>
  <c r="H711" i="6" s="1"/>
  <c r="E669" i="5"/>
  <c r="F645" i="5"/>
  <c r="L509" i="5"/>
  <c r="J470" i="5"/>
  <c r="N403" i="5"/>
  <c r="M76" i="5"/>
  <c r="J756" i="5"/>
  <c r="N34" i="5"/>
  <c r="N320" i="5"/>
  <c r="N345" i="5"/>
  <c r="N478" i="5"/>
  <c r="N503" i="5"/>
  <c r="N579" i="5"/>
  <c r="N666" i="5"/>
  <c r="N696" i="5"/>
  <c r="N702" i="5"/>
  <c r="N710" i="5"/>
  <c r="N53" i="5"/>
  <c r="N300" i="5"/>
  <c r="N396" i="5"/>
  <c r="N485" i="5"/>
  <c r="N567" i="5"/>
  <c r="N641" i="5"/>
  <c r="N292" i="5"/>
  <c r="N562" i="5"/>
  <c r="N724" i="5"/>
  <c r="N289" i="5"/>
  <c r="N153" i="5"/>
  <c r="N193" i="5"/>
  <c r="N490" i="5"/>
  <c r="N587" i="5"/>
  <c r="N609" i="5"/>
  <c r="N167" i="5"/>
  <c r="N672" i="5"/>
  <c r="N827" i="5"/>
  <c r="N837" i="5"/>
  <c r="N878" i="5"/>
  <c r="N63" i="5"/>
  <c r="N159" i="5"/>
  <c r="N419" i="5"/>
  <c r="N729" i="5"/>
  <c r="N768" i="5"/>
  <c r="N23" i="5"/>
  <c r="N448" i="5"/>
  <c r="N546" i="5"/>
  <c r="N612" i="5"/>
  <c r="N788" i="5"/>
  <c r="N803" i="5"/>
  <c r="N868" i="5"/>
  <c r="N884" i="5"/>
  <c r="N464" i="5"/>
  <c r="N574" i="5"/>
  <c r="N720" i="5"/>
  <c r="N809" i="5"/>
  <c r="N245" i="5"/>
  <c r="N157" i="5"/>
  <c r="N333" i="5"/>
  <c r="H333" i="6" s="1"/>
  <c r="N541" i="5"/>
  <c r="H541" i="6" s="1"/>
  <c r="N694" i="5"/>
  <c r="N105" i="5"/>
  <c r="N591" i="5"/>
  <c r="N707" i="5"/>
  <c r="L707" i="6" s="1"/>
  <c r="N908" i="5"/>
  <c r="N914" i="5"/>
  <c r="N704" i="5"/>
  <c r="N819" i="5"/>
  <c r="L819" i="6" s="1"/>
  <c r="N879" i="5"/>
  <c r="H879" i="6" s="1"/>
  <c r="N903" i="5"/>
  <c r="N175" i="5"/>
  <c r="N253" i="5"/>
  <c r="N275" i="5"/>
  <c r="N283" i="5"/>
  <c r="N385" i="5"/>
  <c r="N479" i="5"/>
  <c r="N792" i="5"/>
  <c r="N838" i="5"/>
  <c r="N882" i="5"/>
  <c r="L882" i="6" s="1"/>
  <c r="N459" i="5"/>
  <c r="N714" i="5"/>
  <c r="N756" i="5"/>
  <c r="N807" i="5"/>
  <c r="N844" i="5"/>
  <c r="N637" i="5"/>
  <c r="N762" i="5"/>
  <c r="N833" i="5"/>
  <c r="N874" i="5"/>
  <c r="N263" i="5"/>
  <c r="N504" i="5"/>
  <c r="H504" i="6" s="1"/>
  <c r="N622" i="5"/>
  <c r="N893" i="5"/>
  <c r="N128" i="5"/>
  <c r="N569" i="5"/>
  <c r="H569" i="6" s="1"/>
  <c r="N852" i="5"/>
  <c r="N919" i="5"/>
  <c r="N107" i="5"/>
  <c r="N125" i="5"/>
  <c r="N566" i="5"/>
  <c r="N799" i="5"/>
  <c r="H799" i="6" s="1"/>
  <c r="N872" i="5"/>
  <c r="N907" i="5"/>
  <c r="L907" i="6" s="1"/>
  <c r="N395" i="5"/>
  <c r="N444" i="5"/>
  <c r="L444" i="6" s="1"/>
  <c r="N559" i="5"/>
  <c r="N918" i="5"/>
  <c r="G907" i="5"/>
  <c r="I881" i="5"/>
  <c r="J878" i="5"/>
  <c r="N842" i="5"/>
  <c r="J832" i="5"/>
  <c r="N823" i="5"/>
  <c r="F792" i="5"/>
  <c r="J770" i="5"/>
  <c r="M752" i="5"/>
  <c r="G742" i="5"/>
  <c r="J661" i="5"/>
  <c r="H600" i="5"/>
  <c r="J517" i="5"/>
  <c r="J385" i="5"/>
  <c r="J315" i="5"/>
  <c r="L76" i="5"/>
  <c r="G730" i="5"/>
  <c r="J719" i="5"/>
  <c r="E692" i="5"/>
  <c r="M684" i="5"/>
  <c r="O665" i="5"/>
  <c r="J648" i="5"/>
  <c r="G600" i="5"/>
  <c r="O596" i="5"/>
  <c r="M575" i="5"/>
  <c r="M571" i="5"/>
  <c r="K571" i="6" s="1"/>
  <c r="O520" i="5"/>
  <c r="J268" i="5"/>
  <c r="N197" i="5"/>
  <c r="N43" i="5"/>
  <c r="I30" i="5"/>
  <c r="I510" i="5"/>
  <c r="I650" i="5"/>
  <c r="I678" i="5"/>
  <c r="I684" i="5"/>
  <c r="I73" i="5"/>
  <c r="I690" i="5"/>
  <c r="I732" i="5"/>
  <c r="I367" i="5"/>
  <c r="I458" i="5"/>
  <c r="I645" i="5"/>
  <c r="I719" i="5"/>
  <c r="I429" i="5"/>
  <c r="I563" i="5"/>
  <c r="J563" i="6" s="1"/>
  <c r="I8" i="5"/>
  <c r="I339" i="5"/>
  <c r="I408" i="5"/>
  <c r="I419" i="5"/>
  <c r="I474" i="5"/>
  <c r="I481" i="5"/>
  <c r="I663" i="5"/>
  <c r="I702" i="5"/>
  <c r="I788" i="5"/>
  <c r="J788" i="6" s="1"/>
  <c r="I806" i="5"/>
  <c r="I858" i="5"/>
  <c r="I618" i="5"/>
  <c r="I32" i="5"/>
  <c r="I327" i="5"/>
  <c r="I362" i="5"/>
  <c r="I608" i="5"/>
  <c r="I705" i="5"/>
  <c r="I840" i="5"/>
  <c r="I299" i="5"/>
  <c r="I394" i="5"/>
  <c r="I543" i="5"/>
  <c r="I625" i="5"/>
  <c r="I866" i="5"/>
  <c r="I907" i="5"/>
  <c r="I156" i="5"/>
  <c r="I405" i="5"/>
  <c r="I752" i="5"/>
  <c r="I771" i="5"/>
  <c r="I165" i="5"/>
  <c r="I487" i="5"/>
  <c r="I585" i="5"/>
  <c r="I389" i="5"/>
  <c r="I409" i="5"/>
  <c r="I683" i="5"/>
  <c r="I734" i="5"/>
  <c r="I882" i="5"/>
  <c r="I175" i="5"/>
  <c r="I807" i="5"/>
  <c r="I901" i="5"/>
  <c r="I906" i="5"/>
  <c r="I817" i="5"/>
  <c r="I917" i="5"/>
  <c r="I852" i="5"/>
  <c r="I33" i="5"/>
  <c r="I374" i="5"/>
  <c r="I728" i="5"/>
  <c r="I877" i="5"/>
  <c r="I888" i="5"/>
  <c r="I136" i="5"/>
  <c r="I811" i="5"/>
  <c r="I398" i="5"/>
  <c r="I414" i="5"/>
  <c r="I527" i="5"/>
  <c r="I725" i="5"/>
  <c r="I798" i="5"/>
  <c r="I863" i="5"/>
  <c r="I677" i="5"/>
  <c r="I379" i="5"/>
  <c r="I802" i="5"/>
  <c r="I805" i="5"/>
  <c r="I233" i="5"/>
  <c r="I457" i="5"/>
  <c r="I780" i="5"/>
  <c r="I827" i="5"/>
  <c r="J821" i="5"/>
  <c r="J796" i="5"/>
  <c r="J783" i="5"/>
  <c r="J521" i="5"/>
  <c r="I821" i="5"/>
  <c r="J525" i="5"/>
  <c r="J842" i="5"/>
  <c r="E829" i="5"/>
  <c r="M823" i="5"/>
  <c r="J789" i="5"/>
  <c r="F779" i="5"/>
  <c r="I921" i="5"/>
  <c r="M884" i="5"/>
  <c r="M861" i="5"/>
  <c r="N848" i="5"/>
  <c r="I842" i="5"/>
  <c r="M766" i="5"/>
  <c r="F730" i="5"/>
  <c r="J700" i="5"/>
  <c r="M579" i="5"/>
  <c r="L575" i="5"/>
  <c r="N520" i="5"/>
  <c r="M132" i="5"/>
  <c r="M43" i="5"/>
  <c r="I922" i="5"/>
  <c r="I605" i="5"/>
  <c r="I898" i="5"/>
  <c r="J872" i="5"/>
  <c r="J413" i="5"/>
  <c r="I364" i="5"/>
  <c r="J138" i="5"/>
  <c r="I727" i="5"/>
  <c r="L878" i="5"/>
  <c r="V878" i="6" s="1"/>
  <c r="G865" i="5"/>
  <c r="J806" i="5"/>
  <c r="O179" i="5"/>
  <c r="O142" i="5"/>
  <c r="O330" i="5"/>
  <c r="O519" i="5"/>
  <c r="O585" i="5"/>
  <c r="O625" i="5"/>
  <c r="O85" i="5"/>
  <c r="O320" i="5"/>
  <c r="O635" i="5"/>
  <c r="O376" i="5"/>
  <c r="O399" i="5"/>
  <c r="O641" i="5"/>
  <c r="O672" i="5"/>
  <c r="O729" i="5"/>
  <c r="O431" i="5"/>
  <c r="O620" i="5"/>
  <c r="O654" i="5"/>
  <c r="O732" i="5"/>
  <c r="O315" i="5"/>
  <c r="O425" i="5"/>
  <c r="O706" i="5"/>
  <c r="O197" i="5"/>
  <c r="O307" i="5"/>
  <c r="O369" i="5"/>
  <c r="O459" i="5"/>
  <c r="O566" i="5"/>
  <c r="O785" i="5"/>
  <c r="O790" i="5"/>
  <c r="O829" i="5"/>
  <c r="O167" i="5"/>
  <c r="O343" i="5"/>
  <c r="O515" i="5"/>
  <c r="O570" i="5"/>
  <c r="O666" i="5"/>
  <c r="O762" i="5"/>
  <c r="O817" i="5"/>
  <c r="O615" i="5"/>
  <c r="O632" i="5"/>
  <c r="O768" i="5"/>
  <c r="O889" i="5"/>
  <c r="O290" i="5"/>
  <c r="O380" i="5"/>
  <c r="O486" i="5"/>
  <c r="O612" i="5"/>
  <c r="O696" i="5"/>
  <c r="O740" i="5"/>
  <c r="O788" i="5"/>
  <c r="O395" i="5"/>
  <c r="O495" i="5"/>
  <c r="O562" i="5"/>
  <c r="O616" i="5"/>
  <c r="O674" i="5"/>
  <c r="O677" i="5"/>
  <c r="O733" i="5"/>
  <c r="O370" i="5"/>
  <c r="O511" i="5"/>
  <c r="O737" i="5"/>
  <c r="O747" i="5"/>
  <c r="O827" i="5"/>
  <c r="O622" i="5"/>
  <c r="O483" i="5"/>
  <c r="O541" i="5"/>
  <c r="O707" i="5"/>
  <c r="O776" i="5"/>
  <c r="O849" i="5"/>
  <c r="O704" i="5"/>
  <c r="O710" i="5"/>
  <c r="O779" i="5"/>
  <c r="O819" i="5"/>
  <c r="O822" i="5"/>
  <c r="O74" i="5"/>
  <c r="O157" i="5"/>
  <c r="O385" i="5"/>
  <c r="O554" i="5"/>
  <c r="O565" i="5"/>
  <c r="O572" i="5"/>
  <c r="O784" i="5"/>
  <c r="O792" i="5"/>
  <c r="O371" i="5"/>
  <c r="O599" i="5"/>
  <c r="O714" i="5"/>
  <c r="O759" i="5"/>
  <c r="O718" i="5"/>
  <c r="O375" i="5"/>
  <c r="O177" i="5"/>
  <c r="J921" i="5"/>
  <c r="M918" i="5"/>
  <c r="O766" i="5"/>
  <c r="L918" i="5"/>
  <c r="G900" i="5"/>
  <c r="O897" i="5"/>
  <c r="H897" i="6" s="1"/>
  <c r="O909" i="5"/>
  <c r="J903" i="5"/>
  <c r="N897" i="5"/>
  <c r="L897" i="6" s="1"/>
  <c r="F890" i="5"/>
  <c r="O887" i="5"/>
  <c r="N867" i="5"/>
  <c r="M848" i="5"/>
  <c r="H842" i="5"/>
  <c r="F842" i="6" s="1"/>
  <c r="F826" i="5"/>
  <c r="J823" i="5"/>
  <c r="J813" i="5"/>
  <c r="H805" i="5"/>
  <c r="N785" i="5"/>
  <c r="J775" i="5"/>
  <c r="O772" i="5"/>
  <c r="M745" i="5"/>
  <c r="O636" i="5"/>
  <c r="F624" i="5"/>
  <c r="M620" i="5"/>
  <c r="N616" i="5"/>
  <c r="J596" i="5"/>
  <c r="J583" i="5"/>
  <c r="J575" i="5"/>
  <c r="M528" i="5"/>
  <c r="M520" i="5"/>
  <c r="L429" i="5"/>
  <c r="F201" i="5"/>
  <c r="I113" i="5"/>
  <c r="J409" i="5"/>
  <c r="J468" i="5"/>
  <c r="J513" i="5"/>
  <c r="J570" i="5"/>
  <c r="J608" i="5"/>
  <c r="J611" i="5"/>
  <c r="J620" i="5"/>
  <c r="J638" i="5"/>
  <c r="J681" i="5"/>
  <c r="J721" i="5"/>
  <c r="J208" i="5"/>
  <c r="J226" i="5"/>
  <c r="J383" i="5"/>
  <c r="J510" i="5"/>
  <c r="J526" i="5"/>
  <c r="J548" i="5"/>
  <c r="J576" i="5"/>
  <c r="J650" i="5"/>
  <c r="J73" i="5"/>
  <c r="J342" i="5"/>
  <c r="J352" i="5"/>
  <c r="J454" i="5"/>
  <c r="J716" i="5"/>
  <c r="J32" i="5"/>
  <c r="J167" i="5"/>
  <c r="J196" i="5"/>
  <c r="J265" i="5"/>
  <c r="J335" i="5"/>
  <c r="J349" i="5"/>
  <c r="J593" i="5"/>
  <c r="J286" i="5"/>
  <c r="J290" i="5"/>
  <c r="J322" i="5"/>
  <c r="J350" i="5"/>
  <c r="J442" i="5"/>
  <c r="J459" i="5"/>
  <c r="J621" i="5"/>
  <c r="J725" i="5"/>
  <c r="J733" i="5"/>
  <c r="J71" i="5"/>
  <c r="J79" i="5"/>
  <c r="J211" i="5"/>
  <c r="J323" i="5"/>
  <c r="J390" i="5"/>
  <c r="J397" i="5"/>
  <c r="J448" i="5"/>
  <c r="J478" i="5"/>
  <c r="J546" i="5"/>
  <c r="J580" i="5"/>
  <c r="J600" i="5"/>
  <c r="J868" i="5"/>
  <c r="J876" i="5"/>
  <c r="J881" i="5"/>
  <c r="J88" i="5"/>
  <c r="J339" i="5"/>
  <c r="J408" i="5"/>
  <c r="J412" i="5"/>
  <c r="J419" i="5"/>
  <c r="J536" i="5"/>
  <c r="J550" i="5"/>
  <c r="J281" i="5"/>
  <c r="J387" i="5"/>
  <c r="J452" i="5"/>
  <c r="J635" i="5"/>
  <c r="J696" i="5"/>
  <c r="J714" i="5"/>
  <c r="J723" i="5"/>
  <c r="J776" i="5"/>
  <c r="J798" i="5"/>
  <c r="J848" i="5"/>
  <c r="J347" i="5"/>
  <c r="J362" i="5"/>
  <c r="J755" i="5"/>
  <c r="J760" i="5"/>
  <c r="J793" i="5"/>
  <c r="J801" i="5"/>
  <c r="J856" i="5"/>
  <c r="J139" i="5"/>
  <c r="J164" i="5"/>
  <c r="J176" i="5"/>
  <c r="J435" i="5"/>
  <c r="J445" i="5"/>
  <c r="J505" i="5"/>
  <c r="J543" i="5"/>
  <c r="J625" i="5"/>
  <c r="J656" i="5"/>
  <c r="J686" i="5"/>
  <c r="J693" i="5"/>
  <c r="J136" i="5"/>
  <c r="J275" i="5"/>
  <c r="J325" i="5"/>
  <c r="J329" i="5"/>
  <c r="J337" i="5"/>
  <c r="J425" i="5"/>
  <c r="J469" i="5"/>
  <c r="J503" i="5"/>
  <c r="J531" i="5"/>
  <c r="J626" i="5"/>
  <c r="J736" i="5"/>
  <c r="J377" i="5"/>
  <c r="J595" i="5"/>
  <c r="J598" i="5"/>
  <c r="J658" i="5"/>
  <c r="J710" i="5"/>
  <c r="J750" i="5"/>
  <c r="J784" i="5"/>
  <c r="J841" i="5"/>
  <c r="J320" i="5"/>
  <c r="J359" i="5"/>
  <c r="J382" i="5"/>
  <c r="J847" i="5"/>
  <c r="J863" i="5"/>
  <c r="J866" i="5"/>
  <c r="J82" i="5"/>
  <c r="J144" i="5"/>
  <c r="J283" i="5"/>
  <c r="J545" i="5"/>
  <c r="J561" i="5"/>
  <c r="J633" i="5"/>
  <c r="J683" i="5"/>
  <c r="J690" i="5"/>
  <c r="F690" i="6" s="1"/>
  <c r="J731" i="5"/>
  <c r="J759" i="5"/>
  <c r="J822" i="5"/>
  <c r="J871" i="5"/>
  <c r="J882" i="5"/>
  <c r="J893" i="5"/>
  <c r="J891" i="5"/>
  <c r="J166" i="5"/>
  <c r="J279" i="5"/>
  <c r="J405" i="5"/>
  <c r="J606" i="5"/>
  <c r="J807" i="5"/>
  <c r="J833" i="5"/>
  <c r="J896" i="5"/>
  <c r="J901" i="5"/>
  <c r="J906" i="5"/>
  <c r="J87" i="5"/>
  <c r="J271" i="5"/>
  <c r="J423" i="5"/>
  <c r="J439" i="5"/>
  <c r="J588" i="5"/>
  <c r="J651" i="5"/>
  <c r="J680" i="5"/>
  <c r="J787" i="5"/>
  <c r="J836" i="5"/>
  <c r="J852" i="5"/>
  <c r="J538" i="5"/>
  <c r="J670" i="5"/>
  <c r="J754" i="5"/>
  <c r="J92" i="5"/>
  <c r="J119" i="5"/>
  <c r="J132" i="5"/>
  <c r="J162" i="5"/>
  <c r="J443" i="5"/>
  <c r="J523" i="5"/>
  <c r="J558" i="5"/>
  <c r="J663" i="5"/>
  <c r="J728" i="5"/>
  <c r="J771" i="5"/>
  <c r="J774" i="5"/>
  <c r="J877" i="5"/>
  <c r="J888" i="5"/>
  <c r="J735" i="5"/>
  <c r="J858" i="5"/>
  <c r="J367" i="5"/>
  <c r="J828" i="5"/>
  <c r="J372" i="5"/>
  <c r="J585" i="5"/>
  <c r="J763" i="5"/>
  <c r="J769" i="5"/>
  <c r="J772" i="5"/>
  <c r="J780" i="5"/>
  <c r="J780" i="6" s="1"/>
  <c r="J826" i="5"/>
  <c r="J853" i="5"/>
  <c r="J897" i="5"/>
  <c r="J133" i="5"/>
  <c r="J168" i="5"/>
  <c r="J379" i="5"/>
  <c r="J563" i="5"/>
  <c r="J457" i="5"/>
  <c r="J479" i="5"/>
  <c r="I250" i="5"/>
  <c r="J918" i="5"/>
  <c r="N912" i="5"/>
  <c r="N909" i="5"/>
  <c r="I903" i="5"/>
  <c r="J887" i="5"/>
  <c r="J867" i="5"/>
  <c r="E864" i="5"/>
  <c r="J861" i="5"/>
  <c r="M851" i="5"/>
  <c r="L848" i="5"/>
  <c r="G848" i="6" s="1"/>
  <c r="F845" i="5"/>
  <c r="I845" i="6" s="1"/>
  <c r="E826" i="5"/>
  <c r="I823" i="5"/>
  <c r="J785" i="5"/>
  <c r="I775" i="5"/>
  <c r="N772" i="5"/>
  <c r="O755" i="5"/>
  <c r="W755" i="6" s="1"/>
  <c r="O748" i="5"/>
  <c r="O722" i="5"/>
  <c r="H710" i="5"/>
  <c r="O703" i="5"/>
  <c r="O675" i="5"/>
  <c r="H668" i="5"/>
  <c r="E624" i="5"/>
  <c r="M616" i="5"/>
  <c r="L603" i="5"/>
  <c r="J528" i="5"/>
  <c r="G499" i="5"/>
  <c r="M495" i="5"/>
  <c r="K495" i="6" s="1"/>
  <c r="N375" i="5"/>
  <c r="J318" i="5"/>
  <c r="O225" i="5"/>
  <c r="H66" i="5"/>
  <c r="K49" i="5"/>
  <c r="K53" i="5"/>
  <c r="K138" i="5"/>
  <c r="K437" i="5"/>
  <c r="K437" i="6" s="1"/>
  <c r="K492" i="5"/>
  <c r="K499" i="5"/>
  <c r="K522" i="5"/>
  <c r="K545" i="5"/>
  <c r="K601" i="5"/>
  <c r="K669" i="5"/>
  <c r="K675" i="5"/>
  <c r="K191" i="5"/>
  <c r="K284" i="5"/>
  <c r="K373" i="5"/>
  <c r="K409" i="5"/>
  <c r="K434" i="5"/>
  <c r="K468" i="5"/>
  <c r="K513" i="5"/>
  <c r="K570" i="5"/>
  <c r="G570" i="6" s="1"/>
  <c r="K608" i="5"/>
  <c r="K620" i="5"/>
  <c r="K638" i="5"/>
  <c r="K89" i="5"/>
  <c r="K208" i="5"/>
  <c r="K324" i="5"/>
  <c r="K363" i="5"/>
  <c r="K510" i="5"/>
  <c r="K526" i="5"/>
  <c r="K576" i="5"/>
  <c r="K629" i="5"/>
  <c r="K650" i="5"/>
  <c r="K678" i="5"/>
  <c r="K119" i="5"/>
  <c r="K281" i="5"/>
  <c r="K327" i="5"/>
  <c r="K360" i="5"/>
  <c r="K413" i="5"/>
  <c r="K444" i="5"/>
  <c r="K475" i="5"/>
  <c r="K536" i="5"/>
  <c r="K599" i="5"/>
  <c r="K664" i="5"/>
  <c r="K687" i="5"/>
  <c r="K694" i="5"/>
  <c r="K727" i="5"/>
  <c r="G727" i="6" s="1"/>
  <c r="K51" i="5"/>
  <c r="K71" i="5"/>
  <c r="K136" i="5"/>
  <c r="K325" i="5"/>
  <c r="K432" i="5"/>
  <c r="K448" i="5"/>
  <c r="K534" i="5"/>
  <c r="K624" i="5"/>
  <c r="K688" i="5"/>
  <c r="K101" i="5"/>
  <c r="K113" i="5"/>
  <c r="K171" i="5"/>
  <c r="K238" i="5"/>
  <c r="K335" i="5"/>
  <c r="K423" i="5"/>
  <c r="K645" i="5"/>
  <c r="K682" i="5"/>
  <c r="K729" i="5"/>
  <c r="K729" i="6" s="1"/>
  <c r="K737" i="5"/>
  <c r="G737" i="6" s="1"/>
  <c r="K768" i="5"/>
  <c r="K778" i="5"/>
  <c r="K783" i="5"/>
  <c r="K803" i="5"/>
  <c r="K59" i="5"/>
  <c r="K350" i="5"/>
  <c r="K354" i="5"/>
  <c r="K390" i="5"/>
  <c r="K397" i="5"/>
  <c r="K474" i="5"/>
  <c r="K478" i="5"/>
  <c r="K546" i="5"/>
  <c r="K580" i="5"/>
  <c r="K600" i="5"/>
  <c r="K615" i="5"/>
  <c r="K88" i="5"/>
  <c r="K339" i="5"/>
  <c r="K408" i="5"/>
  <c r="K412" i="5"/>
  <c r="K550" i="5"/>
  <c r="K604" i="5"/>
  <c r="K663" i="5"/>
  <c r="K689" i="5"/>
  <c r="K717" i="5"/>
  <c r="K732" i="5"/>
  <c r="K735" i="5"/>
  <c r="K740" i="5"/>
  <c r="K743" i="5"/>
  <c r="K746" i="5"/>
  <c r="K806" i="5"/>
  <c r="K806" i="6" s="1"/>
  <c r="K809" i="5"/>
  <c r="K853" i="5"/>
  <c r="K41" i="5"/>
  <c r="K316" i="5"/>
  <c r="K384" i="5"/>
  <c r="K384" i="6" s="1"/>
  <c r="K387" i="5"/>
  <c r="K452" i="5"/>
  <c r="K464" i="5"/>
  <c r="K519" i="5"/>
  <c r="K554" i="5"/>
  <c r="K564" i="5"/>
  <c r="G564" i="6" s="1"/>
  <c r="K574" i="5"/>
  <c r="K591" i="5"/>
  <c r="K628" i="5"/>
  <c r="K714" i="5"/>
  <c r="K723" i="5"/>
  <c r="K776" i="5"/>
  <c r="K798" i="5"/>
  <c r="K840" i="5"/>
  <c r="K848" i="5"/>
  <c r="K863" i="5"/>
  <c r="K871" i="5"/>
  <c r="K347" i="5"/>
  <c r="K442" i="5"/>
  <c r="K509" i="5"/>
  <c r="V509" i="6" s="1"/>
  <c r="K711" i="5"/>
  <c r="K760" i="5"/>
  <c r="K793" i="5"/>
  <c r="K801" i="5"/>
  <c r="K61" i="5"/>
  <c r="K345" i="5"/>
  <c r="K345" i="6" s="1"/>
  <c r="K417" i="5"/>
  <c r="K506" i="5"/>
  <c r="K514" i="5"/>
  <c r="K575" i="5"/>
  <c r="K613" i="5"/>
  <c r="K640" i="5"/>
  <c r="P922" i="5"/>
  <c r="P912" i="5"/>
  <c r="P869" i="5"/>
  <c r="K845" i="5"/>
  <c r="G845" i="6" s="1"/>
  <c r="P842" i="5"/>
  <c r="K834" i="5"/>
  <c r="K808" i="5"/>
  <c r="K785" i="5"/>
  <c r="K739" i="5"/>
  <c r="K681" i="5"/>
  <c r="K656" i="5"/>
  <c r="K559" i="5"/>
  <c r="P535" i="5"/>
  <c r="L535" i="6" s="1"/>
  <c r="K528" i="5"/>
  <c r="K477" i="5"/>
  <c r="K469" i="5"/>
  <c r="K465" i="5"/>
  <c r="P440" i="5"/>
  <c r="K399" i="5"/>
  <c r="K395" i="5"/>
  <c r="P468" i="5"/>
  <c r="K855" i="5"/>
  <c r="K836" i="5"/>
  <c r="P807" i="5"/>
  <c r="P792" i="5"/>
  <c r="K787" i="5"/>
  <c r="P784" i="5"/>
  <c r="K762" i="5"/>
  <c r="K680" i="5"/>
  <c r="K651" i="5"/>
  <c r="K588" i="5"/>
  <c r="K584" i="5"/>
  <c r="K569" i="5"/>
  <c r="G569" i="6" s="1"/>
  <c r="P565" i="5"/>
  <c r="P554" i="5"/>
  <c r="K439" i="5"/>
  <c r="P431" i="5"/>
  <c r="K374" i="5"/>
  <c r="K198" i="5"/>
  <c r="K128" i="5"/>
  <c r="P74" i="5"/>
  <c r="P759" i="5"/>
  <c r="P504" i="5"/>
  <c r="P24" i="5"/>
  <c r="K906" i="5"/>
  <c r="K901" i="5"/>
  <c r="K896" i="5"/>
  <c r="P882" i="5"/>
  <c r="K874" i="5"/>
  <c r="K833" i="5"/>
  <c r="K804" i="5"/>
  <c r="P779" i="5"/>
  <c r="K741" i="5"/>
  <c r="K721" i="5"/>
  <c r="G721" i="6" s="1"/>
  <c r="K718" i="5"/>
  <c r="P644" i="5"/>
  <c r="P610" i="5"/>
  <c r="K606" i="5"/>
  <c r="K435" i="5"/>
  <c r="K405" i="5"/>
  <c r="K279" i="5"/>
  <c r="P849" i="5"/>
  <c r="K759" i="5"/>
  <c r="K731" i="5"/>
  <c r="P707" i="5"/>
  <c r="H707" i="6" s="1"/>
  <c r="K683" i="5"/>
  <c r="K633" i="5"/>
  <c r="K614" i="5"/>
  <c r="K565" i="5"/>
  <c r="P541" i="5"/>
  <c r="K459" i="5"/>
  <c r="K455" i="5"/>
  <c r="G455" i="6" s="1"/>
  <c r="K249" i="5"/>
  <c r="P125" i="5"/>
  <c r="P182" i="5"/>
  <c r="P296" i="5"/>
  <c r="P506" i="5"/>
  <c r="P564" i="5"/>
  <c r="P582" i="5"/>
  <c r="P632" i="5"/>
  <c r="P660" i="5"/>
  <c r="P217" i="5"/>
  <c r="P330" i="5"/>
  <c r="P345" i="5"/>
  <c r="P516" i="5"/>
  <c r="P585" i="5"/>
  <c r="P611" i="5"/>
  <c r="P53" i="5"/>
  <c r="P85" i="5"/>
  <c r="P396" i="5"/>
  <c r="P434" i="5"/>
  <c r="P567" i="5"/>
  <c r="P614" i="5"/>
  <c r="P635" i="5"/>
  <c r="P657" i="5"/>
  <c r="P710" i="5"/>
  <c r="P23" i="5"/>
  <c r="P562" i="5"/>
  <c r="P684" i="5"/>
  <c r="P724" i="5"/>
  <c r="P15" i="5"/>
  <c r="P63" i="5"/>
  <c r="P511" i="5"/>
  <c r="P606" i="5"/>
  <c r="P615" i="5"/>
  <c r="P670" i="5"/>
  <c r="P711" i="5"/>
  <c r="P722" i="5"/>
  <c r="P365" i="5"/>
  <c r="P430" i="5"/>
  <c r="P493" i="5"/>
  <c r="P594" i="5"/>
  <c r="P780" i="5"/>
  <c r="P822" i="5"/>
  <c r="P560" i="5"/>
  <c r="P587" i="5"/>
  <c r="P335" i="5"/>
  <c r="P423" i="5"/>
  <c r="P557" i="5"/>
  <c r="P737" i="5"/>
  <c r="P827" i="5"/>
  <c r="P832" i="5"/>
  <c r="P536" i="5"/>
  <c r="P577" i="5"/>
  <c r="P580" i="5"/>
  <c r="P729" i="5"/>
  <c r="H729" i="6" s="1"/>
  <c r="P732" i="5"/>
  <c r="P894" i="5"/>
  <c r="P899" i="5"/>
  <c r="H899" i="6" s="1"/>
  <c r="P185" i="5"/>
  <c r="P394" i="5"/>
  <c r="P94" i="5"/>
  <c r="P107" i="5"/>
  <c r="P245" i="5"/>
  <c r="P371" i="5"/>
  <c r="P646" i="5"/>
  <c r="P661" i="5"/>
  <c r="P706" i="5"/>
  <c r="P715" i="5"/>
  <c r="P924" i="5"/>
  <c r="K868" i="5"/>
  <c r="K844" i="5"/>
  <c r="K841" i="5"/>
  <c r="K784" i="5"/>
  <c r="K779" i="5"/>
  <c r="V779" i="6" s="1"/>
  <c r="K750" i="5"/>
  <c r="P747" i="5"/>
  <c r="K710" i="5"/>
  <c r="K666" i="5"/>
  <c r="G666" i="6" s="1"/>
  <c r="K658" i="5"/>
  <c r="K625" i="5"/>
  <c r="K595" i="5"/>
  <c r="K595" i="6" s="1"/>
  <c r="K530" i="5"/>
  <c r="G530" i="6" s="1"/>
  <c r="K389" i="5"/>
  <c r="K377" i="5"/>
  <c r="K253" i="5"/>
  <c r="P153" i="5"/>
  <c r="K921" i="5"/>
  <c r="K911" i="5"/>
  <c r="K903" i="5"/>
  <c r="K898" i="5"/>
  <c r="K890" i="5"/>
  <c r="P857" i="5"/>
  <c r="K849" i="5"/>
  <c r="K792" i="5"/>
  <c r="P764" i="5"/>
  <c r="K756" i="5"/>
  <c r="K744" i="5"/>
  <c r="G744" i="6" s="1"/>
  <c r="P701" i="5"/>
  <c r="P669" i="5"/>
  <c r="P654" i="5"/>
  <c r="P636" i="5"/>
  <c r="K541" i="5"/>
  <c r="K515" i="5"/>
  <c r="V515" i="6" s="1"/>
  <c r="K479" i="5"/>
  <c r="K467" i="5"/>
  <c r="K385" i="5"/>
  <c r="K385" i="6" s="1"/>
  <c r="P315" i="5"/>
  <c r="K311" i="5"/>
  <c r="K179" i="5"/>
  <c r="E544" i="5"/>
  <c r="E447" i="5"/>
  <c r="L395" i="6"/>
  <c r="E187" i="5"/>
  <c r="E41" i="5"/>
  <c r="F921" i="5"/>
  <c r="K913" i="6"/>
  <c r="G913" i="6"/>
  <c r="E906" i="5"/>
  <c r="E902" i="5"/>
  <c r="F900" i="5"/>
  <c r="F881" i="5"/>
  <c r="E866" i="5"/>
  <c r="E862" i="5"/>
  <c r="F860" i="5"/>
  <c r="F841" i="5"/>
  <c r="F812" i="5"/>
  <c r="F806" i="5"/>
  <c r="E804" i="5"/>
  <c r="E779" i="5"/>
  <c r="F771" i="5"/>
  <c r="F769" i="5"/>
  <c r="L760" i="6"/>
  <c r="H760" i="6"/>
  <c r="E730" i="5"/>
  <c r="J664" i="6"/>
  <c r="E539" i="5"/>
  <c r="E518" i="5"/>
  <c r="F499" i="5"/>
  <c r="E470" i="5"/>
  <c r="F461" i="5"/>
  <c r="F398" i="5"/>
  <c r="E61" i="5"/>
  <c r="E921" i="5"/>
  <c r="E919" i="5"/>
  <c r="E900" i="5"/>
  <c r="E881" i="5"/>
  <c r="E879" i="5"/>
  <c r="E860" i="5"/>
  <c r="E841" i="5"/>
  <c r="E839" i="5"/>
  <c r="E812" i="5"/>
  <c r="E806" i="5"/>
  <c r="F800" i="5"/>
  <c r="F775" i="5"/>
  <c r="E745" i="5"/>
  <c r="G708" i="5"/>
  <c r="G690" i="5"/>
  <c r="G673" i="5"/>
  <c r="G664" i="5"/>
  <c r="F619" i="5"/>
  <c r="K609" i="6"/>
  <c r="G609" i="6"/>
  <c r="E598" i="5"/>
  <c r="G563" i="5"/>
  <c r="F520" i="5"/>
  <c r="E499" i="5"/>
  <c r="E461" i="5"/>
  <c r="H458" i="5"/>
  <c r="G436" i="5"/>
  <c r="G409" i="5"/>
  <c r="F406" i="5"/>
  <c r="F392" i="5"/>
  <c r="F374" i="5"/>
  <c r="H324" i="5"/>
  <c r="E318" i="5"/>
  <c r="F206" i="5"/>
  <c r="H116" i="5"/>
  <c r="H105" i="5"/>
  <c r="G917" i="5"/>
  <c r="G915" i="5"/>
  <c r="I913" i="5"/>
  <c r="H892" i="5"/>
  <c r="I890" i="5"/>
  <c r="G877" i="5"/>
  <c r="G875" i="5"/>
  <c r="I873" i="5"/>
  <c r="H852" i="5"/>
  <c r="I850" i="5"/>
  <c r="G837" i="5"/>
  <c r="G835" i="5"/>
  <c r="I833" i="5"/>
  <c r="E816" i="5"/>
  <c r="F802" i="5"/>
  <c r="E800" i="5"/>
  <c r="L762" i="6"/>
  <c r="H747" i="5"/>
  <c r="I738" i="5"/>
  <c r="H734" i="5"/>
  <c r="H732" i="5"/>
  <c r="I721" i="5"/>
  <c r="H712" i="5"/>
  <c r="F708" i="5"/>
  <c r="G702" i="5"/>
  <c r="H692" i="5"/>
  <c r="F690" i="5"/>
  <c r="I687" i="5"/>
  <c r="E673" i="5"/>
  <c r="H653" i="5"/>
  <c r="H650" i="5"/>
  <c r="I643" i="5"/>
  <c r="E619" i="5"/>
  <c r="I614" i="5"/>
  <c r="I593" i="5"/>
  <c r="K580" i="6"/>
  <c r="I575" i="5"/>
  <c r="H512" i="5"/>
  <c r="G504" i="5"/>
  <c r="I501" i="5"/>
  <c r="F478" i="5"/>
  <c r="E464" i="5"/>
  <c r="F458" i="5"/>
  <c r="G449" i="5"/>
  <c r="H417" i="5"/>
  <c r="I412" i="5"/>
  <c r="F409" i="5"/>
  <c r="H389" i="5"/>
  <c r="E368" i="5"/>
  <c r="I357" i="5"/>
  <c r="G351" i="5"/>
  <c r="H343" i="5"/>
  <c r="I340" i="5"/>
  <c r="H285" i="5"/>
  <c r="I150" i="5"/>
  <c r="F116" i="5"/>
  <c r="G105" i="5"/>
  <c r="E29" i="5"/>
  <c r="H8" i="5"/>
  <c r="F917" i="5"/>
  <c r="F915" i="5"/>
  <c r="H907" i="6"/>
  <c r="I896" i="5"/>
  <c r="E894" i="5"/>
  <c r="G892" i="5"/>
  <c r="H890" i="5"/>
  <c r="F877" i="5"/>
  <c r="F875" i="5"/>
  <c r="I856" i="5"/>
  <c r="E854" i="5"/>
  <c r="G852" i="5"/>
  <c r="H850" i="5"/>
  <c r="F837" i="5"/>
  <c r="F835" i="5"/>
  <c r="E802" i="5"/>
  <c r="I796" i="5"/>
  <c r="H790" i="6"/>
  <c r="G786" i="5"/>
  <c r="I758" i="5"/>
  <c r="I754" i="5"/>
  <c r="G747" i="5"/>
  <c r="H738" i="5"/>
  <c r="G734" i="5"/>
  <c r="G732" i="5"/>
  <c r="G725" i="6"/>
  <c r="K725" i="6"/>
  <c r="I723" i="5"/>
  <c r="G712" i="5"/>
  <c r="E708" i="5"/>
  <c r="I697" i="5"/>
  <c r="G692" i="5"/>
  <c r="H687" i="5"/>
  <c r="G653" i="5"/>
  <c r="G650" i="5"/>
  <c r="G647" i="5"/>
  <c r="H643" i="5"/>
  <c r="H614" i="5"/>
  <c r="H593" i="5"/>
  <c r="H577" i="5"/>
  <c r="I525" i="5"/>
  <c r="G512" i="5"/>
  <c r="F504" i="5"/>
  <c r="H501" i="5"/>
  <c r="E478" i="5"/>
  <c r="I472" i="5"/>
  <c r="F467" i="5"/>
  <c r="F449" i="5"/>
  <c r="F417" i="5"/>
  <c r="H357" i="5"/>
  <c r="F351" i="5"/>
  <c r="G343" i="5"/>
  <c r="I311" i="5"/>
  <c r="I303" i="5"/>
  <c r="F261" i="5"/>
  <c r="I253" i="5"/>
  <c r="I245" i="5"/>
  <c r="I226" i="5"/>
  <c r="H222" i="5"/>
  <c r="H150" i="5"/>
  <c r="E116" i="5"/>
  <c r="F105" i="5"/>
  <c r="I67" i="5"/>
  <c r="N924" i="5"/>
  <c r="M922" i="5"/>
  <c r="E917" i="5"/>
  <c r="E915" i="5"/>
  <c r="I911" i="5"/>
  <c r="M909" i="5"/>
  <c r="M907" i="5"/>
  <c r="L903" i="5"/>
  <c r="F896" i="5"/>
  <c r="F892" i="5"/>
  <c r="G890" i="5"/>
  <c r="G888" i="6"/>
  <c r="M886" i="5"/>
  <c r="P884" i="5"/>
  <c r="M882" i="5"/>
  <c r="E877" i="5"/>
  <c r="E875" i="5"/>
  <c r="I871" i="5"/>
  <c r="M869" i="5"/>
  <c r="M867" i="5"/>
  <c r="L863" i="5"/>
  <c r="F856" i="5"/>
  <c r="F852" i="5"/>
  <c r="G850" i="5"/>
  <c r="M846" i="5"/>
  <c r="P844" i="5"/>
  <c r="M842" i="5"/>
  <c r="E837" i="5"/>
  <c r="E835" i="5"/>
  <c r="I831" i="5"/>
  <c r="I825" i="5"/>
  <c r="M821" i="5"/>
  <c r="G821" i="6" s="1"/>
  <c r="P819" i="5"/>
  <c r="P817" i="5"/>
  <c r="N813" i="5"/>
  <c r="P809" i="5"/>
  <c r="M807" i="5"/>
  <c r="F796" i="5"/>
  <c r="E794" i="5"/>
  <c r="H792" i="5"/>
  <c r="F786" i="5"/>
  <c r="I782" i="5"/>
  <c r="N776" i="5"/>
  <c r="P772" i="5"/>
  <c r="N766" i="5"/>
  <c r="N764" i="5"/>
  <c r="F758" i="5"/>
  <c r="F754" i="5"/>
  <c r="P749" i="5"/>
  <c r="F747" i="5"/>
  <c r="I742" i="5"/>
  <c r="I740" i="5"/>
  <c r="G738" i="5"/>
  <c r="F734" i="5"/>
  <c r="G723" i="5"/>
  <c r="M716" i="5"/>
  <c r="F712" i="5"/>
  <c r="I710" i="5"/>
  <c r="G706" i="5"/>
  <c r="P694" i="5"/>
  <c r="F692" i="5"/>
  <c r="P682" i="5"/>
  <c r="I680" i="5"/>
  <c r="I675" i="5"/>
  <c r="M670" i="5"/>
  <c r="I668" i="5"/>
  <c r="I655" i="5"/>
  <c r="F647" i="5"/>
  <c r="G643" i="5"/>
  <c r="L633" i="5"/>
  <c r="P630" i="5"/>
  <c r="L625" i="5"/>
  <c r="G623" i="5"/>
  <c r="L616" i="5"/>
  <c r="G614" i="5"/>
  <c r="I600" i="5"/>
  <c r="G593" i="5"/>
  <c r="I588" i="5"/>
  <c r="M585" i="5"/>
  <c r="I580" i="5"/>
  <c r="G577" i="5"/>
  <c r="H572" i="5"/>
  <c r="O567" i="5"/>
  <c r="H567" i="6" s="1"/>
  <c r="I548" i="5"/>
  <c r="L543" i="5"/>
  <c r="M541" i="5"/>
  <c r="N533" i="5"/>
  <c r="E525" i="5"/>
  <c r="I522" i="5"/>
  <c r="F512" i="5"/>
  <c r="I506" i="5"/>
  <c r="J506" i="6" s="1"/>
  <c r="G501" i="5"/>
  <c r="M474" i="5"/>
  <c r="H472" i="5"/>
  <c r="E467" i="5"/>
  <c r="I452" i="5"/>
  <c r="E449" i="5"/>
  <c r="O446" i="5"/>
  <c r="N441" i="5"/>
  <c r="O438" i="5"/>
  <c r="M423" i="5"/>
  <c r="E417" i="5"/>
  <c r="V417" i="6" s="1"/>
  <c r="I400" i="5"/>
  <c r="N376" i="5"/>
  <c r="M359" i="5"/>
  <c r="G357" i="5"/>
  <c r="E351" i="5"/>
  <c r="F348" i="5"/>
  <c r="O345" i="5"/>
  <c r="O333" i="5"/>
  <c r="E311" i="5"/>
  <c r="H303" i="5"/>
  <c r="N299" i="5"/>
  <c r="H253" i="5"/>
  <c r="H245" i="5"/>
  <c r="H230" i="5"/>
  <c r="P197" i="5"/>
  <c r="N174" i="5"/>
  <c r="F150" i="5"/>
  <c r="H142" i="5"/>
  <c r="M138" i="5"/>
  <c r="L101" i="5"/>
  <c r="E56" i="5"/>
  <c r="L917" i="6"/>
  <c r="E831" i="5"/>
  <c r="E790" i="5"/>
  <c r="E577" i="5"/>
  <c r="E548" i="5"/>
  <c r="E792" i="5"/>
  <c r="F742" i="5"/>
  <c r="E362" i="5"/>
  <c r="F11" i="5"/>
  <c r="G20" i="5"/>
  <c r="G24" i="5"/>
  <c r="G29" i="5"/>
  <c r="G34" i="5"/>
  <c r="G39" i="5"/>
  <c r="G44" i="5"/>
  <c r="G49" i="5"/>
  <c r="G54" i="5"/>
  <c r="G59" i="5"/>
  <c r="G64" i="5"/>
  <c r="G69" i="5"/>
  <c r="G74" i="5"/>
  <c r="G79" i="5"/>
  <c r="G84" i="5"/>
  <c r="G89" i="5"/>
  <c r="G94" i="5"/>
  <c r="G99" i="5"/>
  <c r="G104" i="5"/>
  <c r="G109" i="5"/>
  <c r="G114" i="5"/>
  <c r="G119" i="5"/>
  <c r="G124" i="5"/>
  <c r="G129" i="5"/>
  <c r="G134" i="5"/>
  <c r="G139" i="5"/>
  <c r="G144" i="5"/>
  <c r="G149" i="5"/>
  <c r="G154" i="5"/>
  <c r="G159" i="5"/>
  <c r="G164" i="5"/>
  <c r="G169" i="5"/>
  <c r="G174" i="5"/>
  <c r="G179" i="5"/>
  <c r="G184" i="5"/>
  <c r="G189" i="5"/>
  <c r="G194" i="5"/>
  <c r="G199" i="5"/>
  <c r="G204" i="5"/>
  <c r="G209" i="5"/>
  <c r="G214" i="5"/>
  <c r="G219" i="5"/>
  <c r="G224" i="5"/>
  <c r="G229" i="5"/>
  <c r="G234" i="5"/>
  <c r="G239" i="5"/>
  <c r="G244" i="5"/>
  <c r="G249" i="5"/>
  <c r="G254" i="5"/>
  <c r="G259" i="5"/>
  <c r="G264" i="5"/>
  <c r="G269" i="5"/>
  <c r="G274" i="5"/>
  <c r="G279" i="5"/>
  <c r="G284" i="5"/>
  <c r="G289" i="5"/>
  <c r="G294" i="5"/>
  <c r="G299" i="5"/>
  <c r="G304" i="5"/>
  <c r="G309" i="5"/>
  <c r="G314" i="5"/>
  <c r="G319" i="5"/>
  <c r="G324" i="5"/>
  <c r="G12" i="5"/>
  <c r="G16" i="5"/>
  <c r="G8" i="5"/>
  <c r="G26" i="5"/>
  <c r="G31" i="5"/>
  <c r="G36" i="5"/>
  <c r="G41" i="5"/>
  <c r="G46" i="5"/>
  <c r="G51" i="5"/>
  <c r="G56" i="5"/>
  <c r="G61" i="5"/>
  <c r="G66" i="5"/>
  <c r="G71" i="5"/>
  <c r="G76" i="5"/>
  <c r="G81" i="5"/>
  <c r="G86" i="5"/>
  <c r="G91" i="5"/>
  <c r="G96" i="5"/>
  <c r="G101" i="5"/>
  <c r="G106" i="5"/>
  <c r="G111" i="5"/>
  <c r="G116" i="5"/>
  <c r="G121" i="5"/>
  <c r="G126" i="5"/>
  <c r="G131" i="5"/>
  <c r="G136" i="5"/>
  <c r="G141" i="5"/>
  <c r="G146" i="5"/>
  <c r="G151" i="5"/>
  <c r="G156" i="5"/>
  <c r="G161" i="5"/>
  <c r="G166" i="5"/>
  <c r="G171" i="5"/>
  <c r="G176" i="5"/>
  <c r="G181" i="5"/>
  <c r="G186" i="5"/>
  <c r="G191" i="5"/>
  <c r="G196" i="5"/>
  <c r="G201" i="5"/>
  <c r="G206" i="5"/>
  <c r="G211" i="5"/>
  <c r="G216" i="5"/>
  <c r="G221" i="5"/>
  <c r="G226" i="5"/>
  <c r="G231" i="5"/>
  <c r="G236" i="5"/>
  <c r="G241" i="5"/>
  <c r="G246" i="5"/>
  <c r="G251" i="5"/>
  <c r="G256" i="5"/>
  <c r="G261" i="5"/>
  <c r="G266" i="5"/>
  <c r="G271" i="5"/>
  <c r="G276" i="5"/>
  <c r="G281" i="5"/>
  <c r="G286" i="5"/>
  <c r="G291" i="5"/>
  <c r="G296" i="5"/>
  <c r="G301" i="5"/>
  <c r="G306" i="5"/>
  <c r="G311" i="5"/>
  <c r="G10" i="5"/>
  <c r="G15" i="5"/>
  <c r="G40" i="5"/>
  <c r="G60" i="5"/>
  <c r="G80" i="5"/>
  <c r="G100" i="5"/>
  <c r="G120" i="5"/>
  <c r="G140" i="5"/>
  <c r="G160" i="5"/>
  <c r="G180" i="5"/>
  <c r="G200" i="5"/>
  <c r="G220" i="5"/>
  <c r="G240" i="5"/>
  <c r="G260" i="5"/>
  <c r="G305" i="5"/>
  <c r="G321" i="5"/>
  <c r="G275" i="5"/>
  <c r="G278" i="5"/>
  <c r="G297" i="5"/>
  <c r="G325" i="5"/>
  <c r="G330" i="5"/>
  <c r="G335" i="5"/>
  <c r="G340" i="5"/>
  <c r="G345" i="5"/>
  <c r="G350" i="5"/>
  <c r="G355" i="5"/>
  <c r="G360" i="5"/>
  <c r="G365" i="5"/>
  <c r="G370" i="5"/>
  <c r="G375" i="5"/>
  <c r="G380" i="5"/>
  <c r="G385" i="5"/>
  <c r="G390" i="5"/>
  <c r="G395" i="5"/>
  <c r="G400" i="5"/>
  <c r="G405" i="5"/>
  <c r="G410" i="5"/>
  <c r="G415" i="5"/>
  <c r="G420" i="5"/>
  <c r="G425" i="5"/>
  <c r="G430" i="5"/>
  <c r="G435" i="5"/>
  <c r="G440" i="5"/>
  <c r="G445" i="5"/>
  <c r="G450" i="5"/>
  <c r="G455" i="5"/>
  <c r="G460" i="5"/>
  <c r="G465" i="5"/>
  <c r="G470" i="5"/>
  <c r="G475" i="5"/>
  <c r="G480" i="5"/>
  <c r="G485" i="5"/>
  <c r="G490" i="5"/>
  <c r="G495" i="5"/>
  <c r="G500" i="5"/>
  <c r="G28" i="5"/>
  <c r="G48" i="5"/>
  <c r="G68" i="5"/>
  <c r="G88" i="5"/>
  <c r="G108" i="5"/>
  <c r="G128" i="5"/>
  <c r="G148" i="5"/>
  <c r="G168" i="5"/>
  <c r="G188" i="5"/>
  <c r="G208" i="5"/>
  <c r="G228" i="5"/>
  <c r="G248" i="5"/>
  <c r="G287" i="5"/>
  <c r="G312" i="5"/>
  <c r="G316" i="5"/>
  <c r="G38" i="5"/>
  <c r="G58" i="5"/>
  <c r="G78" i="5"/>
  <c r="G98" i="5"/>
  <c r="G118" i="5"/>
  <c r="G138" i="5"/>
  <c r="G158" i="5"/>
  <c r="G178" i="5"/>
  <c r="G198" i="5"/>
  <c r="G218" i="5"/>
  <c r="G238" i="5"/>
  <c r="G258" i="5"/>
  <c r="G270" i="5"/>
  <c r="G273" i="5"/>
  <c r="G295" i="5"/>
  <c r="G32" i="5"/>
  <c r="G52" i="5"/>
  <c r="G72" i="5"/>
  <c r="G92" i="5"/>
  <c r="G112" i="5"/>
  <c r="G132" i="5"/>
  <c r="G152" i="5"/>
  <c r="G172" i="5"/>
  <c r="G192" i="5"/>
  <c r="G212" i="5"/>
  <c r="G232" i="5"/>
  <c r="G252" i="5"/>
  <c r="G11" i="5"/>
  <c r="G21" i="5"/>
  <c r="G147" i="5"/>
  <c r="G153" i="5"/>
  <c r="G155" i="5"/>
  <c r="G300" i="5"/>
  <c r="G17" i="5"/>
  <c r="G19" i="5"/>
  <c r="G62" i="5"/>
  <c r="G83" i="5"/>
  <c r="G85" i="5"/>
  <c r="G110" i="5"/>
  <c r="G217" i="5"/>
  <c r="G262" i="5"/>
  <c r="G87" i="5"/>
  <c r="G93" i="5"/>
  <c r="G95" i="5"/>
  <c r="G7" i="5"/>
  <c r="G13" i="5"/>
  <c r="G23" i="5"/>
  <c r="G25" i="5"/>
  <c r="G50" i="5"/>
  <c r="G157" i="5"/>
  <c r="G202" i="5"/>
  <c r="G223" i="5"/>
  <c r="G225" i="5"/>
  <c r="G250" i="5"/>
  <c r="G290" i="5"/>
  <c r="G302" i="5"/>
  <c r="G342" i="5"/>
  <c r="G362" i="5"/>
  <c r="G9" i="5"/>
  <c r="G27" i="5"/>
  <c r="G33" i="5"/>
  <c r="G35" i="5"/>
  <c r="G227" i="5"/>
  <c r="G233" i="5"/>
  <c r="G235" i="5"/>
  <c r="G6" i="5"/>
  <c r="G57" i="5"/>
  <c r="G102" i="5"/>
  <c r="G123" i="5"/>
  <c r="G125" i="5"/>
  <c r="G150" i="5"/>
  <c r="G257" i="5"/>
  <c r="G332" i="5"/>
  <c r="G352" i="5"/>
  <c r="G372" i="5"/>
  <c r="G247" i="5"/>
  <c r="G310" i="5"/>
  <c r="G338" i="5"/>
  <c r="G391" i="5"/>
  <c r="G407" i="5"/>
  <c r="G421" i="5"/>
  <c r="G438" i="5"/>
  <c r="G447" i="5"/>
  <c r="G453" i="5"/>
  <c r="G466" i="5"/>
  <c r="G520" i="5"/>
  <c r="G127" i="5"/>
  <c r="G183" i="5"/>
  <c r="G193" i="5"/>
  <c r="G298" i="5"/>
  <c r="G328" i="5"/>
  <c r="G399" i="5"/>
  <c r="G444" i="5"/>
  <c r="G493" i="5"/>
  <c r="G524" i="5"/>
  <c r="G537" i="5"/>
  <c r="G14" i="5"/>
  <c r="G45" i="5"/>
  <c r="G53" i="5"/>
  <c r="G393" i="5"/>
  <c r="G469" i="5"/>
  <c r="G476" i="5"/>
  <c r="G528" i="5"/>
  <c r="G546" i="5"/>
  <c r="G551" i="5"/>
  <c r="G556" i="5"/>
  <c r="G561" i="5"/>
  <c r="G566" i="5"/>
  <c r="G571" i="5"/>
  <c r="G576" i="5"/>
  <c r="G581" i="5"/>
  <c r="G586" i="5"/>
  <c r="G591" i="5"/>
  <c r="G596" i="5"/>
  <c r="G601" i="5"/>
  <c r="G606" i="5"/>
  <c r="G611" i="5"/>
  <c r="G616" i="5"/>
  <c r="G621" i="5"/>
  <c r="G626" i="5"/>
  <c r="G631" i="5"/>
  <c r="G636" i="5"/>
  <c r="G641" i="5"/>
  <c r="G646" i="5"/>
  <c r="G651" i="5"/>
  <c r="G656" i="5"/>
  <c r="G661" i="5"/>
  <c r="G666" i="5"/>
  <c r="G671" i="5"/>
  <c r="G65" i="5"/>
  <c r="G67" i="5"/>
  <c r="G117" i="5"/>
  <c r="G323" i="5"/>
  <c r="G396" i="5"/>
  <c r="G423" i="5"/>
  <c r="G432" i="5"/>
  <c r="G441" i="5"/>
  <c r="G503" i="5"/>
  <c r="G507" i="5"/>
  <c r="G511" i="5"/>
  <c r="G515" i="5"/>
  <c r="G541" i="5"/>
  <c r="G63" i="5"/>
  <c r="G165" i="5"/>
  <c r="G167" i="5"/>
  <c r="G245" i="5"/>
  <c r="G253" i="5"/>
  <c r="G280" i="5"/>
  <c r="G285" i="5"/>
  <c r="G292" i="5"/>
  <c r="G382" i="5"/>
  <c r="G404" i="5"/>
  <c r="G412" i="5"/>
  <c r="G456" i="5"/>
  <c r="G459" i="5"/>
  <c r="G462" i="5"/>
  <c r="G472" i="5"/>
  <c r="G479" i="5"/>
  <c r="G486" i="5"/>
  <c r="G519" i="5"/>
  <c r="G532" i="5"/>
  <c r="V532" i="6" s="1"/>
  <c r="G162" i="5"/>
  <c r="G175" i="5"/>
  <c r="G177" i="5"/>
  <c r="G268" i="5"/>
  <c r="G334" i="5"/>
  <c r="G339" i="5"/>
  <c r="G389" i="5"/>
  <c r="G411" i="5"/>
  <c r="G419" i="5"/>
  <c r="G467" i="5"/>
  <c r="G474" i="5"/>
  <c r="G481" i="5"/>
  <c r="G509" i="5"/>
  <c r="G517" i="5"/>
  <c r="G47" i="5"/>
  <c r="G135" i="5"/>
  <c r="G137" i="5"/>
  <c r="G190" i="5"/>
  <c r="G207" i="5"/>
  <c r="G418" i="5"/>
  <c r="G422" i="5"/>
  <c r="G473" i="5"/>
  <c r="G491" i="5"/>
  <c r="G534" i="5"/>
  <c r="G726" i="5"/>
  <c r="G777" i="5"/>
  <c r="G790" i="5"/>
  <c r="G267" i="5"/>
  <c r="G609" i="5"/>
  <c r="G612" i="5"/>
  <c r="G662" i="5"/>
  <c r="G675" i="5"/>
  <c r="G863" i="5"/>
  <c r="G888" i="5"/>
  <c r="G107" i="5"/>
  <c r="G182" i="5"/>
  <c r="G315" i="5"/>
  <c r="G369" i="5"/>
  <c r="G403" i="5"/>
  <c r="G448" i="5"/>
  <c r="G721" i="5"/>
  <c r="G793" i="5"/>
  <c r="G70" i="5"/>
  <c r="G75" i="5"/>
  <c r="G173" i="5"/>
  <c r="G213" i="5"/>
  <c r="G464" i="5"/>
  <c r="G514" i="5"/>
  <c r="G549" i="5"/>
  <c r="G552" i="5"/>
  <c r="G565" i="5"/>
  <c r="G578" i="5"/>
  <c r="G599" i="5"/>
  <c r="G602" i="5"/>
  <c r="G615" i="5"/>
  <c r="G628" i="5"/>
  <c r="G649" i="5"/>
  <c r="G652" i="5"/>
  <c r="G665" i="5"/>
  <c r="G682" i="5"/>
  <c r="G685" i="5"/>
  <c r="G688" i="5"/>
  <c r="G701" i="5"/>
  <c r="G718" i="5"/>
  <c r="G722" i="5"/>
  <c r="G745" i="5"/>
  <c r="G764" i="5"/>
  <c r="G768" i="5"/>
  <c r="G794" i="5"/>
  <c r="G799" i="5"/>
  <c r="G804" i="5"/>
  <c r="G809" i="5"/>
  <c r="G814" i="5"/>
  <c r="G819" i="5"/>
  <c r="G824" i="5"/>
  <c r="G829" i="5"/>
  <c r="G834" i="5"/>
  <c r="G839" i="5"/>
  <c r="G844" i="5"/>
  <c r="G849" i="5"/>
  <c r="G854" i="5"/>
  <c r="V854" i="6" s="1"/>
  <c r="G859" i="5"/>
  <c r="G864" i="5"/>
  <c r="G869" i="5"/>
  <c r="G874" i="5"/>
  <c r="G879" i="5"/>
  <c r="G884" i="5"/>
  <c r="G889" i="5"/>
  <c r="G894" i="5"/>
  <c r="G899" i="5"/>
  <c r="G904" i="5"/>
  <c r="G909" i="5"/>
  <c r="G914" i="5"/>
  <c r="G919" i="5"/>
  <c r="G924" i="5"/>
  <c r="G521" i="5"/>
  <c r="G625" i="5"/>
  <c r="G638" i="5"/>
  <c r="G813" i="5"/>
  <c r="G818" i="5"/>
  <c r="G823" i="5"/>
  <c r="G838" i="5"/>
  <c r="G878" i="5"/>
  <c r="G903" i="5"/>
  <c r="G913" i="5"/>
  <c r="G918" i="5"/>
  <c r="G923" i="5"/>
  <c r="G780" i="5"/>
  <c r="G90" i="5"/>
  <c r="G143" i="5"/>
  <c r="G210" i="5"/>
  <c r="G336" i="5"/>
  <c r="G424" i="5"/>
  <c r="G426" i="5"/>
  <c r="G428" i="5"/>
  <c r="G477" i="5"/>
  <c r="G484" i="5"/>
  <c r="G529" i="5"/>
  <c r="G704" i="5"/>
  <c r="G741" i="5"/>
  <c r="G781" i="5"/>
  <c r="G373" i="5"/>
  <c r="G377" i="5"/>
  <c r="G575" i="5"/>
  <c r="G588" i="5"/>
  <c r="G678" i="5"/>
  <c r="G808" i="5"/>
  <c r="G868" i="5"/>
  <c r="G908" i="5"/>
  <c r="G73" i="5"/>
  <c r="G359" i="5"/>
  <c r="G371" i="5"/>
  <c r="G707" i="5"/>
  <c r="G133" i="5"/>
  <c r="G185" i="5"/>
  <c r="G272" i="5"/>
  <c r="G277" i="5"/>
  <c r="G283" i="5"/>
  <c r="G307" i="5"/>
  <c r="G397" i="5"/>
  <c r="G434" i="5"/>
  <c r="G442" i="5"/>
  <c r="G451" i="5"/>
  <c r="G554" i="5"/>
  <c r="G557" i="5"/>
  <c r="G570" i="5"/>
  <c r="G583" i="5"/>
  <c r="G604" i="5"/>
  <c r="G607" i="5"/>
  <c r="G620" i="5"/>
  <c r="G633" i="5"/>
  <c r="G654" i="5"/>
  <c r="G657" i="5"/>
  <c r="G670" i="5"/>
  <c r="G691" i="5"/>
  <c r="G694" i="5"/>
  <c r="G711" i="5"/>
  <c r="G729" i="5"/>
  <c r="G733" i="5"/>
  <c r="G737" i="5"/>
  <c r="G760" i="5"/>
  <c r="G772" i="5"/>
  <c r="G785" i="5"/>
  <c r="G659" i="5"/>
  <c r="G744" i="5"/>
  <c r="G748" i="5"/>
  <c r="G798" i="5"/>
  <c r="G803" i="5"/>
  <c r="G873" i="5"/>
  <c r="G893" i="5"/>
  <c r="G349" i="5"/>
  <c r="G82" i="5"/>
  <c r="G130" i="5"/>
  <c r="G205" i="5"/>
  <c r="G293" i="5"/>
  <c r="G381" i="5"/>
  <c r="G383" i="5"/>
  <c r="G413" i="5"/>
  <c r="G468" i="5"/>
  <c r="G488" i="5"/>
  <c r="G502" i="5"/>
  <c r="G526" i="5"/>
  <c r="G531" i="5"/>
  <c r="G536" i="5"/>
  <c r="G714" i="5"/>
  <c r="G756" i="5"/>
  <c r="G789" i="5"/>
  <c r="G42" i="5"/>
  <c r="G113" i="5"/>
  <c r="G122" i="5"/>
  <c r="G197" i="5"/>
  <c r="G379" i="5"/>
  <c r="G559" i="5"/>
  <c r="G562" i="5"/>
  <c r="G697" i="5"/>
  <c r="G725" i="5"/>
  <c r="G752" i="5"/>
  <c r="G776" i="5"/>
  <c r="G828" i="5"/>
  <c r="G833" i="5"/>
  <c r="G843" i="5"/>
  <c r="G848" i="5"/>
  <c r="G853" i="5"/>
  <c r="G858" i="5"/>
  <c r="G883" i="5"/>
  <c r="G898" i="5"/>
  <c r="G401" i="5"/>
  <c r="G457" i="5"/>
  <c r="G700" i="5"/>
  <c r="G18" i="5"/>
  <c r="G43" i="5"/>
  <c r="G243" i="5"/>
  <c r="G320" i="5"/>
  <c r="G398" i="5"/>
  <c r="G452" i="5"/>
  <c r="G478" i="5"/>
  <c r="G545" i="5"/>
  <c r="G558" i="5"/>
  <c r="G579" i="5"/>
  <c r="G582" i="5"/>
  <c r="G595" i="5"/>
  <c r="G608" i="5"/>
  <c r="G629" i="5"/>
  <c r="G632" i="5"/>
  <c r="G645" i="5"/>
  <c r="G658" i="5"/>
  <c r="G677" i="5"/>
  <c r="G680" i="5"/>
  <c r="G683" i="5"/>
  <c r="G709" i="5"/>
  <c r="G735" i="5"/>
  <c r="G754" i="5"/>
  <c r="G758" i="5"/>
  <c r="G762" i="5"/>
  <c r="G774" i="5"/>
  <c r="G796" i="5"/>
  <c r="G801" i="5"/>
  <c r="G806" i="5"/>
  <c r="G811" i="5"/>
  <c r="G816" i="5"/>
  <c r="G821" i="5"/>
  <c r="G826" i="5"/>
  <c r="G831" i="5"/>
  <c r="G836" i="5"/>
  <c r="G841" i="5"/>
  <c r="G846" i="5"/>
  <c r="G851" i="5"/>
  <c r="G856" i="5"/>
  <c r="G861" i="5"/>
  <c r="G866" i="5"/>
  <c r="G871" i="5"/>
  <c r="G876" i="5"/>
  <c r="G881" i="5"/>
  <c r="G886" i="5"/>
  <c r="G891" i="5"/>
  <c r="G896" i="5"/>
  <c r="G901" i="5"/>
  <c r="G906" i="5"/>
  <c r="G911" i="5"/>
  <c r="G916" i="5"/>
  <c r="G921" i="5"/>
  <c r="G926" i="5"/>
  <c r="G142" i="5"/>
  <c r="G230" i="5"/>
  <c r="G384" i="5"/>
  <c r="G427" i="5"/>
  <c r="G429" i="5"/>
  <c r="G443" i="5"/>
  <c r="G494" i="5"/>
  <c r="G510" i="5"/>
  <c r="G525" i="5"/>
  <c r="G716" i="5"/>
  <c r="G731" i="5"/>
  <c r="G787" i="5"/>
  <c r="G356" i="5"/>
  <c r="G538" i="5"/>
  <c r="G195" i="5"/>
  <c r="G255" i="5"/>
  <c r="G337" i="5"/>
  <c r="G354" i="5"/>
  <c r="G361" i="5"/>
  <c r="G368" i="5"/>
  <c r="G378" i="5"/>
  <c r="G388" i="5"/>
  <c r="G496" i="5"/>
  <c r="G97" i="5"/>
  <c r="G308" i="5"/>
  <c r="G317" i="5"/>
  <c r="G347" i="5"/>
  <c r="G676" i="5"/>
  <c r="G749" i="5"/>
  <c r="G753" i="5"/>
  <c r="G288" i="5"/>
  <c r="G331" i="5"/>
  <c r="G366" i="5"/>
  <c r="G433" i="5"/>
  <c r="G463" i="5"/>
  <c r="G483" i="5"/>
  <c r="G508" i="5"/>
  <c r="G513" i="5"/>
  <c r="G568" i="5"/>
  <c r="G572" i="5"/>
  <c r="G584" i="5"/>
  <c r="G618" i="5"/>
  <c r="G622" i="5"/>
  <c r="G634" i="5"/>
  <c r="G668" i="5"/>
  <c r="G672" i="5"/>
  <c r="G687" i="5"/>
  <c r="G720" i="5"/>
  <c r="G724" i="5"/>
  <c r="G728" i="5"/>
  <c r="G771" i="5"/>
  <c r="G825" i="5"/>
  <c r="G827" i="5"/>
  <c r="G170" i="5"/>
  <c r="G376" i="5"/>
  <c r="G263" i="5"/>
  <c r="G386" i="5"/>
  <c r="G458" i="5"/>
  <c r="G564" i="5"/>
  <c r="G22" i="5"/>
  <c r="G215" i="5"/>
  <c r="G313" i="5"/>
  <c r="G333" i="5"/>
  <c r="G348" i="5"/>
  <c r="G353" i="5"/>
  <c r="G417" i="5"/>
  <c r="G548" i="5"/>
  <c r="G555" i="5"/>
  <c r="G567" i="5"/>
  <c r="G585" i="5"/>
  <c r="U585" i="6" s="1"/>
  <c r="G598" i="5"/>
  <c r="G605" i="5"/>
  <c r="G617" i="5"/>
  <c r="G635" i="5"/>
  <c r="G648" i="5"/>
  <c r="G655" i="5"/>
  <c r="G667" i="5"/>
  <c r="G684" i="5"/>
  <c r="G800" i="5"/>
  <c r="G802" i="5"/>
  <c r="E926" i="5"/>
  <c r="L899" i="6"/>
  <c r="E718" i="5"/>
  <c r="E652" i="5"/>
  <c r="F590" i="5"/>
  <c r="F274" i="5"/>
  <c r="E256" i="5"/>
  <c r="F177" i="5"/>
  <c r="F153" i="5"/>
  <c r="F145" i="5"/>
  <c r="E907" i="5"/>
  <c r="E819" i="5"/>
  <c r="H672" i="5"/>
  <c r="H642" i="5"/>
  <c r="G640" i="5"/>
  <c r="G630" i="5"/>
  <c r="G627" i="5"/>
  <c r="G527" i="5"/>
  <c r="F394" i="5"/>
  <c r="F901" i="5"/>
  <c r="E882" i="5"/>
  <c r="F861" i="5"/>
  <c r="E846" i="5"/>
  <c r="E842" i="5"/>
  <c r="F840" i="5"/>
  <c r="F811" i="5"/>
  <c r="I803" i="5"/>
  <c r="E751" i="5"/>
  <c r="E677" i="5"/>
  <c r="G663" i="5"/>
  <c r="F627" i="5"/>
  <c r="E416" i="5"/>
  <c r="G364" i="5"/>
  <c r="I270" i="5"/>
  <c r="E92" i="5"/>
  <c r="E47" i="5"/>
  <c r="I918" i="5"/>
  <c r="E901" i="5"/>
  <c r="E840" i="5"/>
  <c r="I838" i="5"/>
  <c r="I832" i="5"/>
  <c r="G817" i="5"/>
  <c r="E811" i="5"/>
  <c r="E774" i="5"/>
  <c r="F770" i="5"/>
  <c r="V770" i="6" s="1"/>
  <c r="F757" i="5"/>
  <c r="G679" i="5"/>
  <c r="E627" i="5"/>
  <c r="E602" i="5"/>
  <c r="E582" i="5"/>
  <c r="G569" i="5"/>
  <c r="I564" i="5"/>
  <c r="H550" i="5"/>
  <c r="G535" i="5"/>
  <c r="E419" i="5"/>
  <c r="F364" i="5"/>
  <c r="F270" i="5"/>
  <c r="H166" i="5"/>
  <c r="F137" i="5"/>
  <c r="I801" i="5"/>
  <c r="G795" i="5"/>
  <c r="H755" i="5"/>
  <c r="H720" i="5"/>
  <c r="I713" i="5"/>
  <c r="I707" i="5"/>
  <c r="G703" i="5"/>
  <c r="H613" i="5"/>
  <c r="G610" i="5"/>
  <c r="G594" i="5"/>
  <c r="G550" i="5"/>
  <c r="F540" i="5"/>
  <c r="F535" i="5"/>
  <c r="E471" i="5"/>
  <c r="I437" i="5"/>
  <c r="F422" i="5"/>
  <c r="H358" i="5"/>
  <c r="H266" i="5"/>
  <c r="E137" i="5"/>
  <c r="E84" i="5"/>
  <c r="L21" i="5"/>
  <c r="L13" i="5"/>
  <c r="L17" i="5"/>
  <c r="L25" i="5"/>
  <c r="L30" i="5"/>
  <c r="L35" i="5"/>
  <c r="L40" i="5"/>
  <c r="L45" i="5"/>
  <c r="L50" i="5"/>
  <c r="L55" i="5"/>
  <c r="L60" i="5"/>
  <c r="L65" i="5"/>
  <c r="L70" i="5"/>
  <c r="L75" i="5"/>
  <c r="L80" i="5"/>
  <c r="L85" i="5"/>
  <c r="L90" i="5"/>
  <c r="L95" i="5"/>
  <c r="L100" i="5"/>
  <c r="L105" i="5"/>
  <c r="L110" i="5"/>
  <c r="L115" i="5"/>
  <c r="L120" i="5"/>
  <c r="L125" i="5"/>
  <c r="L130" i="5"/>
  <c r="L135" i="5"/>
  <c r="L140" i="5"/>
  <c r="L145" i="5"/>
  <c r="L150" i="5"/>
  <c r="L155" i="5"/>
  <c r="L160" i="5"/>
  <c r="L165" i="5"/>
  <c r="L170" i="5"/>
  <c r="L175" i="5"/>
  <c r="L180" i="5"/>
  <c r="L185" i="5"/>
  <c r="L190" i="5"/>
  <c r="L195" i="5"/>
  <c r="L200" i="5"/>
  <c r="L205" i="5"/>
  <c r="L210" i="5"/>
  <c r="L215" i="5"/>
  <c r="L220" i="5"/>
  <c r="L225" i="5"/>
  <c r="L230" i="5"/>
  <c r="L235" i="5"/>
  <c r="L240" i="5"/>
  <c r="L245" i="5"/>
  <c r="L250" i="5"/>
  <c r="L255" i="5"/>
  <c r="L260" i="5"/>
  <c r="L265" i="5"/>
  <c r="L270" i="5"/>
  <c r="L275" i="5"/>
  <c r="L280" i="5"/>
  <c r="L285" i="5"/>
  <c r="L290" i="5"/>
  <c r="L9" i="5"/>
  <c r="L7" i="5"/>
  <c r="L322" i="5"/>
  <c r="L26" i="5"/>
  <c r="L46" i="5"/>
  <c r="L66" i="5"/>
  <c r="L86" i="5"/>
  <c r="L106" i="5"/>
  <c r="L126" i="5"/>
  <c r="L146" i="5"/>
  <c r="L166" i="5"/>
  <c r="L186" i="5"/>
  <c r="L206" i="5"/>
  <c r="L226" i="5"/>
  <c r="L246" i="5"/>
  <c r="L298" i="5"/>
  <c r="L266" i="5"/>
  <c r="L269" i="5"/>
  <c r="L288" i="5"/>
  <c r="L291" i="5"/>
  <c r="L294" i="5"/>
  <c r="L10" i="5"/>
  <c r="L23" i="5"/>
  <c r="L37" i="5"/>
  <c r="L43" i="5"/>
  <c r="L57" i="5"/>
  <c r="L63" i="5"/>
  <c r="L77" i="5"/>
  <c r="L83" i="5"/>
  <c r="L97" i="5"/>
  <c r="L103" i="5"/>
  <c r="L117" i="5"/>
  <c r="L123" i="5"/>
  <c r="L137" i="5"/>
  <c r="L143" i="5"/>
  <c r="L157" i="5"/>
  <c r="L163" i="5"/>
  <c r="L177" i="5"/>
  <c r="L183" i="5"/>
  <c r="L197" i="5"/>
  <c r="L203" i="5"/>
  <c r="L217" i="5"/>
  <c r="L223" i="5"/>
  <c r="L237" i="5"/>
  <c r="L243" i="5"/>
  <c r="L257" i="5"/>
  <c r="L263" i="5"/>
  <c r="L272" i="5"/>
  <c r="L309" i="5"/>
  <c r="L313" i="5"/>
  <c r="L317" i="5"/>
  <c r="L326" i="5"/>
  <c r="L331" i="5"/>
  <c r="L336" i="5"/>
  <c r="L341" i="5"/>
  <c r="L346" i="5"/>
  <c r="L351" i="5"/>
  <c r="L356" i="5"/>
  <c r="L361" i="5"/>
  <c r="L366" i="5"/>
  <c r="L371" i="5"/>
  <c r="L376" i="5"/>
  <c r="L381" i="5"/>
  <c r="L386" i="5"/>
  <c r="L391" i="5"/>
  <c r="L396" i="5"/>
  <c r="L401" i="5"/>
  <c r="L406" i="5"/>
  <c r="L411" i="5"/>
  <c r="L416" i="5"/>
  <c r="L421" i="5"/>
  <c r="L426" i="5"/>
  <c r="L431" i="5"/>
  <c r="L436" i="5"/>
  <c r="L441" i="5"/>
  <c r="L446" i="5"/>
  <c r="L451" i="5"/>
  <c r="L456" i="5"/>
  <c r="L461" i="5"/>
  <c r="L466" i="5"/>
  <c r="L471" i="5"/>
  <c r="L476" i="5"/>
  <c r="L481" i="5"/>
  <c r="L486" i="5"/>
  <c r="L491" i="5"/>
  <c r="L496" i="5"/>
  <c r="L501" i="5"/>
  <c r="L506" i="5"/>
  <c r="L511" i="5"/>
  <c r="L516" i="5"/>
  <c r="L521" i="5"/>
  <c r="L526" i="5"/>
  <c r="L531" i="5"/>
  <c r="L536" i="5"/>
  <c r="L541" i="5"/>
  <c r="L27" i="5"/>
  <c r="L33" i="5"/>
  <c r="L47" i="5"/>
  <c r="L53" i="5"/>
  <c r="L67" i="5"/>
  <c r="L73" i="5"/>
  <c r="L87" i="5"/>
  <c r="L93" i="5"/>
  <c r="L107" i="5"/>
  <c r="L113" i="5"/>
  <c r="L127" i="5"/>
  <c r="L133" i="5"/>
  <c r="L147" i="5"/>
  <c r="L153" i="5"/>
  <c r="L167" i="5"/>
  <c r="L173" i="5"/>
  <c r="L187" i="5"/>
  <c r="L193" i="5"/>
  <c r="L207" i="5"/>
  <c r="L213" i="5"/>
  <c r="L227" i="5"/>
  <c r="L233" i="5"/>
  <c r="L247" i="5"/>
  <c r="L253" i="5"/>
  <c r="L307" i="5"/>
  <c r="L311" i="5"/>
  <c r="L24" i="5"/>
  <c r="L44" i="5"/>
  <c r="L64" i="5"/>
  <c r="L84" i="5"/>
  <c r="L104" i="5"/>
  <c r="L124" i="5"/>
  <c r="L144" i="5"/>
  <c r="L164" i="5"/>
  <c r="L184" i="5"/>
  <c r="L204" i="5"/>
  <c r="L224" i="5"/>
  <c r="L244" i="5"/>
  <c r="L264" i="5"/>
  <c r="L283" i="5"/>
  <c r="L286" i="5"/>
  <c r="L289" i="5"/>
  <c r="L38" i="5"/>
  <c r="L129" i="5"/>
  <c r="L238" i="5"/>
  <c r="L278" i="5"/>
  <c r="L284" i="5"/>
  <c r="L54" i="5"/>
  <c r="L79" i="5"/>
  <c r="L81" i="5"/>
  <c r="L112" i="5"/>
  <c r="L168" i="5"/>
  <c r="L176" i="5"/>
  <c r="L182" i="5"/>
  <c r="L211" i="5"/>
  <c r="L254" i="5"/>
  <c r="L282" i="5"/>
  <c r="L305" i="5"/>
  <c r="L11" i="5"/>
  <c r="L69" i="5"/>
  <c r="L178" i="5"/>
  <c r="L15" i="5"/>
  <c r="L52" i="5"/>
  <c r="L108" i="5"/>
  <c r="L116" i="5"/>
  <c r="L122" i="5"/>
  <c r="L151" i="5"/>
  <c r="L194" i="5"/>
  <c r="L219" i="5"/>
  <c r="L221" i="5"/>
  <c r="L252" i="5"/>
  <c r="L310" i="5"/>
  <c r="L315" i="5"/>
  <c r="L337" i="5"/>
  <c r="L357" i="5"/>
  <c r="L377" i="5"/>
  <c r="L19" i="5"/>
  <c r="L118" i="5"/>
  <c r="L209" i="5"/>
  <c r="L297" i="5"/>
  <c r="L300" i="5"/>
  <c r="L12" i="5"/>
  <c r="L51" i="5"/>
  <c r="L94" i="5"/>
  <c r="L119" i="5"/>
  <c r="L121" i="5"/>
  <c r="L152" i="5"/>
  <c r="L208" i="5"/>
  <c r="L216" i="5"/>
  <c r="L222" i="5"/>
  <c r="L251" i="5"/>
  <c r="L327" i="5"/>
  <c r="L347" i="5"/>
  <c r="L367" i="5"/>
  <c r="L394" i="5"/>
  <c r="L397" i="5"/>
  <c r="L400" i="5"/>
  <c r="L403" i="5"/>
  <c r="L419" i="5"/>
  <c r="L422" i="5"/>
  <c r="L425" i="5"/>
  <c r="L428" i="5"/>
  <c r="L444" i="5"/>
  <c r="L22" i="5"/>
  <c r="L88" i="5"/>
  <c r="L102" i="5"/>
  <c r="L114" i="5"/>
  <c r="L214" i="5"/>
  <c r="L231" i="5"/>
  <c r="L249" i="5"/>
  <c r="L287" i="5"/>
  <c r="L363" i="5"/>
  <c r="L368" i="5"/>
  <c r="L405" i="5"/>
  <c r="L433" i="5"/>
  <c r="G433" i="6" s="1"/>
  <c r="L439" i="5"/>
  <c r="L470" i="5"/>
  <c r="L477" i="5"/>
  <c r="L484" i="5"/>
  <c r="L534" i="5"/>
  <c r="L8" i="5"/>
  <c r="L42" i="5"/>
  <c r="L271" i="5"/>
  <c r="L277" i="5"/>
  <c r="L312" i="5"/>
  <c r="L319" i="5"/>
  <c r="L353" i="5"/>
  <c r="L358" i="5"/>
  <c r="L383" i="5"/>
  <c r="L430" i="5"/>
  <c r="L454" i="5"/>
  <c r="L457" i="5"/>
  <c r="L460" i="5"/>
  <c r="L463" i="5"/>
  <c r="L525" i="5"/>
  <c r="L538" i="5"/>
  <c r="L29" i="5"/>
  <c r="L131" i="5"/>
  <c r="L142" i="5"/>
  <c r="L202" i="5"/>
  <c r="L273" i="5"/>
  <c r="L321" i="5"/>
  <c r="L343" i="5"/>
  <c r="L348" i="5"/>
  <c r="L418" i="5"/>
  <c r="L473" i="5"/>
  <c r="L480" i="5"/>
  <c r="L487" i="5"/>
  <c r="L494" i="5"/>
  <c r="L508" i="5"/>
  <c r="L512" i="5"/>
  <c r="L6" i="5"/>
  <c r="L34" i="5"/>
  <c r="L58" i="5"/>
  <c r="L74" i="5"/>
  <c r="L78" i="5"/>
  <c r="L188" i="5"/>
  <c r="L242" i="5"/>
  <c r="L306" i="5"/>
  <c r="L308" i="5"/>
  <c r="L333" i="5"/>
  <c r="L338" i="5"/>
  <c r="L375" i="5"/>
  <c r="L388" i="5"/>
  <c r="L402" i="5"/>
  <c r="L410" i="5"/>
  <c r="L427" i="5"/>
  <c r="L529" i="5"/>
  <c r="L542" i="5"/>
  <c r="L547" i="5"/>
  <c r="L552" i="5"/>
  <c r="L557" i="5"/>
  <c r="L562" i="5"/>
  <c r="L567" i="5"/>
  <c r="L572" i="5"/>
  <c r="L577" i="5"/>
  <c r="L582" i="5"/>
  <c r="L587" i="5"/>
  <c r="L592" i="5"/>
  <c r="L597" i="5"/>
  <c r="L602" i="5"/>
  <c r="L607" i="5"/>
  <c r="L612" i="5"/>
  <c r="L617" i="5"/>
  <c r="L622" i="5"/>
  <c r="L627" i="5"/>
  <c r="L632" i="5"/>
  <c r="L637" i="5"/>
  <c r="L642" i="5"/>
  <c r="L647" i="5"/>
  <c r="L652" i="5"/>
  <c r="L657" i="5"/>
  <c r="L662" i="5"/>
  <c r="L667" i="5"/>
  <c r="L672" i="5"/>
  <c r="L677" i="5"/>
  <c r="L682" i="5"/>
  <c r="L687" i="5"/>
  <c r="L692" i="5"/>
  <c r="L697" i="5"/>
  <c r="L702" i="5"/>
  <c r="L707" i="5"/>
  <c r="L712" i="5"/>
  <c r="L717" i="5"/>
  <c r="L722" i="5"/>
  <c r="L727" i="5"/>
  <c r="L732" i="5"/>
  <c r="L737" i="5"/>
  <c r="L742" i="5"/>
  <c r="L747" i="5"/>
  <c r="L752" i="5"/>
  <c r="L757" i="5"/>
  <c r="L762" i="5"/>
  <c r="L767" i="5"/>
  <c r="L772" i="5"/>
  <c r="L777" i="5"/>
  <c r="L782" i="5"/>
  <c r="L787" i="5"/>
  <c r="L792" i="5"/>
  <c r="L20" i="5"/>
  <c r="L91" i="5"/>
  <c r="L109" i="5"/>
  <c r="L229" i="5"/>
  <c r="L296" i="5"/>
  <c r="L302" i="5"/>
  <c r="L328" i="5"/>
  <c r="L365" i="5"/>
  <c r="L380" i="5"/>
  <c r="L424" i="5"/>
  <c r="L483" i="5"/>
  <c r="L490" i="5"/>
  <c r="L497" i="5"/>
  <c r="L504" i="5"/>
  <c r="L520" i="5"/>
  <c r="L533" i="5"/>
  <c r="L82" i="5"/>
  <c r="L92" i="5"/>
  <c r="L99" i="5"/>
  <c r="L141" i="5"/>
  <c r="L154" i="5"/>
  <c r="L241" i="5"/>
  <c r="L259" i="5"/>
  <c r="L301" i="5"/>
  <c r="L332" i="5"/>
  <c r="L374" i="5"/>
  <c r="L414" i="5"/>
  <c r="L437" i="5"/>
  <c r="L449" i="5"/>
  <c r="L452" i="5"/>
  <c r="L455" i="5"/>
  <c r="L458" i="5"/>
  <c r="L478" i="5"/>
  <c r="L485" i="5"/>
  <c r="L492" i="5"/>
  <c r="L499" i="5"/>
  <c r="G499" i="6" s="1"/>
  <c r="L518" i="5"/>
  <c r="L16" i="5"/>
  <c r="L181" i="5"/>
  <c r="L262" i="5"/>
  <c r="L274" i="5"/>
  <c r="L295" i="5"/>
  <c r="L318" i="5"/>
  <c r="L340" i="5"/>
  <c r="L364" i="5"/>
  <c r="L390" i="5"/>
  <c r="L522" i="5"/>
  <c r="L532" i="5"/>
  <c r="L550" i="5"/>
  <c r="L563" i="5"/>
  <c r="L576" i="5"/>
  <c r="L600" i="5"/>
  <c r="L613" i="5"/>
  <c r="L626" i="5"/>
  <c r="L650" i="5"/>
  <c r="L663" i="5"/>
  <c r="L719" i="5"/>
  <c r="L723" i="5"/>
  <c r="L746" i="5"/>
  <c r="K746" i="6" s="1"/>
  <c r="L750" i="5"/>
  <c r="L778" i="5"/>
  <c r="G778" i="6" s="1"/>
  <c r="L791" i="5"/>
  <c r="L304" i="5"/>
  <c r="L191" i="5"/>
  <c r="L688" i="5"/>
  <c r="L741" i="5"/>
  <c r="L764" i="5"/>
  <c r="L768" i="5"/>
  <c r="L819" i="5"/>
  <c r="L859" i="5"/>
  <c r="L924" i="5"/>
  <c r="L342" i="5"/>
  <c r="L352" i="5"/>
  <c r="L362" i="5"/>
  <c r="L498" i="5"/>
  <c r="L505" i="5"/>
  <c r="L517" i="5"/>
  <c r="L589" i="5"/>
  <c r="L639" i="5"/>
  <c r="L769" i="5"/>
  <c r="L519" i="5"/>
  <c r="L565" i="5"/>
  <c r="K565" i="6" s="1"/>
  <c r="L591" i="5"/>
  <c r="L628" i="5"/>
  <c r="L641" i="5"/>
  <c r="L799" i="5"/>
  <c r="L804" i="5"/>
  <c r="L879" i="5"/>
  <c r="L899" i="5"/>
  <c r="L914" i="5"/>
  <c r="L36" i="5"/>
  <c r="L161" i="5"/>
  <c r="L334" i="5"/>
  <c r="L404" i="5"/>
  <c r="L527" i="5"/>
  <c r="L555" i="5"/>
  <c r="L568" i="5"/>
  <c r="L581" i="5"/>
  <c r="L605" i="5"/>
  <c r="L618" i="5"/>
  <c r="L631" i="5"/>
  <c r="L655" i="5"/>
  <c r="L668" i="5"/>
  <c r="L676" i="5"/>
  <c r="L695" i="5"/>
  <c r="L698" i="5"/>
  <c r="L705" i="5"/>
  <c r="L734" i="5"/>
  <c r="L738" i="5"/>
  <c r="L761" i="5"/>
  <c r="L765" i="5"/>
  <c r="L795" i="5"/>
  <c r="L800" i="5"/>
  <c r="L805" i="5"/>
  <c r="L810" i="5"/>
  <c r="L815" i="5"/>
  <c r="L820" i="5"/>
  <c r="L825" i="5"/>
  <c r="L830" i="5"/>
  <c r="L835" i="5"/>
  <c r="K835" i="6" s="1"/>
  <c r="L840" i="5"/>
  <c r="V840" i="6" s="1"/>
  <c r="L845" i="5"/>
  <c r="L850" i="5"/>
  <c r="L855" i="5"/>
  <c r="L860" i="5"/>
  <c r="L865" i="5"/>
  <c r="L870" i="5"/>
  <c r="L875" i="5"/>
  <c r="L880" i="5"/>
  <c r="L885" i="5"/>
  <c r="L890" i="5"/>
  <c r="G890" i="6" s="1"/>
  <c r="L895" i="5"/>
  <c r="L900" i="5"/>
  <c r="L905" i="5"/>
  <c r="V905" i="6" s="1"/>
  <c r="L910" i="5"/>
  <c r="L915" i="5"/>
  <c r="L920" i="5"/>
  <c r="L925" i="5"/>
  <c r="L393" i="5"/>
  <c r="L475" i="5"/>
  <c r="L790" i="5"/>
  <c r="L171" i="5"/>
  <c r="L434" i="5"/>
  <c r="L438" i="5"/>
  <c r="L685" i="5"/>
  <c r="L809" i="5"/>
  <c r="L829" i="5"/>
  <c r="L839" i="5"/>
  <c r="L854" i="5"/>
  <c r="L894" i="5"/>
  <c r="L904" i="5"/>
  <c r="L96" i="5"/>
  <c r="L228" i="5"/>
  <c r="L236" i="5"/>
  <c r="L420" i="5"/>
  <c r="L462" i="5"/>
  <c r="L489" i="5"/>
  <c r="L493" i="5"/>
  <c r="L507" i="5"/>
  <c r="L524" i="5"/>
  <c r="L539" i="5"/>
  <c r="L544" i="5"/>
  <c r="L594" i="5"/>
  <c r="L644" i="5"/>
  <c r="L679" i="5"/>
  <c r="L773" i="5"/>
  <c r="L786" i="5"/>
  <c r="L432" i="5"/>
  <c r="L495" i="5"/>
  <c r="L514" i="5"/>
  <c r="L578" i="5"/>
  <c r="L615" i="5"/>
  <c r="L665" i="5"/>
  <c r="L691" i="5"/>
  <c r="G691" i="6" s="1"/>
  <c r="L711" i="5"/>
  <c r="L794" i="5"/>
  <c r="L814" i="5"/>
  <c r="L824" i="5"/>
  <c r="L849" i="5"/>
  <c r="L874" i="5"/>
  <c r="L884" i="5"/>
  <c r="L919" i="5"/>
  <c r="L28" i="5"/>
  <c r="L39" i="5"/>
  <c r="L149" i="5"/>
  <c r="L199" i="5"/>
  <c r="L234" i="5"/>
  <c r="L453" i="5"/>
  <c r="L482" i="5"/>
  <c r="L500" i="5"/>
  <c r="L560" i="5"/>
  <c r="L573" i="5"/>
  <c r="L586" i="5"/>
  <c r="L610" i="5"/>
  <c r="L623" i="5"/>
  <c r="L636" i="5"/>
  <c r="L660" i="5"/>
  <c r="L673" i="5"/>
  <c r="L701" i="5"/>
  <c r="L708" i="5"/>
  <c r="L715" i="5"/>
  <c r="L726" i="5"/>
  <c r="L730" i="5"/>
  <c r="L749" i="5"/>
  <c r="L753" i="5"/>
  <c r="L31" i="5"/>
  <c r="L158" i="5"/>
  <c r="L330" i="5"/>
  <c r="L464" i="5"/>
  <c r="L549" i="5"/>
  <c r="L599" i="5"/>
  <c r="L649" i="5"/>
  <c r="L48" i="5"/>
  <c r="L239" i="5"/>
  <c r="L248" i="5"/>
  <c r="L395" i="5"/>
  <c r="L718" i="5"/>
  <c r="L745" i="5"/>
  <c r="L781" i="5"/>
  <c r="L834" i="5"/>
  <c r="L844" i="5"/>
  <c r="K844" i="6" s="1"/>
  <c r="L864" i="5"/>
  <c r="L869" i="5"/>
  <c r="L889" i="5"/>
  <c r="L909" i="5"/>
  <c r="L32" i="5"/>
  <c r="L61" i="5"/>
  <c r="L417" i="5"/>
  <c r="L459" i="5"/>
  <c r="L523" i="5"/>
  <c r="L569" i="5"/>
  <c r="L619" i="5"/>
  <c r="L669" i="5"/>
  <c r="L703" i="5"/>
  <c r="K703" i="6" s="1"/>
  <c r="L710" i="5"/>
  <c r="L111" i="5"/>
  <c r="L261" i="5"/>
  <c r="L292" i="5"/>
  <c r="L535" i="5"/>
  <c r="L548" i="5"/>
  <c r="L561" i="5"/>
  <c r="L585" i="5"/>
  <c r="L598" i="5"/>
  <c r="L611" i="5"/>
  <c r="L635" i="5"/>
  <c r="L648" i="5"/>
  <c r="L661" i="5"/>
  <c r="L690" i="5"/>
  <c r="L693" i="5"/>
  <c r="L696" i="5"/>
  <c r="L724" i="5"/>
  <c r="L728" i="5"/>
  <c r="L751" i="5"/>
  <c r="L755" i="5"/>
  <c r="L775" i="5"/>
  <c r="L788" i="5"/>
  <c r="L797" i="5"/>
  <c r="L802" i="5"/>
  <c r="L807" i="5"/>
  <c r="L812" i="5"/>
  <c r="L817" i="5"/>
  <c r="L822" i="5"/>
  <c r="L827" i="5"/>
  <c r="L832" i="5"/>
  <c r="L837" i="5"/>
  <c r="L842" i="5"/>
  <c r="L847" i="5"/>
  <c r="L852" i="5"/>
  <c r="L857" i="5"/>
  <c r="L862" i="5"/>
  <c r="L867" i="5"/>
  <c r="L872" i="5"/>
  <c r="L877" i="5"/>
  <c r="L882" i="5"/>
  <c r="L887" i="5"/>
  <c r="L892" i="5"/>
  <c r="L897" i="5"/>
  <c r="L902" i="5"/>
  <c r="L907" i="5"/>
  <c r="L912" i="5"/>
  <c r="L917" i="5"/>
  <c r="L922" i="5"/>
  <c r="L339" i="5"/>
  <c r="L344" i="5"/>
  <c r="L398" i="5"/>
  <c r="L488" i="5"/>
  <c r="L510" i="5"/>
  <c r="L540" i="5"/>
  <c r="L590" i="5"/>
  <c r="L62" i="5"/>
  <c r="L201" i="5"/>
  <c r="L413" i="5"/>
  <c r="L435" i="5"/>
  <c r="L440" i="5"/>
  <c r="L447" i="5"/>
  <c r="L551" i="5"/>
  <c r="L601" i="5"/>
  <c r="L651" i="5"/>
  <c r="L678" i="5"/>
  <c r="L743" i="5"/>
  <c r="L349" i="5"/>
  <c r="L408" i="5"/>
  <c r="L503" i="5"/>
  <c r="L556" i="5"/>
  <c r="L574" i="5"/>
  <c r="K574" i="6" s="1"/>
  <c r="L588" i="5"/>
  <c r="L606" i="5"/>
  <c r="L624" i="5"/>
  <c r="L638" i="5"/>
  <c r="L656" i="5"/>
  <c r="L674" i="5"/>
  <c r="K674" i="6" s="1"/>
  <c r="L41" i="5"/>
  <c r="L148" i="5"/>
  <c r="L198" i="5"/>
  <c r="L268" i="5"/>
  <c r="L281" i="5"/>
  <c r="L325" i="5"/>
  <c r="L373" i="5"/>
  <c r="L468" i="5"/>
  <c r="L515" i="5"/>
  <c r="L554" i="5"/>
  <c r="L604" i="5"/>
  <c r="L654" i="5"/>
  <c r="L689" i="5"/>
  <c r="L59" i="5"/>
  <c r="L72" i="5"/>
  <c r="L128" i="5"/>
  <c r="L354" i="5"/>
  <c r="L378" i="5"/>
  <c r="L138" i="5"/>
  <c r="L162" i="5"/>
  <c r="L559" i="5"/>
  <c r="L566" i="5"/>
  <c r="L570" i="5"/>
  <c r="L579" i="5"/>
  <c r="L14" i="5"/>
  <c r="L139" i="5"/>
  <c r="L382" i="5"/>
  <c r="L407" i="5"/>
  <c r="L469" i="5"/>
  <c r="L537" i="5"/>
  <c r="L748" i="5"/>
  <c r="L811" i="5"/>
  <c r="G811" i="6" s="1"/>
  <c r="I916" i="5"/>
  <c r="E914" i="5"/>
  <c r="G912" i="5"/>
  <c r="H910" i="5"/>
  <c r="L908" i="5"/>
  <c r="N902" i="5"/>
  <c r="F897" i="5"/>
  <c r="F895" i="5"/>
  <c r="N889" i="5"/>
  <c r="N887" i="5"/>
  <c r="N883" i="5"/>
  <c r="I876" i="5"/>
  <c r="E874" i="5"/>
  <c r="G872" i="5"/>
  <c r="H870" i="5"/>
  <c r="L868" i="5"/>
  <c r="N862" i="5"/>
  <c r="F857" i="5"/>
  <c r="F855" i="5"/>
  <c r="N849" i="5"/>
  <c r="N847" i="5"/>
  <c r="N843" i="5"/>
  <c r="I836" i="5"/>
  <c r="E834" i="5"/>
  <c r="G832" i="5"/>
  <c r="G830" i="5"/>
  <c r="M826" i="5"/>
  <c r="N822" i="5"/>
  <c r="P812" i="5"/>
  <c r="N808" i="5"/>
  <c r="F801" i="5"/>
  <c r="F797" i="5"/>
  <c r="F795" i="5"/>
  <c r="I793" i="5"/>
  <c r="M789" i="5"/>
  <c r="M787" i="5"/>
  <c r="M785" i="5"/>
  <c r="M783" i="5"/>
  <c r="O781" i="5"/>
  <c r="M779" i="5"/>
  <c r="P775" i="5"/>
  <c r="E761" i="5"/>
  <c r="G755" i="5"/>
  <c r="G746" i="5"/>
  <c r="N741" i="5"/>
  <c r="L739" i="5"/>
  <c r="N737" i="5"/>
  <c r="K735" i="6"/>
  <c r="P726" i="5"/>
  <c r="M724" i="5"/>
  <c r="N717" i="5"/>
  <c r="O715" i="5"/>
  <c r="H713" i="5"/>
  <c r="M711" i="5"/>
  <c r="H707" i="5"/>
  <c r="F703" i="5"/>
  <c r="P700" i="5"/>
  <c r="I698" i="5"/>
  <c r="E696" i="5"/>
  <c r="O693" i="5"/>
  <c r="L681" i="5"/>
  <c r="E679" i="5"/>
  <c r="H674" i="5"/>
  <c r="O669" i="5"/>
  <c r="H667" i="5"/>
  <c r="N654" i="5"/>
  <c r="M646" i="5"/>
  <c r="F644" i="5"/>
  <c r="H637" i="5"/>
  <c r="N632" i="5"/>
  <c r="O624" i="5"/>
  <c r="P617" i="5"/>
  <c r="G613" i="5"/>
  <c r="N596" i="5"/>
  <c r="F594" i="5"/>
  <c r="I589" i="5"/>
  <c r="L584" i="5"/>
  <c r="E569" i="5"/>
  <c r="M566" i="5"/>
  <c r="P561" i="5"/>
  <c r="L558" i="5"/>
  <c r="E540" i="5"/>
  <c r="E535" i="5"/>
  <c r="N523" i="5"/>
  <c r="I521" i="5"/>
  <c r="O518" i="5"/>
  <c r="G516" i="5"/>
  <c r="M513" i="5"/>
  <c r="M511" i="5"/>
  <c r="O508" i="5"/>
  <c r="P499" i="5"/>
  <c r="P488" i="5"/>
  <c r="P476" i="5"/>
  <c r="L465" i="5"/>
  <c r="L445" i="5"/>
  <c r="G437" i="5"/>
  <c r="N434" i="5"/>
  <c r="N431" i="5"/>
  <c r="E422" i="5"/>
  <c r="H404" i="5"/>
  <c r="P401" i="5"/>
  <c r="I390" i="5"/>
  <c r="M369" i="5"/>
  <c r="G358" i="5"/>
  <c r="M341" i="5"/>
  <c r="L335" i="5"/>
  <c r="H319" i="5"/>
  <c r="I316" i="5"/>
  <c r="E313" i="5"/>
  <c r="F309" i="5"/>
  <c r="N290" i="5"/>
  <c r="M283" i="5"/>
  <c r="L276" i="5"/>
  <c r="F266" i="5"/>
  <c r="H263" i="5"/>
  <c r="N243" i="5"/>
  <c r="O239" i="5"/>
  <c r="L192" i="5"/>
  <c r="F103" i="5"/>
  <c r="N95" i="5"/>
  <c r="I42" i="5"/>
  <c r="L790" i="6"/>
  <c r="E16" i="5"/>
  <c r="E8" i="5"/>
  <c r="E12" i="5"/>
  <c r="E23" i="5"/>
  <c r="E28" i="5"/>
  <c r="E33" i="5"/>
  <c r="E38" i="5"/>
  <c r="E43" i="5"/>
  <c r="E48" i="5"/>
  <c r="E53" i="5"/>
  <c r="E58" i="5"/>
  <c r="E63" i="5"/>
  <c r="E68" i="5"/>
  <c r="E73" i="5"/>
  <c r="E78" i="5"/>
  <c r="E83" i="5"/>
  <c r="E88" i="5"/>
  <c r="E93" i="5"/>
  <c r="E98" i="5"/>
  <c r="E103" i="5"/>
  <c r="E108" i="5"/>
  <c r="E113" i="5"/>
  <c r="E118" i="5"/>
  <c r="E123" i="5"/>
  <c r="E128" i="5"/>
  <c r="E133" i="5"/>
  <c r="E138" i="5"/>
  <c r="E143" i="5"/>
  <c r="E148" i="5"/>
  <c r="E153" i="5"/>
  <c r="E158" i="5"/>
  <c r="E163" i="5"/>
  <c r="E168" i="5"/>
  <c r="E173" i="5"/>
  <c r="E178" i="5"/>
  <c r="E183" i="5"/>
  <c r="E188" i="5"/>
  <c r="E193" i="5"/>
  <c r="E198" i="5"/>
  <c r="E203" i="5"/>
  <c r="E208" i="5"/>
  <c r="E213" i="5"/>
  <c r="E218" i="5"/>
  <c r="E223" i="5"/>
  <c r="E228" i="5"/>
  <c r="E233" i="5"/>
  <c r="E238" i="5"/>
  <c r="E243" i="5"/>
  <c r="E248" i="5"/>
  <c r="E253" i="5"/>
  <c r="E258" i="5"/>
  <c r="E263" i="5"/>
  <c r="E268" i="5"/>
  <c r="E273" i="5"/>
  <c r="E278" i="5"/>
  <c r="E283" i="5"/>
  <c r="E288" i="5"/>
  <c r="E293" i="5"/>
  <c r="E6" i="5"/>
  <c r="E31" i="5"/>
  <c r="E51" i="5"/>
  <c r="E71" i="5"/>
  <c r="E91" i="5"/>
  <c r="E111" i="5"/>
  <c r="E131" i="5"/>
  <c r="E151" i="5"/>
  <c r="E171" i="5"/>
  <c r="E191" i="5"/>
  <c r="E211" i="5"/>
  <c r="E231" i="5"/>
  <c r="E251" i="5"/>
  <c r="E281" i="5"/>
  <c r="E325" i="5"/>
  <c r="E330" i="5"/>
  <c r="E335" i="5"/>
  <c r="E340" i="5"/>
  <c r="E345" i="5"/>
  <c r="E350" i="5"/>
  <c r="E355" i="5"/>
  <c r="E360" i="5"/>
  <c r="E365" i="5"/>
  <c r="E370" i="5"/>
  <c r="E375" i="5"/>
  <c r="E380" i="5"/>
  <c r="E385" i="5"/>
  <c r="V385" i="6" s="1"/>
  <c r="E390" i="5"/>
  <c r="E395" i="5"/>
  <c r="W395" i="6" s="1"/>
  <c r="E400" i="5"/>
  <c r="E405" i="5"/>
  <c r="E410" i="5"/>
  <c r="E415" i="5"/>
  <c r="E420" i="5"/>
  <c r="E425" i="5"/>
  <c r="E430" i="5"/>
  <c r="E435" i="5"/>
  <c r="E440" i="5"/>
  <c r="E445" i="5"/>
  <c r="E450" i="5"/>
  <c r="E455" i="5"/>
  <c r="E460" i="5"/>
  <c r="E465" i="5"/>
  <c r="E34" i="5"/>
  <c r="E54" i="5"/>
  <c r="E74" i="5"/>
  <c r="E94" i="5"/>
  <c r="E114" i="5"/>
  <c r="E134" i="5"/>
  <c r="E154" i="5"/>
  <c r="E174" i="5"/>
  <c r="E194" i="5"/>
  <c r="E214" i="5"/>
  <c r="E234" i="5"/>
  <c r="E254" i="5"/>
  <c r="E287" i="5"/>
  <c r="E312" i="5"/>
  <c r="E316" i="5"/>
  <c r="E20" i="5"/>
  <c r="E42" i="5"/>
  <c r="E62" i="5"/>
  <c r="E82" i="5"/>
  <c r="E102" i="5"/>
  <c r="E122" i="5"/>
  <c r="E142" i="5"/>
  <c r="E162" i="5"/>
  <c r="E182" i="5"/>
  <c r="E202" i="5"/>
  <c r="E222" i="5"/>
  <c r="E242" i="5"/>
  <c r="E262" i="5"/>
  <c r="E284" i="5"/>
  <c r="E308" i="5"/>
  <c r="E25" i="5"/>
  <c r="E45" i="5"/>
  <c r="E65" i="5"/>
  <c r="E85" i="5"/>
  <c r="E105" i="5"/>
  <c r="E125" i="5"/>
  <c r="E145" i="5"/>
  <c r="E165" i="5"/>
  <c r="E185" i="5"/>
  <c r="E205" i="5"/>
  <c r="E225" i="5"/>
  <c r="E245" i="5"/>
  <c r="E265" i="5"/>
  <c r="E290" i="5"/>
  <c r="E304" i="5"/>
  <c r="E320" i="5"/>
  <c r="E21" i="5"/>
  <c r="E35" i="5"/>
  <c r="E55" i="5"/>
  <c r="E75" i="5"/>
  <c r="E95" i="5"/>
  <c r="E115" i="5"/>
  <c r="E135" i="5"/>
  <c r="E155" i="5"/>
  <c r="E175" i="5"/>
  <c r="E195" i="5"/>
  <c r="E215" i="5"/>
  <c r="E235" i="5"/>
  <c r="E255" i="5"/>
  <c r="E282" i="5"/>
  <c r="E302" i="5"/>
  <c r="E306" i="5"/>
  <c r="E322" i="5"/>
  <c r="E18" i="5"/>
  <c r="E279" i="5"/>
  <c r="E17" i="5"/>
  <c r="E87" i="5"/>
  <c r="E184" i="5"/>
  <c r="E219" i="5"/>
  <c r="E307" i="5"/>
  <c r="E13" i="5"/>
  <c r="E15" i="5"/>
  <c r="E50" i="5"/>
  <c r="E120" i="5"/>
  <c r="E157" i="5"/>
  <c r="E161" i="5"/>
  <c r="E186" i="5"/>
  <c r="E192" i="5"/>
  <c r="E196" i="5"/>
  <c r="E209" i="5"/>
  <c r="E250" i="5"/>
  <c r="E269" i="5"/>
  <c r="E271" i="5"/>
  <c r="E7" i="5"/>
  <c r="E9" i="5"/>
  <c r="E27" i="5"/>
  <c r="E124" i="5"/>
  <c r="E159" i="5"/>
  <c r="E227" i="5"/>
  <c r="E60" i="5"/>
  <c r="E97" i="5"/>
  <c r="E101" i="5"/>
  <c r="E126" i="5"/>
  <c r="E132" i="5"/>
  <c r="E136" i="5"/>
  <c r="E149" i="5"/>
  <c r="E190" i="5"/>
  <c r="E260" i="5"/>
  <c r="E292" i="5"/>
  <c r="E317" i="5"/>
  <c r="E333" i="5"/>
  <c r="E339" i="5"/>
  <c r="E353" i="5"/>
  <c r="E359" i="5"/>
  <c r="E373" i="5"/>
  <c r="E379" i="5"/>
  <c r="E64" i="5"/>
  <c r="E99" i="5"/>
  <c r="E167" i="5"/>
  <c r="E264" i="5"/>
  <c r="E299" i="5"/>
  <c r="E26" i="5"/>
  <c r="E32" i="5"/>
  <c r="E36" i="5"/>
  <c r="E49" i="5"/>
  <c r="E90" i="5"/>
  <c r="E160" i="5"/>
  <c r="E197" i="5"/>
  <c r="E201" i="5"/>
  <c r="E226" i="5"/>
  <c r="E232" i="5"/>
  <c r="E236" i="5"/>
  <c r="E249" i="5"/>
  <c r="E298" i="5"/>
  <c r="E321" i="5"/>
  <c r="E329" i="5"/>
  <c r="E343" i="5"/>
  <c r="E349" i="5"/>
  <c r="E363" i="5"/>
  <c r="E369" i="5"/>
  <c r="E14" i="5"/>
  <c r="E40" i="5"/>
  <c r="E76" i="5"/>
  <c r="E127" i="5"/>
  <c r="E314" i="5"/>
  <c r="E393" i="5"/>
  <c r="E469" i="5"/>
  <c r="E476" i="5"/>
  <c r="E490" i="5"/>
  <c r="E528" i="5"/>
  <c r="E546" i="5"/>
  <c r="E551" i="5"/>
  <c r="E556" i="5"/>
  <c r="E561" i="5"/>
  <c r="E566" i="5"/>
  <c r="E571" i="5"/>
  <c r="E576" i="5"/>
  <c r="E581" i="5"/>
  <c r="E586" i="5"/>
  <c r="E591" i="5"/>
  <c r="E596" i="5"/>
  <c r="E601" i="5"/>
  <c r="E606" i="5"/>
  <c r="E611" i="5"/>
  <c r="E616" i="5"/>
  <c r="E621" i="5"/>
  <c r="E626" i="5"/>
  <c r="E631" i="5"/>
  <c r="E636" i="5"/>
  <c r="E641" i="5"/>
  <c r="E646" i="5"/>
  <c r="E651" i="5"/>
  <c r="E656" i="5"/>
  <c r="E661" i="5"/>
  <c r="E666" i="5"/>
  <c r="V666" i="6" s="1"/>
  <c r="E671" i="5"/>
  <c r="E67" i="5"/>
  <c r="E86" i="5"/>
  <c r="E96" i="5"/>
  <c r="E100" i="5"/>
  <c r="E117" i="5"/>
  <c r="E140" i="5"/>
  <c r="E229" i="5"/>
  <c r="E323" i="5"/>
  <c r="E396" i="5"/>
  <c r="E423" i="5"/>
  <c r="E432" i="5"/>
  <c r="E441" i="5"/>
  <c r="E503" i="5"/>
  <c r="E507" i="5"/>
  <c r="E511" i="5"/>
  <c r="E515" i="5"/>
  <c r="E541" i="5"/>
  <c r="E69" i="5"/>
  <c r="E81" i="5"/>
  <c r="E109" i="5"/>
  <c r="E112" i="5"/>
  <c r="E169" i="5"/>
  <c r="E176" i="5"/>
  <c r="E181" i="5"/>
  <c r="E240" i="5"/>
  <c r="E280" i="5"/>
  <c r="E285" i="5"/>
  <c r="E300" i="5"/>
  <c r="E412" i="5"/>
  <c r="E456" i="5"/>
  <c r="E459" i="5"/>
  <c r="E462" i="5"/>
  <c r="E472" i="5"/>
  <c r="E479" i="5"/>
  <c r="E486" i="5"/>
  <c r="E500" i="5"/>
  <c r="E519" i="5"/>
  <c r="E532" i="5"/>
  <c r="E107" i="5"/>
  <c r="E129" i="5"/>
  <c r="E200" i="5"/>
  <c r="E212" i="5"/>
  <c r="E267" i="5"/>
  <c r="E382" i="5"/>
  <c r="E404" i="5"/>
  <c r="E429" i="5"/>
  <c r="E523" i="5"/>
  <c r="E72" i="5"/>
  <c r="E150" i="5"/>
  <c r="E294" i="5"/>
  <c r="E372" i="5"/>
  <c r="E377" i="5"/>
  <c r="E398" i="5"/>
  <c r="E426" i="5"/>
  <c r="E443" i="5"/>
  <c r="E468" i="5"/>
  <c r="E482" i="5"/>
  <c r="E489" i="5"/>
  <c r="E496" i="5"/>
  <c r="E536" i="5"/>
  <c r="E545" i="5"/>
  <c r="V545" i="6" s="1"/>
  <c r="E550" i="5"/>
  <c r="E555" i="5"/>
  <c r="E560" i="5"/>
  <c r="E565" i="5"/>
  <c r="E570" i="5"/>
  <c r="E575" i="5"/>
  <c r="E580" i="5"/>
  <c r="E585" i="5"/>
  <c r="E590" i="5"/>
  <c r="E595" i="5"/>
  <c r="E600" i="5"/>
  <c r="E605" i="5"/>
  <c r="E610" i="5"/>
  <c r="E615" i="5"/>
  <c r="E620" i="5"/>
  <c r="E625" i="5"/>
  <c r="E630" i="5"/>
  <c r="E635" i="5"/>
  <c r="E640" i="5"/>
  <c r="E645" i="5"/>
  <c r="E650" i="5"/>
  <c r="E655" i="5"/>
  <c r="E660" i="5"/>
  <c r="E665" i="5"/>
  <c r="E670" i="5"/>
  <c r="E675" i="5"/>
  <c r="E680" i="5"/>
  <c r="E685" i="5"/>
  <c r="E690" i="5"/>
  <c r="E695" i="5"/>
  <c r="E700" i="5"/>
  <c r="E705" i="5"/>
  <c r="E710" i="5"/>
  <c r="E715" i="5"/>
  <c r="E139" i="5"/>
  <c r="E199" i="5"/>
  <c r="E221" i="5"/>
  <c r="E246" i="5"/>
  <c r="E324" i="5"/>
  <c r="E366" i="5"/>
  <c r="E371" i="5"/>
  <c r="E397" i="5"/>
  <c r="E413" i="5"/>
  <c r="E433" i="5"/>
  <c r="E439" i="5"/>
  <c r="E477" i="5"/>
  <c r="E484" i="5"/>
  <c r="E491" i="5"/>
  <c r="E505" i="5"/>
  <c r="E521" i="5"/>
  <c r="E534" i="5"/>
  <c r="E19" i="5"/>
  <c r="E210" i="5"/>
  <c r="E332" i="5"/>
  <c r="E336" i="5"/>
  <c r="E424" i="5"/>
  <c r="E428" i="5"/>
  <c r="E529" i="5"/>
  <c r="E578" i="5"/>
  <c r="E628" i="5"/>
  <c r="E688" i="5"/>
  <c r="E701" i="5"/>
  <c r="E704" i="5"/>
  <c r="E781" i="5"/>
  <c r="E119" i="5"/>
  <c r="E401" i="5"/>
  <c r="E617" i="5"/>
  <c r="E667" i="5"/>
  <c r="E684" i="5"/>
  <c r="E79" i="5"/>
  <c r="E141" i="5"/>
  <c r="E156" i="5"/>
  <c r="E166" i="5"/>
  <c r="E357" i="5"/>
  <c r="E409" i="5"/>
  <c r="E771" i="5"/>
  <c r="E39" i="5"/>
  <c r="E44" i="5"/>
  <c r="E104" i="5"/>
  <c r="E146" i="5"/>
  <c r="E152" i="5"/>
  <c r="E244" i="5"/>
  <c r="E272" i="5"/>
  <c r="E277" i="5"/>
  <c r="E434" i="5"/>
  <c r="E451" i="5"/>
  <c r="E475" i="5"/>
  <c r="E493" i="5"/>
  <c r="E509" i="5"/>
  <c r="E524" i="5"/>
  <c r="E554" i="5"/>
  <c r="E557" i="5"/>
  <c r="E604" i="5"/>
  <c r="E607" i="5"/>
  <c r="E654" i="5"/>
  <c r="E657" i="5"/>
  <c r="E694" i="5"/>
  <c r="E729" i="5"/>
  <c r="E733" i="5"/>
  <c r="E737" i="5"/>
  <c r="E741" i="5"/>
  <c r="E760" i="5"/>
  <c r="E772" i="5"/>
  <c r="E785" i="5"/>
  <c r="E319" i="5"/>
  <c r="E703" i="5"/>
  <c r="E130" i="5"/>
  <c r="E257" i="5"/>
  <c r="E383" i="5"/>
  <c r="E442" i="5"/>
  <c r="E453" i="5"/>
  <c r="E488" i="5"/>
  <c r="E502" i="5"/>
  <c r="E526" i="5"/>
  <c r="E531" i="5"/>
  <c r="E583" i="5"/>
  <c r="E633" i="5"/>
  <c r="E691" i="5"/>
  <c r="E711" i="5"/>
  <c r="E714" i="5"/>
  <c r="E789" i="5"/>
  <c r="E387" i="5"/>
  <c r="E399" i="5"/>
  <c r="E513" i="5"/>
  <c r="E784" i="5"/>
  <c r="E411" i="5"/>
  <c r="E444" i="5"/>
  <c r="E481" i="5"/>
  <c r="E593" i="5"/>
  <c r="E643" i="5"/>
  <c r="E681" i="5"/>
  <c r="E10" i="5"/>
  <c r="E57" i="5"/>
  <c r="E301" i="5"/>
  <c r="E328" i="5"/>
  <c r="E381" i="5"/>
  <c r="E466" i="5"/>
  <c r="E495" i="5"/>
  <c r="E559" i="5"/>
  <c r="E562" i="5"/>
  <c r="E609" i="5"/>
  <c r="E612" i="5"/>
  <c r="E659" i="5"/>
  <c r="E662" i="5"/>
  <c r="E697" i="5"/>
  <c r="E725" i="5"/>
  <c r="E744" i="5"/>
  <c r="E748" i="5"/>
  <c r="E752" i="5"/>
  <c r="E756" i="5"/>
  <c r="E776" i="5"/>
  <c r="E798" i="5"/>
  <c r="E803" i="5"/>
  <c r="E808" i="5"/>
  <c r="E813" i="5"/>
  <c r="E818" i="5"/>
  <c r="E823" i="5"/>
  <c r="E828" i="5"/>
  <c r="E833" i="5"/>
  <c r="E838" i="5"/>
  <c r="E843" i="5"/>
  <c r="E848" i="5"/>
  <c r="E853" i="5"/>
  <c r="E858" i="5"/>
  <c r="E863" i="5"/>
  <c r="E868" i="5"/>
  <c r="E873" i="5"/>
  <c r="E878" i="5"/>
  <c r="E883" i="5"/>
  <c r="E888" i="5"/>
  <c r="E893" i="5"/>
  <c r="E898" i="5"/>
  <c r="E903" i="5"/>
  <c r="E908" i="5"/>
  <c r="E913" i="5"/>
  <c r="E918" i="5"/>
  <c r="E923" i="5"/>
  <c r="E5" i="5"/>
  <c r="E389" i="5"/>
  <c r="E436" i="5"/>
  <c r="E516" i="5"/>
  <c r="E664" i="5"/>
  <c r="E721" i="5"/>
  <c r="E759" i="5"/>
  <c r="E767" i="5"/>
  <c r="E361" i="5"/>
  <c r="E367" i="5"/>
  <c r="E504" i="5"/>
  <c r="E179" i="5"/>
  <c r="E239" i="5"/>
  <c r="E286" i="5"/>
  <c r="E291" i="5"/>
  <c r="E403" i="5"/>
  <c r="E438" i="5"/>
  <c r="E448" i="5"/>
  <c r="E457" i="5"/>
  <c r="E588" i="5"/>
  <c r="E638" i="5"/>
  <c r="E678" i="5"/>
  <c r="E707" i="5"/>
  <c r="E780" i="5"/>
  <c r="E793" i="5"/>
  <c r="E220" i="5"/>
  <c r="E275" i="5"/>
  <c r="E289" i="5"/>
  <c r="E296" i="5"/>
  <c r="E315" i="5"/>
  <c r="E564" i="5"/>
  <c r="E567" i="5"/>
  <c r="E614" i="5"/>
  <c r="E740" i="5"/>
  <c r="E763" i="5"/>
  <c r="E347" i="5"/>
  <c r="E446" i="5"/>
  <c r="E538" i="5"/>
  <c r="E543" i="5"/>
  <c r="E717" i="5"/>
  <c r="E24" i="5"/>
  <c r="E46" i="5"/>
  <c r="E89" i="5"/>
  <c r="E189" i="5"/>
  <c r="E331" i="5"/>
  <c r="E408" i="5"/>
  <c r="E431" i="5"/>
  <c r="E454" i="5"/>
  <c r="E487" i="5"/>
  <c r="E501" i="5"/>
  <c r="E510" i="5"/>
  <c r="E584" i="5"/>
  <c r="E587" i="5"/>
  <c r="E634" i="5"/>
  <c r="E637" i="5"/>
  <c r="E689" i="5"/>
  <c r="E702" i="5"/>
  <c r="E716" i="5"/>
  <c r="E719" i="5"/>
  <c r="E723" i="5"/>
  <c r="E727" i="5"/>
  <c r="E731" i="5"/>
  <c r="E750" i="5"/>
  <c r="E778" i="5"/>
  <c r="E30" i="5"/>
  <c r="E180" i="5"/>
  <c r="E327" i="5"/>
  <c r="E344" i="5"/>
  <c r="E354" i="5"/>
  <c r="E374" i="5"/>
  <c r="E376" i="5"/>
  <c r="E378" i="5"/>
  <c r="E392" i="5"/>
  <c r="E394" i="5"/>
  <c r="E414" i="5"/>
  <c r="E437" i="5"/>
  <c r="E458" i="5"/>
  <c r="E520" i="5"/>
  <c r="E522" i="5"/>
  <c r="E563" i="5"/>
  <c r="E613" i="5"/>
  <c r="E663" i="5"/>
  <c r="E686" i="5"/>
  <c r="E769" i="5"/>
  <c r="E791" i="5"/>
  <c r="E334" i="5"/>
  <c r="E337" i="5"/>
  <c r="E388" i="5"/>
  <c r="E427" i="5"/>
  <c r="E342" i="5"/>
  <c r="E418" i="5"/>
  <c r="E421" i="5"/>
  <c r="E463" i="5"/>
  <c r="U463" i="6" s="1"/>
  <c r="E483" i="5"/>
  <c r="E508" i="5"/>
  <c r="E549" i="5"/>
  <c r="E572" i="5"/>
  <c r="E579" i="5"/>
  <c r="E599" i="5"/>
  <c r="E622" i="5"/>
  <c r="E629" i="5"/>
  <c r="E649" i="5"/>
  <c r="E672" i="5"/>
  <c r="E676" i="5"/>
  <c r="E687" i="5"/>
  <c r="E720" i="5"/>
  <c r="E724" i="5"/>
  <c r="E728" i="5"/>
  <c r="E59" i="5"/>
  <c r="E170" i="5"/>
  <c r="E224" i="5"/>
  <c r="E494" i="5"/>
  <c r="E568" i="5"/>
  <c r="E618" i="5"/>
  <c r="E668" i="5"/>
  <c r="E732" i="5"/>
  <c r="E52" i="5"/>
  <c r="E121" i="5"/>
  <c r="E259" i="5"/>
  <c r="E384" i="5"/>
  <c r="E386" i="5"/>
  <c r="E473" i="5"/>
  <c r="E683" i="5"/>
  <c r="E706" i="5"/>
  <c r="E734" i="5"/>
  <c r="E736" i="5"/>
  <c r="E757" i="5"/>
  <c r="E775" i="5"/>
  <c r="E814" i="5"/>
  <c r="E110" i="5"/>
  <c r="E241" i="5"/>
  <c r="E252" i="5"/>
  <c r="E177" i="5"/>
  <c r="E206" i="5"/>
  <c r="E352" i="5"/>
  <c r="E364" i="5"/>
  <c r="E391" i="5"/>
  <c r="E406" i="5"/>
  <c r="E547" i="5"/>
  <c r="E597" i="5"/>
  <c r="E77" i="5"/>
  <c r="E261" i="5"/>
  <c r="E303" i="5"/>
  <c r="E310" i="5"/>
  <c r="E341" i="5"/>
  <c r="E514" i="5"/>
  <c r="E553" i="5"/>
  <c r="E603" i="5"/>
  <c r="E653" i="5"/>
  <c r="E739" i="5"/>
  <c r="E815" i="5"/>
  <c r="E817" i="5"/>
  <c r="E911" i="5"/>
  <c r="E890" i="5"/>
  <c r="E871" i="5"/>
  <c r="F788" i="6"/>
  <c r="E517" i="5"/>
  <c r="J362" i="6"/>
  <c r="L320" i="6"/>
  <c r="E237" i="5"/>
  <c r="E782" i="5"/>
  <c r="F538" i="5"/>
  <c r="F533" i="5"/>
  <c r="F402" i="5"/>
  <c r="G922" i="5"/>
  <c r="F905" i="5"/>
  <c r="G774" i="6"/>
  <c r="E506" i="5"/>
  <c r="G394" i="5"/>
  <c r="G880" i="5"/>
  <c r="G840" i="5"/>
  <c r="F807" i="5"/>
  <c r="F805" i="5"/>
  <c r="G778" i="5"/>
  <c r="E768" i="5"/>
  <c r="G530" i="5"/>
  <c r="F474" i="5"/>
  <c r="H457" i="5"/>
  <c r="H429" i="5"/>
  <c r="H419" i="5"/>
  <c r="F356" i="5"/>
  <c r="H156" i="5"/>
  <c r="F123" i="5"/>
  <c r="G115" i="5"/>
  <c r="E66" i="5"/>
  <c r="H63" i="5"/>
  <c r="G55" i="5"/>
  <c r="F47" i="5"/>
  <c r="H35" i="5"/>
  <c r="L834" i="6"/>
  <c r="I797" i="5"/>
  <c r="G770" i="5"/>
  <c r="E920" i="5"/>
  <c r="I912" i="5"/>
  <c r="E899" i="5"/>
  <c r="I878" i="5"/>
  <c r="I857" i="5"/>
  <c r="E799" i="5"/>
  <c r="H795" i="5"/>
  <c r="I761" i="5"/>
  <c r="F545" i="5"/>
  <c r="G897" i="5"/>
  <c r="I893" i="5"/>
  <c r="G587" i="5"/>
  <c r="H516" i="5"/>
  <c r="F313" i="5"/>
  <c r="H287" i="5"/>
  <c r="E270" i="5"/>
  <c r="E216" i="5"/>
  <c r="F166" i="5"/>
  <c r="G103" i="5"/>
  <c r="M21" i="5"/>
  <c r="M13" i="5"/>
  <c r="M17" i="5"/>
  <c r="M25" i="5"/>
  <c r="M30" i="5"/>
  <c r="M35" i="5"/>
  <c r="M40" i="5"/>
  <c r="M45" i="5"/>
  <c r="M50" i="5"/>
  <c r="M55" i="5"/>
  <c r="M60" i="5"/>
  <c r="M65" i="5"/>
  <c r="M70" i="5"/>
  <c r="M75" i="5"/>
  <c r="M80" i="5"/>
  <c r="M85" i="5"/>
  <c r="M90" i="5"/>
  <c r="M95" i="5"/>
  <c r="M100" i="5"/>
  <c r="M105" i="5"/>
  <c r="M110" i="5"/>
  <c r="M115" i="5"/>
  <c r="M120" i="5"/>
  <c r="M125" i="5"/>
  <c r="M130" i="5"/>
  <c r="M135" i="5"/>
  <c r="M140" i="5"/>
  <c r="M145" i="5"/>
  <c r="M150" i="5"/>
  <c r="M155" i="5"/>
  <c r="M160" i="5"/>
  <c r="M165" i="5"/>
  <c r="M170" i="5"/>
  <c r="M175" i="5"/>
  <c r="M180" i="5"/>
  <c r="M185" i="5"/>
  <c r="M190" i="5"/>
  <c r="M195" i="5"/>
  <c r="M200" i="5"/>
  <c r="M205" i="5"/>
  <c r="M210" i="5"/>
  <c r="M215" i="5"/>
  <c r="M220" i="5"/>
  <c r="M225" i="5"/>
  <c r="M230" i="5"/>
  <c r="M235" i="5"/>
  <c r="M240" i="5"/>
  <c r="M245" i="5"/>
  <c r="M250" i="5"/>
  <c r="M255" i="5"/>
  <c r="M260" i="5"/>
  <c r="M265" i="5"/>
  <c r="M270" i="5"/>
  <c r="M275" i="5"/>
  <c r="M280" i="5"/>
  <c r="M285" i="5"/>
  <c r="M290" i="5"/>
  <c r="M295" i="5"/>
  <c r="M11" i="5"/>
  <c r="M7" i="5"/>
  <c r="M8" i="5"/>
  <c r="M18" i="5"/>
  <c r="M29" i="5"/>
  <c r="M49" i="5"/>
  <c r="M69" i="5"/>
  <c r="M89" i="5"/>
  <c r="M109" i="5"/>
  <c r="M129" i="5"/>
  <c r="M149" i="5"/>
  <c r="M169" i="5"/>
  <c r="M189" i="5"/>
  <c r="M209" i="5"/>
  <c r="M229" i="5"/>
  <c r="M249" i="5"/>
  <c r="M282" i="5"/>
  <c r="M302" i="5"/>
  <c r="M306" i="5"/>
  <c r="M318" i="5"/>
  <c r="M327" i="5"/>
  <c r="M332" i="5"/>
  <c r="M337" i="5"/>
  <c r="M342" i="5"/>
  <c r="M347" i="5"/>
  <c r="M352" i="5"/>
  <c r="M357" i="5"/>
  <c r="M362" i="5"/>
  <c r="M367" i="5"/>
  <c r="M372" i="5"/>
  <c r="M377" i="5"/>
  <c r="G377" i="6" s="1"/>
  <c r="M382" i="5"/>
  <c r="M387" i="5"/>
  <c r="M392" i="5"/>
  <c r="M397" i="5"/>
  <c r="M402" i="5"/>
  <c r="M407" i="5"/>
  <c r="M412" i="5"/>
  <c r="M417" i="5"/>
  <c r="K417" i="6" s="1"/>
  <c r="M422" i="5"/>
  <c r="M427" i="5"/>
  <c r="M432" i="5"/>
  <c r="M437" i="5"/>
  <c r="M442" i="5"/>
  <c r="M447" i="5"/>
  <c r="M452" i="5"/>
  <c r="M457" i="5"/>
  <c r="M462" i="5"/>
  <c r="M322" i="5"/>
  <c r="M26" i="5"/>
  <c r="M46" i="5"/>
  <c r="M66" i="5"/>
  <c r="M86" i="5"/>
  <c r="M106" i="5"/>
  <c r="M126" i="5"/>
  <c r="M146" i="5"/>
  <c r="M166" i="5"/>
  <c r="M186" i="5"/>
  <c r="M206" i="5"/>
  <c r="M226" i="5"/>
  <c r="M246" i="5"/>
  <c r="M298" i="5"/>
  <c r="M266" i="5"/>
  <c r="M269" i="5"/>
  <c r="M288" i="5"/>
  <c r="M291" i="5"/>
  <c r="M294" i="5"/>
  <c r="M14" i="5"/>
  <c r="M315" i="5"/>
  <c r="M27" i="5"/>
  <c r="M33" i="5"/>
  <c r="M47" i="5"/>
  <c r="M53" i="5"/>
  <c r="M67" i="5"/>
  <c r="M73" i="5"/>
  <c r="M87" i="5"/>
  <c r="M93" i="5"/>
  <c r="M107" i="5"/>
  <c r="M113" i="5"/>
  <c r="M127" i="5"/>
  <c r="M133" i="5"/>
  <c r="M147" i="5"/>
  <c r="M153" i="5"/>
  <c r="M167" i="5"/>
  <c r="M173" i="5"/>
  <c r="M187" i="5"/>
  <c r="M193" i="5"/>
  <c r="M207" i="5"/>
  <c r="M213" i="5"/>
  <c r="M227" i="5"/>
  <c r="M233" i="5"/>
  <c r="M247" i="5"/>
  <c r="M253" i="5"/>
  <c r="M28" i="5"/>
  <c r="M36" i="5"/>
  <c r="M42" i="5"/>
  <c r="M44" i="5"/>
  <c r="M71" i="5"/>
  <c r="M77" i="5"/>
  <c r="M114" i="5"/>
  <c r="M139" i="5"/>
  <c r="M141" i="5"/>
  <c r="M172" i="5"/>
  <c r="M228" i="5"/>
  <c r="M236" i="5"/>
  <c r="M242" i="5"/>
  <c r="M244" i="5"/>
  <c r="M267" i="5"/>
  <c r="M274" i="5"/>
  <c r="M276" i="5"/>
  <c r="M308" i="5"/>
  <c r="M38" i="5"/>
  <c r="M143" i="5"/>
  <c r="M238" i="5"/>
  <c r="M278" i="5"/>
  <c r="M284" i="5"/>
  <c r="G284" i="6" s="1"/>
  <c r="M54" i="5"/>
  <c r="M79" i="5"/>
  <c r="M81" i="5"/>
  <c r="M112" i="5"/>
  <c r="M168" i="5"/>
  <c r="M176" i="5"/>
  <c r="M182" i="5"/>
  <c r="M184" i="5"/>
  <c r="M211" i="5"/>
  <c r="M217" i="5"/>
  <c r="M254" i="5"/>
  <c r="M83" i="5"/>
  <c r="M178" i="5"/>
  <c r="M286" i="5"/>
  <c r="M293" i="5"/>
  <c r="M15" i="5"/>
  <c r="M52" i="5"/>
  <c r="M108" i="5"/>
  <c r="M116" i="5"/>
  <c r="M122" i="5"/>
  <c r="M124" i="5"/>
  <c r="M151" i="5"/>
  <c r="M157" i="5"/>
  <c r="M194" i="5"/>
  <c r="M219" i="5"/>
  <c r="M221" i="5"/>
  <c r="M252" i="5"/>
  <c r="M78" i="5"/>
  <c r="M183" i="5"/>
  <c r="M287" i="5"/>
  <c r="M171" i="5"/>
  <c r="M216" i="5"/>
  <c r="M329" i="5"/>
  <c r="M331" i="5"/>
  <c r="M336" i="5"/>
  <c r="M373" i="5"/>
  <c r="M378" i="5"/>
  <c r="M413" i="5"/>
  <c r="M501" i="5"/>
  <c r="M521" i="5"/>
  <c r="M543" i="5"/>
  <c r="M548" i="5"/>
  <c r="M553" i="5"/>
  <c r="M558" i="5"/>
  <c r="M563" i="5"/>
  <c r="M568" i="5"/>
  <c r="M573" i="5"/>
  <c r="M578" i="5"/>
  <c r="M583" i="5"/>
  <c r="M588" i="5"/>
  <c r="M593" i="5"/>
  <c r="M598" i="5"/>
  <c r="M603" i="5"/>
  <c r="M608" i="5"/>
  <c r="K608" i="6" s="1"/>
  <c r="M613" i="5"/>
  <c r="M618" i="5"/>
  <c r="M623" i="5"/>
  <c r="M628" i="5"/>
  <c r="M633" i="5"/>
  <c r="M638" i="5"/>
  <c r="M643" i="5"/>
  <c r="K643" i="6" s="1"/>
  <c r="M648" i="5"/>
  <c r="M653" i="5"/>
  <c r="M658" i="5"/>
  <c r="M663" i="5"/>
  <c r="M668" i="5"/>
  <c r="M673" i="5"/>
  <c r="M22" i="5"/>
  <c r="M88" i="5"/>
  <c r="M102" i="5"/>
  <c r="M152" i="5"/>
  <c r="M204" i="5"/>
  <c r="M214" i="5"/>
  <c r="M231" i="5"/>
  <c r="M326" i="5"/>
  <c r="M363" i="5"/>
  <c r="M368" i="5"/>
  <c r="M405" i="5"/>
  <c r="M433" i="5"/>
  <c r="M439" i="5"/>
  <c r="M470" i="5"/>
  <c r="M477" i="5"/>
  <c r="M484" i="5"/>
  <c r="M534" i="5"/>
  <c r="M222" i="5"/>
  <c r="M271" i="5"/>
  <c r="M277" i="5"/>
  <c r="M310" i="5"/>
  <c r="M312" i="5"/>
  <c r="M319" i="5"/>
  <c r="M353" i="5"/>
  <c r="M358" i="5"/>
  <c r="M383" i="5"/>
  <c r="M391" i="5"/>
  <c r="M394" i="5"/>
  <c r="M421" i="5"/>
  <c r="M430" i="5"/>
  <c r="M454" i="5"/>
  <c r="M460" i="5"/>
  <c r="M463" i="5"/>
  <c r="M525" i="5"/>
  <c r="M538" i="5"/>
  <c r="M131" i="5"/>
  <c r="M142" i="5"/>
  <c r="M202" i="5"/>
  <c r="M273" i="5"/>
  <c r="M321" i="5"/>
  <c r="M343" i="5"/>
  <c r="M348" i="5"/>
  <c r="M418" i="5"/>
  <c r="M466" i="5"/>
  <c r="M473" i="5"/>
  <c r="M480" i="5"/>
  <c r="M487" i="5"/>
  <c r="M494" i="5"/>
  <c r="M508" i="5"/>
  <c r="M512" i="5"/>
  <c r="M516" i="5"/>
  <c r="M6" i="5"/>
  <c r="M34" i="5"/>
  <c r="M58" i="5"/>
  <c r="M74" i="5"/>
  <c r="M117" i="5"/>
  <c r="M188" i="5"/>
  <c r="M333" i="5"/>
  <c r="M338" i="5"/>
  <c r="M375" i="5"/>
  <c r="M388" i="5"/>
  <c r="M410" i="5"/>
  <c r="M529" i="5"/>
  <c r="M542" i="5"/>
  <c r="M547" i="5"/>
  <c r="M552" i="5"/>
  <c r="M557" i="5"/>
  <c r="M562" i="5"/>
  <c r="M567" i="5"/>
  <c r="M572" i="5"/>
  <c r="M577" i="5"/>
  <c r="M582" i="5"/>
  <c r="M587" i="5"/>
  <c r="M592" i="5"/>
  <c r="M597" i="5"/>
  <c r="M602" i="5"/>
  <c r="M607" i="5"/>
  <c r="M612" i="5"/>
  <c r="M617" i="5"/>
  <c r="M622" i="5"/>
  <c r="M627" i="5"/>
  <c r="M632" i="5"/>
  <c r="M637" i="5"/>
  <c r="M642" i="5"/>
  <c r="M647" i="5"/>
  <c r="M652" i="5"/>
  <c r="M657" i="5"/>
  <c r="M662" i="5"/>
  <c r="M667" i="5"/>
  <c r="M672" i="5"/>
  <c r="M677" i="5"/>
  <c r="M682" i="5"/>
  <c r="M687" i="5"/>
  <c r="M692" i="5"/>
  <c r="M697" i="5"/>
  <c r="M702" i="5"/>
  <c r="M707" i="5"/>
  <c r="M712" i="5"/>
  <c r="M717" i="5"/>
  <c r="M10" i="5"/>
  <c r="M37" i="5"/>
  <c r="M39" i="5"/>
  <c r="M97" i="5"/>
  <c r="M159" i="5"/>
  <c r="M251" i="5"/>
  <c r="M305" i="5"/>
  <c r="M320" i="5"/>
  <c r="M395" i="5"/>
  <c r="M431" i="5"/>
  <c r="M440" i="5"/>
  <c r="M506" i="5"/>
  <c r="M510" i="5"/>
  <c r="M514" i="5"/>
  <c r="V514" i="6" s="1"/>
  <c r="M527" i="5"/>
  <c r="M540" i="5"/>
  <c r="M41" i="5"/>
  <c r="M62" i="5"/>
  <c r="M72" i="5"/>
  <c r="M118" i="5"/>
  <c r="M121" i="5"/>
  <c r="M163" i="5"/>
  <c r="M201" i="5"/>
  <c r="M259" i="5"/>
  <c r="M303" i="5"/>
  <c r="M323" i="5"/>
  <c r="M344" i="5"/>
  <c r="M350" i="5"/>
  <c r="M354" i="5"/>
  <c r="M356" i="5"/>
  <c r="M374" i="5"/>
  <c r="M386" i="5"/>
  <c r="M406" i="5"/>
  <c r="M408" i="5"/>
  <c r="M414" i="5"/>
  <c r="K414" i="6" s="1"/>
  <c r="M429" i="5"/>
  <c r="M445" i="5"/>
  <c r="M469" i="5"/>
  <c r="M471" i="5"/>
  <c r="M584" i="5"/>
  <c r="M634" i="5"/>
  <c r="M689" i="5"/>
  <c r="M199" i="5"/>
  <c r="M234" i="5"/>
  <c r="M453" i="5"/>
  <c r="M708" i="5"/>
  <c r="M31" i="5"/>
  <c r="M296" i="5"/>
  <c r="M330" i="5"/>
  <c r="M475" i="5"/>
  <c r="M16" i="5"/>
  <c r="M19" i="5"/>
  <c r="M84" i="5"/>
  <c r="M137" i="5"/>
  <c r="M181" i="5"/>
  <c r="M262" i="5"/>
  <c r="M309" i="5"/>
  <c r="M340" i="5"/>
  <c r="M346" i="5"/>
  <c r="M364" i="5"/>
  <c r="M390" i="5"/>
  <c r="M416" i="5"/>
  <c r="M458" i="5"/>
  <c r="M522" i="5"/>
  <c r="M532" i="5"/>
  <c r="M550" i="5"/>
  <c r="M576" i="5"/>
  <c r="M600" i="5"/>
  <c r="M626" i="5"/>
  <c r="M650" i="5"/>
  <c r="M719" i="5"/>
  <c r="M723" i="5"/>
  <c r="M742" i="5"/>
  <c r="M746" i="5"/>
  <c r="M750" i="5"/>
  <c r="M778" i="5"/>
  <c r="M791" i="5"/>
  <c r="M307" i="5"/>
  <c r="M482" i="5"/>
  <c r="M486" i="5"/>
  <c r="M586" i="5"/>
  <c r="M636" i="5"/>
  <c r="M749" i="5"/>
  <c r="M753" i="5"/>
  <c r="M23" i="5"/>
  <c r="M158" i="5"/>
  <c r="M549" i="5"/>
  <c r="M599" i="5"/>
  <c r="M790" i="5"/>
  <c r="M241" i="5"/>
  <c r="M498" i="5"/>
  <c r="M505" i="5"/>
  <c r="M517" i="5"/>
  <c r="M589" i="5"/>
  <c r="M639" i="5"/>
  <c r="M769" i="5"/>
  <c r="M782" i="5"/>
  <c r="M381" i="5"/>
  <c r="M722" i="5"/>
  <c r="M730" i="5"/>
  <c r="M777" i="5"/>
  <c r="K777" i="6" s="1"/>
  <c r="M393" i="5"/>
  <c r="M464" i="5"/>
  <c r="M104" i="5"/>
  <c r="M161" i="5"/>
  <c r="M223" i="5"/>
  <c r="M334" i="5"/>
  <c r="M404" i="5"/>
  <c r="M424" i="5"/>
  <c r="M491" i="5"/>
  <c r="M555" i="5"/>
  <c r="M581" i="5"/>
  <c r="M605" i="5"/>
  <c r="M631" i="5"/>
  <c r="M655" i="5"/>
  <c r="M676" i="5"/>
  <c r="M695" i="5"/>
  <c r="M698" i="5"/>
  <c r="M705" i="5"/>
  <c r="M734" i="5"/>
  <c r="M738" i="5"/>
  <c r="M757" i="5"/>
  <c r="M761" i="5"/>
  <c r="M765" i="5"/>
  <c r="M795" i="5"/>
  <c r="M800" i="5"/>
  <c r="M805" i="5"/>
  <c r="M810" i="5"/>
  <c r="M815" i="5"/>
  <c r="M820" i="5"/>
  <c r="M825" i="5"/>
  <c r="M830" i="5"/>
  <c r="M835" i="5"/>
  <c r="M840" i="5"/>
  <c r="M845" i="5"/>
  <c r="M850" i="5"/>
  <c r="M855" i="5"/>
  <c r="M860" i="5"/>
  <c r="M865" i="5"/>
  <c r="M870" i="5"/>
  <c r="M875" i="5"/>
  <c r="M880" i="5"/>
  <c r="M885" i="5"/>
  <c r="M890" i="5"/>
  <c r="M895" i="5"/>
  <c r="M900" i="5"/>
  <c r="M905" i="5"/>
  <c r="M910" i="5"/>
  <c r="M915" i="5"/>
  <c r="M920" i="5"/>
  <c r="G920" i="6" s="1"/>
  <c r="M925" i="5"/>
  <c r="M500" i="5"/>
  <c r="M701" i="5"/>
  <c r="M649" i="5"/>
  <c r="M57" i="5"/>
  <c r="M96" i="5"/>
  <c r="M257" i="5"/>
  <c r="M272" i="5"/>
  <c r="M301" i="5"/>
  <c r="M328" i="5"/>
  <c r="M420" i="5"/>
  <c r="M426" i="5"/>
  <c r="M449" i="5"/>
  <c r="M489" i="5"/>
  <c r="M493" i="5"/>
  <c r="M507" i="5"/>
  <c r="M524" i="5"/>
  <c r="M539" i="5"/>
  <c r="M544" i="5"/>
  <c r="M594" i="5"/>
  <c r="M644" i="5"/>
  <c r="M679" i="5"/>
  <c r="M773" i="5"/>
  <c r="M786" i="5"/>
  <c r="M99" i="5"/>
  <c r="M451" i="5"/>
  <c r="M560" i="5"/>
  <c r="M610" i="5"/>
  <c r="M660" i="5"/>
  <c r="M715" i="5"/>
  <c r="M726" i="5"/>
  <c r="M197" i="5"/>
  <c r="M304" i="5"/>
  <c r="M428" i="5"/>
  <c r="M136" i="5"/>
  <c r="M177" i="5"/>
  <c r="M192" i="5"/>
  <c r="M203" i="5"/>
  <c r="M258" i="5"/>
  <c r="M297" i="5"/>
  <c r="M409" i="5"/>
  <c r="M425" i="5"/>
  <c r="M450" i="5"/>
  <c r="M472" i="5"/>
  <c r="K472" i="6" s="1"/>
  <c r="M476" i="5"/>
  <c r="M483" i="5"/>
  <c r="M556" i="5"/>
  <c r="M580" i="5"/>
  <c r="M606" i="5"/>
  <c r="M630" i="5"/>
  <c r="K630" i="6" s="1"/>
  <c r="M656" i="5"/>
  <c r="M732" i="5"/>
  <c r="M736" i="5"/>
  <c r="M740" i="5"/>
  <c r="M759" i="5"/>
  <c r="M763" i="5"/>
  <c r="M771" i="5"/>
  <c r="M784" i="5"/>
  <c r="M24" i="5"/>
  <c r="M32" i="5"/>
  <c r="M61" i="5"/>
  <c r="M103" i="5"/>
  <c r="M396" i="5"/>
  <c r="M419" i="5"/>
  <c r="M459" i="5"/>
  <c r="M518" i="5"/>
  <c r="M523" i="5"/>
  <c r="M569" i="5"/>
  <c r="M619" i="5"/>
  <c r="M669" i="5"/>
  <c r="M703" i="5"/>
  <c r="M710" i="5"/>
  <c r="M48" i="5"/>
  <c r="M164" i="5"/>
  <c r="M208" i="5"/>
  <c r="M212" i="5"/>
  <c r="M237" i="5"/>
  <c r="M314" i="5"/>
  <c r="M455" i="5"/>
  <c r="M465" i="5"/>
  <c r="M526" i="5"/>
  <c r="M20" i="5"/>
  <c r="M144" i="5"/>
  <c r="M191" i="5"/>
  <c r="M311" i="5"/>
  <c r="M339" i="5"/>
  <c r="M398" i="5"/>
  <c r="M488" i="5"/>
  <c r="M561" i="5"/>
  <c r="M590" i="5"/>
  <c r="M611" i="5"/>
  <c r="M640" i="5"/>
  <c r="M661" i="5"/>
  <c r="M680" i="5"/>
  <c r="M691" i="5"/>
  <c r="M699" i="5"/>
  <c r="M713" i="5"/>
  <c r="M12" i="5"/>
  <c r="M361" i="5"/>
  <c r="M435" i="5"/>
  <c r="M519" i="5"/>
  <c r="M551" i="5"/>
  <c r="M601" i="5"/>
  <c r="M651" i="5"/>
  <c r="K651" i="6" s="1"/>
  <c r="M678" i="5"/>
  <c r="M743" i="5"/>
  <c r="M747" i="5"/>
  <c r="M751" i="5"/>
  <c r="M224" i="5"/>
  <c r="M248" i="5"/>
  <c r="M349" i="5"/>
  <c r="M478" i="5"/>
  <c r="M503" i="5"/>
  <c r="M574" i="5"/>
  <c r="M624" i="5"/>
  <c r="M674" i="5"/>
  <c r="M693" i="5"/>
  <c r="M797" i="5"/>
  <c r="M799" i="5"/>
  <c r="M808" i="5"/>
  <c r="M843" i="5"/>
  <c r="M863" i="5"/>
  <c r="M883" i="5"/>
  <c r="M903" i="5"/>
  <c r="M94" i="5"/>
  <c r="M148" i="5"/>
  <c r="M198" i="5"/>
  <c r="M268" i="5"/>
  <c r="M281" i="5"/>
  <c r="M317" i="5"/>
  <c r="M325" i="5"/>
  <c r="M371" i="5"/>
  <c r="M9" i="5"/>
  <c r="M59" i="5"/>
  <c r="M128" i="5"/>
  <c r="M366" i="5"/>
  <c r="M403" i="5"/>
  <c r="M156" i="5"/>
  <c r="M218" i="5"/>
  <c r="M239" i="5"/>
  <c r="M444" i="5"/>
  <c r="M479" i="5"/>
  <c r="M530" i="5"/>
  <c r="M688" i="5"/>
  <c r="M690" i="5"/>
  <c r="M700" i="5"/>
  <c r="M754" i="5"/>
  <c r="M822" i="5"/>
  <c r="M824" i="5"/>
  <c r="M833" i="5"/>
  <c r="M853" i="5"/>
  <c r="M873" i="5"/>
  <c r="K873" i="6" s="1"/>
  <c r="M893" i="5"/>
  <c r="M913" i="5"/>
  <c r="I925" i="5"/>
  <c r="L923" i="5"/>
  <c r="F916" i="5"/>
  <c r="F912" i="5"/>
  <c r="G910" i="5"/>
  <c r="G908" i="6"/>
  <c r="K908" i="6"/>
  <c r="M906" i="5"/>
  <c r="M902" i="5"/>
  <c r="E897" i="5"/>
  <c r="E895" i="5"/>
  <c r="I891" i="5"/>
  <c r="M889" i="5"/>
  <c r="M887" i="5"/>
  <c r="L883" i="5"/>
  <c r="F876" i="5"/>
  <c r="F872" i="5"/>
  <c r="G870" i="5"/>
  <c r="M866" i="5"/>
  <c r="G866" i="6" s="1"/>
  <c r="P864" i="5"/>
  <c r="M862" i="5"/>
  <c r="E857" i="5"/>
  <c r="E855" i="5"/>
  <c r="I851" i="5"/>
  <c r="M849" i="5"/>
  <c r="M847" i="5"/>
  <c r="L843" i="5"/>
  <c r="F836" i="5"/>
  <c r="F832" i="5"/>
  <c r="F830" i="5"/>
  <c r="L826" i="5"/>
  <c r="N824" i="5"/>
  <c r="N818" i="5"/>
  <c r="O812" i="5"/>
  <c r="L808" i="5"/>
  <c r="G808" i="6" s="1"/>
  <c r="E801" i="5"/>
  <c r="E797" i="5"/>
  <c r="E795" i="5"/>
  <c r="H793" i="5"/>
  <c r="I791" i="5"/>
  <c r="L789" i="5"/>
  <c r="L785" i="5"/>
  <c r="L783" i="5"/>
  <c r="M781" i="5"/>
  <c r="L779" i="5"/>
  <c r="P777" i="5"/>
  <c r="O775" i="5"/>
  <c r="P771" i="5"/>
  <c r="N767" i="5"/>
  <c r="I765" i="5"/>
  <c r="G759" i="5"/>
  <c r="F755" i="5"/>
  <c r="I748" i="5"/>
  <c r="E746" i="5"/>
  <c r="M741" i="5"/>
  <c r="G739" i="6"/>
  <c r="M737" i="5"/>
  <c r="O726" i="5"/>
  <c r="G715" i="5"/>
  <c r="G713" i="5"/>
  <c r="L700" i="5"/>
  <c r="H698" i="5"/>
  <c r="O688" i="5"/>
  <c r="G674" i="5"/>
  <c r="M671" i="5"/>
  <c r="N669" i="5"/>
  <c r="O659" i="5"/>
  <c r="M654" i="5"/>
  <c r="L646" i="5"/>
  <c r="E644" i="5"/>
  <c r="G637" i="5"/>
  <c r="F632" i="5"/>
  <c r="N629" i="5"/>
  <c r="N624" i="5"/>
  <c r="O617" i="5"/>
  <c r="P604" i="5"/>
  <c r="M596" i="5"/>
  <c r="E594" i="5"/>
  <c r="H589" i="5"/>
  <c r="I555" i="5"/>
  <c r="G542" i="5"/>
  <c r="E537" i="5"/>
  <c r="N518" i="5"/>
  <c r="L513" i="5"/>
  <c r="G505" i="5"/>
  <c r="O499" i="5"/>
  <c r="M497" i="5"/>
  <c r="I485" i="5"/>
  <c r="I479" i="5"/>
  <c r="O476" i="5"/>
  <c r="I459" i="5"/>
  <c r="P456" i="5"/>
  <c r="I448" i="5"/>
  <c r="F437" i="5"/>
  <c r="M434" i="5"/>
  <c r="G431" i="5"/>
  <c r="P428" i="5"/>
  <c r="O401" i="5"/>
  <c r="I387" i="5"/>
  <c r="P381" i="5"/>
  <c r="H372" i="5"/>
  <c r="L369" i="5"/>
  <c r="F358" i="5"/>
  <c r="I344" i="5"/>
  <c r="G341" i="5"/>
  <c r="H322" i="5"/>
  <c r="E309" i="5"/>
  <c r="E266" i="5"/>
  <c r="M243" i="5"/>
  <c r="N239" i="5"/>
  <c r="L232" i="5"/>
  <c r="E144" i="5"/>
  <c r="O99" i="5"/>
  <c r="L18" i="5"/>
  <c r="L809" i="6"/>
  <c r="V397" i="6"/>
  <c r="H819" i="6"/>
  <c r="E738" i="5"/>
  <c r="K716" i="6"/>
  <c r="G716" i="6"/>
  <c r="E682" i="5"/>
  <c r="F10" i="5"/>
  <c r="F15" i="5"/>
  <c r="F20" i="5"/>
  <c r="F7" i="5"/>
  <c r="F12" i="5"/>
  <c r="F17" i="5"/>
  <c r="F22" i="5"/>
  <c r="F24" i="5"/>
  <c r="F29" i="5"/>
  <c r="F34" i="5"/>
  <c r="F39" i="5"/>
  <c r="F44" i="5"/>
  <c r="F49" i="5"/>
  <c r="F54" i="5"/>
  <c r="F59" i="5"/>
  <c r="F64" i="5"/>
  <c r="F69" i="5"/>
  <c r="F74" i="5"/>
  <c r="F79" i="5"/>
  <c r="F84" i="5"/>
  <c r="F89" i="5"/>
  <c r="F94" i="5"/>
  <c r="F99" i="5"/>
  <c r="F104" i="5"/>
  <c r="F109" i="5"/>
  <c r="F114" i="5"/>
  <c r="F119" i="5"/>
  <c r="F124" i="5"/>
  <c r="F129" i="5"/>
  <c r="F134" i="5"/>
  <c r="F139" i="5"/>
  <c r="F144" i="5"/>
  <c r="F149" i="5"/>
  <c r="F154" i="5"/>
  <c r="F159" i="5"/>
  <c r="F164" i="5"/>
  <c r="F169" i="5"/>
  <c r="F174" i="5"/>
  <c r="F179" i="5"/>
  <c r="F184" i="5"/>
  <c r="F189" i="5"/>
  <c r="F194" i="5"/>
  <c r="F199" i="5"/>
  <c r="F204" i="5"/>
  <c r="F209" i="5"/>
  <c r="F214" i="5"/>
  <c r="F219" i="5"/>
  <c r="F224" i="5"/>
  <c r="F229" i="5"/>
  <c r="F234" i="5"/>
  <c r="F239" i="5"/>
  <c r="F244" i="5"/>
  <c r="F249" i="5"/>
  <c r="F254" i="5"/>
  <c r="F259" i="5"/>
  <c r="F264" i="5"/>
  <c r="F16" i="5"/>
  <c r="F8" i="5"/>
  <c r="F6" i="5"/>
  <c r="F275" i="5"/>
  <c r="F278" i="5"/>
  <c r="F297" i="5"/>
  <c r="F301" i="5"/>
  <c r="F31" i="5"/>
  <c r="F51" i="5"/>
  <c r="F71" i="5"/>
  <c r="F91" i="5"/>
  <c r="F111" i="5"/>
  <c r="F131" i="5"/>
  <c r="F151" i="5"/>
  <c r="F171" i="5"/>
  <c r="F191" i="5"/>
  <c r="F211" i="5"/>
  <c r="F231" i="5"/>
  <c r="F251" i="5"/>
  <c r="F281" i="5"/>
  <c r="F325" i="5"/>
  <c r="F330" i="5"/>
  <c r="F335" i="5"/>
  <c r="F340" i="5"/>
  <c r="F345" i="5"/>
  <c r="F350" i="5"/>
  <c r="F355" i="5"/>
  <c r="F360" i="5"/>
  <c r="F365" i="5"/>
  <c r="F370" i="5"/>
  <c r="F375" i="5"/>
  <c r="F380" i="5"/>
  <c r="F385" i="5"/>
  <c r="F390" i="5"/>
  <c r="F395" i="5"/>
  <c r="F400" i="5"/>
  <c r="F405" i="5"/>
  <c r="F410" i="5"/>
  <c r="F415" i="5"/>
  <c r="F420" i="5"/>
  <c r="F425" i="5"/>
  <c r="F430" i="5"/>
  <c r="F435" i="5"/>
  <c r="F440" i="5"/>
  <c r="F445" i="5"/>
  <c r="F450" i="5"/>
  <c r="F455" i="5"/>
  <c r="F460" i="5"/>
  <c r="F465" i="5"/>
  <c r="F470" i="5"/>
  <c r="F475" i="5"/>
  <c r="F480" i="5"/>
  <c r="F485" i="5"/>
  <c r="F490" i="5"/>
  <c r="F495" i="5"/>
  <c r="F500" i="5"/>
  <c r="F505" i="5"/>
  <c r="F510" i="5"/>
  <c r="F28" i="5"/>
  <c r="F48" i="5"/>
  <c r="F68" i="5"/>
  <c r="F88" i="5"/>
  <c r="F108" i="5"/>
  <c r="F128" i="5"/>
  <c r="F148" i="5"/>
  <c r="F168" i="5"/>
  <c r="F188" i="5"/>
  <c r="F208" i="5"/>
  <c r="F228" i="5"/>
  <c r="F248" i="5"/>
  <c r="F287" i="5"/>
  <c r="F312" i="5"/>
  <c r="F316" i="5"/>
  <c r="F42" i="5"/>
  <c r="F62" i="5"/>
  <c r="F82" i="5"/>
  <c r="F102" i="5"/>
  <c r="F122" i="5"/>
  <c r="F142" i="5"/>
  <c r="F162" i="5"/>
  <c r="F182" i="5"/>
  <c r="F202" i="5"/>
  <c r="F222" i="5"/>
  <c r="F242" i="5"/>
  <c r="F262" i="5"/>
  <c r="F284" i="5"/>
  <c r="F308" i="5"/>
  <c r="F32" i="5"/>
  <c r="F52" i="5"/>
  <c r="F72" i="5"/>
  <c r="F92" i="5"/>
  <c r="F112" i="5"/>
  <c r="F132" i="5"/>
  <c r="F152" i="5"/>
  <c r="F172" i="5"/>
  <c r="F192" i="5"/>
  <c r="F212" i="5"/>
  <c r="F232" i="5"/>
  <c r="F252" i="5"/>
  <c r="F276" i="5"/>
  <c r="F310" i="5"/>
  <c r="F318" i="5"/>
  <c r="F327" i="5"/>
  <c r="F332" i="5"/>
  <c r="F337" i="5"/>
  <c r="F342" i="5"/>
  <c r="F347" i="5"/>
  <c r="F352" i="5"/>
  <c r="F357" i="5"/>
  <c r="F362" i="5"/>
  <c r="F367" i="5"/>
  <c r="F372" i="5"/>
  <c r="F377" i="5"/>
  <c r="F21" i="5"/>
  <c r="F35" i="5"/>
  <c r="F55" i="5"/>
  <c r="F75" i="5"/>
  <c r="F95" i="5"/>
  <c r="F115" i="5"/>
  <c r="F135" i="5"/>
  <c r="F155" i="5"/>
  <c r="F175" i="5"/>
  <c r="F195" i="5"/>
  <c r="F215" i="5"/>
  <c r="F235" i="5"/>
  <c r="F255" i="5"/>
  <c r="F282" i="5"/>
  <c r="F19" i="5"/>
  <c r="F46" i="5"/>
  <c r="F56" i="5"/>
  <c r="F83" i="5"/>
  <c r="F85" i="5"/>
  <c r="F110" i="5"/>
  <c r="F118" i="5"/>
  <c r="F180" i="5"/>
  <c r="F217" i="5"/>
  <c r="F221" i="5"/>
  <c r="F246" i="5"/>
  <c r="F256" i="5"/>
  <c r="F305" i="5"/>
  <c r="F320" i="5"/>
  <c r="F87" i="5"/>
  <c r="F93" i="5"/>
  <c r="F288" i="5"/>
  <c r="F307" i="5"/>
  <c r="F13" i="5"/>
  <c r="F23" i="5"/>
  <c r="F25" i="5"/>
  <c r="F50" i="5"/>
  <c r="F58" i="5"/>
  <c r="F120" i="5"/>
  <c r="F157" i="5"/>
  <c r="F161" i="5"/>
  <c r="F186" i="5"/>
  <c r="F196" i="5"/>
  <c r="F223" i="5"/>
  <c r="F225" i="5"/>
  <c r="F250" i="5"/>
  <c r="F258" i="5"/>
  <c r="F269" i="5"/>
  <c r="F271" i="5"/>
  <c r="F9" i="5"/>
  <c r="F27" i="5"/>
  <c r="F33" i="5"/>
  <c r="F227" i="5"/>
  <c r="F233" i="5"/>
  <c r="F382" i="5"/>
  <c r="F388" i="5"/>
  <c r="F401" i="5"/>
  <c r="F404" i="5"/>
  <c r="F407" i="5"/>
  <c r="F413" i="5"/>
  <c r="F60" i="5"/>
  <c r="F97" i="5"/>
  <c r="F101" i="5"/>
  <c r="F126" i="5"/>
  <c r="F136" i="5"/>
  <c r="F163" i="5"/>
  <c r="F165" i="5"/>
  <c r="F190" i="5"/>
  <c r="F198" i="5"/>
  <c r="F260" i="5"/>
  <c r="F292" i="5"/>
  <c r="F127" i="5"/>
  <c r="F133" i="5"/>
  <c r="F303" i="5"/>
  <c r="F36" i="5"/>
  <c r="F147" i="5"/>
  <c r="F160" i="5"/>
  <c r="F183" i="5"/>
  <c r="F193" i="5"/>
  <c r="F296" i="5"/>
  <c r="F298" i="5"/>
  <c r="F304" i="5"/>
  <c r="F321" i="5"/>
  <c r="F328" i="5"/>
  <c r="F399" i="5"/>
  <c r="F444" i="5"/>
  <c r="F493" i="5"/>
  <c r="F524" i="5"/>
  <c r="F537" i="5"/>
  <c r="F14" i="5"/>
  <c r="F38" i="5"/>
  <c r="F40" i="5"/>
  <c r="F45" i="5"/>
  <c r="F53" i="5"/>
  <c r="F76" i="5"/>
  <c r="F98" i="5"/>
  <c r="F178" i="5"/>
  <c r="F302" i="5"/>
  <c r="F314" i="5"/>
  <c r="F393" i="5"/>
  <c r="F469" i="5"/>
  <c r="F476" i="5"/>
  <c r="F528" i="5"/>
  <c r="F546" i="5"/>
  <c r="F551" i="5"/>
  <c r="F556" i="5"/>
  <c r="F561" i="5"/>
  <c r="F566" i="5"/>
  <c r="F571" i="5"/>
  <c r="F576" i="5"/>
  <c r="F581" i="5"/>
  <c r="F586" i="5"/>
  <c r="F591" i="5"/>
  <c r="F596" i="5"/>
  <c r="F601" i="5"/>
  <c r="F606" i="5"/>
  <c r="F611" i="5"/>
  <c r="F616" i="5"/>
  <c r="F621" i="5"/>
  <c r="F626" i="5"/>
  <c r="F631" i="5"/>
  <c r="F636" i="5"/>
  <c r="F641" i="5"/>
  <c r="F646" i="5"/>
  <c r="F651" i="5"/>
  <c r="F656" i="5"/>
  <c r="F661" i="5"/>
  <c r="F666" i="5"/>
  <c r="F671" i="5"/>
  <c r="F676" i="5"/>
  <c r="F681" i="5"/>
  <c r="F686" i="5"/>
  <c r="F691" i="5"/>
  <c r="F696" i="5"/>
  <c r="F701" i="5"/>
  <c r="F706" i="5"/>
  <c r="F711" i="5"/>
  <c r="F716" i="5"/>
  <c r="F721" i="5"/>
  <c r="F726" i="5"/>
  <c r="F731" i="5"/>
  <c r="F736" i="5"/>
  <c r="F741" i="5"/>
  <c r="F746" i="5"/>
  <c r="F751" i="5"/>
  <c r="F756" i="5"/>
  <c r="F761" i="5"/>
  <c r="F766" i="5"/>
  <c r="F65" i="5"/>
  <c r="F67" i="5"/>
  <c r="F86" i="5"/>
  <c r="F96" i="5"/>
  <c r="F100" i="5"/>
  <c r="F117" i="5"/>
  <c r="F140" i="5"/>
  <c r="F236" i="5"/>
  <c r="F323" i="5"/>
  <c r="F396" i="5"/>
  <c r="F423" i="5"/>
  <c r="F432" i="5"/>
  <c r="F441" i="5"/>
  <c r="F503" i="5"/>
  <c r="F507" i="5"/>
  <c r="F511" i="5"/>
  <c r="F515" i="5"/>
  <c r="F541" i="5"/>
  <c r="F63" i="5"/>
  <c r="F81" i="5"/>
  <c r="F125" i="5"/>
  <c r="F138" i="5"/>
  <c r="F158" i="5"/>
  <c r="F167" i="5"/>
  <c r="F176" i="5"/>
  <c r="F181" i="5"/>
  <c r="F238" i="5"/>
  <c r="F240" i="5"/>
  <c r="F245" i="5"/>
  <c r="F253" i="5"/>
  <c r="F280" i="5"/>
  <c r="F285" i="5"/>
  <c r="F300" i="5"/>
  <c r="F412" i="5"/>
  <c r="F456" i="5"/>
  <c r="F459" i="5"/>
  <c r="F462" i="5"/>
  <c r="F472" i="5"/>
  <c r="F479" i="5"/>
  <c r="F486" i="5"/>
  <c r="F519" i="5"/>
  <c r="F532" i="5"/>
  <c r="F107" i="5"/>
  <c r="F200" i="5"/>
  <c r="F265" i="5"/>
  <c r="F267" i="5"/>
  <c r="F429" i="5"/>
  <c r="F523" i="5"/>
  <c r="F57" i="5"/>
  <c r="F66" i="5"/>
  <c r="F77" i="5"/>
  <c r="F213" i="5"/>
  <c r="F237" i="5"/>
  <c r="F279" i="5"/>
  <c r="F295" i="5"/>
  <c r="F315" i="5"/>
  <c r="F329" i="5"/>
  <c r="F376" i="5"/>
  <c r="F381" i="5"/>
  <c r="F442" i="5"/>
  <c r="F530" i="5"/>
  <c r="F543" i="5"/>
  <c r="F548" i="5"/>
  <c r="F553" i="5"/>
  <c r="F558" i="5"/>
  <c r="F563" i="5"/>
  <c r="F568" i="5"/>
  <c r="F573" i="5"/>
  <c r="F578" i="5"/>
  <c r="F583" i="5"/>
  <c r="F588" i="5"/>
  <c r="F593" i="5"/>
  <c r="F598" i="5"/>
  <c r="F603" i="5"/>
  <c r="F608" i="5"/>
  <c r="F613" i="5"/>
  <c r="F618" i="5"/>
  <c r="F623" i="5"/>
  <c r="F628" i="5"/>
  <c r="F633" i="5"/>
  <c r="F638" i="5"/>
  <c r="F643" i="5"/>
  <c r="F648" i="5"/>
  <c r="F653" i="5"/>
  <c r="F658" i="5"/>
  <c r="F663" i="5"/>
  <c r="F668" i="5"/>
  <c r="F673" i="5"/>
  <c r="F678" i="5"/>
  <c r="F683" i="5"/>
  <c r="F688" i="5"/>
  <c r="F693" i="5"/>
  <c r="F698" i="5"/>
  <c r="F70" i="5"/>
  <c r="F106" i="5"/>
  <c r="F173" i="5"/>
  <c r="F247" i="5"/>
  <c r="F464" i="5"/>
  <c r="F514" i="5"/>
  <c r="F549" i="5"/>
  <c r="F552" i="5"/>
  <c r="F565" i="5"/>
  <c r="F599" i="5"/>
  <c r="F602" i="5"/>
  <c r="F615" i="5"/>
  <c r="F649" i="5"/>
  <c r="F652" i="5"/>
  <c r="F665" i="5"/>
  <c r="F682" i="5"/>
  <c r="F685" i="5"/>
  <c r="F718" i="5"/>
  <c r="F722" i="5"/>
  <c r="F745" i="5"/>
  <c r="F764" i="5"/>
  <c r="V764" i="6" s="1"/>
  <c r="F768" i="5"/>
  <c r="F794" i="5"/>
  <c r="F799" i="5"/>
  <c r="F804" i="5"/>
  <c r="F809" i="5"/>
  <c r="F814" i="5"/>
  <c r="F819" i="5"/>
  <c r="F824" i="5"/>
  <c r="F829" i="5"/>
  <c r="F834" i="5"/>
  <c r="F839" i="5"/>
  <c r="F844" i="5"/>
  <c r="F849" i="5"/>
  <c r="F854" i="5"/>
  <c r="F859" i="5"/>
  <c r="F864" i="5"/>
  <c r="E864" i="6" s="1"/>
  <c r="F869" i="5"/>
  <c r="F874" i="5"/>
  <c r="F879" i="5"/>
  <c r="F884" i="5"/>
  <c r="F889" i="5"/>
  <c r="F894" i="5"/>
  <c r="F899" i="5"/>
  <c r="F904" i="5"/>
  <c r="F909" i="5"/>
  <c r="F914" i="5"/>
  <c r="F919" i="5"/>
  <c r="F924" i="5"/>
  <c r="F878" i="5"/>
  <c r="F291" i="5"/>
  <c r="F299" i="5"/>
  <c r="F324" i="5"/>
  <c r="F343" i="5"/>
  <c r="F353" i="5"/>
  <c r="F363" i="5"/>
  <c r="F387" i="5"/>
  <c r="F436" i="5"/>
  <c r="F759" i="5"/>
  <c r="F763" i="5"/>
  <c r="F767" i="5"/>
  <c r="F78" i="5"/>
  <c r="F90" i="5"/>
  <c r="F143" i="5"/>
  <c r="F210" i="5"/>
  <c r="F336" i="5"/>
  <c r="F424" i="5"/>
  <c r="F426" i="5"/>
  <c r="F428" i="5"/>
  <c r="F477" i="5"/>
  <c r="F484" i="5"/>
  <c r="F529" i="5"/>
  <c r="F704" i="5"/>
  <c r="F781" i="5"/>
  <c r="F73" i="5"/>
  <c r="F371" i="5"/>
  <c r="F389" i="5"/>
  <c r="F513" i="5"/>
  <c r="F567" i="5"/>
  <c r="F580" i="5"/>
  <c r="F614" i="5"/>
  <c r="F617" i="5"/>
  <c r="F684" i="5"/>
  <c r="F740" i="5"/>
  <c r="F784" i="5"/>
  <c r="F146" i="5"/>
  <c r="F185" i="5"/>
  <c r="F272" i="5"/>
  <c r="F277" i="5"/>
  <c r="F283" i="5"/>
  <c r="F397" i="5"/>
  <c r="F434" i="5"/>
  <c r="F451" i="5"/>
  <c r="F509" i="5"/>
  <c r="F554" i="5"/>
  <c r="F557" i="5"/>
  <c r="F570" i="5"/>
  <c r="F604" i="5"/>
  <c r="F607" i="5"/>
  <c r="F620" i="5"/>
  <c r="F654" i="5"/>
  <c r="F657" i="5"/>
  <c r="F670" i="5"/>
  <c r="F694" i="5"/>
  <c r="F729" i="5"/>
  <c r="F733" i="5"/>
  <c r="F737" i="5"/>
  <c r="F760" i="5"/>
  <c r="F772" i="5"/>
  <c r="F785" i="5"/>
  <c r="F359" i="5"/>
  <c r="F403" i="5"/>
  <c r="F438" i="5"/>
  <c r="F448" i="5"/>
  <c r="F780" i="5"/>
  <c r="F793" i="5"/>
  <c r="F130" i="5"/>
  <c r="F205" i="5"/>
  <c r="F257" i="5"/>
  <c r="F293" i="5"/>
  <c r="F383" i="5"/>
  <c r="F453" i="5"/>
  <c r="F468" i="5"/>
  <c r="F488" i="5"/>
  <c r="F502" i="5"/>
  <c r="F526" i="5"/>
  <c r="F531" i="5"/>
  <c r="F536" i="5"/>
  <c r="F714" i="5"/>
  <c r="F789" i="5"/>
  <c r="F349" i="5"/>
  <c r="F457" i="5"/>
  <c r="F707" i="5"/>
  <c r="F289" i="5"/>
  <c r="F317" i="5"/>
  <c r="F630" i="5"/>
  <c r="F664" i="5"/>
  <c r="F113" i="5"/>
  <c r="F197" i="5"/>
  <c r="F373" i="5"/>
  <c r="F379" i="5"/>
  <c r="F466" i="5"/>
  <c r="F521" i="5"/>
  <c r="F559" i="5"/>
  <c r="F562" i="5"/>
  <c r="F575" i="5"/>
  <c r="F609" i="5"/>
  <c r="F612" i="5"/>
  <c r="F625" i="5"/>
  <c r="F659" i="5"/>
  <c r="F662" i="5"/>
  <c r="F675" i="5"/>
  <c r="F697" i="5"/>
  <c r="F725" i="5"/>
  <c r="F744" i="5"/>
  <c r="F748" i="5"/>
  <c r="F752" i="5"/>
  <c r="F776" i="5"/>
  <c r="F798" i="5"/>
  <c r="F803" i="5"/>
  <c r="F808" i="5"/>
  <c r="F813" i="5"/>
  <c r="F818" i="5"/>
  <c r="F823" i="5"/>
  <c r="F828" i="5"/>
  <c r="F833" i="5"/>
  <c r="F838" i="5"/>
  <c r="F843" i="5"/>
  <c r="F848" i="5"/>
  <c r="F853" i="5"/>
  <c r="F858" i="5"/>
  <c r="F863" i="5"/>
  <c r="F868" i="5"/>
  <c r="F873" i="5"/>
  <c r="F883" i="5"/>
  <c r="F888" i="5"/>
  <c r="F893" i="5"/>
  <c r="F898" i="5"/>
  <c r="F903" i="5"/>
  <c r="F908" i="5"/>
  <c r="F913" i="5"/>
  <c r="F918" i="5"/>
  <c r="F923" i="5"/>
  <c r="F226" i="5"/>
  <c r="F286" i="5"/>
  <c r="F369" i="5"/>
  <c r="F700" i="5"/>
  <c r="F220" i="5"/>
  <c r="F319" i="5"/>
  <c r="F339" i="5"/>
  <c r="F516" i="5"/>
  <c r="F564" i="5"/>
  <c r="F667" i="5"/>
  <c r="F80" i="5"/>
  <c r="F218" i="5"/>
  <c r="F230" i="5"/>
  <c r="F311" i="5"/>
  <c r="F384" i="5"/>
  <c r="F427" i="5"/>
  <c r="F443" i="5"/>
  <c r="F494" i="5"/>
  <c r="F525" i="5"/>
  <c r="F787" i="5"/>
  <c r="F290" i="5"/>
  <c r="F331" i="5"/>
  <c r="F408" i="5"/>
  <c r="F431" i="5"/>
  <c r="F439" i="5"/>
  <c r="F454" i="5"/>
  <c r="F487" i="5"/>
  <c r="F501" i="5"/>
  <c r="F550" i="5"/>
  <c r="F584" i="5"/>
  <c r="F587" i="5"/>
  <c r="F600" i="5"/>
  <c r="F634" i="5"/>
  <c r="F637" i="5"/>
  <c r="F650" i="5"/>
  <c r="F689" i="5"/>
  <c r="F702" i="5"/>
  <c r="F719" i="5"/>
  <c r="F723" i="5"/>
  <c r="F727" i="5"/>
  <c r="F750" i="5"/>
  <c r="F778" i="5"/>
  <c r="F41" i="5"/>
  <c r="F216" i="5"/>
  <c r="F354" i="5"/>
  <c r="F361" i="5"/>
  <c r="F368" i="5"/>
  <c r="F378" i="5"/>
  <c r="F447" i="5"/>
  <c r="F496" i="5"/>
  <c r="F517" i="5"/>
  <c r="F268" i="5"/>
  <c r="F334" i="5"/>
  <c r="F749" i="5"/>
  <c r="F141" i="5"/>
  <c r="F366" i="5"/>
  <c r="F411" i="5"/>
  <c r="F418" i="5"/>
  <c r="F421" i="5"/>
  <c r="F433" i="5"/>
  <c r="F463" i="5"/>
  <c r="F483" i="5"/>
  <c r="F491" i="5"/>
  <c r="F508" i="5"/>
  <c r="F572" i="5"/>
  <c r="F579" i="5"/>
  <c r="F622" i="5"/>
  <c r="F629" i="5"/>
  <c r="F672" i="5"/>
  <c r="F687" i="5"/>
  <c r="F720" i="5"/>
  <c r="F724" i="5"/>
  <c r="F728" i="5"/>
  <c r="F170" i="5"/>
  <c r="F710" i="5"/>
  <c r="F732" i="5"/>
  <c r="F765" i="5"/>
  <c r="F788" i="5"/>
  <c r="F816" i="5"/>
  <c r="F121" i="5"/>
  <c r="F263" i="5"/>
  <c r="F294" i="5"/>
  <c r="F386" i="5"/>
  <c r="F241" i="5"/>
  <c r="F416" i="5"/>
  <c r="F481" i="5"/>
  <c r="F522" i="5"/>
  <c r="F43" i="5"/>
  <c r="F560" i="5"/>
  <c r="F610" i="5"/>
  <c r="F660" i="5"/>
  <c r="F709" i="5"/>
  <c r="F735" i="5"/>
  <c r="F774" i="5"/>
  <c r="J922" i="6"/>
  <c r="F699" i="5"/>
  <c r="F506" i="5"/>
  <c r="F463" i="6"/>
  <c r="E884" i="5"/>
  <c r="G807" i="5"/>
  <c r="G805" i="5"/>
  <c r="G766" i="5"/>
  <c r="F585" i="5"/>
  <c r="F543" i="6"/>
  <c r="F446" i="5"/>
  <c r="F414" i="5"/>
  <c r="E402" i="5"/>
  <c r="G329" i="5"/>
  <c r="F882" i="5"/>
  <c r="F846" i="5"/>
  <c r="I9" i="5"/>
  <c r="I20" i="5"/>
  <c r="I24" i="5"/>
  <c r="I29" i="5"/>
  <c r="I34" i="5"/>
  <c r="I39" i="5"/>
  <c r="I44" i="5"/>
  <c r="I49" i="5"/>
  <c r="I54" i="5"/>
  <c r="I59" i="5"/>
  <c r="I64" i="5"/>
  <c r="I69" i="5"/>
  <c r="I74" i="5"/>
  <c r="I79" i="5"/>
  <c r="I84" i="5"/>
  <c r="I89" i="5"/>
  <c r="I94" i="5"/>
  <c r="I99" i="5"/>
  <c r="I104" i="5"/>
  <c r="I109" i="5"/>
  <c r="I114" i="5"/>
  <c r="I119" i="5"/>
  <c r="I124" i="5"/>
  <c r="I129" i="5"/>
  <c r="I134" i="5"/>
  <c r="I139" i="5"/>
  <c r="I144" i="5"/>
  <c r="I149" i="5"/>
  <c r="I154" i="5"/>
  <c r="I159" i="5"/>
  <c r="I164" i="5"/>
  <c r="I169" i="5"/>
  <c r="I174" i="5"/>
  <c r="I179" i="5"/>
  <c r="I184" i="5"/>
  <c r="I189" i="5"/>
  <c r="I194" i="5"/>
  <c r="I199" i="5"/>
  <c r="I204" i="5"/>
  <c r="I209" i="5"/>
  <c r="I214" i="5"/>
  <c r="I219" i="5"/>
  <c r="I224" i="5"/>
  <c r="I229" i="5"/>
  <c r="I234" i="5"/>
  <c r="I239" i="5"/>
  <c r="I244" i="5"/>
  <c r="I249" i="5"/>
  <c r="I254" i="5"/>
  <c r="I259" i="5"/>
  <c r="I264" i="5"/>
  <c r="I269" i="5"/>
  <c r="I274" i="5"/>
  <c r="I279" i="5"/>
  <c r="I284" i="5"/>
  <c r="I289" i="5"/>
  <c r="I294" i="5"/>
  <c r="I18" i="5"/>
  <c r="I10" i="5"/>
  <c r="I23" i="5"/>
  <c r="I43" i="5"/>
  <c r="I63" i="5"/>
  <c r="I83" i="5"/>
  <c r="I103" i="5"/>
  <c r="I123" i="5"/>
  <c r="I143" i="5"/>
  <c r="I163" i="5"/>
  <c r="I183" i="5"/>
  <c r="I203" i="5"/>
  <c r="I223" i="5"/>
  <c r="I243" i="5"/>
  <c r="I263" i="5"/>
  <c r="I309" i="5"/>
  <c r="I313" i="5"/>
  <c r="I317" i="5"/>
  <c r="I326" i="5"/>
  <c r="I331" i="5"/>
  <c r="I336" i="5"/>
  <c r="I341" i="5"/>
  <c r="I346" i="5"/>
  <c r="I351" i="5"/>
  <c r="I356" i="5"/>
  <c r="I361" i="5"/>
  <c r="I366" i="5"/>
  <c r="I371" i="5"/>
  <c r="I376" i="5"/>
  <c r="I381" i="5"/>
  <c r="I386" i="5"/>
  <c r="I391" i="5"/>
  <c r="I396" i="5"/>
  <c r="I401" i="5"/>
  <c r="I406" i="5"/>
  <c r="I411" i="5"/>
  <c r="I416" i="5"/>
  <c r="I421" i="5"/>
  <c r="I426" i="5"/>
  <c r="I431" i="5"/>
  <c r="I436" i="5"/>
  <c r="I441" i="5"/>
  <c r="I446" i="5"/>
  <c r="I451" i="5"/>
  <c r="I456" i="5"/>
  <c r="I461" i="5"/>
  <c r="I37" i="5"/>
  <c r="I57" i="5"/>
  <c r="I77" i="5"/>
  <c r="I97" i="5"/>
  <c r="I117" i="5"/>
  <c r="I137" i="5"/>
  <c r="I157" i="5"/>
  <c r="I177" i="5"/>
  <c r="I197" i="5"/>
  <c r="I217" i="5"/>
  <c r="I237" i="5"/>
  <c r="I257" i="5"/>
  <c r="I272" i="5"/>
  <c r="I15" i="5"/>
  <c r="I40" i="5"/>
  <c r="I60" i="5"/>
  <c r="I80" i="5"/>
  <c r="I100" i="5"/>
  <c r="I120" i="5"/>
  <c r="I140" i="5"/>
  <c r="I160" i="5"/>
  <c r="I180" i="5"/>
  <c r="I200" i="5"/>
  <c r="I220" i="5"/>
  <c r="I240" i="5"/>
  <c r="I260" i="5"/>
  <c r="I301" i="5"/>
  <c r="I305" i="5"/>
  <c r="I321" i="5"/>
  <c r="I31" i="5"/>
  <c r="I51" i="5"/>
  <c r="I71" i="5"/>
  <c r="I91" i="5"/>
  <c r="I111" i="5"/>
  <c r="I131" i="5"/>
  <c r="I151" i="5"/>
  <c r="I171" i="5"/>
  <c r="I191" i="5"/>
  <c r="I211" i="5"/>
  <c r="I231" i="5"/>
  <c r="I251" i="5"/>
  <c r="I275" i="5"/>
  <c r="I278" i="5"/>
  <c r="I281" i="5"/>
  <c r="I297" i="5"/>
  <c r="I16" i="5"/>
  <c r="I41" i="5"/>
  <c r="I61" i="5"/>
  <c r="I81" i="5"/>
  <c r="I101" i="5"/>
  <c r="I121" i="5"/>
  <c r="I141" i="5"/>
  <c r="I161" i="5"/>
  <c r="I181" i="5"/>
  <c r="I201" i="5"/>
  <c r="I221" i="5"/>
  <c r="I241" i="5"/>
  <c r="I261" i="5"/>
  <c r="I267" i="5"/>
  <c r="I292" i="5"/>
  <c r="I323" i="5"/>
  <c r="I11" i="5"/>
  <c r="I106" i="5"/>
  <c r="I108" i="5"/>
  <c r="I116" i="5"/>
  <c r="I207" i="5"/>
  <c r="I213" i="5"/>
  <c r="I215" i="5"/>
  <c r="I295" i="5"/>
  <c r="I52" i="5"/>
  <c r="I118" i="5"/>
  <c r="I122" i="5"/>
  <c r="I145" i="5"/>
  <c r="I170" i="5"/>
  <c r="I252" i="5"/>
  <c r="I280" i="5"/>
  <c r="I286" i="5"/>
  <c r="I310" i="5"/>
  <c r="I21" i="5"/>
  <c r="I46" i="5"/>
  <c r="I48" i="5"/>
  <c r="I56" i="5"/>
  <c r="I147" i="5"/>
  <c r="I153" i="5"/>
  <c r="I155" i="5"/>
  <c r="I246" i="5"/>
  <c r="I248" i="5"/>
  <c r="I256" i="5"/>
  <c r="I17" i="5"/>
  <c r="I19" i="5"/>
  <c r="I58" i="5"/>
  <c r="I62" i="5"/>
  <c r="I85" i="5"/>
  <c r="I110" i="5"/>
  <c r="I192" i="5"/>
  <c r="I258" i="5"/>
  <c r="I262" i="5"/>
  <c r="I312" i="5"/>
  <c r="I320" i="5"/>
  <c r="I325" i="5"/>
  <c r="I345" i="5"/>
  <c r="I365" i="5"/>
  <c r="I87" i="5"/>
  <c r="I93" i="5"/>
  <c r="I95" i="5"/>
  <c r="I186" i="5"/>
  <c r="I188" i="5"/>
  <c r="I196" i="5"/>
  <c r="I271" i="5"/>
  <c r="I288" i="5"/>
  <c r="I307" i="5"/>
  <c r="I14" i="5"/>
  <c r="I92" i="5"/>
  <c r="I158" i="5"/>
  <c r="I162" i="5"/>
  <c r="I185" i="5"/>
  <c r="I210" i="5"/>
  <c r="I285" i="5"/>
  <c r="I335" i="5"/>
  <c r="I355" i="5"/>
  <c r="I375" i="5"/>
  <c r="I47" i="5"/>
  <c r="I78" i="5"/>
  <c r="I142" i="5"/>
  <c r="I202" i="5"/>
  <c r="I206" i="5"/>
  <c r="I222" i="5"/>
  <c r="I282" i="5"/>
  <c r="I308" i="5"/>
  <c r="I343" i="5"/>
  <c r="I358" i="5"/>
  <c r="I388" i="5"/>
  <c r="I402" i="5"/>
  <c r="I410" i="5"/>
  <c r="I427" i="5"/>
  <c r="I516" i="5"/>
  <c r="I529" i="5"/>
  <c r="I542" i="5"/>
  <c r="I547" i="5"/>
  <c r="I552" i="5"/>
  <c r="I557" i="5"/>
  <c r="I562" i="5"/>
  <c r="I567" i="5"/>
  <c r="I572" i="5"/>
  <c r="I577" i="5"/>
  <c r="I582" i="5"/>
  <c r="I587" i="5"/>
  <c r="I592" i="5"/>
  <c r="I597" i="5"/>
  <c r="I602" i="5"/>
  <c r="I607" i="5"/>
  <c r="I612" i="5"/>
  <c r="I617" i="5"/>
  <c r="I622" i="5"/>
  <c r="I627" i="5"/>
  <c r="I632" i="5"/>
  <c r="I637" i="5"/>
  <c r="I642" i="5"/>
  <c r="I647" i="5"/>
  <c r="I652" i="5"/>
  <c r="I657" i="5"/>
  <c r="I662" i="5"/>
  <c r="I667" i="5"/>
  <c r="I672" i="5"/>
  <c r="I27" i="5"/>
  <c r="I190" i="5"/>
  <c r="I242" i="5"/>
  <c r="I255" i="5"/>
  <c r="I306" i="5"/>
  <c r="I333" i="5"/>
  <c r="I348" i="5"/>
  <c r="I380" i="5"/>
  <c r="I424" i="5"/>
  <c r="I483" i="5"/>
  <c r="I490" i="5"/>
  <c r="I497" i="5"/>
  <c r="I504" i="5"/>
  <c r="I520" i="5"/>
  <c r="I533" i="5"/>
  <c r="I6" i="5"/>
  <c r="I36" i="5"/>
  <c r="I38" i="5"/>
  <c r="I98" i="5"/>
  <c r="I178" i="5"/>
  <c r="I193" i="5"/>
  <c r="I247" i="5"/>
  <c r="I296" i="5"/>
  <c r="I302" i="5"/>
  <c r="I304" i="5"/>
  <c r="I314" i="5"/>
  <c r="I338" i="5"/>
  <c r="I370" i="5"/>
  <c r="I407" i="5"/>
  <c r="I415" i="5"/>
  <c r="I438" i="5"/>
  <c r="I447" i="5"/>
  <c r="I450" i="5"/>
  <c r="I453" i="5"/>
  <c r="I466" i="5"/>
  <c r="I50" i="5"/>
  <c r="I76" i="5"/>
  <c r="I86" i="5"/>
  <c r="I96" i="5"/>
  <c r="I127" i="5"/>
  <c r="I227" i="5"/>
  <c r="I298" i="5"/>
  <c r="I328" i="5"/>
  <c r="I360" i="5"/>
  <c r="I393" i="5"/>
  <c r="I399" i="5"/>
  <c r="I444" i="5"/>
  <c r="I493" i="5"/>
  <c r="I500" i="5"/>
  <c r="I524" i="5"/>
  <c r="I537" i="5"/>
  <c r="I25" i="5"/>
  <c r="I45" i="5"/>
  <c r="I53" i="5"/>
  <c r="I112" i="5"/>
  <c r="I138" i="5"/>
  <c r="I198" i="5"/>
  <c r="I236" i="5"/>
  <c r="I238" i="5"/>
  <c r="I300" i="5"/>
  <c r="I350" i="5"/>
  <c r="I385" i="5"/>
  <c r="I435" i="5"/>
  <c r="I469" i="5"/>
  <c r="I476" i="5"/>
  <c r="I515" i="5"/>
  <c r="I528" i="5"/>
  <c r="I546" i="5"/>
  <c r="I551" i="5"/>
  <c r="I556" i="5"/>
  <c r="I561" i="5"/>
  <c r="I566" i="5"/>
  <c r="I571" i="5"/>
  <c r="I576" i="5"/>
  <c r="I581" i="5"/>
  <c r="I586" i="5"/>
  <c r="I591" i="5"/>
  <c r="I596" i="5"/>
  <c r="I601" i="5"/>
  <c r="I606" i="5"/>
  <c r="I611" i="5"/>
  <c r="I616" i="5"/>
  <c r="I621" i="5"/>
  <c r="I626" i="5"/>
  <c r="I631" i="5"/>
  <c r="I636" i="5"/>
  <c r="I641" i="5"/>
  <c r="I646" i="5"/>
  <c r="I651" i="5"/>
  <c r="I656" i="5"/>
  <c r="I661" i="5"/>
  <c r="I666" i="5"/>
  <c r="I671" i="5"/>
  <c r="I676" i="5"/>
  <c r="I681" i="5"/>
  <c r="I686" i="5"/>
  <c r="I691" i="5"/>
  <c r="I696" i="5"/>
  <c r="I701" i="5"/>
  <c r="I706" i="5"/>
  <c r="I711" i="5"/>
  <c r="I716" i="5"/>
  <c r="I35" i="5"/>
  <c r="I228" i="5"/>
  <c r="I230" i="5"/>
  <c r="I322" i="5"/>
  <c r="I354" i="5"/>
  <c r="I359" i="5"/>
  <c r="I392" i="5"/>
  <c r="I425" i="5"/>
  <c r="I471" i="5"/>
  <c r="I513" i="5"/>
  <c r="I115" i="5"/>
  <c r="I216" i="5"/>
  <c r="I334" i="5"/>
  <c r="I368" i="5"/>
  <c r="I420" i="5"/>
  <c r="I462" i="5"/>
  <c r="I489" i="5"/>
  <c r="I507" i="5"/>
  <c r="I512" i="5"/>
  <c r="I539" i="5"/>
  <c r="I773" i="5"/>
  <c r="I786" i="5"/>
  <c r="I130" i="5"/>
  <c r="I283" i="5"/>
  <c r="I633" i="5"/>
  <c r="I670" i="5"/>
  <c r="I68" i="5"/>
  <c r="I82" i="5"/>
  <c r="I88" i="5"/>
  <c r="I413" i="5"/>
  <c r="I430" i="5"/>
  <c r="I488" i="5"/>
  <c r="I776" i="5"/>
  <c r="I789" i="5"/>
  <c r="I22" i="5"/>
  <c r="I418" i="5"/>
  <c r="I422" i="5"/>
  <c r="I449" i="5"/>
  <c r="I460" i="5"/>
  <c r="I482" i="5"/>
  <c r="I544" i="5"/>
  <c r="I560" i="5"/>
  <c r="I573" i="5"/>
  <c r="I594" i="5"/>
  <c r="I610" i="5"/>
  <c r="I623" i="5"/>
  <c r="I644" i="5"/>
  <c r="I660" i="5"/>
  <c r="I673" i="5"/>
  <c r="I679" i="5"/>
  <c r="I708" i="5"/>
  <c r="I715" i="5"/>
  <c r="I726" i="5"/>
  <c r="I730" i="5"/>
  <c r="I749" i="5"/>
  <c r="I753" i="5"/>
  <c r="I757" i="5"/>
  <c r="I277" i="5"/>
  <c r="I397" i="5"/>
  <c r="I733" i="5"/>
  <c r="I502" i="5"/>
  <c r="I531" i="5"/>
  <c r="I28" i="5"/>
  <c r="I75" i="5"/>
  <c r="I135" i="5"/>
  <c r="I330" i="5"/>
  <c r="I332" i="5"/>
  <c r="I464" i="5"/>
  <c r="I473" i="5"/>
  <c r="I475" i="5"/>
  <c r="I491" i="5"/>
  <c r="I534" i="5"/>
  <c r="I777" i="5"/>
  <c r="I790" i="5"/>
  <c r="I442" i="5"/>
  <c r="I583" i="5"/>
  <c r="I729" i="5"/>
  <c r="I737" i="5"/>
  <c r="I756" i="5"/>
  <c r="I785" i="5"/>
  <c r="I468" i="5"/>
  <c r="I7" i="5"/>
  <c r="I70" i="5"/>
  <c r="I146" i="5"/>
  <c r="I152" i="5"/>
  <c r="I173" i="5"/>
  <c r="I432" i="5"/>
  <c r="I514" i="5"/>
  <c r="I519" i="5"/>
  <c r="I549" i="5"/>
  <c r="I565" i="5"/>
  <c r="I578" i="5"/>
  <c r="I599" i="5"/>
  <c r="I615" i="5"/>
  <c r="I628" i="5"/>
  <c r="I649" i="5"/>
  <c r="I665" i="5"/>
  <c r="I682" i="5"/>
  <c r="I685" i="5"/>
  <c r="I688" i="5"/>
  <c r="I718" i="5"/>
  <c r="I722" i="5"/>
  <c r="I741" i="5"/>
  <c r="I745" i="5"/>
  <c r="I764" i="5"/>
  <c r="I768" i="5"/>
  <c r="I781" i="5"/>
  <c r="I794" i="5"/>
  <c r="I799" i="5"/>
  <c r="I804" i="5"/>
  <c r="I809" i="5"/>
  <c r="I814" i="5"/>
  <c r="I819" i="5"/>
  <c r="I824" i="5"/>
  <c r="I829" i="5"/>
  <c r="I834" i="5"/>
  <c r="I839" i="5"/>
  <c r="I844" i="5"/>
  <c r="I849" i="5"/>
  <c r="I854" i="5"/>
  <c r="I859" i="5"/>
  <c r="I864" i="5"/>
  <c r="I869" i="5"/>
  <c r="I874" i="5"/>
  <c r="I879" i="5"/>
  <c r="I884" i="5"/>
  <c r="I889" i="5"/>
  <c r="I894" i="5"/>
  <c r="I899" i="5"/>
  <c r="I904" i="5"/>
  <c r="I909" i="5"/>
  <c r="I914" i="5"/>
  <c r="I919" i="5"/>
  <c r="I924" i="5"/>
  <c r="I772" i="5"/>
  <c r="I205" i="5"/>
  <c r="I383" i="5"/>
  <c r="I511" i="5"/>
  <c r="I13" i="5"/>
  <c r="I65" i="5"/>
  <c r="I90" i="5"/>
  <c r="I395" i="5"/>
  <c r="I428" i="5"/>
  <c r="I434" i="5"/>
  <c r="I440" i="5"/>
  <c r="I455" i="5"/>
  <c r="I477" i="5"/>
  <c r="I484" i="5"/>
  <c r="I486" i="5"/>
  <c r="I495" i="5"/>
  <c r="I509" i="5"/>
  <c r="I541" i="5"/>
  <c r="I704" i="5"/>
  <c r="I102" i="5"/>
  <c r="I133" i="5"/>
  <c r="I176" i="5"/>
  <c r="I526" i="5"/>
  <c r="I554" i="5"/>
  <c r="I570" i="5"/>
  <c r="I604" i="5"/>
  <c r="I620" i="5"/>
  <c r="I654" i="5"/>
  <c r="I694" i="5"/>
  <c r="I760" i="5"/>
  <c r="I125" i="5"/>
  <c r="I168" i="5"/>
  <c r="I293" i="5"/>
  <c r="I536" i="5"/>
  <c r="I714" i="5"/>
  <c r="I66" i="5"/>
  <c r="I172" i="5"/>
  <c r="I212" i="5"/>
  <c r="I276" i="5"/>
  <c r="I492" i="5"/>
  <c r="I530" i="5"/>
  <c r="I540" i="5"/>
  <c r="I553" i="5"/>
  <c r="I574" i="5"/>
  <c r="I590" i="5"/>
  <c r="I603" i="5"/>
  <c r="I624" i="5"/>
  <c r="I640" i="5"/>
  <c r="I653" i="5"/>
  <c r="I674" i="5"/>
  <c r="I699" i="5"/>
  <c r="I720" i="5"/>
  <c r="I739" i="5"/>
  <c r="I743" i="5"/>
  <c r="I747" i="5"/>
  <c r="I766" i="5"/>
  <c r="I792" i="5"/>
  <c r="I12" i="5"/>
  <c r="I126" i="5"/>
  <c r="I148" i="5"/>
  <c r="I218" i="5"/>
  <c r="I235" i="5"/>
  <c r="I268" i="5"/>
  <c r="I329" i="5"/>
  <c r="I382" i="5"/>
  <c r="I433" i="5"/>
  <c r="I467" i="5"/>
  <c r="I503" i="5"/>
  <c r="I508" i="5"/>
  <c r="I770" i="5"/>
  <c r="I783" i="5"/>
  <c r="I187" i="5"/>
  <c r="I319" i="5"/>
  <c r="I478" i="5"/>
  <c r="I480" i="5"/>
  <c r="I498" i="5"/>
  <c r="I505" i="5"/>
  <c r="I55" i="5"/>
  <c r="I265" i="5"/>
  <c r="I373" i="5"/>
  <c r="I445" i="5"/>
  <c r="I689" i="5"/>
  <c r="I693" i="5"/>
  <c r="I72" i="5"/>
  <c r="I128" i="5"/>
  <c r="I195" i="5"/>
  <c r="I517" i="5"/>
  <c r="I538" i="5"/>
  <c r="I695" i="5"/>
  <c r="I755" i="5"/>
  <c r="I337" i="5"/>
  <c r="I342" i="5"/>
  <c r="I378" i="5"/>
  <c r="I403" i="5"/>
  <c r="I443" i="5"/>
  <c r="I496" i="5"/>
  <c r="I559" i="5"/>
  <c r="I579" i="5"/>
  <c r="I609" i="5"/>
  <c r="I629" i="5"/>
  <c r="I659" i="5"/>
  <c r="I759" i="5"/>
  <c r="I784" i="5"/>
  <c r="I810" i="5"/>
  <c r="I812" i="5"/>
  <c r="I845" i="5"/>
  <c r="I865" i="5"/>
  <c r="I885" i="5"/>
  <c r="I905" i="5"/>
  <c r="I167" i="5"/>
  <c r="I347" i="5"/>
  <c r="I384" i="5"/>
  <c r="I107" i="5"/>
  <c r="I132" i="5"/>
  <c r="I232" i="5"/>
  <c r="I291" i="5"/>
  <c r="I315" i="5"/>
  <c r="I463" i="5"/>
  <c r="J463" i="6" s="1"/>
  <c r="I545" i="5"/>
  <c r="I568" i="5"/>
  <c r="I584" i="5"/>
  <c r="I595" i="5"/>
  <c r="I105" i="5"/>
  <c r="I182" i="5"/>
  <c r="I273" i="5"/>
  <c r="I318" i="5"/>
  <c r="I324" i="5"/>
  <c r="I372" i="5"/>
  <c r="I377" i="5"/>
  <c r="I404" i="5"/>
  <c r="I423" i="5"/>
  <c r="I439" i="5"/>
  <c r="I535" i="5"/>
  <c r="I692" i="5"/>
  <c r="I731" i="5"/>
  <c r="I762" i="5"/>
  <c r="I813" i="5"/>
  <c r="I835" i="5"/>
  <c r="I855" i="5"/>
  <c r="I875" i="5"/>
  <c r="I895" i="5"/>
  <c r="I915" i="5"/>
  <c r="F920" i="5"/>
  <c r="G757" i="5"/>
  <c r="E608" i="5"/>
  <c r="E474" i="5"/>
  <c r="I454" i="5"/>
  <c r="F419" i="5"/>
  <c r="G408" i="5"/>
  <c r="I225" i="5"/>
  <c r="I208" i="5"/>
  <c r="I166" i="5"/>
  <c r="F156" i="5"/>
  <c r="H73" i="5"/>
  <c r="E861" i="5"/>
  <c r="H797" i="5"/>
  <c r="G705" i="5"/>
  <c r="I613" i="5"/>
  <c r="E592" i="5"/>
  <c r="E492" i="5"/>
  <c r="F471" i="5"/>
  <c r="G895" i="5"/>
  <c r="I870" i="5"/>
  <c r="H832" i="5"/>
  <c r="H830" i="5"/>
  <c r="F817" i="5"/>
  <c r="E770" i="5"/>
  <c r="I746" i="5"/>
  <c r="F705" i="5"/>
  <c r="N7" i="5"/>
  <c r="N12" i="5"/>
  <c r="N17" i="5"/>
  <c r="N22" i="5"/>
  <c r="N9" i="5"/>
  <c r="N14" i="5"/>
  <c r="N19" i="5"/>
  <c r="N6" i="5"/>
  <c r="N26" i="5"/>
  <c r="N31" i="5"/>
  <c r="N36" i="5"/>
  <c r="N41" i="5"/>
  <c r="N46" i="5"/>
  <c r="N51" i="5"/>
  <c r="N56" i="5"/>
  <c r="N61" i="5"/>
  <c r="N66" i="5"/>
  <c r="N71" i="5"/>
  <c r="N76" i="5"/>
  <c r="N81" i="5"/>
  <c r="N86" i="5"/>
  <c r="N91" i="5"/>
  <c r="N96" i="5"/>
  <c r="N101" i="5"/>
  <c r="N106" i="5"/>
  <c r="N111" i="5"/>
  <c r="N116" i="5"/>
  <c r="N121" i="5"/>
  <c r="N126" i="5"/>
  <c r="N131" i="5"/>
  <c r="N136" i="5"/>
  <c r="N141" i="5"/>
  <c r="N146" i="5"/>
  <c r="N151" i="5"/>
  <c r="N156" i="5"/>
  <c r="N161" i="5"/>
  <c r="N166" i="5"/>
  <c r="N171" i="5"/>
  <c r="N176" i="5"/>
  <c r="N181" i="5"/>
  <c r="N186" i="5"/>
  <c r="N191" i="5"/>
  <c r="N196" i="5"/>
  <c r="N201" i="5"/>
  <c r="N206" i="5"/>
  <c r="N211" i="5"/>
  <c r="N216" i="5"/>
  <c r="N221" i="5"/>
  <c r="N226" i="5"/>
  <c r="N231" i="5"/>
  <c r="N236" i="5"/>
  <c r="N241" i="5"/>
  <c r="N246" i="5"/>
  <c r="N251" i="5"/>
  <c r="N256" i="5"/>
  <c r="N261" i="5"/>
  <c r="N21" i="5"/>
  <c r="N13" i="5"/>
  <c r="N15" i="5"/>
  <c r="N32" i="5"/>
  <c r="N38" i="5"/>
  <c r="N52" i="5"/>
  <c r="N58" i="5"/>
  <c r="N72" i="5"/>
  <c r="N78" i="5"/>
  <c r="N92" i="5"/>
  <c r="N98" i="5"/>
  <c r="N112" i="5"/>
  <c r="N118" i="5"/>
  <c r="N132" i="5"/>
  <c r="N138" i="5"/>
  <c r="N152" i="5"/>
  <c r="N158" i="5"/>
  <c r="N172" i="5"/>
  <c r="N178" i="5"/>
  <c r="N192" i="5"/>
  <c r="N198" i="5"/>
  <c r="N212" i="5"/>
  <c r="N218" i="5"/>
  <c r="N232" i="5"/>
  <c r="N238" i="5"/>
  <c r="N252" i="5"/>
  <c r="N258" i="5"/>
  <c r="N273" i="5"/>
  <c r="N276" i="5"/>
  <c r="N279" i="5"/>
  <c r="N310" i="5"/>
  <c r="N8" i="5"/>
  <c r="N18" i="5"/>
  <c r="N29" i="5"/>
  <c r="N49" i="5"/>
  <c r="N69" i="5"/>
  <c r="N89" i="5"/>
  <c r="N109" i="5"/>
  <c r="N129" i="5"/>
  <c r="N149" i="5"/>
  <c r="N169" i="5"/>
  <c r="N189" i="5"/>
  <c r="N209" i="5"/>
  <c r="N229" i="5"/>
  <c r="N249" i="5"/>
  <c r="N282" i="5"/>
  <c r="N285" i="5"/>
  <c r="N302" i="5"/>
  <c r="N306" i="5"/>
  <c r="N318" i="5"/>
  <c r="N327" i="5"/>
  <c r="N332" i="5"/>
  <c r="N337" i="5"/>
  <c r="N342" i="5"/>
  <c r="N347" i="5"/>
  <c r="N352" i="5"/>
  <c r="N357" i="5"/>
  <c r="N362" i="5"/>
  <c r="N367" i="5"/>
  <c r="N372" i="5"/>
  <c r="N377" i="5"/>
  <c r="N382" i="5"/>
  <c r="N387" i="5"/>
  <c r="N392" i="5"/>
  <c r="N397" i="5"/>
  <c r="N402" i="5"/>
  <c r="N407" i="5"/>
  <c r="N412" i="5"/>
  <c r="N417" i="5"/>
  <c r="N422" i="5"/>
  <c r="N427" i="5"/>
  <c r="N432" i="5"/>
  <c r="N437" i="5"/>
  <c r="N442" i="5"/>
  <c r="N447" i="5"/>
  <c r="N452" i="5"/>
  <c r="N457" i="5"/>
  <c r="N462" i="5"/>
  <c r="N467" i="5"/>
  <c r="N472" i="5"/>
  <c r="N477" i="5"/>
  <c r="N482" i="5"/>
  <c r="N487" i="5"/>
  <c r="N492" i="5"/>
  <c r="N497" i="5"/>
  <c r="N502" i="5"/>
  <c r="N507" i="5"/>
  <c r="N512" i="5"/>
  <c r="N322" i="5"/>
  <c r="N40" i="5"/>
  <c r="N60" i="5"/>
  <c r="N80" i="5"/>
  <c r="N100" i="5"/>
  <c r="N120" i="5"/>
  <c r="N140" i="5"/>
  <c r="N160" i="5"/>
  <c r="N180" i="5"/>
  <c r="N200" i="5"/>
  <c r="N220" i="5"/>
  <c r="N240" i="5"/>
  <c r="N260" i="5"/>
  <c r="N298" i="5"/>
  <c r="N30" i="5"/>
  <c r="N50" i="5"/>
  <c r="N70" i="5"/>
  <c r="N90" i="5"/>
  <c r="N110" i="5"/>
  <c r="N130" i="5"/>
  <c r="N150" i="5"/>
  <c r="N170" i="5"/>
  <c r="N190" i="5"/>
  <c r="N210" i="5"/>
  <c r="N230" i="5"/>
  <c r="N250" i="5"/>
  <c r="N277" i="5"/>
  <c r="N280" i="5"/>
  <c r="N296" i="5"/>
  <c r="N324" i="5"/>
  <c r="N329" i="5"/>
  <c r="N334" i="5"/>
  <c r="N339" i="5"/>
  <c r="N344" i="5"/>
  <c r="N349" i="5"/>
  <c r="N354" i="5"/>
  <c r="N359" i="5"/>
  <c r="N364" i="5"/>
  <c r="N369" i="5"/>
  <c r="N374" i="5"/>
  <c r="N379" i="5"/>
  <c r="N67" i="5"/>
  <c r="N203" i="5"/>
  <c r="N205" i="5"/>
  <c r="N303" i="5"/>
  <c r="N28" i="5"/>
  <c r="N42" i="5"/>
  <c r="N44" i="5"/>
  <c r="N73" i="5"/>
  <c r="N77" i="5"/>
  <c r="N114" i="5"/>
  <c r="N139" i="5"/>
  <c r="N215" i="5"/>
  <c r="N228" i="5"/>
  <c r="N242" i="5"/>
  <c r="N244" i="5"/>
  <c r="N267" i="5"/>
  <c r="N274" i="5"/>
  <c r="N308" i="5"/>
  <c r="N143" i="5"/>
  <c r="N145" i="5"/>
  <c r="N207" i="5"/>
  <c r="N278" i="5"/>
  <c r="N284" i="5"/>
  <c r="N11" i="5"/>
  <c r="N54" i="5"/>
  <c r="N79" i="5"/>
  <c r="N155" i="5"/>
  <c r="N168" i="5"/>
  <c r="N182" i="5"/>
  <c r="N184" i="5"/>
  <c r="N213" i="5"/>
  <c r="N217" i="5"/>
  <c r="N254" i="5"/>
  <c r="N269" i="5"/>
  <c r="N295" i="5"/>
  <c r="N305" i="5"/>
  <c r="N323" i="5"/>
  <c r="N340" i="5"/>
  <c r="N360" i="5"/>
  <c r="N380" i="5"/>
  <c r="N383" i="5"/>
  <c r="N386" i="5"/>
  <c r="N399" i="5"/>
  <c r="N405" i="5"/>
  <c r="N408" i="5"/>
  <c r="N411" i="5"/>
  <c r="N83" i="5"/>
  <c r="N85" i="5"/>
  <c r="N147" i="5"/>
  <c r="N286" i="5"/>
  <c r="N293" i="5"/>
  <c r="N10" i="5"/>
  <c r="N16" i="5"/>
  <c r="N20" i="5"/>
  <c r="N55" i="5"/>
  <c r="N68" i="5"/>
  <c r="N82" i="5"/>
  <c r="N84" i="5"/>
  <c r="N113" i="5"/>
  <c r="N117" i="5"/>
  <c r="N154" i="5"/>
  <c r="N179" i="5"/>
  <c r="N255" i="5"/>
  <c r="N304" i="5"/>
  <c r="N319" i="5"/>
  <c r="N330" i="5"/>
  <c r="N350" i="5"/>
  <c r="N370" i="5"/>
  <c r="N104" i="5"/>
  <c r="N119" i="5"/>
  <c r="N122" i="5"/>
  <c r="N173" i="5"/>
  <c r="N195" i="5"/>
  <c r="N219" i="5"/>
  <c r="N341" i="5"/>
  <c r="N346" i="5"/>
  <c r="N436" i="5"/>
  <c r="N474" i="5"/>
  <c r="N505" i="5"/>
  <c r="N509" i="5"/>
  <c r="N517" i="5"/>
  <c r="N530" i="5"/>
  <c r="N47" i="5"/>
  <c r="N93" i="5"/>
  <c r="N133" i="5"/>
  <c r="N287" i="5"/>
  <c r="N331" i="5"/>
  <c r="N336" i="5"/>
  <c r="N373" i="5"/>
  <c r="N378" i="5"/>
  <c r="N413" i="5"/>
  <c r="N501" i="5"/>
  <c r="N521" i="5"/>
  <c r="N543" i="5"/>
  <c r="N548" i="5"/>
  <c r="N553" i="5"/>
  <c r="N558" i="5"/>
  <c r="N563" i="5"/>
  <c r="N568" i="5"/>
  <c r="N573" i="5"/>
  <c r="N578" i="5"/>
  <c r="N583" i="5"/>
  <c r="N588" i="5"/>
  <c r="N593" i="5"/>
  <c r="N598" i="5"/>
  <c r="N603" i="5"/>
  <c r="N608" i="5"/>
  <c r="N613" i="5"/>
  <c r="N618" i="5"/>
  <c r="N623" i="5"/>
  <c r="N628" i="5"/>
  <c r="N633" i="5"/>
  <c r="N638" i="5"/>
  <c r="N643" i="5"/>
  <c r="N648" i="5"/>
  <c r="N653" i="5"/>
  <c r="N658" i="5"/>
  <c r="N663" i="5"/>
  <c r="N668" i="5"/>
  <c r="N673" i="5"/>
  <c r="N678" i="5"/>
  <c r="N683" i="5"/>
  <c r="N688" i="5"/>
  <c r="N693" i="5"/>
  <c r="N698" i="5"/>
  <c r="N703" i="5"/>
  <c r="N708" i="5"/>
  <c r="N713" i="5"/>
  <c r="N718" i="5"/>
  <c r="N723" i="5"/>
  <c r="N728" i="5"/>
  <c r="N733" i="5"/>
  <c r="N738" i="5"/>
  <c r="N743" i="5"/>
  <c r="N748" i="5"/>
  <c r="N753" i="5"/>
  <c r="N758" i="5"/>
  <c r="N763" i="5"/>
  <c r="N88" i="5"/>
  <c r="N102" i="5"/>
  <c r="N204" i="5"/>
  <c r="N214" i="5"/>
  <c r="N326" i="5"/>
  <c r="N363" i="5"/>
  <c r="N368" i="5"/>
  <c r="N433" i="5"/>
  <c r="N439" i="5"/>
  <c r="N470" i="5"/>
  <c r="N484" i="5"/>
  <c r="N534" i="5"/>
  <c r="N27" i="5"/>
  <c r="N183" i="5"/>
  <c r="N222" i="5"/>
  <c r="N247" i="5"/>
  <c r="N271" i="5"/>
  <c r="N312" i="5"/>
  <c r="N353" i="5"/>
  <c r="N358" i="5"/>
  <c r="N391" i="5"/>
  <c r="N394" i="5"/>
  <c r="N421" i="5"/>
  <c r="N430" i="5"/>
  <c r="N454" i="5"/>
  <c r="N460" i="5"/>
  <c r="N463" i="5"/>
  <c r="N525" i="5"/>
  <c r="N538" i="5"/>
  <c r="N142" i="5"/>
  <c r="N202" i="5"/>
  <c r="N321" i="5"/>
  <c r="N343" i="5"/>
  <c r="N348" i="5"/>
  <c r="N418" i="5"/>
  <c r="N466" i="5"/>
  <c r="N473" i="5"/>
  <c r="N480" i="5"/>
  <c r="N494" i="5"/>
  <c r="N508" i="5"/>
  <c r="N516" i="5"/>
  <c r="N59" i="5"/>
  <c r="N281" i="5"/>
  <c r="N297" i="5"/>
  <c r="N309" i="5"/>
  <c r="N311" i="5"/>
  <c r="N409" i="5"/>
  <c r="N468" i="5"/>
  <c r="N475" i="5"/>
  <c r="N489" i="5"/>
  <c r="N545" i="5"/>
  <c r="N550" i="5"/>
  <c r="N555" i="5"/>
  <c r="N560" i="5"/>
  <c r="N565" i="5"/>
  <c r="N570" i="5"/>
  <c r="N575" i="5"/>
  <c r="N580" i="5"/>
  <c r="N585" i="5"/>
  <c r="N590" i="5"/>
  <c r="N595" i="5"/>
  <c r="N600" i="5"/>
  <c r="N605" i="5"/>
  <c r="N610" i="5"/>
  <c r="N615" i="5"/>
  <c r="N620" i="5"/>
  <c r="N625" i="5"/>
  <c r="N630" i="5"/>
  <c r="N635" i="5"/>
  <c r="N640" i="5"/>
  <c r="N645" i="5"/>
  <c r="N650" i="5"/>
  <c r="N655" i="5"/>
  <c r="N660" i="5"/>
  <c r="N665" i="5"/>
  <c r="N670" i="5"/>
  <c r="N675" i="5"/>
  <c r="N680" i="5"/>
  <c r="N685" i="5"/>
  <c r="N690" i="5"/>
  <c r="N695" i="5"/>
  <c r="N127" i="5"/>
  <c r="N187" i="5"/>
  <c r="N264" i="5"/>
  <c r="N266" i="5"/>
  <c r="N314" i="5"/>
  <c r="N316" i="5"/>
  <c r="N325" i="5"/>
  <c r="N366" i="5"/>
  <c r="N410" i="5"/>
  <c r="N443" i="5"/>
  <c r="N496" i="5"/>
  <c r="N537" i="5"/>
  <c r="N571" i="5"/>
  <c r="N621" i="5"/>
  <c r="N671" i="5"/>
  <c r="N686" i="5"/>
  <c r="N709" i="5"/>
  <c r="N727" i="5"/>
  <c r="N731" i="5"/>
  <c r="N735" i="5"/>
  <c r="N754" i="5"/>
  <c r="N774" i="5"/>
  <c r="N787" i="5"/>
  <c r="N796" i="5"/>
  <c r="N801" i="5"/>
  <c r="N806" i="5"/>
  <c r="N811" i="5"/>
  <c r="N816" i="5"/>
  <c r="N821" i="5"/>
  <c r="N826" i="5"/>
  <c r="N831" i="5"/>
  <c r="N836" i="5"/>
  <c r="N841" i="5"/>
  <c r="N846" i="5"/>
  <c r="N851" i="5"/>
  <c r="N856" i="5"/>
  <c r="N861" i="5"/>
  <c r="N866" i="5"/>
  <c r="N871" i="5"/>
  <c r="N876" i="5"/>
  <c r="N881" i="5"/>
  <c r="N886" i="5"/>
  <c r="N891" i="5"/>
  <c r="N896" i="5"/>
  <c r="N901" i="5"/>
  <c r="N906" i="5"/>
  <c r="N911" i="5"/>
  <c r="N916" i="5"/>
  <c r="N921" i="5"/>
  <c r="N926" i="5"/>
  <c r="N257" i="5"/>
  <c r="N272" i="5"/>
  <c r="N328" i="5"/>
  <c r="N420" i="5"/>
  <c r="N539" i="5"/>
  <c r="N594" i="5"/>
  <c r="N657" i="5"/>
  <c r="N679" i="5"/>
  <c r="N682" i="5"/>
  <c r="N99" i="5"/>
  <c r="N307" i="5"/>
  <c r="N381" i="5"/>
  <c r="N453" i="5"/>
  <c r="N715" i="5"/>
  <c r="N749" i="5"/>
  <c r="N777" i="5"/>
  <c r="N62" i="5"/>
  <c r="N115" i="5"/>
  <c r="N163" i="5"/>
  <c r="N259" i="5"/>
  <c r="N356" i="5"/>
  <c r="N406" i="5"/>
  <c r="N414" i="5"/>
  <c r="N429" i="5"/>
  <c r="N445" i="5"/>
  <c r="N469" i="5"/>
  <c r="N471" i="5"/>
  <c r="N547" i="5"/>
  <c r="N584" i="5"/>
  <c r="N597" i="5"/>
  <c r="N634" i="5"/>
  <c r="N647" i="5"/>
  <c r="N689" i="5"/>
  <c r="N692" i="5"/>
  <c r="N712" i="5"/>
  <c r="N544" i="5"/>
  <c r="N644" i="5"/>
  <c r="N486" i="5"/>
  <c r="N25" i="5"/>
  <c r="N33" i="5"/>
  <c r="N137" i="5"/>
  <c r="N262" i="5"/>
  <c r="N390" i="5"/>
  <c r="N416" i="5"/>
  <c r="N458" i="5"/>
  <c r="N522" i="5"/>
  <c r="N532" i="5"/>
  <c r="N576" i="5"/>
  <c r="N626" i="5"/>
  <c r="N719" i="5"/>
  <c r="N742" i="5"/>
  <c r="N746" i="5"/>
  <c r="N750" i="5"/>
  <c r="N778" i="5"/>
  <c r="N791" i="5"/>
  <c r="N875" i="5"/>
  <c r="N426" i="5"/>
  <c r="N493" i="5"/>
  <c r="N199" i="5"/>
  <c r="N234" i="5"/>
  <c r="N500" i="5"/>
  <c r="N701" i="5"/>
  <c r="N75" i="5"/>
  <c r="N135" i="5"/>
  <c r="N498" i="5"/>
  <c r="N527" i="5"/>
  <c r="N552" i="5"/>
  <c r="N589" i="5"/>
  <c r="N602" i="5"/>
  <c r="N639" i="5"/>
  <c r="N652" i="5"/>
  <c r="N769" i="5"/>
  <c r="N782" i="5"/>
  <c r="N449" i="5"/>
  <c r="N524" i="5"/>
  <c r="N786" i="5"/>
  <c r="N636" i="5"/>
  <c r="N726" i="5"/>
  <c r="N730" i="5"/>
  <c r="N194" i="5"/>
  <c r="N223" i="5"/>
  <c r="N404" i="5"/>
  <c r="N424" i="5"/>
  <c r="N491" i="5"/>
  <c r="N529" i="5"/>
  <c r="N581" i="5"/>
  <c r="N631" i="5"/>
  <c r="N676" i="5"/>
  <c r="N705" i="5"/>
  <c r="N734" i="5"/>
  <c r="N757" i="5"/>
  <c r="N761" i="5"/>
  <c r="N765" i="5"/>
  <c r="N795" i="5"/>
  <c r="N800" i="5"/>
  <c r="N805" i="5"/>
  <c r="N810" i="5"/>
  <c r="N815" i="5"/>
  <c r="N820" i="5"/>
  <c r="N825" i="5"/>
  <c r="N830" i="5"/>
  <c r="N835" i="5"/>
  <c r="N840" i="5"/>
  <c r="N845" i="5"/>
  <c r="N850" i="5"/>
  <c r="N855" i="5"/>
  <c r="N860" i="5"/>
  <c r="N865" i="5"/>
  <c r="N870" i="5"/>
  <c r="N880" i="5"/>
  <c r="N885" i="5"/>
  <c r="N890" i="5"/>
  <c r="N895" i="5"/>
  <c r="N900" i="5"/>
  <c r="N905" i="5"/>
  <c r="N910" i="5"/>
  <c r="N915" i="5"/>
  <c r="N920" i="5"/>
  <c r="N925" i="5"/>
  <c r="N39" i="5"/>
  <c r="N57" i="5"/>
  <c r="N65" i="5"/>
  <c r="N185" i="5"/>
  <c r="N301" i="5"/>
  <c r="N557" i="5"/>
  <c r="N607" i="5"/>
  <c r="N773" i="5"/>
  <c r="N451" i="5"/>
  <c r="N586" i="5"/>
  <c r="N722" i="5"/>
  <c r="N123" i="5"/>
  <c r="N134" i="5"/>
  <c r="N227" i="5"/>
  <c r="N294" i="5"/>
  <c r="N313" i="5"/>
  <c r="N335" i="5"/>
  <c r="N423" i="5"/>
  <c r="N506" i="5"/>
  <c r="N513" i="5"/>
  <c r="N528" i="5"/>
  <c r="N564" i="5"/>
  <c r="N577" i="5"/>
  <c r="N614" i="5"/>
  <c r="N627" i="5"/>
  <c r="N664" i="5"/>
  <c r="N684" i="5"/>
  <c r="N687" i="5"/>
  <c r="N700" i="5"/>
  <c r="N780" i="5"/>
  <c r="N793" i="5"/>
  <c r="N74" i="5"/>
  <c r="N177" i="5"/>
  <c r="N425" i="5"/>
  <c r="N450" i="5"/>
  <c r="N476" i="5"/>
  <c r="N483" i="5"/>
  <c r="N556" i="5"/>
  <c r="N606" i="5"/>
  <c r="N656" i="5"/>
  <c r="N732" i="5"/>
  <c r="N736" i="5"/>
  <c r="N740" i="5"/>
  <c r="N759" i="5"/>
  <c r="N771" i="5"/>
  <c r="N784" i="5"/>
  <c r="N37" i="5"/>
  <c r="N103" i="5"/>
  <c r="N351" i="5"/>
  <c r="N393" i="5"/>
  <c r="N400" i="5"/>
  <c r="N531" i="5"/>
  <c r="N48" i="5"/>
  <c r="N124" i="5"/>
  <c r="N164" i="5"/>
  <c r="N208" i="5"/>
  <c r="N237" i="5"/>
  <c r="N455" i="5"/>
  <c r="N465" i="5"/>
  <c r="N510" i="5"/>
  <c r="N526" i="5"/>
  <c r="N540" i="5"/>
  <c r="N542" i="5"/>
  <c r="N592" i="5"/>
  <c r="N642" i="5"/>
  <c r="N745" i="5"/>
  <c r="N144" i="5"/>
  <c r="N398" i="5"/>
  <c r="N440" i="5"/>
  <c r="N488" i="5"/>
  <c r="N561" i="5"/>
  <c r="N611" i="5"/>
  <c r="N661" i="5"/>
  <c r="N691" i="5"/>
  <c r="N699" i="5"/>
  <c r="N97" i="5"/>
  <c r="N265" i="5"/>
  <c r="N361" i="5"/>
  <c r="N388" i="5"/>
  <c r="N435" i="5"/>
  <c r="N519" i="5"/>
  <c r="N549" i="5"/>
  <c r="N551" i="5"/>
  <c r="N599" i="5"/>
  <c r="N601" i="5"/>
  <c r="N649" i="5"/>
  <c r="N651" i="5"/>
  <c r="N747" i="5"/>
  <c r="N751" i="5"/>
  <c r="N24" i="5"/>
  <c r="N45" i="5"/>
  <c r="N224" i="5"/>
  <c r="N248" i="5"/>
  <c r="N288" i="5"/>
  <c r="N94" i="5"/>
  <c r="N148" i="5"/>
  <c r="N188" i="5"/>
  <c r="N268" i="5"/>
  <c r="N317" i="5"/>
  <c r="N371" i="5"/>
  <c r="N438" i="5"/>
  <c r="N515" i="5"/>
  <c r="N536" i="5"/>
  <c r="N554" i="5"/>
  <c r="N572" i="5"/>
  <c r="N389" i="5"/>
  <c r="N446" i="5"/>
  <c r="N495" i="5"/>
  <c r="N499" i="5"/>
  <c r="N744" i="5"/>
  <c r="N752" i="5"/>
  <c r="N779" i="5"/>
  <c r="N781" i="5"/>
  <c r="H925" i="5"/>
  <c r="E916" i="5"/>
  <c r="E912" i="5"/>
  <c r="F910" i="5"/>
  <c r="L906" i="5"/>
  <c r="N904" i="5"/>
  <c r="F891" i="5"/>
  <c r="M881" i="5"/>
  <c r="E876" i="5"/>
  <c r="E872" i="5"/>
  <c r="F870" i="5"/>
  <c r="L866" i="5"/>
  <c r="N864" i="5"/>
  <c r="F851" i="5"/>
  <c r="M841" i="5"/>
  <c r="E836" i="5"/>
  <c r="E832" i="5"/>
  <c r="E830" i="5"/>
  <c r="I828" i="5"/>
  <c r="I822" i="5"/>
  <c r="I820" i="5"/>
  <c r="M818" i="5"/>
  <c r="P814" i="5"/>
  <c r="N812" i="5"/>
  <c r="M806" i="5"/>
  <c r="P804" i="5"/>
  <c r="P802" i="5"/>
  <c r="G791" i="5"/>
  <c r="O777" i="5"/>
  <c r="N775" i="5"/>
  <c r="O771" i="5"/>
  <c r="M767" i="5"/>
  <c r="H765" i="5"/>
  <c r="I763" i="5"/>
  <c r="E755" i="5"/>
  <c r="H739" i="5"/>
  <c r="I735" i="5"/>
  <c r="E726" i="5"/>
  <c r="I724" i="5"/>
  <c r="I717" i="5"/>
  <c r="F715" i="5"/>
  <c r="F713" i="5"/>
  <c r="I709" i="5"/>
  <c r="G698" i="5"/>
  <c r="H693" i="5"/>
  <c r="M683" i="5"/>
  <c r="F674" i="5"/>
  <c r="L671" i="5"/>
  <c r="P664" i="5"/>
  <c r="P662" i="5"/>
  <c r="N659" i="5"/>
  <c r="I639" i="5"/>
  <c r="E632" i="5"/>
  <c r="M629" i="5"/>
  <c r="P619" i="5"/>
  <c r="N617" i="5"/>
  <c r="P607" i="5"/>
  <c r="O604" i="5"/>
  <c r="L596" i="5"/>
  <c r="G589" i="5"/>
  <c r="H584" i="5"/>
  <c r="H555" i="5"/>
  <c r="F542" i="5"/>
  <c r="I532" i="5"/>
  <c r="M502" i="5"/>
  <c r="M499" i="5"/>
  <c r="G497" i="5"/>
  <c r="P494" i="5"/>
  <c r="E485" i="5"/>
  <c r="F473" i="5"/>
  <c r="I465" i="5"/>
  <c r="O456" i="5"/>
  <c r="P450" i="5"/>
  <c r="O428" i="5"/>
  <c r="P415" i="5"/>
  <c r="E407" i="5"/>
  <c r="N401" i="5"/>
  <c r="G387" i="5"/>
  <c r="N384" i="5"/>
  <c r="E358" i="5"/>
  <c r="O355" i="5"/>
  <c r="I352" i="5"/>
  <c r="U352" i="6" s="1"/>
  <c r="G344" i="5"/>
  <c r="F341" i="5"/>
  <c r="N338" i="5"/>
  <c r="G322" i="5"/>
  <c r="L293" i="5"/>
  <c r="I290" i="5"/>
  <c r="M279" i="5"/>
  <c r="E276" i="5"/>
  <c r="F243" i="5"/>
  <c r="O235" i="5"/>
  <c r="F207" i="5"/>
  <c r="G203" i="5"/>
  <c r="N162" i="5"/>
  <c r="E106" i="5"/>
  <c r="M91" i="5"/>
  <c r="H30" i="5"/>
  <c r="F18" i="5"/>
  <c r="H817" i="6"/>
  <c r="L817" i="6"/>
  <c r="P817" i="6" s="1"/>
  <c r="E762" i="5"/>
  <c r="F926" i="5"/>
  <c r="F827" i="5"/>
  <c r="K811" i="6"/>
  <c r="E764" i="5"/>
  <c r="E658" i="5"/>
  <c r="F597" i="5"/>
  <c r="E217" i="5"/>
  <c r="F865" i="5"/>
  <c r="L859" i="6"/>
  <c r="H859" i="6"/>
  <c r="G842" i="5"/>
  <c r="H832" i="6"/>
  <c r="E788" i="5"/>
  <c r="G727" i="5"/>
  <c r="L569" i="6"/>
  <c r="F922" i="5"/>
  <c r="G920" i="5"/>
  <c r="E905" i="5"/>
  <c r="F842" i="5"/>
  <c r="F821" i="5"/>
  <c r="G815" i="5"/>
  <c r="E766" i="5"/>
  <c r="H755" i="6"/>
  <c r="G689" i="5"/>
  <c r="F677" i="5"/>
  <c r="H663" i="5"/>
  <c r="E922" i="5"/>
  <c r="F880" i="5"/>
  <c r="E821" i="5"/>
  <c r="H817" i="5"/>
  <c r="E805" i="5"/>
  <c r="F753" i="5"/>
  <c r="I744" i="5"/>
  <c r="G729" i="6"/>
  <c r="H705" i="5"/>
  <c r="H684" i="5"/>
  <c r="F592" i="5"/>
  <c r="F582" i="5"/>
  <c r="G574" i="5"/>
  <c r="I569" i="5"/>
  <c r="I550" i="5"/>
  <c r="E530" i="5"/>
  <c r="F527" i="5"/>
  <c r="F492" i="5"/>
  <c r="G482" i="5"/>
  <c r="G471" i="5"/>
  <c r="G163" i="5"/>
  <c r="H895" i="5"/>
  <c r="E880" i="5"/>
  <c r="I872" i="5"/>
  <c r="E859" i="5"/>
  <c r="H855" i="5"/>
  <c r="I830" i="5"/>
  <c r="E753" i="5"/>
  <c r="H703" i="5"/>
  <c r="G547" i="5"/>
  <c r="G540" i="5"/>
  <c r="E527" i="5"/>
  <c r="F482" i="5"/>
  <c r="I910" i="5"/>
  <c r="H872" i="5"/>
  <c r="G857" i="5"/>
  <c r="G855" i="5"/>
  <c r="G797" i="5"/>
  <c r="G761" i="5"/>
  <c r="E722" i="5"/>
  <c r="G696" i="5"/>
  <c r="G686" i="5"/>
  <c r="F679" i="5"/>
  <c r="O10" i="5"/>
  <c r="O6" i="5"/>
  <c r="O26" i="5"/>
  <c r="O31" i="5"/>
  <c r="O36" i="5"/>
  <c r="O41" i="5"/>
  <c r="O46" i="5"/>
  <c r="O51" i="5"/>
  <c r="O56" i="5"/>
  <c r="O61" i="5"/>
  <c r="O66" i="5"/>
  <c r="O71" i="5"/>
  <c r="O76" i="5"/>
  <c r="O81" i="5"/>
  <c r="O86" i="5"/>
  <c r="O91" i="5"/>
  <c r="O96" i="5"/>
  <c r="O101" i="5"/>
  <c r="O106" i="5"/>
  <c r="O111" i="5"/>
  <c r="O116" i="5"/>
  <c r="O121" i="5"/>
  <c r="O126" i="5"/>
  <c r="O131" i="5"/>
  <c r="O136" i="5"/>
  <c r="O141" i="5"/>
  <c r="O146" i="5"/>
  <c r="O151" i="5"/>
  <c r="O156" i="5"/>
  <c r="O161" i="5"/>
  <c r="O166" i="5"/>
  <c r="O171" i="5"/>
  <c r="O176" i="5"/>
  <c r="O181" i="5"/>
  <c r="O186" i="5"/>
  <c r="O191" i="5"/>
  <c r="O196" i="5"/>
  <c r="O201" i="5"/>
  <c r="O206" i="5"/>
  <c r="O211" i="5"/>
  <c r="O216" i="5"/>
  <c r="O221" i="5"/>
  <c r="O226" i="5"/>
  <c r="O231" i="5"/>
  <c r="O236" i="5"/>
  <c r="O241" i="5"/>
  <c r="O246" i="5"/>
  <c r="O251" i="5"/>
  <c r="O256" i="5"/>
  <c r="O261" i="5"/>
  <c r="O266" i="5"/>
  <c r="O271" i="5"/>
  <c r="O276" i="5"/>
  <c r="O281" i="5"/>
  <c r="O286" i="5"/>
  <c r="O291" i="5"/>
  <c r="O296" i="5"/>
  <c r="O301" i="5"/>
  <c r="O306" i="5"/>
  <c r="O311" i="5"/>
  <c r="O316" i="5"/>
  <c r="O321" i="5"/>
  <c r="O17" i="5"/>
  <c r="O21" i="5"/>
  <c r="O19" i="5"/>
  <c r="O23" i="5"/>
  <c r="O28" i="5"/>
  <c r="O33" i="5"/>
  <c r="O38" i="5"/>
  <c r="O43" i="5"/>
  <c r="O48" i="5"/>
  <c r="O53" i="5"/>
  <c r="O58" i="5"/>
  <c r="O63" i="5"/>
  <c r="O68" i="5"/>
  <c r="O73" i="5"/>
  <c r="O78" i="5"/>
  <c r="O83" i="5"/>
  <c r="O88" i="5"/>
  <c r="O93" i="5"/>
  <c r="O98" i="5"/>
  <c r="O103" i="5"/>
  <c r="O108" i="5"/>
  <c r="O113" i="5"/>
  <c r="O118" i="5"/>
  <c r="O123" i="5"/>
  <c r="O128" i="5"/>
  <c r="O133" i="5"/>
  <c r="O138" i="5"/>
  <c r="O143" i="5"/>
  <c r="O148" i="5"/>
  <c r="O153" i="5"/>
  <c r="O158" i="5"/>
  <c r="O163" i="5"/>
  <c r="O168" i="5"/>
  <c r="O173" i="5"/>
  <c r="O178" i="5"/>
  <c r="O183" i="5"/>
  <c r="O188" i="5"/>
  <c r="O193" i="5"/>
  <c r="O198" i="5"/>
  <c r="O203" i="5"/>
  <c r="O208" i="5"/>
  <c r="O213" i="5"/>
  <c r="O218" i="5"/>
  <c r="O223" i="5"/>
  <c r="O228" i="5"/>
  <c r="O233" i="5"/>
  <c r="O238" i="5"/>
  <c r="O243" i="5"/>
  <c r="O248" i="5"/>
  <c r="O253" i="5"/>
  <c r="O258" i="5"/>
  <c r="O263" i="5"/>
  <c r="O268" i="5"/>
  <c r="O273" i="5"/>
  <c r="O278" i="5"/>
  <c r="O283" i="5"/>
  <c r="O288" i="5"/>
  <c r="O293" i="5"/>
  <c r="O298" i="5"/>
  <c r="O303" i="5"/>
  <c r="O308" i="5"/>
  <c r="O313" i="5"/>
  <c r="O13" i="5"/>
  <c r="O314" i="5"/>
  <c r="O32" i="5"/>
  <c r="O52" i="5"/>
  <c r="O72" i="5"/>
  <c r="O92" i="5"/>
  <c r="O112" i="5"/>
  <c r="O132" i="5"/>
  <c r="O152" i="5"/>
  <c r="O172" i="5"/>
  <c r="O192" i="5"/>
  <c r="O212" i="5"/>
  <c r="O232" i="5"/>
  <c r="O252" i="5"/>
  <c r="O279" i="5"/>
  <c r="O310" i="5"/>
  <c r="O8" i="5"/>
  <c r="O18" i="5"/>
  <c r="O29" i="5"/>
  <c r="O49" i="5"/>
  <c r="O69" i="5"/>
  <c r="O89" i="5"/>
  <c r="O109" i="5"/>
  <c r="O129" i="5"/>
  <c r="O149" i="5"/>
  <c r="O169" i="5"/>
  <c r="O189" i="5"/>
  <c r="O209" i="5"/>
  <c r="O229" i="5"/>
  <c r="O249" i="5"/>
  <c r="O282" i="5"/>
  <c r="O285" i="5"/>
  <c r="O302" i="5"/>
  <c r="O318" i="5"/>
  <c r="O327" i="5"/>
  <c r="O332" i="5"/>
  <c r="O337" i="5"/>
  <c r="O342" i="5"/>
  <c r="O347" i="5"/>
  <c r="O352" i="5"/>
  <c r="O357" i="5"/>
  <c r="O362" i="5"/>
  <c r="O367" i="5"/>
  <c r="O372" i="5"/>
  <c r="O377" i="5"/>
  <c r="O382" i="5"/>
  <c r="O387" i="5"/>
  <c r="O392" i="5"/>
  <c r="O397" i="5"/>
  <c r="O402" i="5"/>
  <c r="O407" i="5"/>
  <c r="O412" i="5"/>
  <c r="O417" i="5"/>
  <c r="O422" i="5"/>
  <c r="O427" i="5"/>
  <c r="O432" i="5"/>
  <c r="O437" i="5"/>
  <c r="O442" i="5"/>
  <c r="O447" i="5"/>
  <c r="O452" i="5"/>
  <c r="O457" i="5"/>
  <c r="O462" i="5"/>
  <c r="O467" i="5"/>
  <c r="O472" i="5"/>
  <c r="O477" i="5"/>
  <c r="O482" i="5"/>
  <c r="O487" i="5"/>
  <c r="O492" i="5"/>
  <c r="O497" i="5"/>
  <c r="O502" i="5"/>
  <c r="O322" i="5"/>
  <c r="O9" i="5"/>
  <c r="O274" i="5"/>
  <c r="O300" i="5"/>
  <c r="O14" i="5"/>
  <c r="O30" i="5"/>
  <c r="O50" i="5"/>
  <c r="O70" i="5"/>
  <c r="O90" i="5"/>
  <c r="O110" i="5"/>
  <c r="O130" i="5"/>
  <c r="O150" i="5"/>
  <c r="O170" i="5"/>
  <c r="O190" i="5"/>
  <c r="O210" i="5"/>
  <c r="O230" i="5"/>
  <c r="O250" i="5"/>
  <c r="O277" i="5"/>
  <c r="O280" i="5"/>
  <c r="O75" i="5"/>
  <c r="O102" i="5"/>
  <c r="O104" i="5"/>
  <c r="O137" i="5"/>
  <c r="O174" i="5"/>
  <c r="O199" i="5"/>
  <c r="O265" i="5"/>
  <c r="O67" i="5"/>
  <c r="O180" i="5"/>
  <c r="O205" i="5"/>
  <c r="O42" i="5"/>
  <c r="O44" i="5"/>
  <c r="O77" i="5"/>
  <c r="O114" i="5"/>
  <c r="O139" i="5"/>
  <c r="O215" i="5"/>
  <c r="O242" i="5"/>
  <c r="O244" i="5"/>
  <c r="O267" i="5"/>
  <c r="O120" i="5"/>
  <c r="O145" i="5"/>
  <c r="O207" i="5"/>
  <c r="O284" i="5"/>
  <c r="O11" i="5"/>
  <c r="O54" i="5"/>
  <c r="O79" i="5"/>
  <c r="O155" i="5"/>
  <c r="O182" i="5"/>
  <c r="O184" i="5"/>
  <c r="O217" i="5"/>
  <c r="O254" i="5"/>
  <c r="O269" i="5"/>
  <c r="O295" i="5"/>
  <c r="O305" i="5"/>
  <c r="O45" i="5"/>
  <c r="O107" i="5"/>
  <c r="O220" i="5"/>
  <c r="O245" i="5"/>
  <c r="O55" i="5"/>
  <c r="O144" i="5"/>
  <c r="O224" i="5"/>
  <c r="O275" i="5"/>
  <c r="O317" i="5"/>
  <c r="O324" i="5"/>
  <c r="O339" i="5"/>
  <c r="O351" i="5"/>
  <c r="O356" i="5"/>
  <c r="O386" i="5"/>
  <c r="O389" i="5"/>
  <c r="O416" i="5"/>
  <c r="O419" i="5"/>
  <c r="O445" i="5"/>
  <c r="O448" i="5"/>
  <c r="L448" i="6" s="1"/>
  <c r="O451" i="5"/>
  <c r="O464" i="5"/>
  <c r="O491" i="5"/>
  <c r="O498" i="5"/>
  <c r="O539" i="5"/>
  <c r="O119" i="5"/>
  <c r="O122" i="5"/>
  <c r="O147" i="5"/>
  <c r="O160" i="5"/>
  <c r="O195" i="5"/>
  <c r="O219" i="5"/>
  <c r="O260" i="5"/>
  <c r="O329" i="5"/>
  <c r="O341" i="5"/>
  <c r="O346" i="5"/>
  <c r="O436" i="5"/>
  <c r="O474" i="5"/>
  <c r="O505" i="5"/>
  <c r="O509" i="5"/>
  <c r="O517" i="5"/>
  <c r="O530" i="5"/>
  <c r="O22" i="5"/>
  <c r="O40" i="5"/>
  <c r="O47" i="5"/>
  <c r="O255" i="5"/>
  <c r="O287" i="5"/>
  <c r="O331" i="5"/>
  <c r="O336" i="5"/>
  <c r="O373" i="5"/>
  <c r="O378" i="5"/>
  <c r="O405" i="5"/>
  <c r="O413" i="5"/>
  <c r="O501" i="5"/>
  <c r="O521" i="5"/>
  <c r="O543" i="5"/>
  <c r="O548" i="5"/>
  <c r="O553" i="5"/>
  <c r="O558" i="5"/>
  <c r="O563" i="5"/>
  <c r="O568" i="5"/>
  <c r="O573" i="5"/>
  <c r="O578" i="5"/>
  <c r="O583" i="5"/>
  <c r="O588" i="5"/>
  <c r="O593" i="5"/>
  <c r="O598" i="5"/>
  <c r="O603" i="5"/>
  <c r="O608" i="5"/>
  <c r="O613" i="5"/>
  <c r="O618" i="5"/>
  <c r="O623" i="5"/>
  <c r="O628" i="5"/>
  <c r="O633" i="5"/>
  <c r="O638" i="5"/>
  <c r="O643" i="5"/>
  <c r="O648" i="5"/>
  <c r="O653" i="5"/>
  <c r="O658" i="5"/>
  <c r="O663" i="5"/>
  <c r="O668" i="5"/>
  <c r="O673" i="5"/>
  <c r="O100" i="5"/>
  <c r="O140" i="5"/>
  <c r="O204" i="5"/>
  <c r="O214" i="5"/>
  <c r="O319" i="5"/>
  <c r="O326" i="5"/>
  <c r="O363" i="5"/>
  <c r="O368" i="5"/>
  <c r="O383" i="5"/>
  <c r="O433" i="5"/>
  <c r="O439" i="5"/>
  <c r="O470" i="5"/>
  <c r="O484" i="5"/>
  <c r="O534" i="5"/>
  <c r="O27" i="5"/>
  <c r="O222" i="5"/>
  <c r="O240" i="5"/>
  <c r="O247" i="5"/>
  <c r="O312" i="5"/>
  <c r="O353" i="5"/>
  <c r="O358" i="5"/>
  <c r="O391" i="5"/>
  <c r="O394" i="5"/>
  <c r="O421" i="5"/>
  <c r="O430" i="5"/>
  <c r="O454" i="5"/>
  <c r="O460" i="5"/>
  <c r="O463" i="5"/>
  <c r="O512" i="5"/>
  <c r="O525" i="5"/>
  <c r="O538" i="5"/>
  <c r="O270" i="5"/>
  <c r="O272" i="5"/>
  <c r="O398" i="5"/>
  <c r="O406" i="5"/>
  <c r="O429" i="5"/>
  <c r="O443" i="5"/>
  <c r="O523" i="5"/>
  <c r="O536" i="5"/>
  <c r="O59" i="5"/>
  <c r="O87" i="5"/>
  <c r="O124" i="5"/>
  <c r="O165" i="5"/>
  <c r="O175" i="5"/>
  <c r="O338" i="5"/>
  <c r="O360" i="5"/>
  <c r="O384" i="5"/>
  <c r="O388" i="5"/>
  <c r="O400" i="5"/>
  <c r="O435" i="5"/>
  <c r="O478" i="5"/>
  <c r="O480" i="5"/>
  <c r="O503" i="5"/>
  <c r="O510" i="5"/>
  <c r="O542" i="5"/>
  <c r="O545" i="5"/>
  <c r="O579" i="5"/>
  <c r="O592" i="5"/>
  <c r="O595" i="5"/>
  <c r="O629" i="5"/>
  <c r="O642" i="5"/>
  <c r="O645" i="5"/>
  <c r="O680" i="5"/>
  <c r="O683" i="5"/>
  <c r="O702" i="5"/>
  <c r="O716" i="5"/>
  <c r="O758" i="5"/>
  <c r="O770" i="5"/>
  <c r="O783" i="5"/>
  <c r="O424" i="5"/>
  <c r="O489" i="5"/>
  <c r="O529" i="5"/>
  <c r="O676" i="5"/>
  <c r="O880" i="5"/>
  <c r="O890" i="5"/>
  <c r="O905" i="5"/>
  <c r="O910" i="5"/>
  <c r="O57" i="5"/>
  <c r="O65" i="5"/>
  <c r="O328" i="5"/>
  <c r="O420" i="5"/>
  <c r="O773" i="5"/>
  <c r="O127" i="5"/>
  <c r="O187" i="5"/>
  <c r="O264" i="5"/>
  <c r="O323" i="5"/>
  <c r="O325" i="5"/>
  <c r="O344" i="5"/>
  <c r="O350" i="5"/>
  <c r="O354" i="5"/>
  <c r="O366" i="5"/>
  <c r="O374" i="5"/>
  <c r="O408" i="5"/>
  <c r="O410" i="5"/>
  <c r="O496" i="5"/>
  <c r="O537" i="5"/>
  <c r="O571" i="5"/>
  <c r="O621" i="5"/>
  <c r="O671" i="5"/>
  <c r="O686" i="5"/>
  <c r="O709" i="5"/>
  <c r="O727" i="5"/>
  <c r="O731" i="5"/>
  <c r="O735" i="5"/>
  <c r="O754" i="5"/>
  <c r="O774" i="5"/>
  <c r="O787" i="5"/>
  <c r="O796" i="5"/>
  <c r="O801" i="5"/>
  <c r="O806" i="5"/>
  <c r="O811" i="5"/>
  <c r="O816" i="5"/>
  <c r="O821" i="5"/>
  <c r="O826" i="5"/>
  <c r="O831" i="5"/>
  <c r="O836" i="5"/>
  <c r="O841" i="5"/>
  <c r="O846" i="5"/>
  <c r="O851" i="5"/>
  <c r="O856" i="5"/>
  <c r="O861" i="5"/>
  <c r="O866" i="5"/>
  <c r="O871" i="5"/>
  <c r="O876" i="5"/>
  <c r="O881" i="5"/>
  <c r="O886" i="5"/>
  <c r="O891" i="5"/>
  <c r="O896" i="5"/>
  <c r="O901" i="5"/>
  <c r="O906" i="5"/>
  <c r="O911" i="5"/>
  <c r="O916" i="5"/>
  <c r="O921" i="5"/>
  <c r="O926" i="5"/>
  <c r="O404" i="5"/>
  <c r="O581" i="5"/>
  <c r="O631" i="5"/>
  <c r="O757" i="5"/>
  <c r="O850" i="5"/>
  <c r="O875" i="5"/>
  <c r="O493" i="5"/>
  <c r="O524" i="5"/>
  <c r="O557" i="5"/>
  <c r="O594" i="5"/>
  <c r="O607" i="5"/>
  <c r="O610" i="5"/>
  <c r="O657" i="5"/>
  <c r="O753" i="5"/>
  <c r="O786" i="5"/>
  <c r="O16" i="5"/>
  <c r="O62" i="5"/>
  <c r="O84" i="5"/>
  <c r="O115" i="5"/>
  <c r="O259" i="5"/>
  <c r="O309" i="5"/>
  <c r="O340" i="5"/>
  <c r="O364" i="5"/>
  <c r="O414" i="5"/>
  <c r="O418" i="5"/>
  <c r="O469" i="5"/>
  <c r="O471" i="5"/>
  <c r="O547" i="5"/>
  <c r="O550" i="5"/>
  <c r="O584" i="5"/>
  <c r="O597" i="5"/>
  <c r="O600" i="5"/>
  <c r="O634" i="5"/>
  <c r="O647" i="5"/>
  <c r="O650" i="5"/>
  <c r="O689" i="5"/>
  <c r="O692" i="5"/>
  <c r="O712" i="5"/>
  <c r="O723" i="5"/>
  <c r="O507" i="5"/>
  <c r="O705" i="5"/>
  <c r="O795" i="5"/>
  <c r="O805" i="5"/>
  <c r="O840" i="5"/>
  <c r="O865" i="5"/>
  <c r="O870" i="5"/>
  <c r="O920" i="5"/>
  <c r="O925" i="5"/>
  <c r="O426" i="5"/>
  <c r="O449" i="5"/>
  <c r="O544" i="5"/>
  <c r="O560" i="5"/>
  <c r="O682" i="5"/>
  <c r="O708" i="5"/>
  <c r="O25" i="5"/>
  <c r="O262" i="5"/>
  <c r="O390" i="5"/>
  <c r="O458" i="5"/>
  <c r="O473" i="5"/>
  <c r="O522" i="5"/>
  <c r="O532" i="5"/>
  <c r="O576" i="5"/>
  <c r="O626" i="5"/>
  <c r="O719" i="5"/>
  <c r="O742" i="5"/>
  <c r="O746" i="5"/>
  <c r="O750" i="5"/>
  <c r="O778" i="5"/>
  <c r="O791" i="5"/>
  <c r="O466" i="5"/>
  <c r="O800" i="5"/>
  <c r="O815" i="5"/>
  <c r="O825" i="5"/>
  <c r="O845" i="5"/>
  <c r="O885" i="5"/>
  <c r="O895" i="5"/>
  <c r="O644" i="5"/>
  <c r="O660" i="5"/>
  <c r="O679" i="5"/>
  <c r="O135" i="5"/>
  <c r="O334" i="5"/>
  <c r="O527" i="5"/>
  <c r="O552" i="5"/>
  <c r="O555" i="5"/>
  <c r="O589" i="5"/>
  <c r="O602" i="5"/>
  <c r="O605" i="5"/>
  <c r="O639" i="5"/>
  <c r="O652" i="5"/>
  <c r="O655" i="5"/>
  <c r="O695" i="5"/>
  <c r="O698" i="5"/>
  <c r="O738" i="5"/>
  <c r="O769" i="5"/>
  <c r="O782" i="5"/>
  <c r="O60" i="5"/>
  <c r="O194" i="5"/>
  <c r="O202" i="5"/>
  <c r="O734" i="5"/>
  <c r="O761" i="5"/>
  <c r="O765" i="5"/>
  <c r="O810" i="5"/>
  <c r="O820" i="5"/>
  <c r="O830" i="5"/>
  <c r="O835" i="5"/>
  <c r="O855" i="5"/>
  <c r="O860" i="5"/>
  <c r="O900" i="5"/>
  <c r="O915" i="5"/>
  <c r="O7" i="5"/>
  <c r="O39" i="5"/>
  <c r="O185" i="5"/>
  <c r="O257" i="5"/>
  <c r="O105" i="5"/>
  <c r="O159" i="5"/>
  <c r="O162" i="5"/>
  <c r="O461" i="5"/>
  <c r="O479" i="5"/>
  <c r="O490" i="5"/>
  <c r="O533" i="5"/>
  <c r="O551" i="5"/>
  <c r="O601" i="5"/>
  <c r="O651" i="5"/>
  <c r="O681" i="5"/>
  <c r="O717" i="5"/>
  <c r="O721" i="5"/>
  <c r="O725" i="5"/>
  <c r="O744" i="5"/>
  <c r="O767" i="5"/>
  <c r="O798" i="5"/>
  <c r="O803" i="5"/>
  <c r="O808" i="5"/>
  <c r="O813" i="5"/>
  <c r="O818" i="5"/>
  <c r="O823" i="5"/>
  <c r="O828" i="5"/>
  <c r="O833" i="5"/>
  <c r="O838" i="5"/>
  <c r="H838" i="6" s="1"/>
  <c r="O843" i="5"/>
  <c r="O848" i="5"/>
  <c r="O853" i="5"/>
  <c r="O858" i="5"/>
  <c r="O863" i="5"/>
  <c r="O868" i="5"/>
  <c r="O873" i="5"/>
  <c r="O878" i="5"/>
  <c r="O883" i="5"/>
  <c r="O888" i="5"/>
  <c r="O893" i="5"/>
  <c r="O898" i="5"/>
  <c r="O903" i="5"/>
  <c r="O908" i="5"/>
  <c r="O913" i="5"/>
  <c r="O918" i="5"/>
  <c r="O923" i="5"/>
  <c r="O15" i="5"/>
  <c r="O80" i="5"/>
  <c r="O117" i="5"/>
  <c r="O134" i="5"/>
  <c r="O227" i="5"/>
  <c r="O294" i="5"/>
  <c r="O297" i="5"/>
  <c r="O335" i="5"/>
  <c r="O409" i="5"/>
  <c r="O423" i="5"/>
  <c r="O506" i="5"/>
  <c r="O513" i="5"/>
  <c r="O528" i="5"/>
  <c r="O564" i="5"/>
  <c r="O577" i="5"/>
  <c r="O580" i="5"/>
  <c r="O614" i="5"/>
  <c r="O627" i="5"/>
  <c r="O630" i="5"/>
  <c r="O664" i="5"/>
  <c r="O684" i="5"/>
  <c r="O687" i="5"/>
  <c r="O700" i="5"/>
  <c r="O763" i="5"/>
  <c r="O780" i="5"/>
  <c r="O793" i="5"/>
  <c r="O34" i="5"/>
  <c r="O82" i="5"/>
  <c r="O485" i="5"/>
  <c r="O500" i="5"/>
  <c r="O37" i="5"/>
  <c r="O393" i="5"/>
  <c r="O475" i="5"/>
  <c r="O531" i="5"/>
  <c r="O697" i="5"/>
  <c r="O739" i="5"/>
  <c r="O741" i="5"/>
  <c r="O20" i="5"/>
  <c r="O164" i="5"/>
  <c r="O234" i="5"/>
  <c r="O237" i="5"/>
  <c r="O304" i="5"/>
  <c r="O455" i="5"/>
  <c r="O465" i="5"/>
  <c r="O526" i="5"/>
  <c r="O540" i="5"/>
  <c r="O590" i="5"/>
  <c r="O640" i="5"/>
  <c r="O713" i="5"/>
  <c r="O745" i="5"/>
  <c r="O12" i="5"/>
  <c r="O440" i="5"/>
  <c r="O488" i="5"/>
  <c r="O556" i="5"/>
  <c r="O561" i="5"/>
  <c r="O606" i="5"/>
  <c r="O611" i="5"/>
  <c r="O656" i="5"/>
  <c r="O661" i="5"/>
  <c r="O678" i="5"/>
  <c r="O691" i="5"/>
  <c r="O699" i="5"/>
  <c r="O743" i="5"/>
  <c r="O749" i="5"/>
  <c r="O832" i="5"/>
  <c r="L832" i="6" s="1"/>
  <c r="O834" i="5"/>
  <c r="H834" i="6" s="1"/>
  <c r="O852" i="5"/>
  <c r="O854" i="5"/>
  <c r="O872" i="5"/>
  <c r="O874" i="5"/>
  <c r="O892" i="5"/>
  <c r="O894" i="5"/>
  <c r="O912" i="5"/>
  <c r="O914" i="5"/>
  <c r="O97" i="5"/>
  <c r="O349" i="5"/>
  <c r="O361" i="5"/>
  <c r="O24" i="5"/>
  <c r="O381" i="5"/>
  <c r="O396" i="5"/>
  <c r="O411" i="5"/>
  <c r="O450" i="5"/>
  <c r="O468" i="5"/>
  <c r="O494" i="5"/>
  <c r="O574" i="5"/>
  <c r="O95" i="5"/>
  <c r="O200" i="5"/>
  <c r="O292" i="5"/>
  <c r="O299" i="5"/>
  <c r="O379" i="5"/>
  <c r="O434" i="5"/>
  <c r="O504" i="5"/>
  <c r="O516" i="5"/>
  <c r="O587" i="5"/>
  <c r="O637" i="5"/>
  <c r="O694" i="5"/>
  <c r="O807" i="5"/>
  <c r="O809" i="5"/>
  <c r="O842" i="5"/>
  <c r="O844" i="5"/>
  <c r="O862" i="5"/>
  <c r="O864" i="5"/>
  <c r="O882" i="5"/>
  <c r="O884" i="5"/>
  <c r="O902" i="5"/>
  <c r="O904" i="5"/>
  <c r="O922" i="5"/>
  <c r="O924" i="5"/>
  <c r="G925" i="5"/>
  <c r="L921" i="5"/>
  <c r="P919" i="5"/>
  <c r="P917" i="5"/>
  <c r="H917" i="6" s="1"/>
  <c r="E910" i="5"/>
  <c r="I908" i="5"/>
  <c r="M904" i="5"/>
  <c r="I902" i="5"/>
  <c r="N898" i="5"/>
  <c r="E891" i="5"/>
  <c r="E889" i="5"/>
  <c r="I887" i="5"/>
  <c r="H885" i="5"/>
  <c r="L881" i="5"/>
  <c r="K881" i="6" s="1"/>
  <c r="P879" i="5"/>
  <c r="P877" i="5"/>
  <c r="E870" i="5"/>
  <c r="I868" i="5"/>
  <c r="M864" i="5"/>
  <c r="I862" i="5"/>
  <c r="N858" i="5"/>
  <c r="E851" i="5"/>
  <c r="V851" i="6" s="1"/>
  <c r="E849" i="5"/>
  <c r="I847" i="5"/>
  <c r="H845" i="5"/>
  <c r="L841" i="5"/>
  <c r="P839" i="5"/>
  <c r="P837" i="5"/>
  <c r="E824" i="5"/>
  <c r="H822" i="5"/>
  <c r="H820" i="5"/>
  <c r="L818" i="5"/>
  <c r="O814" i="5"/>
  <c r="M812" i="5"/>
  <c r="H810" i="5"/>
  <c r="L806" i="5"/>
  <c r="O804" i="5"/>
  <c r="O802" i="5"/>
  <c r="N798" i="5"/>
  <c r="F791" i="5"/>
  <c r="I787" i="5"/>
  <c r="I779" i="5"/>
  <c r="M775" i="5"/>
  <c r="H773" i="5"/>
  <c r="L771" i="5"/>
  <c r="G765" i="5"/>
  <c r="G763" i="5"/>
  <c r="P756" i="5"/>
  <c r="P752" i="5"/>
  <c r="H743" i="5"/>
  <c r="G739" i="5"/>
  <c r="E735" i="5"/>
  <c r="P730" i="5"/>
  <c r="O728" i="5"/>
  <c r="H724" i="5"/>
  <c r="H717" i="5"/>
  <c r="E713" i="5"/>
  <c r="E709" i="5"/>
  <c r="E698" i="5"/>
  <c r="G693" i="5"/>
  <c r="P690" i="5"/>
  <c r="L683" i="5"/>
  <c r="G681" i="5"/>
  <c r="E674" i="5"/>
  <c r="I669" i="5"/>
  <c r="M664" i="5"/>
  <c r="O662" i="5"/>
  <c r="M659" i="5"/>
  <c r="I648" i="5"/>
  <c r="H639" i="5"/>
  <c r="L634" i="5"/>
  <c r="K634" i="6" s="1"/>
  <c r="L629" i="5"/>
  <c r="H624" i="5"/>
  <c r="O619" i="5"/>
  <c r="H617" i="5"/>
  <c r="N604" i="5"/>
  <c r="P591" i="5"/>
  <c r="F589" i="5"/>
  <c r="I558" i="5"/>
  <c r="F555" i="5"/>
  <c r="P544" i="5"/>
  <c r="E542" i="5"/>
  <c r="H532" i="5"/>
  <c r="I523" i="5"/>
  <c r="I518" i="5"/>
  <c r="L502" i="5"/>
  <c r="F497" i="5"/>
  <c r="I494" i="5"/>
  <c r="O481" i="5"/>
  <c r="N456" i="5"/>
  <c r="L450" i="5"/>
  <c r="L442" i="5"/>
  <c r="N428" i="5"/>
  <c r="O415" i="5"/>
  <c r="M401" i="5"/>
  <c r="M384" i="5"/>
  <c r="I369" i="5"/>
  <c r="M360" i="5"/>
  <c r="N355" i="5"/>
  <c r="G346" i="5"/>
  <c r="F344" i="5"/>
  <c r="F338" i="5"/>
  <c r="F322" i="5"/>
  <c r="E297" i="5"/>
  <c r="L279" i="5"/>
  <c r="N235" i="5"/>
  <c r="E207" i="5"/>
  <c r="F203" i="5"/>
  <c r="M179" i="5"/>
  <c r="L172" i="5"/>
  <c r="M162" i="5"/>
  <c r="N87" i="5"/>
  <c r="M68" i="5"/>
  <c r="G37" i="5"/>
  <c r="G30" i="5"/>
  <c r="I26" i="5"/>
  <c r="I692" i="6"/>
  <c r="E909" i="5"/>
  <c r="E869" i="5"/>
  <c r="E850" i="5"/>
  <c r="E452" i="5"/>
  <c r="E295" i="5"/>
  <c r="E924" i="5"/>
  <c r="E825" i="5"/>
  <c r="E326" i="5"/>
  <c r="E70" i="5"/>
  <c r="F907" i="5"/>
  <c r="G882" i="5"/>
  <c r="F867" i="5"/>
  <c r="L857" i="6"/>
  <c r="H857" i="6"/>
  <c r="E844" i="5"/>
  <c r="E827" i="5"/>
  <c r="E809" i="5"/>
  <c r="E742" i="5"/>
  <c r="E699" i="5"/>
  <c r="E533" i="5"/>
  <c r="F498" i="5"/>
  <c r="F489" i="5"/>
  <c r="F306" i="5"/>
  <c r="E11" i="5"/>
  <c r="H20" i="5"/>
  <c r="H24" i="5"/>
  <c r="H29" i="5"/>
  <c r="H34" i="5"/>
  <c r="H39" i="5"/>
  <c r="H44" i="5"/>
  <c r="H49" i="5"/>
  <c r="H54" i="5"/>
  <c r="H59" i="5"/>
  <c r="H64" i="5"/>
  <c r="H69" i="5"/>
  <c r="H74" i="5"/>
  <c r="H79" i="5"/>
  <c r="H84" i="5"/>
  <c r="H89" i="5"/>
  <c r="H94" i="5"/>
  <c r="H99" i="5"/>
  <c r="H104" i="5"/>
  <c r="H109" i="5"/>
  <c r="H114" i="5"/>
  <c r="H119" i="5"/>
  <c r="H124" i="5"/>
  <c r="H129" i="5"/>
  <c r="H134" i="5"/>
  <c r="H139" i="5"/>
  <c r="H144" i="5"/>
  <c r="H149" i="5"/>
  <c r="H154" i="5"/>
  <c r="H159" i="5"/>
  <c r="H164" i="5"/>
  <c r="H169" i="5"/>
  <c r="H174" i="5"/>
  <c r="H179" i="5"/>
  <c r="H184" i="5"/>
  <c r="H189" i="5"/>
  <c r="H194" i="5"/>
  <c r="H199" i="5"/>
  <c r="H204" i="5"/>
  <c r="H209" i="5"/>
  <c r="H214" i="5"/>
  <c r="H219" i="5"/>
  <c r="H224" i="5"/>
  <c r="H229" i="5"/>
  <c r="H234" i="5"/>
  <c r="H239" i="5"/>
  <c r="H244" i="5"/>
  <c r="H249" i="5"/>
  <c r="H254" i="5"/>
  <c r="H259" i="5"/>
  <c r="H264" i="5"/>
  <c r="H269" i="5"/>
  <c r="H274" i="5"/>
  <c r="H279" i="5"/>
  <c r="H284" i="5"/>
  <c r="H289" i="5"/>
  <c r="H294" i="5"/>
  <c r="H12" i="5"/>
  <c r="H16" i="5"/>
  <c r="H10" i="5"/>
  <c r="H14" i="5"/>
  <c r="H37" i="5"/>
  <c r="H57" i="5"/>
  <c r="H77" i="5"/>
  <c r="H97" i="5"/>
  <c r="H117" i="5"/>
  <c r="H137" i="5"/>
  <c r="H157" i="5"/>
  <c r="H177" i="5"/>
  <c r="H197" i="5"/>
  <c r="H217" i="5"/>
  <c r="H237" i="5"/>
  <c r="H257" i="5"/>
  <c r="H272" i="5"/>
  <c r="H15" i="5"/>
  <c r="H40" i="5"/>
  <c r="H60" i="5"/>
  <c r="H80" i="5"/>
  <c r="H100" i="5"/>
  <c r="H120" i="5"/>
  <c r="H140" i="5"/>
  <c r="H160" i="5"/>
  <c r="H180" i="5"/>
  <c r="H200" i="5"/>
  <c r="H220" i="5"/>
  <c r="H240" i="5"/>
  <c r="H260" i="5"/>
  <c r="H301" i="5"/>
  <c r="H305" i="5"/>
  <c r="H321" i="5"/>
  <c r="H31" i="5"/>
  <c r="H51" i="5"/>
  <c r="H71" i="5"/>
  <c r="H91" i="5"/>
  <c r="H111" i="5"/>
  <c r="H131" i="5"/>
  <c r="H151" i="5"/>
  <c r="H171" i="5"/>
  <c r="H191" i="5"/>
  <c r="H211" i="5"/>
  <c r="H231" i="5"/>
  <c r="H251" i="5"/>
  <c r="H275" i="5"/>
  <c r="H278" i="5"/>
  <c r="H281" i="5"/>
  <c r="H297" i="5"/>
  <c r="H325" i="5"/>
  <c r="H330" i="5"/>
  <c r="H335" i="5"/>
  <c r="H340" i="5"/>
  <c r="H345" i="5"/>
  <c r="H350" i="5"/>
  <c r="H355" i="5"/>
  <c r="H360" i="5"/>
  <c r="H365" i="5"/>
  <c r="H370" i="5"/>
  <c r="H375" i="5"/>
  <c r="H380" i="5"/>
  <c r="H385" i="5"/>
  <c r="H390" i="5"/>
  <c r="H395" i="5"/>
  <c r="H400" i="5"/>
  <c r="H405" i="5"/>
  <c r="H410" i="5"/>
  <c r="H415" i="5"/>
  <c r="H420" i="5"/>
  <c r="H425" i="5"/>
  <c r="H430" i="5"/>
  <c r="H435" i="5"/>
  <c r="H440" i="5"/>
  <c r="H445" i="5"/>
  <c r="H450" i="5"/>
  <c r="H455" i="5"/>
  <c r="H460" i="5"/>
  <c r="H465" i="5"/>
  <c r="H470" i="5"/>
  <c r="H475" i="5"/>
  <c r="H480" i="5"/>
  <c r="H485" i="5"/>
  <c r="H490" i="5"/>
  <c r="H495" i="5"/>
  <c r="H500" i="5"/>
  <c r="H505" i="5"/>
  <c r="H510" i="5"/>
  <c r="H515" i="5"/>
  <c r="H520" i="5"/>
  <c r="H525" i="5"/>
  <c r="H530" i="5"/>
  <c r="H535" i="5"/>
  <c r="H540" i="5"/>
  <c r="H11" i="5"/>
  <c r="H314" i="5"/>
  <c r="H38" i="5"/>
  <c r="H58" i="5"/>
  <c r="H78" i="5"/>
  <c r="H98" i="5"/>
  <c r="H118" i="5"/>
  <c r="H138" i="5"/>
  <c r="H158" i="5"/>
  <c r="H178" i="5"/>
  <c r="H198" i="5"/>
  <c r="H218" i="5"/>
  <c r="H238" i="5"/>
  <c r="H258" i="5"/>
  <c r="H270" i="5"/>
  <c r="H273" i="5"/>
  <c r="H276" i="5"/>
  <c r="H295" i="5"/>
  <c r="H52" i="5"/>
  <c r="H122" i="5"/>
  <c r="H143" i="5"/>
  <c r="H145" i="5"/>
  <c r="H170" i="5"/>
  <c r="H252" i="5"/>
  <c r="H280" i="5"/>
  <c r="H286" i="5"/>
  <c r="H310" i="5"/>
  <c r="H315" i="5"/>
  <c r="H21" i="5"/>
  <c r="H46" i="5"/>
  <c r="H48" i="5"/>
  <c r="H56" i="5"/>
  <c r="H147" i="5"/>
  <c r="H153" i="5"/>
  <c r="H155" i="5"/>
  <c r="H221" i="5"/>
  <c r="H246" i="5"/>
  <c r="H248" i="5"/>
  <c r="H256" i="5"/>
  <c r="H300" i="5"/>
  <c r="H17" i="5"/>
  <c r="H19" i="5"/>
  <c r="H62" i="5"/>
  <c r="H83" i="5"/>
  <c r="H85" i="5"/>
  <c r="H110" i="5"/>
  <c r="H192" i="5"/>
  <c r="H262" i="5"/>
  <c r="H87" i="5"/>
  <c r="H93" i="5"/>
  <c r="H95" i="5"/>
  <c r="H161" i="5"/>
  <c r="H186" i="5"/>
  <c r="H188" i="5"/>
  <c r="H196" i="5"/>
  <c r="H271" i="5"/>
  <c r="H288" i="5"/>
  <c r="H307" i="5"/>
  <c r="H331" i="5"/>
  <c r="H351" i="5"/>
  <c r="H371" i="5"/>
  <c r="H7" i="5"/>
  <c r="H13" i="5"/>
  <c r="H23" i="5"/>
  <c r="H25" i="5"/>
  <c r="H50" i="5"/>
  <c r="H132" i="5"/>
  <c r="H202" i="5"/>
  <c r="H223" i="5"/>
  <c r="H225" i="5"/>
  <c r="H250" i="5"/>
  <c r="H290" i="5"/>
  <c r="H302" i="5"/>
  <c r="H61" i="5"/>
  <c r="H86" i="5"/>
  <c r="H88" i="5"/>
  <c r="H96" i="5"/>
  <c r="H187" i="5"/>
  <c r="H193" i="5"/>
  <c r="H195" i="5"/>
  <c r="H261" i="5"/>
  <c r="H341" i="5"/>
  <c r="H361" i="5"/>
  <c r="H381" i="5"/>
  <c r="H384" i="5"/>
  <c r="H387" i="5"/>
  <c r="H393" i="5"/>
  <c r="H406" i="5"/>
  <c r="H409" i="5"/>
  <c r="H412" i="5"/>
  <c r="H418" i="5"/>
  <c r="H431" i="5"/>
  <c r="H434" i="5"/>
  <c r="H437" i="5"/>
  <c r="H443" i="5"/>
  <c r="H27" i="5"/>
  <c r="H190" i="5"/>
  <c r="H242" i="5"/>
  <c r="H255" i="5"/>
  <c r="H306" i="5"/>
  <c r="H326" i="5"/>
  <c r="H333" i="5"/>
  <c r="H348" i="5"/>
  <c r="H424" i="5"/>
  <c r="H483" i="5"/>
  <c r="H497" i="5"/>
  <c r="H504" i="5"/>
  <c r="H533" i="5"/>
  <c r="H6" i="5"/>
  <c r="H36" i="5"/>
  <c r="H247" i="5"/>
  <c r="H296" i="5"/>
  <c r="H304" i="5"/>
  <c r="H338" i="5"/>
  <c r="H391" i="5"/>
  <c r="H407" i="5"/>
  <c r="H421" i="5"/>
  <c r="H438" i="5"/>
  <c r="H447" i="5"/>
  <c r="H453" i="5"/>
  <c r="H466" i="5"/>
  <c r="H76" i="5"/>
  <c r="H127" i="5"/>
  <c r="H183" i="5"/>
  <c r="H227" i="5"/>
  <c r="H298" i="5"/>
  <c r="H328" i="5"/>
  <c r="H399" i="5"/>
  <c r="H444" i="5"/>
  <c r="H493" i="5"/>
  <c r="H524" i="5"/>
  <c r="H537" i="5"/>
  <c r="H45" i="5"/>
  <c r="H53" i="5"/>
  <c r="H112" i="5"/>
  <c r="H236" i="5"/>
  <c r="H469" i="5"/>
  <c r="H476" i="5"/>
  <c r="H528" i="5"/>
  <c r="H546" i="5"/>
  <c r="H551" i="5"/>
  <c r="H556" i="5"/>
  <c r="H561" i="5"/>
  <c r="H566" i="5"/>
  <c r="H571" i="5"/>
  <c r="H576" i="5"/>
  <c r="H581" i="5"/>
  <c r="H586" i="5"/>
  <c r="H591" i="5"/>
  <c r="H596" i="5"/>
  <c r="H601" i="5"/>
  <c r="H606" i="5"/>
  <c r="H611" i="5"/>
  <c r="H616" i="5"/>
  <c r="H621" i="5"/>
  <c r="H626" i="5"/>
  <c r="H631" i="5"/>
  <c r="H636" i="5"/>
  <c r="H641" i="5"/>
  <c r="H646" i="5"/>
  <c r="H651" i="5"/>
  <c r="H656" i="5"/>
  <c r="H661" i="5"/>
  <c r="H666" i="5"/>
  <c r="H671" i="5"/>
  <c r="H676" i="5"/>
  <c r="H681" i="5"/>
  <c r="H686" i="5"/>
  <c r="H691" i="5"/>
  <c r="H696" i="5"/>
  <c r="H701" i="5"/>
  <c r="H706" i="5"/>
  <c r="H711" i="5"/>
  <c r="H716" i="5"/>
  <c r="H721" i="5"/>
  <c r="H726" i="5"/>
  <c r="H731" i="5"/>
  <c r="H736" i="5"/>
  <c r="H741" i="5"/>
  <c r="H746" i="5"/>
  <c r="H751" i="5"/>
  <c r="H756" i="5"/>
  <c r="H761" i="5"/>
  <c r="H766" i="5"/>
  <c r="H771" i="5"/>
  <c r="H776" i="5"/>
  <c r="H781" i="5"/>
  <c r="H786" i="5"/>
  <c r="H791" i="5"/>
  <c r="H32" i="5"/>
  <c r="H65" i="5"/>
  <c r="H67" i="5"/>
  <c r="H81" i="5"/>
  <c r="H125" i="5"/>
  <c r="H136" i="5"/>
  <c r="H176" i="5"/>
  <c r="H181" i="5"/>
  <c r="H212" i="5"/>
  <c r="H316" i="5"/>
  <c r="H323" i="5"/>
  <c r="H396" i="5"/>
  <c r="H423" i="5"/>
  <c r="H432" i="5"/>
  <c r="H441" i="5"/>
  <c r="H503" i="5"/>
  <c r="H507" i="5"/>
  <c r="H511" i="5"/>
  <c r="H541" i="5"/>
  <c r="H26" i="5"/>
  <c r="H33" i="5"/>
  <c r="H75" i="5"/>
  <c r="H126" i="5"/>
  <c r="H130" i="5"/>
  <c r="H146" i="5"/>
  <c r="H182" i="5"/>
  <c r="H203" i="5"/>
  <c r="H313" i="5"/>
  <c r="H344" i="5"/>
  <c r="H349" i="5"/>
  <c r="H408" i="5"/>
  <c r="H422" i="5"/>
  <c r="H448" i="5"/>
  <c r="H461" i="5"/>
  <c r="H464" i="5"/>
  <c r="H498" i="5"/>
  <c r="H526" i="5"/>
  <c r="H539" i="5"/>
  <c r="H22" i="5"/>
  <c r="H228" i="5"/>
  <c r="H241" i="5"/>
  <c r="H309" i="5"/>
  <c r="H346" i="5"/>
  <c r="H416" i="5"/>
  <c r="H449" i="5"/>
  <c r="H482" i="5"/>
  <c r="H544" i="5"/>
  <c r="H547" i="5"/>
  <c r="H560" i="5"/>
  <c r="H573" i="5"/>
  <c r="H594" i="5"/>
  <c r="H597" i="5"/>
  <c r="H610" i="5"/>
  <c r="H623" i="5"/>
  <c r="H644" i="5"/>
  <c r="H647" i="5"/>
  <c r="H660" i="5"/>
  <c r="H673" i="5"/>
  <c r="H679" i="5"/>
  <c r="H708" i="5"/>
  <c r="H715" i="5"/>
  <c r="H730" i="5"/>
  <c r="H749" i="5"/>
  <c r="H753" i="5"/>
  <c r="H757" i="5"/>
  <c r="H82" i="5"/>
  <c r="H413" i="5"/>
  <c r="H42" i="5"/>
  <c r="H113" i="5"/>
  <c r="H128" i="5"/>
  <c r="H232" i="5"/>
  <c r="H267" i="5"/>
  <c r="H748" i="5"/>
  <c r="H752" i="5"/>
  <c r="H843" i="5"/>
  <c r="H848" i="5"/>
  <c r="H878" i="5"/>
  <c r="H888" i="5"/>
  <c r="H918" i="5"/>
  <c r="H923" i="5"/>
  <c r="H28" i="5"/>
  <c r="H47" i="5"/>
  <c r="H106" i="5"/>
  <c r="H135" i="5"/>
  <c r="H207" i="5"/>
  <c r="H332" i="5"/>
  <c r="H473" i="5"/>
  <c r="H491" i="5"/>
  <c r="H534" i="5"/>
  <c r="H777" i="5"/>
  <c r="H790" i="5"/>
  <c r="H293" i="5"/>
  <c r="H488" i="5"/>
  <c r="H502" i="5"/>
  <c r="H531" i="5"/>
  <c r="H536" i="5"/>
  <c r="H479" i="5"/>
  <c r="H559" i="5"/>
  <c r="H562" i="5"/>
  <c r="H575" i="5"/>
  <c r="H588" i="5"/>
  <c r="H609" i="5"/>
  <c r="H638" i="5"/>
  <c r="H808" i="5"/>
  <c r="H823" i="5"/>
  <c r="H863" i="5"/>
  <c r="H893" i="5"/>
  <c r="H898" i="5"/>
  <c r="H70" i="5"/>
  <c r="H152" i="5"/>
  <c r="H173" i="5"/>
  <c r="H213" i="5"/>
  <c r="H514" i="5"/>
  <c r="H519" i="5"/>
  <c r="H549" i="5"/>
  <c r="H552" i="5"/>
  <c r="H565" i="5"/>
  <c r="H578" i="5"/>
  <c r="H599" i="5"/>
  <c r="H602" i="5"/>
  <c r="H615" i="5"/>
  <c r="H628" i="5"/>
  <c r="H649" i="5"/>
  <c r="H652" i="5"/>
  <c r="H665" i="5"/>
  <c r="H682" i="5"/>
  <c r="H685" i="5"/>
  <c r="H688" i="5"/>
  <c r="H718" i="5"/>
  <c r="H722" i="5"/>
  <c r="H745" i="5"/>
  <c r="H764" i="5"/>
  <c r="H768" i="5"/>
  <c r="H794" i="5"/>
  <c r="H799" i="5"/>
  <c r="H804" i="5"/>
  <c r="H809" i="5"/>
  <c r="H814" i="5"/>
  <c r="H819" i="5"/>
  <c r="H824" i="5"/>
  <c r="H829" i="5"/>
  <c r="H834" i="5"/>
  <c r="H839" i="5"/>
  <c r="H844" i="5"/>
  <c r="H849" i="5"/>
  <c r="H854" i="5"/>
  <c r="H859" i="5"/>
  <c r="H864" i="5"/>
  <c r="H869" i="5"/>
  <c r="H874" i="5"/>
  <c r="H879" i="5"/>
  <c r="H884" i="5"/>
  <c r="H889" i="5"/>
  <c r="H894" i="5"/>
  <c r="H899" i="5"/>
  <c r="H904" i="5"/>
  <c r="H909" i="5"/>
  <c r="H914" i="5"/>
  <c r="H919" i="5"/>
  <c r="H924" i="5"/>
  <c r="H383" i="5"/>
  <c r="H714" i="5"/>
  <c r="H789" i="5"/>
  <c r="H291" i="5"/>
  <c r="H379" i="5"/>
  <c r="H662" i="5"/>
  <c r="H675" i="5"/>
  <c r="H678" i="5"/>
  <c r="H725" i="5"/>
  <c r="H798" i="5"/>
  <c r="H803" i="5"/>
  <c r="H813" i="5"/>
  <c r="H818" i="5"/>
  <c r="H868" i="5"/>
  <c r="H873" i="5"/>
  <c r="H908" i="5"/>
  <c r="H90" i="5"/>
  <c r="H210" i="5"/>
  <c r="H312" i="5"/>
  <c r="H336" i="5"/>
  <c r="H426" i="5"/>
  <c r="H428" i="5"/>
  <c r="H477" i="5"/>
  <c r="H484" i="5"/>
  <c r="H486" i="5"/>
  <c r="H509" i="5"/>
  <c r="H529" i="5"/>
  <c r="H704" i="5"/>
  <c r="H377" i="5"/>
  <c r="H521" i="5"/>
  <c r="H697" i="5"/>
  <c r="H828" i="5"/>
  <c r="H833" i="5"/>
  <c r="H838" i="5"/>
  <c r="H853" i="5"/>
  <c r="H883" i="5"/>
  <c r="H102" i="5"/>
  <c r="H133" i="5"/>
  <c r="H185" i="5"/>
  <c r="H277" i="5"/>
  <c r="H283" i="5"/>
  <c r="H397" i="5"/>
  <c r="H442" i="5"/>
  <c r="H451" i="5"/>
  <c r="H554" i="5"/>
  <c r="H557" i="5"/>
  <c r="H570" i="5"/>
  <c r="H583" i="5"/>
  <c r="H604" i="5"/>
  <c r="H607" i="5"/>
  <c r="H620" i="5"/>
  <c r="H633" i="5"/>
  <c r="H654" i="5"/>
  <c r="H657" i="5"/>
  <c r="H670" i="5"/>
  <c r="H694" i="5"/>
  <c r="H729" i="5"/>
  <c r="H733" i="5"/>
  <c r="H737" i="5"/>
  <c r="H760" i="5"/>
  <c r="H772" i="5"/>
  <c r="H785" i="5"/>
  <c r="H68" i="5"/>
  <c r="H168" i="5"/>
  <c r="H205" i="5"/>
  <c r="H468" i="5"/>
  <c r="H208" i="5"/>
  <c r="H226" i="5"/>
  <c r="H299" i="5"/>
  <c r="H373" i="5"/>
  <c r="H612" i="5"/>
  <c r="H625" i="5"/>
  <c r="H659" i="5"/>
  <c r="H744" i="5"/>
  <c r="H858" i="5"/>
  <c r="H903" i="5"/>
  <c r="H913" i="5"/>
  <c r="H103" i="5"/>
  <c r="H148" i="5"/>
  <c r="H206" i="5"/>
  <c r="H235" i="5"/>
  <c r="H268" i="5"/>
  <c r="H292" i="5"/>
  <c r="H308" i="5"/>
  <c r="H329" i="5"/>
  <c r="H382" i="5"/>
  <c r="H433" i="5"/>
  <c r="H467" i="5"/>
  <c r="H508" i="5"/>
  <c r="H770" i="5"/>
  <c r="H783" i="5"/>
  <c r="H18" i="5"/>
  <c r="H43" i="5"/>
  <c r="H243" i="5"/>
  <c r="H311" i="5"/>
  <c r="H320" i="5"/>
  <c r="H398" i="5"/>
  <c r="H452" i="5"/>
  <c r="H478" i="5"/>
  <c r="H545" i="5"/>
  <c r="H558" i="5"/>
  <c r="H579" i="5"/>
  <c r="H582" i="5"/>
  <c r="H595" i="5"/>
  <c r="H608" i="5"/>
  <c r="H629" i="5"/>
  <c r="H632" i="5"/>
  <c r="H645" i="5"/>
  <c r="H658" i="5"/>
  <c r="H677" i="5"/>
  <c r="H680" i="5"/>
  <c r="H683" i="5"/>
  <c r="H709" i="5"/>
  <c r="H735" i="5"/>
  <c r="H754" i="5"/>
  <c r="H758" i="5"/>
  <c r="H762" i="5"/>
  <c r="H774" i="5"/>
  <c r="H796" i="5"/>
  <c r="H801" i="5"/>
  <c r="H806" i="5"/>
  <c r="H811" i="5"/>
  <c r="H816" i="5"/>
  <c r="H821" i="5"/>
  <c r="H826" i="5"/>
  <c r="H831" i="5"/>
  <c r="H836" i="5"/>
  <c r="H841" i="5"/>
  <c r="H846" i="5"/>
  <c r="H851" i="5"/>
  <c r="H856" i="5"/>
  <c r="H861" i="5"/>
  <c r="H866" i="5"/>
  <c r="H871" i="5"/>
  <c r="H876" i="5"/>
  <c r="H881" i="5"/>
  <c r="H886" i="5"/>
  <c r="H891" i="5"/>
  <c r="H896" i="5"/>
  <c r="H901" i="5"/>
  <c r="H906" i="5"/>
  <c r="H911" i="5"/>
  <c r="H916" i="5"/>
  <c r="H921" i="5"/>
  <c r="H926" i="5"/>
  <c r="H55" i="5"/>
  <c r="H201" i="5"/>
  <c r="H265" i="5"/>
  <c r="H542" i="5"/>
  <c r="H574" i="5"/>
  <c r="H592" i="5"/>
  <c r="H41" i="5"/>
  <c r="H72" i="5"/>
  <c r="H216" i="5"/>
  <c r="H356" i="5"/>
  <c r="H427" i="5"/>
  <c r="H517" i="5"/>
  <c r="H538" i="5"/>
  <c r="H695" i="5"/>
  <c r="H334" i="5"/>
  <c r="H337" i="5"/>
  <c r="H342" i="5"/>
  <c r="H354" i="5"/>
  <c r="H368" i="5"/>
  <c r="H378" i="5"/>
  <c r="H388" i="5"/>
  <c r="H403" i="5"/>
  <c r="H496" i="5"/>
  <c r="H759" i="5"/>
  <c r="H141" i="5"/>
  <c r="H162" i="5"/>
  <c r="H167" i="5"/>
  <c r="H317" i="5"/>
  <c r="H347" i="5"/>
  <c r="H359" i="5"/>
  <c r="H411" i="5"/>
  <c r="H494" i="5"/>
  <c r="H763" i="5"/>
  <c r="H767" i="5"/>
  <c r="H769" i="5"/>
  <c r="H782" i="5"/>
  <c r="H847" i="5"/>
  <c r="H867" i="5"/>
  <c r="H887" i="5"/>
  <c r="H907" i="5"/>
  <c r="H9" i="5"/>
  <c r="H107" i="5"/>
  <c r="H366" i="5"/>
  <c r="H101" i="5"/>
  <c r="H121" i="5"/>
  <c r="H376" i="5"/>
  <c r="H401" i="5"/>
  <c r="H92" i="5"/>
  <c r="H108" i="5"/>
  <c r="H163" i="5"/>
  <c r="H175" i="5"/>
  <c r="H233" i="5"/>
  <c r="H392" i="5"/>
  <c r="H459" i="5"/>
  <c r="H487" i="5"/>
  <c r="H569" i="5"/>
  <c r="H580" i="5"/>
  <c r="H619" i="5"/>
  <c r="H630" i="5"/>
  <c r="H669" i="5"/>
  <c r="H719" i="5"/>
  <c r="H723" i="5"/>
  <c r="H727" i="5"/>
  <c r="H787" i="5"/>
  <c r="H837" i="5"/>
  <c r="H857" i="5"/>
  <c r="H877" i="5"/>
  <c r="H897" i="5"/>
  <c r="H917" i="5"/>
  <c r="F886" i="5"/>
  <c r="E867" i="5"/>
  <c r="E865" i="5"/>
  <c r="G751" i="5"/>
  <c r="G660" i="5"/>
  <c r="F605" i="5"/>
  <c r="G592" i="5"/>
  <c r="G543" i="5"/>
  <c r="E498" i="5"/>
  <c r="G492" i="5"/>
  <c r="H471" i="5"/>
  <c r="G416" i="5"/>
  <c r="H364" i="5"/>
  <c r="H353" i="5"/>
  <c r="E274" i="5"/>
  <c r="E886" i="5"/>
  <c r="F815" i="5"/>
  <c r="E807" i="5"/>
  <c r="I795" i="5"/>
  <c r="I774" i="5"/>
  <c r="I703" i="5"/>
  <c r="G642" i="5"/>
  <c r="F640" i="5"/>
  <c r="H635" i="5"/>
  <c r="H367" i="5"/>
  <c r="E356" i="5"/>
  <c r="H339" i="5"/>
  <c r="E204" i="5"/>
  <c r="I897" i="5"/>
  <c r="F642" i="5"/>
  <c r="F635" i="5"/>
  <c r="H587" i="5"/>
  <c r="F574" i="5"/>
  <c r="H553" i="5"/>
  <c r="H454" i="5"/>
  <c r="G367" i="5"/>
  <c r="I287" i="5"/>
  <c r="I266" i="5"/>
  <c r="H894" i="6"/>
  <c r="H912" i="5"/>
  <c r="G891" i="6"/>
  <c r="K891" i="6"/>
  <c r="I853" i="5"/>
  <c r="G644" i="5"/>
  <c r="E642" i="5"/>
  <c r="H622" i="5"/>
  <c r="E574" i="5"/>
  <c r="F569" i="5"/>
  <c r="H564" i="5"/>
  <c r="G553" i="5"/>
  <c r="F547" i="5"/>
  <c r="H462" i="5"/>
  <c r="G454" i="5"/>
  <c r="K372" i="6"/>
  <c r="E247" i="5"/>
  <c r="E80" i="5"/>
  <c r="P14" i="5"/>
  <c r="P10" i="5"/>
  <c r="P6" i="5"/>
  <c r="P26" i="5"/>
  <c r="P31" i="5"/>
  <c r="P36" i="5"/>
  <c r="P41" i="5"/>
  <c r="P46" i="5"/>
  <c r="P51" i="5"/>
  <c r="P56" i="5"/>
  <c r="P61" i="5"/>
  <c r="P66" i="5"/>
  <c r="P71" i="5"/>
  <c r="P76" i="5"/>
  <c r="P81" i="5"/>
  <c r="P86" i="5"/>
  <c r="P91" i="5"/>
  <c r="P96" i="5"/>
  <c r="P101" i="5"/>
  <c r="P106" i="5"/>
  <c r="P111" i="5"/>
  <c r="P116" i="5"/>
  <c r="P121" i="5"/>
  <c r="P126" i="5"/>
  <c r="P131" i="5"/>
  <c r="P136" i="5"/>
  <c r="P141" i="5"/>
  <c r="P146" i="5"/>
  <c r="P151" i="5"/>
  <c r="P156" i="5"/>
  <c r="P161" i="5"/>
  <c r="P166" i="5"/>
  <c r="P171" i="5"/>
  <c r="P176" i="5"/>
  <c r="P181" i="5"/>
  <c r="P186" i="5"/>
  <c r="P191" i="5"/>
  <c r="P196" i="5"/>
  <c r="P201" i="5"/>
  <c r="P206" i="5"/>
  <c r="P211" i="5"/>
  <c r="P216" i="5"/>
  <c r="P221" i="5"/>
  <c r="P226" i="5"/>
  <c r="P231" i="5"/>
  <c r="P236" i="5"/>
  <c r="P241" i="5"/>
  <c r="P246" i="5"/>
  <c r="P251" i="5"/>
  <c r="P256" i="5"/>
  <c r="P261" i="5"/>
  <c r="P266" i="5"/>
  <c r="P271" i="5"/>
  <c r="P276" i="5"/>
  <c r="P281" i="5"/>
  <c r="P286" i="5"/>
  <c r="P291" i="5"/>
  <c r="P35" i="5"/>
  <c r="P55" i="5"/>
  <c r="P75" i="5"/>
  <c r="P95" i="5"/>
  <c r="P115" i="5"/>
  <c r="P135" i="5"/>
  <c r="P155" i="5"/>
  <c r="P175" i="5"/>
  <c r="P195" i="5"/>
  <c r="P215" i="5"/>
  <c r="P235" i="5"/>
  <c r="P255" i="5"/>
  <c r="P295" i="5"/>
  <c r="P323" i="5"/>
  <c r="P13" i="5"/>
  <c r="P38" i="5"/>
  <c r="P58" i="5"/>
  <c r="P78" i="5"/>
  <c r="P98" i="5"/>
  <c r="P118" i="5"/>
  <c r="P138" i="5"/>
  <c r="P158" i="5"/>
  <c r="P178" i="5"/>
  <c r="P198" i="5"/>
  <c r="P218" i="5"/>
  <c r="P238" i="5"/>
  <c r="P258" i="5"/>
  <c r="P273" i="5"/>
  <c r="P314" i="5"/>
  <c r="P32" i="5"/>
  <c r="P52" i="5"/>
  <c r="P72" i="5"/>
  <c r="P92" i="5"/>
  <c r="P112" i="5"/>
  <c r="P132" i="5"/>
  <c r="P152" i="5"/>
  <c r="P172" i="5"/>
  <c r="P192" i="5"/>
  <c r="P212" i="5"/>
  <c r="P232" i="5"/>
  <c r="P252" i="5"/>
  <c r="P279" i="5"/>
  <c r="P306" i="5"/>
  <c r="P310" i="5"/>
  <c r="P8" i="5"/>
  <c r="P18" i="5"/>
  <c r="P29" i="5"/>
  <c r="P49" i="5"/>
  <c r="P69" i="5"/>
  <c r="P89" i="5"/>
  <c r="P109" i="5"/>
  <c r="P129" i="5"/>
  <c r="P149" i="5"/>
  <c r="P169" i="5"/>
  <c r="P189" i="5"/>
  <c r="P209" i="5"/>
  <c r="P229" i="5"/>
  <c r="P249" i="5"/>
  <c r="P282" i="5"/>
  <c r="P285" i="5"/>
  <c r="P302" i="5"/>
  <c r="P318" i="5"/>
  <c r="P327" i="5"/>
  <c r="P332" i="5"/>
  <c r="P337" i="5"/>
  <c r="P342" i="5"/>
  <c r="P347" i="5"/>
  <c r="P352" i="5"/>
  <c r="P357" i="5"/>
  <c r="P362" i="5"/>
  <c r="P367" i="5"/>
  <c r="P372" i="5"/>
  <c r="P377" i="5"/>
  <c r="P382" i="5"/>
  <c r="P387" i="5"/>
  <c r="P392" i="5"/>
  <c r="P397" i="5"/>
  <c r="P402" i="5"/>
  <c r="P407" i="5"/>
  <c r="P412" i="5"/>
  <c r="P417" i="5"/>
  <c r="P422" i="5"/>
  <c r="P427" i="5"/>
  <c r="P432" i="5"/>
  <c r="P437" i="5"/>
  <c r="P442" i="5"/>
  <c r="P447" i="5"/>
  <c r="P452" i="5"/>
  <c r="P457" i="5"/>
  <c r="P462" i="5"/>
  <c r="P467" i="5"/>
  <c r="P472" i="5"/>
  <c r="P477" i="5"/>
  <c r="P482" i="5"/>
  <c r="P487" i="5"/>
  <c r="P492" i="5"/>
  <c r="P497" i="5"/>
  <c r="P502" i="5"/>
  <c r="P507" i="5"/>
  <c r="P512" i="5"/>
  <c r="P517" i="5"/>
  <c r="P522" i="5"/>
  <c r="P527" i="5"/>
  <c r="P532" i="5"/>
  <c r="P537" i="5"/>
  <c r="P39" i="5"/>
  <c r="P59" i="5"/>
  <c r="P79" i="5"/>
  <c r="P99" i="5"/>
  <c r="P119" i="5"/>
  <c r="P139" i="5"/>
  <c r="P159" i="5"/>
  <c r="P179" i="5"/>
  <c r="P199" i="5"/>
  <c r="P219" i="5"/>
  <c r="P239" i="5"/>
  <c r="P259" i="5"/>
  <c r="P268" i="5"/>
  <c r="P293" i="5"/>
  <c r="P304" i="5"/>
  <c r="P320" i="5"/>
  <c r="H320" i="6" s="1"/>
  <c r="P9" i="5"/>
  <c r="P274" i="5"/>
  <c r="P30" i="5"/>
  <c r="P40" i="5"/>
  <c r="P65" i="5"/>
  <c r="P88" i="5"/>
  <c r="P127" i="5"/>
  <c r="P133" i="5"/>
  <c r="P230" i="5"/>
  <c r="P240" i="5"/>
  <c r="P272" i="5"/>
  <c r="P313" i="5"/>
  <c r="P102" i="5"/>
  <c r="P104" i="5"/>
  <c r="P137" i="5"/>
  <c r="P174" i="5"/>
  <c r="P203" i="5"/>
  <c r="P265" i="5"/>
  <c r="P303" i="5"/>
  <c r="P28" i="5"/>
  <c r="P67" i="5"/>
  <c r="P73" i="5"/>
  <c r="P170" i="5"/>
  <c r="P180" i="5"/>
  <c r="P205" i="5"/>
  <c r="P228" i="5"/>
  <c r="P42" i="5"/>
  <c r="P44" i="5"/>
  <c r="P77" i="5"/>
  <c r="P114" i="5"/>
  <c r="P143" i="5"/>
  <c r="P242" i="5"/>
  <c r="P244" i="5"/>
  <c r="P267" i="5"/>
  <c r="P278" i="5"/>
  <c r="P280" i="5"/>
  <c r="P329" i="5"/>
  <c r="P343" i="5"/>
  <c r="P349" i="5"/>
  <c r="P363" i="5"/>
  <c r="P369" i="5"/>
  <c r="P21" i="5"/>
  <c r="P110" i="5"/>
  <c r="P120" i="5"/>
  <c r="P145" i="5"/>
  <c r="P168" i="5"/>
  <c r="P207" i="5"/>
  <c r="P213" i="5"/>
  <c r="P284" i="5"/>
  <c r="P43" i="5"/>
  <c r="P142" i="5"/>
  <c r="P144" i="5"/>
  <c r="P177" i="5"/>
  <c r="P214" i="5"/>
  <c r="P243" i="5"/>
  <c r="P277" i="5"/>
  <c r="P283" i="5"/>
  <c r="P294" i="5"/>
  <c r="P299" i="5"/>
  <c r="P309" i="5"/>
  <c r="P333" i="5"/>
  <c r="P339" i="5"/>
  <c r="P353" i="5"/>
  <c r="P359" i="5"/>
  <c r="P373" i="5"/>
  <c r="P379" i="5"/>
  <c r="P385" i="5"/>
  <c r="P388" i="5"/>
  <c r="P391" i="5"/>
  <c r="P404" i="5"/>
  <c r="P410" i="5"/>
  <c r="P413" i="5"/>
  <c r="P416" i="5"/>
  <c r="P429" i="5"/>
  <c r="P435" i="5"/>
  <c r="P438" i="5"/>
  <c r="P441" i="5"/>
  <c r="P11" i="5"/>
  <c r="P60" i="5"/>
  <c r="P162" i="5"/>
  <c r="P208" i="5"/>
  <c r="P233" i="5"/>
  <c r="P262" i="5"/>
  <c r="P289" i="5"/>
  <c r="P334" i="5"/>
  <c r="P361" i="5"/>
  <c r="P366" i="5"/>
  <c r="P400" i="5"/>
  <c r="P408" i="5"/>
  <c r="P513" i="5"/>
  <c r="P526" i="5"/>
  <c r="P83" i="5"/>
  <c r="P173" i="5"/>
  <c r="P224" i="5"/>
  <c r="P275" i="5"/>
  <c r="P317" i="5"/>
  <c r="P324" i="5"/>
  <c r="P351" i="5"/>
  <c r="P356" i="5"/>
  <c r="P386" i="5"/>
  <c r="P389" i="5"/>
  <c r="P419" i="5"/>
  <c r="P445" i="5"/>
  <c r="P448" i="5"/>
  <c r="P451" i="5"/>
  <c r="P464" i="5"/>
  <c r="P491" i="5"/>
  <c r="P498" i="5"/>
  <c r="P539" i="5"/>
  <c r="P93" i="5"/>
  <c r="P122" i="5"/>
  <c r="P147" i="5"/>
  <c r="P160" i="5"/>
  <c r="P190" i="5"/>
  <c r="P260" i="5"/>
  <c r="P341" i="5"/>
  <c r="P346" i="5"/>
  <c r="P436" i="5"/>
  <c r="P474" i="5"/>
  <c r="P505" i="5"/>
  <c r="P509" i="5"/>
  <c r="P530" i="5"/>
  <c r="P22" i="5"/>
  <c r="P47" i="5"/>
  <c r="P287" i="5"/>
  <c r="P331" i="5"/>
  <c r="P336" i="5"/>
  <c r="P378" i="5"/>
  <c r="P405" i="5"/>
  <c r="P501" i="5"/>
  <c r="P521" i="5"/>
  <c r="P543" i="5"/>
  <c r="P548" i="5"/>
  <c r="P553" i="5"/>
  <c r="P558" i="5"/>
  <c r="P563" i="5"/>
  <c r="P568" i="5"/>
  <c r="P573" i="5"/>
  <c r="P578" i="5"/>
  <c r="P583" i="5"/>
  <c r="P588" i="5"/>
  <c r="P593" i="5"/>
  <c r="P598" i="5"/>
  <c r="P603" i="5"/>
  <c r="P608" i="5"/>
  <c r="P613" i="5"/>
  <c r="P618" i="5"/>
  <c r="P623" i="5"/>
  <c r="P628" i="5"/>
  <c r="P633" i="5"/>
  <c r="P638" i="5"/>
  <c r="P643" i="5"/>
  <c r="P648" i="5"/>
  <c r="P653" i="5"/>
  <c r="P658" i="5"/>
  <c r="P663" i="5"/>
  <c r="P668" i="5"/>
  <c r="P673" i="5"/>
  <c r="P678" i="5"/>
  <c r="P683" i="5"/>
  <c r="P688" i="5"/>
  <c r="P693" i="5"/>
  <c r="P698" i="5"/>
  <c r="P703" i="5"/>
  <c r="P708" i="5"/>
  <c r="P713" i="5"/>
  <c r="P718" i="5"/>
  <c r="P723" i="5"/>
  <c r="P728" i="5"/>
  <c r="P733" i="5"/>
  <c r="P738" i="5"/>
  <c r="P743" i="5"/>
  <c r="P748" i="5"/>
  <c r="P753" i="5"/>
  <c r="P758" i="5"/>
  <c r="P763" i="5"/>
  <c r="P768" i="5"/>
  <c r="P773" i="5"/>
  <c r="P778" i="5"/>
  <c r="P783" i="5"/>
  <c r="P788" i="5"/>
  <c r="P793" i="5"/>
  <c r="P17" i="5"/>
  <c r="P50" i="5"/>
  <c r="P100" i="5"/>
  <c r="P140" i="5"/>
  <c r="P183" i="5"/>
  <c r="P204" i="5"/>
  <c r="P269" i="5"/>
  <c r="P308" i="5"/>
  <c r="P319" i="5"/>
  <c r="P326" i="5"/>
  <c r="P368" i="5"/>
  <c r="P383" i="5"/>
  <c r="P433" i="5"/>
  <c r="P439" i="5"/>
  <c r="P470" i="5"/>
  <c r="P484" i="5"/>
  <c r="P534" i="5"/>
  <c r="P7" i="5"/>
  <c r="P148" i="5"/>
  <c r="P194" i="5"/>
  <c r="P210" i="5"/>
  <c r="P248" i="5"/>
  <c r="P307" i="5"/>
  <c r="P390" i="5"/>
  <c r="P420" i="5"/>
  <c r="P446" i="5"/>
  <c r="P459" i="5"/>
  <c r="P465" i="5"/>
  <c r="P479" i="5"/>
  <c r="P519" i="5"/>
  <c r="P167" i="5"/>
  <c r="P225" i="5"/>
  <c r="P250" i="5"/>
  <c r="P253" i="5"/>
  <c r="P288" i="5"/>
  <c r="P298" i="5"/>
  <c r="P348" i="5"/>
  <c r="P358" i="5"/>
  <c r="P370" i="5"/>
  <c r="P376" i="5"/>
  <c r="P398" i="5"/>
  <c r="P515" i="5"/>
  <c r="P566" i="5"/>
  <c r="P616" i="5"/>
  <c r="P666" i="5"/>
  <c r="P699" i="5"/>
  <c r="P720" i="5"/>
  <c r="P739" i="5"/>
  <c r="P762" i="5"/>
  <c r="H762" i="6" s="1"/>
  <c r="P766" i="5"/>
  <c r="P602" i="5"/>
  <c r="P130" i="5"/>
  <c r="P202" i="5"/>
  <c r="P301" i="5"/>
  <c r="P761" i="5"/>
  <c r="P765" i="5"/>
  <c r="P800" i="5"/>
  <c r="P825" i="5"/>
  <c r="P850" i="5"/>
  <c r="P855" i="5"/>
  <c r="P860" i="5"/>
  <c r="P870" i="5"/>
  <c r="P900" i="5"/>
  <c r="P905" i="5"/>
  <c r="P87" i="5"/>
  <c r="P124" i="5"/>
  <c r="P165" i="5"/>
  <c r="P247" i="5"/>
  <c r="P316" i="5"/>
  <c r="P338" i="5"/>
  <c r="P360" i="5"/>
  <c r="P384" i="5"/>
  <c r="P443" i="5"/>
  <c r="P478" i="5"/>
  <c r="P480" i="5"/>
  <c r="P503" i="5"/>
  <c r="P510" i="5"/>
  <c r="P542" i="5"/>
  <c r="P545" i="5"/>
  <c r="P579" i="5"/>
  <c r="P592" i="5"/>
  <c r="P595" i="5"/>
  <c r="P629" i="5"/>
  <c r="P642" i="5"/>
  <c r="P645" i="5"/>
  <c r="P680" i="5"/>
  <c r="P702" i="5"/>
  <c r="P716" i="5"/>
  <c r="P770" i="5"/>
  <c r="P552" i="5"/>
  <c r="P589" i="5"/>
  <c r="P605" i="5"/>
  <c r="P639" i="5"/>
  <c r="P655" i="5"/>
  <c r="P695" i="5"/>
  <c r="P782" i="5"/>
  <c r="P581" i="5"/>
  <c r="P631" i="5"/>
  <c r="P676" i="5"/>
  <c r="P734" i="5"/>
  <c r="P890" i="5"/>
  <c r="P895" i="5"/>
  <c r="P19" i="5"/>
  <c r="P163" i="5"/>
  <c r="P187" i="5"/>
  <c r="P264" i="5"/>
  <c r="P325" i="5"/>
  <c r="P344" i="5"/>
  <c r="P350" i="5"/>
  <c r="P354" i="5"/>
  <c r="P374" i="5"/>
  <c r="P406" i="5"/>
  <c r="P496" i="5"/>
  <c r="P571" i="5"/>
  <c r="P621" i="5"/>
  <c r="P671" i="5"/>
  <c r="P686" i="5"/>
  <c r="P709" i="5"/>
  <c r="P727" i="5"/>
  <c r="P731" i="5"/>
  <c r="P735" i="5"/>
  <c r="P754" i="5"/>
  <c r="P774" i="5"/>
  <c r="P787" i="5"/>
  <c r="P796" i="5"/>
  <c r="P801" i="5"/>
  <c r="P806" i="5"/>
  <c r="P811" i="5"/>
  <c r="P816" i="5"/>
  <c r="P821" i="5"/>
  <c r="P826" i="5"/>
  <c r="P831" i="5"/>
  <c r="P836" i="5"/>
  <c r="P841" i="5"/>
  <c r="P846" i="5"/>
  <c r="P851" i="5"/>
  <c r="P856" i="5"/>
  <c r="P861" i="5"/>
  <c r="P866" i="5"/>
  <c r="P871" i="5"/>
  <c r="P876" i="5"/>
  <c r="P881" i="5"/>
  <c r="P886" i="5"/>
  <c r="P891" i="5"/>
  <c r="P896" i="5"/>
  <c r="P901" i="5"/>
  <c r="P906" i="5"/>
  <c r="P911" i="5"/>
  <c r="P916" i="5"/>
  <c r="P921" i="5"/>
  <c r="P926" i="5"/>
  <c r="P223" i="5"/>
  <c r="P424" i="5"/>
  <c r="P529" i="5"/>
  <c r="P705" i="5"/>
  <c r="P805" i="5"/>
  <c r="P810" i="5"/>
  <c r="P815" i="5"/>
  <c r="P820" i="5"/>
  <c r="P835" i="5"/>
  <c r="P875" i="5"/>
  <c r="P16" i="5"/>
  <c r="P33" i="5"/>
  <c r="P62" i="5"/>
  <c r="P84" i="5"/>
  <c r="P321" i="5"/>
  <c r="P340" i="5"/>
  <c r="P364" i="5"/>
  <c r="P414" i="5"/>
  <c r="P418" i="5"/>
  <c r="P460" i="5"/>
  <c r="P469" i="5"/>
  <c r="P471" i="5"/>
  <c r="P547" i="5"/>
  <c r="P550" i="5"/>
  <c r="P584" i="5"/>
  <c r="P597" i="5"/>
  <c r="P600" i="5"/>
  <c r="P634" i="5"/>
  <c r="P647" i="5"/>
  <c r="P650" i="5"/>
  <c r="P689" i="5"/>
  <c r="P692" i="5"/>
  <c r="P712" i="5"/>
  <c r="P652" i="5"/>
  <c r="P466" i="5"/>
  <c r="P830" i="5"/>
  <c r="P840" i="5"/>
  <c r="P845" i="5"/>
  <c r="P910" i="5"/>
  <c r="P915" i="5"/>
  <c r="P920" i="5"/>
  <c r="P25" i="5"/>
  <c r="P54" i="5"/>
  <c r="P70" i="5"/>
  <c r="P312" i="5"/>
  <c r="P458" i="5"/>
  <c r="P473" i="5"/>
  <c r="P576" i="5"/>
  <c r="P626" i="5"/>
  <c r="P719" i="5"/>
  <c r="P742" i="5"/>
  <c r="P746" i="5"/>
  <c r="P750" i="5"/>
  <c r="P791" i="5"/>
  <c r="P90" i="5"/>
  <c r="P254" i="5"/>
  <c r="P555" i="5"/>
  <c r="P769" i="5"/>
  <c r="P489" i="5"/>
  <c r="P757" i="5"/>
  <c r="P795" i="5"/>
  <c r="P865" i="5"/>
  <c r="P880" i="5"/>
  <c r="P885" i="5"/>
  <c r="P925" i="5"/>
  <c r="P237" i="5"/>
  <c r="P263" i="5"/>
  <c r="P305" i="5"/>
  <c r="P322" i="5"/>
  <c r="P403" i="5"/>
  <c r="P421" i="5"/>
  <c r="P481" i="5"/>
  <c r="P559" i="5"/>
  <c r="W559" i="6" s="1"/>
  <c r="P572" i="5"/>
  <c r="P575" i="5"/>
  <c r="P609" i="5"/>
  <c r="P622" i="5"/>
  <c r="P625" i="5"/>
  <c r="P659" i="5"/>
  <c r="P672" i="5"/>
  <c r="P675" i="5"/>
  <c r="P714" i="5"/>
  <c r="P776" i="5"/>
  <c r="P789" i="5"/>
  <c r="P105" i="5"/>
  <c r="P123" i="5"/>
  <c r="P461" i="5"/>
  <c r="P463" i="5"/>
  <c r="P490" i="5"/>
  <c r="P533" i="5"/>
  <c r="P551" i="5"/>
  <c r="P601" i="5"/>
  <c r="P651" i="5"/>
  <c r="P681" i="5"/>
  <c r="P717" i="5"/>
  <c r="P721" i="5"/>
  <c r="P725" i="5"/>
  <c r="P744" i="5"/>
  <c r="P767" i="5"/>
  <c r="P798" i="5"/>
  <c r="P803" i="5"/>
  <c r="P808" i="5"/>
  <c r="P813" i="5"/>
  <c r="P818" i="5"/>
  <c r="P823" i="5"/>
  <c r="P828" i="5"/>
  <c r="P833" i="5"/>
  <c r="P838" i="5"/>
  <c r="P843" i="5"/>
  <c r="P848" i="5"/>
  <c r="P853" i="5"/>
  <c r="P858" i="5"/>
  <c r="P863" i="5"/>
  <c r="P868" i="5"/>
  <c r="P873" i="5"/>
  <c r="P878" i="5"/>
  <c r="P883" i="5"/>
  <c r="P888" i="5"/>
  <c r="P893" i="5"/>
  <c r="P898" i="5"/>
  <c r="P903" i="5"/>
  <c r="P908" i="5"/>
  <c r="P913" i="5"/>
  <c r="P918" i="5"/>
  <c r="P923" i="5"/>
  <c r="P68" i="5"/>
  <c r="P134" i="5"/>
  <c r="P157" i="5"/>
  <c r="P290" i="5"/>
  <c r="P297" i="5"/>
  <c r="P300" i="5"/>
  <c r="P380" i="5"/>
  <c r="P523" i="5"/>
  <c r="P528" i="5"/>
  <c r="P546" i="5"/>
  <c r="P596" i="5"/>
  <c r="P34" i="5"/>
  <c r="P82" i="5"/>
  <c r="P103" i="5"/>
  <c r="P113" i="5"/>
  <c r="P485" i="5"/>
  <c r="P500" i="5"/>
  <c r="P27" i="5"/>
  <c r="P37" i="5"/>
  <c r="P48" i="5"/>
  <c r="P220" i="5"/>
  <c r="P227" i="5"/>
  <c r="P311" i="5"/>
  <c r="P393" i="5"/>
  <c r="P475" i="5"/>
  <c r="P531" i="5"/>
  <c r="P697" i="5"/>
  <c r="P741" i="5"/>
  <c r="P20" i="5"/>
  <c r="P117" i="5"/>
  <c r="P164" i="5"/>
  <c r="P184" i="5"/>
  <c r="P234" i="5"/>
  <c r="P455" i="5"/>
  <c r="P540" i="5"/>
  <c r="P590" i="5"/>
  <c r="P640" i="5"/>
  <c r="P745" i="5"/>
  <c r="P12" i="5"/>
  <c r="P328" i="5"/>
  <c r="P45" i="5"/>
  <c r="P97" i="5"/>
  <c r="P453" i="5"/>
  <c r="P483" i="5"/>
  <c r="P508" i="5"/>
  <c r="P524" i="5"/>
  <c r="P549" i="5"/>
  <c r="P586" i="5"/>
  <c r="P57" i="5"/>
  <c r="P222" i="5"/>
  <c r="P257" i="5"/>
  <c r="P355" i="5"/>
  <c r="P409" i="5"/>
  <c r="P520" i="5"/>
  <c r="P525" i="5"/>
  <c r="P677" i="5"/>
  <c r="P696" i="5"/>
  <c r="P740" i="5"/>
  <c r="F925" i="5"/>
  <c r="I923" i="5"/>
  <c r="H902" i="5"/>
  <c r="I900" i="5"/>
  <c r="M898" i="5"/>
  <c r="P892" i="5"/>
  <c r="G887" i="5"/>
  <c r="G885" i="5"/>
  <c r="I883" i="5"/>
  <c r="V881" i="6"/>
  <c r="O879" i="5"/>
  <c r="O877" i="5"/>
  <c r="H877" i="6" s="1"/>
  <c r="H862" i="5"/>
  <c r="I860" i="5"/>
  <c r="M858" i="5"/>
  <c r="P852" i="5"/>
  <c r="G847" i="5"/>
  <c r="G845" i="5"/>
  <c r="E845" i="6" s="1"/>
  <c r="I843" i="5"/>
  <c r="O839" i="5"/>
  <c r="O837" i="5"/>
  <c r="I826" i="5"/>
  <c r="G822" i="5"/>
  <c r="G820" i="5"/>
  <c r="M816" i="5"/>
  <c r="K816" i="6" s="1"/>
  <c r="N814" i="5"/>
  <c r="G810" i="5"/>
  <c r="I808" i="5"/>
  <c r="N804" i="5"/>
  <c r="N802" i="5"/>
  <c r="M798" i="5"/>
  <c r="E787" i="5"/>
  <c r="G783" i="5"/>
  <c r="I783" i="6" s="1"/>
  <c r="H779" i="5"/>
  <c r="F777" i="5"/>
  <c r="G773" i="5"/>
  <c r="I767" i="5"/>
  <c r="E765" i="5"/>
  <c r="O756" i="5"/>
  <c r="O752" i="5"/>
  <c r="I750" i="5"/>
  <c r="G743" i="5"/>
  <c r="F739" i="5"/>
  <c r="O730" i="5"/>
  <c r="M728" i="5"/>
  <c r="N721" i="5"/>
  <c r="G717" i="5"/>
  <c r="P704" i="5"/>
  <c r="I700" i="5"/>
  <c r="E693" i="5"/>
  <c r="O690" i="5"/>
  <c r="P685" i="5"/>
  <c r="G669" i="5"/>
  <c r="L664" i="5"/>
  <c r="N662" i="5"/>
  <c r="L659" i="5"/>
  <c r="P656" i="5"/>
  <c r="H648" i="5"/>
  <c r="P641" i="5"/>
  <c r="G639" i="5"/>
  <c r="G624" i="5"/>
  <c r="M621" i="5"/>
  <c r="N619" i="5"/>
  <c r="O609" i="5"/>
  <c r="M604" i="5"/>
  <c r="O591" i="5"/>
  <c r="E589" i="5"/>
  <c r="O586" i="5"/>
  <c r="O575" i="5"/>
  <c r="G573" i="5"/>
  <c r="P570" i="5"/>
  <c r="E558" i="5"/>
  <c r="E552" i="5"/>
  <c r="O549" i="5"/>
  <c r="O546" i="5"/>
  <c r="G544" i="5"/>
  <c r="H523" i="5"/>
  <c r="H518" i="5"/>
  <c r="H513" i="5"/>
  <c r="I499" i="5"/>
  <c r="E497" i="5"/>
  <c r="N481" i="5"/>
  <c r="N461" i="5"/>
  <c r="M456" i="5"/>
  <c r="O453" i="5"/>
  <c r="N415" i="5"/>
  <c r="L409" i="5"/>
  <c r="P395" i="5"/>
  <c r="H395" i="6" s="1"/>
  <c r="L384" i="5"/>
  <c r="H369" i="5"/>
  <c r="I363" i="5"/>
  <c r="L360" i="5"/>
  <c r="M355" i="5"/>
  <c r="F346" i="5"/>
  <c r="E338" i="5"/>
  <c r="L258" i="5"/>
  <c r="H215" i="5"/>
  <c r="G187" i="5"/>
  <c r="L179" i="5"/>
  <c r="H172" i="5"/>
  <c r="N165" i="5"/>
  <c r="L136" i="5"/>
  <c r="O125" i="5"/>
  <c r="L68" i="5"/>
  <c r="F37" i="5"/>
  <c r="F30" i="5"/>
  <c r="F26" i="5"/>
  <c r="E22" i="5"/>
  <c r="V766" i="6"/>
  <c r="K766" i="6"/>
  <c r="K756" i="6"/>
  <c r="K876" i="6"/>
  <c r="G876" i="6"/>
  <c r="G856" i="6"/>
  <c r="K823" i="6"/>
  <c r="K551" i="6"/>
  <c r="G551" i="6"/>
  <c r="J6" i="5"/>
  <c r="J11" i="5"/>
  <c r="J16" i="5"/>
  <c r="J21" i="5"/>
  <c r="J8" i="5"/>
  <c r="J13" i="5"/>
  <c r="J18" i="5"/>
  <c r="J25" i="5"/>
  <c r="J30" i="5"/>
  <c r="J35" i="5"/>
  <c r="J40" i="5"/>
  <c r="J45" i="5"/>
  <c r="J50" i="5"/>
  <c r="J55" i="5"/>
  <c r="J60" i="5"/>
  <c r="J65" i="5"/>
  <c r="J70" i="5"/>
  <c r="J75" i="5"/>
  <c r="J80" i="5"/>
  <c r="J85" i="5"/>
  <c r="J90" i="5"/>
  <c r="J95" i="5"/>
  <c r="J100" i="5"/>
  <c r="J105" i="5"/>
  <c r="J110" i="5"/>
  <c r="J115" i="5"/>
  <c r="J120" i="5"/>
  <c r="J125" i="5"/>
  <c r="J130" i="5"/>
  <c r="J135" i="5"/>
  <c r="J140" i="5"/>
  <c r="J145" i="5"/>
  <c r="J150" i="5"/>
  <c r="J155" i="5"/>
  <c r="J160" i="5"/>
  <c r="J165" i="5"/>
  <c r="J170" i="5"/>
  <c r="J175" i="5"/>
  <c r="J180" i="5"/>
  <c r="J185" i="5"/>
  <c r="J190" i="5"/>
  <c r="J195" i="5"/>
  <c r="J200" i="5"/>
  <c r="J205" i="5"/>
  <c r="J210" i="5"/>
  <c r="J215" i="5"/>
  <c r="J220" i="5"/>
  <c r="J225" i="5"/>
  <c r="J230" i="5"/>
  <c r="J235" i="5"/>
  <c r="J240" i="5"/>
  <c r="J245" i="5"/>
  <c r="J250" i="5"/>
  <c r="J255" i="5"/>
  <c r="J260" i="5"/>
  <c r="J9" i="5"/>
  <c r="J20" i="5"/>
  <c r="J22" i="5"/>
  <c r="J266" i="5"/>
  <c r="J269" i="5"/>
  <c r="J285" i="5"/>
  <c r="J288" i="5"/>
  <c r="J291" i="5"/>
  <c r="J294" i="5"/>
  <c r="J10" i="5"/>
  <c r="J23" i="5"/>
  <c r="J43" i="5"/>
  <c r="J63" i="5"/>
  <c r="J83" i="5"/>
  <c r="J103" i="5"/>
  <c r="J123" i="5"/>
  <c r="J143" i="5"/>
  <c r="J163" i="5"/>
  <c r="J183" i="5"/>
  <c r="J203" i="5"/>
  <c r="J223" i="5"/>
  <c r="J243" i="5"/>
  <c r="J263" i="5"/>
  <c r="J309" i="5"/>
  <c r="J313" i="5"/>
  <c r="J317" i="5"/>
  <c r="J326" i="5"/>
  <c r="J331" i="5"/>
  <c r="J336" i="5"/>
  <c r="J341" i="5"/>
  <c r="J346" i="5"/>
  <c r="J351" i="5"/>
  <c r="J356" i="5"/>
  <c r="J361" i="5"/>
  <c r="J366" i="5"/>
  <c r="J371" i="5"/>
  <c r="J376" i="5"/>
  <c r="J381" i="5"/>
  <c r="J386" i="5"/>
  <c r="J391" i="5"/>
  <c r="J396" i="5"/>
  <c r="J401" i="5"/>
  <c r="J406" i="5"/>
  <c r="J411" i="5"/>
  <c r="J416" i="5"/>
  <c r="J421" i="5"/>
  <c r="J426" i="5"/>
  <c r="J431" i="5"/>
  <c r="J436" i="5"/>
  <c r="J441" i="5"/>
  <c r="J446" i="5"/>
  <c r="J451" i="5"/>
  <c r="J456" i="5"/>
  <c r="J461" i="5"/>
  <c r="J466" i="5"/>
  <c r="J471" i="5"/>
  <c r="J476" i="5"/>
  <c r="J481" i="5"/>
  <c r="J486" i="5"/>
  <c r="J491" i="5"/>
  <c r="J496" i="5"/>
  <c r="J501" i="5"/>
  <c r="J506" i="5"/>
  <c r="J511" i="5"/>
  <c r="J34" i="5"/>
  <c r="J37" i="5"/>
  <c r="J54" i="5"/>
  <c r="J57" i="5"/>
  <c r="J74" i="5"/>
  <c r="J77" i="5"/>
  <c r="J94" i="5"/>
  <c r="J97" i="5"/>
  <c r="J114" i="5"/>
  <c r="J117" i="5"/>
  <c r="J134" i="5"/>
  <c r="J137" i="5"/>
  <c r="J154" i="5"/>
  <c r="J157" i="5"/>
  <c r="J174" i="5"/>
  <c r="J177" i="5"/>
  <c r="J194" i="5"/>
  <c r="J197" i="5"/>
  <c r="J214" i="5"/>
  <c r="J217" i="5"/>
  <c r="J234" i="5"/>
  <c r="J237" i="5"/>
  <c r="J254" i="5"/>
  <c r="J257" i="5"/>
  <c r="J272" i="5"/>
  <c r="J15" i="5"/>
  <c r="J301" i="5"/>
  <c r="J305" i="5"/>
  <c r="J321" i="5"/>
  <c r="J19" i="5"/>
  <c r="J299" i="5"/>
  <c r="J303" i="5"/>
  <c r="J328" i="5"/>
  <c r="J333" i="5"/>
  <c r="J338" i="5"/>
  <c r="J343" i="5"/>
  <c r="J348" i="5"/>
  <c r="J353" i="5"/>
  <c r="J358" i="5"/>
  <c r="J363" i="5"/>
  <c r="J368" i="5"/>
  <c r="J373" i="5"/>
  <c r="J378" i="5"/>
  <c r="J41" i="5"/>
  <c r="J61" i="5"/>
  <c r="J81" i="5"/>
  <c r="J101" i="5"/>
  <c r="J121" i="5"/>
  <c r="J141" i="5"/>
  <c r="J161" i="5"/>
  <c r="J181" i="5"/>
  <c r="J201" i="5"/>
  <c r="J221" i="5"/>
  <c r="J241" i="5"/>
  <c r="J261" i="5"/>
  <c r="J267" i="5"/>
  <c r="J292" i="5"/>
  <c r="J69" i="5"/>
  <c r="J112" i="5"/>
  <c r="J178" i="5"/>
  <c r="J182" i="5"/>
  <c r="J282" i="5"/>
  <c r="J293" i="5"/>
  <c r="J106" i="5"/>
  <c r="J108" i="5"/>
  <c r="J116" i="5"/>
  <c r="J151" i="5"/>
  <c r="J184" i="5"/>
  <c r="J207" i="5"/>
  <c r="J213" i="5"/>
  <c r="J219" i="5"/>
  <c r="J295" i="5"/>
  <c r="J52" i="5"/>
  <c r="J118" i="5"/>
  <c r="J122" i="5"/>
  <c r="J209" i="5"/>
  <c r="J252" i="5"/>
  <c r="J280" i="5"/>
  <c r="J46" i="5"/>
  <c r="J48" i="5"/>
  <c r="J56" i="5"/>
  <c r="J91" i="5"/>
  <c r="J124" i="5"/>
  <c r="J147" i="5"/>
  <c r="J153" i="5"/>
  <c r="J159" i="5"/>
  <c r="J246" i="5"/>
  <c r="J248" i="5"/>
  <c r="J256" i="5"/>
  <c r="J297" i="5"/>
  <c r="J300" i="5"/>
  <c r="J334" i="5"/>
  <c r="J354" i="5"/>
  <c r="J374" i="5"/>
  <c r="J389" i="5"/>
  <c r="J392" i="5"/>
  <c r="J395" i="5"/>
  <c r="J398" i="5"/>
  <c r="J414" i="5"/>
  <c r="J417" i="5"/>
  <c r="J17" i="5"/>
  <c r="J58" i="5"/>
  <c r="J62" i="5"/>
  <c r="J149" i="5"/>
  <c r="J192" i="5"/>
  <c r="J258" i="5"/>
  <c r="J262" i="5"/>
  <c r="J24" i="5"/>
  <c r="J47" i="5"/>
  <c r="J53" i="5"/>
  <c r="J59" i="5"/>
  <c r="J146" i="5"/>
  <c r="J148" i="5"/>
  <c r="J156" i="5"/>
  <c r="J191" i="5"/>
  <c r="J224" i="5"/>
  <c r="J247" i="5"/>
  <c r="J253" i="5"/>
  <c r="J259" i="5"/>
  <c r="J270" i="5"/>
  <c r="J289" i="5"/>
  <c r="J296" i="5"/>
  <c r="J306" i="5"/>
  <c r="J311" i="5"/>
  <c r="J316" i="5"/>
  <c r="J324" i="5"/>
  <c r="J344" i="5"/>
  <c r="J364" i="5"/>
  <c r="J29" i="5"/>
  <c r="J42" i="5"/>
  <c r="J131" i="5"/>
  <c r="J152" i="5"/>
  <c r="J204" i="5"/>
  <c r="J273" i="5"/>
  <c r="J277" i="5"/>
  <c r="J312" i="5"/>
  <c r="J319" i="5"/>
  <c r="J394" i="5"/>
  <c r="J418" i="5"/>
  <c r="J473" i="5"/>
  <c r="J480" i="5"/>
  <c r="J487" i="5"/>
  <c r="J494" i="5"/>
  <c r="J508" i="5"/>
  <c r="J512" i="5"/>
  <c r="J78" i="5"/>
  <c r="J142" i="5"/>
  <c r="J188" i="5"/>
  <c r="J202" i="5"/>
  <c r="J206" i="5"/>
  <c r="J222" i="5"/>
  <c r="J308" i="5"/>
  <c r="J310" i="5"/>
  <c r="J375" i="5"/>
  <c r="J388" i="5"/>
  <c r="J402" i="5"/>
  <c r="J410" i="5"/>
  <c r="J427" i="5"/>
  <c r="J516" i="5"/>
  <c r="J529" i="5"/>
  <c r="J542" i="5"/>
  <c r="J547" i="5"/>
  <c r="J552" i="5"/>
  <c r="J557" i="5"/>
  <c r="J562" i="5"/>
  <c r="J567" i="5"/>
  <c r="J572" i="5"/>
  <c r="J577" i="5"/>
  <c r="J582" i="5"/>
  <c r="J587" i="5"/>
  <c r="J592" i="5"/>
  <c r="J597" i="5"/>
  <c r="J602" i="5"/>
  <c r="J607" i="5"/>
  <c r="J612" i="5"/>
  <c r="J617" i="5"/>
  <c r="J622" i="5"/>
  <c r="J627" i="5"/>
  <c r="J632" i="5"/>
  <c r="J637" i="5"/>
  <c r="J642" i="5"/>
  <c r="J647" i="5"/>
  <c r="J652" i="5"/>
  <c r="J657" i="5"/>
  <c r="J662" i="5"/>
  <c r="J667" i="5"/>
  <c r="J672" i="5"/>
  <c r="J677" i="5"/>
  <c r="J682" i="5"/>
  <c r="J687" i="5"/>
  <c r="J692" i="5"/>
  <c r="J697" i="5"/>
  <c r="J702" i="5"/>
  <c r="J707" i="5"/>
  <c r="J712" i="5"/>
  <c r="J717" i="5"/>
  <c r="J722" i="5"/>
  <c r="J727" i="5"/>
  <c r="J732" i="5"/>
  <c r="J737" i="5"/>
  <c r="J742" i="5"/>
  <c r="J747" i="5"/>
  <c r="J752" i="5"/>
  <c r="J757" i="5"/>
  <c r="J762" i="5"/>
  <c r="J767" i="5"/>
  <c r="J27" i="5"/>
  <c r="J229" i="5"/>
  <c r="J242" i="5"/>
  <c r="J365" i="5"/>
  <c r="J380" i="5"/>
  <c r="J424" i="5"/>
  <c r="J483" i="5"/>
  <c r="J490" i="5"/>
  <c r="J497" i="5"/>
  <c r="J504" i="5"/>
  <c r="J520" i="5"/>
  <c r="J533" i="5"/>
  <c r="J14" i="5"/>
  <c r="J36" i="5"/>
  <c r="J38" i="5"/>
  <c r="J98" i="5"/>
  <c r="J109" i="5"/>
  <c r="J169" i="5"/>
  <c r="J193" i="5"/>
  <c r="J302" i="5"/>
  <c r="J304" i="5"/>
  <c r="J314" i="5"/>
  <c r="J355" i="5"/>
  <c r="J370" i="5"/>
  <c r="J407" i="5"/>
  <c r="J415" i="5"/>
  <c r="J438" i="5"/>
  <c r="J447" i="5"/>
  <c r="J450" i="5"/>
  <c r="J453" i="5"/>
  <c r="J76" i="5"/>
  <c r="J86" i="5"/>
  <c r="J96" i="5"/>
  <c r="J127" i="5"/>
  <c r="J129" i="5"/>
  <c r="J158" i="5"/>
  <c r="J186" i="5"/>
  <c r="J227" i="5"/>
  <c r="J298" i="5"/>
  <c r="J345" i="5"/>
  <c r="J360" i="5"/>
  <c r="J393" i="5"/>
  <c r="J399" i="5"/>
  <c r="J444" i="5"/>
  <c r="J493" i="5"/>
  <c r="J500" i="5"/>
  <c r="J524" i="5"/>
  <c r="J537" i="5"/>
  <c r="J64" i="5"/>
  <c r="J68" i="5"/>
  <c r="J113" i="5"/>
  <c r="J128" i="5"/>
  <c r="J187" i="5"/>
  <c r="J218" i="5"/>
  <c r="J327" i="5"/>
  <c r="J369" i="5"/>
  <c r="J384" i="5"/>
  <c r="J403" i="5"/>
  <c r="J428" i="5"/>
  <c r="J434" i="5"/>
  <c r="J488" i="5"/>
  <c r="J495" i="5"/>
  <c r="J502" i="5"/>
  <c r="J522" i="5"/>
  <c r="F522" i="6" s="1"/>
  <c r="J535" i="5"/>
  <c r="J544" i="5"/>
  <c r="J549" i="5"/>
  <c r="J554" i="5"/>
  <c r="J559" i="5"/>
  <c r="J564" i="5"/>
  <c r="J569" i="5"/>
  <c r="J574" i="5"/>
  <c r="J579" i="5"/>
  <c r="J584" i="5"/>
  <c r="J589" i="5"/>
  <c r="J594" i="5"/>
  <c r="J599" i="5"/>
  <c r="J604" i="5"/>
  <c r="J609" i="5"/>
  <c r="J614" i="5"/>
  <c r="J619" i="5"/>
  <c r="J624" i="5"/>
  <c r="J629" i="5"/>
  <c r="J634" i="5"/>
  <c r="F634" i="6" s="1"/>
  <c r="J639" i="5"/>
  <c r="J644" i="5"/>
  <c r="J649" i="5"/>
  <c r="J654" i="5"/>
  <c r="J659" i="5"/>
  <c r="J664" i="5"/>
  <c r="J669" i="5"/>
  <c r="J674" i="5"/>
  <c r="J679" i="5"/>
  <c r="J684" i="5"/>
  <c r="J689" i="5"/>
  <c r="J694" i="5"/>
  <c r="J792" i="5"/>
  <c r="J766" i="5"/>
  <c r="J743" i="5"/>
  <c r="J739" i="5"/>
  <c r="J720" i="5"/>
  <c r="V706" i="6"/>
  <c r="K706" i="6"/>
  <c r="J699" i="5"/>
  <c r="J666" i="5"/>
  <c r="J653" i="5"/>
  <c r="J640" i="5"/>
  <c r="G624" i="6"/>
  <c r="K624" i="6"/>
  <c r="O624" i="6" s="1"/>
  <c r="J616" i="5"/>
  <c r="J603" i="5"/>
  <c r="J603" i="6" s="1"/>
  <c r="J590" i="5"/>
  <c r="J590" i="6" s="1"/>
  <c r="G574" i="6"/>
  <c r="J566" i="5"/>
  <c r="J553" i="5"/>
  <c r="J540" i="5"/>
  <c r="J530" i="5"/>
  <c r="J515" i="5"/>
  <c r="J492" i="5"/>
  <c r="K474" i="6"/>
  <c r="J276" i="5"/>
  <c r="J212" i="5"/>
  <c r="J198" i="5"/>
  <c r="J189" i="5"/>
  <c r="J172" i="5"/>
  <c r="J89" i="5"/>
  <c r="J66" i="5"/>
  <c r="J49" i="5"/>
  <c r="K6" i="5"/>
  <c r="K13" i="5"/>
  <c r="K17" i="5"/>
  <c r="K25" i="5"/>
  <c r="K30" i="5"/>
  <c r="K35" i="5"/>
  <c r="K40" i="5"/>
  <c r="K45" i="5"/>
  <c r="K50" i="5"/>
  <c r="K55" i="5"/>
  <c r="K60" i="5"/>
  <c r="K65" i="5"/>
  <c r="K70" i="5"/>
  <c r="K75" i="5"/>
  <c r="K80" i="5"/>
  <c r="K85" i="5"/>
  <c r="K90" i="5"/>
  <c r="K95" i="5"/>
  <c r="K100" i="5"/>
  <c r="K105" i="5"/>
  <c r="K110" i="5"/>
  <c r="K115" i="5"/>
  <c r="K120" i="5"/>
  <c r="K125" i="5"/>
  <c r="K130" i="5"/>
  <c r="K135" i="5"/>
  <c r="K140" i="5"/>
  <c r="K145" i="5"/>
  <c r="K150" i="5"/>
  <c r="K155" i="5"/>
  <c r="K160" i="5"/>
  <c r="K165" i="5"/>
  <c r="K170" i="5"/>
  <c r="K175" i="5"/>
  <c r="K180" i="5"/>
  <c r="K185" i="5"/>
  <c r="K190" i="5"/>
  <c r="K195" i="5"/>
  <c r="K200" i="5"/>
  <c r="K205" i="5"/>
  <c r="K210" i="5"/>
  <c r="K215" i="5"/>
  <c r="K220" i="5"/>
  <c r="K225" i="5"/>
  <c r="K230" i="5"/>
  <c r="K235" i="5"/>
  <c r="K240" i="5"/>
  <c r="K245" i="5"/>
  <c r="K250" i="5"/>
  <c r="K255" i="5"/>
  <c r="K260" i="5"/>
  <c r="K265" i="5"/>
  <c r="K270" i="5"/>
  <c r="K275" i="5"/>
  <c r="K280" i="5"/>
  <c r="K285" i="5"/>
  <c r="K290" i="5"/>
  <c r="K295" i="5"/>
  <c r="K300" i="5"/>
  <c r="K305" i="5"/>
  <c r="K310" i="5"/>
  <c r="K315" i="5"/>
  <c r="K320" i="5"/>
  <c r="K9" i="5"/>
  <c r="K27" i="5"/>
  <c r="K32" i="5"/>
  <c r="K37" i="5"/>
  <c r="K42" i="5"/>
  <c r="K47" i="5"/>
  <c r="K52" i="5"/>
  <c r="K57" i="5"/>
  <c r="K62" i="5"/>
  <c r="K67" i="5"/>
  <c r="K72" i="5"/>
  <c r="K77" i="5"/>
  <c r="K82" i="5"/>
  <c r="K87" i="5"/>
  <c r="K92" i="5"/>
  <c r="K97" i="5"/>
  <c r="K102" i="5"/>
  <c r="K107" i="5"/>
  <c r="K112" i="5"/>
  <c r="K117" i="5"/>
  <c r="K122" i="5"/>
  <c r="K127" i="5"/>
  <c r="K132" i="5"/>
  <c r="K137" i="5"/>
  <c r="K142" i="5"/>
  <c r="K147" i="5"/>
  <c r="K152" i="5"/>
  <c r="K157" i="5"/>
  <c r="K162" i="5"/>
  <c r="K167" i="5"/>
  <c r="K172" i="5"/>
  <c r="K177" i="5"/>
  <c r="K182" i="5"/>
  <c r="K187" i="5"/>
  <c r="K192" i="5"/>
  <c r="K197" i="5"/>
  <c r="K202" i="5"/>
  <c r="K207" i="5"/>
  <c r="K212" i="5"/>
  <c r="K217" i="5"/>
  <c r="K222" i="5"/>
  <c r="K227" i="5"/>
  <c r="K232" i="5"/>
  <c r="K237" i="5"/>
  <c r="K242" i="5"/>
  <c r="K247" i="5"/>
  <c r="K252" i="5"/>
  <c r="K257" i="5"/>
  <c r="K262" i="5"/>
  <c r="K267" i="5"/>
  <c r="K272" i="5"/>
  <c r="K277" i="5"/>
  <c r="K282" i="5"/>
  <c r="K287" i="5"/>
  <c r="K292" i="5"/>
  <c r="K297" i="5"/>
  <c r="K302" i="5"/>
  <c r="K307" i="5"/>
  <c r="K312" i="5"/>
  <c r="K26" i="5"/>
  <c r="K46" i="5"/>
  <c r="K66" i="5"/>
  <c r="K86" i="5"/>
  <c r="K106" i="5"/>
  <c r="K126" i="5"/>
  <c r="K146" i="5"/>
  <c r="K166" i="5"/>
  <c r="K186" i="5"/>
  <c r="K206" i="5"/>
  <c r="K226" i="5"/>
  <c r="K246" i="5"/>
  <c r="K298" i="5"/>
  <c r="K266" i="5"/>
  <c r="K269" i="5"/>
  <c r="K288" i="5"/>
  <c r="K291" i="5"/>
  <c r="K294" i="5"/>
  <c r="K10" i="5"/>
  <c r="K23" i="5"/>
  <c r="K43" i="5"/>
  <c r="K63" i="5"/>
  <c r="K83" i="5"/>
  <c r="K103" i="5"/>
  <c r="K123" i="5"/>
  <c r="K143" i="5"/>
  <c r="K163" i="5"/>
  <c r="K183" i="5"/>
  <c r="K203" i="5"/>
  <c r="K223" i="5"/>
  <c r="K243" i="5"/>
  <c r="K263" i="5"/>
  <c r="K309" i="5"/>
  <c r="K313" i="5"/>
  <c r="K317" i="5"/>
  <c r="K326" i="5"/>
  <c r="K331" i="5"/>
  <c r="K336" i="5"/>
  <c r="K341" i="5"/>
  <c r="K346" i="5"/>
  <c r="K351" i="5"/>
  <c r="K356" i="5"/>
  <c r="K361" i="5"/>
  <c r="K366" i="5"/>
  <c r="K371" i="5"/>
  <c r="K376" i="5"/>
  <c r="K381" i="5"/>
  <c r="K386" i="5"/>
  <c r="K391" i="5"/>
  <c r="K396" i="5"/>
  <c r="K401" i="5"/>
  <c r="K406" i="5"/>
  <c r="K411" i="5"/>
  <c r="K416" i="5"/>
  <c r="K421" i="5"/>
  <c r="K426" i="5"/>
  <c r="K431" i="5"/>
  <c r="K436" i="5"/>
  <c r="K441" i="5"/>
  <c r="K446" i="5"/>
  <c r="K451" i="5"/>
  <c r="K456" i="5"/>
  <c r="K461" i="5"/>
  <c r="K466" i="5"/>
  <c r="K471" i="5"/>
  <c r="K476" i="5"/>
  <c r="K481" i="5"/>
  <c r="K486" i="5"/>
  <c r="K491" i="5"/>
  <c r="K496" i="5"/>
  <c r="K501" i="5"/>
  <c r="K20" i="5"/>
  <c r="K34" i="5"/>
  <c r="K54" i="5"/>
  <c r="K74" i="5"/>
  <c r="K94" i="5"/>
  <c r="K114" i="5"/>
  <c r="K134" i="5"/>
  <c r="K154" i="5"/>
  <c r="K174" i="5"/>
  <c r="K194" i="5"/>
  <c r="K214" i="5"/>
  <c r="K234" i="5"/>
  <c r="K254" i="5"/>
  <c r="K24" i="5"/>
  <c r="K44" i="5"/>
  <c r="K64" i="5"/>
  <c r="K84" i="5"/>
  <c r="K104" i="5"/>
  <c r="K124" i="5"/>
  <c r="K144" i="5"/>
  <c r="K164" i="5"/>
  <c r="K184" i="5"/>
  <c r="K204" i="5"/>
  <c r="K224" i="5"/>
  <c r="K244" i="5"/>
  <c r="K264" i="5"/>
  <c r="K283" i="5"/>
  <c r="K286" i="5"/>
  <c r="K289" i="5"/>
  <c r="K319" i="5"/>
  <c r="K16" i="5"/>
  <c r="K19" i="5"/>
  <c r="K73" i="5"/>
  <c r="K79" i="5"/>
  <c r="K81" i="5"/>
  <c r="K168" i="5"/>
  <c r="K176" i="5"/>
  <c r="K211" i="5"/>
  <c r="K318" i="5"/>
  <c r="K323" i="5"/>
  <c r="K11" i="5"/>
  <c r="K69" i="5"/>
  <c r="K178" i="5"/>
  <c r="K293" i="5"/>
  <c r="K15" i="5"/>
  <c r="K108" i="5"/>
  <c r="K116" i="5"/>
  <c r="K151" i="5"/>
  <c r="K213" i="5"/>
  <c r="K219" i="5"/>
  <c r="K221" i="5"/>
  <c r="K21" i="5"/>
  <c r="K118" i="5"/>
  <c r="K209" i="5"/>
  <c r="K328" i="5"/>
  <c r="K348" i="5"/>
  <c r="K368" i="5"/>
  <c r="K48" i="5"/>
  <c r="K56" i="5"/>
  <c r="K91" i="5"/>
  <c r="K153" i="5"/>
  <c r="K159" i="5"/>
  <c r="K161" i="5"/>
  <c r="K248" i="5"/>
  <c r="K256" i="5"/>
  <c r="K18" i="5"/>
  <c r="K22" i="5"/>
  <c r="K109" i="5"/>
  <c r="K218" i="5"/>
  <c r="K268" i="5"/>
  <c r="K301" i="5"/>
  <c r="K338" i="5"/>
  <c r="K358" i="5"/>
  <c r="K378" i="5"/>
  <c r="K8" i="5"/>
  <c r="K93" i="5"/>
  <c r="K133" i="5"/>
  <c r="K271" i="5"/>
  <c r="K353" i="5"/>
  <c r="K383" i="5"/>
  <c r="K430" i="5"/>
  <c r="K454" i="5"/>
  <c r="K457" i="5"/>
  <c r="K460" i="5"/>
  <c r="K463" i="5"/>
  <c r="K525" i="5"/>
  <c r="K538" i="5"/>
  <c r="K29" i="5"/>
  <c r="K131" i="5"/>
  <c r="K273" i="5"/>
  <c r="K321" i="5"/>
  <c r="K343" i="5"/>
  <c r="K394" i="5"/>
  <c r="K418" i="5"/>
  <c r="K473" i="5"/>
  <c r="K480" i="5"/>
  <c r="K487" i="5"/>
  <c r="K494" i="5"/>
  <c r="K508" i="5"/>
  <c r="K512" i="5"/>
  <c r="K58" i="5"/>
  <c r="K78" i="5"/>
  <c r="K188" i="5"/>
  <c r="K306" i="5"/>
  <c r="K308" i="5"/>
  <c r="K333" i="5"/>
  <c r="K375" i="5"/>
  <c r="K388" i="5"/>
  <c r="K402" i="5"/>
  <c r="K410" i="5"/>
  <c r="K427" i="5"/>
  <c r="K516" i="5"/>
  <c r="K529" i="5"/>
  <c r="K542" i="5"/>
  <c r="K547" i="5"/>
  <c r="K552" i="5"/>
  <c r="K557" i="5"/>
  <c r="K562" i="5"/>
  <c r="K567" i="5"/>
  <c r="K572" i="5"/>
  <c r="K577" i="5"/>
  <c r="K582" i="5"/>
  <c r="K587" i="5"/>
  <c r="K592" i="5"/>
  <c r="K597" i="5"/>
  <c r="K602" i="5"/>
  <c r="K607" i="5"/>
  <c r="K612" i="5"/>
  <c r="K617" i="5"/>
  <c r="K622" i="5"/>
  <c r="K627" i="5"/>
  <c r="K632" i="5"/>
  <c r="K637" i="5"/>
  <c r="K642" i="5"/>
  <c r="K647" i="5"/>
  <c r="K652" i="5"/>
  <c r="K657" i="5"/>
  <c r="K662" i="5"/>
  <c r="K667" i="5"/>
  <c r="K672" i="5"/>
  <c r="K229" i="5"/>
  <c r="K296" i="5"/>
  <c r="K365" i="5"/>
  <c r="K380" i="5"/>
  <c r="K424" i="5"/>
  <c r="K483" i="5"/>
  <c r="K490" i="5"/>
  <c r="K497" i="5"/>
  <c r="K504" i="5"/>
  <c r="K520" i="5"/>
  <c r="K533" i="5"/>
  <c r="K14" i="5"/>
  <c r="K36" i="5"/>
  <c r="K38" i="5"/>
  <c r="K98" i="5"/>
  <c r="K169" i="5"/>
  <c r="K193" i="5"/>
  <c r="K258" i="5"/>
  <c r="K304" i="5"/>
  <c r="K314" i="5"/>
  <c r="K355" i="5"/>
  <c r="K370" i="5"/>
  <c r="K407" i="5"/>
  <c r="K415" i="5"/>
  <c r="K438" i="5"/>
  <c r="K447" i="5"/>
  <c r="K450" i="5"/>
  <c r="K453" i="5"/>
  <c r="K28" i="5"/>
  <c r="K121" i="5"/>
  <c r="K189" i="5"/>
  <c r="K201" i="5"/>
  <c r="K239" i="5"/>
  <c r="K299" i="5"/>
  <c r="K303" i="5"/>
  <c r="K337" i="5"/>
  <c r="K364" i="5"/>
  <c r="K379" i="5"/>
  <c r="K531" i="5"/>
  <c r="K922" i="5"/>
  <c r="K917" i="5"/>
  <c r="K912" i="5"/>
  <c r="K907" i="5"/>
  <c r="K902" i="5"/>
  <c r="K897" i="5"/>
  <c r="K892" i="5"/>
  <c r="K887" i="5"/>
  <c r="K882" i="5"/>
  <c r="K877" i="5"/>
  <c r="K872" i="5"/>
  <c r="K867" i="5"/>
  <c r="K862" i="5"/>
  <c r="K857" i="5"/>
  <c r="K852" i="5"/>
  <c r="K847" i="5"/>
  <c r="K842" i="5"/>
  <c r="K837" i="5"/>
  <c r="K832" i="5"/>
  <c r="K827" i="5"/>
  <c r="K822" i="5"/>
  <c r="K817" i="5"/>
  <c r="K812" i="5"/>
  <c r="K807" i="5"/>
  <c r="K802" i="5"/>
  <c r="K797" i="5"/>
  <c r="K788" i="5"/>
  <c r="J779" i="5"/>
  <c r="K775" i="5"/>
  <c r="K755" i="5"/>
  <c r="K751" i="5"/>
  <c r="K728" i="5"/>
  <c r="K724" i="5"/>
  <c r="J713" i="5"/>
  <c r="J706" i="5"/>
  <c r="K696" i="5"/>
  <c r="K693" i="5"/>
  <c r="K690" i="5"/>
  <c r="K661" i="5"/>
  <c r="K648" i="5"/>
  <c r="K635" i="5"/>
  <c r="K611" i="5"/>
  <c r="K598" i="5"/>
  <c r="K585" i="5"/>
  <c r="K561" i="5"/>
  <c r="K548" i="5"/>
  <c r="K535" i="5"/>
  <c r="K518" i="5"/>
  <c r="J499" i="5"/>
  <c r="J485" i="5"/>
  <c r="J474" i="5"/>
  <c r="J465" i="5"/>
  <c r="J463" i="5"/>
  <c r="K419" i="5"/>
  <c r="J287" i="5"/>
  <c r="J284" i="5"/>
  <c r="K261" i="5"/>
  <c r="J249" i="5"/>
  <c r="K111" i="5"/>
  <c r="J179" i="5"/>
  <c r="J51" i="5"/>
  <c r="J924" i="5"/>
  <c r="J919" i="5"/>
  <c r="J914" i="5"/>
  <c r="J909" i="5"/>
  <c r="J904" i="5"/>
  <c r="J899" i="5"/>
  <c r="J894" i="5"/>
  <c r="J889" i="5"/>
  <c r="J884" i="5"/>
  <c r="J869" i="5"/>
  <c r="J864" i="5"/>
  <c r="J859" i="5"/>
  <c r="J854" i="5"/>
  <c r="J849" i="5"/>
  <c r="J844" i="5"/>
  <c r="J839" i="5"/>
  <c r="J834" i="5"/>
  <c r="J829" i="5"/>
  <c r="J824" i="5"/>
  <c r="J819" i="5"/>
  <c r="J814" i="5"/>
  <c r="J809" i="5"/>
  <c r="J804" i="5"/>
  <c r="J799" i="5"/>
  <c r="J794" i="5"/>
  <c r="J781" i="5"/>
  <c r="J768" i="5"/>
  <c r="J764" i="5"/>
  <c r="J745" i="5"/>
  <c r="J741" i="5"/>
  <c r="J718" i="5"/>
  <c r="J711" i="5"/>
  <c r="J691" i="5"/>
  <c r="J688" i="5"/>
  <c r="J685" i="5"/>
  <c r="J665" i="5"/>
  <c r="J641" i="5"/>
  <c r="J628" i="5"/>
  <c r="J615" i="5"/>
  <c r="K599" i="6"/>
  <c r="J591" i="5"/>
  <c r="J578" i="5"/>
  <c r="J565" i="5"/>
  <c r="J519" i="5"/>
  <c r="J514" i="5"/>
  <c r="J432" i="5"/>
  <c r="K393" i="5"/>
  <c r="K332" i="5"/>
  <c r="K330" i="5"/>
  <c r="J307" i="5"/>
  <c r="J173" i="5"/>
  <c r="J171" i="5"/>
  <c r="K158" i="5"/>
  <c r="K99" i="5"/>
  <c r="K31" i="5"/>
  <c r="J7" i="5"/>
  <c r="K799" i="6"/>
  <c r="J874" i="5"/>
  <c r="J790" i="5"/>
  <c r="J777" i="5"/>
  <c r="K753" i="5"/>
  <c r="K749" i="5"/>
  <c r="K730" i="5"/>
  <c r="K726" i="5"/>
  <c r="K715" i="5"/>
  <c r="K708" i="5"/>
  <c r="K701" i="5"/>
  <c r="K673" i="5"/>
  <c r="K660" i="5"/>
  <c r="K636" i="5"/>
  <c r="K623" i="5"/>
  <c r="K610" i="5"/>
  <c r="K586" i="5"/>
  <c r="K573" i="5"/>
  <c r="K560" i="5"/>
  <c r="J534" i="5"/>
  <c r="K500" i="5"/>
  <c r="K482" i="5"/>
  <c r="J475" i="5"/>
  <c r="J464" i="5"/>
  <c r="K449" i="5"/>
  <c r="K422" i="5"/>
  <c r="J332" i="5"/>
  <c r="J330" i="5"/>
  <c r="K199" i="5"/>
  <c r="K149" i="5"/>
  <c r="J99" i="5"/>
  <c r="J93" i="5"/>
  <c r="K39" i="5"/>
  <c r="J31" i="5"/>
  <c r="J28" i="5"/>
  <c r="G764" i="6"/>
  <c r="K764" i="6"/>
  <c r="J509" i="5"/>
  <c r="J455" i="5"/>
  <c r="K434" i="6"/>
  <c r="K786" i="5"/>
  <c r="K773" i="5"/>
  <c r="K757" i="5"/>
  <c r="J753" i="5"/>
  <c r="J749" i="5"/>
  <c r="J730" i="5"/>
  <c r="J726" i="5"/>
  <c r="J715" i="5"/>
  <c r="J708" i="5"/>
  <c r="J701" i="5"/>
  <c r="K679" i="5"/>
  <c r="J673" i="5"/>
  <c r="J660" i="5"/>
  <c r="K644" i="5"/>
  <c r="J636" i="5"/>
  <c r="J623" i="5"/>
  <c r="J610" i="5"/>
  <c r="K594" i="5"/>
  <c r="J586" i="5"/>
  <c r="J573" i="5"/>
  <c r="J560" i="5"/>
  <c r="K544" i="5"/>
  <c r="K539" i="5"/>
  <c r="K524" i="5"/>
  <c r="K507" i="5"/>
  <c r="K493" i="5"/>
  <c r="K489" i="5"/>
  <c r="J482" i="5"/>
  <c r="K462" i="5"/>
  <c r="J460" i="5"/>
  <c r="J449" i="5"/>
  <c r="J422" i="5"/>
  <c r="K420" i="5"/>
  <c r="J244" i="5"/>
  <c r="K236" i="5"/>
  <c r="K228" i="5"/>
  <c r="K216" i="5"/>
  <c r="J199" i="5"/>
  <c r="J104" i="5"/>
  <c r="K96" i="5"/>
  <c r="J44" i="5"/>
  <c r="J39" i="5"/>
  <c r="J541" i="5"/>
  <c r="J484" i="5"/>
  <c r="J879" i="5"/>
  <c r="K910" i="6"/>
  <c r="K890" i="6"/>
  <c r="G880" i="6"/>
  <c r="K880" i="6"/>
  <c r="K830" i="5"/>
  <c r="K825" i="5"/>
  <c r="K820" i="5"/>
  <c r="K815" i="5"/>
  <c r="K810" i="5"/>
  <c r="K805" i="5"/>
  <c r="K800" i="5"/>
  <c r="K795" i="5"/>
  <c r="J786" i="5"/>
  <c r="K782" i="5"/>
  <c r="J773" i="5"/>
  <c r="K765" i="5"/>
  <c r="K761" i="5"/>
  <c r="K738" i="5"/>
  <c r="K734" i="5"/>
  <c r="K705" i="5"/>
  <c r="K698" i="5"/>
  <c r="K695" i="5"/>
  <c r="K676" i="5"/>
  <c r="K668" i="5"/>
  <c r="K655" i="5"/>
  <c r="K631" i="5"/>
  <c r="K618" i="5"/>
  <c r="K605" i="5"/>
  <c r="K581" i="5"/>
  <c r="K568" i="5"/>
  <c r="K555" i="5"/>
  <c r="J539" i="5"/>
  <c r="K527" i="5"/>
  <c r="J507" i="5"/>
  <c r="J489" i="5"/>
  <c r="J462" i="5"/>
  <c r="J420" i="5"/>
  <c r="K404" i="5"/>
  <c r="K334" i="5"/>
  <c r="K241" i="5"/>
  <c r="J236" i="5"/>
  <c r="K231" i="5"/>
  <c r="J228" i="5"/>
  <c r="J216" i="5"/>
  <c r="K33" i="5"/>
  <c r="G704" i="6"/>
  <c r="K704" i="6"/>
  <c r="J704" i="5"/>
  <c r="J477" i="5"/>
  <c r="J440" i="5"/>
  <c r="J251" i="5"/>
  <c r="J239" i="5"/>
  <c r="J925" i="5"/>
  <c r="J920" i="5"/>
  <c r="J915" i="5"/>
  <c r="J910" i="5"/>
  <c r="J905" i="5"/>
  <c r="J900" i="5"/>
  <c r="J895" i="5"/>
  <c r="J890" i="5"/>
  <c r="J885" i="5"/>
  <c r="J880" i="5"/>
  <c r="J875" i="5"/>
  <c r="J870" i="5"/>
  <c r="J865" i="5"/>
  <c r="J860" i="5"/>
  <c r="J855" i="5"/>
  <c r="J850" i="5"/>
  <c r="J845" i="5"/>
  <c r="J840" i="5"/>
  <c r="J835" i="5"/>
  <c r="J830" i="5"/>
  <c r="J825" i="5"/>
  <c r="J820" i="5"/>
  <c r="J815" i="5"/>
  <c r="J810" i="5"/>
  <c r="J805" i="5"/>
  <c r="J800" i="5"/>
  <c r="J795" i="5"/>
  <c r="J782" i="5"/>
  <c r="K769" i="5"/>
  <c r="J765" i="5"/>
  <c r="J761" i="5"/>
  <c r="K742" i="5"/>
  <c r="J738" i="5"/>
  <c r="J734" i="5"/>
  <c r="K712" i="5"/>
  <c r="J705" i="5"/>
  <c r="J698" i="5"/>
  <c r="J695" i="5"/>
  <c r="K692" i="5"/>
  <c r="J676" i="5"/>
  <c r="J668" i="5"/>
  <c r="J655" i="5"/>
  <c r="K639" i="5"/>
  <c r="J631" i="5"/>
  <c r="J618" i="5"/>
  <c r="J605" i="5"/>
  <c r="K589" i="5"/>
  <c r="J581" i="5"/>
  <c r="J568" i="5"/>
  <c r="J555" i="5"/>
  <c r="J527" i="5"/>
  <c r="K517" i="5"/>
  <c r="K505" i="5"/>
  <c r="K498" i="5"/>
  <c r="K458" i="5"/>
  <c r="J404" i="5"/>
  <c r="K362" i="5"/>
  <c r="K352" i="5"/>
  <c r="K342" i="5"/>
  <c r="J231" i="5"/>
  <c r="J84" i="5"/>
  <c r="J67" i="5"/>
  <c r="J33" i="5"/>
  <c r="I920" i="3" a="1"/>
  <c r="U920" i="3" s="1"/>
  <c r="V920" i="3" s="1"/>
  <c r="I901" i="3" a="1"/>
  <c r="U901" i="3" s="1"/>
  <c r="V901" i="3" s="1"/>
  <c r="I925" i="3" a="1"/>
  <c r="U925" i="3" s="1"/>
  <c r="V925" i="3" s="1"/>
  <c r="D875" i="3"/>
  <c r="E875" i="3" s="1" a="1"/>
  <c r="L875" i="3" s="1" a="1"/>
  <c r="L875" i="3" s="1"/>
  <c r="D923" i="3"/>
  <c r="I923" i="3" s="1" a="1"/>
  <c r="D879" i="3"/>
  <c r="E879" i="3" s="1" a="1"/>
  <c r="D881" i="3"/>
  <c r="E881" i="3" s="1" a="1"/>
  <c r="E881" i="3" s="1"/>
  <c r="I881" i="3" s="1" a="1"/>
  <c r="D873" i="3"/>
  <c r="E873" i="3" s="1" a="1"/>
  <c r="D915" i="3"/>
  <c r="I915" i="3" s="1" a="1"/>
  <c r="U915" i="3" s="1"/>
  <c r="V915" i="3" s="1"/>
  <c r="D863" i="3"/>
  <c r="E863" i="3" s="1" a="1"/>
  <c r="E863" i="3" s="1"/>
  <c r="I863" i="3" s="1" a="1"/>
  <c r="D877" i="3"/>
  <c r="E877" i="3" s="1" a="1"/>
  <c r="E877" i="3" s="1"/>
  <c r="I877" i="3" s="1" a="1"/>
  <c r="D911" i="3"/>
  <c r="I911" i="3" s="1" a="1"/>
  <c r="D909" i="3"/>
  <c r="L909" i="3" s="1" a="1"/>
  <c r="L909" i="3" s="1"/>
  <c r="D921" i="3"/>
  <c r="D886" i="3"/>
  <c r="D904" i="3"/>
  <c r="I904" i="3" s="1" a="1"/>
  <c r="U904" i="3" s="1"/>
  <c r="V904" i="3" s="1"/>
  <c r="D884" i="3"/>
  <c r="E884" i="3" s="1" a="1"/>
  <c r="D870" i="3"/>
  <c r="E870" i="3" s="1" a="1"/>
  <c r="E848" i="3" a="1"/>
  <c r="L848" i="3" s="1" a="1"/>
  <c r="L848" i="3" s="1"/>
  <c r="D882" i="3"/>
  <c r="E882" i="3" s="1" a="1"/>
  <c r="E882" i="3" s="1"/>
  <c r="I882" i="3" s="1" a="1"/>
  <c r="D899" i="3"/>
  <c r="I899" i="3" s="1" a="1"/>
  <c r="I855" i="3"/>
  <c r="S855" i="3" s="1"/>
  <c r="T855" i="3"/>
  <c r="I856" i="3"/>
  <c r="S856" i="3" s="1"/>
  <c r="W856" i="3" s="1"/>
  <c r="T856" i="3"/>
  <c r="L864" i="3" a="1"/>
  <c r="L864" i="3" s="1"/>
  <c r="E864" i="3"/>
  <c r="I864" i="3" s="1" a="1"/>
  <c r="I864" i="3" s="1"/>
  <c r="S864" i="3" s="1"/>
  <c r="X855" i="3"/>
  <c r="D898" i="3"/>
  <c r="E898" i="3" s="1" a="1"/>
  <c r="D896" i="3"/>
  <c r="E896" i="3" s="1" a="1"/>
  <c r="D868" i="3"/>
  <c r="E868" i="3" s="1" a="1"/>
  <c r="L868" i="3" s="1" a="1"/>
  <c r="L868" i="3" s="1"/>
  <c r="D854" i="3"/>
  <c r="E854" i="3" s="1" a="1"/>
  <c r="E854" i="3" s="1"/>
  <c r="I854" i="3" s="1" a="1"/>
  <c r="D892" i="3"/>
  <c r="E892" i="3" s="1" a="1"/>
  <c r="E892" i="3" s="1"/>
  <c r="I892" i="3" s="1" a="1"/>
  <c r="D850" i="3"/>
  <c r="E850" i="3" s="1" a="1"/>
  <c r="L850" i="3" s="1" a="1"/>
  <c r="L850" i="3" s="1"/>
  <c r="D905" i="3"/>
  <c r="I905" i="3" s="1" a="1"/>
  <c r="U905" i="3" s="1"/>
  <c r="V905" i="3" s="1"/>
  <c r="D890" i="3"/>
  <c r="E890" i="3" s="1" a="1"/>
  <c r="D861" i="3"/>
  <c r="E861" i="3" s="1" a="1"/>
  <c r="E861" i="3" s="1"/>
  <c r="I861" i="3" s="1" a="1"/>
  <c r="D846" i="3"/>
  <c r="E846" i="3" s="1" a="1"/>
  <c r="D859" i="3"/>
  <c r="E859" i="3" s="1" a="1"/>
  <c r="L859" i="3" s="1" a="1"/>
  <c r="L859" i="3" s="1"/>
  <c r="D857" i="3"/>
  <c r="E857" i="3" s="1" a="1"/>
  <c r="D853" i="3"/>
  <c r="E853" i="3" s="1" a="1"/>
  <c r="I770" i="3" a="1"/>
  <c r="U770" i="3" s="1"/>
  <c r="V770" i="3" s="1"/>
  <c r="I774" i="3" a="1"/>
  <c r="I780" i="3" a="1"/>
  <c r="U780" i="3" s="1"/>
  <c r="V780" i="3" s="1"/>
  <c r="D759" i="3"/>
  <c r="D797" i="3"/>
  <c r="L752" i="3" a="1"/>
  <c r="L752" i="3" s="1"/>
  <c r="I752" i="3" a="1"/>
  <c r="U752" i="3" s="1"/>
  <c r="V752" i="3" s="1"/>
  <c r="D760" i="3"/>
  <c r="I760" i="3" s="1" a="1"/>
  <c r="U760" i="3" s="1"/>
  <c r="V760" i="3" s="1"/>
  <c r="D798" i="3"/>
  <c r="I798" i="3" s="1" a="1"/>
  <c r="U798" i="3" s="1"/>
  <c r="V798" i="3" s="1"/>
  <c r="D756" i="3"/>
  <c r="I756" i="3" s="1" a="1"/>
  <c r="U756" i="3" s="1"/>
  <c r="V756" i="3" s="1"/>
  <c r="D792" i="3"/>
  <c r="D771" i="3"/>
  <c r="I771" i="3" s="1" a="1"/>
  <c r="D789" i="3"/>
  <c r="I789" i="3" s="1" a="1"/>
  <c r="I789" i="3" s="1"/>
  <c r="S789" i="3" s="1"/>
  <c r="D754" i="3"/>
  <c r="D788" i="3"/>
  <c r="I788" i="3" s="1" a="1"/>
  <c r="D767" i="3"/>
  <c r="I767" i="3" s="1" a="1"/>
  <c r="U767" i="3" s="1"/>
  <c r="V767" i="3" s="1"/>
  <c r="D787" i="3"/>
  <c r="I787" i="3" s="1" a="1"/>
  <c r="U787" i="3" s="1"/>
  <c r="V787" i="3" s="1"/>
  <c r="D766" i="3"/>
  <c r="I766" i="3" s="1" a="1"/>
  <c r="U766" i="3" s="1"/>
  <c r="V766" i="3" s="1"/>
  <c r="D786" i="3"/>
  <c r="D764" i="3"/>
  <c r="I764" i="3" s="1" a="1"/>
  <c r="D784" i="3"/>
  <c r="I784" i="3" s="1" a="1"/>
  <c r="D763" i="3"/>
  <c r="I763" i="3" s="1" a="1"/>
  <c r="U763" i="3" s="1"/>
  <c r="V763" i="3" s="1"/>
  <c r="D775" i="3"/>
  <c r="I775" i="3" s="1" a="1"/>
  <c r="D801" i="3"/>
  <c r="L777" i="3" a="1"/>
  <c r="L777" i="3" s="1"/>
  <c r="I777" i="3" a="1"/>
  <c r="L791" i="3" a="1"/>
  <c r="L791" i="3" s="1"/>
  <c r="I791" i="3" a="1"/>
  <c r="I791" i="3" s="1"/>
  <c r="S791" i="3" s="1"/>
  <c r="X791" i="3" s="1"/>
  <c r="D773" i="3"/>
  <c r="D769" i="3"/>
  <c r="D779" i="3"/>
  <c r="I779" i="3" s="1" a="1"/>
  <c r="I779" i="3" s="1"/>
  <c r="S779" i="3" s="1"/>
  <c r="E709" i="3"/>
  <c r="I709" i="3" s="1" a="1"/>
  <c r="T709" i="3" s="1"/>
  <c r="L709" i="3" a="1"/>
  <c r="L709" i="3" s="1"/>
  <c r="E619" i="3"/>
  <c r="I619" i="3" s="1" a="1"/>
  <c r="I619" i="3" s="1"/>
  <c r="L619" i="3" a="1"/>
  <c r="L619" i="3" s="1"/>
  <c r="D700" i="3"/>
  <c r="E700" i="3" s="1" a="1"/>
  <c r="L700" i="3" s="1" a="1"/>
  <c r="L700" i="3" s="1"/>
  <c r="D698" i="3"/>
  <c r="E698" i="3" s="1" a="1"/>
  <c r="L698" i="3" s="1" a="1"/>
  <c r="L698" i="3" s="1"/>
  <c r="D676" i="3"/>
  <c r="E676" i="3" s="1" a="1"/>
  <c r="D620" i="3"/>
  <c r="E620" i="3" s="1" a="1"/>
  <c r="L620" i="3" s="1" a="1"/>
  <c r="L620" i="3" s="1"/>
  <c r="D674" i="3"/>
  <c r="E674" i="3" s="1" a="1"/>
  <c r="E674" i="3" s="1"/>
  <c r="I674" i="3" s="1" a="1"/>
  <c r="I674" i="3" s="1"/>
  <c r="D618" i="3"/>
  <c r="E618" i="3" s="1" a="1"/>
  <c r="E723" i="3" a="1"/>
  <c r="D639" i="3"/>
  <c r="E639" i="3" s="1" a="1"/>
  <c r="D688" i="3"/>
  <c r="E688" i="3" s="1" a="1"/>
  <c r="L688" i="3" s="1" a="1"/>
  <c r="L688" i="3" s="1"/>
  <c r="E643" i="3"/>
  <c r="I643" i="3" s="1" a="1"/>
  <c r="L643" i="3" a="1"/>
  <c r="L643" i="3" s="1"/>
  <c r="E708" i="3"/>
  <c r="I708" i="3" s="1" a="1"/>
  <c r="L708" i="3" a="1"/>
  <c r="L708" i="3" s="1"/>
  <c r="E679" i="3"/>
  <c r="I679" i="3" s="1" a="1"/>
  <c r="L679" i="3" a="1"/>
  <c r="L679" i="3" s="1"/>
  <c r="D627" i="3"/>
  <c r="E627" i="3" s="1" a="1"/>
  <c r="E627" i="3" s="1"/>
  <c r="I627" i="3" s="1" a="1"/>
  <c r="I627" i="3" s="1"/>
  <c r="T640" i="3"/>
  <c r="L704" i="3" a="1"/>
  <c r="D637" i="3"/>
  <c r="E637" i="3" s="1" a="1"/>
  <c r="L637" i="3" s="1" a="1"/>
  <c r="L637" i="3" s="1"/>
  <c r="D632" i="3"/>
  <c r="E632" i="3" s="1" a="1"/>
  <c r="L632" i="3" s="1" a="1"/>
  <c r="L632" i="3" s="1"/>
  <c r="L640" i="3" a="1"/>
  <c r="L640" i="3" s="1"/>
  <c r="D712" i="3"/>
  <c r="E712" i="3" s="1" a="1"/>
  <c r="E628" i="3" a="1"/>
  <c r="L670" i="3" a="1"/>
  <c r="L670" i="3" s="1"/>
  <c r="E670" i="3"/>
  <c r="I670" i="3" s="1" a="1"/>
  <c r="E718" i="3"/>
  <c r="I718" i="3" s="1" a="1"/>
  <c r="L718" i="3" a="1"/>
  <c r="L718" i="3" s="1"/>
  <c r="E638" i="3" a="1"/>
  <c r="L638" i="3" s="1" a="1"/>
  <c r="L638" i="3" s="1"/>
  <c r="D653" i="3"/>
  <c r="E653" i="3" s="1" a="1"/>
  <c r="E653" i="3" s="1"/>
  <c r="I653" i="3" s="1" a="1"/>
  <c r="D651" i="3"/>
  <c r="E651" i="3" s="1" a="1"/>
  <c r="D667" i="3"/>
  <c r="E667" i="3" s="1" a="1"/>
  <c r="D706" i="3"/>
  <c r="E706" i="3" s="1" a="1"/>
  <c r="L706" i="3" s="1" a="1"/>
  <c r="L706" i="3" s="1"/>
  <c r="D634" i="3"/>
  <c r="E634" i="3" s="1" a="1"/>
  <c r="E682" i="3"/>
  <c r="I682" i="3" s="1" a="1"/>
  <c r="L682" i="3" a="1"/>
  <c r="L682" i="3" s="1"/>
  <c r="E665" i="3"/>
  <c r="I665" i="3" s="1" a="1"/>
  <c r="L665" i="3" a="1"/>
  <c r="L665" i="3" s="1"/>
  <c r="E720" i="3" a="1"/>
  <c r="L720" i="3" s="1" a="1"/>
  <c r="L720" i="3" s="1"/>
  <c r="D658" i="3"/>
  <c r="E658" i="3" s="1" a="1"/>
  <c r="L658" i="3" s="1" a="1"/>
  <c r="L658" i="3" s="1"/>
  <c r="D616" i="3"/>
  <c r="E616" i="3" s="1" a="1"/>
  <c r="L616" i="3" s="1" a="1"/>
  <c r="L616" i="3" s="1"/>
  <c r="D713" i="3"/>
  <c r="E713" i="3" s="1" a="1"/>
  <c r="L713" i="3" s="1" a="1"/>
  <c r="L713" i="3" s="1"/>
  <c r="E645" i="3" a="1"/>
  <c r="L645" i="3" s="1" a="1"/>
  <c r="L645" i="3" s="1"/>
  <c r="D626" i="3"/>
  <c r="E626" i="3" s="1" a="1"/>
  <c r="L687" i="3" a="1"/>
  <c r="L687" i="3" s="1"/>
  <c r="L719" i="3" a="1"/>
  <c r="T719" i="3" s="1"/>
  <c r="E673" i="3" a="1"/>
  <c r="D666" i="3"/>
  <c r="E666" i="3" s="1" a="1"/>
  <c r="D613" i="3"/>
  <c r="E613" i="3" s="1" a="1"/>
  <c r="L613" i="3" s="1" a="1"/>
  <c r="L613" i="3" s="1"/>
  <c r="D707" i="3"/>
  <c r="E707" i="3" s="1" a="1"/>
  <c r="E707" i="3" s="1"/>
  <c r="I707" i="3" s="1" a="1"/>
  <c r="I707" i="3" s="1"/>
  <c r="D720" i="3"/>
  <c r="D664" i="3"/>
  <c r="E664" i="3" s="1" a="1"/>
  <c r="E664" i="3" s="1"/>
  <c r="I664" i="3" s="1" a="1"/>
  <c r="I664" i="3" s="1"/>
  <c r="D636" i="3"/>
  <c r="E636" i="3" s="1" a="1"/>
  <c r="L636" i="3" s="1" a="1"/>
  <c r="L636" i="3" s="1"/>
  <c r="D609" i="3"/>
  <c r="E609" i="3" s="1" a="1"/>
  <c r="L609" i="3" s="1" a="1"/>
  <c r="L609" i="3" s="1"/>
  <c r="L611" i="3" a="1"/>
  <c r="L611" i="3" s="1"/>
  <c r="D607" i="3"/>
  <c r="E607" i="3" s="1" a="1"/>
  <c r="E607" i="3" s="1"/>
  <c r="I607" i="3" s="1" a="1"/>
  <c r="U607" i="3" s="1"/>
  <c r="V607" i="3" s="1"/>
  <c r="D598" i="3"/>
  <c r="E598" i="3" s="1" a="1"/>
  <c r="L598" i="3" s="1" a="1"/>
  <c r="L598" i="3" s="1"/>
  <c r="D597" i="3"/>
  <c r="E597" i="3" s="1" a="1"/>
  <c r="I611" i="3"/>
  <c r="S611" i="3" s="1"/>
  <c r="X611" i="3" s="1"/>
  <c r="U611" i="3"/>
  <c r="V611" i="3" s="1"/>
  <c r="L581" i="3" a="1"/>
  <c r="L581" i="3" s="1"/>
  <c r="E581" i="3"/>
  <c r="I581" i="3" s="1" a="1"/>
  <c r="D594" i="3"/>
  <c r="E594" i="3" s="1" a="1"/>
  <c r="E594" i="3" s="1"/>
  <c r="I594" i="3" s="1" a="1"/>
  <c r="D592" i="3"/>
  <c r="E592" i="3" s="1" a="1"/>
  <c r="E592" i="3" s="1"/>
  <c r="I592" i="3" s="1" a="1"/>
  <c r="U592" i="3" s="1"/>
  <c r="V592" i="3" s="1"/>
  <c r="E588" i="3" a="1"/>
  <c r="E588" i="3" s="1"/>
  <c r="I588" i="3" s="1" a="1"/>
  <c r="U588" i="3" s="1"/>
  <c r="V588" i="3" s="1"/>
  <c r="D600" i="3"/>
  <c r="E600" i="3" s="1" a="1"/>
  <c r="E600" i="3" s="1"/>
  <c r="I600" i="3" s="1" a="1"/>
  <c r="D610" i="3"/>
  <c r="E610" i="3" s="1" a="1"/>
  <c r="L610" i="3" s="1" a="1"/>
  <c r="L610" i="3" s="1"/>
  <c r="D608" i="3"/>
  <c r="E608" i="3" s="1" a="1"/>
  <c r="E574" i="3" a="1"/>
  <c r="E574" i="3" s="1"/>
  <c r="I574" i="3" s="1" a="1"/>
  <c r="D577" i="3"/>
  <c r="E577" i="3" s="1" a="1"/>
  <c r="L577" i="3" s="1" a="1"/>
  <c r="L577" i="3" s="1"/>
  <c r="D590" i="3"/>
  <c r="D601" i="3"/>
  <c r="E601" i="3" s="1" a="1"/>
  <c r="D599" i="3"/>
  <c r="E599" i="3" s="1" a="1"/>
  <c r="L599" i="3" s="1" a="1"/>
  <c r="L599" i="3" s="1"/>
  <c r="D567" i="3"/>
  <c r="E567" i="3" s="1" a="1"/>
  <c r="D568" i="3"/>
  <c r="E568" i="3" s="1" a="1"/>
  <c r="E568" i="3" s="1"/>
  <c r="I568" i="3" s="1" a="1"/>
  <c r="I568" i="3" s="1"/>
  <c r="S568" i="3" s="1"/>
  <c r="W568" i="3" s="1"/>
  <c r="D478" i="3"/>
  <c r="E478" i="3" s="1" a="1"/>
  <c r="E478" i="3" s="1"/>
  <c r="D483" i="3"/>
  <c r="E483" i="3" s="1" a="1"/>
  <c r="E483" i="3" s="1"/>
  <c r="I483" i="3" s="1" a="1"/>
  <c r="U483" i="3" s="1"/>
  <c r="V483" i="3" s="1"/>
  <c r="D493" i="3"/>
  <c r="E493" i="3" s="1" a="1"/>
  <c r="E493" i="3" s="1"/>
  <c r="D492" i="3"/>
  <c r="E492" i="3" s="1" a="1"/>
  <c r="E492" i="3" s="1"/>
  <c r="I492" i="3" s="1" a="1"/>
  <c r="U492" i="3" s="1"/>
  <c r="V492" i="3" s="1"/>
  <c r="D491" i="3"/>
  <c r="E491" i="3" s="1" a="1"/>
  <c r="E491" i="3" s="1"/>
  <c r="E487" i="3"/>
  <c r="I487" i="3" s="1" a="1"/>
  <c r="L487" i="3" a="1"/>
  <c r="L487" i="3" s="1"/>
  <c r="I483" i="3"/>
  <c r="T492" i="3"/>
  <c r="L492" i="3" a="1"/>
  <c r="L492" i="3" s="1"/>
  <c r="L483" i="3" a="1"/>
  <c r="L483" i="3" s="1"/>
  <c r="D490" i="3"/>
  <c r="E490" i="3" s="1" a="1"/>
  <c r="D506" i="3"/>
  <c r="E506" i="3" s="1" a="1"/>
  <c r="D505" i="3"/>
  <c r="E505" i="3" s="1" a="1"/>
  <c r="E505" i="3" s="1"/>
  <c r="L497" i="3" a="1"/>
  <c r="D496" i="3"/>
  <c r="E496" i="3" s="1" a="1"/>
  <c r="E496" i="3" s="1"/>
  <c r="I496" i="3" s="1" a="1"/>
  <c r="D503" i="3"/>
  <c r="E503" i="3" s="1" a="1"/>
  <c r="E503" i="3" s="1"/>
  <c r="D473" i="3"/>
  <c r="E473" i="3" s="1" a="1"/>
  <c r="L477" i="3" a="1"/>
  <c r="L477" i="3" s="1"/>
  <c r="D475" i="3"/>
  <c r="E475" i="3" s="1" a="1"/>
  <c r="E475" i="3" s="1"/>
  <c r="I475" i="3" s="1" a="1"/>
  <c r="D482" i="3"/>
  <c r="E482" i="3" s="1" a="1"/>
  <c r="L476" i="3" a="1"/>
  <c r="L476" i="3" s="1"/>
  <c r="D481" i="3"/>
  <c r="E481" i="3" s="1" a="1"/>
  <c r="L690" i="3" a="1"/>
  <c r="L690" i="3" s="1"/>
  <c r="E690" i="3"/>
  <c r="I690" i="3" s="1" a="1"/>
  <c r="I690" i="3" s="1"/>
  <c r="L662" i="3" a="1"/>
  <c r="L662" i="3" s="1"/>
  <c r="E662" i="3"/>
  <c r="I662" i="3" s="1" a="1"/>
  <c r="L666" i="3" a="1"/>
  <c r="L666" i="3" s="1"/>
  <c r="E666" i="3"/>
  <c r="I666" i="3" s="1" a="1"/>
  <c r="I666" i="3" s="1"/>
  <c r="L823" i="3" a="1"/>
  <c r="L823" i="3" s="1"/>
  <c r="E823" i="3"/>
  <c r="I823" i="3" s="1" a="1"/>
  <c r="T823" i="3" s="1"/>
  <c r="L853" i="3" a="1"/>
  <c r="L853" i="3" s="1"/>
  <c r="E853" i="3"/>
  <c r="I853" i="3" s="1" a="1"/>
  <c r="L607" i="3" a="1"/>
  <c r="L607" i="3" s="1"/>
  <c r="L899" i="3" a="1"/>
  <c r="L899" i="3" s="1"/>
  <c r="L801" i="3" a="1"/>
  <c r="L801" i="3" s="1"/>
  <c r="I801" i="3" a="1"/>
  <c r="E720" i="3"/>
  <c r="I720" i="3" s="1" a="1"/>
  <c r="I720" i="3" s="1"/>
  <c r="E549" i="3" a="1"/>
  <c r="E549" i="3" s="1"/>
  <c r="I549" i="3" s="1" a="1"/>
  <c r="E705" i="3" a="1"/>
  <c r="E705" i="3" s="1"/>
  <c r="I705" i="3" s="1" a="1"/>
  <c r="E632" i="3"/>
  <c r="I632" i="3" s="1" a="1"/>
  <c r="E872" i="3" a="1"/>
  <c r="I803" i="3" a="1"/>
  <c r="E675" i="3" a="1"/>
  <c r="E675" i="3" s="1"/>
  <c r="I675" i="3" s="1" a="1"/>
  <c r="E830" i="3" a="1"/>
  <c r="I761" i="3" a="1"/>
  <c r="U761" i="3" s="1"/>
  <c r="V761" i="3" s="1"/>
  <c r="E703" i="3" a="1"/>
  <c r="E703" i="3" s="1"/>
  <c r="I703" i="3" s="1" a="1"/>
  <c r="E590" i="3" a="1"/>
  <c r="E886" i="3" a="1"/>
  <c r="I900" i="3" a="1"/>
  <c r="E858" i="3" a="1"/>
  <c r="E858" i="3" s="1"/>
  <c r="I858" i="3" s="1" a="1"/>
  <c r="E669" i="3" a="1"/>
  <c r="E646" i="3" a="1"/>
  <c r="E646" i="3" s="1"/>
  <c r="I646" i="3" s="1" a="1"/>
  <c r="E631" i="3" a="1"/>
  <c r="E631" i="3" s="1"/>
  <c r="I631" i="3" s="1" a="1"/>
  <c r="I914" i="3" a="1"/>
  <c r="I782" i="3" a="1"/>
  <c r="I782" i="3" s="1"/>
  <c r="S782" i="3" s="1"/>
  <c r="E672" i="3"/>
  <c r="I672" i="3" s="1" a="1"/>
  <c r="E658" i="3"/>
  <c r="I658" i="3" s="1" a="1"/>
  <c r="I658" i="3" s="1"/>
  <c r="E721" i="3"/>
  <c r="I721" i="3" s="1" a="1"/>
  <c r="E851" i="3" a="1"/>
  <c r="E844" i="3" a="1"/>
  <c r="L844" i="3" s="1" a="1"/>
  <c r="L844" i="3" s="1"/>
  <c r="E831" i="3" a="1"/>
  <c r="E831" i="3" s="1"/>
  <c r="I831" i="3" s="1" a="1"/>
  <c r="I461" i="3" a="1"/>
  <c r="I461" i="3" s="1"/>
  <c r="S461" i="3" s="1"/>
  <c r="E397" i="3"/>
  <c r="I397" i="3" s="1" a="1"/>
  <c r="L397" i="3" a="1"/>
  <c r="L397" i="3" s="1"/>
  <c r="E309" i="3"/>
  <c r="I309" i="3" s="1" a="1"/>
  <c r="L309" i="3" a="1"/>
  <c r="L309" i="3" s="1"/>
  <c r="T349" i="3"/>
  <c r="Y306" i="3"/>
  <c r="Y301" i="3"/>
  <c r="L363" i="3" a="1"/>
  <c r="L363" i="3" s="1"/>
  <c r="S363" i="3" s="1"/>
  <c r="D359" i="3"/>
  <c r="E359" i="3" s="1" a="1"/>
  <c r="E359" i="3" s="1"/>
  <c r="I359" i="3" s="1" a="1"/>
  <c r="Y316" i="3"/>
  <c r="Y312" i="3"/>
  <c r="Y369" i="3"/>
  <c r="Y348" i="3"/>
  <c r="Y320" i="3"/>
  <c r="Y292" i="3"/>
  <c r="Y397" i="3"/>
  <c r="Y302" i="3"/>
  <c r="D358" i="3"/>
  <c r="E358" i="3" s="1" a="1"/>
  <c r="E358" i="3" s="1"/>
  <c r="I358" i="3" s="1" a="1"/>
  <c r="D339" i="3"/>
  <c r="E339" i="3" s="1" a="1"/>
  <c r="L339" i="3" s="1" a="1"/>
  <c r="L339" i="3" s="1"/>
  <c r="Y324" i="3"/>
  <c r="L312" i="3" a="1"/>
  <c r="L312" i="3" s="1"/>
  <c r="S312" i="3" s="1"/>
  <c r="L306" i="3" a="1"/>
  <c r="I385" i="3"/>
  <c r="T385" i="3"/>
  <c r="E414" i="3"/>
  <c r="I414" i="3" s="1" a="1"/>
  <c r="D303" i="3"/>
  <c r="E303" i="3" s="1" a="1"/>
  <c r="L303" i="3" s="1" a="1"/>
  <c r="L303" i="3" s="1"/>
  <c r="Y354" i="3"/>
  <c r="Y416" i="3"/>
  <c r="E307" i="3"/>
  <c r="I307" i="3" s="1" a="1"/>
  <c r="L307" i="3" a="1"/>
  <c r="L307" i="3" s="1"/>
  <c r="E356" i="3"/>
  <c r="I356" i="3" s="1" a="1"/>
  <c r="L356" i="3" a="1"/>
  <c r="L356" i="3" s="1"/>
  <c r="Y307" i="3"/>
  <c r="D313" i="3"/>
  <c r="E313" i="3" s="1" a="1"/>
  <c r="E313" i="3" s="1"/>
  <c r="I313" i="3" s="1" a="1"/>
  <c r="D293" i="3"/>
  <c r="E293" i="3" s="1" a="1"/>
  <c r="E298" i="3"/>
  <c r="I298" i="3" s="1" a="1"/>
  <c r="L298" i="3" a="1"/>
  <c r="L298" i="3" s="1"/>
  <c r="I321" i="3"/>
  <c r="S405" i="3"/>
  <c r="S305" i="3"/>
  <c r="T405" i="3"/>
  <c r="Y321" i="3"/>
  <c r="Y378" i="3"/>
  <c r="Y398" i="3"/>
  <c r="Y395" i="3"/>
  <c r="D327" i="3"/>
  <c r="E327" i="3" s="1" a="1"/>
  <c r="Y305" i="3"/>
  <c r="T398" i="3"/>
  <c r="L321" i="3" a="1"/>
  <c r="I451" i="3" a="1"/>
  <c r="I451" i="3" s="1"/>
  <c r="S451" i="3" s="1"/>
  <c r="Y423" i="3"/>
  <c r="T371" i="3"/>
  <c r="D393" i="3"/>
  <c r="E393" i="3" s="1" a="1"/>
  <c r="E378" i="3"/>
  <c r="I378" i="3" s="1" a="1"/>
  <c r="D345" i="3"/>
  <c r="E345" i="3" s="1" a="1"/>
  <c r="L345" i="3" s="1" a="1"/>
  <c r="L345" i="3" s="1"/>
  <c r="D317" i="3"/>
  <c r="E317" i="3" s="1" a="1"/>
  <c r="T789" i="3"/>
  <c r="L831" i="3" a="1"/>
  <c r="L831" i="3" s="1"/>
  <c r="I799" i="3" a="1"/>
  <c r="U799" i="3" s="1"/>
  <c r="V799" i="3" s="1"/>
  <c r="L799" i="3" a="1"/>
  <c r="L799" i="3" s="1"/>
  <c r="L884" i="3" a="1"/>
  <c r="L884" i="3" s="1"/>
  <c r="E884" i="3"/>
  <c r="I884" i="3" s="1" a="1"/>
  <c r="L851" i="3" a="1"/>
  <c r="L851" i="3" s="1"/>
  <c r="E851" i="3"/>
  <c r="I851" i="3" s="1" a="1"/>
  <c r="L882" i="3" a="1"/>
  <c r="L882" i="3" s="1"/>
  <c r="E828" i="3"/>
  <c r="I828" i="3" s="1" a="1"/>
  <c r="L828" i="3" a="1"/>
  <c r="L828" i="3" s="1"/>
  <c r="L723" i="3" a="1"/>
  <c r="L723" i="3" s="1"/>
  <c r="E723" i="3"/>
  <c r="I723" i="3" s="1" a="1"/>
  <c r="I677" i="3"/>
  <c r="T540" i="3"/>
  <c r="I540" i="3"/>
  <c r="S540" i="3" s="1"/>
  <c r="L924" i="3" a="1"/>
  <c r="L924" i="3" s="1"/>
  <c r="I924" i="3" a="1"/>
  <c r="U924" i="3" s="1"/>
  <c r="V924" i="3" s="1"/>
  <c r="T878" i="3"/>
  <c r="I878" i="3"/>
  <c r="S878" i="3" s="1"/>
  <c r="L854" i="3" a="1"/>
  <c r="L854" i="3" s="1"/>
  <c r="E846" i="3"/>
  <c r="I846" i="3" s="1" a="1"/>
  <c r="L846" i="3" a="1"/>
  <c r="L846" i="3" s="1"/>
  <c r="T825" i="3"/>
  <c r="I825" i="3"/>
  <c r="S825" i="3" s="1"/>
  <c r="I822" i="3"/>
  <c r="S822" i="3" s="1"/>
  <c r="I790" i="3" a="1"/>
  <c r="L790" i="3" a="1"/>
  <c r="L790" i="3" s="1"/>
  <c r="L630" i="3" a="1"/>
  <c r="L630" i="3" s="1"/>
  <c r="E630" i="3"/>
  <c r="I630" i="3" s="1" a="1"/>
  <c r="L615" i="3" a="1"/>
  <c r="L615" i="3" s="1"/>
  <c r="E615" i="3"/>
  <c r="I615" i="3" s="1" a="1"/>
  <c r="I541" i="3"/>
  <c r="S541" i="3" s="1"/>
  <c r="T541" i="3"/>
  <c r="L429" i="3" a="1"/>
  <c r="L429" i="3" s="1"/>
  <c r="I429" i="3" a="1"/>
  <c r="I835" i="3"/>
  <c r="S835" i="3" s="1"/>
  <c r="E820" i="3"/>
  <c r="I820" i="3" s="1" a="1"/>
  <c r="L820" i="3" a="1"/>
  <c r="L820" i="3" s="1"/>
  <c r="T736" i="3"/>
  <c r="I736" i="3"/>
  <c r="S736" i="3" s="1"/>
  <c r="L726" i="3"/>
  <c r="T726" i="3"/>
  <c r="T670" i="3"/>
  <c r="I670" i="3"/>
  <c r="E566" i="3"/>
  <c r="I566" i="3" s="1" a="1"/>
  <c r="U566" i="3" s="1"/>
  <c r="V566" i="3" s="1"/>
  <c r="L566" i="3" a="1"/>
  <c r="L566" i="3" s="1"/>
  <c r="L917" i="3" a="1"/>
  <c r="L917" i="3" s="1"/>
  <c r="I917" i="3" a="1"/>
  <c r="U917" i="3" s="1"/>
  <c r="V917" i="3" s="1"/>
  <c r="L893" i="3" a="1"/>
  <c r="L893" i="3" s="1"/>
  <c r="E893" i="3"/>
  <c r="I893" i="3" s="1" a="1"/>
  <c r="E883" i="3"/>
  <c r="I883" i="3" s="1" a="1"/>
  <c r="L883" i="3" a="1"/>
  <c r="L883" i="3" s="1"/>
  <c r="L863" i="3" a="1"/>
  <c r="L863" i="3" s="1"/>
  <c r="I794" i="3" a="1"/>
  <c r="L794" i="3" a="1"/>
  <c r="L794" i="3" s="1"/>
  <c r="I773" i="3" a="1"/>
  <c r="L773" i="3" a="1"/>
  <c r="L773" i="3" s="1"/>
  <c r="E673" i="3"/>
  <c r="I673" i="3" s="1" a="1"/>
  <c r="L673" i="3" a="1"/>
  <c r="L673" i="3" s="1"/>
  <c r="I555" i="3"/>
  <c r="S555" i="3" s="1"/>
  <c r="L433" i="3" a="1"/>
  <c r="L433" i="3" s="1"/>
  <c r="I433" i="3" a="1"/>
  <c r="L712" i="3" a="1"/>
  <c r="L712" i="3" s="1"/>
  <c r="E712" i="3"/>
  <c r="I712" i="3" s="1" a="1"/>
  <c r="L915" i="3" a="1"/>
  <c r="L915" i="3" s="1"/>
  <c r="L881" i="3" a="1"/>
  <c r="L881" i="3" s="1"/>
  <c r="L879" i="3" a="1"/>
  <c r="L879" i="3" s="1"/>
  <c r="E879" i="3"/>
  <c r="I879" i="3" s="1" a="1"/>
  <c r="I732" i="3"/>
  <c r="S732" i="3" s="1"/>
  <c r="T732" i="3"/>
  <c r="T572" i="3"/>
  <c r="I572" i="3"/>
  <c r="S572" i="3" s="1"/>
  <c r="L536" i="3" a="1"/>
  <c r="L536" i="3" s="1"/>
  <c r="I536" i="3" a="1"/>
  <c r="T901" i="3"/>
  <c r="E836" i="3"/>
  <c r="I836" i="3" s="1" a="1"/>
  <c r="L836" i="3" a="1"/>
  <c r="L836" i="3" s="1"/>
  <c r="L784" i="3" a="1"/>
  <c r="L784" i="3" s="1"/>
  <c r="T782" i="3"/>
  <c r="E744" i="3"/>
  <c r="I744" i="3" s="1" a="1"/>
  <c r="L744" i="3" a="1"/>
  <c r="L744" i="3" s="1"/>
  <c r="L443" i="3" a="1"/>
  <c r="L443" i="3" s="1"/>
  <c r="I443" i="3" a="1"/>
  <c r="E845" i="3"/>
  <c r="I845" i="3" s="1" a="1"/>
  <c r="L845" i="3" a="1"/>
  <c r="L845" i="3" s="1"/>
  <c r="T827" i="3"/>
  <c r="I827" i="3"/>
  <c r="S827" i="3" s="1"/>
  <c r="I821" i="3"/>
  <c r="S821" i="3" s="1"/>
  <c r="I758" i="3"/>
  <c r="S758" i="3" s="1"/>
  <c r="T758" i="3"/>
  <c r="T720" i="3"/>
  <c r="E667" i="3"/>
  <c r="I667" i="3" s="1" a="1"/>
  <c r="L667" i="3" a="1"/>
  <c r="L667" i="3" s="1"/>
  <c r="L651" i="3" a="1"/>
  <c r="L651" i="3" s="1"/>
  <c r="E651" i="3"/>
  <c r="I651" i="3" s="1" a="1"/>
  <c r="T864" i="3"/>
  <c r="T774" i="3"/>
  <c r="I774" i="3"/>
  <c r="S774" i="3" s="1"/>
  <c r="I570" i="3"/>
  <c r="S570" i="3" s="1"/>
  <c r="T456" i="3"/>
  <c r="I456" i="3"/>
  <c r="S456" i="3" s="1"/>
  <c r="I918" i="3" a="1"/>
  <c r="U918" i="3" s="1"/>
  <c r="V918" i="3" s="1"/>
  <c r="L918" i="3" a="1"/>
  <c r="L918" i="3" s="1"/>
  <c r="I902" i="3" a="1"/>
  <c r="U902" i="3" s="1"/>
  <c r="V902" i="3" s="1"/>
  <c r="L902" i="3" a="1"/>
  <c r="L902" i="3" s="1"/>
  <c r="L517" i="3" a="1"/>
  <c r="L517" i="3" s="1"/>
  <c r="I517" i="3" a="1"/>
  <c r="L877" i="3" a="1"/>
  <c r="L877" i="3" s="1"/>
  <c r="T841" i="3"/>
  <c r="I841" i="3"/>
  <c r="S841" i="3" s="1"/>
  <c r="E808" i="3"/>
  <c r="I808" i="3" s="1" a="1"/>
  <c r="L808" i="3" a="1"/>
  <c r="L808" i="3" s="1"/>
  <c r="L787" i="3" a="1"/>
  <c r="L787" i="3" s="1"/>
  <c r="I785" i="3" a="1"/>
  <c r="L785" i="3" a="1"/>
  <c r="L785" i="3" s="1"/>
  <c r="L763" i="3" a="1"/>
  <c r="L763" i="3" s="1"/>
  <c r="L761" i="3" a="1"/>
  <c r="L761" i="3" s="1"/>
  <c r="I759" i="3" a="1"/>
  <c r="U759" i="3" s="1"/>
  <c r="V759" i="3" s="1"/>
  <c r="L759" i="3" a="1"/>
  <c r="L759" i="3" s="1"/>
  <c r="I738" i="3"/>
  <c r="S738" i="3" s="1"/>
  <c r="I641" i="3"/>
  <c r="L912" i="3" a="1"/>
  <c r="L912" i="3" s="1"/>
  <c r="I912" i="3" a="1"/>
  <c r="U912" i="3" s="1"/>
  <c r="V912" i="3" s="1"/>
  <c r="L892" i="3" a="1"/>
  <c r="L892" i="3" s="1"/>
  <c r="L857" i="3" a="1"/>
  <c r="L857" i="3" s="1"/>
  <c r="E857" i="3"/>
  <c r="I857" i="3" s="1" a="1"/>
  <c r="L837" i="3" a="1"/>
  <c r="L837" i="3" s="1"/>
  <c r="E837" i="3"/>
  <c r="I837" i="3" s="1" a="1"/>
  <c r="E639" i="3"/>
  <c r="I639" i="3" s="1" a="1"/>
  <c r="L639" i="3" a="1"/>
  <c r="L639" i="3" s="1"/>
  <c r="T619" i="3"/>
  <c r="I476" i="3"/>
  <c r="T476" i="3"/>
  <c r="E717" i="3"/>
  <c r="I717" i="3" s="1" a="1"/>
  <c r="L717" i="3" a="1"/>
  <c r="L717" i="3" s="1"/>
  <c r="L511" i="3" a="1"/>
  <c r="L511" i="3" s="1"/>
  <c r="I511" i="3" a="1"/>
  <c r="L781" i="3" a="1"/>
  <c r="L781" i="3" s="1"/>
  <c r="I781" i="3" a="1"/>
  <c r="U781" i="3" s="1"/>
  <c r="V781" i="3" s="1"/>
  <c r="L766" i="3" a="1"/>
  <c r="L766" i="3" s="1"/>
  <c r="L715" i="3" a="1"/>
  <c r="L715" i="3" s="1"/>
  <c r="E715" i="3"/>
  <c r="I715" i="3" s="1" a="1"/>
  <c r="I633" i="3"/>
  <c r="S633" i="3" s="1"/>
  <c r="T633" i="3"/>
  <c r="T551" i="3"/>
  <c r="I551" i="3"/>
  <c r="S551" i="3" s="1"/>
  <c r="T847" i="3"/>
  <c r="L760" i="3" a="1"/>
  <c r="L760" i="3" s="1"/>
  <c r="E691" i="3" a="1"/>
  <c r="T665" i="3"/>
  <c r="I665" i="3"/>
  <c r="E562" i="3" a="1"/>
  <c r="E556" i="3" a="1"/>
  <c r="X554" i="3"/>
  <c r="W554" i="3"/>
  <c r="L549" i="3" a="1"/>
  <c r="L549" i="3" s="1"/>
  <c r="L535" i="3" a="1"/>
  <c r="L535" i="3" s="1"/>
  <c r="I535" i="3" a="1"/>
  <c r="D396" i="3"/>
  <c r="E396" i="3" s="1" a="1"/>
  <c r="Y396" i="3"/>
  <c r="Y394" i="3"/>
  <c r="D394" i="3"/>
  <c r="E394" i="3" s="1" a="1"/>
  <c r="E891" i="3" a="1"/>
  <c r="E852" i="3" a="1"/>
  <c r="I749" i="3"/>
  <c r="S749" i="3" s="1"/>
  <c r="T749" i="3"/>
  <c r="E694" i="3"/>
  <c r="I694" i="3" s="1" a="1"/>
  <c r="I583" i="3"/>
  <c r="S583" i="3" s="1"/>
  <c r="T451" i="3"/>
  <c r="I447" i="3" a="1"/>
  <c r="L447" i="3" a="1"/>
  <c r="L447" i="3" s="1"/>
  <c r="L432" i="3" a="1"/>
  <c r="L432" i="3" s="1"/>
  <c r="I432" i="3" a="1"/>
  <c r="I919" i="3"/>
  <c r="S919" i="3" s="1"/>
  <c r="E859" i="3"/>
  <c r="I859" i="3" s="1" a="1"/>
  <c r="L810" i="3" a="1"/>
  <c r="L810" i="3" s="1"/>
  <c r="E810" i="3"/>
  <c r="I810" i="3" s="1" a="1"/>
  <c r="L495" i="3" a="1"/>
  <c r="L495" i="3" s="1"/>
  <c r="I495" i="3" a="1"/>
  <c r="U495" i="3" s="1"/>
  <c r="V495" i="3" s="1"/>
  <c r="E840" i="3"/>
  <c r="I840" i="3" s="1" a="1"/>
  <c r="I754" i="3" a="1"/>
  <c r="U754" i="3" s="1"/>
  <c r="V754" i="3" s="1"/>
  <c r="L754" i="3" a="1"/>
  <c r="L754" i="3" s="1"/>
  <c r="X726" i="3"/>
  <c r="W726" i="3"/>
  <c r="L699" i="3" a="1"/>
  <c r="L699" i="3" s="1"/>
  <c r="E699" i="3"/>
  <c r="I699" i="3" s="1" a="1"/>
  <c r="I745" i="3"/>
  <c r="S745" i="3" s="1"/>
  <c r="E678" i="3"/>
  <c r="I678" i="3" s="1" a="1"/>
  <c r="L678" i="3" a="1"/>
  <c r="L678" i="3" s="1"/>
  <c r="T643" i="3"/>
  <c r="I643" i="3"/>
  <c r="I586" i="3"/>
  <c r="S586" i="3" s="1"/>
  <c r="X514" i="3"/>
  <c r="W514" i="3"/>
  <c r="L468" i="3" a="1"/>
  <c r="L468" i="3" s="1"/>
  <c r="I468" i="3" a="1"/>
  <c r="W281" i="3"/>
  <c r="X281" i="3" s="1"/>
  <c r="E681" i="3"/>
  <c r="I681" i="3" s="1" a="1"/>
  <c r="L681" i="3" a="1"/>
  <c r="L681" i="3" s="1"/>
  <c r="L594" i="3" a="1"/>
  <c r="L594" i="3" s="1"/>
  <c r="I448" i="3"/>
  <c r="S448" i="3" s="1"/>
  <c r="T448" i="3"/>
  <c r="I772" i="3" a="1"/>
  <c r="L772" i="3" a="1"/>
  <c r="L772" i="3" s="1"/>
  <c r="E735" i="3"/>
  <c r="I735" i="3" s="1" a="1"/>
  <c r="E729" i="3"/>
  <c r="I729" i="3" s="1" a="1"/>
  <c r="E697" i="3" a="1"/>
  <c r="I538" i="3"/>
  <c r="S538" i="3" s="1"/>
  <c r="W847" i="3"/>
  <c r="X847" i="3"/>
  <c r="E655" i="3" a="1"/>
  <c r="E584" i="3" a="1"/>
  <c r="T552" i="3"/>
  <c r="I552" i="3"/>
  <c r="S552" i="3" s="1"/>
  <c r="E702" i="3" a="1"/>
  <c r="X585" i="3"/>
  <c r="W585" i="3"/>
  <c r="E392" i="3"/>
  <c r="I392" i="3" s="1" a="1"/>
  <c r="L392" i="3" a="1"/>
  <c r="L392" i="3" s="1"/>
  <c r="L767" i="3" a="1"/>
  <c r="L767" i="3" s="1"/>
  <c r="T487" i="3"/>
  <c r="I460" i="3" a="1"/>
  <c r="L460" i="3" a="1"/>
  <c r="L460" i="3" s="1"/>
  <c r="L925" i="3" a="1"/>
  <c r="L925" i="3" s="1"/>
  <c r="E894" i="3" a="1"/>
  <c r="L861" i="3" a="1"/>
  <c r="L861" i="3" s="1"/>
  <c r="T833" i="3"/>
  <c r="T682" i="3"/>
  <c r="I682" i="3"/>
  <c r="E660" i="3" a="1"/>
  <c r="T573" i="3"/>
  <c r="I573" i="3"/>
  <c r="S573" i="3" s="1"/>
  <c r="X563" i="3"/>
  <c r="W563" i="3"/>
  <c r="T559" i="3"/>
  <c r="I559" i="3"/>
  <c r="S559" i="3" s="1"/>
  <c r="T441" i="3"/>
  <c r="I441" i="3"/>
  <c r="S441" i="3" s="1"/>
  <c r="I404" i="3"/>
  <c r="S404" i="3" s="1"/>
  <c r="T404" i="3"/>
  <c r="W398" i="3"/>
  <c r="X398" i="3" s="1"/>
  <c r="I834" i="3"/>
  <c r="S834" i="3" s="1"/>
  <c r="T770" i="3"/>
  <c r="I765" i="3" a="1"/>
  <c r="U765" i="3" s="1"/>
  <c r="V765" i="3" s="1"/>
  <c r="E748" i="3"/>
  <c r="I748" i="3" s="1" a="1"/>
  <c r="L748" i="3" a="1"/>
  <c r="L748" i="3" s="1"/>
  <c r="L739" i="3" a="1"/>
  <c r="L739" i="3" s="1"/>
  <c r="E739" i="3"/>
  <c r="I739" i="3" s="1" a="1"/>
  <c r="E589" i="3" a="1"/>
  <c r="E550" i="3"/>
  <c r="I550" i="3" s="1" a="1"/>
  <c r="L550" i="3" a="1"/>
  <c r="L550" i="3" s="1"/>
  <c r="I547" i="3"/>
  <c r="S547" i="3" s="1"/>
  <c r="I521" i="3" a="1"/>
  <c r="L521" i="3" a="1"/>
  <c r="L521" i="3" s="1"/>
  <c r="L516" i="3" a="1"/>
  <c r="L516" i="3" s="1"/>
  <c r="I516" i="3" a="1"/>
  <c r="L470" i="3" a="1"/>
  <c r="L470" i="3" s="1"/>
  <c r="I470" i="3" a="1"/>
  <c r="L319" i="3" a="1"/>
  <c r="L319" i="3" s="1"/>
  <c r="E319" i="3"/>
  <c r="I319" i="3" s="1" a="1"/>
  <c r="E621" i="3"/>
  <c r="I621" i="3" s="1" a="1"/>
  <c r="L621" i="3" a="1"/>
  <c r="L621" i="3" s="1"/>
  <c r="E591" i="3"/>
  <c r="I591" i="3" s="1" a="1"/>
  <c r="L591" i="3" a="1"/>
  <c r="L591" i="3" s="1"/>
  <c r="E580" i="3" a="1"/>
  <c r="E545" i="3"/>
  <c r="I545" i="3" s="1" a="1"/>
  <c r="L545" i="3" a="1"/>
  <c r="L545" i="3" s="1"/>
  <c r="I474" i="3" a="1"/>
  <c r="U474" i="3" s="1"/>
  <c r="V474" i="3" s="1"/>
  <c r="L474" i="3" a="1"/>
  <c r="L474" i="3" s="1"/>
  <c r="L425" i="3" a="1"/>
  <c r="L425" i="3" s="1"/>
  <c r="E425" i="3"/>
  <c r="I425" i="3" s="1" a="1"/>
  <c r="D322" i="3"/>
  <c r="E322" i="3" s="1" a="1"/>
  <c r="Y322" i="3"/>
  <c r="W305" i="3"/>
  <c r="X305" i="3" s="1"/>
  <c r="I895" i="3"/>
  <c r="S895" i="3" s="1"/>
  <c r="X856" i="3"/>
  <c r="E816" i="3" a="1"/>
  <c r="E814" i="3" a="1"/>
  <c r="E685" i="3" a="1"/>
  <c r="I640" i="3"/>
  <c r="E420" i="3"/>
  <c r="I420" i="3" s="1" a="1"/>
  <c r="L420" i="3" a="1"/>
  <c r="L420" i="3" s="1"/>
  <c r="E849" i="3"/>
  <c r="I849" i="3" s="1" a="1"/>
  <c r="L849" i="3" a="1"/>
  <c r="L849" i="3" s="1"/>
  <c r="E725" i="3"/>
  <c r="I725" i="3" s="1" a="1"/>
  <c r="T690" i="3"/>
  <c r="L683" i="3" a="1"/>
  <c r="L683" i="3" s="1"/>
  <c r="E683" i="3"/>
  <c r="I683" i="3" s="1" a="1"/>
  <c r="E885" i="3"/>
  <c r="I885" i="3" s="1" a="1"/>
  <c r="E874" i="3"/>
  <c r="I874" i="3" s="1" a="1"/>
  <c r="L874" i="3" a="1"/>
  <c r="L874" i="3" s="1"/>
  <c r="L829" i="3" a="1"/>
  <c r="L829" i="3" s="1"/>
  <c r="E829" i="3"/>
  <c r="I829" i="3" s="1" a="1"/>
  <c r="L548" i="3" a="1"/>
  <c r="L548" i="3" s="1"/>
  <c r="E548" i="3"/>
  <c r="I548" i="3" s="1" a="1"/>
  <c r="I537" i="3"/>
  <c r="S537" i="3" s="1"/>
  <c r="W427" i="3"/>
  <c r="X427" i="3"/>
  <c r="Y283" i="3"/>
  <c r="D283" i="3"/>
  <c r="E283" i="3" s="1" a="1"/>
  <c r="E888" i="3"/>
  <c r="I888" i="3" s="1" a="1"/>
  <c r="L888" i="3" a="1"/>
  <c r="L888" i="3" s="1"/>
  <c r="E832" i="3" a="1"/>
  <c r="E740" i="3" a="1"/>
  <c r="E647" i="3"/>
  <c r="I647" i="3" s="1" a="1"/>
  <c r="L647" i="3" a="1"/>
  <c r="L647" i="3" s="1"/>
  <c r="E604" i="3" a="1"/>
  <c r="Y285" i="3"/>
  <c r="D285" i="3"/>
  <c r="E285" i="3" s="1" a="1"/>
  <c r="E826" i="3"/>
  <c r="I826" i="3" s="1" a="1"/>
  <c r="E710" i="3" a="1"/>
  <c r="I788" i="3"/>
  <c r="S788" i="3" s="1"/>
  <c r="E750" i="3" a="1"/>
  <c r="T452" i="3"/>
  <c r="I452" i="3"/>
  <c r="S452" i="3" s="1"/>
  <c r="E622" i="3" a="1"/>
  <c r="L546" i="3" a="1"/>
  <c r="L546" i="3" s="1"/>
  <c r="E546" i="3"/>
  <c r="I546" i="3" s="1" a="1"/>
  <c r="I478" i="3" a="1"/>
  <c r="U478" i="3" s="1"/>
  <c r="V478" i="3" s="1"/>
  <c r="L478" i="3" a="1"/>
  <c r="L478" i="3" s="1"/>
  <c r="E842" i="3"/>
  <c r="I842" i="3" s="1" a="1"/>
  <c r="I776" i="3" a="1"/>
  <c r="U776" i="3" s="1"/>
  <c r="V776" i="3" s="1"/>
  <c r="L776" i="3" a="1"/>
  <c r="L776" i="3" s="1"/>
  <c r="E733" i="3"/>
  <c r="I733" i="3" s="1" a="1"/>
  <c r="L733" i="3" a="1"/>
  <c r="L733" i="3" s="1"/>
  <c r="I708" i="3"/>
  <c r="T708" i="3"/>
  <c r="L644" i="3" a="1"/>
  <c r="L644" i="3" s="1"/>
  <c r="E644" i="3"/>
  <c r="I644" i="3" s="1" a="1"/>
  <c r="I504" i="3" a="1"/>
  <c r="L504" i="3" a="1"/>
  <c r="L504" i="3" s="1"/>
  <c r="E897" i="3"/>
  <c r="I897" i="3" s="1" a="1"/>
  <c r="L897" i="3" a="1"/>
  <c r="L897" i="3" s="1"/>
  <c r="L890" i="3" a="1"/>
  <c r="L890" i="3" s="1"/>
  <c r="E890" i="3"/>
  <c r="I890" i="3" s="1" a="1"/>
  <c r="W833" i="3"/>
  <c r="X833" i="3"/>
  <c r="T666" i="3"/>
  <c r="T563" i="3"/>
  <c r="L587" i="3" a="1"/>
  <c r="L587" i="3" s="1"/>
  <c r="E587" i="3"/>
  <c r="I587" i="3" s="1" a="1"/>
  <c r="L904" i="3" a="1"/>
  <c r="L904" i="3" s="1"/>
  <c r="L862" i="3" a="1"/>
  <c r="L862" i="3" s="1"/>
  <c r="E862" i="3"/>
  <c r="I862" i="3" s="1" a="1"/>
  <c r="T731" i="3"/>
  <c r="L731" i="3"/>
  <c r="E722" i="3"/>
  <c r="I722" i="3" s="1" a="1"/>
  <c r="L722" i="3" a="1"/>
  <c r="L722" i="3" s="1"/>
  <c r="W855" i="3"/>
  <c r="I777" i="3"/>
  <c r="S777" i="3" s="1"/>
  <c r="T777" i="3"/>
  <c r="T658" i="3"/>
  <c r="E606" i="3"/>
  <c r="I606" i="3" s="1" a="1"/>
  <c r="U606" i="3" s="1"/>
  <c r="V606" i="3" s="1"/>
  <c r="L606" i="3" a="1"/>
  <c r="L606" i="3" s="1"/>
  <c r="I534" i="3" a="1"/>
  <c r="L534" i="3" a="1"/>
  <c r="L534" i="3" s="1"/>
  <c r="I525" i="3" a="1"/>
  <c r="L525" i="3" a="1"/>
  <c r="L525" i="3" s="1"/>
  <c r="E423" i="3"/>
  <c r="I423" i="3" s="1" a="1"/>
  <c r="L423" i="3" a="1"/>
  <c r="L423" i="3" s="1"/>
  <c r="L555" i="3" a="1"/>
  <c r="L543" i="3" a="1"/>
  <c r="L543" i="3" s="1"/>
  <c r="E543" i="3"/>
  <c r="I543" i="3" s="1" a="1"/>
  <c r="L539" i="3" a="1"/>
  <c r="L539" i="3" s="1"/>
  <c r="E539" i="3"/>
  <c r="I539" i="3" s="1" a="1"/>
  <c r="I530" i="3" a="1"/>
  <c r="I488" i="3" a="1"/>
  <c r="U488" i="3" s="1"/>
  <c r="V488" i="3" s="1"/>
  <c r="L488" i="3" a="1"/>
  <c r="L488" i="3" s="1"/>
  <c r="L475" i="3" a="1"/>
  <c r="L475" i="3" s="1"/>
  <c r="I806" i="3" a="1"/>
  <c r="L738" i="3" a="1"/>
  <c r="L738" i="3" s="1"/>
  <c r="E713" i="3"/>
  <c r="I713" i="3" s="1" a="1"/>
  <c r="L641" i="3" a="1"/>
  <c r="I458" i="3" a="1"/>
  <c r="L458" i="3" a="1"/>
  <c r="L458" i="3" s="1"/>
  <c r="E354" i="3"/>
  <c r="I354" i="3" s="1" a="1"/>
  <c r="L354" i="3" a="1"/>
  <c r="L354" i="3" s="1"/>
  <c r="D347" i="3"/>
  <c r="E347" i="3" s="1" a="1"/>
  <c r="Y347" i="3"/>
  <c r="I913" i="3" a="1"/>
  <c r="U913" i="3" s="1"/>
  <c r="V913" i="3" s="1"/>
  <c r="E860" i="3" a="1"/>
  <c r="E838" i="3" a="1"/>
  <c r="E737" i="3"/>
  <c r="I737" i="3" s="1" a="1"/>
  <c r="E692" i="3" a="1"/>
  <c r="E576" i="3"/>
  <c r="I576" i="3" s="1" a="1"/>
  <c r="L570" i="3" a="1"/>
  <c r="W416" i="3"/>
  <c r="D350" i="3"/>
  <c r="E350" i="3" s="1" a="1"/>
  <c r="Y350" i="3"/>
  <c r="E318" i="3"/>
  <c r="I318" i="3" s="1" a="1"/>
  <c r="L318" i="3" a="1"/>
  <c r="L318" i="3" s="1"/>
  <c r="I889" i="3"/>
  <c r="S889" i="3" s="1"/>
  <c r="L822" i="3" a="1"/>
  <c r="L822" i="3" s="1"/>
  <c r="L771" i="3" a="1"/>
  <c r="E698" i="3"/>
  <c r="I698" i="3" s="1" a="1"/>
  <c r="E684" i="3"/>
  <c r="I684" i="3" s="1" a="1"/>
  <c r="E595" i="3" a="1"/>
  <c r="T332" i="3"/>
  <c r="I332" i="3"/>
  <c r="S332" i="3" s="1"/>
  <c r="L920" i="3" a="1"/>
  <c r="E815" i="3" a="1"/>
  <c r="E730" i="3"/>
  <c r="I730" i="3" s="1" a="1"/>
  <c r="L730" i="3" a="1"/>
  <c r="L730" i="3" s="1"/>
  <c r="T527" i="3"/>
  <c r="D364" i="3"/>
  <c r="E364" i="3" s="1" a="1"/>
  <c r="Y364" i="3"/>
  <c r="E876" i="3" a="1"/>
  <c r="I804" i="3" a="1"/>
  <c r="L804" i="3" a="1"/>
  <c r="L804" i="3" s="1"/>
  <c r="E695" i="3"/>
  <c r="I695" i="3" s="1" a="1"/>
  <c r="L695" i="3" a="1"/>
  <c r="L695" i="3" s="1"/>
  <c r="E590" i="3"/>
  <c r="I590" i="3" s="1" a="1"/>
  <c r="L590" i="3" a="1"/>
  <c r="L590" i="3" s="1"/>
  <c r="I428" i="3" a="1"/>
  <c r="L428" i="3" a="1"/>
  <c r="L428" i="3" s="1"/>
  <c r="L358" i="3" a="1"/>
  <c r="L358" i="3" s="1"/>
  <c r="L865" i="3" a="1"/>
  <c r="L865" i="3" s="1"/>
  <c r="E865" i="3"/>
  <c r="I865" i="3" s="1" a="1"/>
  <c r="E807" i="3"/>
  <c r="I807" i="3" s="1" a="1"/>
  <c r="E638" i="3"/>
  <c r="I638" i="3" s="1" a="1"/>
  <c r="E636" i="3"/>
  <c r="I636" i="3" s="1" a="1"/>
  <c r="E577" i="3"/>
  <c r="I577" i="3" s="1" a="1"/>
  <c r="L574" i="3" a="1"/>
  <c r="L574" i="3" s="1"/>
  <c r="I533" i="3" a="1"/>
  <c r="L533" i="3" a="1"/>
  <c r="L533" i="3" s="1"/>
  <c r="I523" i="3" a="1"/>
  <c r="L523" i="3" a="1"/>
  <c r="L523" i="3" s="1"/>
  <c r="T445" i="3"/>
  <c r="I445" i="3"/>
  <c r="S445" i="3" s="1"/>
  <c r="Y379" i="3"/>
  <c r="D379" i="3"/>
  <c r="E379" i="3" s="1" a="1"/>
  <c r="D360" i="3"/>
  <c r="E360" i="3" s="1" a="1"/>
  <c r="Y360" i="3"/>
  <c r="L542" i="3" a="1"/>
  <c r="L542" i="3" s="1"/>
  <c r="E542" i="3"/>
  <c r="I542" i="3" s="1" a="1"/>
  <c r="I431" i="3" a="1"/>
  <c r="L431" i="3" a="1"/>
  <c r="L431" i="3" s="1"/>
  <c r="D400" i="3"/>
  <c r="E400" i="3" s="1" a="1"/>
  <c r="Y400" i="3"/>
  <c r="I309" i="3"/>
  <c r="T309" i="3"/>
  <c r="W282" i="3"/>
  <c r="X282" i="3" s="1"/>
  <c r="E867" i="3" a="1"/>
  <c r="E817" i="3" a="1"/>
  <c r="L795" i="3" a="1"/>
  <c r="L795" i="3" s="1"/>
  <c r="I795" i="3" a="1"/>
  <c r="E689" i="3" a="1"/>
  <c r="E605" i="3"/>
  <c r="I605" i="3" s="1" a="1"/>
  <c r="L605" i="3" a="1"/>
  <c r="L605" i="3" s="1"/>
  <c r="E602" i="3"/>
  <c r="I602" i="3" s="1" a="1"/>
  <c r="U602" i="3" s="1"/>
  <c r="V602" i="3" s="1"/>
  <c r="I492" i="3"/>
  <c r="E871" i="3" a="1"/>
  <c r="L843" i="3" a="1"/>
  <c r="L843" i="3" s="1"/>
  <c r="E843" i="3"/>
  <c r="I843" i="3" s="1" a="1"/>
  <c r="L623" i="3" a="1"/>
  <c r="L623" i="3" s="1"/>
  <c r="E623" i="3"/>
  <c r="I623" i="3" s="1" a="1"/>
  <c r="X527" i="3"/>
  <c r="W527" i="3"/>
  <c r="D418" i="3"/>
  <c r="E418" i="3" s="1" a="1"/>
  <c r="Y418" i="3"/>
  <c r="I307" i="3"/>
  <c r="E880" i="3" a="1"/>
  <c r="L803" i="3" a="1"/>
  <c r="L803" i="3" s="1"/>
  <c r="E751" i="3" a="1"/>
  <c r="L588" i="3" a="1"/>
  <c r="L588" i="3" s="1"/>
  <c r="E376" i="3"/>
  <c r="I376" i="3" s="1" a="1"/>
  <c r="L376" i="3" a="1"/>
  <c r="L376" i="3" s="1"/>
  <c r="E292" i="3"/>
  <c r="I292" i="3" s="1" a="1"/>
  <c r="L292" i="3" a="1"/>
  <c r="L292" i="3" s="1"/>
  <c r="L914" i="3" a="1"/>
  <c r="E887" i="3" a="1"/>
  <c r="L835" i="3" a="1"/>
  <c r="L835" i="3" s="1"/>
  <c r="E818" i="3"/>
  <c r="I818" i="3" s="1" a="1"/>
  <c r="L818" i="3" a="1"/>
  <c r="L818" i="3" s="1"/>
  <c r="T687" i="3"/>
  <c r="I687" i="3"/>
  <c r="L614" i="3" a="1"/>
  <c r="L614" i="3" s="1"/>
  <c r="E614" i="3"/>
  <c r="I614" i="3" s="1" a="1"/>
  <c r="E362" i="3"/>
  <c r="I362" i="3" s="1" a="1"/>
  <c r="L362" i="3" a="1"/>
  <c r="L362" i="3" s="1"/>
  <c r="L297" i="3" a="1"/>
  <c r="L297" i="3" s="1"/>
  <c r="E297" i="3"/>
  <c r="I297" i="3" s="1" a="1"/>
  <c r="T779" i="3"/>
  <c r="E711" i="3"/>
  <c r="I711" i="3" s="1" a="1"/>
  <c r="L711" i="3" a="1"/>
  <c r="L711" i="3" s="1"/>
  <c r="E650" i="3" a="1"/>
  <c r="T813" i="3"/>
  <c r="I813" i="3"/>
  <c r="S813" i="3" s="1"/>
  <c r="E812" i="3"/>
  <c r="I812" i="3" s="1" a="1"/>
  <c r="L812" i="3" a="1"/>
  <c r="L812" i="3" s="1"/>
  <c r="L780" i="3" a="1"/>
  <c r="I709" i="3"/>
  <c r="E693" i="3" a="1"/>
  <c r="E624" i="3" a="1"/>
  <c r="E612" i="3"/>
  <c r="I612" i="3" s="1" a="1"/>
  <c r="T528" i="3"/>
  <c r="I528" i="3"/>
  <c r="S528" i="3" s="1"/>
  <c r="I503" i="3" a="1"/>
  <c r="L503" i="3" a="1"/>
  <c r="L503" i="3" s="1"/>
  <c r="L381" i="3" a="1"/>
  <c r="L381" i="3" s="1"/>
  <c r="E381" i="3"/>
  <c r="I381" i="3" s="1" a="1"/>
  <c r="E869" i="3"/>
  <c r="I869" i="3" s="1" a="1"/>
  <c r="L869" i="3" a="1"/>
  <c r="L869" i="3" s="1"/>
  <c r="E839" i="3" a="1"/>
  <c r="E824" i="3" a="1"/>
  <c r="E724" i="3" a="1"/>
  <c r="I480" i="3" a="1"/>
  <c r="U480" i="3" s="1"/>
  <c r="V480" i="3" s="1"/>
  <c r="L480" i="3" a="1"/>
  <c r="L480" i="3" s="1"/>
  <c r="I453" i="3"/>
  <c r="S453" i="3" s="1"/>
  <c r="E419" i="3"/>
  <c r="I419" i="3" s="1" a="1"/>
  <c r="L419" i="3" a="1"/>
  <c r="L419" i="3" s="1"/>
  <c r="T679" i="3"/>
  <c r="T581" i="3"/>
  <c r="I581" i="3"/>
  <c r="S581" i="3" s="1"/>
  <c r="I442" i="3" a="1"/>
  <c r="I406" i="3"/>
  <c r="S406" i="3" s="1"/>
  <c r="T406" i="3"/>
  <c r="T304" i="3"/>
  <c r="I304" i="3"/>
  <c r="S304" i="3" s="1"/>
  <c r="Y365" i="3"/>
  <c r="D365" i="3"/>
  <c r="E365" i="3" s="1" a="1"/>
  <c r="I903" i="3" a="1"/>
  <c r="U903" i="3" s="1"/>
  <c r="V903" i="3" s="1"/>
  <c r="E809" i="3"/>
  <c r="I809" i="3" s="1" a="1"/>
  <c r="W731" i="3"/>
  <c r="X731" i="3"/>
  <c r="I718" i="3"/>
  <c r="E659" i="3"/>
  <c r="I659" i="3" s="1" a="1"/>
  <c r="L659" i="3" a="1"/>
  <c r="L659" i="3" s="1"/>
  <c r="E579" i="3"/>
  <c r="I579" i="3" s="1" a="1"/>
  <c r="L579" i="3" a="1"/>
  <c r="L579" i="3" s="1"/>
  <c r="E571" i="3" a="1"/>
  <c r="L510" i="3" a="1"/>
  <c r="L510" i="3" s="1"/>
  <c r="I510" i="3" a="1"/>
  <c r="I446" i="3" a="1"/>
  <c r="D408" i="3"/>
  <c r="E408" i="3" s="1" a="1"/>
  <c r="Y408" i="3"/>
  <c r="E329" i="3"/>
  <c r="I329" i="3" s="1" a="1"/>
  <c r="L329" i="3" a="1"/>
  <c r="L329" i="3" s="1"/>
  <c r="I753" i="3" a="1"/>
  <c r="U753" i="3" s="1"/>
  <c r="V753" i="3" s="1"/>
  <c r="L753" i="3" a="1"/>
  <c r="L753" i="3" s="1"/>
  <c r="E746" i="3" a="1"/>
  <c r="E696" i="3" a="1"/>
  <c r="L663" i="3" a="1"/>
  <c r="L663" i="3" s="1"/>
  <c r="E663" i="3"/>
  <c r="I663" i="3" s="1" a="1"/>
  <c r="E582" i="3"/>
  <c r="I582" i="3" s="1" a="1"/>
  <c r="L582" i="3" a="1"/>
  <c r="L582" i="3" s="1"/>
  <c r="L489" i="3" a="1"/>
  <c r="L489" i="3" s="1"/>
  <c r="I489" i="3" a="1"/>
  <c r="U489" i="3" s="1"/>
  <c r="V489" i="3" s="1"/>
  <c r="I469" i="3"/>
  <c r="S469" i="3" s="1"/>
  <c r="T469" i="3"/>
  <c r="L391" i="3" a="1"/>
  <c r="L391" i="3" s="1"/>
  <c r="E391" i="3"/>
  <c r="I391" i="3" s="1" a="1"/>
  <c r="E617" i="3" a="1"/>
  <c r="E609" i="3"/>
  <c r="I609" i="3" s="1" a="1"/>
  <c r="U609" i="3" s="1"/>
  <c r="V609" i="3" s="1"/>
  <c r="E578" i="3"/>
  <c r="I578" i="3" s="1" a="1"/>
  <c r="W558" i="3"/>
  <c r="X558" i="3"/>
  <c r="I531" i="3" a="1"/>
  <c r="I455" i="3" a="1"/>
  <c r="E290" i="3"/>
  <c r="I290" i="3" s="1" a="1"/>
  <c r="L290" i="3" a="1"/>
  <c r="L290" i="3" s="1"/>
  <c r="T374" i="3"/>
  <c r="I374" i="3"/>
  <c r="S374" i="3" s="1"/>
  <c r="L361" i="3" a="1"/>
  <c r="L361" i="3" s="1"/>
  <c r="E361" i="3"/>
  <c r="I361" i="3" s="1" a="1"/>
  <c r="Y328" i="3"/>
  <c r="D328" i="3"/>
  <c r="E328" i="3" s="1" a="1"/>
  <c r="I325" i="3"/>
  <c r="S325" i="3" s="1"/>
  <c r="T325" i="3"/>
  <c r="E819" i="3"/>
  <c r="I819" i="3" s="1" a="1"/>
  <c r="E811" i="3"/>
  <c r="I811" i="3" s="1" a="1"/>
  <c r="I797" i="3" a="1"/>
  <c r="U797" i="3" s="1"/>
  <c r="V797" i="3" s="1"/>
  <c r="L797" i="3" a="1"/>
  <c r="L797" i="3" s="1"/>
  <c r="L788" i="3" a="1"/>
  <c r="L788" i="3" s="1"/>
  <c r="L677" i="3" a="1"/>
  <c r="L677" i="3" s="1"/>
  <c r="E875" i="3"/>
  <c r="I875" i="3" s="1" a="1"/>
  <c r="E747" i="3" a="1"/>
  <c r="L653" i="3" a="1"/>
  <c r="L653" i="3" s="1"/>
  <c r="E648" i="3"/>
  <c r="I648" i="3" s="1" a="1"/>
  <c r="L505" i="3" a="1"/>
  <c r="L505" i="3" s="1"/>
  <c r="I505" i="3" a="1"/>
  <c r="E656" i="3" a="1"/>
  <c r="E544" i="3"/>
  <c r="I544" i="3" s="1" a="1"/>
  <c r="I464" i="3" a="1"/>
  <c r="L464" i="3" a="1"/>
  <c r="L464" i="3" s="1"/>
  <c r="Y384" i="3"/>
  <c r="D384" i="3"/>
  <c r="E384" i="3" s="1" a="1"/>
  <c r="I377" i="3"/>
  <c r="S377" i="3" s="1"/>
  <c r="T377" i="3"/>
  <c r="Y367" i="3"/>
  <c r="D367" i="3"/>
  <c r="E367" i="3" s="1" a="1"/>
  <c r="D344" i="3"/>
  <c r="E344" i="3" s="1" a="1"/>
  <c r="Y344" i="3"/>
  <c r="I341" i="3"/>
  <c r="S341" i="3" s="1"/>
  <c r="T341" i="3"/>
  <c r="E727" i="3"/>
  <c r="I727" i="3" s="1" a="1"/>
  <c r="E714" i="3" a="1"/>
  <c r="I906" i="3" a="1"/>
  <c r="U906" i="3" s="1"/>
  <c r="V906" i="3" s="1"/>
  <c r="L600" i="3" a="1"/>
  <c r="I742" i="3"/>
  <c r="S742" i="3" s="1"/>
  <c r="E734" i="3"/>
  <c r="I734" i="3" s="1" a="1"/>
  <c r="E728" i="3" a="1"/>
  <c r="E716" i="3" a="1"/>
  <c r="E649" i="3" a="1"/>
  <c r="I494" i="3" a="1"/>
  <c r="U494" i="3" s="1"/>
  <c r="V494" i="3" s="1"/>
  <c r="L494" i="3" a="1"/>
  <c r="L494" i="3" s="1"/>
  <c r="I462" i="3" a="1"/>
  <c r="L462" i="3" a="1"/>
  <c r="L462" i="3" s="1"/>
  <c r="E424" i="3"/>
  <c r="I424" i="3" s="1" a="1"/>
  <c r="L424" i="3" a="1"/>
  <c r="L424" i="3" s="1"/>
  <c r="E413" i="3"/>
  <c r="I413" i="3" s="1" a="1"/>
  <c r="L413" i="3" a="1"/>
  <c r="L413" i="3" s="1"/>
  <c r="E411" i="3"/>
  <c r="I411" i="3" s="1" a="1"/>
  <c r="L411" i="3" a="1"/>
  <c r="L411" i="3" s="1"/>
  <c r="Y401" i="3"/>
  <c r="D401" i="3"/>
  <c r="E401" i="3" s="1" a="1"/>
  <c r="D382" i="3"/>
  <c r="E382" i="3" s="1" a="1"/>
  <c r="Y382" i="3"/>
  <c r="D372" i="3"/>
  <c r="E372" i="3" s="1" a="1"/>
  <c r="Y372" i="3"/>
  <c r="I333" i="3"/>
  <c r="S333" i="3" s="1"/>
  <c r="T333" i="3"/>
  <c r="E680" i="3"/>
  <c r="I680" i="3" s="1" a="1"/>
  <c r="I515" i="3" a="1"/>
  <c r="I477" i="3" a="1"/>
  <c r="U477" i="3" s="1"/>
  <c r="V477" i="3" s="1"/>
  <c r="I449" i="3" a="1"/>
  <c r="L449" i="3" a="1"/>
  <c r="L449" i="3" s="1"/>
  <c r="L403" i="3" a="1"/>
  <c r="L403" i="3" s="1"/>
  <c r="E403" i="3"/>
  <c r="I403" i="3" s="1" a="1"/>
  <c r="L351" i="3" a="1"/>
  <c r="L351" i="3" s="1"/>
  <c r="E351" i="3"/>
  <c r="I351" i="3" s="1" a="1"/>
  <c r="T298" i="3"/>
  <c r="I298" i="3"/>
  <c r="E652" i="3"/>
  <c r="I652" i="3" s="1" a="1"/>
  <c r="E642" i="3" a="1"/>
  <c r="L444" i="3" a="1"/>
  <c r="L444" i="3" s="1"/>
  <c r="I444" i="3" a="1"/>
  <c r="E417" i="3"/>
  <c r="I417" i="3" s="1" a="1"/>
  <c r="L417" i="3" a="1"/>
  <c r="L417" i="3" s="1"/>
  <c r="I414" i="3"/>
  <c r="S414" i="3" s="1"/>
  <c r="T414" i="3"/>
  <c r="D390" i="3"/>
  <c r="E390" i="3" s="1" a="1"/>
  <c r="Y390" i="3"/>
  <c r="L357" i="3" a="1"/>
  <c r="L357" i="3" s="1"/>
  <c r="E357" i="3"/>
  <c r="I357" i="3" s="1" a="1"/>
  <c r="E348" i="3"/>
  <c r="I348" i="3" s="1" a="1"/>
  <c r="L348" i="3" a="1"/>
  <c r="L348" i="3" s="1"/>
  <c r="T326" i="3"/>
  <c r="I326" i="3"/>
  <c r="S326" i="3" s="1"/>
  <c r="T302" i="3"/>
  <c r="I302" i="3"/>
  <c r="S302" i="3" s="1"/>
  <c r="Y288" i="3"/>
  <c r="D288" i="3"/>
  <c r="E288" i="3" s="1" a="1"/>
  <c r="L919" i="3" a="1"/>
  <c r="L919" i="3" s="1"/>
  <c r="L821" i="3" a="1"/>
  <c r="L798" i="3" a="1"/>
  <c r="I796" i="3" a="1"/>
  <c r="U796" i="3" s="1"/>
  <c r="V796" i="3" s="1"/>
  <c r="E701" i="3"/>
  <c r="I701" i="3" s="1" a="1"/>
  <c r="I679" i="3"/>
  <c r="L664" i="3" a="1"/>
  <c r="L627" i="3" a="1"/>
  <c r="E603" i="3" a="1"/>
  <c r="E575" i="3"/>
  <c r="I575" i="3" s="1" a="1"/>
  <c r="L554" i="3" a="1"/>
  <c r="L484" i="3" a="1"/>
  <c r="L484" i="3" s="1"/>
  <c r="I484" i="3" a="1"/>
  <c r="U484" i="3" s="1"/>
  <c r="V484" i="3" s="1"/>
  <c r="D338" i="3"/>
  <c r="E338" i="3" s="1" a="1"/>
  <c r="Y338" i="3"/>
  <c r="Y331" i="3"/>
  <c r="D331" i="3"/>
  <c r="E331" i="3" s="1" a="1"/>
  <c r="E866" i="3" a="1"/>
  <c r="E657" i="3" a="1"/>
  <c r="E635" i="3" a="1"/>
  <c r="D300" i="3"/>
  <c r="E300" i="3" s="1" a="1"/>
  <c r="Y300" i="3"/>
  <c r="L453" i="3" a="1"/>
  <c r="I426" i="3"/>
  <c r="S426" i="3" s="1"/>
  <c r="T426" i="3"/>
  <c r="E303" i="3"/>
  <c r="I303" i="3" s="1" a="1"/>
  <c r="E671" i="3" a="1"/>
  <c r="E668" i="3" a="1"/>
  <c r="L586" i="3" a="1"/>
  <c r="L583" i="3" a="1"/>
  <c r="L583" i="3" s="1"/>
  <c r="E412" i="3"/>
  <c r="I412" i="3" s="1" a="1"/>
  <c r="L412" i="3" a="1"/>
  <c r="L412" i="3" s="1"/>
  <c r="Y380" i="3"/>
  <c r="D380" i="3"/>
  <c r="E380" i="3" s="1" a="1"/>
  <c r="L352" i="3" a="1"/>
  <c r="L352" i="3" s="1"/>
  <c r="E352" i="3"/>
  <c r="I352" i="3" s="1" a="1"/>
  <c r="T346" i="3"/>
  <c r="I346" i="3"/>
  <c r="S346" i="3" s="1"/>
  <c r="T282" i="3"/>
  <c r="E743" i="3" a="1"/>
  <c r="E741" i="3"/>
  <c r="I741" i="3" s="1" a="1"/>
  <c r="E654" i="3"/>
  <c r="I654" i="3" s="1" a="1"/>
  <c r="E596" i="3"/>
  <c r="I596" i="3" s="1" a="1"/>
  <c r="E569" i="3" a="1"/>
  <c r="E564" i="3"/>
  <c r="I564" i="3" s="1" a="1"/>
  <c r="E560" i="3" a="1"/>
  <c r="E553" i="3" a="1"/>
  <c r="I467" i="3" a="1"/>
  <c r="I435" i="3" a="1"/>
  <c r="L399" i="3" a="1"/>
  <c r="L399" i="3" s="1"/>
  <c r="E383" i="3"/>
  <c r="I383" i="3" s="1" a="1"/>
  <c r="L383" i="3" a="1"/>
  <c r="L383" i="3" s="1"/>
  <c r="E375" i="3"/>
  <c r="I375" i="3" s="1" a="1"/>
  <c r="E316" i="3"/>
  <c r="I316" i="3" s="1" a="1"/>
  <c r="L316" i="3" a="1"/>
  <c r="L316" i="3" s="1"/>
  <c r="L313" i="3" a="1"/>
  <c r="L313" i="3" s="1"/>
  <c r="D308" i="3"/>
  <c r="E308" i="3" s="1" a="1"/>
  <c r="Y308" i="3"/>
  <c r="E294" i="3"/>
  <c r="I294" i="3" s="1" a="1"/>
  <c r="I493" i="3" a="1"/>
  <c r="U493" i="3" s="1"/>
  <c r="V493" i="3" s="1"/>
  <c r="I399" i="3"/>
  <c r="L395" i="3" a="1"/>
  <c r="L395" i="3" s="1"/>
  <c r="E395" i="3"/>
  <c r="I395" i="3" s="1" a="1"/>
  <c r="E386" i="3"/>
  <c r="I386" i="3" s="1" a="1"/>
  <c r="L386" i="3" a="1"/>
  <c r="L386" i="3" s="1"/>
  <c r="D330" i="3"/>
  <c r="E330" i="3" s="1" a="1"/>
  <c r="Y330" i="3"/>
  <c r="E625" i="3" a="1"/>
  <c r="E565" i="3" a="1"/>
  <c r="E561" i="3" a="1"/>
  <c r="E557" i="3" a="1"/>
  <c r="T355" i="3"/>
  <c r="I355" i="3"/>
  <c r="S355" i="3" s="1"/>
  <c r="Y299" i="3"/>
  <c r="D299" i="3"/>
  <c r="E299" i="3" s="1" a="1"/>
  <c r="E686" i="3" a="1"/>
  <c r="E629" i="3" a="1"/>
  <c r="E593" i="3" a="1"/>
  <c r="I373" i="3"/>
  <c r="S373" i="3" s="1"/>
  <c r="T373" i="3"/>
  <c r="L369" i="3" a="1"/>
  <c r="L369" i="3" s="1"/>
  <c r="E369" i="3"/>
  <c r="I369" i="3" s="1" a="1"/>
  <c r="E336" i="3"/>
  <c r="I336" i="3" s="1" a="1"/>
  <c r="L336" i="3" a="1"/>
  <c r="L336" i="3" s="1"/>
  <c r="E324" i="3"/>
  <c r="I324" i="3" s="1" a="1"/>
  <c r="L324" i="3" a="1"/>
  <c r="L324" i="3" s="1"/>
  <c r="T312" i="3"/>
  <c r="D284" i="3"/>
  <c r="E284" i="3" s="1" a="1"/>
  <c r="Y284" i="3"/>
  <c r="I356" i="3"/>
  <c r="T356" i="3"/>
  <c r="E343" i="3"/>
  <c r="I343" i="3" s="1" a="1"/>
  <c r="L343" i="3" a="1"/>
  <c r="L343" i="3" s="1"/>
  <c r="L337" i="3" a="1"/>
  <c r="L337" i="3" s="1"/>
  <c r="E337" i="3"/>
  <c r="I337" i="3" s="1" a="1"/>
  <c r="E661" i="3" a="1"/>
  <c r="D422" i="3"/>
  <c r="E422" i="3" s="1" a="1"/>
  <c r="Y422" i="3"/>
  <c r="D402" i="3"/>
  <c r="E402" i="3" s="1" a="1"/>
  <c r="Y402" i="3"/>
  <c r="S371" i="3"/>
  <c r="E314" i="3"/>
  <c r="I314" i="3" s="1" a="1"/>
  <c r="L314" i="3" a="1"/>
  <c r="L314" i="3" s="1"/>
  <c r="L311" i="3" a="1"/>
  <c r="L311" i="3" s="1"/>
  <c r="E311" i="3"/>
  <c r="I311" i="3" s="1" a="1"/>
  <c r="I295" i="3"/>
  <c r="S295" i="3" s="1"/>
  <c r="T295" i="3"/>
  <c r="S385" i="3"/>
  <c r="E342" i="3"/>
  <c r="I342" i="3" s="1" a="1"/>
  <c r="L342" i="3" a="1"/>
  <c r="L342" i="3" s="1"/>
  <c r="E323" i="3"/>
  <c r="I323" i="3" s="1" a="1"/>
  <c r="L301" i="3" a="1"/>
  <c r="E289" i="3"/>
  <c r="I289" i="3" s="1" a="1"/>
  <c r="D310" i="3"/>
  <c r="E310" i="3" s="1" a="1"/>
  <c r="Y310" i="3"/>
  <c r="I301" i="3"/>
  <c r="Y421" i="3"/>
  <c r="D421" i="3"/>
  <c r="E421" i="3" s="1" a="1"/>
  <c r="D409" i="3"/>
  <c r="E409" i="3" s="1" a="1"/>
  <c r="Y409" i="3"/>
  <c r="E370" i="3"/>
  <c r="I370" i="3" s="1" a="1"/>
  <c r="L370" i="3" a="1"/>
  <c r="L370" i="3" s="1"/>
  <c r="D366" i="3"/>
  <c r="E366" i="3" s="1" a="1"/>
  <c r="Y366" i="3"/>
  <c r="S349" i="3"/>
  <c r="E320" i="3"/>
  <c r="I320" i="3" s="1" a="1"/>
  <c r="L320" i="3" a="1"/>
  <c r="L320" i="3" s="1"/>
  <c r="D296" i="3"/>
  <c r="E296" i="3" s="1" a="1"/>
  <c r="Y296" i="3"/>
  <c r="L287" i="3" a="1"/>
  <c r="L287" i="3" s="1"/>
  <c r="E287" i="3"/>
  <c r="I287" i="3" s="1" a="1"/>
  <c r="D410" i="3"/>
  <c r="E410" i="3" s="1" a="1"/>
  <c r="Y410" i="3"/>
  <c r="T363" i="3"/>
  <c r="D415" i="3"/>
  <c r="E415" i="3" s="1" a="1"/>
  <c r="Y415" i="3"/>
  <c r="Y407" i="3"/>
  <c r="D407" i="3"/>
  <c r="E407" i="3" s="1" a="1"/>
  <c r="D368" i="3"/>
  <c r="E368" i="3" s="1" a="1"/>
  <c r="Y368" i="3"/>
  <c r="Y353" i="3"/>
  <c r="D353" i="3"/>
  <c r="E353" i="3" s="1" a="1"/>
  <c r="L389" i="3" a="1"/>
  <c r="L389" i="3" s="1"/>
  <c r="E389" i="3"/>
  <c r="I389" i="3" s="1" a="1"/>
  <c r="E315" i="3"/>
  <c r="I315" i="3" s="1" a="1"/>
  <c r="L315" i="3" a="1"/>
  <c r="L315" i="3" s="1"/>
  <c r="D388" i="3"/>
  <c r="E388" i="3" s="1" a="1"/>
  <c r="Y388" i="3"/>
  <c r="E340" i="3"/>
  <c r="I340" i="3" s="1" a="1"/>
  <c r="L340" i="3" a="1"/>
  <c r="L340" i="3" s="1"/>
  <c r="I291" i="3"/>
  <c r="S291" i="3" s="1"/>
  <c r="Y387" i="3"/>
  <c r="D387" i="3"/>
  <c r="E387" i="3" s="1" a="1"/>
  <c r="D334" i="3"/>
  <c r="E334" i="3" s="1" a="1"/>
  <c r="Y334" i="3"/>
  <c r="D335" i="3"/>
  <c r="E335" i="3" s="1" a="1"/>
  <c r="Y335" i="3"/>
  <c r="D286" i="3"/>
  <c r="E286" i="3" s="1" a="1"/>
  <c r="Y286" i="3"/>
  <c r="Y4" i="3"/>
  <c r="O881" i="6" l="1"/>
  <c r="O316" i="6"/>
  <c r="N362" i="6"/>
  <c r="J690" i="6"/>
  <c r="N690" i="6" s="1"/>
  <c r="L755" i="6"/>
  <c r="P755" i="6" s="1"/>
  <c r="U920" i="6"/>
  <c r="U506" i="6"/>
  <c r="K885" i="6"/>
  <c r="V856" i="6"/>
  <c r="L419" i="6"/>
  <c r="G596" i="6"/>
  <c r="G584" i="6"/>
  <c r="K553" i="6"/>
  <c r="O553" i="6" s="1"/>
  <c r="L838" i="6"/>
  <c r="P838" i="6" s="1"/>
  <c r="K408" i="6"/>
  <c r="O408" i="6" s="1"/>
  <c r="G916" i="6"/>
  <c r="W704" i="6"/>
  <c r="G823" i="6"/>
  <c r="F920" i="6"/>
  <c r="O890" i="6"/>
  <c r="G926" i="6"/>
  <c r="L879" i="6"/>
  <c r="G741" i="6"/>
  <c r="G824" i="6"/>
  <c r="V865" i="6"/>
  <c r="K722" i="6"/>
  <c r="G760" i="6"/>
  <c r="K645" i="6"/>
  <c r="G599" i="6"/>
  <c r="K620" i="6"/>
  <c r="H511" i="6"/>
  <c r="P511" i="6" s="1"/>
  <c r="K796" i="6"/>
  <c r="O796" i="6" s="1"/>
  <c r="G784" i="6"/>
  <c r="E820" i="6"/>
  <c r="E669" i="6"/>
  <c r="K515" i="6"/>
  <c r="K848" i="6"/>
  <c r="G464" i="6"/>
  <c r="K664" i="6"/>
  <c r="K884" i="6"/>
  <c r="H562" i="6"/>
  <c r="K871" i="6"/>
  <c r="L622" i="6"/>
  <c r="J840" i="6"/>
  <c r="G514" i="6"/>
  <c r="F567" i="6"/>
  <c r="L711" i="6"/>
  <c r="P711" i="6" s="1"/>
  <c r="K596" i="6"/>
  <c r="L799" i="6"/>
  <c r="V719" i="6"/>
  <c r="V614" i="6"/>
  <c r="V503" i="6"/>
  <c r="V488" i="6"/>
  <c r="V551" i="6"/>
  <c r="H365" i="6"/>
  <c r="G680" i="6"/>
  <c r="G387" i="6"/>
  <c r="K423" i="6"/>
  <c r="G608" i="6"/>
  <c r="G528" i="6"/>
  <c r="E692" i="6"/>
  <c r="G546" i="6"/>
  <c r="H794" i="6"/>
  <c r="J522" i="6"/>
  <c r="L485" i="6"/>
  <c r="V884" i="6"/>
  <c r="W797" i="6"/>
  <c r="G779" i="6"/>
  <c r="J436" i="6"/>
  <c r="J700" i="6"/>
  <c r="F585" i="6"/>
  <c r="P395" i="6"/>
  <c r="K614" i="6"/>
  <c r="O614" i="6" s="1"/>
  <c r="K564" i="6"/>
  <c r="O564" i="6" s="1"/>
  <c r="I480" i="6"/>
  <c r="M480" i="6" s="1"/>
  <c r="V778" i="6"/>
  <c r="G540" i="6"/>
  <c r="K697" i="6"/>
  <c r="U689" i="6"/>
  <c r="K492" i="6"/>
  <c r="J668" i="6"/>
  <c r="G614" i="6"/>
  <c r="S614" i="6" s="1"/>
  <c r="K770" i="6"/>
  <c r="K442" i="6"/>
  <c r="O442" i="6" s="1"/>
  <c r="G844" i="6"/>
  <c r="O844" i="6" s="1"/>
  <c r="K691" i="6"/>
  <c r="O691" i="6" s="1"/>
  <c r="V345" i="6"/>
  <c r="V474" i="6"/>
  <c r="G854" i="6"/>
  <c r="J807" i="6"/>
  <c r="W535" i="6"/>
  <c r="O704" i="6"/>
  <c r="V495" i="6"/>
  <c r="F506" i="6"/>
  <c r="N506" i="6" s="1"/>
  <c r="G359" i="6"/>
  <c r="O359" i="6" s="1"/>
  <c r="G686" i="6"/>
  <c r="H842" i="6"/>
  <c r="K733" i="6"/>
  <c r="W897" i="6"/>
  <c r="G425" i="6"/>
  <c r="G537" i="6"/>
  <c r="G828" i="6"/>
  <c r="O828" i="6" s="1"/>
  <c r="G549" i="6"/>
  <c r="K914" i="6"/>
  <c r="O914" i="6" s="1"/>
  <c r="K859" i="6"/>
  <c r="O859" i="6" s="1"/>
  <c r="V894" i="6"/>
  <c r="W794" i="6"/>
  <c r="V609" i="6"/>
  <c r="I856" i="6"/>
  <c r="G804" i="6"/>
  <c r="G901" i="6"/>
  <c r="G756" i="6"/>
  <c r="O756" i="6" s="1"/>
  <c r="K583" i="6"/>
  <c r="O583" i="6" s="1"/>
  <c r="J598" i="6"/>
  <c r="N598" i="6" s="1"/>
  <c r="G345" i="6"/>
  <c r="O345" i="6" s="1"/>
  <c r="V919" i="6"/>
  <c r="V839" i="6"/>
  <c r="L729" i="6"/>
  <c r="G495" i="6"/>
  <c r="K578" i="6"/>
  <c r="G399" i="6"/>
  <c r="F394" i="6"/>
  <c r="G503" i="6"/>
  <c r="G384" i="6"/>
  <c r="F499" i="6"/>
  <c r="G634" i="6"/>
  <c r="O634" i="6" s="1"/>
  <c r="E822" i="6"/>
  <c r="L333" i="6"/>
  <c r="V891" i="6"/>
  <c r="L913" i="6"/>
  <c r="K530" i="6"/>
  <c r="K866" i="6"/>
  <c r="K808" i="6"/>
  <c r="O808" i="6" s="1"/>
  <c r="W315" i="6"/>
  <c r="V680" i="6"/>
  <c r="K425" i="6"/>
  <c r="G863" i="6"/>
  <c r="H882" i="6"/>
  <c r="G664" i="6"/>
  <c r="H792" i="6"/>
  <c r="V801" i="6"/>
  <c r="G681" i="6"/>
  <c r="K389" i="6"/>
  <c r="O389" i="6" s="1"/>
  <c r="K744" i="6"/>
  <c r="O744" i="6" s="1"/>
  <c r="K467" i="6"/>
  <c r="V439" i="6"/>
  <c r="P762" i="6"/>
  <c r="G752" i="6"/>
  <c r="U456" i="6"/>
  <c r="V875" i="6"/>
  <c r="K879" i="6"/>
  <c r="O879" i="6" s="1"/>
  <c r="H807" i="6"/>
  <c r="K851" i="6"/>
  <c r="O851" i="6" s="1"/>
  <c r="K455" i="6"/>
  <c r="O455" i="6" s="1"/>
  <c r="V703" i="6"/>
  <c r="G532" i="6"/>
  <c r="W790" i="6"/>
  <c r="H829" i="6"/>
  <c r="P829" i="6" s="1"/>
  <c r="G758" i="6"/>
  <c r="F728" i="6"/>
  <c r="W809" i="6"/>
  <c r="H672" i="6"/>
  <c r="H667" i="6"/>
  <c r="I647" i="6"/>
  <c r="U842" i="6"/>
  <c r="K843" i="6"/>
  <c r="V565" i="6"/>
  <c r="O551" i="6"/>
  <c r="K840" i="6"/>
  <c r="F664" i="6"/>
  <c r="G515" i="6"/>
  <c r="K433" i="6"/>
  <c r="O433" i="6" s="1"/>
  <c r="E639" i="6"/>
  <c r="K878" i="6"/>
  <c r="O878" i="6" s="1"/>
  <c r="K502" i="6"/>
  <c r="O502" i="6" s="1"/>
  <c r="L694" i="6"/>
  <c r="H903" i="6"/>
  <c r="J842" i="6"/>
  <c r="G437" i="6"/>
  <c r="K727" i="6"/>
  <c r="G595" i="6"/>
  <c r="K666" i="6"/>
  <c r="O666" i="6" s="1"/>
  <c r="K311" i="6"/>
  <c r="W582" i="6"/>
  <c r="K435" i="6"/>
  <c r="O435" i="6" s="1"/>
  <c r="G735" i="6"/>
  <c r="O735" i="6" s="1"/>
  <c r="K350" i="6"/>
  <c r="G629" i="6"/>
  <c r="H579" i="6"/>
  <c r="G829" i="6"/>
  <c r="L888" i="6"/>
  <c r="L869" i="6"/>
  <c r="G736" i="6"/>
  <c r="N664" i="6"/>
  <c r="K809" i="6"/>
  <c r="O809" i="6" s="1"/>
  <c r="V470" i="6"/>
  <c r="V888" i="6"/>
  <c r="V413" i="6"/>
  <c r="V399" i="6"/>
  <c r="V924" i="6"/>
  <c r="V899" i="6"/>
  <c r="K919" i="6"/>
  <c r="G840" i="6"/>
  <c r="G674" i="6"/>
  <c r="O674" i="6" s="1"/>
  <c r="L923" i="6"/>
  <c r="L503" i="6"/>
  <c r="G878" i="6"/>
  <c r="F489" i="6"/>
  <c r="H535" i="6"/>
  <c r="P535" i="6" s="1"/>
  <c r="F778" i="6"/>
  <c r="U522" i="6"/>
  <c r="W622" i="6"/>
  <c r="V339" i="6"/>
  <c r="V599" i="6"/>
  <c r="K403" i="6"/>
  <c r="V433" i="6"/>
  <c r="G316" i="6"/>
  <c r="K374" i="6"/>
  <c r="K732" i="6"/>
  <c r="U750" i="6"/>
  <c r="F827" i="6"/>
  <c r="H283" i="6"/>
  <c r="W832" i="6"/>
  <c r="K813" i="6"/>
  <c r="O813" i="6" s="1"/>
  <c r="G554" i="6"/>
  <c r="K774" i="6"/>
  <c r="O774" i="6" s="1"/>
  <c r="F742" i="6"/>
  <c r="W711" i="6"/>
  <c r="V780" i="6"/>
  <c r="K443" i="6"/>
  <c r="O443" i="6" s="1"/>
  <c r="K861" i="6"/>
  <c r="O861" i="6" s="1"/>
  <c r="G806" i="6"/>
  <c r="O806" i="6" s="1"/>
  <c r="V537" i="6"/>
  <c r="K785" i="6"/>
  <c r="G763" i="6"/>
  <c r="G550" i="6"/>
  <c r="V398" i="6"/>
  <c r="U600" i="6"/>
  <c r="I747" i="6"/>
  <c r="F563" i="6"/>
  <c r="N563" i="6" s="1"/>
  <c r="K514" i="6"/>
  <c r="V628" i="6"/>
  <c r="K803" i="6"/>
  <c r="K545" i="6"/>
  <c r="F780" i="6"/>
  <c r="N780" i="6" s="1"/>
  <c r="L478" i="6"/>
  <c r="G839" i="6"/>
  <c r="G893" i="6"/>
  <c r="G720" i="6"/>
  <c r="F922" i="6"/>
  <c r="N922" i="6" s="1"/>
  <c r="J543" i="6"/>
  <c r="N543" i="6" s="1"/>
  <c r="K509" i="6"/>
  <c r="G509" i="6"/>
  <c r="S509" i="6" s="1"/>
  <c r="K899" i="6"/>
  <c r="O899" i="6" s="1"/>
  <c r="K780" i="6"/>
  <c r="J318" i="6"/>
  <c r="L797" i="6"/>
  <c r="P797" i="6" s="1"/>
  <c r="V571" i="6"/>
  <c r="W320" i="6"/>
  <c r="V624" i="6"/>
  <c r="K759" i="6"/>
  <c r="K532" i="6"/>
  <c r="G593" i="6"/>
  <c r="G556" i="6"/>
  <c r="K889" i="6"/>
  <c r="G628" i="6"/>
  <c r="G474" i="6"/>
  <c r="O474" i="6" s="1"/>
  <c r="H444" i="6"/>
  <c r="G796" i="6"/>
  <c r="K522" i="6"/>
  <c r="O522" i="6" s="1"/>
  <c r="L541" i="6"/>
  <c r="P541" i="6" s="1"/>
  <c r="H893" i="6"/>
  <c r="H884" i="6"/>
  <c r="T884" i="6" s="1"/>
  <c r="L345" i="6"/>
  <c r="G478" i="6"/>
  <c r="V880" i="6"/>
  <c r="E847" i="6"/>
  <c r="L894" i="6"/>
  <c r="V737" i="6"/>
  <c r="K654" i="6"/>
  <c r="G434" i="6"/>
  <c r="V428" i="6"/>
  <c r="V926" i="6"/>
  <c r="I826" i="6"/>
  <c r="V608" i="6"/>
  <c r="V442" i="6"/>
  <c r="W838" i="6"/>
  <c r="K649" i="6"/>
  <c r="O649" i="6" s="1"/>
  <c r="G649" i="6"/>
  <c r="N463" i="6"/>
  <c r="J456" i="6"/>
  <c r="F456" i="6"/>
  <c r="N456" i="6" s="1"/>
  <c r="H909" i="6"/>
  <c r="L909" i="6"/>
  <c r="P909" i="6" s="1"/>
  <c r="G435" i="6"/>
  <c r="L396" i="6"/>
  <c r="H396" i="6"/>
  <c r="V374" i="6"/>
  <c r="U742" i="6"/>
  <c r="V553" i="6"/>
  <c r="E786" i="6"/>
  <c r="I786" i="6"/>
  <c r="V809" i="6"/>
  <c r="H582" i="6"/>
  <c r="V408" i="6"/>
  <c r="W877" i="6"/>
  <c r="L706" i="6"/>
  <c r="K566" i="6"/>
  <c r="V566" i="6"/>
  <c r="G665" i="6"/>
  <c r="K665" i="6"/>
  <c r="O665" i="6" s="1"/>
  <c r="V665" i="6"/>
  <c r="V900" i="6"/>
  <c r="K900" i="6"/>
  <c r="G900" i="6"/>
  <c r="K363" i="6"/>
  <c r="G363" i="6"/>
  <c r="V758" i="6"/>
  <c r="E758" i="6"/>
  <c r="I758" i="6"/>
  <c r="V901" i="6"/>
  <c r="K901" i="6"/>
  <c r="O901" i="6" s="1"/>
  <c r="V600" i="6"/>
  <c r="K600" i="6"/>
  <c r="G600" i="6"/>
  <c r="K918" i="6"/>
  <c r="V918" i="6"/>
  <c r="G918" i="6"/>
  <c r="H710" i="6"/>
  <c r="L710" i="6"/>
  <c r="L827" i="6"/>
  <c r="H827" i="6"/>
  <c r="J802" i="6"/>
  <c r="N802" i="6" s="1"/>
  <c r="F802" i="6"/>
  <c r="K801" i="6"/>
  <c r="O801" i="6" s="1"/>
  <c r="G801" i="6"/>
  <c r="G896" i="6"/>
  <c r="K896" i="6"/>
  <c r="F815" i="6"/>
  <c r="N815" i="6" s="1"/>
  <c r="J815" i="6"/>
  <c r="I904" i="6"/>
  <c r="E904" i="6"/>
  <c r="M904" i="6" s="1"/>
  <c r="F598" i="6"/>
  <c r="R598" i="6" s="1"/>
  <c r="G640" i="6"/>
  <c r="K640" i="6"/>
  <c r="K776" i="6"/>
  <c r="V776" i="6"/>
  <c r="G776" i="6"/>
  <c r="O776" i="6" s="1"/>
  <c r="V740" i="6"/>
  <c r="K740" i="6"/>
  <c r="O740" i="6" s="1"/>
  <c r="G354" i="6"/>
  <c r="K354" i="6"/>
  <c r="O354" i="6" s="1"/>
  <c r="G448" i="6"/>
  <c r="K448" i="6"/>
  <c r="V675" i="6"/>
  <c r="K675" i="6"/>
  <c r="G675" i="6"/>
  <c r="K731" i="6"/>
  <c r="V731" i="6"/>
  <c r="G731" i="6"/>
  <c r="V694" i="6"/>
  <c r="G694" i="6"/>
  <c r="K694" i="6"/>
  <c r="O694" i="6" s="1"/>
  <c r="V329" i="6"/>
  <c r="K329" i="6"/>
  <c r="G329" i="6"/>
  <c r="F882" i="6"/>
  <c r="J882" i="6"/>
  <c r="N882" i="6" s="1"/>
  <c r="F812" i="6"/>
  <c r="U812" i="6"/>
  <c r="W444" i="6"/>
  <c r="G911" i="6"/>
  <c r="K911" i="6"/>
  <c r="K613" i="6"/>
  <c r="F668" i="6"/>
  <c r="U474" i="6"/>
  <c r="K591" i="6"/>
  <c r="V591" i="6"/>
  <c r="G324" i="6"/>
  <c r="K324" i="6"/>
  <c r="K709" i="6"/>
  <c r="O709" i="6" s="1"/>
  <c r="G709" i="6"/>
  <c r="S709" i="6" s="1"/>
  <c r="L514" i="6"/>
  <c r="H514" i="6"/>
  <c r="J835" i="6"/>
  <c r="F835" i="6"/>
  <c r="W783" i="6"/>
  <c r="L783" i="6"/>
  <c r="O609" i="6"/>
  <c r="H315" i="6"/>
  <c r="L315" i="6"/>
  <c r="P315" i="6" s="1"/>
  <c r="K575" i="6"/>
  <c r="O575" i="6" s="1"/>
  <c r="V575" i="6"/>
  <c r="G714" i="6"/>
  <c r="K714" i="6"/>
  <c r="G576" i="6"/>
  <c r="V576" i="6"/>
  <c r="K576" i="6"/>
  <c r="O576" i="6" s="1"/>
  <c r="L785" i="6"/>
  <c r="P785" i="6" s="1"/>
  <c r="H785" i="6"/>
  <c r="L375" i="6"/>
  <c r="H375" i="6"/>
  <c r="H612" i="6"/>
  <c r="P612" i="6" s="1"/>
  <c r="L612" i="6"/>
  <c r="L574" i="6"/>
  <c r="H574" i="6"/>
  <c r="W503" i="6"/>
  <c r="H291" i="6"/>
  <c r="L770" i="6"/>
  <c r="H770" i="6"/>
  <c r="O630" i="6"/>
  <c r="O803" i="6"/>
  <c r="K838" i="6"/>
  <c r="U827" i="6"/>
  <c r="L582" i="6"/>
  <c r="W612" i="6"/>
  <c r="K685" i="6"/>
  <c r="G685" i="6"/>
  <c r="O685" i="6" s="1"/>
  <c r="K641" i="6"/>
  <c r="G641" i="6"/>
  <c r="S641" i="6" s="1"/>
  <c r="K688" i="6"/>
  <c r="G688" i="6"/>
  <c r="F840" i="6"/>
  <c r="G389" i="6"/>
  <c r="F548" i="6"/>
  <c r="J548" i="6"/>
  <c r="H503" i="6"/>
  <c r="G818" i="6"/>
  <c r="K818" i="6"/>
  <c r="O818" i="6" s="1"/>
  <c r="V876" i="6"/>
  <c r="V870" i="6"/>
  <c r="K870" i="6"/>
  <c r="H809" i="6"/>
  <c r="P809" i="6" s="1"/>
  <c r="W459" i="6"/>
  <c r="O385" i="6"/>
  <c r="O766" i="6"/>
  <c r="K559" i="6"/>
  <c r="V559" i="6"/>
  <c r="G559" i="6"/>
  <c r="O559" i="6" s="1"/>
  <c r="G895" i="6"/>
  <c r="K895" i="6"/>
  <c r="K659" i="6"/>
  <c r="G659" i="6"/>
  <c r="U784" i="6"/>
  <c r="F784" i="6"/>
  <c r="J784" i="6"/>
  <c r="P569" i="6"/>
  <c r="G768" i="6"/>
  <c r="K768" i="6"/>
  <c r="K836" i="6"/>
  <c r="G836" i="6"/>
  <c r="K713" i="6"/>
  <c r="G713" i="6"/>
  <c r="F740" i="6"/>
  <c r="J740" i="6"/>
  <c r="N740" i="6" s="1"/>
  <c r="G459" i="6"/>
  <c r="V459" i="6"/>
  <c r="K459" i="6"/>
  <c r="G793" i="6"/>
  <c r="K793" i="6"/>
  <c r="K638" i="6"/>
  <c r="G638" i="6"/>
  <c r="H867" i="6"/>
  <c r="L867" i="6"/>
  <c r="W546" i="6"/>
  <c r="L403" i="6"/>
  <c r="P403" i="6" s="1"/>
  <c r="H403" i="6"/>
  <c r="T403" i="6" s="1"/>
  <c r="O871" i="6"/>
  <c r="K478" i="6"/>
  <c r="G831" i="6"/>
  <c r="O831" i="6" s="1"/>
  <c r="W762" i="6"/>
  <c r="W724" i="6"/>
  <c r="I810" i="6"/>
  <c r="H878" i="6"/>
  <c r="W878" i="6"/>
  <c r="L878" i="6"/>
  <c r="G616" i="6"/>
  <c r="J728" i="6"/>
  <c r="N728" i="6" s="1"/>
  <c r="V921" i="6"/>
  <c r="G630" i="6"/>
  <c r="J827" i="6"/>
  <c r="N827" i="6" s="1"/>
  <c r="O399" i="6"/>
  <c r="J812" i="6"/>
  <c r="N812" i="6" s="1"/>
  <c r="N318" i="6"/>
  <c r="K779" i="6"/>
  <c r="O779" i="6" s="1"/>
  <c r="V799" i="6"/>
  <c r="G799" i="6"/>
  <c r="K915" i="6"/>
  <c r="V915" i="6"/>
  <c r="G915" i="6"/>
  <c r="V790" i="6"/>
  <c r="K790" i="6"/>
  <c r="L792" i="6"/>
  <c r="P792" i="6" s="1"/>
  <c r="L704" i="6"/>
  <c r="V615" i="6"/>
  <c r="K615" i="6"/>
  <c r="G615" i="6"/>
  <c r="O615" i="6" s="1"/>
  <c r="H646" i="6"/>
  <c r="L646" i="6"/>
  <c r="L667" i="6"/>
  <c r="L385" i="6"/>
  <c r="G625" i="6"/>
  <c r="V625" i="6"/>
  <c r="K625" i="6"/>
  <c r="O625" i="6" s="1"/>
  <c r="J775" i="6"/>
  <c r="N775" i="6" s="1"/>
  <c r="F775" i="6"/>
  <c r="R775" i="6" s="1"/>
  <c r="V429" i="6"/>
  <c r="L562" i="6"/>
  <c r="P562" i="6" s="1"/>
  <c r="V354" i="6"/>
  <c r="W785" i="6"/>
  <c r="W283" i="6"/>
  <c r="U548" i="6"/>
  <c r="V681" i="6"/>
  <c r="U327" i="6"/>
  <c r="V435" i="6"/>
  <c r="G671" i="6"/>
  <c r="O671" i="6" s="1"/>
  <c r="V671" i="6"/>
  <c r="V382" i="6"/>
  <c r="W375" i="6"/>
  <c r="G886" i="6"/>
  <c r="K886" i="6"/>
  <c r="N634" i="6"/>
  <c r="O716" i="6"/>
  <c r="V784" i="6"/>
  <c r="G350" i="6"/>
  <c r="O350" i="6" s="1"/>
  <c r="O608" i="6"/>
  <c r="G372" i="6"/>
  <c r="V372" i="6"/>
  <c r="G703" i="6"/>
  <c r="O703" i="6" s="1"/>
  <c r="W792" i="6"/>
  <c r="L283" i="6"/>
  <c r="O596" i="6"/>
  <c r="K322" i="6"/>
  <c r="G322" i="6"/>
  <c r="G579" i="6"/>
  <c r="K579" i="6"/>
  <c r="O579" i="6" s="1"/>
  <c r="G910" i="6"/>
  <c r="O910" i="6" s="1"/>
  <c r="V910" i="6"/>
  <c r="K767" i="6"/>
  <c r="V767" i="6"/>
  <c r="G767" i="6"/>
  <c r="K511" i="6"/>
  <c r="G511" i="6"/>
  <c r="G467" i="6"/>
  <c r="O467" i="6" s="1"/>
  <c r="K752" i="6"/>
  <c r="O752" i="6" s="1"/>
  <c r="L674" i="6"/>
  <c r="H674" i="6"/>
  <c r="U567" i="6"/>
  <c r="G575" i="6"/>
  <c r="W291" i="6"/>
  <c r="V923" i="6"/>
  <c r="W799" i="6"/>
  <c r="U700" i="6"/>
  <c r="K570" i="6"/>
  <c r="O570" i="6" s="1"/>
  <c r="G440" i="6"/>
  <c r="K440" i="6"/>
  <c r="G905" i="6"/>
  <c r="K905" i="6"/>
  <c r="O905" i="6" s="1"/>
  <c r="K626" i="6"/>
  <c r="G485" i="6"/>
  <c r="K485" i="6"/>
  <c r="O485" i="6" s="1"/>
  <c r="V762" i="6"/>
  <c r="G347" i="6"/>
  <c r="K347" i="6"/>
  <c r="V506" i="6"/>
  <c r="U740" i="6"/>
  <c r="E754" i="6"/>
  <c r="I754" i="6"/>
  <c r="L566" i="6"/>
  <c r="P899" i="6"/>
  <c r="W909" i="6"/>
  <c r="W739" i="6"/>
  <c r="G423" i="6"/>
  <c r="S423" i="6" s="1"/>
  <c r="E480" i="6"/>
  <c r="G645" i="6"/>
  <c r="O645" i="6" s="1"/>
  <c r="L365" i="6"/>
  <c r="G654" i="6"/>
  <c r="O654" i="6" s="1"/>
  <c r="G819" i="6"/>
  <c r="J327" i="6"/>
  <c r="V556" i="6"/>
  <c r="H345" i="6"/>
  <c r="L877" i="6"/>
  <c r="V904" i="6"/>
  <c r="G803" i="6"/>
  <c r="S803" i="6" s="1"/>
  <c r="W817" i="6"/>
  <c r="U402" i="6"/>
  <c r="I669" i="6"/>
  <c r="K680" i="6"/>
  <c r="O680" i="6" s="1"/>
  <c r="G740" i="6"/>
  <c r="K681" i="6"/>
  <c r="H622" i="6"/>
  <c r="P622" i="6" s="1"/>
  <c r="J920" i="6"/>
  <c r="N920" i="6" s="1"/>
  <c r="V756" i="6"/>
  <c r="W879" i="6"/>
  <c r="K616" i="6"/>
  <c r="O616" i="6" s="1"/>
  <c r="K760" i="6"/>
  <c r="O760" i="6" s="1"/>
  <c r="V796" i="6"/>
  <c r="V816" i="6"/>
  <c r="G766" i="6"/>
  <c r="K556" i="6"/>
  <c r="V640" i="6"/>
  <c r="W844" i="6"/>
  <c r="L716" i="6"/>
  <c r="K554" i="6"/>
  <c r="G894" i="6"/>
  <c r="O894" i="6" s="1"/>
  <c r="J655" i="6"/>
  <c r="K428" i="6"/>
  <c r="J750" i="6"/>
  <c r="K841" i="6"/>
  <c r="G923" i="6"/>
  <c r="V414" i="6"/>
  <c r="V736" i="6"/>
  <c r="G583" i="6"/>
  <c r="G566" i="6"/>
  <c r="G732" i="6"/>
  <c r="G620" i="6"/>
  <c r="O620" i="6" s="1"/>
  <c r="V384" i="6"/>
  <c r="V744" i="6"/>
  <c r="F318" i="6"/>
  <c r="I820" i="6"/>
  <c r="O384" i="6"/>
  <c r="V699" i="6"/>
  <c r="O434" i="6"/>
  <c r="G428" i="6"/>
  <c r="S428" i="6" s="1"/>
  <c r="L641" i="6"/>
  <c r="H788" i="6"/>
  <c r="W867" i="6"/>
  <c r="U489" i="6"/>
  <c r="V596" i="6"/>
  <c r="H888" i="6"/>
  <c r="P888" i="6" s="1"/>
  <c r="G838" i="6"/>
  <c r="K923" i="6"/>
  <c r="K510" i="6"/>
  <c r="K829" i="6"/>
  <c r="O829" i="6" s="1"/>
  <c r="G414" i="6"/>
  <c r="G311" i="6"/>
  <c r="O311" i="6" s="1"/>
  <c r="V554" i="6"/>
  <c r="K784" i="6"/>
  <c r="G643" i="6"/>
  <c r="U318" i="6"/>
  <c r="O823" i="6"/>
  <c r="J627" i="6"/>
  <c r="H546" i="6"/>
  <c r="L756" i="6"/>
  <c r="H783" i="6"/>
  <c r="P894" i="6"/>
  <c r="H725" i="6"/>
  <c r="L464" i="6"/>
  <c r="P729" i="6"/>
  <c r="K629" i="6"/>
  <c r="O629" i="6" s="1"/>
  <c r="K741" i="6"/>
  <c r="O741" i="6" s="1"/>
  <c r="P907" i="6"/>
  <c r="G871" i="6"/>
  <c r="O919" i="6"/>
  <c r="V741" i="6"/>
  <c r="V889" i="6"/>
  <c r="W478" i="6"/>
  <c r="U815" i="6"/>
  <c r="W292" i="6"/>
  <c r="L579" i="6"/>
  <c r="P579" i="6" s="1"/>
  <c r="V811" i="6"/>
  <c r="G571" i="6"/>
  <c r="W869" i="6"/>
  <c r="V423" i="6"/>
  <c r="G747" i="6"/>
  <c r="K398" i="6"/>
  <c r="V523" i="6"/>
  <c r="V785" i="6"/>
  <c r="G408" i="6"/>
  <c r="S408" i="6" s="1"/>
  <c r="G565" i="6"/>
  <c r="O565" i="6" s="1"/>
  <c r="G791" i="6"/>
  <c r="V579" i="6"/>
  <c r="V733" i="6"/>
  <c r="V316" i="6"/>
  <c r="K863" i="6"/>
  <c r="P444" i="6"/>
  <c r="V860" i="6"/>
  <c r="V709" i="6"/>
  <c r="E573" i="6"/>
  <c r="W714" i="6"/>
  <c r="K550" i="6"/>
  <c r="O550" i="6" s="1"/>
  <c r="W827" i="6"/>
  <c r="I749" i="6"/>
  <c r="V311" i="6"/>
  <c r="V893" i="6"/>
  <c r="V752" i="6"/>
  <c r="U664" i="6"/>
  <c r="V389" i="6"/>
  <c r="V387" i="6"/>
  <c r="V685" i="6"/>
  <c r="V583" i="6"/>
  <c r="V616" i="6"/>
  <c r="V700" i="6"/>
  <c r="G339" i="6"/>
  <c r="G429" i="6"/>
  <c r="V732" i="6"/>
  <c r="V347" i="6"/>
  <c r="W710" i="6"/>
  <c r="G697" i="6"/>
  <c r="O697" i="6" s="1"/>
  <c r="W842" i="6"/>
  <c r="K528" i="6"/>
  <c r="O528" i="6" s="1"/>
  <c r="H706" i="6"/>
  <c r="T706" i="6" s="1"/>
  <c r="V606" i="6"/>
  <c r="P859" i="6"/>
  <c r="V735" i="6"/>
  <c r="U728" i="6"/>
  <c r="U634" i="6"/>
  <c r="V793" i="6"/>
  <c r="V363" i="6"/>
  <c r="V859" i="6"/>
  <c r="V578" i="6"/>
  <c r="G711" i="6"/>
  <c r="K874" i="6"/>
  <c r="O874" i="6" s="1"/>
  <c r="K792" i="6"/>
  <c r="K387" i="6"/>
  <c r="O387" i="6" s="1"/>
  <c r="L884" i="6"/>
  <c r="I512" i="6"/>
  <c r="J499" i="6"/>
  <c r="K569" i="6"/>
  <c r="V658" i="6"/>
  <c r="G591" i="6"/>
  <c r="O591" i="6" s="1"/>
  <c r="K549" i="6"/>
  <c r="O549" i="6" s="1"/>
  <c r="V914" i="6"/>
  <c r="W677" i="6"/>
  <c r="G924" i="6"/>
  <c r="V858" i="6"/>
  <c r="L672" i="6"/>
  <c r="H724" i="6"/>
  <c r="F600" i="6"/>
  <c r="H848" i="6"/>
  <c r="U922" i="6"/>
  <c r="G813" i="6"/>
  <c r="G468" i="6"/>
  <c r="V678" i="6"/>
  <c r="G403" i="6"/>
  <c r="G522" i="6"/>
  <c r="O725" i="6"/>
  <c r="K546" i="6"/>
  <c r="O546" i="6" s="1"/>
  <c r="L848" i="6"/>
  <c r="P848" i="6" s="1"/>
  <c r="L504" i="6"/>
  <c r="P504" i="6" s="1"/>
  <c r="K721" i="6"/>
  <c r="O721" i="6" s="1"/>
  <c r="G873" i="6"/>
  <c r="O873" i="6" s="1"/>
  <c r="O876" i="6"/>
  <c r="H868" i="6"/>
  <c r="G534" i="6"/>
  <c r="U702" i="6"/>
  <c r="O916" i="6"/>
  <c r="L852" i="6"/>
  <c r="L724" i="6"/>
  <c r="P724" i="6" s="1"/>
  <c r="J600" i="6"/>
  <c r="K824" i="6"/>
  <c r="O824" i="6" s="1"/>
  <c r="K924" i="6"/>
  <c r="O926" i="6"/>
  <c r="G442" i="6"/>
  <c r="H520" i="6"/>
  <c r="G684" i="6"/>
  <c r="K720" i="6"/>
  <c r="O720" i="6" s="1"/>
  <c r="F689" i="6"/>
  <c r="R689" i="6" s="1"/>
  <c r="V725" i="6"/>
  <c r="W289" i="6"/>
  <c r="U668" i="6"/>
  <c r="V455" i="6"/>
  <c r="J689" i="6"/>
  <c r="V643" i="6"/>
  <c r="G373" i="6"/>
  <c r="G651" i="6"/>
  <c r="K470" i="6"/>
  <c r="K821" i="6"/>
  <c r="O821" i="6" s="1"/>
  <c r="F700" i="6"/>
  <c r="N700" i="6" s="1"/>
  <c r="V478" i="6"/>
  <c r="W873" i="6"/>
  <c r="V563" i="6"/>
  <c r="V843" i="6"/>
  <c r="W760" i="6"/>
  <c r="V823" i="6"/>
  <c r="W541" i="6"/>
  <c r="E856" i="6"/>
  <c r="M856" i="6" s="1"/>
  <c r="W854" i="6"/>
  <c r="F527" i="6"/>
  <c r="G578" i="6"/>
  <c r="O578" i="6" s="1"/>
  <c r="V684" i="6"/>
  <c r="J394" i="6"/>
  <c r="V704" i="6"/>
  <c r="V324" i="6"/>
  <c r="V649" i="6"/>
  <c r="U563" i="6"/>
  <c r="V350" i="6"/>
  <c r="L511" i="6"/>
  <c r="G545" i="6"/>
  <c r="K718" i="6"/>
  <c r="K920" i="6"/>
  <c r="G719" i="6"/>
  <c r="V777" i="6"/>
  <c r="G439" i="6"/>
  <c r="G397" i="6"/>
  <c r="V377" i="6"/>
  <c r="V521" i="6"/>
  <c r="K893" i="6"/>
  <c r="O893" i="6" s="1"/>
  <c r="J742" i="6"/>
  <c r="N742" i="6" s="1"/>
  <c r="U690" i="6"/>
  <c r="L725" i="6"/>
  <c r="V824" i="6"/>
  <c r="V434" i="6"/>
  <c r="U499" i="6"/>
  <c r="H704" i="6"/>
  <c r="O891" i="6"/>
  <c r="H739" i="6"/>
  <c r="U807" i="6"/>
  <c r="V550" i="6"/>
  <c r="V863" i="6"/>
  <c r="W345" i="6"/>
  <c r="O908" i="6"/>
  <c r="V646" i="6"/>
  <c r="E647" i="6"/>
  <c r="E747" i="6"/>
  <c r="M747" i="6" s="1"/>
  <c r="P852" i="6"/>
  <c r="S711" i="6"/>
  <c r="V561" i="6"/>
  <c r="K561" i="6"/>
  <c r="G561" i="6"/>
  <c r="U860" i="6"/>
  <c r="J860" i="6"/>
  <c r="F860" i="6"/>
  <c r="U880" i="6"/>
  <c r="F880" i="6"/>
  <c r="J880" i="6"/>
  <c r="V585" i="6"/>
  <c r="K585" i="6"/>
  <c r="G585" i="6"/>
  <c r="V907" i="6"/>
  <c r="G907" i="6"/>
  <c r="K907" i="6"/>
  <c r="V365" i="6"/>
  <c r="K365" i="6"/>
  <c r="G365" i="6"/>
  <c r="V416" i="6"/>
  <c r="K416" i="6"/>
  <c r="G416" i="6"/>
  <c r="E452" i="6"/>
  <c r="I452" i="6"/>
  <c r="W702" i="6"/>
  <c r="H702" i="6"/>
  <c r="L739" i="6"/>
  <c r="U663" i="6"/>
  <c r="J663" i="6"/>
  <c r="F663" i="6"/>
  <c r="V769" i="6"/>
  <c r="G769" i="6"/>
  <c r="K769" i="6"/>
  <c r="V598" i="6"/>
  <c r="K598" i="6"/>
  <c r="G598" i="6"/>
  <c r="G912" i="6"/>
  <c r="V912" i="6"/>
  <c r="K912" i="6"/>
  <c r="V296" i="6"/>
  <c r="K296" i="6"/>
  <c r="G296" i="6"/>
  <c r="V411" i="6"/>
  <c r="G411" i="6"/>
  <c r="K411" i="6"/>
  <c r="G298" i="6"/>
  <c r="V298" i="6"/>
  <c r="K298" i="6"/>
  <c r="O298" i="6" s="1"/>
  <c r="N489" i="6"/>
  <c r="R489" i="6"/>
  <c r="E674" i="6"/>
  <c r="I674" i="6"/>
  <c r="W674" i="6"/>
  <c r="V674" i="6"/>
  <c r="W637" i="6"/>
  <c r="H637" i="6"/>
  <c r="T637" i="6" s="1"/>
  <c r="L637" i="6"/>
  <c r="F875" i="6"/>
  <c r="J875" i="6"/>
  <c r="N875" i="6" s="1"/>
  <c r="V789" i="6"/>
  <c r="E890" i="6"/>
  <c r="I890" i="6"/>
  <c r="V890" i="6"/>
  <c r="G792" i="6"/>
  <c r="O854" i="6"/>
  <c r="V500" i="6"/>
  <c r="G500" i="6"/>
  <c r="K500" i="6"/>
  <c r="O500" i="6" s="1"/>
  <c r="K904" i="6"/>
  <c r="K611" i="6"/>
  <c r="V611" i="6"/>
  <c r="G611" i="6"/>
  <c r="V817" i="6"/>
  <c r="K817" i="6"/>
  <c r="G817" i="6"/>
  <c r="V917" i="6"/>
  <c r="G917" i="6"/>
  <c r="K917" i="6"/>
  <c r="V355" i="6"/>
  <c r="G355" i="6"/>
  <c r="K355" i="6"/>
  <c r="V577" i="6"/>
  <c r="K577" i="6"/>
  <c r="G577" i="6"/>
  <c r="V430" i="6"/>
  <c r="G430" i="6"/>
  <c r="K430" i="6"/>
  <c r="V406" i="6"/>
  <c r="K406" i="6"/>
  <c r="G406" i="6"/>
  <c r="V634" i="6"/>
  <c r="W587" i="6"/>
  <c r="H587" i="6"/>
  <c r="L587" i="6"/>
  <c r="W893" i="6"/>
  <c r="E884" i="6"/>
  <c r="S884" i="6" s="1"/>
  <c r="I884" i="6"/>
  <c r="M884" i="6" s="1"/>
  <c r="H485" i="6"/>
  <c r="I911" i="6"/>
  <c r="E911" i="6"/>
  <c r="M911" i="6" s="1"/>
  <c r="V595" i="6"/>
  <c r="I348" i="6"/>
  <c r="E348" i="6"/>
  <c r="V792" i="6"/>
  <c r="E866" i="6"/>
  <c r="S866" i="6" s="1"/>
  <c r="I866" i="6"/>
  <c r="V589" i="6"/>
  <c r="K589" i="6"/>
  <c r="G589" i="6"/>
  <c r="K865" i="6"/>
  <c r="G874" i="6"/>
  <c r="K822" i="6"/>
  <c r="G822" i="6"/>
  <c r="V822" i="6"/>
  <c r="K314" i="6"/>
  <c r="V314" i="6"/>
  <c r="G314" i="6"/>
  <c r="V572" i="6"/>
  <c r="G572" i="6"/>
  <c r="K572" i="6"/>
  <c r="O572" i="6" s="1"/>
  <c r="V383" i="6"/>
  <c r="K383" i="6"/>
  <c r="G383" i="6"/>
  <c r="V323" i="6"/>
  <c r="K323" i="6"/>
  <c r="G323" i="6"/>
  <c r="V501" i="6"/>
  <c r="G501" i="6"/>
  <c r="K501" i="6"/>
  <c r="N668" i="6"/>
  <c r="W428" i="6"/>
  <c r="L428" i="6"/>
  <c r="H428" i="6"/>
  <c r="G683" i="6"/>
  <c r="K683" i="6"/>
  <c r="O683" i="6" s="1"/>
  <c r="V683" i="6"/>
  <c r="U845" i="6"/>
  <c r="F845" i="6"/>
  <c r="R845" i="6" s="1"/>
  <c r="J845" i="6"/>
  <c r="G689" i="6"/>
  <c r="K689" i="6"/>
  <c r="K344" i="6"/>
  <c r="G344" i="6"/>
  <c r="V855" i="6"/>
  <c r="K855" i="6"/>
  <c r="O855" i="6" s="1"/>
  <c r="G855" i="6"/>
  <c r="K340" i="6"/>
  <c r="G340" i="6"/>
  <c r="V340" i="6"/>
  <c r="K444" i="6"/>
  <c r="V444" i="6"/>
  <c r="V522" i="6"/>
  <c r="H716" i="6"/>
  <c r="L714" i="6"/>
  <c r="U605" i="6"/>
  <c r="J605" i="6"/>
  <c r="F605" i="6"/>
  <c r="F800" i="6"/>
  <c r="J800" i="6"/>
  <c r="O839" i="6"/>
  <c r="K628" i="6"/>
  <c r="V560" i="6"/>
  <c r="G560" i="6"/>
  <c r="K560" i="6"/>
  <c r="V534" i="6"/>
  <c r="V648" i="6"/>
  <c r="K648" i="6"/>
  <c r="G648" i="6"/>
  <c r="V827" i="6"/>
  <c r="K827" i="6"/>
  <c r="G827" i="6"/>
  <c r="K531" i="6"/>
  <c r="G531" i="6"/>
  <c r="V531" i="6"/>
  <c r="V304" i="6"/>
  <c r="G304" i="6"/>
  <c r="K304" i="6"/>
  <c r="O304" i="6" s="1"/>
  <c r="V667" i="6"/>
  <c r="G667" i="6"/>
  <c r="K667" i="6"/>
  <c r="V567" i="6"/>
  <c r="K567" i="6"/>
  <c r="G567" i="6"/>
  <c r="G508" i="6"/>
  <c r="K508" i="6"/>
  <c r="V508" i="6"/>
  <c r="V353" i="6"/>
  <c r="G353" i="6"/>
  <c r="K353" i="6"/>
  <c r="V318" i="6"/>
  <c r="K318" i="6"/>
  <c r="G318" i="6"/>
  <c r="V496" i="6"/>
  <c r="G496" i="6"/>
  <c r="K496" i="6"/>
  <c r="V396" i="6"/>
  <c r="K396" i="6"/>
  <c r="G396" i="6"/>
  <c r="I743" i="6"/>
  <c r="M743" i="6" s="1"/>
  <c r="E743" i="6"/>
  <c r="W868" i="6"/>
  <c r="K439" i="6"/>
  <c r="P917" i="6"/>
  <c r="U855" i="6"/>
  <c r="J855" i="6"/>
  <c r="F855" i="6"/>
  <c r="J684" i="6"/>
  <c r="F684" i="6"/>
  <c r="U684" i="6"/>
  <c r="K646" i="6"/>
  <c r="U446" i="6"/>
  <c r="V564" i="6"/>
  <c r="V873" i="6"/>
  <c r="V783" i="6"/>
  <c r="K783" i="6"/>
  <c r="G783" i="6"/>
  <c r="W849" i="6"/>
  <c r="L849" i="6"/>
  <c r="H849" i="6"/>
  <c r="O811" i="6"/>
  <c r="K339" i="6"/>
  <c r="K869" i="6"/>
  <c r="V869" i="6"/>
  <c r="G869" i="6"/>
  <c r="V850" i="6"/>
  <c r="K850" i="6"/>
  <c r="G850" i="6"/>
  <c r="K707" i="6"/>
  <c r="U358" i="6"/>
  <c r="F358" i="6"/>
  <c r="J358" i="6"/>
  <c r="U755" i="6"/>
  <c r="J755" i="6"/>
  <c r="F755" i="6"/>
  <c r="L291" i="6"/>
  <c r="P333" i="6"/>
  <c r="W716" i="6"/>
  <c r="I802" i="6"/>
  <c r="E802" i="6"/>
  <c r="R802" i="6" s="1"/>
  <c r="U802" i="6"/>
  <c r="E598" i="6"/>
  <c r="I598" i="6"/>
  <c r="U598" i="6"/>
  <c r="H714" i="6"/>
  <c r="I447" i="6"/>
  <c r="E447" i="6"/>
  <c r="V415" i="6"/>
  <c r="G415" i="6"/>
  <c r="K415" i="6"/>
  <c r="L696" i="6"/>
  <c r="W696" i="6"/>
  <c r="W908" i="6"/>
  <c r="L908" i="6"/>
  <c r="P908" i="6" s="1"/>
  <c r="H908" i="6"/>
  <c r="P878" i="6"/>
  <c r="E641" i="6"/>
  <c r="I641" i="6"/>
  <c r="M641" i="6" s="1"/>
  <c r="V705" i="6"/>
  <c r="K705" i="6"/>
  <c r="G705" i="6"/>
  <c r="V807" i="6"/>
  <c r="G807" i="6"/>
  <c r="K807" i="6"/>
  <c r="V407" i="6"/>
  <c r="G407" i="6"/>
  <c r="K407" i="6"/>
  <c r="V587" i="6"/>
  <c r="K587" i="6"/>
  <c r="G587" i="6"/>
  <c r="V457" i="6"/>
  <c r="K457" i="6"/>
  <c r="G457" i="6"/>
  <c r="V313" i="6"/>
  <c r="G313" i="6"/>
  <c r="K313" i="6"/>
  <c r="V282" i="6"/>
  <c r="K282" i="6"/>
  <c r="G282" i="6"/>
  <c r="V285" i="6"/>
  <c r="K285" i="6"/>
  <c r="G285" i="6"/>
  <c r="V360" i="6"/>
  <c r="K360" i="6"/>
  <c r="G360" i="6"/>
  <c r="W721" i="6"/>
  <c r="H721" i="6"/>
  <c r="L721" i="6"/>
  <c r="V806" i="6"/>
  <c r="E831" i="6"/>
  <c r="I831" i="6"/>
  <c r="V831" i="6"/>
  <c r="I708" i="6"/>
  <c r="E708" i="6"/>
  <c r="P882" i="6"/>
  <c r="V334" i="6"/>
  <c r="G334" i="6"/>
  <c r="K334" i="6"/>
  <c r="V734" i="6"/>
  <c r="K734" i="6"/>
  <c r="G734" i="6"/>
  <c r="S845" i="6"/>
  <c r="V812" i="6"/>
  <c r="K812" i="6"/>
  <c r="G812" i="6"/>
  <c r="G370" i="6"/>
  <c r="K370" i="6"/>
  <c r="V370" i="6"/>
  <c r="V582" i="6"/>
  <c r="K582" i="6"/>
  <c r="G582" i="6"/>
  <c r="V454" i="6"/>
  <c r="G454" i="6"/>
  <c r="K454" i="6"/>
  <c r="O454" i="6" s="1"/>
  <c r="V309" i="6"/>
  <c r="G309" i="6"/>
  <c r="K309" i="6"/>
  <c r="F363" i="6"/>
  <c r="J363" i="6"/>
  <c r="U523" i="6"/>
  <c r="F523" i="6"/>
  <c r="J523" i="6"/>
  <c r="L697" i="6"/>
  <c r="H697" i="6"/>
  <c r="I726" i="6"/>
  <c r="E726" i="6"/>
  <c r="U568" i="6"/>
  <c r="F568" i="6"/>
  <c r="U492" i="6"/>
  <c r="J492" i="6"/>
  <c r="P834" i="6"/>
  <c r="S703" i="6"/>
  <c r="E862" i="6"/>
  <c r="I862" i="6"/>
  <c r="U369" i="6"/>
  <c r="F369" i="6"/>
  <c r="J369" i="6"/>
  <c r="L914" i="6"/>
  <c r="W914" i="6"/>
  <c r="H914" i="6"/>
  <c r="I753" i="6"/>
  <c r="E753" i="6"/>
  <c r="F492" i="6"/>
  <c r="I632" i="6"/>
  <c r="E632" i="6"/>
  <c r="V569" i="6"/>
  <c r="E749" i="6"/>
  <c r="M749" i="6" s="1"/>
  <c r="W725" i="6"/>
  <c r="G904" i="6"/>
  <c r="V635" i="6"/>
  <c r="K635" i="6"/>
  <c r="G635" i="6"/>
  <c r="V922" i="6"/>
  <c r="G922" i="6"/>
  <c r="K922" i="6"/>
  <c r="V672" i="6"/>
  <c r="K672" i="6"/>
  <c r="G672" i="6"/>
  <c r="V512" i="6"/>
  <c r="G512" i="6"/>
  <c r="K512" i="6"/>
  <c r="V401" i="6"/>
  <c r="G401" i="6"/>
  <c r="K401" i="6"/>
  <c r="U640" i="6"/>
  <c r="F640" i="6"/>
  <c r="J640" i="6"/>
  <c r="L868" i="6"/>
  <c r="V771" i="6"/>
  <c r="K771" i="6"/>
  <c r="G771" i="6"/>
  <c r="E910" i="6"/>
  <c r="S910" i="6" s="1"/>
  <c r="I910" i="6"/>
  <c r="H912" i="6"/>
  <c r="L912" i="6"/>
  <c r="H696" i="6"/>
  <c r="W667" i="6"/>
  <c r="V844" i="6"/>
  <c r="I864" i="6"/>
  <c r="M864" i="6" s="1"/>
  <c r="W847" i="6"/>
  <c r="L847" i="6"/>
  <c r="H847" i="6"/>
  <c r="T847" i="6" s="1"/>
  <c r="G889" i="6"/>
  <c r="E627" i="6"/>
  <c r="M627" i="6" s="1"/>
  <c r="I627" i="6"/>
  <c r="V874" i="6"/>
  <c r="U618" i="6"/>
  <c r="J618" i="6"/>
  <c r="F618" i="6"/>
  <c r="J805" i="6"/>
  <c r="N805" i="6" s="1"/>
  <c r="U805" i="6"/>
  <c r="F805" i="6"/>
  <c r="G870" i="6"/>
  <c r="V573" i="6"/>
  <c r="K573" i="6"/>
  <c r="G573" i="6"/>
  <c r="V722" i="6"/>
  <c r="V661" i="6"/>
  <c r="K661" i="6"/>
  <c r="G661" i="6"/>
  <c r="V832" i="6"/>
  <c r="K832" i="6"/>
  <c r="G832" i="6"/>
  <c r="O503" i="6"/>
  <c r="K377" i="6"/>
  <c r="O377" i="6" s="1"/>
  <c r="E552" i="6"/>
  <c r="I552" i="6"/>
  <c r="U648" i="6"/>
  <c r="J648" i="6"/>
  <c r="F648" i="6"/>
  <c r="W720" i="6"/>
  <c r="U494" i="6"/>
  <c r="J494" i="6"/>
  <c r="F494" i="6"/>
  <c r="U517" i="6"/>
  <c r="F517" i="6"/>
  <c r="J517" i="6"/>
  <c r="U886" i="6"/>
  <c r="F886" i="6"/>
  <c r="J886" i="6"/>
  <c r="U762" i="6"/>
  <c r="F762" i="6"/>
  <c r="J762" i="6"/>
  <c r="J398" i="6"/>
  <c r="U398" i="6"/>
  <c r="F398" i="6"/>
  <c r="U913" i="6"/>
  <c r="J913" i="6"/>
  <c r="F913" i="6"/>
  <c r="U729" i="6"/>
  <c r="F729" i="6"/>
  <c r="J729" i="6"/>
  <c r="U909" i="6"/>
  <c r="J909" i="6"/>
  <c r="F909" i="6"/>
  <c r="U809" i="6"/>
  <c r="J809" i="6"/>
  <c r="F809" i="6"/>
  <c r="U565" i="6"/>
  <c r="F565" i="6"/>
  <c r="J565" i="6"/>
  <c r="U479" i="6"/>
  <c r="F479" i="6"/>
  <c r="J479" i="6"/>
  <c r="U878" i="6"/>
  <c r="F878" i="6"/>
  <c r="J878" i="6"/>
  <c r="U660" i="6"/>
  <c r="F660" i="6"/>
  <c r="J660" i="6"/>
  <c r="U526" i="6"/>
  <c r="F526" i="6"/>
  <c r="J526" i="6"/>
  <c r="N526" i="6" s="1"/>
  <c r="U507" i="6"/>
  <c r="F507" i="6"/>
  <c r="J507" i="6"/>
  <c r="U776" i="6"/>
  <c r="J776" i="6"/>
  <c r="F776" i="6"/>
  <c r="U676" i="6"/>
  <c r="J676" i="6"/>
  <c r="F676" i="6"/>
  <c r="R676" i="6" s="1"/>
  <c r="U576" i="6"/>
  <c r="J576" i="6"/>
  <c r="F576" i="6"/>
  <c r="F298" i="6"/>
  <c r="U298" i="6"/>
  <c r="J298" i="6"/>
  <c r="U497" i="6"/>
  <c r="F497" i="6"/>
  <c r="J497" i="6"/>
  <c r="U387" i="6"/>
  <c r="F387" i="6"/>
  <c r="J387" i="6"/>
  <c r="U286" i="6"/>
  <c r="F286" i="6"/>
  <c r="J286" i="6"/>
  <c r="U470" i="6"/>
  <c r="J470" i="6"/>
  <c r="F470" i="6"/>
  <c r="U370" i="6"/>
  <c r="F370" i="6"/>
  <c r="J370" i="6"/>
  <c r="U289" i="6"/>
  <c r="F289" i="6"/>
  <c r="J289" i="6"/>
  <c r="P503" i="6"/>
  <c r="E849" i="6"/>
  <c r="I849" i="6"/>
  <c r="H919" i="6"/>
  <c r="L919" i="6"/>
  <c r="W892" i="6"/>
  <c r="H892" i="6"/>
  <c r="L892" i="6"/>
  <c r="U705" i="6"/>
  <c r="J705" i="6"/>
  <c r="F705" i="6"/>
  <c r="G853" i="6"/>
  <c r="K853" i="6"/>
  <c r="V349" i="6"/>
  <c r="G349" i="6"/>
  <c r="S349" i="6" s="1"/>
  <c r="K349" i="6"/>
  <c r="V656" i="6"/>
  <c r="G656" i="6"/>
  <c r="K656" i="6"/>
  <c r="G390" i="6"/>
  <c r="K390" i="6"/>
  <c r="W523" i="6"/>
  <c r="L523" i="6"/>
  <c r="H523" i="6"/>
  <c r="W632" i="6"/>
  <c r="H632" i="6"/>
  <c r="L632" i="6"/>
  <c r="K748" i="6"/>
  <c r="G748" i="6"/>
  <c r="V748" i="6"/>
  <c r="V604" i="6"/>
  <c r="G604" i="6"/>
  <c r="K604" i="6"/>
  <c r="G864" i="6"/>
  <c r="S864" i="6" s="1"/>
  <c r="V864" i="6"/>
  <c r="K864" i="6"/>
  <c r="V845" i="6"/>
  <c r="K845" i="6"/>
  <c r="O845" i="6" s="1"/>
  <c r="K702" i="6"/>
  <c r="G702" i="6"/>
  <c r="E926" i="6"/>
  <c r="I926" i="6"/>
  <c r="I417" i="6"/>
  <c r="E417" i="6"/>
  <c r="U572" i="6"/>
  <c r="F572" i="6"/>
  <c r="J572" i="6"/>
  <c r="N572" i="6" s="1"/>
  <c r="K670" i="6"/>
  <c r="G670" i="6"/>
  <c r="L807" i="6"/>
  <c r="P807" i="6" s="1"/>
  <c r="L903" i="6"/>
  <c r="P903" i="6" s="1"/>
  <c r="S609" i="6"/>
  <c r="N835" i="6"/>
  <c r="H478" i="6"/>
  <c r="L546" i="6"/>
  <c r="V902" i="6"/>
  <c r="G902" i="6"/>
  <c r="K902" i="6"/>
  <c r="V460" i="6"/>
  <c r="K460" i="6"/>
  <c r="G460" i="6"/>
  <c r="K317" i="6"/>
  <c r="G317" i="6"/>
  <c r="V317" i="6"/>
  <c r="I742" i="6"/>
  <c r="E742" i="6"/>
  <c r="I549" i="6"/>
  <c r="E549" i="6"/>
  <c r="S549" i="6" s="1"/>
  <c r="E903" i="6"/>
  <c r="T903" i="6" s="1"/>
  <c r="I903" i="6"/>
  <c r="W903" i="6"/>
  <c r="V903" i="6"/>
  <c r="E479" i="6"/>
  <c r="I479" i="6"/>
  <c r="V479" i="6"/>
  <c r="I317" i="6"/>
  <c r="E317" i="6"/>
  <c r="U848" i="6"/>
  <c r="J848" i="6"/>
  <c r="F848" i="6"/>
  <c r="F404" i="6"/>
  <c r="J404" i="6"/>
  <c r="U404" i="6"/>
  <c r="E362" i="6"/>
  <c r="R362" i="6" s="1"/>
  <c r="I362" i="6"/>
  <c r="E730" i="6"/>
  <c r="I730" i="6"/>
  <c r="U858" i="6"/>
  <c r="F858" i="6"/>
  <c r="J858" i="6"/>
  <c r="U843" i="6"/>
  <c r="J843" i="6"/>
  <c r="F843" i="6"/>
  <c r="U566" i="6"/>
  <c r="J566" i="6"/>
  <c r="F566" i="6"/>
  <c r="U460" i="6"/>
  <c r="J460" i="6"/>
  <c r="F460" i="6"/>
  <c r="W455" i="6"/>
  <c r="H455" i="6"/>
  <c r="L455" i="6"/>
  <c r="W636" i="6"/>
  <c r="H636" i="6"/>
  <c r="L636" i="6"/>
  <c r="W811" i="6"/>
  <c r="H811" i="6"/>
  <c r="L811" i="6"/>
  <c r="W468" i="6"/>
  <c r="H468" i="6"/>
  <c r="L468" i="6"/>
  <c r="L287" i="6"/>
  <c r="W287" i="6"/>
  <c r="H287" i="6"/>
  <c r="V750" i="6"/>
  <c r="G750" i="6"/>
  <c r="U653" i="6"/>
  <c r="J653" i="6"/>
  <c r="F653" i="6"/>
  <c r="F347" i="6"/>
  <c r="J347" i="6"/>
  <c r="U347" i="6"/>
  <c r="U744" i="6"/>
  <c r="F744" i="6"/>
  <c r="J744" i="6"/>
  <c r="U519" i="6"/>
  <c r="J519" i="6"/>
  <c r="F519" i="6"/>
  <c r="U761" i="6"/>
  <c r="F761" i="6"/>
  <c r="J761" i="6"/>
  <c r="U361" i="6"/>
  <c r="F361" i="6"/>
  <c r="J361" i="6"/>
  <c r="U355" i="6"/>
  <c r="F355" i="6"/>
  <c r="J355" i="6"/>
  <c r="J527" i="6"/>
  <c r="N527" i="6" s="1"/>
  <c r="I713" i="6"/>
  <c r="E713" i="6"/>
  <c r="S713" i="6" s="1"/>
  <c r="V713" i="6"/>
  <c r="L854" i="6"/>
  <c r="H854" i="6"/>
  <c r="E830" i="6"/>
  <c r="I830" i="6"/>
  <c r="V849" i="6"/>
  <c r="K849" i="6"/>
  <c r="G849" i="6"/>
  <c r="S849" i="6" s="1"/>
  <c r="K687" i="6"/>
  <c r="G687" i="6"/>
  <c r="I892" i="6"/>
  <c r="E892" i="6"/>
  <c r="V644" i="6"/>
  <c r="G644" i="6"/>
  <c r="K644" i="6"/>
  <c r="U897" i="6"/>
  <c r="J897" i="6"/>
  <c r="F897" i="6"/>
  <c r="U889" i="6"/>
  <c r="J889" i="6"/>
  <c r="F889" i="6"/>
  <c r="F448" i="6"/>
  <c r="U448" i="6"/>
  <c r="J448" i="6"/>
  <c r="U341" i="6"/>
  <c r="J341" i="6"/>
  <c r="F341" i="6"/>
  <c r="U450" i="6"/>
  <c r="F450" i="6"/>
  <c r="J450" i="6"/>
  <c r="W905" i="6"/>
  <c r="H905" i="6"/>
  <c r="L905" i="6"/>
  <c r="W311" i="6"/>
  <c r="H311" i="6"/>
  <c r="L311" i="6"/>
  <c r="P311" i="6" s="1"/>
  <c r="W337" i="6"/>
  <c r="H337" i="6"/>
  <c r="L337" i="6"/>
  <c r="O425" i="6"/>
  <c r="F870" i="6"/>
  <c r="J870" i="6"/>
  <c r="U870" i="6"/>
  <c r="O470" i="6"/>
  <c r="V846" i="6"/>
  <c r="K846" i="6"/>
  <c r="G846" i="6"/>
  <c r="V568" i="6"/>
  <c r="G568" i="6"/>
  <c r="K568" i="6"/>
  <c r="V420" i="6"/>
  <c r="G420" i="6"/>
  <c r="K420" i="6"/>
  <c r="I773" i="6"/>
  <c r="E773" i="6"/>
  <c r="S347" i="6"/>
  <c r="U877" i="6"/>
  <c r="F877" i="6"/>
  <c r="J877" i="6"/>
  <c r="U683" i="6"/>
  <c r="F683" i="6"/>
  <c r="J683" i="6"/>
  <c r="U633" i="6"/>
  <c r="F633" i="6"/>
  <c r="J633" i="6"/>
  <c r="U764" i="6"/>
  <c r="F764" i="6"/>
  <c r="J764" i="6"/>
  <c r="N764" i="6" s="1"/>
  <c r="U293" i="6"/>
  <c r="J293" i="6"/>
  <c r="F293" i="6"/>
  <c r="U396" i="6"/>
  <c r="J396" i="6"/>
  <c r="F396" i="6"/>
  <c r="U466" i="6"/>
  <c r="J466" i="6"/>
  <c r="F466" i="6"/>
  <c r="U371" i="6"/>
  <c r="F371" i="6"/>
  <c r="J371" i="6"/>
  <c r="N371" i="6" s="1"/>
  <c r="W795" i="6"/>
  <c r="H795" i="6"/>
  <c r="L795" i="6"/>
  <c r="P795" i="6" s="1"/>
  <c r="W796" i="6"/>
  <c r="L796" i="6"/>
  <c r="P796" i="6" s="1"/>
  <c r="H796" i="6"/>
  <c r="W326" i="6"/>
  <c r="H326" i="6"/>
  <c r="L326" i="6"/>
  <c r="W284" i="6"/>
  <c r="L284" i="6"/>
  <c r="H284" i="6"/>
  <c r="W848" i="6"/>
  <c r="O537" i="6"/>
  <c r="V325" i="6"/>
  <c r="K325" i="6"/>
  <c r="G325" i="6"/>
  <c r="K601" i="6"/>
  <c r="G601" i="6"/>
  <c r="G903" i="6"/>
  <c r="K903" i="6"/>
  <c r="V654" i="6"/>
  <c r="V581" i="6"/>
  <c r="K581" i="6"/>
  <c r="G581" i="6"/>
  <c r="V810" i="6"/>
  <c r="K810" i="6"/>
  <c r="G810" i="6"/>
  <c r="O880" i="6"/>
  <c r="V920" i="6"/>
  <c r="G718" i="6"/>
  <c r="G777" i="6"/>
  <c r="O777" i="6" s="1"/>
  <c r="K521" i="6"/>
  <c r="O780" i="6"/>
  <c r="E777" i="6"/>
  <c r="I777" i="6"/>
  <c r="M777" i="6" s="1"/>
  <c r="H839" i="6"/>
  <c r="U900" i="6"/>
  <c r="W566" i="6"/>
  <c r="U912" i="6"/>
  <c r="F912" i="6"/>
  <c r="J912" i="6"/>
  <c r="K778" i="6"/>
  <c r="O778" i="6" s="1"/>
  <c r="U925" i="6"/>
  <c r="F925" i="6"/>
  <c r="J925" i="6"/>
  <c r="W288" i="6"/>
  <c r="H288" i="6"/>
  <c r="L288" i="6"/>
  <c r="W691" i="6"/>
  <c r="L691" i="6"/>
  <c r="H691" i="6"/>
  <c r="W425" i="6"/>
  <c r="H425" i="6"/>
  <c r="L425" i="6"/>
  <c r="W895" i="6"/>
  <c r="H895" i="6"/>
  <c r="L895" i="6"/>
  <c r="W765" i="6"/>
  <c r="H765" i="6"/>
  <c r="L765" i="6"/>
  <c r="W782" i="6"/>
  <c r="H782" i="6"/>
  <c r="L782" i="6"/>
  <c r="P782" i="6" s="1"/>
  <c r="W750" i="6"/>
  <c r="L750" i="6"/>
  <c r="H750" i="6"/>
  <c r="W689" i="6"/>
  <c r="L689" i="6"/>
  <c r="H689" i="6"/>
  <c r="W453" i="6"/>
  <c r="H453" i="6"/>
  <c r="L453" i="6"/>
  <c r="W891" i="6"/>
  <c r="H891" i="6"/>
  <c r="L891" i="6"/>
  <c r="W787" i="6"/>
  <c r="H787" i="6"/>
  <c r="L787" i="6"/>
  <c r="L610" i="6"/>
  <c r="W610" i="6"/>
  <c r="H610" i="6"/>
  <c r="H297" i="6"/>
  <c r="W297" i="6"/>
  <c r="L297" i="6"/>
  <c r="P297" i="6" s="1"/>
  <c r="H430" i="6"/>
  <c r="L430" i="6"/>
  <c r="P430" i="6" s="1"/>
  <c r="W430" i="6"/>
  <c r="W683" i="6"/>
  <c r="H683" i="6"/>
  <c r="L683" i="6"/>
  <c r="P683" i="6" s="1"/>
  <c r="H583" i="6"/>
  <c r="W583" i="6"/>
  <c r="L583" i="6"/>
  <c r="W530" i="6"/>
  <c r="L530" i="6"/>
  <c r="H530" i="6"/>
  <c r="W386" i="6"/>
  <c r="L386" i="6"/>
  <c r="P386" i="6" s="1"/>
  <c r="H386" i="6"/>
  <c r="W427" i="6"/>
  <c r="L427" i="6"/>
  <c r="H427" i="6"/>
  <c r="W327" i="6"/>
  <c r="H327" i="6"/>
  <c r="L327" i="6"/>
  <c r="H310" i="6"/>
  <c r="L310" i="6"/>
  <c r="W310" i="6"/>
  <c r="G369" i="6"/>
  <c r="K369" i="6"/>
  <c r="V369" i="6"/>
  <c r="V513" i="6"/>
  <c r="G513" i="6"/>
  <c r="K513" i="6"/>
  <c r="G646" i="6"/>
  <c r="G826" i="6"/>
  <c r="V826" i="6"/>
  <c r="K826" i="6"/>
  <c r="I895" i="6"/>
  <c r="E895" i="6"/>
  <c r="V895" i="6"/>
  <c r="E310" i="6"/>
  <c r="I310" i="6"/>
  <c r="I706" i="6"/>
  <c r="E706" i="6"/>
  <c r="S706" i="6" s="1"/>
  <c r="W706" i="6"/>
  <c r="I676" i="6"/>
  <c r="E676" i="6"/>
  <c r="I769" i="6"/>
  <c r="E769" i="6"/>
  <c r="E778" i="6"/>
  <c r="I778" i="6"/>
  <c r="M778" i="6" s="1"/>
  <c r="U778" i="6"/>
  <c r="I780" i="6"/>
  <c r="E780" i="6"/>
  <c r="I516" i="6"/>
  <c r="E516" i="6"/>
  <c r="I843" i="6"/>
  <c r="E843" i="6"/>
  <c r="E609" i="6"/>
  <c r="I609" i="6"/>
  <c r="W609" i="6"/>
  <c r="E789" i="6"/>
  <c r="I789" i="6"/>
  <c r="E741" i="6"/>
  <c r="I741" i="6"/>
  <c r="I688" i="6"/>
  <c r="E688" i="6"/>
  <c r="V688" i="6"/>
  <c r="E371" i="6"/>
  <c r="I371" i="6"/>
  <c r="M371" i="6" s="1"/>
  <c r="I650" i="6"/>
  <c r="E650" i="6"/>
  <c r="E550" i="6"/>
  <c r="S550" i="6" s="1"/>
  <c r="I550" i="6"/>
  <c r="I581" i="6"/>
  <c r="E581" i="6"/>
  <c r="I349" i="6"/>
  <c r="E349" i="6"/>
  <c r="E405" i="6"/>
  <c r="I405" i="6"/>
  <c r="W654" i="6"/>
  <c r="L654" i="6"/>
  <c r="H654" i="6"/>
  <c r="I874" i="6"/>
  <c r="E874" i="6"/>
  <c r="W874" i="6"/>
  <c r="V395" i="6"/>
  <c r="K395" i="6"/>
  <c r="G395" i="6"/>
  <c r="V794" i="6"/>
  <c r="K794" i="6"/>
  <c r="G794" i="6"/>
  <c r="V663" i="6"/>
  <c r="G663" i="6"/>
  <c r="K663" i="6"/>
  <c r="V499" i="6"/>
  <c r="K499" i="6"/>
  <c r="O499" i="6" s="1"/>
  <c r="G772" i="6"/>
  <c r="K772" i="6"/>
  <c r="G357" i="6"/>
  <c r="K357" i="6"/>
  <c r="O357" i="6" s="1"/>
  <c r="O848" i="6"/>
  <c r="U643" i="6"/>
  <c r="J643" i="6"/>
  <c r="F643" i="6"/>
  <c r="E673" i="6"/>
  <c r="I673" i="6"/>
  <c r="M673" i="6" s="1"/>
  <c r="F458" i="6"/>
  <c r="U458" i="6"/>
  <c r="J458" i="6"/>
  <c r="N458" i="6" s="1"/>
  <c r="I879" i="6"/>
  <c r="E879" i="6"/>
  <c r="S879" i="6" s="1"/>
  <c r="F436" i="6"/>
  <c r="N436" i="6" s="1"/>
  <c r="I639" i="6"/>
  <c r="O664" i="6"/>
  <c r="V306" i="6"/>
  <c r="G306" i="6"/>
  <c r="K306" i="6"/>
  <c r="U513" i="6"/>
  <c r="F513" i="6"/>
  <c r="J513" i="6"/>
  <c r="E403" i="6"/>
  <c r="I403" i="6"/>
  <c r="W403" i="6"/>
  <c r="I610" i="6"/>
  <c r="E610" i="6"/>
  <c r="I282" i="6"/>
  <c r="E282" i="6"/>
  <c r="I416" i="6"/>
  <c r="E416" i="6"/>
  <c r="U881" i="6"/>
  <c r="J881" i="6"/>
  <c r="F881" i="6"/>
  <c r="U883" i="6"/>
  <c r="J883" i="6"/>
  <c r="F883" i="6"/>
  <c r="U647" i="6"/>
  <c r="J647" i="6"/>
  <c r="F647" i="6"/>
  <c r="E851" i="6"/>
  <c r="S851" i="6" s="1"/>
  <c r="I851" i="6"/>
  <c r="K669" i="6"/>
  <c r="V669" i="6"/>
  <c r="G669" i="6"/>
  <c r="V584" i="6"/>
  <c r="K584" i="6"/>
  <c r="E768" i="6"/>
  <c r="I768" i="6"/>
  <c r="V768" i="6"/>
  <c r="U637" i="6"/>
  <c r="F637" i="6"/>
  <c r="J637" i="6"/>
  <c r="N637" i="6" s="1"/>
  <c r="U650" i="6"/>
  <c r="F650" i="6"/>
  <c r="J650" i="6"/>
  <c r="U754" i="6"/>
  <c r="F754" i="6"/>
  <c r="J754" i="6"/>
  <c r="U873" i="6"/>
  <c r="F873" i="6"/>
  <c r="J873" i="6"/>
  <c r="U464" i="6"/>
  <c r="F464" i="6"/>
  <c r="J464" i="6"/>
  <c r="N464" i="6" s="1"/>
  <c r="U424" i="6"/>
  <c r="J424" i="6"/>
  <c r="F424" i="6"/>
  <c r="W423" i="6"/>
  <c r="L423" i="6"/>
  <c r="H423" i="6"/>
  <c r="V743" i="6"/>
  <c r="G743" i="6"/>
  <c r="K743" i="6"/>
  <c r="V484" i="6"/>
  <c r="K484" i="6"/>
  <c r="O484" i="6" s="1"/>
  <c r="U917" i="6"/>
  <c r="F917" i="6"/>
  <c r="J917" i="6"/>
  <c r="N917" i="6" s="1"/>
  <c r="U868" i="6"/>
  <c r="J868" i="6"/>
  <c r="F868" i="6"/>
  <c r="U561" i="6"/>
  <c r="F561" i="6"/>
  <c r="J561" i="6"/>
  <c r="H694" i="6"/>
  <c r="V477" i="6"/>
  <c r="K477" i="6"/>
  <c r="G477" i="6"/>
  <c r="U866" i="6"/>
  <c r="F866" i="6"/>
  <c r="J866" i="6"/>
  <c r="U514" i="6"/>
  <c r="F514" i="6"/>
  <c r="J514" i="6"/>
  <c r="U333" i="6"/>
  <c r="F333" i="6"/>
  <c r="J333" i="6"/>
  <c r="U527" i="6"/>
  <c r="H419" i="6"/>
  <c r="E832" i="6"/>
  <c r="T832" i="6" s="1"/>
  <c r="I832" i="6"/>
  <c r="W800" i="6"/>
  <c r="H800" i="6"/>
  <c r="L800" i="6"/>
  <c r="W801" i="6"/>
  <c r="L801" i="6"/>
  <c r="H801" i="6"/>
  <c r="W460" i="6"/>
  <c r="L460" i="6"/>
  <c r="H460" i="6"/>
  <c r="W304" i="6"/>
  <c r="H304" i="6"/>
  <c r="L304" i="6"/>
  <c r="U439" i="6"/>
  <c r="F439" i="6"/>
  <c r="J439" i="6"/>
  <c r="N439" i="6" s="1"/>
  <c r="W818" i="6"/>
  <c r="L818" i="6"/>
  <c r="H818" i="6"/>
  <c r="U795" i="6"/>
  <c r="J795" i="6"/>
  <c r="F795" i="6"/>
  <c r="V745" i="6"/>
  <c r="G745" i="6"/>
  <c r="K745" i="6"/>
  <c r="V682" i="6"/>
  <c r="K682" i="6"/>
  <c r="G682" i="6"/>
  <c r="U593" i="6"/>
  <c r="F593" i="6"/>
  <c r="J593" i="6"/>
  <c r="K750" i="6"/>
  <c r="H566" i="6"/>
  <c r="U884" i="6"/>
  <c r="F884" i="6"/>
  <c r="J884" i="6"/>
  <c r="U422" i="6"/>
  <c r="J422" i="6"/>
  <c r="F422" i="6"/>
  <c r="W419" i="6"/>
  <c r="W699" i="6"/>
  <c r="H699" i="6"/>
  <c r="L699" i="6"/>
  <c r="W294" i="6"/>
  <c r="H294" i="6"/>
  <c r="L294" i="6"/>
  <c r="W449" i="6"/>
  <c r="H449" i="6"/>
  <c r="L449" i="6"/>
  <c r="P449" i="6" s="1"/>
  <c r="W715" i="6"/>
  <c r="L715" i="6"/>
  <c r="H715" i="6"/>
  <c r="W615" i="6"/>
  <c r="H615" i="6"/>
  <c r="L615" i="6"/>
  <c r="W688" i="6"/>
  <c r="L688" i="6"/>
  <c r="H688" i="6"/>
  <c r="W399" i="6"/>
  <c r="H399" i="6"/>
  <c r="L399" i="6"/>
  <c r="W332" i="6"/>
  <c r="H332" i="6"/>
  <c r="L332" i="6"/>
  <c r="J287" i="6"/>
  <c r="U287" i="6"/>
  <c r="F287" i="6"/>
  <c r="V760" i="6"/>
  <c r="O920" i="6"/>
  <c r="V677" i="6"/>
  <c r="G677" i="6"/>
  <c r="E449" i="6"/>
  <c r="I449" i="6"/>
  <c r="M449" i="6" s="1"/>
  <c r="M845" i="6"/>
  <c r="U835" i="6"/>
  <c r="V605" i="6"/>
  <c r="K605" i="6"/>
  <c r="G605" i="6"/>
  <c r="V815" i="6"/>
  <c r="K815" i="6"/>
  <c r="G815" i="6"/>
  <c r="V679" i="6"/>
  <c r="G679" i="6"/>
  <c r="K679" i="6"/>
  <c r="V718" i="6"/>
  <c r="O599" i="6"/>
  <c r="G521" i="6"/>
  <c r="U779" i="6"/>
  <c r="J779" i="6"/>
  <c r="F779" i="6"/>
  <c r="G841" i="6"/>
  <c r="O841" i="6" s="1"/>
  <c r="J902" i="6"/>
  <c r="U902" i="6"/>
  <c r="F902" i="6"/>
  <c r="H490" i="6"/>
  <c r="W490" i="6"/>
  <c r="E356" i="6"/>
  <c r="M356" i="6" s="1"/>
  <c r="I356" i="6"/>
  <c r="H448" i="6"/>
  <c r="U837" i="6"/>
  <c r="J837" i="6"/>
  <c r="F837" i="6"/>
  <c r="U574" i="6"/>
  <c r="J574" i="6"/>
  <c r="F574" i="6"/>
  <c r="U851" i="6"/>
  <c r="F851" i="6"/>
  <c r="J851" i="6"/>
  <c r="F677" i="6"/>
  <c r="J677" i="6"/>
  <c r="U677" i="6"/>
  <c r="U770" i="6"/>
  <c r="J770" i="6"/>
  <c r="N770" i="6" s="1"/>
  <c r="F770" i="6"/>
  <c r="U373" i="6"/>
  <c r="J373" i="6"/>
  <c r="F373" i="6"/>
  <c r="U607" i="6"/>
  <c r="F607" i="6"/>
  <c r="J607" i="6"/>
  <c r="U521" i="6"/>
  <c r="F521" i="6"/>
  <c r="J521" i="6"/>
  <c r="U798" i="6"/>
  <c r="F798" i="6"/>
  <c r="J798" i="6"/>
  <c r="U874" i="6"/>
  <c r="J874" i="6"/>
  <c r="F874" i="6"/>
  <c r="R874" i="6" s="1"/>
  <c r="F722" i="6"/>
  <c r="J722" i="6"/>
  <c r="U722" i="6"/>
  <c r="U777" i="6"/>
  <c r="F777" i="6"/>
  <c r="J777" i="6"/>
  <c r="N777" i="6" s="1"/>
  <c r="U573" i="6"/>
  <c r="J573" i="6"/>
  <c r="F573" i="6"/>
  <c r="U349" i="6"/>
  <c r="F349" i="6"/>
  <c r="J349" i="6"/>
  <c r="U316" i="6"/>
  <c r="F316" i="6"/>
  <c r="J316" i="6"/>
  <c r="N316" i="6" s="1"/>
  <c r="U741" i="6"/>
  <c r="F741" i="6"/>
  <c r="J741" i="6"/>
  <c r="N741" i="6" s="1"/>
  <c r="U641" i="6"/>
  <c r="F641" i="6"/>
  <c r="R641" i="6" s="1"/>
  <c r="J641" i="6"/>
  <c r="U528" i="6"/>
  <c r="J528" i="6"/>
  <c r="F528" i="6"/>
  <c r="U447" i="6"/>
  <c r="J447" i="6"/>
  <c r="N447" i="6" s="1"/>
  <c r="F447" i="6"/>
  <c r="F331" i="6"/>
  <c r="J331" i="6"/>
  <c r="U331" i="6"/>
  <c r="U535" i="6"/>
  <c r="F535" i="6"/>
  <c r="J535" i="6"/>
  <c r="U435" i="6"/>
  <c r="J435" i="6"/>
  <c r="F435" i="6"/>
  <c r="U335" i="6"/>
  <c r="J335" i="6"/>
  <c r="F335" i="6"/>
  <c r="U305" i="6"/>
  <c r="F305" i="6"/>
  <c r="J305" i="6"/>
  <c r="N807" i="6"/>
  <c r="E805" i="6"/>
  <c r="I805" i="6"/>
  <c r="I788" i="6"/>
  <c r="E788" i="6"/>
  <c r="M788" i="6" s="1"/>
  <c r="U788" i="6"/>
  <c r="J567" i="6"/>
  <c r="G785" i="6"/>
  <c r="S843" i="6"/>
  <c r="W781" i="6"/>
  <c r="L781" i="6"/>
  <c r="H781" i="6"/>
  <c r="W661" i="6"/>
  <c r="H661" i="6"/>
  <c r="L661" i="6"/>
  <c r="W890" i="6"/>
  <c r="H890" i="6"/>
  <c r="L890" i="6"/>
  <c r="W761" i="6"/>
  <c r="L761" i="6"/>
  <c r="P761" i="6" s="1"/>
  <c r="H761" i="6"/>
  <c r="W769" i="6"/>
  <c r="H769" i="6"/>
  <c r="L769" i="6"/>
  <c r="W746" i="6"/>
  <c r="H746" i="6"/>
  <c r="L746" i="6"/>
  <c r="W647" i="6"/>
  <c r="H647" i="6"/>
  <c r="T647" i="6" s="1"/>
  <c r="L647" i="6"/>
  <c r="W381" i="6"/>
  <c r="L381" i="6"/>
  <c r="H381" i="6"/>
  <c r="W886" i="6"/>
  <c r="L886" i="6"/>
  <c r="H886" i="6"/>
  <c r="W774" i="6"/>
  <c r="H774" i="6"/>
  <c r="L774" i="6"/>
  <c r="W605" i="6"/>
  <c r="L605" i="6"/>
  <c r="H605" i="6"/>
  <c r="W421" i="6"/>
  <c r="H421" i="6"/>
  <c r="L421" i="6"/>
  <c r="P421" i="6" s="1"/>
  <c r="W678" i="6"/>
  <c r="L678" i="6"/>
  <c r="H678" i="6"/>
  <c r="W578" i="6"/>
  <c r="L578" i="6"/>
  <c r="H578" i="6"/>
  <c r="W517" i="6"/>
  <c r="H517" i="6"/>
  <c r="L517" i="6"/>
  <c r="W383" i="6"/>
  <c r="L383" i="6"/>
  <c r="H383" i="6"/>
  <c r="W422" i="6"/>
  <c r="H422" i="6"/>
  <c r="L422" i="6"/>
  <c r="W318" i="6"/>
  <c r="L318" i="6"/>
  <c r="H318" i="6"/>
  <c r="U905" i="6"/>
  <c r="J905" i="6"/>
  <c r="F905" i="6"/>
  <c r="P879" i="6"/>
  <c r="U372" i="6"/>
  <c r="F372" i="6"/>
  <c r="J372" i="6"/>
  <c r="W518" i="6"/>
  <c r="H518" i="6"/>
  <c r="L518" i="6"/>
  <c r="I303" i="6"/>
  <c r="E303" i="6"/>
  <c r="I683" i="6"/>
  <c r="E683" i="6"/>
  <c r="E672" i="6"/>
  <c r="I672" i="6"/>
  <c r="W672" i="6"/>
  <c r="E686" i="6"/>
  <c r="I686" i="6"/>
  <c r="V686" i="6"/>
  <c r="E750" i="6"/>
  <c r="I750" i="6"/>
  <c r="E707" i="6"/>
  <c r="T707" i="6" s="1"/>
  <c r="I707" i="6"/>
  <c r="W707" i="6"/>
  <c r="E436" i="6"/>
  <c r="I436" i="6"/>
  <c r="I838" i="6"/>
  <c r="M838" i="6" s="1"/>
  <c r="E838" i="6"/>
  <c r="T838" i="6" s="1"/>
  <c r="V838" i="6"/>
  <c r="I562" i="6"/>
  <c r="E562" i="6"/>
  <c r="W562" i="6"/>
  <c r="I714" i="6"/>
  <c r="E714" i="6"/>
  <c r="V714" i="6"/>
  <c r="E737" i="6"/>
  <c r="S737" i="6" s="1"/>
  <c r="I737" i="6"/>
  <c r="I628" i="6"/>
  <c r="E628" i="6"/>
  <c r="S628" i="6" s="1"/>
  <c r="E366" i="6"/>
  <c r="I366" i="6"/>
  <c r="E645" i="6"/>
  <c r="I645" i="6"/>
  <c r="V645" i="6"/>
  <c r="I545" i="6"/>
  <c r="E545" i="6"/>
  <c r="I576" i="6"/>
  <c r="M576" i="6" s="1"/>
  <c r="E576" i="6"/>
  <c r="I343" i="6"/>
  <c r="E343" i="6"/>
  <c r="I400" i="6"/>
  <c r="E400" i="6"/>
  <c r="H434" i="6"/>
  <c r="W434" i="6"/>
  <c r="L434" i="6"/>
  <c r="U667" i="6"/>
  <c r="F667" i="6"/>
  <c r="J667" i="6"/>
  <c r="N667" i="6" s="1"/>
  <c r="L808" i="6"/>
  <c r="W808" i="6"/>
  <c r="H808" i="6"/>
  <c r="V710" i="6"/>
  <c r="K710" i="6"/>
  <c r="G710" i="6"/>
  <c r="K711" i="6"/>
  <c r="V711" i="6"/>
  <c r="V650" i="6"/>
  <c r="G492" i="6"/>
  <c r="V492" i="6"/>
  <c r="V405" i="6"/>
  <c r="K405" i="6"/>
  <c r="G405" i="6"/>
  <c r="S405" i="6" s="1"/>
  <c r="V367" i="6"/>
  <c r="G367" i="6"/>
  <c r="K367" i="6"/>
  <c r="I467" i="6"/>
  <c r="E467" i="6"/>
  <c r="V467" i="6"/>
  <c r="O595" i="6"/>
  <c r="F710" i="6"/>
  <c r="J710" i="6"/>
  <c r="U710" i="6"/>
  <c r="V909" i="6"/>
  <c r="G909" i="6"/>
  <c r="K909" i="6"/>
  <c r="E461" i="6"/>
  <c r="I461" i="6"/>
  <c r="U436" i="6"/>
  <c r="H641" i="6"/>
  <c r="I847" i="6"/>
  <c r="M847" i="6" s="1"/>
  <c r="G678" i="6"/>
  <c r="W898" i="6"/>
  <c r="H898" i="6"/>
  <c r="L898" i="6"/>
  <c r="W617" i="6"/>
  <c r="L617" i="6"/>
  <c r="H617" i="6"/>
  <c r="E437" i="6"/>
  <c r="I437" i="6"/>
  <c r="V437" i="6"/>
  <c r="E604" i="6"/>
  <c r="I604" i="6"/>
  <c r="E528" i="6"/>
  <c r="S528" i="6" s="1"/>
  <c r="I528" i="6"/>
  <c r="M528" i="6" s="1"/>
  <c r="V528" i="6"/>
  <c r="P704" i="6"/>
  <c r="U427" i="6"/>
  <c r="F427" i="6"/>
  <c r="J427" i="6"/>
  <c r="U694" i="6"/>
  <c r="F694" i="6"/>
  <c r="J694" i="6"/>
  <c r="U536" i="6"/>
  <c r="F536" i="6"/>
  <c r="J536" i="6"/>
  <c r="N536" i="6" s="1"/>
  <c r="U671" i="6"/>
  <c r="F671" i="6"/>
  <c r="J671" i="6"/>
  <c r="I698" i="6"/>
  <c r="E698" i="6"/>
  <c r="L874" i="6"/>
  <c r="H874" i="6"/>
  <c r="E485" i="6"/>
  <c r="S485" i="6" s="1"/>
  <c r="I485" i="6"/>
  <c r="W485" i="6"/>
  <c r="V485" i="6"/>
  <c r="V590" i="6"/>
  <c r="G590" i="6"/>
  <c r="K590" i="6"/>
  <c r="V549" i="6"/>
  <c r="E886" i="6"/>
  <c r="S886" i="6" s="1"/>
  <c r="I886" i="6"/>
  <c r="V886" i="6"/>
  <c r="U311" i="6"/>
  <c r="J311" i="6"/>
  <c r="F311" i="6"/>
  <c r="U899" i="6"/>
  <c r="F899" i="6"/>
  <c r="J899" i="6"/>
  <c r="J441" i="6"/>
  <c r="F441" i="6"/>
  <c r="U441" i="6"/>
  <c r="W603" i="6"/>
  <c r="L603" i="6"/>
  <c r="H603" i="6"/>
  <c r="V469" i="6"/>
  <c r="G469" i="6"/>
  <c r="O792" i="6"/>
  <c r="J642" i="6"/>
  <c r="U642" i="6"/>
  <c r="F642" i="6"/>
  <c r="J568" i="6"/>
  <c r="U735" i="6"/>
  <c r="F735" i="6"/>
  <c r="J735" i="6"/>
  <c r="U623" i="6"/>
  <c r="J623" i="6"/>
  <c r="F623" i="6"/>
  <c r="K860" i="6"/>
  <c r="G860" i="6"/>
  <c r="K658" i="6"/>
  <c r="G658" i="6"/>
  <c r="U659" i="6"/>
  <c r="F659" i="6"/>
  <c r="J659" i="6"/>
  <c r="U610" i="6"/>
  <c r="F610" i="6"/>
  <c r="J610" i="6"/>
  <c r="U314" i="6"/>
  <c r="F314" i="6"/>
  <c r="J314" i="6"/>
  <c r="W694" i="6"/>
  <c r="N585" i="6"/>
  <c r="W313" i="6"/>
  <c r="H313" i="6"/>
  <c r="L313" i="6"/>
  <c r="W749" i="6"/>
  <c r="L749" i="6"/>
  <c r="H749" i="6"/>
  <c r="T749" i="6" s="1"/>
  <c r="W620" i="6"/>
  <c r="H620" i="6"/>
  <c r="L620" i="6"/>
  <c r="W693" i="6"/>
  <c r="H693" i="6"/>
  <c r="L693" i="6"/>
  <c r="W303" i="6"/>
  <c r="H303" i="6"/>
  <c r="L303" i="6"/>
  <c r="W437" i="6"/>
  <c r="H437" i="6"/>
  <c r="T437" i="6" s="1"/>
  <c r="L437" i="6"/>
  <c r="P437" i="6" s="1"/>
  <c r="U830" i="6"/>
  <c r="F830" i="6"/>
  <c r="R830" i="6" s="1"/>
  <c r="J830" i="6"/>
  <c r="V754" i="6"/>
  <c r="G754" i="6"/>
  <c r="K754" i="6"/>
  <c r="O651" i="6"/>
  <c r="I819" i="6"/>
  <c r="E819" i="6"/>
  <c r="T819" i="6" s="1"/>
  <c r="V879" i="6"/>
  <c r="W837" i="6"/>
  <c r="H837" i="6"/>
  <c r="L837" i="6"/>
  <c r="L289" i="6"/>
  <c r="H289" i="6"/>
  <c r="U401" i="6"/>
  <c r="F401" i="6"/>
  <c r="J401" i="6"/>
  <c r="N401" i="6" s="1"/>
  <c r="U828" i="6"/>
  <c r="F828" i="6"/>
  <c r="J828" i="6"/>
  <c r="U597" i="6"/>
  <c r="F597" i="6"/>
  <c r="J597" i="6"/>
  <c r="W900" i="6"/>
  <c r="L900" i="6"/>
  <c r="H900" i="6"/>
  <c r="W778" i="6"/>
  <c r="L778" i="6"/>
  <c r="H778" i="6"/>
  <c r="W896" i="6"/>
  <c r="H896" i="6"/>
  <c r="L896" i="6"/>
  <c r="W309" i="6"/>
  <c r="H309" i="6"/>
  <c r="L309" i="6"/>
  <c r="U832" i="6"/>
  <c r="J832" i="6"/>
  <c r="F832" i="6"/>
  <c r="U699" i="6"/>
  <c r="F699" i="6"/>
  <c r="J699" i="6"/>
  <c r="N699" i="6" s="1"/>
  <c r="V412" i="6"/>
  <c r="K412" i="6"/>
  <c r="G412" i="6"/>
  <c r="V664" i="6"/>
  <c r="V618" i="6"/>
  <c r="K618" i="6"/>
  <c r="G618" i="6"/>
  <c r="V820" i="6"/>
  <c r="G820" i="6"/>
  <c r="K820" i="6"/>
  <c r="O820" i="6" s="1"/>
  <c r="S741" i="6"/>
  <c r="V373" i="6"/>
  <c r="I693" i="6"/>
  <c r="E693" i="6"/>
  <c r="V841" i="6"/>
  <c r="K921" i="6"/>
  <c r="L788" i="6"/>
  <c r="W788" i="6"/>
  <c r="W333" i="6"/>
  <c r="I574" i="6"/>
  <c r="E574" i="6"/>
  <c r="S574" i="6" s="1"/>
  <c r="V574" i="6"/>
  <c r="W574" i="6"/>
  <c r="U367" i="6"/>
  <c r="F367" i="6"/>
  <c r="J367" i="6"/>
  <c r="N367" i="6" s="1"/>
  <c r="W448" i="6"/>
  <c r="U787" i="6"/>
  <c r="F787" i="6"/>
  <c r="J787" i="6"/>
  <c r="U759" i="6"/>
  <c r="J759" i="6"/>
  <c r="F759" i="6"/>
  <c r="U542" i="6"/>
  <c r="F542" i="6"/>
  <c r="J542" i="6"/>
  <c r="U846" i="6"/>
  <c r="F846" i="6"/>
  <c r="J846" i="6"/>
  <c r="N846" i="6" s="1"/>
  <c r="U658" i="6"/>
  <c r="J658" i="6"/>
  <c r="F658" i="6"/>
  <c r="F508" i="6"/>
  <c r="J508" i="6"/>
  <c r="U508" i="6"/>
  <c r="U299" i="6"/>
  <c r="F299" i="6"/>
  <c r="J299" i="6"/>
  <c r="U604" i="6"/>
  <c r="F604" i="6"/>
  <c r="J604" i="6"/>
  <c r="F377" i="6"/>
  <c r="U377" i="6"/>
  <c r="J377" i="6"/>
  <c r="U725" i="6"/>
  <c r="F725" i="6"/>
  <c r="J725" i="6"/>
  <c r="U869" i="6"/>
  <c r="F869" i="6"/>
  <c r="J869" i="6"/>
  <c r="U718" i="6"/>
  <c r="F718" i="6"/>
  <c r="J718" i="6"/>
  <c r="U534" i="6"/>
  <c r="F534" i="6"/>
  <c r="J534" i="6"/>
  <c r="N534" i="6" s="1"/>
  <c r="U560" i="6"/>
  <c r="F560" i="6"/>
  <c r="J560" i="6"/>
  <c r="N560" i="6" s="1"/>
  <c r="U344" i="6"/>
  <c r="J344" i="6"/>
  <c r="F344" i="6"/>
  <c r="U736" i="6"/>
  <c r="J736" i="6"/>
  <c r="F736" i="6"/>
  <c r="U636" i="6"/>
  <c r="F636" i="6"/>
  <c r="J636" i="6"/>
  <c r="U476" i="6"/>
  <c r="F476" i="6"/>
  <c r="J476" i="6"/>
  <c r="F438" i="6"/>
  <c r="J438" i="6"/>
  <c r="U438" i="6"/>
  <c r="U307" i="6"/>
  <c r="F307" i="6"/>
  <c r="J307" i="6"/>
  <c r="U295" i="6"/>
  <c r="F295" i="6"/>
  <c r="J295" i="6"/>
  <c r="U530" i="6"/>
  <c r="J530" i="6"/>
  <c r="F530" i="6"/>
  <c r="U430" i="6"/>
  <c r="F430" i="6"/>
  <c r="J430" i="6"/>
  <c r="U330" i="6"/>
  <c r="F330" i="6"/>
  <c r="J330" i="6"/>
  <c r="N330" i="6" s="1"/>
  <c r="U301" i="6"/>
  <c r="F301" i="6"/>
  <c r="J301" i="6"/>
  <c r="E512" i="6"/>
  <c r="U817" i="6"/>
  <c r="J817" i="6"/>
  <c r="F817" i="6"/>
  <c r="G700" i="6"/>
  <c r="O843" i="6"/>
  <c r="H779" i="6"/>
  <c r="W779" i="6"/>
  <c r="L779" i="6"/>
  <c r="W611" i="6"/>
  <c r="H611" i="6"/>
  <c r="L611" i="6"/>
  <c r="L531" i="6"/>
  <c r="W531" i="6"/>
  <c r="H531" i="6"/>
  <c r="W885" i="6"/>
  <c r="H885" i="6"/>
  <c r="L885" i="6"/>
  <c r="P885" i="6" s="1"/>
  <c r="W757" i="6"/>
  <c r="H757" i="6"/>
  <c r="L757" i="6"/>
  <c r="W652" i="6"/>
  <c r="L652" i="6"/>
  <c r="H652" i="6"/>
  <c r="W742" i="6"/>
  <c r="H742" i="6"/>
  <c r="L742" i="6"/>
  <c r="W634" i="6"/>
  <c r="H634" i="6"/>
  <c r="L634" i="6"/>
  <c r="P634" i="6" s="1"/>
  <c r="W307" i="6"/>
  <c r="H307" i="6"/>
  <c r="L307" i="6"/>
  <c r="W881" i="6"/>
  <c r="H881" i="6"/>
  <c r="L881" i="6"/>
  <c r="P881" i="6" s="1"/>
  <c r="W754" i="6"/>
  <c r="L754" i="6"/>
  <c r="H754" i="6"/>
  <c r="W600" i="6"/>
  <c r="L600" i="6"/>
  <c r="H600" i="6"/>
  <c r="W394" i="6"/>
  <c r="H394" i="6"/>
  <c r="L394" i="6"/>
  <c r="W673" i="6"/>
  <c r="L673" i="6"/>
  <c r="H673" i="6"/>
  <c r="W573" i="6"/>
  <c r="L573" i="6"/>
  <c r="H573" i="6"/>
  <c r="W509" i="6"/>
  <c r="H509" i="6"/>
  <c r="L509" i="6"/>
  <c r="W380" i="6"/>
  <c r="H380" i="6"/>
  <c r="L380" i="6"/>
  <c r="W379" i="6"/>
  <c r="H379" i="6"/>
  <c r="L379" i="6"/>
  <c r="W322" i="6"/>
  <c r="L322" i="6"/>
  <c r="H322" i="6"/>
  <c r="L417" i="6"/>
  <c r="W417" i="6"/>
  <c r="H417" i="6"/>
  <c r="T417" i="6" s="1"/>
  <c r="W306" i="6"/>
  <c r="H306" i="6"/>
  <c r="L306" i="6"/>
  <c r="K523" i="6"/>
  <c r="H767" i="6"/>
  <c r="L767" i="6"/>
  <c r="W767" i="6"/>
  <c r="U780" i="6"/>
  <c r="I540" i="6"/>
  <c r="E540" i="6"/>
  <c r="S540" i="6" s="1"/>
  <c r="L299" i="6"/>
  <c r="W299" i="6"/>
  <c r="H299" i="6"/>
  <c r="E712" i="6"/>
  <c r="I712" i="6"/>
  <c r="M712" i="6" s="1"/>
  <c r="E852" i="6"/>
  <c r="I852" i="6"/>
  <c r="G444" i="6"/>
  <c r="I464" i="6"/>
  <c r="E464" i="6"/>
  <c r="S464" i="6" s="1"/>
  <c r="W464" i="6"/>
  <c r="V464" i="6"/>
  <c r="W641" i="6"/>
  <c r="G858" i="6"/>
  <c r="K678" i="6"/>
  <c r="S671" i="6"/>
  <c r="E465" i="6"/>
  <c r="I465" i="6"/>
  <c r="V465" i="6"/>
  <c r="W803" i="6"/>
  <c r="H803" i="6"/>
  <c r="L803" i="6"/>
  <c r="U411" i="6"/>
  <c r="J411" i="6"/>
  <c r="F411" i="6"/>
  <c r="U552" i="6"/>
  <c r="F552" i="6"/>
  <c r="J552" i="6"/>
  <c r="V432" i="6"/>
  <c r="G432" i="6"/>
  <c r="K432" i="6"/>
  <c r="V610" i="6"/>
  <c r="G610" i="6"/>
  <c r="K610" i="6"/>
  <c r="W911" i="6"/>
  <c r="H911" i="6"/>
  <c r="L911" i="6"/>
  <c r="O532" i="6"/>
  <c r="V536" i="6"/>
  <c r="G536" i="6"/>
  <c r="K536" i="6"/>
  <c r="U894" i="6"/>
  <c r="J894" i="6"/>
  <c r="F894" i="6"/>
  <c r="U661" i="6"/>
  <c r="J661" i="6"/>
  <c r="F661" i="6"/>
  <c r="O569" i="6"/>
  <c r="U672" i="6"/>
  <c r="J672" i="6"/>
  <c r="F672" i="6"/>
  <c r="R672" i="6" s="1"/>
  <c r="U818" i="6"/>
  <c r="J818" i="6"/>
  <c r="F818" i="6"/>
  <c r="U423" i="6"/>
  <c r="J423" i="6"/>
  <c r="F423" i="6"/>
  <c r="W791" i="6"/>
  <c r="H791" i="6"/>
  <c r="L791" i="6"/>
  <c r="S437" i="6"/>
  <c r="K925" i="6"/>
  <c r="G925" i="6"/>
  <c r="V925" i="6"/>
  <c r="W300" i="6"/>
  <c r="L300" i="6"/>
  <c r="H300" i="6"/>
  <c r="U345" i="6"/>
  <c r="F345" i="6"/>
  <c r="J345" i="6"/>
  <c r="V631" i="6"/>
  <c r="G631" i="6"/>
  <c r="K631" i="6"/>
  <c r="V825" i="6"/>
  <c r="G825" i="6"/>
  <c r="K825" i="6"/>
  <c r="V819" i="6"/>
  <c r="K373" i="6"/>
  <c r="O373" i="6" s="1"/>
  <c r="L609" i="6"/>
  <c r="H609" i="6"/>
  <c r="T609" i="6" s="1"/>
  <c r="E787" i="6"/>
  <c r="I787" i="6"/>
  <c r="G921" i="6"/>
  <c r="W833" i="6"/>
  <c r="H833" i="6"/>
  <c r="T833" i="6" s="1"/>
  <c r="L833" i="6"/>
  <c r="P320" i="6"/>
  <c r="E821" i="6"/>
  <c r="S821" i="6" s="1"/>
  <c r="I821" i="6"/>
  <c r="M821" i="6" s="1"/>
  <c r="K700" i="6"/>
  <c r="G789" i="6"/>
  <c r="W752" i="6"/>
  <c r="L752" i="6"/>
  <c r="H752" i="6"/>
  <c r="W561" i="6"/>
  <c r="L561" i="6"/>
  <c r="H561" i="6"/>
  <c r="W400" i="6"/>
  <c r="L400" i="6"/>
  <c r="H400" i="6"/>
  <c r="W793" i="6"/>
  <c r="H793" i="6"/>
  <c r="L793" i="6"/>
  <c r="P793" i="6" s="1"/>
  <c r="W722" i="6"/>
  <c r="L722" i="6"/>
  <c r="H722" i="6"/>
  <c r="W880" i="6"/>
  <c r="H880" i="6"/>
  <c r="L880" i="6"/>
  <c r="W734" i="6"/>
  <c r="L734" i="6"/>
  <c r="H734" i="6"/>
  <c r="W639" i="6"/>
  <c r="H639" i="6"/>
  <c r="L639" i="6"/>
  <c r="W719" i="6"/>
  <c r="H719" i="6"/>
  <c r="L719" i="6"/>
  <c r="W597" i="6"/>
  <c r="H597" i="6"/>
  <c r="L597" i="6"/>
  <c r="P597" i="6" s="1"/>
  <c r="W876" i="6"/>
  <c r="L876" i="6"/>
  <c r="H876" i="6"/>
  <c r="W735" i="6"/>
  <c r="L735" i="6"/>
  <c r="H735" i="6"/>
  <c r="L695" i="6"/>
  <c r="W695" i="6"/>
  <c r="H695" i="6"/>
  <c r="W595" i="6"/>
  <c r="L595" i="6"/>
  <c r="H595" i="6"/>
  <c r="W516" i="6"/>
  <c r="L516" i="6"/>
  <c r="H516" i="6"/>
  <c r="W391" i="6"/>
  <c r="H391" i="6"/>
  <c r="L391" i="6"/>
  <c r="W668" i="6"/>
  <c r="L668" i="6"/>
  <c r="H668" i="6"/>
  <c r="W568" i="6"/>
  <c r="H568" i="6"/>
  <c r="L568" i="6"/>
  <c r="W505" i="6"/>
  <c r="L505" i="6"/>
  <c r="H505" i="6"/>
  <c r="W360" i="6"/>
  <c r="H360" i="6"/>
  <c r="L360" i="6"/>
  <c r="W374" i="6"/>
  <c r="H374" i="6"/>
  <c r="L374" i="6"/>
  <c r="W512" i="6"/>
  <c r="L512" i="6"/>
  <c r="H512" i="6"/>
  <c r="W412" i="6"/>
  <c r="L412" i="6"/>
  <c r="H412" i="6"/>
  <c r="L302" i="6"/>
  <c r="W302" i="6"/>
  <c r="H302" i="6"/>
  <c r="G523" i="6"/>
  <c r="I386" i="6"/>
  <c r="E386" i="6"/>
  <c r="U386" i="6"/>
  <c r="I629" i="6"/>
  <c r="E629" i="6"/>
  <c r="S629" i="6" s="1"/>
  <c r="V629" i="6"/>
  <c r="E613" i="6"/>
  <c r="I613" i="6"/>
  <c r="I727" i="6"/>
  <c r="E727" i="6"/>
  <c r="S727" i="6" s="1"/>
  <c r="V727" i="6"/>
  <c r="E638" i="6"/>
  <c r="S638" i="6" s="1"/>
  <c r="I638" i="6"/>
  <c r="M638" i="6" s="1"/>
  <c r="V638" i="6"/>
  <c r="E828" i="6"/>
  <c r="I828" i="6"/>
  <c r="V828" i="6"/>
  <c r="I495" i="6"/>
  <c r="E495" i="6"/>
  <c r="S495" i="6" s="1"/>
  <c r="I691" i="6"/>
  <c r="E691" i="6"/>
  <c r="S691" i="6" s="1"/>
  <c r="I729" i="6"/>
  <c r="E729" i="6"/>
  <c r="T729" i="6" s="1"/>
  <c r="V729" i="6"/>
  <c r="W729" i="6"/>
  <c r="E529" i="6"/>
  <c r="I529" i="6"/>
  <c r="I635" i="6"/>
  <c r="E635" i="6"/>
  <c r="I496" i="6"/>
  <c r="E496" i="6"/>
  <c r="E666" i="6"/>
  <c r="S666" i="6" s="1"/>
  <c r="I666" i="6"/>
  <c r="M666" i="6" s="1"/>
  <c r="W666" i="6"/>
  <c r="I566" i="6"/>
  <c r="E566" i="6"/>
  <c r="E321" i="6"/>
  <c r="I321" i="6"/>
  <c r="E373" i="6"/>
  <c r="S373" i="6" s="1"/>
  <c r="I373" i="6"/>
  <c r="E304" i="6"/>
  <c r="I304" i="6"/>
  <c r="I390" i="6"/>
  <c r="E390" i="6"/>
  <c r="V390" i="6"/>
  <c r="V445" i="6"/>
  <c r="G445" i="6"/>
  <c r="K445" i="6"/>
  <c r="G558" i="6"/>
  <c r="K558" i="6"/>
  <c r="U674" i="6"/>
  <c r="F674" i="6"/>
  <c r="J674" i="6"/>
  <c r="V613" i="6"/>
  <c r="O863" i="6"/>
  <c r="U303" i="6"/>
  <c r="F303" i="6"/>
  <c r="J303" i="6"/>
  <c r="I919" i="6"/>
  <c r="E919" i="6"/>
  <c r="W919" i="6"/>
  <c r="K858" i="6"/>
  <c r="O515" i="6"/>
  <c r="E502" i="6"/>
  <c r="S502" i="6" s="1"/>
  <c r="I502" i="6"/>
  <c r="V502" i="6"/>
  <c r="U908" i="6"/>
  <c r="F908" i="6"/>
  <c r="J908" i="6"/>
  <c r="U571" i="6"/>
  <c r="J571" i="6"/>
  <c r="F571" i="6"/>
  <c r="W604" i="6"/>
  <c r="H604" i="6"/>
  <c r="L604" i="6"/>
  <c r="V833" i="6"/>
  <c r="G833" i="6"/>
  <c r="K833" i="6"/>
  <c r="U799" i="6"/>
  <c r="J799" i="6"/>
  <c r="F799" i="6"/>
  <c r="W426" i="6"/>
  <c r="L426" i="6"/>
  <c r="H426" i="6"/>
  <c r="U657" i="6"/>
  <c r="J657" i="6"/>
  <c r="F657" i="6"/>
  <c r="U461" i="6"/>
  <c r="F461" i="6"/>
  <c r="R461" i="6" s="1"/>
  <c r="J461" i="6"/>
  <c r="N461" i="6" s="1"/>
  <c r="W863" i="6"/>
  <c r="H863" i="6"/>
  <c r="L863" i="6"/>
  <c r="E402" i="6"/>
  <c r="I402" i="6"/>
  <c r="L893" i="6"/>
  <c r="U353" i="6"/>
  <c r="F353" i="6"/>
  <c r="J353" i="6"/>
  <c r="U833" i="6"/>
  <c r="J833" i="6"/>
  <c r="F833" i="6"/>
  <c r="U756" i="6"/>
  <c r="J756" i="6"/>
  <c r="F756" i="6"/>
  <c r="W712" i="6"/>
  <c r="L712" i="6"/>
  <c r="H712" i="6"/>
  <c r="W593" i="6"/>
  <c r="H593" i="6"/>
  <c r="L593" i="6"/>
  <c r="W717" i="6"/>
  <c r="H717" i="6"/>
  <c r="L717" i="6"/>
  <c r="P717" i="6" s="1"/>
  <c r="U445" i="6"/>
  <c r="J445" i="6"/>
  <c r="F445" i="6"/>
  <c r="U875" i="6"/>
  <c r="S829" i="6"/>
  <c r="V775" i="6"/>
  <c r="G775" i="6"/>
  <c r="K775" i="6"/>
  <c r="V882" i="6"/>
  <c r="G882" i="6"/>
  <c r="K882" i="6"/>
  <c r="V453" i="6"/>
  <c r="G453" i="6"/>
  <c r="K453" i="6"/>
  <c r="V497" i="6"/>
  <c r="G497" i="6"/>
  <c r="K497" i="6"/>
  <c r="V612" i="6"/>
  <c r="K612" i="6"/>
  <c r="G612" i="6"/>
  <c r="G388" i="6"/>
  <c r="K388" i="6"/>
  <c r="V388" i="6"/>
  <c r="V286" i="6"/>
  <c r="G286" i="6"/>
  <c r="S286" i="6" s="1"/>
  <c r="K286" i="6"/>
  <c r="K441" i="6"/>
  <c r="V441" i="6"/>
  <c r="G441" i="6"/>
  <c r="V341" i="6"/>
  <c r="K341" i="6"/>
  <c r="G341" i="6"/>
  <c r="V307" i="6"/>
  <c r="G307" i="6"/>
  <c r="K307" i="6"/>
  <c r="O307" i="6" s="1"/>
  <c r="V310" i="6"/>
  <c r="K310" i="6"/>
  <c r="G310" i="6"/>
  <c r="V468" i="6"/>
  <c r="W461" i="6"/>
  <c r="L461" i="6"/>
  <c r="H461" i="6"/>
  <c r="T461" i="6" s="1"/>
  <c r="W619" i="6"/>
  <c r="H619" i="6"/>
  <c r="L619" i="6"/>
  <c r="K798" i="6"/>
  <c r="V798" i="6"/>
  <c r="G798" i="6"/>
  <c r="H828" i="6"/>
  <c r="W828" i="6"/>
  <c r="L828" i="6"/>
  <c r="N522" i="6"/>
  <c r="G707" i="6"/>
  <c r="E530" i="6"/>
  <c r="S530" i="6" s="1"/>
  <c r="I530" i="6"/>
  <c r="K789" i="6"/>
  <c r="E597" i="6"/>
  <c r="I597" i="6"/>
  <c r="M597" i="6" s="1"/>
  <c r="E384" i="6"/>
  <c r="I384" i="6"/>
  <c r="E622" i="6"/>
  <c r="I622" i="6"/>
  <c r="I563" i="6"/>
  <c r="E563" i="6"/>
  <c r="R563" i="6" s="1"/>
  <c r="I723" i="6"/>
  <c r="E723" i="6"/>
  <c r="V723" i="6"/>
  <c r="I717" i="6"/>
  <c r="E717" i="6"/>
  <c r="I588" i="6"/>
  <c r="E588" i="6"/>
  <c r="V588" i="6"/>
  <c r="E923" i="6"/>
  <c r="S923" i="6" s="1"/>
  <c r="I923" i="6"/>
  <c r="E823" i="6"/>
  <c r="S823" i="6" s="1"/>
  <c r="I823" i="6"/>
  <c r="W823" i="6"/>
  <c r="E466" i="6"/>
  <c r="I466" i="6"/>
  <c r="E633" i="6"/>
  <c r="I633" i="6"/>
  <c r="E694" i="6"/>
  <c r="I694" i="6"/>
  <c r="E428" i="6"/>
  <c r="I428" i="6"/>
  <c r="M428" i="6" s="1"/>
  <c r="I630" i="6"/>
  <c r="E630" i="6"/>
  <c r="E489" i="6"/>
  <c r="I489" i="6"/>
  <c r="M489" i="6" s="1"/>
  <c r="E532" i="6"/>
  <c r="I532" i="6"/>
  <c r="M532" i="6" s="1"/>
  <c r="E661" i="6"/>
  <c r="I661" i="6"/>
  <c r="E561" i="6"/>
  <c r="I561" i="6"/>
  <c r="E298" i="6"/>
  <c r="I298" i="6"/>
  <c r="M298" i="6" s="1"/>
  <c r="E359" i="6"/>
  <c r="I359" i="6"/>
  <c r="V359" i="6"/>
  <c r="E290" i="6"/>
  <c r="I290" i="6"/>
  <c r="E385" i="6"/>
  <c r="I385" i="6"/>
  <c r="W385" i="6"/>
  <c r="V911" i="6"/>
  <c r="W697" i="6"/>
  <c r="I921" i="6"/>
  <c r="E921" i="6"/>
  <c r="L490" i="6"/>
  <c r="G650" i="6"/>
  <c r="L702" i="6"/>
  <c r="P702" i="6" s="1"/>
  <c r="V380" i="6"/>
  <c r="K380" i="6"/>
  <c r="G380" i="6"/>
  <c r="V293" i="6"/>
  <c r="K293" i="6"/>
  <c r="G293" i="6"/>
  <c r="K287" i="6"/>
  <c r="V287" i="6"/>
  <c r="G287" i="6"/>
  <c r="I364" i="6"/>
  <c r="E364" i="6"/>
  <c r="E347" i="6"/>
  <c r="I347" i="6"/>
  <c r="M347" i="6" s="1"/>
  <c r="E803" i="6"/>
  <c r="I803" i="6"/>
  <c r="V803" i="6"/>
  <c r="I710" i="6"/>
  <c r="E710" i="6"/>
  <c r="E507" i="6"/>
  <c r="I507" i="6"/>
  <c r="V586" i="6"/>
  <c r="K586" i="6"/>
  <c r="G586" i="6"/>
  <c r="U903" i="6"/>
  <c r="F903" i="6"/>
  <c r="J903" i="6"/>
  <c r="J498" i="6"/>
  <c r="U498" i="6"/>
  <c r="F498" i="6"/>
  <c r="I829" i="6"/>
  <c r="E829" i="6"/>
  <c r="T829" i="6" s="1"/>
  <c r="W829" i="6"/>
  <c r="S697" i="6"/>
  <c r="W807" i="6"/>
  <c r="F359" i="6"/>
  <c r="U359" i="6"/>
  <c r="J359" i="6"/>
  <c r="U644" i="6"/>
  <c r="F644" i="6"/>
  <c r="J644" i="6"/>
  <c r="J617" i="6"/>
  <c r="U617" i="6"/>
  <c r="F617" i="6"/>
  <c r="W858" i="6"/>
  <c r="L858" i="6"/>
  <c r="H858" i="6"/>
  <c r="W361" i="6"/>
  <c r="H361" i="6"/>
  <c r="L361" i="6"/>
  <c r="P361" i="6" s="1"/>
  <c r="W915" i="6"/>
  <c r="H915" i="6"/>
  <c r="L915" i="6"/>
  <c r="W644" i="6"/>
  <c r="H644" i="6"/>
  <c r="L644" i="6"/>
  <c r="W630" i="6"/>
  <c r="H630" i="6"/>
  <c r="L630" i="6"/>
  <c r="W703" i="6"/>
  <c r="H703" i="6"/>
  <c r="L703" i="6"/>
  <c r="P703" i="6" s="1"/>
  <c r="W411" i="6"/>
  <c r="L411" i="6"/>
  <c r="H411" i="6"/>
  <c r="W347" i="6"/>
  <c r="H347" i="6"/>
  <c r="L347" i="6"/>
  <c r="V883" i="6"/>
  <c r="K883" i="6"/>
  <c r="O883" i="6" s="1"/>
  <c r="G883" i="6"/>
  <c r="V327" i="6"/>
  <c r="K327" i="6"/>
  <c r="G327" i="6"/>
  <c r="U713" i="6"/>
  <c r="F713" i="6"/>
  <c r="R713" i="6" s="1"/>
  <c r="J713" i="6"/>
  <c r="N713" i="6" s="1"/>
  <c r="W766" i="6"/>
  <c r="H766" i="6"/>
  <c r="L766" i="6"/>
  <c r="U747" i="6"/>
  <c r="F747" i="6"/>
  <c r="J747" i="6"/>
  <c r="J838" i="6"/>
  <c r="F838" i="6"/>
  <c r="U838" i="6"/>
  <c r="U502" i="6"/>
  <c r="J502" i="6"/>
  <c r="F502" i="6"/>
  <c r="U432" i="6"/>
  <c r="J432" i="6"/>
  <c r="F432" i="6"/>
  <c r="U348" i="6"/>
  <c r="J348" i="6"/>
  <c r="F348" i="6"/>
  <c r="U455" i="6"/>
  <c r="J455" i="6"/>
  <c r="F455" i="6"/>
  <c r="V580" i="6"/>
  <c r="G580" i="6"/>
  <c r="S534" i="6"/>
  <c r="U417" i="6"/>
  <c r="F417" i="6"/>
  <c r="J417" i="6"/>
  <c r="U654" i="6"/>
  <c r="F654" i="6"/>
  <c r="J654" i="6"/>
  <c r="U748" i="6"/>
  <c r="J748" i="6"/>
  <c r="F748" i="6"/>
  <c r="U656" i="6"/>
  <c r="F656" i="6"/>
  <c r="J656" i="6"/>
  <c r="W524" i="6"/>
  <c r="H524" i="6"/>
  <c r="L524" i="6"/>
  <c r="W363" i="6"/>
  <c r="L363" i="6"/>
  <c r="H363" i="6"/>
  <c r="I535" i="6"/>
  <c r="E535" i="6"/>
  <c r="T535" i="6" s="1"/>
  <c r="K382" i="6"/>
  <c r="O382" i="6" s="1"/>
  <c r="G382" i="6"/>
  <c r="G723" i="6"/>
  <c r="K723" i="6"/>
  <c r="V526" i="6"/>
  <c r="K526" i="6"/>
  <c r="G526" i="6"/>
  <c r="U364" i="6"/>
  <c r="F364" i="6"/>
  <c r="J364" i="6"/>
  <c r="U625" i="6"/>
  <c r="F625" i="6"/>
  <c r="R625" i="6" s="1"/>
  <c r="J625" i="6"/>
  <c r="U813" i="6"/>
  <c r="J813" i="6"/>
  <c r="N813" i="6" s="1"/>
  <c r="F813" i="6"/>
  <c r="U651" i="6"/>
  <c r="F651" i="6"/>
  <c r="J651" i="6"/>
  <c r="U326" i="6"/>
  <c r="F326" i="6"/>
  <c r="J326" i="6"/>
  <c r="O770" i="6"/>
  <c r="E836" i="6"/>
  <c r="I836" i="6"/>
  <c r="L450" i="6"/>
  <c r="W450" i="6"/>
  <c r="H450" i="6"/>
  <c r="W692" i="6"/>
  <c r="H692" i="6"/>
  <c r="T692" i="6" s="1"/>
  <c r="L692" i="6"/>
  <c r="W432" i="6"/>
  <c r="L432" i="6"/>
  <c r="H432" i="6"/>
  <c r="O437" i="6"/>
  <c r="W824" i="6"/>
  <c r="L824" i="6"/>
  <c r="H824" i="6"/>
  <c r="V814" i="6"/>
  <c r="G814" i="6"/>
  <c r="K814" i="6"/>
  <c r="U614" i="6"/>
  <c r="J614" i="6"/>
  <c r="F614" i="6"/>
  <c r="V498" i="6"/>
  <c r="K498" i="6"/>
  <c r="G498" i="6"/>
  <c r="V668" i="6"/>
  <c r="K668" i="6"/>
  <c r="G668" i="6"/>
  <c r="G835" i="6"/>
  <c r="V829" i="6"/>
  <c r="O574" i="6"/>
  <c r="G563" i="6"/>
  <c r="K468" i="6"/>
  <c r="O468" i="6" s="1"/>
  <c r="V866" i="6"/>
  <c r="L481" i="6"/>
  <c r="W481" i="6"/>
  <c r="H481" i="6"/>
  <c r="G621" i="6"/>
  <c r="K621" i="6"/>
  <c r="V621" i="6"/>
  <c r="W802" i="6"/>
  <c r="L802" i="6"/>
  <c r="H802" i="6"/>
  <c r="T802" i="6" s="1"/>
  <c r="W923" i="6"/>
  <c r="H923" i="6"/>
  <c r="V707" i="6"/>
  <c r="K540" i="6"/>
  <c r="O540" i="6" s="1"/>
  <c r="E905" i="6"/>
  <c r="M905" i="6" s="1"/>
  <c r="I905" i="6"/>
  <c r="W864" i="6"/>
  <c r="L864" i="6"/>
  <c r="H864" i="6"/>
  <c r="T864" i="6" s="1"/>
  <c r="W819" i="6"/>
  <c r="I537" i="6"/>
  <c r="E537" i="6"/>
  <c r="S537" i="6" s="1"/>
  <c r="N788" i="6"/>
  <c r="I547" i="6"/>
  <c r="E547" i="6"/>
  <c r="I599" i="6"/>
  <c r="E599" i="6"/>
  <c r="S599" i="6" s="1"/>
  <c r="I522" i="6"/>
  <c r="E522" i="6"/>
  <c r="R522" i="6" s="1"/>
  <c r="I719" i="6"/>
  <c r="E719" i="6"/>
  <c r="S719" i="6" s="1"/>
  <c r="E543" i="6"/>
  <c r="R543" i="6" s="1"/>
  <c r="I543" i="6"/>
  <c r="V543" i="6"/>
  <c r="U543" i="6"/>
  <c r="E457" i="6"/>
  <c r="I457" i="6"/>
  <c r="E918" i="6"/>
  <c r="S918" i="6" s="1"/>
  <c r="I918" i="6"/>
  <c r="W918" i="6"/>
  <c r="I818" i="6"/>
  <c r="E818" i="6"/>
  <c r="S818" i="6" s="1"/>
  <c r="V818" i="6"/>
  <c r="I381" i="6"/>
  <c r="E381" i="6"/>
  <c r="E583" i="6"/>
  <c r="I583" i="6"/>
  <c r="M583" i="6" s="1"/>
  <c r="I657" i="6"/>
  <c r="E657" i="6"/>
  <c r="I771" i="6"/>
  <c r="E771" i="6"/>
  <c r="I424" i="6"/>
  <c r="E424" i="6"/>
  <c r="E625" i="6"/>
  <c r="I625" i="6"/>
  <c r="E482" i="6"/>
  <c r="I482" i="6"/>
  <c r="I519" i="6"/>
  <c r="E519" i="6"/>
  <c r="I541" i="6"/>
  <c r="E541" i="6"/>
  <c r="T541" i="6" s="1"/>
  <c r="V541" i="6"/>
  <c r="E656" i="6"/>
  <c r="I656" i="6"/>
  <c r="M656" i="6" s="1"/>
  <c r="E556" i="6"/>
  <c r="I556" i="6"/>
  <c r="E353" i="6"/>
  <c r="I353" i="6"/>
  <c r="E322" i="6"/>
  <c r="I322" i="6"/>
  <c r="V322" i="6"/>
  <c r="E380" i="6"/>
  <c r="I380" i="6"/>
  <c r="U692" i="6"/>
  <c r="J692" i="6"/>
  <c r="F692" i="6"/>
  <c r="R692" i="6" s="1"/>
  <c r="F702" i="6"/>
  <c r="S796" i="6"/>
  <c r="K650" i="6"/>
  <c r="U363" i="6"/>
  <c r="L873" i="6"/>
  <c r="V802" i="6"/>
  <c r="G802" i="6"/>
  <c r="S802" i="6" s="1"/>
  <c r="K802" i="6"/>
  <c r="O802" i="6" s="1"/>
  <c r="V421" i="6"/>
  <c r="G421" i="6"/>
  <c r="K421" i="6"/>
  <c r="I732" i="6"/>
  <c r="E732" i="6"/>
  <c r="U320" i="6"/>
  <c r="J320" i="6"/>
  <c r="F320" i="6"/>
  <c r="U804" i="6"/>
  <c r="F804" i="6"/>
  <c r="J804" i="6"/>
  <c r="U771" i="6"/>
  <c r="J771" i="6"/>
  <c r="F771" i="6"/>
  <c r="U384" i="6"/>
  <c r="F384" i="6"/>
  <c r="J384" i="6"/>
  <c r="U365" i="6"/>
  <c r="J365" i="6"/>
  <c r="F365" i="6"/>
  <c r="R365" i="6" s="1"/>
  <c r="U872" i="6"/>
  <c r="J872" i="6"/>
  <c r="F872" i="6"/>
  <c r="I648" i="6"/>
  <c r="E648" i="6"/>
  <c r="V717" i="6"/>
  <c r="G717" i="6"/>
  <c r="K717" i="6"/>
  <c r="I837" i="6"/>
  <c r="E837" i="6"/>
  <c r="U852" i="6"/>
  <c r="F852" i="6"/>
  <c r="J852" i="6"/>
  <c r="U356" i="6"/>
  <c r="F356" i="6"/>
  <c r="J356" i="6"/>
  <c r="U670" i="6"/>
  <c r="F670" i="6"/>
  <c r="J670" i="6"/>
  <c r="N670" i="6" s="1"/>
  <c r="U549" i="6"/>
  <c r="F549" i="6"/>
  <c r="J549" i="6"/>
  <c r="U766" i="6"/>
  <c r="J766" i="6"/>
  <c r="F766" i="6"/>
  <c r="U381" i="6"/>
  <c r="J381" i="6"/>
  <c r="F381" i="6"/>
  <c r="W681" i="6"/>
  <c r="L681" i="6"/>
  <c r="H681" i="6"/>
  <c r="W556" i="6"/>
  <c r="H556" i="6"/>
  <c r="L556" i="6"/>
  <c r="W525" i="6"/>
  <c r="H525" i="6"/>
  <c r="L525" i="6"/>
  <c r="P525" i="6" s="1"/>
  <c r="W330" i="6"/>
  <c r="H330" i="6"/>
  <c r="L330" i="6"/>
  <c r="L447" i="6"/>
  <c r="W447" i="6"/>
  <c r="H447" i="6"/>
  <c r="W629" i="6"/>
  <c r="H629" i="6"/>
  <c r="L629" i="6"/>
  <c r="V619" i="6"/>
  <c r="G619" i="6"/>
  <c r="E422" i="6"/>
  <c r="I422" i="6"/>
  <c r="W862" i="6"/>
  <c r="L862" i="6"/>
  <c r="H862" i="6"/>
  <c r="G834" i="6"/>
  <c r="V834" i="6"/>
  <c r="K834" i="6"/>
  <c r="V475" i="6"/>
  <c r="K475" i="6"/>
  <c r="G475" i="6"/>
  <c r="V403" i="6"/>
  <c r="U752" i="6"/>
  <c r="J752" i="6"/>
  <c r="F752" i="6"/>
  <c r="H292" i="6"/>
  <c r="L292" i="6"/>
  <c r="K781" i="6"/>
  <c r="G781" i="6"/>
  <c r="V746" i="6"/>
  <c r="G746" i="6"/>
  <c r="O746" i="6" s="1"/>
  <c r="L844" i="6"/>
  <c r="H844" i="6"/>
  <c r="M822" i="6"/>
  <c r="U564" i="6"/>
  <c r="F564" i="6"/>
  <c r="J564" i="6"/>
  <c r="N564" i="6" s="1"/>
  <c r="U709" i="6"/>
  <c r="F709" i="6"/>
  <c r="R709" i="6" s="1"/>
  <c r="J709" i="6"/>
  <c r="U488" i="6"/>
  <c r="J488" i="6"/>
  <c r="F488" i="6"/>
  <c r="U350" i="6"/>
  <c r="F350" i="6"/>
  <c r="J350" i="6"/>
  <c r="K469" i="6"/>
  <c r="W476" i="6"/>
  <c r="H476" i="6"/>
  <c r="L476" i="6"/>
  <c r="L314" i="6"/>
  <c r="W314" i="6"/>
  <c r="H314" i="6"/>
  <c r="V400" i="6"/>
  <c r="K400" i="6"/>
  <c r="G400" i="6"/>
  <c r="W776" i="6"/>
  <c r="H776" i="6"/>
  <c r="L776" i="6"/>
  <c r="V896" i="6"/>
  <c r="E896" i="6"/>
  <c r="I896" i="6"/>
  <c r="E826" i="6"/>
  <c r="V805" i="6"/>
  <c r="G805" i="6"/>
  <c r="S805" i="6" s="1"/>
  <c r="K805" i="6"/>
  <c r="O805" i="6" s="1"/>
  <c r="G898" i="6"/>
  <c r="K898" i="6"/>
  <c r="O898" i="6" s="1"/>
  <c r="U551" i="6"/>
  <c r="J551" i="6"/>
  <c r="F551" i="6"/>
  <c r="I533" i="6"/>
  <c r="E533" i="6"/>
  <c r="W588" i="6"/>
  <c r="L588" i="6"/>
  <c r="H588" i="6"/>
  <c r="V641" i="6"/>
  <c r="V830" i="6"/>
  <c r="G830" i="6"/>
  <c r="K830" i="6"/>
  <c r="V505" i="6"/>
  <c r="G505" i="6"/>
  <c r="K505" i="6"/>
  <c r="U865" i="6"/>
  <c r="J865" i="6"/>
  <c r="F865" i="6"/>
  <c r="V676" i="6"/>
  <c r="K676" i="6"/>
  <c r="G676" i="6"/>
  <c r="S676" i="6" s="1"/>
  <c r="V835" i="6"/>
  <c r="V493" i="6"/>
  <c r="G493" i="6"/>
  <c r="K493" i="6"/>
  <c r="V781" i="6"/>
  <c r="G422" i="6"/>
  <c r="K422" i="6"/>
  <c r="V422" i="6"/>
  <c r="V749" i="6"/>
  <c r="K749" i="6"/>
  <c r="G749" i="6"/>
  <c r="V330" i="6"/>
  <c r="K330" i="6"/>
  <c r="G330" i="6"/>
  <c r="V535" i="6"/>
  <c r="G535" i="6"/>
  <c r="K535" i="6"/>
  <c r="V788" i="6"/>
  <c r="K788" i="6"/>
  <c r="G788" i="6"/>
  <c r="S788" i="6" s="1"/>
  <c r="V892" i="6"/>
  <c r="K892" i="6"/>
  <c r="G892" i="6"/>
  <c r="S892" i="6" s="1"/>
  <c r="V447" i="6"/>
  <c r="G447" i="6"/>
  <c r="K447" i="6"/>
  <c r="O447" i="6" s="1"/>
  <c r="V483" i="6"/>
  <c r="G483" i="6"/>
  <c r="K483" i="6"/>
  <c r="V602" i="6"/>
  <c r="K602" i="6"/>
  <c r="G602" i="6"/>
  <c r="V333" i="6"/>
  <c r="K333" i="6"/>
  <c r="G333" i="6"/>
  <c r="V525" i="6"/>
  <c r="G525" i="6"/>
  <c r="K525" i="6"/>
  <c r="O525" i="6" s="1"/>
  <c r="V431" i="6"/>
  <c r="K431" i="6"/>
  <c r="O431" i="6" s="1"/>
  <c r="G431" i="6"/>
  <c r="V331" i="6"/>
  <c r="G331" i="6"/>
  <c r="K331" i="6"/>
  <c r="V291" i="6"/>
  <c r="G291" i="6"/>
  <c r="K291" i="6"/>
  <c r="V297" i="6"/>
  <c r="G297" i="6"/>
  <c r="K297" i="6"/>
  <c r="V300" i="6"/>
  <c r="K300" i="6"/>
  <c r="G300" i="6"/>
  <c r="K563" i="6"/>
  <c r="V836" i="6"/>
  <c r="O886" i="6"/>
  <c r="E338" i="6"/>
  <c r="I338" i="6"/>
  <c r="M338" i="6" s="1"/>
  <c r="E497" i="6"/>
  <c r="I497" i="6"/>
  <c r="I624" i="6"/>
  <c r="E624" i="6"/>
  <c r="S624" i="6" s="1"/>
  <c r="K719" i="6"/>
  <c r="O719" i="6" s="1"/>
  <c r="W804" i="6"/>
  <c r="H804" i="6"/>
  <c r="L804" i="6"/>
  <c r="P804" i="6" s="1"/>
  <c r="I925" i="6"/>
  <c r="E925" i="6"/>
  <c r="L789" i="6"/>
  <c r="H789" i="6"/>
  <c r="H768" i="6"/>
  <c r="T768" i="6" s="1"/>
  <c r="W768" i="6"/>
  <c r="L768" i="6"/>
  <c r="O372" i="6"/>
  <c r="U622" i="6"/>
  <c r="F622" i="6"/>
  <c r="J622" i="6"/>
  <c r="U454" i="6"/>
  <c r="F454" i="6"/>
  <c r="J454" i="6"/>
  <c r="L839" i="6"/>
  <c r="L918" i="6"/>
  <c r="K791" i="6"/>
  <c r="V540" i="6"/>
  <c r="K677" i="6"/>
  <c r="O866" i="6"/>
  <c r="K397" i="6"/>
  <c r="E782" i="6"/>
  <c r="I782" i="6"/>
  <c r="E871" i="6"/>
  <c r="I871" i="6"/>
  <c r="V871" i="6"/>
  <c r="E406" i="6"/>
  <c r="I406" i="6"/>
  <c r="E579" i="6"/>
  <c r="I579" i="6"/>
  <c r="W579" i="6"/>
  <c r="I520" i="6"/>
  <c r="E520" i="6"/>
  <c r="T520" i="6" s="1"/>
  <c r="W520" i="6"/>
  <c r="I716" i="6"/>
  <c r="E716" i="6"/>
  <c r="V716" i="6"/>
  <c r="I538" i="6"/>
  <c r="E538" i="6"/>
  <c r="I448" i="6"/>
  <c r="E448" i="6"/>
  <c r="S448" i="6" s="1"/>
  <c r="V448" i="6"/>
  <c r="I913" i="6"/>
  <c r="E913" i="6"/>
  <c r="S913" i="6" s="1"/>
  <c r="W913" i="6"/>
  <c r="V913" i="6"/>
  <c r="E813" i="6"/>
  <c r="I813" i="6"/>
  <c r="V813" i="6"/>
  <c r="E328" i="6"/>
  <c r="I328" i="6"/>
  <c r="I531" i="6"/>
  <c r="E531" i="6"/>
  <c r="E654" i="6"/>
  <c r="M654" i="6" s="1"/>
  <c r="I654" i="6"/>
  <c r="I409" i="6"/>
  <c r="E409" i="6"/>
  <c r="V409" i="6"/>
  <c r="E336" i="6"/>
  <c r="I336" i="6"/>
  <c r="E620" i="6"/>
  <c r="S620" i="6" s="1"/>
  <c r="I620" i="6"/>
  <c r="M620" i="6" s="1"/>
  <c r="V620" i="6"/>
  <c r="I468" i="6"/>
  <c r="E468" i="6"/>
  <c r="I500" i="6"/>
  <c r="E500" i="6"/>
  <c r="I515" i="6"/>
  <c r="E515" i="6"/>
  <c r="S515" i="6" s="1"/>
  <c r="E651" i="6"/>
  <c r="S651" i="6" s="1"/>
  <c r="I651" i="6"/>
  <c r="M651" i="6" s="1"/>
  <c r="V651" i="6"/>
  <c r="E551" i="6"/>
  <c r="M551" i="6" s="1"/>
  <c r="I551" i="6"/>
  <c r="E339" i="6"/>
  <c r="S339" i="6" s="1"/>
  <c r="I339" i="6"/>
  <c r="I306" i="6"/>
  <c r="E306" i="6"/>
  <c r="I375" i="6"/>
  <c r="E375" i="6"/>
  <c r="V821" i="6"/>
  <c r="P884" i="6"/>
  <c r="U512" i="6"/>
  <c r="J512" i="6"/>
  <c r="F512" i="6"/>
  <c r="J702" i="6"/>
  <c r="V702" i="6"/>
  <c r="G398" i="6"/>
  <c r="H873" i="6"/>
  <c r="V698" i="6"/>
  <c r="G698" i="6"/>
  <c r="S698" i="6" s="1"/>
  <c r="K698" i="6"/>
  <c r="K592" i="6"/>
  <c r="V592" i="6"/>
  <c r="G592" i="6"/>
  <c r="V290" i="6"/>
  <c r="K290" i="6"/>
  <c r="G290" i="6"/>
  <c r="E824" i="6"/>
  <c r="S824" i="6" s="1"/>
  <c r="I824" i="6"/>
  <c r="M824" i="6" s="1"/>
  <c r="E689" i="6"/>
  <c r="I689" i="6"/>
  <c r="V689" i="6"/>
  <c r="E426" i="6"/>
  <c r="I426" i="6"/>
  <c r="I365" i="6"/>
  <c r="E365" i="6"/>
  <c r="W365" i="6"/>
  <c r="U758" i="6"/>
  <c r="J758" i="6"/>
  <c r="F758" i="6"/>
  <c r="U904" i="6"/>
  <c r="F904" i="6"/>
  <c r="J904" i="6"/>
  <c r="U503" i="6"/>
  <c r="J503" i="6"/>
  <c r="F503" i="6"/>
  <c r="U483" i="6"/>
  <c r="F483" i="6"/>
  <c r="J483" i="6"/>
  <c r="U465" i="6"/>
  <c r="F465" i="6"/>
  <c r="J465" i="6"/>
  <c r="F284" i="6"/>
  <c r="U284" i="6"/>
  <c r="J284" i="6"/>
  <c r="V630" i="6"/>
  <c r="S532" i="6"/>
  <c r="P783" i="6"/>
  <c r="U876" i="6"/>
  <c r="F876" i="6"/>
  <c r="J876" i="6"/>
  <c r="U853" i="6"/>
  <c r="F853" i="6"/>
  <c r="J853" i="6"/>
  <c r="U531" i="6"/>
  <c r="J531" i="6"/>
  <c r="F531" i="6"/>
  <c r="U666" i="6"/>
  <c r="F666" i="6"/>
  <c r="R666" i="6" s="1"/>
  <c r="J666" i="6"/>
  <c r="U360" i="6"/>
  <c r="J360" i="6"/>
  <c r="N360" i="6" s="1"/>
  <c r="F360" i="6"/>
  <c r="E709" i="6"/>
  <c r="I709" i="6"/>
  <c r="L872" i="6"/>
  <c r="H872" i="6"/>
  <c r="E916" i="6"/>
  <c r="S916" i="6" s="1"/>
  <c r="I916" i="6"/>
  <c r="M916" i="6" s="1"/>
  <c r="V916" i="6"/>
  <c r="W810" i="6"/>
  <c r="L810" i="6"/>
  <c r="H810" i="6"/>
  <c r="W325" i="6"/>
  <c r="H325" i="6"/>
  <c r="L325" i="6"/>
  <c r="H433" i="6"/>
  <c r="W433" i="6"/>
  <c r="L433" i="6"/>
  <c r="U362" i="6"/>
  <c r="V623" i="6"/>
  <c r="K623" i="6"/>
  <c r="G623" i="6"/>
  <c r="U871" i="6"/>
  <c r="J871" i="6"/>
  <c r="F871" i="6"/>
  <c r="U794" i="6"/>
  <c r="J794" i="6"/>
  <c r="F794" i="6"/>
  <c r="V868" i="6"/>
  <c r="K868" i="6"/>
  <c r="G868" i="6"/>
  <c r="G787" i="6"/>
  <c r="V787" i="6"/>
  <c r="K787" i="6"/>
  <c r="W441" i="6"/>
  <c r="H441" i="6"/>
  <c r="L441" i="6"/>
  <c r="P441" i="6" s="1"/>
  <c r="L772" i="6"/>
  <c r="W772" i="6"/>
  <c r="H772" i="6"/>
  <c r="U577" i="6"/>
  <c r="F577" i="6"/>
  <c r="J577" i="6"/>
  <c r="N577" i="6" s="1"/>
  <c r="U317" i="6"/>
  <c r="J317" i="6"/>
  <c r="F317" i="6"/>
  <c r="U768" i="6"/>
  <c r="F768" i="6"/>
  <c r="R768" i="6" s="1"/>
  <c r="J768" i="6"/>
  <c r="U556" i="6"/>
  <c r="F556" i="6"/>
  <c r="J556" i="6"/>
  <c r="W922" i="6"/>
  <c r="W901" i="6"/>
  <c r="H901" i="6"/>
  <c r="L901" i="6"/>
  <c r="W405" i="6"/>
  <c r="H405" i="6"/>
  <c r="T405" i="6" s="1"/>
  <c r="L405" i="6"/>
  <c r="P405" i="6" s="1"/>
  <c r="V747" i="6"/>
  <c r="V653" i="6"/>
  <c r="K653" i="6"/>
  <c r="G653" i="6"/>
  <c r="O659" i="6"/>
  <c r="U861" i="6"/>
  <c r="F861" i="6"/>
  <c r="J861" i="6"/>
  <c r="N861" i="6" s="1"/>
  <c r="U751" i="6"/>
  <c r="F751" i="6"/>
  <c r="J751" i="6"/>
  <c r="W454" i="6"/>
  <c r="H454" i="6"/>
  <c r="L454" i="6"/>
  <c r="P760" i="6"/>
  <c r="V458" i="6"/>
  <c r="K458" i="6"/>
  <c r="G458" i="6"/>
  <c r="V712" i="6"/>
  <c r="G712" i="6"/>
  <c r="K712" i="6"/>
  <c r="G655" i="6"/>
  <c r="V655" i="6"/>
  <c r="K655" i="6"/>
  <c r="O655" i="6" s="1"/>
  <c r="V517" i="6"/>
  <c r="G517" i="6"/>
  <c r="K517" i="6"/>
  <c r="V742" i="6"/>
  <c r="K742" i="6"/>
  <c r="G742" i="6"/>
  <c r="V695" i="6"/>
  <c r="K695" i="6"/>
  <c r="O695" i="6" s="1"/>
  <c r="G695" i="6"/>
  <c r="O840" i="6"/>
  <c r="V449" i="6"/>
  <c r="G449" i="6"/>
  <c r="K449" i="6"/>
  <c r="V753" i="6"/>
  <c r="G753" i="6"/>
  <c r="S753" i="6" s="1"/>
  <c r="K753" i="6"/>
  <c r="V548" i="6"/>
  <c r="G548" i="6"/>
  <c r="K548" i="6"/>
  <c r="V797" i="6"/>
  <c r="G797" i="6"/>
  <c r="K797" i="6"/>
  <c r="O797" i="6" s="1"/>
  <c r="V897" i="6"/>
  <c r="G897" i="6"/>
  <c r="K897" i="6"/>
  <c r="V438" i="6"/>
  <c r="G438" i="6"/>
  <c r="K438" i="6"/>
  <c r="O438" i="6" s="1"/>
  <c r="V424" i="6"/>
  <c r="G424" i="6"/>
  <c r="K424" i="6"/>
  <c r="V597" i="6"/>
  <c r="G597" i="6"/>
  <c r="K597" i="6"/>
  <c r="V308" i="6"/>
  <c r="K308" i="6"/>
  <c r="G308" i="6"/>
  <c r="K463" i="6"/>
  <c r="G463" i="6"/>
  <c r="V463" i="6"/>
  <c r="V426" i="6"/>
  <c r="K426" i="6"/>
  <c r="G426" i="6"/>
  <c r="G326" i="6"/>
  <c r="V326" i="6"/>
  <c r="K326" i="6"/>
  <c r="G288" i="6"/>
  <c r="K288" i="6"/>
  <c r="O288" i="6" s="1"/>
  <c r="V288" i="6"/>
  <c r="G292" i="6"/>
  <c r="V292" i="6"/>
  <c r="K292" i="6"/>
  <c r="V295" i="6"/>
  <c r="G295" i="6"/>
  <c r="K295" i="6"/>
  <c r="U603" i="6"/>
  <c r="O856" i="6"/>
  <c r="E346" i="6"/>
  <c r="I346" i="6"/>
  <c r="U553" i="6"/>
  <c r="F553" i="6"/>
  <c r="J553" i="6"/>
  <c r="E699" i="6"/>
  <c r="I699" i="6"/>
  <c r="K429" i="6"/>
  <c r="O429" i="6" s="1"/>
  <c r="W839" i="6"/>
  <c r="J822" i="6"/>
  <c r="F822" i="6"/>
  <c r="R822" i="6" s="1"/>
  <c r="U822" i="6"/>
  <c r="E891" i="6"/>
  <c r="S891" i="6" s="1"/>
  <c r="I891" i="6"/>
  <c r="H913" i="6"/>
  <c r="O918" i="6"/>
  <c r="P832" i="6"/>
  <c r="W789" i="6"/>
  <c r="E391" i="6"/>
  <c r="I391" i="6"/>
  <c r="E572" i="6"/>
  <c r="I572" i="6"/>
  <c r="E458" i="6"/>
  <c r="M458" i="6" s="1"/>
  <c r="I458" i="6"/>
  <c r="I702" i="6"/>
  <c r="E702" i="6"/>
  <c r="I446" i="6"/>
  <c r="E446" i="6"/>
  <c r="E438" i="6"/>
  <c r="I438" i="6"/>
  <c r="E908" i="6"/>
  <c r="S908" i="6" s="1"/>
  <c r="I908" i="6"/>
  <c r="V908" i="6"/>
  <c r="I808" i="6"/>
  <c r="E808" i="6"/>
  <c r="E301" i="6"/>
  <c r="I301" i="6"/>
  <c r="E526" i="6"/>
  <c r="I526" i="6"/>
  <c r="E607" i="6"/>
  <c r="I607" i="6"/>
  <c r="I357" i="6"/>
  <c r="E357" i="6"/>
  <c r="V357" i="6"/>
  <c r="I332" i="6"/>
  <c r="E332" i="6"/>
  <c r="E715" i="6"/>
  <c r="I715" i="6"/>
  <c r="I615" i="6"/>
  <c r="E615" i="6"/>
  <c r="E443" i="6"/>
  <c r="S443" i="6" s="1"/>
  <c r="I443" i="6"/>
  <c r="V443" i="6"/>
  <c r="E486" i="6"/>
  <c r="I486" i="6"/>
  <c r="I511" i="6"/>
  <c r="E511" i="6"/>
  <c r="V511" i="6"/>
  <c r="W511" i="6"/>
  <c r="I646" i="6"/>
  <c r="E646" i="6"/>
  <c r="W646" i="6"/>
  <c r="I546" i="6"/>
  <c r="M546" i="6" s="1"/>
  <c r="E546" i="6"/>
  <c r="T546" i="6" s="1"/>
  <c r="V546" i="6"/>
  <c r="E333" i="6"/>
  <c r="T333" i="6" s="1"/>
  <c r="I333" i="6"/>
  <c r="M333" i="6" s="1"/>
  <c r="I302" i="6"/>
  <c r="E302" i="6"/>
  <c r="E370" i="6"/>
  <c r="I370" i="6"/>
  <c r="E718" i="6"/>
  <c r="I718" i="6"/>
  <c r="V639" i="6"/>
  <c r="K639" i="6"/>
  <c r="G639" i="6"/>
  <c r="G404" i="6"/>
  <c r="K404" i="6"/>
  <c r="V404" i="6"/>
  <c r="V738" i="6"/>
  <c r="K738" i="6"/>
  <c r="G738" i="6"/>
  <c r="V507" i="6"/>
  <c r="K507" i="6"/>
  <c r="G507" i="6"/>
  <c r="V636" i="6"/>
  <c r="G636" i="6"/>
  <c r="K636" i="6"/>
  <c r="V332" i="6"/>
  <c r="G332" i="6"/>
  <c r="K332" i="6"/>
  <c r="O638" i="6"/>
  <c r="E558" i="6"/>
  <c r="I558" i="6"/>
  <c r="M558" i="6" s="1"/>
  <c r="V558" i="6"/>
  <c r="P667" i="6"/>
  <c r="U471" i="6"/>
  <c r="J471" i="6"/>
  <c r="F471" i="6"/>
  <c r="U727" i="6"/>
  <c r="J727" i="6"/>
  <c r="F727" i="6"/>
  <c r="U366" i="6"/>
  <c r="J366" i="6"/>
  <c r="F366" i="6"/>
  <c r="U496" i="6"/>
  <c r="F496" i="6"/>
  <c r="J496" i="6"/>
  <c r="U841" i="6"/>
  <c r="F841" i="6"/>
  <c r="J841" i="6"/>
  <c r="N841" i="6" s="1"/>
  <c r="U645" i="6"/>
  <c r="J645" i="6"/>
  <c r="F645" i="6"/>
  <c r="U467" i="6"/>
  <c r="J467" i="6"/>
  <c r="F467" i="6"/>
  <c r="R467" i="6" s="1"/>
  <c r="U583" i="6"/>
  <c r="F583" i="6"/>
  <c r="J583" i="6"/>
  <c r="F704" i="6"/>
  <c r="J704" i="6"/>
  <c r="U704" i="6"/>
  <c r="U678" i="6"/>
  <c r="J678" i="6"/>
  <c r="F678" i="6"/>
  <c r="U864" i="6"/>
  <c r="J864" i="6"/>
  <c r="F864" i="6"/>
  <c r="R864" i="6" s="1"/>
  <c r="U688" i="6"/>
  <c r="J688" i="6"/>
  <c r="F688" i="6"/>
  <c r="R688" i="6" s="1"/>
  <c r="U898" i="6"/>
  <c r="J898" i="6"/>
  <c r="F898" i="6"/>
  <c r="U491" i="6"/>
  <c r="J491" i="6"/>
  <c r="F491" i="6"/>
  <c r="J547" i="6"/>
  <c r="U547" i="6"/>
  <c r="F547" i="6"/>
  <c r="R547" i="6" s="1"/>
  <c r="U313" i="6"/>
  <c r="F313" i="6"/>
  <c r="J313" i="6"/>
  <c r="U731" i="6"/>
  <c r="J731" i="6"/>
  <c r="F731" i="6"/>
  <c r="U631" i="6"/>
  <c r="J631" i="6"/>
  <c r="F631" i="6"/>
  <c r="F469" i="6"/>
  <c r="U469" i="6"/>
  <c r="J469" i="6"/>
  <c r="U421" i="6"/>
  <c r="F421" i="6"/>
  <c r="J421" i="6"/>
  <c r="J288" i="6"/>
  <c r="U288" i="6"/>
  <c r="F288" i="6"/>
  <c r="U525" i="6"/>
  <c r="F525" i="6"/>
  <c r="J525" i="6"/>
  <c r="U425" i="6"/>
  <c r="F425" i="6"/>
  <c r="J425" i="6"/>
  <c r="N425" i="6" s="1"/>
  <c r="U325" i="6"/>
  <c r="J325" i="6"/>
  <c r="F325" i="6"/>
  <c r="F627" i="6"/>
  <c r="P897" i="6"/>
  <c r="W456" i="6"/>
  <c r="L456" i="6"/>
  <c r="H456" i="6"/>
  <c r="U624" i="6"/>
  <c r="J624" i="6"/>
  <c r="F624" i="6"/>
  <c r="U717" i="6"/>
  <c r="F717" i="6"/>
  <c r="R717" i="6" s="1"/>
  <c r="J717" i="6"/>
  <c r="W798" i="6"/>
  <c r="L798" i="6"/>
  <c r="H798" i="6"/>
  <c r="W852" i="6"/>
  <c r="H852" i="6"/>
  <c r="P707" i="6"/>
  <c r="U739" i="6"/>
  <c r="F739" i="6"/>
  <c r="J739" i="6"/>
  <c r="J282" i="6"/>
  <c r="N282" i="6" s="1"/>
  <c r="V284" i="6"/>
  <c r="K284" i="6"/>
  <c r="O284" i="6" s="1"/>
  <c r="O448" i="6"/>
  <c r="W290" i="6"/>
  <c r="L290" i="6"/>
  <c r="H290" i="6"/>
  <c r="G465" i="6"/>
  <c r="K465" i="6"/>
  <c r="I679" i="6"/>
  <c r="E679" i="6"/>
  <c r="W737" i="6"/>
  <c r="H737" i="6"/>
  <c r="L737" i="6"/>
  <c r="K619" i="6"/>
  <c r="E846" i="6"/>
  <c r="I846" i="6"/>
  <c r="I907" i="6"/>
  <c r="E907" i="6"/>
  <c r="T907" i="6" s="1"/>
  <c r="S714" i="6"/>
  <c r="U792" i="6"/>
  <c r="J792" i="6"/>
  <c r="F792" i="6"/>
  <c r="E915" i="6"/>
  <c r="I915" i="6"/>
  <c r="M915" i="6" s="1"/>
  <c r="U915" i="6"/>
  <c r="W907" i="6"/>
  <c r="O913" i="6"/>
  <c r="V761" i="6"/>
  <c r="G761" i="6"/>
  <c r="K761" i="6"/>
  <c r="V524" i="6"/>
  <c r="G524" i="6"/>
  <c r="K524" i="6"/>
  <c r="V660" i="6"/>
  <c r="K660" i="6"/>
  <c r="G660" i="6"/>
  <c r="S660" i="6" s="1"/>
  <c r="V393" i="6"/>
  <c r="K393" i="6"/>
  <c r="G393" i="6"/>
  <c r="V696" i="6"/>
  <c r="K696" i="6"/>
  <c r="G696" i="6"/>
  <c r="V847" i="6"/>
  <c r="K847" i="6"/>
  <c r="G847" i="6"/>
  <c r="S847" i="6" s="1"/>
  <c r="U635" i="6"/>
  <c r="J635" i="6"/>
  <c r="F635" i="6"/>
  <c r="U723" i="6"/>
  <c r="J723" i="6"/>
  <c r="F723" i="6"/>
  <c r="U403" i="6"/>
  <c r="F403" i="6"/>
  <c r="J403" i="6"/>
  <c r="N403" i="6" s="1"/>
  <c r="U836" i="6"/>
  <c r="F836" i="6"/>
  <c r="J836" i="6"/>
  <c r="U632" i="6"/>
  <c r="J632" i="6"/>
  <c r="F632" i="6"/>
  <c r="U433" i="6"/>
  <c r="J433" i="6"/>
  <c r="F433" i="6"/>
  <c r="U570" i="6"/>
  <c r="J570" i="6"/>
  <c r="F570" i="6"/>
  <c r="U529" i="6"/>
  <c r="F529" i="6"/>
  <c r="J529" i="6"/>
  <c r="U675" i="6"/>
  <c r="F675" i="6"/>
  <c r="J675" i="6"/>
  <c r="N675" i="6" s="1"/>
  <c r="U859" i="6"/>
  <c r="J859" i="6"/>
  <c r="F859" i="6"/>
  <c r="U685" i="6"/>
  <c r="F685" i="6"/>
  <c r="J685" i="6"/>
  <c r="U893" i="6"/>
  <c r="J893" i="6"/>
  <c r="F893" i="6"/>
  <c r="U473" i="6"/>
  <c r="F473" i="6"/>
  <c r="J473" i="6"/>
  <c r="U413" i="6"/>
  <c r="F413" i="6"/>
  <c r="J413" i="6"/>
  <c r="U544" i="6"/>
  <c r="F544" i="6"/>
  <c r="J544" i="6"/>
  <c r="U726" i="6"/>
  <c r="J726" i="6"/>
  <c r="F726" i="6"/>
  <c r="J626" i="6"/>
  <c r="U626" i="6"/>
  <c r="F626" i="6"/>
  <c r="U407" i="6"/>
  <c r="F407" i="6"/>
  <c r="J407" i="6"/>
  <c r="U520" i="6"/>
  <c r="J520" i="6"/>
  <c r="F520" i="6"/>
  <c r="U420" i="6"/>
  <c r="J420" i="6"/>
  <c r="F420" i="6"/>
  <c r="F297" i="6"/>
  <c r="R297" i="6" s="1"/>
  <c r="J297" i="6"/>
  <c r="U297" i="6"/>
  <c r="U627" i="6"/>
  <c r="U724" i="6"/>
  <c r="F724" i="6"/>
  <c r="J724" i="6"/>
  <c r="N724" i="6" s="1"/>
  <c r="L853" i="6"/>
  <c r="H853" i="6"/>
  <c r="T853" i="6" s="1"/>
  <c r="I762" i="6"/>
  <c r="E762" i="6"/>
  <c r="T762" i="6" s="1"/>
  <c r="W659" i="6"/>
  <c r="L659" i="6"/>
  <c r="H659" i="6"/>
  <c r="H720" i="6"/>
  <c r="U698" i="6"/>
  <c r="F698" i="6"/>
  <c r="J698" i="6"/>
  <c r="V530" i="6"/>
  <c r="V510" i="6"/>
  <c r="W504" i="6"/>
  <c r="S566" i="6"/>
  <c r="O681" i="6"/>
  <c r="V739" i="6"/>
  <c r="K739" i="6"/>
  <c r="O739" i="6" s="1"/>
  <c r="I794" i="6"/>
  <c r="E794" i="6"/>
  <c r="E917" i="6"/>
  <c r="T917" i="6" s="1"/>
  <c r="I917" i="6"/>
  <c r="W917" i="6"/>
  <c r="E368" i="6"/>
  <c r="I368" i="6"/>
  <c r="G472" i="6"/>
  <c r="E839" i="6"/>
  <c r="S839" i="6" s="1"/>
  <c r="I839" i="6"/>
  <c r="G510" i="6"/>
  <c r="U825" i="6"/>
  <c r="F825" i="6"/>
  <c r="J825" i="6"/>
  <c r="N825" i="6" s="1"/>
  <c r="V539" i="6"/>
  <c r="K539" i="6"/>
  <c r="G539" i="6"/>
  <c r="S539" i="6" s="1"/>
  <c r="V757" i="6"/>
  <c r="G757" i="6"/>
  <c r="K757" i="6"/>
  <c r="O757" i="6" s="1"/>
  <c r="V673" i="6"/>
  <c r="K673" i="6"/>
  <c r="G673" i="6"/>
  <c r="U414" i="6"/>
  <c r="J414" i="6"/>
  <c r="F414" i="6"/>
  <c r="I498" i="6"/>
  <c r="E498" i="6"/>
  <c r="U719" i="6"/>
  <c r="J719" i="6"/>
  <c r="F719" i="6"/>
  <c r="U388" i="6"/>
  <c r="F388" i="6"/>
  <c r="J388" i="6"/>
  <c r="U831" i="6"/>
  <c r="J831" i="6"/>
  <c r="F831" i="6"/>
  <c r="R831" i="6" s="1"/>
  <c r="U629" i="6"/>
  <c r="F629" i="6"/>
  <c r="J629" i="6"/>
  <c r="U382" i="6"/>
  <c r="F382" i="6"/>
  <c r="J382" i="6"/>
  <c r="N382" i="6" s="1"/>
  <c r="F468" i="6"/>
  <c r="U468" i="6"/>
  <c r="J468" i="6"/>
  <c r="U557" i="6"/>
  <c r="F557" i="6"/>
  <c r="J557" i="6"/>
  <c r="U509" i="6"/>
  <c r="F509" i="6"/>
  <c r="J509" i="6"/>
  <c r="U662" i="6"/>
  <c r="J662" i="6"/>
  <c r="F662" i="6"/>
  <c r="F854" i="6"/>
  <c r="J854" i="6"/>
  <c r="N854" i="6" s="1"/>
  <c r="U854" i="6"/>
  <c r="U682" i="6"/>
  <c r="F682" i="6"/>
  <c r="J682" i="6"/>
  <c r="U863" i="6"/>
  <c r="J863" i="6"/>
  <c r="F863" i="6"/>
  <c r="U332" i="6"/>
  <c r="F332" i="6"/>
  <c r="J332" i="6"/>
  <c r="U482" i="6"/>
  <c r="F482" i="6"/>
  <c r="J482" i="6"/>
  <c r="U721" i="6"/>
  <c r="J721" i="6"/>
  <c r="F721" i="6"/>
  <c r="R721" i="6" s="1"/>
  <c r="U621" i="6"/>
  <c r="F621" i="6"/>
  <c r="J621" i="6"/>
  <c r="N621" i="6" s="1"/>
  <c r="U391" i="6"/>
  <c r="F391" i="6"/>
  <c r="J391" i="6"/>
  <c r="U443" i="6"/>
  <c r="F443" i="6"/>
  <c r="J443" i="6"/>
  <c r="N443" i="6" s="1"/>
  <c r="U515" i="6"/>
  <c r="F515" i="6"/>
  <c r="J515" i="6"/>
  <c r="N515" i="6" s="1"/>
  <c r="U415" i="6"/>
  <c r="F415" i="6"/>
  <c r="J415" i="6"/>
  <c r="L720" i="6"/>
  <c r="E305" i="6"/>
  <c r="U589" i="6"/>
  <c r="J589" i="6"/>
  <c r="N589" i="6" s="1"/>
  <c r="F589" i="6"/>
  <c r="G479" i="6"/>
  <c r="S479" i="6" s="1"/>
  <c r="K479" i="6"/>
  <c r="O479" i="6" s="1"/>
  <c r="K413" i="6"/>
  <c r="O413" i="6" s="1"/>
  <c r="G413" i="6"/>
  <c r="G392" i="6"/>
  <c r="K392" i="6"/>
  <c r="E313" i="6"/>
  <c r="I313" i="6"/>
  <c r="M313" i="6" s="1"/>
  <c r="E569" i="6"/>
  <c r="T569" i="6" s="1"/>
  <c r="I569" i="6"/>
  <c r="M569" i="6" s="1"/>
  <c r="W569" i="6"/>
  <c r="V885" i="6"/>
  <c r="V452" i="6"/>
  <c r="U550" i="6"/>
  <c r="J550" i="6"/>
  <c r="F550" i="6"/>
  <c r="E882" i="6"/>
  <c r="I882" i="6"/>
  <c r="U882" i="6"/>
  <c r="W882" i="6"/>
  <c r="H385" i="6"/>
  <c r="P385" i="6" s="1"/>
  <c r="V633" i="6"/>
  <c r="K633" i="6"/>
  <c r="G633" i="6"/>
  <c r="I796" i="6"/>
  <c r="E796" i="6"/>
  <c r="U712" i="6"/>
  <c r="F712" i="6"/>
  <c r="J712" i="6"/>
  <c r="V472" i="6"/>
  <c r="E841" i="6"/>
  <c r="I841" i="6"/>
  <c r="M841" i="6" s="1"/>
  <c r="I573" i="6"/>
  <c r="V544" i="6"/>
  <c r="G544" i="6"/>
  <c r="K544" i="6"/>
  <c r="V773" i="6"/>
  <c r="K773" i="6"/>
  <c r="G773" i="6"/>
  <c r="O764" i="6"/>
  <c r="V701" i="6"/>
  <c r="G701" i="6"/>
  <c r="K701" i="6"/>
  <c r="V419" i="6"/>
  <c r="G419" i="6"/>
  <c r="K419" i="6"/>
  <c r="V857" i="6"/>
  <c r="K857" i="6"/>
  <c r="G857" i="6"/>
  <c r="V637" i="6"/>
  <c r="G637" i="6"/>
  <c r="K637" i="6"/>
  <c r="V529" i="6"/>
  <c r="G529" i="6"/>
  <c r="K529" i="6"/>
  <c r="V394" i="6"/>
  <c r="G394" i="6"/>
  <c r="K394" i="6"/>
  <c r="G358" i="6"/>
  <c r="V358" i="6"/>
  <c r="K358" i="6"/>
  <c r="O358" i="6" s="1"/>
  <c r="V466" i="6"/>
  <c r="G466" i="6"/>
  <c r="K466" i="6"/>
  <c r="O466" i="6" s="1"/>
  <c r="V366" i="6"/>
  <c r="G366" i="6"/>
  <c r="K366" i="6"/>
  <c r="U394" i="6"/>
  <c r="K409" i="6"/>
  <c r="G409" i="6"/>
  <c r="U669" i="6"/>
  <c r="J669" i="6"/>
  <c r="F669" i="6"/>
  <c r="U907" i="6"/>
  <c r="J907" i="6"/>
  <c r="F907" i="6"/>
  <c r="U378" i="6"/>
  <c r="J378" i="6"/>
  <c r="F378" i="6"/>
  <c r="U926" i="6"/>
  <c r="F926" i="6"/>
  <c r="J926" i="6"/>
  <c r="U826" i="6"/>
  <c r="J826" i="6"/>
  <c r="F826" i="6"/>
  <c r="R826" i="6" s="1"/>
  <c r="F608" i="6"/>
  <c r="U608" i="6"/>
  <c r="J608" i="6"/>
  <c r="N608" i="6" s="1"/>
  <c r="U329" i="6"/>
  <c r="F329" i="6"/>
  <c r="J329" i="6"/>
  <c r="J554" i="6"/>
  <c r="U554" i="6"/>
  <c r="F554" i="6"/>
  <c r="F486" i="6"/>
  <c r="R486" i="6" s="1"/>
  <c r="U486" i="6"/>
  <c r="J486" i="6"/>
  <c r="N486" i="6" s="1"/>
  <c r="F379" i="6"/>
  <c r="U379" i="6"/>
  <c r="J379" i="6"/>
  <c r="U849" i="6"/>
  <c r="J849" i="6"/>
  <c r="F849" i="6"/>
  <c r="U665" i="6"/>
  <c r="F665" i="6"/>
  <c r="J665" i="6"/>
  <c r="U823" i="6"/>
  <c r="F823" i="6"/>
  <c r="R823" i="6" s="1"/>
  <c r="J823" i="6"/>
  <c r="U757" i="6"/>
  <c r="F757" i="6"/>
  <c r="J757" i="6"/>
  <c r="U449" i="6"/>
  <c r="J449" i="6"/>
  <c r="F449" i="6"/>
  <c r="U716" i="6"/>
  <c r="J716" i="6"/>
  <c r="F716" i="6"/>
  <c r="U616" i="6"/>
  <c r="F616" i="6"/>
  <c r="J616" i="6"/>
  <c r="U338" i="6"/>
  <c r="F338" i="6"/>
  <c r="J338" i="6"/>
  <c r="U437" i="6"/>
  <c r="J437" i="6"/>
  <c r="F437" i="6"/>
  <c r="R437" i="6" s="1"/>
  <c r="U510" i="6"/>
  <c r="F510" i="6"/>
  <c r="J510" i="6"/>
  <c r="F410" i="6"/>
  <c r="J410" i="6"/>
  <c r="U410" i="6"/>
  <c r="E297" i="6"/>
  <c r="I297" i="6"/>
  <c r="W884" i="6"/>
  <c r="O530" i="6"/>
  <c r="W536" i="6"/>
  <c r="L536" i="6"/>
  <c r="H536" i="6"/>
  <c r="W551" i="6"/>
  <c r="L551" i="6"/>
  <c r="H551" i="6"/>
  <c r="W542" i="6"/>
  <c r="H542" i="6"/>
  <c r="L542" i="6"/>
  <c r="P542" i="6" s="1"/>
  <c r="W740" i="6"/>
  <c r="H740" i="6"/>
  <c r="L740" i="6"/>
  <c r="W577" i="6"/>
  <c r="H577" i="6"/>
  <c r="L577" i="6"/>
  <c r="W835" i="6"/>
  <c r="L835" i="6"/>
  <c r="H835" i="6"/>
  <c r="H404" i="6"/>
  <c r="W404" i="6"/>
  <c r="L404" i="6"/>
  <c r="W701" i="6"/>
  <c r="H701" i="6"/>
  <c r="L701" i="6"/>
  <c r="W406" i="6"/>
  <c r="H406" i="6"/>
  <c r="L406" i="6"/>
  <c r="W836" i="6"/>
  <c r="L836" i="6"/>
  <c r="H836" i="6"/>
  <c r="T836" i="6" s="1"/>
  <c r="W537" i="6"/>
  <c r="L537" i="6"/>
  <c r="H537" i="6"/>
  <c r="H655" i="6"/>
  <c r="W655" i="6"/>
  <c r="L655" i="6"/>
  <c r="W555" i="6"/>
  <c r="L555" i="6"/>
  <c r="H555" i="6"/>
  <c r="W343" i="6"/>
  <c r="H343" i="6"/>
  <c r="L343" i="6"/>
  <c r="W728" i="6"/>
  <c r="L728" i="6"/>
  <c r="H728" i="6"/>
  <c r="W628" i="6"/>
  <c r="H628" i="6"/>
  <c r="T628" i="6" s="1"/>
  <c r="L628" i="6"/>
  <c r="W413" i="6"/>
  <c r="H413" i="6"/>
  <c r="L413" i="6"/>
  <c r="W293" i="6"/>
  <c r="L293" i="6"/>
  <c r="H293" i="6"/>
  <c r="W334" i="6"/>
  <c r="H334" i="6"/>
  <c r="L334" i="6"/>
  <c r="W472" i="6"/>
  <c r="H472" i="6"/>
  <c r="L472" i="6"/>
  <c r="W372" i="6"/>
  <c r="L372" i="6"/>
  <c r="H372" i="6"/>
  <c r="O733" i="6"/>
  <c r="U797" i="6"/>
  <c r="J797" i="6"/>
  <c r="F797" i="6"/>
  <c r="U590" i="6"/>
  <c r="F590" i="6"/>
  <c r="J386" i="6"/>
  <c r="F386" i="6"/>
  <c r="E594" i="6"/>
  <c r="I594" i="6"/>
  <c r="V519" i="6"/>
  <c r="V440" i="6"/>
  <c r="I517" i="6"/>
  <c r="E517" i="6"/>
  <c r="W376" i="6"/>
  <c r="L376" i="6"/>
  <c r="H376" i="6"/>
  <c r="W533" i="6"/>
  <c r="H533" i="6"/>
  <c r="L533" i="6"/>
  <c r="W924" i="6"/>
  <c r="L924" i="6"/>
  <c r="H924" i="6"/>
  <c r="J352" i="6"/>
  <c r="N352" i="6" s="1"/>
  <c r="V692" i="6"/>
  <c r="G692" i="6"/>
  <c r="K692" i="6"/>
  <c r="V786" i="6"/>
  <c r="G786" i="6"/>
  <c r="K786" i="6"/>
  <c r="V708" i="6"/>
  <c r="G708" i="6"/>
  <c r="K708" i="6"/>
  <c r="V724" i="6"/>
  <c r="K724" i="6"/>
  <c r="G724" i="6"/>
  <c r="V862" i="6"/>
  <c r="G862" i="6"/>
  <c r="K862" i="6"/>
  <c r="V632" i="6"/>
  <c r="K632" i="6"/>
  <c r="G632" i="6"/>
  <c r="V516" i="6"/>
  <c r="K516" i="6"/>
  <c r="G516" i="6"/>
  <c r="V343" i="6"/>
  <c r="K343" i="6"/>
  <c r="G343" i="6"/>
  <c r="V338" i="6"/>
  <c r="G338" i="6"/>
  <c r="K338" i="6"/>
  <c r="V461" i="6"/>
  <c r="G461" i="6"/>
  <c r="S461" i="6" s="1"/>
  <c r="K461" i="6"/>
  <c r="O461" i="6" s="1"/>
  <c r="V361" i="6"/>
  <c r="G361" i="6"/>
  <c r="K361" i="6"/>
  <c r="O363" i="6"/>
  <c r="L459" i="6"/>
  <c r="H459" i="6"/>
  <c r="U630" i="6"/>
  <c r="F630" i="6"/>
  <c r="R630" i="6" s="1"/>
  <c r="J630" i="6"/>
  <c r="U887" i="6"/>
  <c r="F887" i="6"/>
  <c r="J887" i="6"/>
  <c r="U368" i="6"/>
  <c r="F368" i="6"/>
  <c r="J368" i="6"/>
  <c r="N368" i="6" s="1"/>
  <c r="U921" i="6"/>
  <c r="F921" i="6"/>
  <c r="J921" i="6"/>
  <c r="U821" i="6"/>
  <c r="F821" i="6"/>
  <c r="J821" i="6"/>
  <c r="U595" i="6"/>
  <c r="J595" i="6"/>
  <c r="F595" i="6"/>
  <c r="J308" i="6"/>
  <c r="U308" i="6"/>
  <c r="F308" i="6"/>
  <c r="U451" i="6"/>
  <c r="F451" i="6"/>
  <c r="J451" i="6"/>
  <c r="N451" i="6" s="1"/>
  <c r="U484" i="6"/>
  <c r="F484" i="6"/>
  <c r="J484" i="6"/>
  <c r="I869" i="6"/>
  <c r="E869" i="6"/>
  <c r="T869" i="6" s="1"/>
  <c r="W479" i="6"/>
  <c r="I766" i="6"/>
  <c r="E766" i="6"/>
  <c r="E764" i="6"/>
  <c r="S764" i="6" s="1"/>
  <c r="I764" i="6"/>
  <c r="W904" i="6"/>
  <c r="H904" i="6"/>
  <c r="L904" i="6"/>
  <c r="W515" i="6"/>
  <c r="H515" i="6"/>
  <c r="L515" i="6"/>
  <c r="W549" i="6"/>
  <c r="H549" i="6"/>
  <c r="L549" i="6"/>
  <c r="W540" i="6"/>
  <c r="L540" i="6"/>
  <c r="H540" i="6"/>
  <c r="T540" i="6" s="1"/>
  <c r="W736" i="6"/>
  <c r="L736" i="6"/>
  <c r="H736" i="6"/>
  <c r="W564" i="6"/>
  <c r="L564" i="6"/>
  <c r="H564" i="6"/>
  <c r="W830" i="6"/>
  <c r="H830" i="6"/>
  <c r="L830" i="6"/>
  <c r="P830" i="6" s="1"/>
  <c r="W500" i="6"/>
  <c r="H500" i="6"/>
  <c r="L500" i="6"/>
  <c r="W356" i="6"/>
  <c r="H356" i="6"/>
  <c r="L356" i="6"/>
  <c r="W831" i="6"/>
  <c r="H831" i="6"/>
  <c r="T831" i="6" s="1"/>
  <c r="L831" i="6"/>
  <c r="P831" i="6" s="1"/>
  <c r="W496" i="6"/>
  <c r="H496" i="6"/>
  <c r="T496" i="6" s="1"/>
  <c r="L496" i="6"/>
  <c r="W650" i="6"/>
  <c r="H650" i="6"/>
  <c r="L650" i="6"/>
  <c r="W550" i="6"/>
  <c r="L550" i="6"/>
  <c r="H550" i="6"/>
  <c r="W321" i="6"/>
  <c r="L321" i="6"/>
  <c r="H321" i="6"/>
  <c r="T321" i="6" s="1"/>
  <c r="W534" i="6"/>
  <c r="H534" i="6"/>
  <c r="T534" i="6" s="1"/>
  <c r="L534" i="6"/>
  <c r="W723" i="6"/>
  <c r="H723" i="6"/>
  <c r="L723" i="6"/>
  <c r="W623" i="6"/>
  <c r="H623" i="6"/>
  <c r="L623" i="6"/>
  <c r="W378" i="6"/>
  <c r="L378" i="6"/>
  <c r="H378" i="6"/>
  <c r="W286" i="6"/>
  <c r="H286" i="6"/>
  <c r="L286" i="6"/>
  <c r="W329" i="6"/>
  <c r="L329" i="6"/>
  <c r="H329" i="6"/>
  <c r="W467" i="6"/>
  <c r="L467" i="6"/>
  <c r="H467" i="6"/>
  <c r="T467" i="6" s="1"/>
  <c r="W367" i="6"/>
  <c r="H367" i="6"/>
  <c r="L367" i="6"/>
  <c r="E861" i="6"/>
  <c r="I861" i="6"/>
  <c r="V861" i="6"/>
  <c r="I623" i="6"/>
  <c r="E738" i="6"/>
  <c r="I738" i="6"/>
  <c r="V808" i="6"/>
  <c r="L559" i="6"/>
  <c r="E603" i="6"/>
  <c r="I603" i="6"/>
  <c r="E775" i="6"/>
  <c r="I775" i="6"/>
  <c r="U775" i="6"/>
  <c r="I728" i="6"/>
  <c r="E728" i="6"/>
  <c r="R728" i="6" s="1"/>
  <c r="E388" i="6"/>
  <c r="I388" i="6"/>
  <c r="E344" i="6"/>
  <c r="I344" i="6"/>
  <c r="V344" i="6"/>
  <c r="E454" i="6"/>
  <c r="I454" i="6"/>
  <c r="M454" i="6" s="1"/>
  <c r="E289" i="6"/>
  <c r="I289" i="6"/>
  <c r="I767" i="6"/>
  <c r="E767" i="6"/>
  <c r="M767" i="6" s="1"/>
  <c r="E863" i="6"/>
  <c r="S863" i="6" s="1"/>
  <c r="I863" i="6"/>
  <c r="M863" i="6" s="1"/>
  <c r="I697" i="6"/>
  <c r="M697" i="6" s="1"/>
  <c r="E697" i="6"/>
  <c r="V697" i="6"/>
  <c r="E784" i="6"/>
  <c r="I784" i="6"/>
  <c r="E319" i="6"/>
  <c r="I319" i="6"/>
  <c r="M319" i="6" s="1"/>
  <c r="E434" i="6"/>
  <c r="S434" i="6" s="1"/>
  <c r="I434" i="6"/>
  <c r="I439" i="6"/>
  <c r="E439" i="6"/>
  <c r="S439" i="6" s="1"/>
  <c r="E670" i="6"/>
  <c r="I670" i="6"/>
  <c r="V670" i="6"/>
  <c r="I570" i="6"/>
  <c r="E570" i="6"/>
  <c r="S570" i="6" s="1"/>
  <c r="V570" i="6"/>
  <c r="E429" i="6"/>
  <c r="S429" i="6" s="1"/>
  <c r="I429" i="6"/>
  <c r="I601" i="6"/>
  <c r="E601" i="6"/>
  <c r="V601" i="6"/>
  <c r="E425" i="6"/>
  <c r="S425" i="6" s="1"/>
  <c r="I425" i="6"/>
  <c r="I325" i="6"/>
  <c r="E325" i="6"/>
  <c r="U319" i="6"/>
  <c r="F319" i="6"/>
  <c r="R319" i="6" s="1"/>
  <c r="J319" i="6"/>
  <c r="G417" i="6"/>
  <c r="O417" i="6" s="1"/>
  <c r="U613" i="6"/>
  <c r="F613" i="6"/>
  <c r="J613" i="6"/>
  <c r="N613" i="6" s="1"/>
  <c r="G541" i="6"/>
  <c r="K541" i="6"/>
  <c r="U732" i="6"/>
  <c r="J732" i="6"/>
  <c r="N732" i="6" s="1"/>
  <c r="F732" i="6"/>
  <c r="S831" i="6"/>
  <c r="E499" i="6"/>
  <c r="I499" i="6"/>
  <c r="E518" i="6"/>
  <c r="I518" i="6"/>
  <c r="F352" i="6"/>
  <c r="V342" i="6"/>
  <c r="K342" i="6"/>
  <c r="G342" i="6"/>
  <c r="N840" i="6"/>
  <c r="V527" i="6"/>
  <c r="K527" i="6"/>
  <c r="G527" i="6"/>
  <c r="V715" i="6"/>
  <c r="K715" i="6"/>
  <c r="G715" i="6"/>
  <c r="O799" i="6"/>
  <c r="V728" i="6"/>
  <c r="K728" i="6"/>
  <c r="G728" i="6"/>
  <c r="V867" i="6"/>
  <c r="G867" i="6"/>
  <c r="K867" i="6"/>
  <c r="G533" i="6"/>
  <c r="V533" i="6"/>
  <c r="K533" i="6"/>
  <c r="V627" i="6"/>
  <c r="G627" i="6"/>
  <c r="S627" i="6" s="1"/>
  <c r="K627" i="6"/>
  <c r="V427" i="6"/>
  <c r="G427" i="6"/>
  <c r="K427" i="6"/>
  <c r="V321" i="6"/>
  <c r="K321" i="6"/>
  <c r="G321" i="6"/>
  <c r="S321" i="6" s="1"/>
  <c r="V301" i="6"/>
  <c r="G301" i="6"/>
  <c r="S301" i="6" s="1"/>
  <c r="K301" i="6"/>
  <c r="K456" i="6"/>
  <c r="V456" i="6"/>
  <c r="G456" i="6"/>
  <c r="V356" i="6"/>
  <c r="G356" i="6"/>
  <c r="K356" i="6"/>
  <c r="U462" i="6"/>
  <c r="J462" i="6"/>
  <c r="F462" i="6"/>
  <c r="O686" i="6"/>
  <c r="U619" i="6"/>
  <c r="F619" i="6"/>
  <c r="J619" i="6"/>
  <c r="N619" i="6" s="1"/>
  <c r="U867" i="6"/>
  <c r="F867" i="6"/>
  <c r="J867" i="6"/>
  <c r="J354" i="6"/>
  <c r="F354" i="6"/>
  <c r="U354" i="6"/>
  <c r="U916" i="6"/>
  <c r="F916" i="6"/>
  <c r="J916" i="6"/>
  <c r="U816" i="6"/>
  <c r="J816" i="6"/>
  <c r="F816" i="6"/>
  <c r="U582" i="6"/>
  <c r="J582" i="6"/>
  <c r="F582" i="6"/>
  <c r="U292" i="6"/>
  <c r="F292" i="6"/>
  <c r="J292" i="6"/>
  <c r="U442" i="6"/>
  <c r="J442" i="6"/>
  <c r="F442" i="6"/>
  <c r="P672" i="6"/>
  <c r="T672" i="6"/>
  <c r="U655" i="6"/>
  <c r="S729" i="6"/>
  <c r="T817" i="6"/>
  <c r="V906" i="6"/>
  <c r="G906" i="6"/>
  <c r="K906" i="6"/>
  <c r="W438" i="6"/>
  <c r="L438" i="6"/>
  <c r="H438" i="6"/>
  <c r="W519" i="6"/>
  <c r="H519" i="6"/>
  <c r="L519" i="6"/>
  <c r="W526" i="6"/>
  <c r="L526" i="6"/>
  <c r="H526" i="6"/>
  <c r="T526" i="6" s="1"/>
  <c r="W732" i="6"/>
  <c r="H732" i="6"/>
  <c r="L732" i="6"/>
  <c r="W528" i="6"/>
  <c r="H528" i="6"/>
  <c r="L528" i="6"/>
  <c r="W825" i="6"/>
  <c r="H825" i="6"/>
  <c r="L825" i="6"/>
  <c r="W926" i="6"/>
  <c r="H926" i="6"/>
  <c r="T926" i="6" s="1"/>
  <c r="L926" i="6"/>
  <c r="W826" i="6"/>
  <c r="L826" i="6"/>
  <c r="H826" i="6"/>
  <c r="W443" i="6"/>
  <c r="H443" i="6"/>
  <c r="L443" i="6"/>
  <c r="P443" i="6" s="1"/>
  <c r="W645" i="6"/>
  <c r="L645" i="6"/>
  <c r="H645" i="6"/>
  <c r="W545" i="6"/>
  <c r="H545" i="6"/>
  <c r="L545" i="6"/>
  <c r="W484" i="6"/>
  <c r="L484" i="6"/>
  <c r="H484" i="6"/>
  <c r="W718" i="6"/>
  <c r="L718" i="6"/>
  <c r="H718" i="6"/>
  <c r="W618" i="6"/>
  <c r="L618" i="6"/>
  <c r="H618" i="6"/>
  <c r="W373" i="6"/>
  <c r="H373" i="6"/>
  <c r="L373" i="6"/>
  <c r="W324" i="6"/>
  <c r="H324" i="6"/>
  <c r="L324" i="6"/>
  <c r="H462" i="6"/>
  <c r="L462" i="6"/>
  <c r="W462" i="6"/>
  <c r="W362" i="6"/>
  <c r="H362" i="6"/>
  <c r="L362" i="6"/>
  <c r="V626" i="6"/>
  <c r="H559" i="6"/>
  <c r="E553" i="6"/>
  <c r="S553" i="6" s="1"/>
  <c r="I553" i="6"/>
  <c r="I757" i="6"/>
  <c r="E757" i="6"/>
  <c r="E724" i="6"/>
  <c r="I724" i="6"/>
  <c r="I337" i="6"/>
  <c r="E337" i="6"/>
  <c r="I327" i="6"/>
  <c r="E327" i="6"/>
  <c r="E431" i="6"/>
  <c r="I431" i="6"/>
  <c r="E759" i="6"/>
  <c r="I759" i="6"/>
  <c r="V759" i="6"/>
  <c r="E858" i="6"/>
  <c r="I858" i="6"/>
  <c r="I662" i="6"/>
  <c r="E662" i="6"/>
  <c r="E513" i="6"/>
  <c r="I513" i="6"/>
  <c r="M513" i="6" s="1"/>
  <c r="I785" i="6"/>
  <c r="E785" i="6"/>
  <c r="T785" i="6" s="1"/>
  <c r="E781" i="6"/>
  <c r="I781" i="6"/>
  <c r="I433" i="6"/>
  <c r="E433" i="6"/>
  <c r="S433" i="6" s="1"/>
  <c r="E665" i="6"/>
  <c r="M665" i="6" s="1"/>
  <c r="I665" i="6"/>
  <c r="I565" i="6"/>
  <c r="E565" i="6"/>
  <c r="I404" i="6"/>
  <c r="E404" i="6"/>
  <c r="I596" i="6"/>
  <c r="E596" i="6"/>
  <c r="E299" i="6"/>
  <c r="I299" i="6"/>
  <c r="I420" i="6"/>
  <c r="E420" i="6"/>
  <c r="V335" i="6"/>
  <c r="K335" i="6"/>
  <c r="G335" i="6"/>
  <c r="I834" i="6"/>
  <c r="E834" i="6"/>
  <c r="T834" i="6" s="1"/>
  <c r="W834" i="6"/>
  <c r="U910" i="6"/>
  <c r="F910" i="6"/>
  <c r="J910" i="6"/>
  <c r="N910" i="6" s="1"/>
  <c r="K606" i="6"/>
  <c r="G606" i="6"/>
  <c r="V804" i="6"/>
  <c r="K804" i="6"/>
  <c r="O804" i="6" s="1"/>
  <c r="O727" i="6"/>
  <c r="I582" i="6"/>
  <c r="E582" i="6"/>
  <c r="K543" i="6"/>
  <c r="G543" i="6"/>
  <c r="L922" i="6"/>
  <c r="P922" i="6" s="1"/>
  <c r="U734" i="6"/>
  <c r="F734" i="6"/>
  <c r="R734" i="6" s="1"/>
  <c r="J734" i="6"/>
  <c r="I860" i="6"/>
  <c r="E860" i="6"/>
  <c r="E539" i="6"/>
  <c r="I539" i="6"/>
  <c r="F282" i="6"/>
  <c r="V362" i="6"/>
  <c r="G362" i="6"/>
  <c r="K362" i="6"/>
  <c r="O554" i="6"/>
  <c r="V795" i="6"/>
  <c r="K795" i="6"/>
  <c r="G795" i="6"/>
  <c r="V726" i="6"/>
  <c r="K726" i="6"/>
  <c r="G726" i="6"/>
  <c r="S726" i="6" s="1"/>
  <c r="F474" i="6"/>
  <c r="R474" i="6" s="1"/>
  <c r="J474" i="6"/>
  <c r="V751" i="6"/>
  <c r="G751" i="6"/>
  <c r="K751" i="6"/>
  <c r="V872" i="6"/>
  <c r="K872" i="6"/>
  <c r="G872" i="6"/>
  <c r="V520" i="6"/>
  <c r="G520" i="6"/>
  <c r="K520" i="6"/>
  <c r="V622" i="6"/>
  <c r="G622" i="6"/>
  <c r="K622" i="6"/>
  <c r="V410" i="6"/>
  <c r="G410" i="6"/>
  <c r="K410" i="6"/>
  <c r="G319" i="6"/>
  <c r="V319" i="6"/>
  <c r="K319" i="6"/>
  <c r="O319" i="6" s="1"/>
  <c r="V451" i="6"/>
  <c r="G451" i="6"/>
  <c r="S451" i="6" s="1"/>
  <c r="K451" i="6"/>
  <c r="O451" i="6" s="1"/>
  <c r="V351" i="6"/>
  <c r="G351" i="6"/>
  <c r="K351" i="6"/>
  <c r="O351" i="6" s="1"/>
  <c r="K320" i="6"/>
  <c r="V320" i="6"/>
  <c r="G320" i="6"/>
  <c r="H591" i="6"/>
  <c r="I885" i="6"/>
  <c r="E885" i="6"/>
  <c r="S885" i="6" s="1"/>
  <c r="H666" i="6"/>
  <c r="L666" i="6"/>
  <c r="T724" i="6"/>
  <c r="F655" i="6"/>
  <c r="U703" i="6"/>
  <c r="J703" i="6"/>
  <c r="F703" i="6"/>
  <c r="E358" i="6"/>
  <c r="I358" i="6"/>
  <c r="M358" i="6" s="1"/>
  <c r="W371" i="6"/>
  <c r="L371" i="6"/>
  <c r="H371" i="6"/>
  <c r="W435" i="6"/>
  <c r="L435" i="6"/>
  <c r="H435" i="6"/>
  <c r="W510" i="6"/>
  <c r="L510" i="6"/>
  <c r="H510" i="6"/>
  <c r="W656" i="6"/>
  <c r="L656" i="6"/>
  <c r="H656" i="6"/>
  <c r="W513" i="6"/>
  <c r="H513" i="6"/>
  <c r="L513" i="6"/>
  <c r="W925" i="6"/>
  <c r="H925" i="6"/>
  <c r="L925" i="6"/>
  <c r="W820" i="6"/>
  <c r="L820" i="6"/>
  <c r="H820" i="6"/>
  <c r="W730" i="6"/>
  <c r="L730" i="6"/>
  <c r="H730" i="6"/>
  <c r="W921" i="6"/>
  <c r="L921" i="6"/>
  <c r="H921" i="6"/>
  <c r="W821" i="6"/>
  <c r="H821" i="6"/>
  <c r="L821" i="6"/>
  <c r="W410" i="6"/>
  <c r="H410" i="6"/>
  <c r="T410" i="6" s="1"/>
  <c r="L410" i="6"/>
  <c r="W640" i="6"/>
  <c r="H640" i="6"/>
  <c r="L640" i="6"/>
  <c r="H489" i="6"/>
  <c r="T489" i="6" s="1"/>
  <c r="W489" i="6"/>
  <c r="L489" i="6"/>
  <c r="P489" i="6" s="1"/>
  <c r="W470" i="6"/>
  <c r="H470" i="6"/>
  <c r="L470" i="6"/>
  <c r="W713" i="6"/>
  <c r="L713" i="6"/>
  <c r="H713" i="6"/>
  <c r="W613" i="6"/>
  <c r="L613" i="6"/>
  <c r="H613" i="6"/>
  <c r="W336" i="6"/>
  <c r="H336" i="6"/>
  <c r="L336" i="6"/>
  <c r="P336" i="6" s="1"/>
  <c r="W370" i="6"/>
  <c r="L370" i="6"/>
  <c r="H370" i="6"/>
  <c r="W296" i="6"/>
  <c r="L296" i="6"/>
  <c r="H296" i="6"/>
  <c r="W457" i="6"/>
  <c r="L457" i="6"/>
  <c r="H457" i="6"/>
  <c r="T457" i="6" s="1"/>
  <c r="W357" i="6"/>
  <c r="H357" i="6"/>
  <c r="L357" i="6"/>
  <c r="E770" i="6"/>
  <c r="S770" i="6" s="1"/>
  <c r="I770" i="6"/>
  <c r="J915" i="6"/>
  <c r="F915" i="6"/>
  <c r="W770" i="6"/>
  <c r="I855" i="6"/>
  <c r="E855" i="6"/>
  <c r="E514" i="6"/>
  <c r="T514" i="6" s="1"/>
  <c r="I514" i="6"/>
  <c r="W514" i="6"/>
  <c r="E736" i="6"/>
  <c r="I736" i="6"/>
  <c r="E720" i="6"/>
  <c r="S720" i="6" s="1"/>
  <c r="I720" i="6"/>
  <c r="V720" i="6"/>
  <c r="I334" i="6"/>
  <c r="E334" i="6"/>
  <c r="I408" i="6"/>
  <c r="E408" i="6"/>
  <c r="I721" i="6"/>
  <c r="E721" i="6"/>
  <c r="V721" i="6"/>
  <c r="E853" i="6"/>
  <c r="I853" i="6"/>
  <c r="V853" i="6"/>
  <c r="W853" i="6"/>
  <c r="E659" i="6"/>
  <c r="S659" i="6" s="1"/>
  <c r="I659" i="6"/>
  <c r="V659" i="6"/>
  <c r="I399" i="6"/>
  <c r="E399" i="6"/>
  <c r="S399" i="6" s="1"/>
  <c r="E772" i="6"/>
  <c r="I772" i="6"/>
  <c r="V772" i="6"/>
  <c r="E704" i="6"/>
  <c r="I704" i="6"/>
  <c r="E413" i="6"/>
  <c r="I413" i="6"/>
  <c r="E660" i="6"/>
  <c r="I660" i="6"/>
  <c r="E560" i="6"/>
  <c r="I560" i="6"/>
  <c r="E382" i="6"/>
  <c r="I382" i="6"/>
  <c r="E591" i="6"/>
  <c r="I591" i="6"/>
  <c r="W591" i="6"/>
  <c r="E369" i="6"/>
  <c r="I369" i="6"/>
  <c r="E307" i="6"/>
  <c r="I307" i="6"/>
  <c r="E308" i="6"/>
  <c r="I308" i="6"/>
  <c r="E415" i="6"/>
  <c r="I415" i="6"/>
  <c r="M415" i="6" s="1"/>
  <c r="K588" i="6"/>
  <c r="G588" i="6"/>
  <c r="K488" i="6"/>
  <c r="G488" i="6"/>
  <c r="G865" i="6"/>
  <c r="G374" i="6"/>
  <c r="G722" i="6"/>
  <c r="H922" i="6"/>
  <c r="U282" i="6"/>
  <c r="V555" i="6"/>
  <c r="K555" i="6"/>
  <c r="G555" i="6"/>
  <c r="V800" i="6"/>
  <c r="G800" i="6"/>
  <c r="K800" i="6"/>
  <c r="O495" i="6"/>
  <c r="V594" i="6"/>
  <c r="K594" i="6"/>
  <c r="G594" i="6"/>
  <c r="V730" i="6"/>
  <c r="G730" i="6"/>
  <c r="K730" i="6"/>
  <c r="V755" i="6"/>
  <c r="K755" i="6"/>
  <c r="G755" i="6"/>
  <c r="V877" i="6"/>
  <c r="G877" i="6"/>
  <c r="K877" i="6"/>
  <c r="V504" i="6"/>
  <c r="K504" i="6"/>
  <c r="G504" i="6"/>
  <c r="V617" i="6"/>
  <c r="K617" i="6"/>
  <c r="G617" i="6"/>
  <c r="V402" i="6"/>
  <c r="G402" i="6"/>
  <c r="K402" i="6"/>
  <c r="V289" i="6"/>
  <c r="G289" i="6"/>
  <c r="K289" i="6"/>
  <c r="O289" i="6" s="1"/>
  <c r="G446" i="6"/>
  <c r="V446" i="6"/>
  <c r="K446" i="6"/>
  <c r="G346" i="6"/>
  <c r="V346" i="6"/>
  <c r="K346" i="6"/>
  <c r="V312" i="6"/>
  <c r="G312" i="6"/>
  <c r="K312" i="6"/>
  <c r="O312" i="6" s="1"/>
  <c r="V315" i="6"/>
  <c r="K315" i="6"/>
  <c r="G315" i="6"/>
  <c r="O706" i="6"/>
  <c r="U374" i="6"/>
  <c r="J374" i="6"/>
  <c r="F374" i="6"/>
  <c r="J481" i="6"/>
  <c r="F481" i="6"/>
  <c r="E887" i="6"/>
  <c r="I887" i="6"/>
  <c r="M887" i="6" s="1"/>
  <c r="H616" i="6"/>
  <c r="L616" i="6"/>
  <c r="O684" i="6"/>
  <c r="W396" i="6"/>
  <c r="L823" i="6"/>
  <c r="E912" i="6"/>
  <c r="I912" i="6"/>
  <c r="W912" i="6"/>
  <c r="H317" i="6"/>
  <c r="L317" i="6"/>
  <c r="W317" i="6"/>
  <c r="W388" i="6"/>
  <c r="L388" i="6"/>
  <c r="P388" i="6" s="1"/>
  <c r="H388" i="6"/>
  <c r="W465" i="6"/>
  <c r="L465" i="6"/>
  <c r="H465" i="6"/>
  <c r="W606" i="6"/>
  <c r="L606" i="6"/>
  <c r="H606" i="6"/>
  <c r="W506" i="6"/>
  <c r="L506" i="6"/>
  <c r="H506" i="6"/>
  <c r="W920" i="6"/>
  <c r="L920" i="6"/>
  <c r="H920" i="6"/>
  <c r="W815" i="6"/>
  <c r="L815" i="6"/>
  <c r="H815" i="6"/>
  <c r="W726" i="6"/>
  <c r="H726" i="6"/>
  <c r="L726" i="6"/>
  <c r="H493" i="6"/>
  <c r="L493" i="6"/>
  <c r="W493" i="6"/>
  <c r="W486" i="6"/>
  <c r="L486" i="6"/>
  <c r="H486" i="6"/>
  <c r="T486" i="6" s="1"/>
  <c r="W916" i="6"/>
  <c r="H916" i="6"/>
  <c r="L916" i="6"/>
  <c r="P916" i="6" s="1"/>
  <c r="W816" i="6"/>
  <c r="L816" i="6"/>
  <c r="H816" i="6"/>
  <c r="W366" i="6"/>
  <c r="L366" i="6"/>
  <c r="H366" i="6"/>
  <c r="W635" i="6"/>
  <c r="H635" i="6"/>
  <c r="L635" i="6"/>
  <c r="W475" i="6"/>
  <c r="L475" i="6"/>
  <c r="H475" i="6"/>
  <c r="W538" i="6"/>
  <c r="L538" i="6"/>
  <c r="H538" i="6"/>
  <c r="W439" i="6"/>
  <c r="L439" i="6"/>
  <c r="H439" i="6"/>
  <c r="W708" i="6"/>
  <c r="L708" i="6"/>
  <c r="H708" i="6"/>
  <c r="W608" i="6"/>
  <c r="L608" i="6"/>
  <c r="H608" i="6"/>
  <c r="H331" i="6"/>
  <c r="W331" i="6"/>
  <c r="L331" i="6"/>
  <c r="W350" i="6"/>
  <c r="L350" i="6"/>
  <c r="H350" i="6"/>
  <c r="W452" i="6"/>
  <c r="H452" i="6"/>
  <c r="T452" i="6" s="1"/>
  <c r="L452" i="6"/>
  <c r="W352" i="6"/>
  <c r="H352" i="6"/>
  <c r="L352" i="6"/>
  <c r="P352" i="6" s="1"/>
  <c r="W624" i="6"/>
  <c r="H624" i="6"/>
  <c r="L624" i="6"/>
  <c r="P624" i="6" s="1"/>
  <c r="I857" i="6"/>
  <c r="E857" i="6"/>
  <c r="T857" i="6" s="1"/>
  <c r="W857" i="6"/>
  <c r="V603" i="6"/>
  <c r="T574" i="6"/>
  <c r="E341" i="6"/>
  <c r="I341" i="6"/>
  <c r="E734" i="6"/>
  <c r="I734" i="6"/>
  <c r="I687" i="6"/>
  <c r="E687" i="6"/>
  <c r="V687" i="6"/>
  <c r="I791" i="6"/>
  <c r="E791" i="6"/>
  <c r="I331" i="6"/>
  <c r="E331" i="6"/>
  <c r="E793" i="6"/>
  <c r="I793" i="6"/>
  <c r="M793" i="6" s="1"/>
  <c r="E664" i="6"/>
  <c r="R664" i="6" s="1"/>
  <c r="I664" i="6"/>
  <c r="M664" i="6" s="1"/>
  <c r="E848" i="6"/>
  <c r="I848" i="6"/>
  <c r="V848" i="6"/>
  <c r="E612" i="6"/>
  <c r="M612" i="6" s="1"/>
  <c r="I612" i="6"/>
  <c r="E387" i="6"/>
  <c r="S387" i="6" s="1"/>
  <c r="I387" i="6"/>
  <c r="I760" i="6"/>
  <c r="E760" i="6"/>
  <c r="I701" i="6"/>
  <c r="E701" i="6"/>
  <c r="E397" i="6"/>
  <c r="S397" i="6" s="1"/>
  <c r="I397" i="6"/>
  <c r="E655" i="6"/>
  <c r="I655" i="6"/>
  <c r="M655" i="6" s="1"/>
  <c r="I555" i="6"/>
  <c r="E555" i="6"/>
  <c r="I586" i="6"/>
  <c r="E586" i="6"/>
  <c r="I363" i="6"/>
  <c r="E363" i="6"/>
  <c r="E284" i="6"/>
  <c r="S284" i="6" s="1"/>
  <c r="I284" i="6"/>
  <c r="I410" i="6"/>
  <c r="M410" i="6" s="1"/>
  <c r="E410" i="6"/>
  <c r="W843" i="6"/>
  <c r="H843" i="6"/>
  <c r="T843" i="6" s="1"/>
  <c r="L843" i="6"/>
  <c r="P843" i="6" s="1"/>
  <c r="I914" i="6"/>
  <c r="E914" i="6"/>
  <c r="S914" i="6" s="1"/>
  <c r="S385" i="6"/>
  <c r="E652" i="6"/>
  <c r="I652" i="6"/>
  <c r="E790" i="6"/>
  <c r="T790" i="6" s="1"/>
  <c r="I790" i="6"/>
  <c r="M790" i="6" s="1"/>
  <c r="O414" i="6"/>
  <c r="W567" i="6"/>
  <c r="L567" i="6"/>
  <c r="P567" i="6" s="1"/>
  <c r="P869" i="6"/>
  <c r="V518" i="6"/>
  <c r="G518" i="6"/>
  <c r="S518" i="6" s="1"/>
  <c r="K518" i="6"/>
  <c r="V887" i="6"/>
  <c r="G887" i="6"/>
  <c r="K887" i="6"/>
  <c r="K450" i="6"/>
  <c r="V450" i="6"/>
  <c r="G450" i="6"/>
  <c r="V490" i="6"/>
  <c r="K490" i="6"/>
  <c r="G490" i="6"/>
  <c r="V607" i="6"/>
  <c r="K607" i="6"/>
  <c r="G607" i="6"/>
  <c r="V375" i="6"/>
  <c r="K375" i="6"/>
  <c r="G375" i="6"/>
  <c r="V538" i="6"/>
  <c r="G538" i="6"/>
  <c r="K538" i="6"/>
  <c r="V283" i="6"/>
  <c r="G283" i="6"/>
  <c r="K283" i="6"/>
  <c r="V436" i="6"/>
  <c r="G436" i="6"/>
  <c r="K436" i="6"/>
  <c r="V336" i="6"/>
  <c r="G336" i="6"/>
  <c r="K336" i="6"/>
  <c r="V294" i="6"/>
  <c r="K294" i="6"/>
  <c r="G294" i="6"/>
  <c r="V302" i="6"/>
  <c r="K302" i="6"/>
  <c r="G302" i="6"/>
  <c r="V305" i="6"/>
  <c r="K305" i="6"/>
  <c r="G305" i="6"/>
  <c r="U518" i="6"/>
  <c r="F518" i="6"/>
  <c r="J518" i="6"/>
  <c r="U587" i="6"/>
  <c r="J587" i="6"/>
  <c r="F587" i="6"/>
  <c r="U857" i="6"/>
  <c r="J857" i="6"/>
  <c r="F857" i="6"/>
  <c r="R857" i="6" s="1"/>
  <c r="U376" i="6"/>
  <c r="F376" i="6"/>
  <c r="J376" i="6"/>
  <c r="U592" i="6"/>
  <c r="J592" i="6"/>
  <c r="F592" i="6"/>
  <c r="U856" i="6"/>
  <c r="J856" i="6"/>
  <c r="F856" i="6"/>
  <c r="U680" i="6"/>
  <c r="F680" i="6"/>
  <c r="J680" i="6"/>
  <c r="U783" i="6"/>
  <c r="F783" i="6"/>
  <c r="J783" i="6"/>
  <c r="U612" i="6"/>
  <c r="F612" i="6"/>
  <c r="J612" i="6"/>
  <c r="U620" i="6"/>
  <c r="F620" i="6"/>
  <c r="J620" i="6"/>
  <c r="U697" i="6"/>
  <c r="F697" i="6"/>
  <c r="J697" i="6"/>
  <c r="N697" i="6" s="1"/>
  <c r="U803" i="6"/>
  <c r="F803" i="6"/>
  <c r="R803" i="6" s="1"/>
  <c r="J803" i="6"/>
  <c r="N803" i="6" s="1"/>
  <c r="U879" i="6"/>
  <c r="J879" i="6"/>
  <c r="F879" i="6"/>
  <c r="U745" i="6"/>
  <c r="J745" i="6"/>
  <c r="F745" i="6"/>
  <c r="U790" i="6"/>
  <c r="F790" i="6"/>
  <c r="R790" i="6" s="1"/>
  <c r="J790" i="6"/>
  <c r="U594" i="6"/>
  <c r="J594" i="6"/>
  <c r="F594" i="6"/>
  <c r="U408" i="6"/>
  <c r="J408" i="6"/>
  <c r="F408" i="6"/>
  <c r="R408" i="6" s="1"/>
  <c r="U323" i="6"/>
  <c r="F323" i="6"/>
  <c r="J323" i="6"/>
  <c r="U746" i="6"/>
  <c r="F746" i="6"/>
  <c r="J746" i="6"/>
  <c r="U646" i="6"/>
  <c r="J646" i="6"/>
  <c r="F646" i="6"/>
  <c r="U546" i="6"/>
  <c r="F546" i="6"/>
  <c r="J546" i="6"/>
  <c r="U453" i="6"/>
  <c r="F453" i="6"/>
  <c r="J453" i="6"/>
  <c r="N453" i="6" s="1"/>
  <c r="U306" i="6"/>
  <c r="J306" i="6"/>
  <c r="F306" i="6"/>
  <c r="U351" i="6"/>
  <c r="J351" i="6"/>
  <c r="F351" i="6"/>
  <c r="U300" i="6"/>
  <c r="J300" i="6"/>
  <c r="F300" i="6"/>
  <c r="F540" i="6"/>
  <c r="R540" i="6" s="1"/>
  <c r="U540" i="6"/>
  <c r="J540" i="6"/>
  <c r="F440" i="6"/>
  <c r="J440" i="6"/>
  <c r="U440" i="6"/>
  <c r="J340" i="6"/>
  <c r="F340" i="6"/>
  <c r="U340" i="6"/>
  <c r="U321" i="6"/>
  <c r="J321" i="6"/>
  <c r="F321" i="6"/>
  <c r="E326" i="6"/>
  <c r="I326" i="6"/>
  <c r="I850" i="6"/>
  <c r="E850" i="6"/>
  <c r="M692" i="6"/>
  <c r="S596" i="6"/>
  <c r="U773" i="6"/>
  <c r="F773" i="6"/>
  <c r="R773" i="6" s="1"/>
  <c r="J773" i="6"/>
  <c r="N773" i="6" s="1"/>
  <c r="O729" i="6"/>
  <c r="W338" i="6"/>
  <c r="L338" i="6"/>
  <c r="H338" i="6"/>
  <c r="W483" i="6"/>
  <c r="H483" i="6"/>
  <c r="L483" i="6"/>
  <c r="P483" i="6" s="1"/>
  <c r="W335" i="6"/>
  <c r="L335" i="6"/>
  <c r="H335" i="6"/>
  <c r="W910" i="6"/>
  <c r="H910" i="6"/>
  <c r="L910" i="6"/>
  <c r="W805" i="6"/>
  <c r="L805" i="6"/>
  <c r="H805" i="6"/>
  <c r="T805" i="6" s="1"/>
  <c r="W786" i="6"/>
  <c r="H786" i="6"/>
  <c r="L786" i="6"/>
  <c r="W875" i="6"/>
  <c r="L875" i="6"/>
  <c r="H875" i="6"/>
  <c r="W544" i="6"/>
  <c r="H544" i="6"/>
  <c r="L544" i="6"/>
  <c r="W777" i="6"/>
  <c r="L777" i="6"/>
  <c r="H777" i="6"/>
  <c r="W906" i="6"/>
  <c r="H906" i="6"/>
  <c r="L906" i="6"/>
  <c r="W806" i="6"/>
  <c r="L806" i="6"/>
  <c r="H806" i="6"/>
  <c r="W316" i="6"/>
  <c r="L316" i="6"/>
  <c r="H316" i="6"/>
  <c r="W625" i="6"/>
  <c r="L625" i="6"/>
  <c r="H625" i="6"/>
  <c r="W409" i="6"/>
  <c r="L409" i="6"/>
  <c r="H409" i="6"/>
  <c r="L463" i="6"/>
  <c r="W463" i="6"/>
  <c r="H463" i="6"/>
  <c r="W368" i="6"/>
  <c r="L368" i="6"/>
  <c r="H368" i="6"/>
  <c r="W698" i="6"/>
  <c r="H698" i="6"/>
  <c r="L698" i="6"/>
  <c r="W598" i="6"/>
  <c r="L598" i="6"/>
  <c r="H598" i="6"/>
  <c r="T598" i="6" s="1"/>
  <c r="W319" i="6"/>
  <c r="H319" i="6"/>
  <c r="L319" i="6"/>
  <c r="W408" i="6"/>
  <c r="L408" i="6"/>
  <c r="H408" i="6"/>
  <c r="W442" i="6"/>
  <c r="H442" i="6"/>
  <c r="L442" i="6"/>
  <c r="W342" i="6"/>
  <c r="L342" i="6"/>
  <c r="H342" i="6"/>
  <c r="P819" i="6"/>
  <c r="E897" i="6"/>
  <c r="T897" i="6" s="1"/>
  <c r="I897" i="6"/>
  <c r="E473" i="6"/>
  <c r="I473" i="6"/>
  <c r="M473" i="6" s="1"/>
  <c r="E649" i="6"/>
  <c r="S649" i="6" s="1"/>
  <c r="I649" i="6"/>
  <c r="M649" i="6" s="1"/>
  <c r="I663" i="6"/>
  <c r="E663" i="6"/>
  <c r="I731" i="6"/>
  <c r="E731" i="6"/>
  <c r="S731" i="6" s="1"/>
  <c r="I678" i="6"/>
  <c r="E678" i="6"/>
  <c r="M678" i="6" s="1"/>
  <c r="E389" i="6"/>
  <c r="I389" i="6"/>
  <c r="E833" i="6"/>
  <c r="I833" i="6"/>
  <c r="I559" i="6"/>
  <c r="E559" i="6"/>
  <c r="I711" i="6"/>
  <c r="E711" i="6"/>
  <c r="I733" i="6"/>
  <c r="E733" i="6"/>
  <c r="S733" i="6" s="1"/>
  <c r="E578" i="6"/>
  <c r="I578" i="6"/>
  <c r="M578" i="6" s="1"/>
  <c r="E324" i="6"/>
  <c r="I324" i="6"/>
  <c r="M324" i="6" s="1"/>
  <c r="I640" i="6"/>
  <c r="E640" i="6"/>
  <c r="E536" i="6"/>
  <c r="I536" i="6"/>
  <c r="E671" i="6"/>
  <c r="I671" i="6"/>
  <c r="M671" i="6" s="1"/>
  <c r="I571" i="6"/>
  <c r="E571" i="6"/>
  <c r="E329" i="6"/>
  <c r="S329" i="6" s="1"/>
  <c r="I329" i="6"/>
  <c r="E379" i="6"/>
  <c r="I379" i="6"/>
  <c r="I320" i="6"/>
  <c r="E320" i="6"/>
  <c r="T320" i="6" s="1"/>
  <c r="I395" i="6"/>
  <c r="E395" i="6"/>
  <c r="W431" i="6"/>
  <c r="L431" i="6"/>
  <c r="H431" i="6"/>
  <c r="G790" i="6"/>
  <c r="G519" i="6"/>
  <c r="S519" i="6" s="1"/>
  <c r="K519" i="6"/>
  <c r="K534" i="6"/>
  <c r="O534" i="6" s="1"/>
  <c r="U720" i="6"/>
  <c r="F720" i="6"/>
  <c r="J720" i="6"/>
  <c r="E602" i="6"/>
  <c r="I602" i="6"/>
  <c r="I792" i="6"/>
  <c r="E792" i="6"/>
  <c r="T792" i="6" s="1"/>
  <c r="U357" i="6"/>
  <c r="J357" i="6"/>
  <c r="F357" i="6"/>
  <c r="U389" i="6"/>
  <c r="F389" i="6"/>
  <c r="J389" i="6"/>
  <c r="P794" i="6"/>
  <c r="U291" i="6"/>
  <c r="F291" i="6"/>
  <c r="J291" i="6"/>
  <c r="U844" i="6"/>
  <c r="F844" i="6"/>
  <c r="J844" i="6"/>
  <c r="N844" i="6" s="1"/>
  <c r="U652" i="6"/>
  <c r="F652" i="6"/>
  <c r="J652" i="6"/>
  <c r="N652" i="6" s="1"/>
  <c r="U808" i="6"/>
  <c r="J808" i="6"/>
  <c r="F808" i="6"/>
  <c r="R808" i="6" s="1"/>
  <c r="U753" i="6"/>
  <c r="J753" i="6"/>
  <c r="F753" i="6"/>
  <c r="R753" i="6" s="1"/>
  <c r="U416" i="6"/>
  <c r="J416" i="6"/>
  <c r="F416" i="6"/>
  <c r="J711" i="6"/>
  <c r="U711" i="6"/>
  <c r="F711" i="6"/>
  <c r="F611" i="6"/>
  <c r="U611" i="6"/>
  <c r="J611" i="6"/>
  <c r="N611" i="6" s="1"/>
  <c r="U304" i="6"/>
  <c r="F304" i="6"/>
  <c r="J304" i="6"/>
  <c r="U434" i="6"/>
  <c r="F434" i="6"/>
  <c r="J434" i="6"/>
  <c r="U302" i="6"/>
  <c r="J302" i="6"/>
  <c r="F302" i="6"/>
  <c r="U505" i="6"/>
  <c r="F505" i="6"/>
  <c r="J505" i="6"/>
  <c r="U405" i="6"/>
  <c r="J405" i="6"/>
  <c r="F405" i="6"/>
  <c r="R405" i="6" s="1"/>
  <c r="E809" i="6"/>
  <c r="I809" i="6"/>
  <c r="E825" i="6"/>
  <c r="I825" i="6"/>
  <c r="P877" i="6"/>
  <c r="E870" i="6"/>
  <c r="I870" i="6"/>
  <c r="M870" i="6" s="1"/>
  <c r="I859" i="6"/>
  <c r="E859" i="6"/>
  <c r="S859" i="6" s="1"/>
  <c r="W744" i="6"/>
  <c r="L744" i="6"/>
  <c r="H744" i="6"/>
  <c r="T744" i="6" s="1"/>
  <c r="W488" i="6"/>
  <c r="H488" i="6"/>
  <c r="L488" i="6"/>
  <c r="W393" i="6"/>
  <c r="L393" i="6"/>
  <c r="H393" i="6"/>
  <c r="W780" i="6"/>
  <c r="H780" i="6"/>
  <c r="L780" i="6"/>
  <c r="W586" i="6"/>
  <c r="H586" i="6"/>
  <c r="L586" i="6"/>
  <c r="W870" i="6"/>
  <c r="H870" i="6"/>
  <c r="L870" i="6"/>
  <c r="W705" i="6"/>
  <c r="H705" i="6"/>
  <c r="L705" i="6"/>
  <c r="P705" i="6" s="1"/>
  <c r="H602" i="6"/>
  <c r="W602" i="6"/>
  <c r="L602" i="6"/>
  <c r="L626" i="6"/>
  <c r="H626" i="6"/>
  <c r="W626" i="6"/>
  <c r="W584" i="6"/>
  <c r="H584" i="6"/>
  <c r="L584" i="6"/>
  <c r="P584" i="6" s="1"/>
  <c r="W682" i="6"/>
  <c r="H682" i="6"/>
  <c r="L682" i="6"/>
  <c r="W871" i="6"/>
  <c r="L871" i="6"/>
  <c r="H871" i="6"/>
  <c r="W731" i="6"/>
  <c r="H731" i="6"/>
  <c r="L731" i="6"/>
  <c r="W690" i="6"/>
  <c r="H690" i="6"/>
  <c r="L690" i="6"/>
  <c r="W590" i="6"/>
  <c r="L590" i="6"/>
  <c r="H590" i="6"/>
  <c r="W508" i="6"/>
  <c r="H508" i="6"/>
  <c r="L508" i="6"/>
  <c r="W358" i="6"/>
  <c r="H358" i="6"/>
  <c r="L358" i="6"/>
  <c r="W763" i="6"/>
  <c r="H763" i="6"/>
  <c r="L763" i="6"/>
  <c r="P763" i="6" s="1"/>
  <c r="W663" i="6"/>
  <c r="H663" i="6"/>
  <c r="L663" i="6"/>
  <c r="W563" i="6"/>
  <c r="L563" i="6"/>
  <c r="H563" i="6"/>
  <c r="W474" i="6"/>
  <c r="H474" i="6"/>
  <c r="L474" i="6"/>
  <c r="W340" i="6"/>
  <c r="H340" i="6"/>
  <c r="L340" i="6"/>
  <c r="W308" i="6"/>
  <c r="L308" i="6"/>
  <c r="H308" i="6"/>
  <c r="W369" i="6"/>
  <c r="L369" i="6"/>
  <c r="H369" i="6"/>
  <c r="W507" i="6"/>
  <c r="L507" i="6"/>
  <c r="H507" i="6"/>
  <c r="W407" i="6"/>
  <c r="H407" i="6"/>
  <c r="L407" i="6"/>
  <c r="P407" i="6" s="1"/>
  <c r="W285" i="6"/>
  <c r="L285" i="6"/>
  <c r="H285" i="6"/>
  <c r="F603" i="6"/>
  <c r="E644" i="6"/>
  <c r="I644" i="6"/>
  <c r="U516" i="6"/>
  <c r="J516" i="6"/>
  <c r="F516" i="6"/>
  <c r="R516" i="6" s="1"/>
  <c r="E799" i="6"/>
  <c r="T799" i="6" s="1"/>
  <c r="I799" i="6"/>
  <c r="H918" i="6"/>
  <c r="E352" i="6"/>
  <c r="I352" i="6"/>
  <c r="E668" i="6"/>
  <c r="R668" i="6" s="1"/>
  <c r="I668" i="6"/>
  <c r="I508" i="6"/>
  <c r="E508" i="6"/>
  <c r="I414" i="6"/>
  <c r="E414" i="6"/>
  <c r="S414" i="6" s="1"/>
  <c r="E637" i="6"/>
  <c r="I637" i="6"/>
  <c r="M637" i="6" s="1"/>
  <c r="I763" i="6"/>
  <c r="E763" i="6"/>
  <c r="M763" i="6" s="1"/>
  <c r="E291" i="6"/>
  <c r="I291" i="6"/>
  <c r="E898" i="6"/>
  <c r="I898" i="6"/>
  <c r="E798" i="6"/>
  <c r="I798" i="6"/>
  <c r="I488" i="6"/>
  <c r="E488" i="6"/>
  <c r="E557" i="6"/>
  <c r="I557" i="6"/>
  <c r="E705" i="6"/>
  <c r="I705" i="6"/>
  <c r="M705" i="6" s="1"/>
  <c r="E605" i="6"/>
  <c r="I605" i="6"/>
  <c r="I398" i="6"/>
  <c r="E398" i="6"/>
  <c r="I472" i="6"/>
  <c r="E472" i="6"/>
  <c r="M472" i="6" s="1"/>
  <c r="E503" i="6"/>
  <c r="I503" i="6"/>
  <c r="M503" i="6" s="1"/>
  <c r="I636" i="6"/>
  <c r="E636" i="6"/>
  <c r="E490" i="6"/>
  <c r="I490" i="6"/>
  <c r="E292" i="6"/>
  <c r="I292" i="6"/>
  <c r="I460" i="6"/>
  <c r="E460" i="6"/>
  <c r="I360" i="6"/>
  <c r="E360" i="6"/>
  <c r="W741" i="6"/>
  <c r="H741" i="6"/>
  <c r="L741" i="6"/>
  <c r="L822" i="6"/>
  <c r="W822" i="6"/>
  <c r="H822" i="6"/>
  <c r="T822" i="6" s="1"/>
  <c r="W883" i="6"/>
  <c r="H883" i="6"/>
  <c r="L883" i="6"/>
  <c r="G626" i="6"/>
  <c r="I471" i="6"/>
  <c r="E471" i="6"/>
  <c r="I774" i="6"/>
  <c r="E774" i="6"/>
  <c r="S774" i="6" s="1"/>
  <c r="G613" i="6"/>
  <c r="O613" i="6" s="1"/>
  <c r="U840" i="6"/>
  <c r="J446" i="6"/>
  <c r="I311" i="6"/>
  <c r="E311" i="6"/>
  <c r="S311" i="6" s="1"/>
  <c r="U472" i="6"/>
  <c r="J472" i="6"/>
  <c r="F472" i="6"/>
  <c r="W813" i="6"/>
  <c r="L813" i="6"/>
  <c r="H813" i="6"/>
  <c r="K736" i="6"/>
  <c r="I881" i="6"/>
  <c r="E881" i="6"/>
  <c r="H464" i="6"/>
  <c r="T464" i="6" s="1"/>
  <c r="F327" i="6"/>
  <c r="L591" i="6"/>
  <c r="P591" i="6" s="1"/>
  <c r="U477" i="6"/>
  <c r="J477" i="6"/>
  <c r="F477" i="6"/>
  <c r="U789" i="6"/>
  <c r="J789" i="6"/>
  <c r="F789" i="6"/>
  <c r="U839" i="6"/>
  <c r="J839" i="6"/>
  <c r="F839" i="6"/>
  <c r="U649" i="6"/>
  <c r="F649" i="6"/>
  <c r="J649" i="6"/>
  <c r="U638" i="6"/>
  <c r="J638" i="6"/>
  <c r="F638" i="6"/>
  <c r="U749" i="6"/>
  <c r="J749" i="6"/>
  <c r="F749" i="6"/>
  <c r="R749" i="6" s="1"/>
  <c r="F346" i="6"/>
  <c r="R346" i="6" s="1"/>
  <c r="U346" i="6"/>
  <c r="J346" i="6"/>
  <c r="U706" i="6"/>
  <c r="F706" i="6"/>
  <c r="J706" i="6"/>
  <c r="U606" i="6"/>
  <c r="J606" i="6"/>
  <c r="F606" i="6"/>
  <c r="U537" i="6"/>
  <c r="J537" i="6"/>
  <c r="F537" i="6"/>
  <c r="U296" i="6"/>
  <c r="F296" i="6"/>
  <c r="J296" i="6"/>
  <c r="F431" i="6"/>
  <c r="U431" i="6"/>
  <c r="J431" i="6"/>
  <c r="F290" i="6"/>
  <c r="U290" i="6"/>
  <c r="J290" i="6"/>
  <c r="U500" i="6"/>
  <c r="F500" i="6"/>
  <c r="R500" i="6" s="1"/>
  <c r="J500" i="6"/>
  <c r="U400" i="6"/>
  <c r="J400" i="6"/>
  <c r="F400" i="6"/>
  <c r="I827" i="6"/>
  <c r="E827" i="6"/>
  <c r="R827" i="6" s="1"/>
  <c r="E924" i="6"/>
  <c r="S924" i="6" s="1"/>
  <c r="I924" i="6"/>
  <c r="E909" i="6"/>
  <c r="I909" i="6"/>
  <c r="U639" i="6"/>
  <c r="F639" i="6"/>
  <c r="J639" i="6"/>
  <c r="N639" i="6" s="1"/>
  <c r="I527" i="6"/>
  <c r="E527" i="6"/>
  <c r="P799" i="6"/>
  <c r="N842" i="6"/>
  <c r="E755" i="6"/>
  <c r="T755" i="6" s="1"/>
  <c r="I755" i="6"/>
  <c r="W812" i="6"/>
  <c r="H812" i="6"/>
  <c r="L812" i="6"/>
  <c r="I872" i="6"/>
  <c r="E872" i="6"/>
  <c r="W499" i="6"/>
  <c r="H499" i="6"/>
  <c r="L499" i="6"/>
  <c r="W751" i="6"/>
  <c r="L751" i="6"/>
  <c r="H751" i="6"/>
  <c r="W440" i="6"/>
  <c r="L440" i="6"/>
  <c r="H440" i="6"/>
  <c r="W351" i="6"/>
  <c r="H351" i="6"/>
  <c r="L351" i="6"/>
  <c r="W700" i="6"/>
  <c r="L700" i="6"/>
  <c r="H700" i="6"/>
  <c r="W451" i="6"/>
  <c r="H451" i="6"/>
  <c r="L451" i="6"/>
  <c r="W865" i="6"/>
  <c r="H865" i="6"/>
  <c r="L865" i="6"/>
  <c r="P865" i="6" s="1"/>
  <c r="W676" i="6"/>
  <c r="L676" i="6"/>
  <c r="H676" i="6"/>
  <c r="W589" i="6"/>
  <c r="H589" i="6"/>
  <c r="L589" i="6"/>
  <c r="P589" i="6" s="1"/>
  <c r="W576" i="6"/>
  <c r="H576" i="6"/>
  <c r="L576" i="6"/>
  <c r="W547" i="6"/>
  <c r="H547" i="6"/>
  <c r="L547" i="6"/>
  <c r="W679" i="6"/>
  <c r="H679" i="6"/>
  <c r="T679" i="6" s="1"/>
  <c r="L679" i="6"/>
  <c r="W866" i="6"/>
  <c r="H866" i="6"/>
  <c r="L866" i="6"/>
  <c r="W727" i="6"/>
  <c r="H727" i="6"/>
  <c r="T727" i="6" s="1"/>
  <c r="L727" i="6"/>
  <c r="P727" i="6" s="1"/>
  <c r="W685" i="6"/>
  <c r="L685" i="6"/>
  <c r="H685" i="6"/>
  <c r="W585" i="6"/>
  <c r="L585" i="6"/>
  <c r="H585" i="6"/>
  <c r="W494" i="6"/>
  <c r="L494" i="6"/>
  <c r="H494" i="6"/>
  <c r="W353" i="6"/>
  <c r="L353" i="6"/>
  <c r="H353" i="6"/>
  <c r="W758" i="6"/>
  <c r="H758" i="6"/>
  <c r="L758" i="6"/>
  <c r="W658" i="6"/>
  <c r="L658" i="6"/>
  <c r="H658" i="6"/>
  <c r="W558" i="6"/>
  <c r="L558" i="6"/>
  <c r="H558" i="6"/>
  <c r="W436" i="6"/>
  <c r="H436" i="6"/>
  <c r="L436" i="6"/>
  <c r="W323" i="6"/>
  <c r="L323" i="6"/>
  <c r="H323" i="6"/>
  <c r="H364" i="6"/>
  <c r="W364" i="6"/>
  <c r="L364" i="6"/>
  <c r="P364" i="6" s="1"/>
  <c r="W502" i="6"/>
  <c r="L502" i="6"/>
  <c r="H502" i="6"/>
  <c r="W402" i="6"/>
  <c r="H402" i="6"/>
  <c r="L402" i="6"/>
  <c r="W282" i="6"/>
  <c r="H282" i="6"/>
  <c r="L282" i="6"/>
  <c r="P282" i="6" s="1"/>
  <c r="E492" i="6"/>
  <c r="I492" i="6"/>
  <c r="U793" i="6"/>
  <c r="F793" i="6"/>
  <c r="J793" i="6"/>
  <c r="I618" i="6"/>
  <c r="E618" i="6"/>
  <c r="E483" i="6"/>
  <c r="I483" i="6"/>
  <c r="E394" i="6"/>
  <c r="R394" i="6" s="1"/>
  <c r="I394" i="6"/>
  <c r="I634" i="6"/>
  <c r="E634" i="6"/>
  <c r="E740" i="6"/>
  <c r="I740" i="6"/>
  <c r="I286" i="6"/>
  <c r="E286" i="6"/>
  <c r="I893" i="6"/>
  <c r="E893" i="6"/>
  <c r="I776" i="6"/>
  <c r="E776" i="6"/>
  <c r="S776" i="6" s="1"/>
  <c r="E681" i="6"/>
  <c r="S681" i="6" s="1"/>
  <c r="I681" i="6"/>
  <c r="I453" i="6"/>
  <c r="E453" i="6"/>
  <c r="E554" i="6"/>
  <c r="I554" i="6"/>
  <c r="E534" i="6"/>
  <c r="I534" i="6"/>
  <c r="I700" i="6"/>
  <c r="E700" i="6"/>
  <c r="E600" i="6"/>
  <c r="I600" i="6"/>
  <c r="E377" i="6"/>
  <c r="I377" i="6"/>
  <c r="I462" i="6"/>
  <c r="E462" i="6"/>
  <c r="I441" i="6"/>
  <c r="E441" i="6"/>
  <c r="I631" i="6"/>
  <c r="E631" i="6"/>
  <c r="I476" i="6"/>
  <c r="E476" i="6"/>
  <c r="E455" i="6"/>
  <c r="S455" i="6" s="1"/>
  <c r="I455" i="6"/>
  <c r="E355" i="6"/>
  <c r="I355" i="6"/>
  <c r="E696" i="6"/>
  <c r="I696" i="6"/>
  <c r="W887" i="6"/>
  <c r="L887" i="6"/>
  <c r="H887" i="6"/>
  <c r="I811" i="6"/>
  <c r="E811" i="6"/>
  <c r="S811" i="6" s="1"/>
  <c r="E677" i="6"/>
  <c r="I677" i="6"/>
  <c r="F446" i="6"/>
  <c r="I875" i="6"/>
  <c r="E875" i="6"/>
  <c r="I478" i="6"/>
  <c r="E478" i="6"/>
  <c r="S478" i="6" s="1"/>
  <c r="L842" i="6"/>
  <c r="P842" i="6" s="1"/>
  <c r="U890" i="6"/>
  <c r="F890" i="6"/>
  <c r="J890" i="6"/>
  <c r="I779" i="6"/>
  <c r="E779" i="6"/>
  <c r="S779" i="6" s="1"/>
  <c r="L520" i="6"/>
  <c r="P520" i="6" s="1"/>
  <c r="E783" i="6"/>
  <c r="T783" i="6" s="1"/>
  <c r="V379" i="6"/>
  <c r="G379" i="6"/>
  <c r="K379" i="6"/>
  <c r="V662" i="6"/>
  <c r="G662" i="6"/>
  <c r="K662" i="6"/>
  <c r="V562" i="6"/>
  <c r="K562" i="6"/>
  <c r="G562" i="6"/>
  <c r="V494" i="6"/>
  <c r="K494" i="6"/>
  <c r="G494" i="6"/>
  <c r="V491" i="6"/>
  <c r="G491" i="6"/>
  <c r="K491" i="6"/>
  <c r="G391" i="6"/>
  <c r="S391" i="6" s="1"/>
  <c r="K391" i="6"/>
  <c r="V391" i="6"/>
  <c r="W415" i="6"/>
  <c r="H415" i="6"/>
  <c r="L415" i="6"/>
  <c r="W662" i="6"/>
  <c r="H662" i="6"/>
  <c r="L662" i="6"/>
  <c r="U862" i="6"/>
  <c r="F862" i="6"/>
  <c r="J862" i="6"/>
  <c r="P396" i="6"/>
  <c r="U580" i="6"/>
  <c r="J580" i="6"/>
  <c r="F580" i="6"/>
  <c r="R580" i="6" s="1"/>
  <c r="U847" i="6"/>
  <c r="J847" i="6"/>
  <c r="F847" i="6"/>
  <c r="R847" i="6" s="1"/>
  <c r="U342" i="6"/>
  <c r="J342" i="6"/>
  <c r="F342" i="6"/>
  <c r="U911" i="6"/>
  <c r="F911" i="6"/>
  <c r="J911" i="6"/>
  <c r="J811" i="6"/>
  <c r="F811" i="6"/>
  <c r="U811" i="6"/>
  <c r="U579" i="6"/>
  <c r="J579" i="6"/>
  <c r="F579" i="6"/>
  <c r="U785" i="6"/>
  <c r="J785" i="6"/>
  <c r="F785" i="6"/>
  <c r="U397" i="6"/>
  <c r="F397" i="6"/>
  <c r="J397" i="6"/>
  <c r="U428" i="6"/>
  <c r="F428" i="6"/>
  <c r="J428" i="6"/>
  <c r="U714" i="6"/>
  <c r="F714" i="6"/>
  <c r="R714" i="6" s="1"/>
  <c r="J714" i="6"/>
  <c r="U834" i="6"/>
  <c r="F834" i="6"/>
  <c r="J834" i="6"/>
  <c r="U628" i="6"/>
  <c r="J628" i="6"/>
  <c r="F628" i="6"/>
  <c r="U609" i="6"/>
  <c r="J609" i="6"/>
  <c r="F609" i="6"/>
  <c r="R609" i="6" s="1"/>
  <c r="J730" i="6"/>
  <c r="F730" i="6"/>
  <c r="U730" i="6"/>
  <c r="U309" i="6"/>
  <c r="F309" i="6"/>
  <c r="J309" i="6"/>
  <c r="U701" i="6"/>
  <c r="F701" i="6"/>
  <c r="J701" i="6"/>
  <c r="U601" i="6"/>
  <c r="J601" i="6"/>
  <c r="F601" i="6"/>
  <c r="U524" i="6"/>
  <c r="F524" i="6"/>
  <c r="J524" i="6"/>
  <c r="U418" i="6"/>
  <c r="J418" i="6"/>
  <c r="N418" i="6" s="1"/>
  <c r="F418" i="6"/>
  <c r="U495" i="6"/>
  <c r="J495" i="6"/>
  <c r="F495" i="6"/>
  <c r="U395" i="6"/>
  <c r="F395" i="6"/>
  <c r="J395" i="6"/>
  <c r="N395" i="6" s="1"/>
  <c r="I844" i="6"/>
  <c r="E844" i="6"/>
  <c r="S844" i="6" s="1"/>
  <c r="I295" i="6"/>
  <c r="E295" i="6"/>
  <c r="E735" i="6"/>
  <c r="I735" i="6"/>
  <c r="U810" i="6"/>
  <c r="F810" i="6"/>
  <c r="J810" i="6"/>
  <c r="I880" i="6"/>
  <c r="E880" i="6"/>
  <c r="T562" i="6"/>
  <c r="W384" i="6"/>
  <c r="L384" i="6"/>
  <c r="H384" i="6"/>
  <c r="U555" i="6"/>
  <c r="F555" i="6"/>
  <c r="J555" i="6"/>
  <c r="E876" i="6"/>
  <c r="S876" i="6" s="1"/>
  <c r="I876" i="6"/>
  <c r="W495" i="6"/>
  <c r="H495" i="6"/>
  <c r="L495" i="6"/>
  <c r="W747" i="6"/>
  <c r="L747" i="6"/>
  <c r="H747" i="6"/>
  <c r="W398" i="6"/>
  <c r="L398" i="6"/>
  <c r="H398" i="6"/>
  <c r="W687" i="6"/>
  <c r="L687" i="6"/>
  <c r="H687" i="6"/>
  <c r="W773" i="6"/>
  <c r="H773" i="6"/>
  <c r="L773" i="6"/>
  <c r="W860" i="6"/>
  <c r="H860" i="6"/>
  <c r="L860" i="6"/>
  <c r="W631" i="6"/>
  <c r="H631" i="6"/>
  <c r="L631" i="6"/>
  <c r="W552" i="6"/>
  <c r="L552" i="6"/>
  <c r="H552" i="6"/>
  <c r="W532" i="6"/>
  <c r="H532" i="6"/>
  <c r="T532" i="6" s="1"/>
  <c r="L532" i="6"/>
  <c r="W471" i="6"/>
  <c r="L471" i="6"/>
  <c r="H471" i="6"/>
  <c r="W657" i="6"/>
  <c r="H657" i="6"/>
  <c r="L657" i="6"/>
  <c r="W861" i="6"/>
  <c r="H861" i="6"/>
  <c r="L861" i="6"/>
  <c r="W709" i="6"/>
  <c r="L709" i="6"/>
  <c r="H709" i="6"/>
  <c r="W680" i="6"/>
  <c r="H680" i="6"/>
  <c r="L680" i="6"/>
  <c r="W580" i="6"/>
  <c r="H580" i="6"/>
  <c r="L580" i="6"/>
  <c r="W480" i="6"/>
  <c r="L480" i="6"/>
  <c r="H480" i="6"/>
  <c r="L312" i="6"/>
  <c r="H312" i="6"/>
  <c r="W312" i="6"/>
  <c r="W753" i="6"/>
  <c r="L753" i="6"/>
  <c r="H753" i="6"/>
  <c r="W653" i="6"/>
  <c r="L653" i="6"/>
  <c r="H653" i="6"/>
  <c r="W553" i="6"/>
  <c r="H553" i="6"/>
  <c r="L553" i="6"/>
  <c r="W346" i="6"/>
  <c r="H346" i="6"/>
  <c r="L346" i="6"/>
  <c r="W305" i="6"/>
  <c r="L305" i="6"/>
  <c r="H305" i="6"/>
  <c r="W359" i="6"/>
  <c r="L359" i="6"/>
  <c r="H359" i="6"/>
  <c r="T359" i="6" s="1"/>
  <c r="W497" i="6"/>
  <c r="L497" i="6"/>
  <c r="H497" i="6"/>
  <c r="H397" i="6"/>
  <c r="W397" i="6"/>
  <c r="L397" i="6"/>
  <c r="E474" i="6"/>
  <c r="S474" i="6" s="1"/>
  <c r="I474" i="6"/>
  <c r="M474" i="6" s="1"/>
  <c r="P514" i="6"/>
  <c r="E623" i="6"/>
  <c r="E309" i="6"/>
  <c r="I309" i="6"/>
  <c r="E795" i="6"/>
  <c r="I795" i="6"/>
  <c r="M795" i="6" s="1"/>
  <c r="G759" i="6"/>
  <c r="H677" i="6"/>
  <c r="E568" i="6"/>
  <c r="I568" i="6"/>
  <c r="I463" i="6"/>
  <c r="E463" i="6"/>
  <c r="R463" i="6" s="1"/>
  <c r="I392" i="6"/>
  <c r="M392" i="6" s="1"/>
  <c r="E392" i="6"/>
  <c r="I587" i="6"/>
  <c r="E587" i="6"/>
  <c r="I614" i="6"/>
  <c r="E614" i="6"/>
  <c r="I888" i="6"/>
  <c r="E888" i="6"/>
  <c r="M888" i="6" s="1"/>
  <c r="I756" i="6"/>
  <c r="E756" i="6"/>
  <c r="S756" i="6" s="1"/>
  <c r="I643" i="6"/>
  <c r="E643" i="6"/>
  <c r="I442" i="6"/>
  <c r="E442" i="6"/>
  <c r="S442" i="6" s="1"/>
  <c r="I524" i="6"/>
  <c r="E524" i="6"/>
  <c r="E521" i="6"/>
  <c r="I521" i="6"/>
  <c r="E695" i="6"/>
  <c r="I695" i="6"/>
  <c r="E595" i="6"/>
  <c r="S595" i="6" s="1"/>
  <c r="I595" i="6"/>
  <c r="I372" i="6"/>
  <c r="E372" i="6"/>
  <c r="S372" i="6" s="1"/>
  <c r="I459" i="6"/>
  <c r="E459" i="6"/>
  <c r="S459" i="6" s="1"/>
  <c r="E432" i="6"/>
  <c r="I432" i="6"/>
  <c r="M432" i="6" s="1"/>
  <c r="I626" i="6"/>
  <c r="E626" i="6"/>
  <c r="I469" i="6"/>
  <c r="E469" i="6"/>
  <c r="I450" i="6"/>
  <c r="E450" i="6"/>
  <c r="E350" i="6"/>
  <c r="I350" i="6"/>
  <c r="I293" i="6"/>
  <c r="E293" i="6"/>
  <c r="W889" i="6"/>
  <c r="L889" i="6"/>
  <c r="H889" i="6"/>
  <c r="E751" i="6"/>
  <c r="I751" i="6"/>
  <c r="J900" i="6"/>
  <c r="K603" i="6"/>
  <c r="O603" i="6" s="1"/>
  <c r="E877" i="6"/>
  <c r="T877" i="6" s="1"/>
  <c r="I877" i="6"/>
  <c r="U501" i="6"/>
  <c r="F501" i="6"/>
  <c r="J501" i="6"/>
  <c r="U738" i="6"/>
  <c r="J738" i="6"/>
  <c r="F738" i="6"/>
  <c r="E800" i="6"/>
  <c r="I800" i="6"/>
  <c r="M800" i="6" s="1"/>
  <c r="E318" i="6"/>
  <c r="R318" i="6" s="1"/>
  <c r="I318" i="6"/>
  <c r="E745" i="6"/>
  <c r="I745" i="6"/>
  <c r="M745" i="6" s="1"/>
  <c r="I806" i="6"/>
  <c r="E806" i="6"/>
  <c r="W888" i="6"/>
  <c r="K593" i="6"/>
  <c r="I305" i="6"/>
  <c r="S768" i="6"/>
  <c r="V690" i="6"/>
  <c r="K690" i="6"/>
  <c r="G690" i="6"/>
  <c r="S690" i="6" s="1"/>
  <c r="V837" i="6"/>
  <c r="G837" i="6"/>
  <c r="S837" i="6" s="1"/>
  <c r="K837" i="6"/>
  <c r="O837" i="6" s="1"/>
  <c r="G364" i="6"/>
  <c r="V364" i="6"/>
  <c r="K364" i="6"/>
  <c r="V657" i="6"/>
  <c r="G657" i="6"/>
  <c r="K657" i="6"/>
  <c r="V557" i="6"/>
  <c r="K557" i="6"/>
  <c r="O557" i="6" s="1"/>
  <c r="G557" i="6"/>
  <c r="V487" i="6"/>
  <c r="K487" i="6"/>
  <c r="G487" i="6"/>
  <c r="V368" i="6"/>
  <c r="G368" i="6"/>
  <c r="S368" i="6" s="1"/>
  <c r="K368" i="6"/>
  <c r="O368" i="6" s="1"/>
  <c r="V486" i="6"/>
  <c r="K486" i="6"/>
  <c r="O486" i="6" s="1"/>
  <c r="G486" i="6"/>
  <c r="S486" i="6" s="1"/>
  <c r="V386" i="6"/>
  <c r="K386" i="6"/>
  <c r="G386" i="6"/>
  <c r="S386" i="6" s="1"/>
  <c r="O478" i="6"/>
  <c r="S896" i="6"/>
  <c r="W814" i="6"/>
  <c r="H814" i="6"/>
  <c r="L814" i="6"/>
  <c r="U569" i="6"/>
  <c r="F569" i="6"/>
  <c r="J569" i="6"/>
  <c r="U782" i="6"/>
  <c r="F782" i="6"/>
  <c r="J782" i="6"/>
  <c r="U337" i="6"/>
  <c r="J337" i="6"/>
  <c r="F337" i="6"/>
  <c r="R337" i="6" s="1"/>
  <c r="U906" i="6"/>
  <c r="F906" i="6"/>
  <c r="J906" i="6"/>
  <c r="U806" i="6"/>
  <c r="J806" i="6"/>
  <c r="F806" i="6"/>
  <c r="U558" i="6"/>
  <c r="F558" i="6"/>
  <c r="R558" i="6" s="1"/>
  <c r="J558" i="6"/>
  <c r="U772" i="6"/>
  <c r="F772" i="6"/>
  <c r="J772" i="6"/>
  <c r="U283" i="6"/>
  <c r="F283" i="6"/>
  <c r="J283" i="6"/>
  <c r="U426" i="6"/>
  <c r="F426" i="6"/>
  <c r="J426" i="6"/>
  <c r="N426" i="6" s="1"/>
  <c r="U383" i="6"/>
  <c r="F383" i="6"/>
  <c r="J383" i="6"/>
  <c r="N383" i="6" s="1"/>
  <c r="U829" i="6"/>
  <c r="F829" i="6"/>
  <c r="J829" i="6"/>
  <c r="N829" i="6" s="1"/>
  <c r="U615" i="6"/>
  <c r="J615" i="6"/>
  <c r="F615" i="6"/>
  <c r="U588" i="6"/>
  <c r="J588" i="6"/>
  <c r="F588" i="6"/>
  <c r="F715" i="6"/>
  <c r="U715" i="6"/>
  <c r="J715" i="6"/>
  <c r="N715" i="6" s="1"/>
  <c r="U696" i="6"/>
  <c r="J696" i="6"/>
  <c r="F696" i="6"/>
  <c r="U596" i="6"/>
  <c r="F596" i="6"/>
  <c r="R596" i="6" s="1"/>
  <c r="J596" i="6"/>
  <c r="U493" i="6"/>
  <c r="J493" i="6"/>
  <c r="F493" i="6"/>
  <c r="R493" i="6" s="1"/>
  <c r="U412" i="6"/>
  <c r="F412" i="6"/>
  <c r="R412" i="6" s="1"/>
  <c r="J412" i="6"/>
  <c r="U490" i="6"/>
  <c r="J490" i="6"/>
  <c r="F490" i="6"/>
  <c r="J390" i="6"/>
  <c r="U390" i="6"/>
  <c r="F390" i="6"/>
  <c r="P345" i="6"/>
  <c r="W355" i="6"/>
  <c r="H355" i="6"/>
  <c r="L355" i="6"/>
  <c r="U895" i="6"/>
  <c r="F895" i="6"/>
  <c r="R895" i="6" s="1"/>
  <c r="J895" i="6"/>
  <c r="N895" i="6" s="1"/>
  <c r="U584" i="6"/>
  <c r="F584" i="6"/>
  <c r="J584" i="6"/>
  <c r="F765" i="6"/>
  <c r="J765" i="6"/>
  <c r="U765" i="6"/>
  <c r="W446" i="6"/>
  <c r="H446" i="6"/>
  <c r="L446" i="6"/>
  <c r="W651" i="6"/>
  <c r="H651" i="6"/>
  <c r="L651" i="6"/>
  <c r="W684" i="6"/>
  <c r="H684" i="6"/>
  <c r="L684" i="6"/>
  <c r="W607" i="6"/>
  <c r="H607" i="6"/>
  <c r="L607" i="6"/>
  <c r="W855" i="6"/>
  <c r="L855" i="6"/>
  <c r="H855" i="6"/>
  <c r="W581" i="6"/>
  <c r="H581" i="6"/>
  <c r="T581" i="6" s="1"/>
  <c r="L581" i="6"/>
  <c r="W527" i="6"/>
  <c r="L527" i="6"/>
  <c r="H527" i="6"/>
  <c r="W522" i="6"/>
  <c r="L522" i="6"/>
  <c r="H522" i="6"/>
  <c r="L469" i="6"/>
  <c r="W469" i="6"/>
  <c r="H469" i="6"/>
  <c r="W594" i="6"/>
  <c r="H594" i="6"/>
  <c r="T594" i="6" s="1"/>
  <c r="L594" i="6"/>
  <c r="W856" i="6"/>
  <c r="L856" i="6"/>
  <c r="H856" i="6"/>
  <c r="W686" i="6"/>
  <c r="L686" i="6"/>
  <c r="H686" i="6"/>
  <c r="T686" i="6" s="1"/>
  <c r="W675" i="6"/>
  <c r="L675" i="6"/>
  <c r="H675" i="6"/>
  <c r="W575" i="6"/>
  <c r="H575" i="6"/>
  <c r="L575" i="6"/>
  <c r="W473" i="6"/>
  <c r="H473" i="6"/>
  <c r="L473" i="6"/>
  <c r="W748" i="6"/>
  <c r="L748" i="6"/>
  <c r="H748" i="6"/>
  <c r="W648" i="6"/>
  <c r="L648" i="6"/>
  <c r="H648" i="6"/>
  <c r="W548" i="6"/>
  <c r="H548" i="6"/>
  <c r="L548" i="6"/>
  <c r="W341" i="6"/>
  <c r="H341" i="6"/>
  <c r="L341" i="6"/>
  <c r="W295" i="6"/>
  <c r="H295" i="6"/>
  <c r="L295" i="6"/>
  <c r="P295" i="6" s="1"/>
  <c r="W354" i="6"/>
  <c r="H354" i="6"/>
  <c r="L354" i="6"/>
  <c r="H492" i="6"/>
  <c r="W492" i="6"/>
  <c r="L492" i="6"/>
  <c r="W392" i="6"/>
  <c r="H392" i="6"/>
  <c r="T392" i="6" s="1"/>
  <c r="L392" i="6"/>
  <c r="H479" i="6"/>
  <c r="T479" i="6" s="1"/>
  <c r="N778" i="6"/>
  <c r="I682" i="6"/>
  <c r="E682" i="6"/>
  <c r="U322" i="6"/>
  <c r="J322" i="6"/>
  <c r="F322" i="6"/>
  <c r="R322" i="6" s="1"/>
  <c r="I746" i="6"/>
  <c r="E746" i="6"/>
  <c r="I797" i="6"/>
  <c r="E797" i="6"/>
  <c r="I899" i="6"/>
  <c r="E899" i="6"/>
  <c r="S899" i="6" s="1"/>
  <c r="V774" i="6"/>
  <c r="L677" i="6"/>
  <c r="I817" i="6"/>
  <c r="E817" i="6"/>
  <c r="I494" i="6"/>
  <c r="E494" i="6"/>
  <c r="E421" i="6"/>
  <c r="I421" i="6"/>
  <c r="I378" i="6"/>
  <c r="E378" i="6"/>
  <c r="I584" i="6"/>
  <c r="E584" i="6"/>
  <c r="I567" i="6"/>
  <c r="E567" i="6"/>
  <c r="E883" i="6"/>
  <c r="I883" i="6"/>
  <c r="E752" i="6"/>
  <c r="I752" i="6"/>
  <c r="I593" i="6"/>
  <c r="E593" i="6"/>
  <c r="E383" i="6"/>
  <c r="I383" i="6"/>
  <c r="E509" i="6"/>
  <c r="I509" i="6"/>
  <c r="E684" i="6"/>
  <c r="S684" i="6" s="1"/>
  <c r="I684" i="6"/>
  <c r="E505" i="6"/>
  <c r="I505" i="6"/>
  <c r="I690" i="6"/>
  <c r="E690" i="6"/>
  <c r="R690" i="6" s="1"/>
  <c r="I590" i="6"/>
  <c r="E590" i="6"/>
  <c r="E294" i="6"/>
  <c r="I294" i="6"/>
  <c r="E456" i="6"/>
  <c r="I456" i="6"/>
  <c r="I423" i="6"/>
  <c r="E423" i="6"/>
  <c r="E621" i="6"/>
  <c r="I621" i="6"/>
  <c r="M621" i="6" s="1"/>
  <c r="E393" i="6"/>
  <c r="I393" i="6"/>
  <c r="E445" i="6"/>
  <c r="I445" i="6"/>
  <c r="E345" i="6"/>
  <c r="S345" i="6" s="1"/>
  <c r="I345" i="6"/>
  <c r="I288" i="6"/>
  <c r="E288" i="6"/>
  <c r="P790" i="6"/>
  <c r="W596" i="6"/>
  <c r="H596" i="6"/>
  <c r="T596" i="6" s="1"/>
  <c r="L596" i="6"/>
  <c r="I761" i="6"/>
  <c r="E761" i="6"/>
  <c r="K747" i="6"/>
  <c r="O747" i="6" s="1"/>
  <c r="W899" i="6"/>
  <c r="I548" i="6"/>
  <c r="E548" i="6"/>
  <c r="J402" i="6"/>
  <c r="F900" i="6"/>
  <c r="G603" i="6"/>
  <c r="K762" i="6"/>
  <c r="E894" i="6"/>
  <c r="I894" i="6"/>
  <c r="M894" i="6" s="1"/>
  <c r="U324" i="6"/>
  <c r="F324" i="6"/>
  <c r="J324" i="6"/>
  <c r="E812" i="6"/>
  <c r="I812" i="6"/>
  <c r="I900" i="6"/>
  <c r="E900" i="6"/>
  <c r="S900" i="6" s="1"/>
  <c r="E470" i="6"/>
  <c r="S470" i="6" s="1"/>
  <c r="I470" i="6"/>
  <c r="W894" i="6"/>
  <c r="E810" i="6"/>
  <c r="V352" i="6"/>
  <c r="G352" i="6"/>
  <c r="K352" i="6"/>
  <c r="V765" i="6"/>
  <c r="G765" i="6"/>
  <c r="K765" i="6"/>
  <c r="O885" i="6"/>
  <c r="K462" i="6"/>
  <c r="V462" i="6"/>
  <c r="G462" i="6"/>
  <c r="S462" i="6" s="1"/>
  <c r="V482" i="6"/>
  <c r="K482" i="6"/>
  <c r="G482" i="6"/>
  <c r="S482" i="6" s="1"/>
  <c r="V693" i="6"/>
  <c r="G693" i="6"/>
  <c r="S693" i="6" s="1"/>
  <c r="K693" i="6"/>
  <c r="V842" i="6"/>
  <c r="G842" i="6"/>
  <c r="K842" i="6"/>
  <c r="V337" i="6"/>
  <c r="G337" i="6"/>
  <c r="K337" i="6"/>
  <c r="O337" i="6" s="1"/>
  <c r="V652" i="6"/>
  <c r="K652" i="6"/>
  <c r="G652" i="6"/>
  <c r="V552" i="6"/>
  <c r="G552" i="6"/>
  <c r="K552" i="6"/>
  <c r="O552" i="6" s="1"/>
  <c r="V480" i="6"/>
  <c r="G480" i="6"/>
  <c r="S480" i="6" s="1"/>
  <c r="K480" i="6"/>
  <c r="V348" i="6"/>
  <c r="K348" i="6"/>
  <c r="G348" i="6"/>
  <c r="K481" i="6"/>
  <c r="V481" i="6"/>
  <c r="G481" i="6"/>
  <c r="V381" i="6"/>
  <c r="K381" i="6"/>
  <c r="G381" i="6"/>
  <c r="I589" i="6"/>
  <c r="E589" i="6"/>
  <c r="I865" i="6"/>
  <c r="E865" i="6"/>
  <c r="F487" i="6"/>
  <c r="J487" i="6"/>
  <c r="U487" i="6"/>
  <c r="U769" i="6"/>
  <c r="F769" i="6"/>
  <c r="J769" i="6"/>
  <c r="J334" i="6"/>
  <c r="F334" i="6"/>
  <c r="U334" i="6"/>
  <c r="U901" i="6"/>
  <c r="F901" i="6"/>
  <c r="J901" i="6"/>
  <c r="U801" i="6"/>
  <c r="J801" i="6"/>
  <c r="F801" i="6"/>
  <c r="U545" i="6"/>
  <c r="J545" i="6"/>
  <c r="F545" i="6"/>
  <c r="U760" i="6"/>
  <c r="J760" i="6"/>
  <c r="F760" i="6"/>
  <c r="F336" i="6"/>
  <c r="U336" i="6"/>
  <c r="J336" i="6"/>
  <c r="N336" i="6" s="1"/>
  <c r="U924" i="6"/>
  <c r="J924" i="6"/>
  <c r="F924" i="6"/>
  <c r="U824" i="6"/>
  <c r="F824" i="6"/>
  <c r="J824" i="6"/>
  <c r="U602" i="6"/>
  <c r="J602" i="6"/>
  <c r="F602" i="6"/>
  <c r="U575" i="6"/>
  <c r="J575" i="6"/>
  <c r="F575" i="6"/>
  <c r="U923" i="6"/>
  <c r="J923" i="6"/>
  <c r="F923" i="6"/>
  <c r="U708" i="6"/>
  <c r="J708" i="6"/>
  <c r="F708" i="6"/>
  <c r="U791" i="6"/>
  <c r="J791" i="6"/>
  <c r="F791" i="6"/>
  <c r="R791" i="6" s="1"/>
  <c r="U691" i="6"/>
  <c r="J691" i="6"/>
  <c r="F691" i="6"/>
  <c r="F591" i="6"/>
  <c r="J591" i="6"/>
  <c r="U591" i="6"/>
  <c r="U444" i="6"/>
  <c r="J444" i="6"/>
  <c r="F444" i="6"/>
  <c r="U409" i="6"/>
  <c r="F409" i="6"/>
  <c r="J409" i="6"/>
  <c r="U485" i="6"/>
  <c r="J485" i="6"/>
  <c r="F485" i="6"/>
  <c r="U385" i="6"/>
  <c r="J385" i="6"/>
  <c r="F385" i="6"/>
  <c r="P857" i="6"/>
  <c r="N600" i="6"/>
  <c r="U743" i="6"/>
  <c r="J743" i="6"/>
  <c r="F743" i="6"/>
  <c r="R743" i="6" s="1"/>
  <c r="U885" i="6"/>
  <c r="F885" i="6"/>
  <c r="J885" i="6"/>
  <c r="E722" i="6"/>
  <c r="I722" i="6"/>
  <c r="T859" i="6"/>
  <c r="S861" i="6"/>
  <c r="H401" i="6"/>
  <c r="W401" i="6"/>
  <c r="L401" i="6"/>
  <c r="W389" i="6"/>
  <c r="L389" i="6"/>
  <c r="H389" i="6"/>
  <c r="W649" i="6"/>
  <c r="H649" i="6"/>
  <c r="L649" i="6"/>
  <c r="W745" i="6"/>
  <c r="H745" i="6"/>
  <c r="L745" i="6"/>
  <c r="W784" i="6"/>
  <c r="H784" i="6"/>
  <c r="T784" i="6" s="1"/>
  <c r="L784" i="6"/>
  <c r="W664" i="6"/>
  <c r="L664" i="6"/>
  <c r="H664" i="6"/>
  <c r="T664" i="6" s="1"/>
  <c r="W557" i="6"/>
  <c r="L557" i="6"/>
  <c r="H557" i="6"/>
  <c r="W850" i="6"/>
  <c r="H850" i="6"/>
  <c r="L850" i="6"/>
  <c r="W529" i="6"/>
  <c r="H529" i="6"/>
  <c r="L529" i="6"/>
  <c r="W498" i="6"/>
  <c r="L498" i="6"/>
  <c r="H498" i="6"/>
  <c r="T498" i="6" s="1"/>
  <c r="W458" i="6"/>
  <c r="H458" i="6"/>
  <c r="L458" i="6"/>
  <c r="W445" i="6"/>
  <c r="L445" i="6"/>
  <c r="H445" i="6"/>
  <c r="W539" i="6"/>
  <c r="H539" i="6"/>
  <c r="T539" i="6" s="1"/>
  <c r="L539" i="6"/>
  <c r="P539" i="6" s="1"/>
  <c r="W851" i="6"/>
  <c r="H851" i="6"/>
  <c r="L851" i="6"/>
  <c r="P851" i="6" s="1"/>
  <c r="W671" i="6"/>
  <c r="H671" i="6"/>
  <c r="T671" i="6" s="1"/>
  <c r="L671" i="6"/>
  <c r="W670" i="6"/>
  <c r="L670" i="6"/>
  <c r="H670" i="6"/>
  <c r="T670" i="6" s="1"/>
  <c r="W570" i="6"/>
  <c r="L570" i="6"/>
  <c r="H570" i="6"/>
  <c r="W466" i="6"/>
  <c r="L466" i="6"/>
  <c r="H466" i="6"/>
  <c r="W743" i="6"/>
  <c r="H743" i="6"/>
  <c r="T743" i="6" s="1"/>
  <c r="L743" i="6"/>
  <c r="W643" i="6"/>
  <c r="L643" i="6"/>
  <c r="P643" i="6" s="1"/>
  <c r="H643" i="6"/>
  <c r="W543" i="6"/>
  <c r="L543" i="6"/>
  <c r="H543" i="6"/>
  <c r="H349" i="6"/>
  <c r="T349" i="6" s="1"/>
  <c r="W349" i="6"/>
  <c r="L349" i="6"/>
  <c r="W487" i="6"/>
  <c r="L487" i="6"/>
  <c r="H487" i="6"/>
  <c r="W387" i="6"/>
  <c r="L387" i="6"/>
  <c r="H387" i="6"/>
  <c r="T387" i="6" s="1"/>
  <c r="T646" i="6"/>
  <c r="L479" i="6"/>
  <c r="S716" i="6"/>
  <c r="H756" i="6"/>
  <c r="P756" i="6" s="1"/>
  <c r="W669" i="6"/>
  <c r="H669" i="6"/>
  <c r="L669" i="6"/>
  <c r="P669" i="6" s="1"/>
  <c r="I801" i="6"/>
  <c r="E801" i="6"/>
  <c r="S801" i="6" s="1"/>
  <c r="U419" i="6"/>
  <c r="J419" i="6"/>
  <c r="F419" i="6"/>
  <c r="E815" i="6"/>
  <c r="I815" i="6"/>
  <c r="I418" i="6"/>
  <c r="E418" i="6"/>
  <c r="E376" i="6"/>
  <c r="I376" i="6"/>
  <c r="M376" i="6" s="1"/>
  <c r="E510" i="6"/>
  <c r="I510" i="6"/>
  <c r="E564" i="6"/>
  <c r="S564" i="6" s="1"/>
  <c r="I564" i="6"/>
  <c r="E504" i="6"/>
  <c r="T504" i="6" s="1"/>
  <c r="I504" i="6"/>
  <c r="I878" i="6"/>
  <c r="E878" i="6"/>
  <c r="T878" i="6" s="1"/>
  <c r="E748" i="6"/>
  <c r="I748" i="6"/>
  <c r="I481" i="6"/>
  <c r="E481" i="6"/>
  <c r="I493" i="6"/>
  <c r="E493" i="6"/>
  <c r="E667" i="6"/>
  <c r="T667" i="6" s="1"/>
  <c r="I667" i="6"/>
  <c r="E491" i="6"/>
  <c r="I491" i="6"/>
  <c r="E685" i="6"/>
  <c r="I685" i="6"/>
  <c r="E585" i="6"/>
  <c r="I585" i="6"/>
  <c r="I412" i="6"/>
  <c r="M412" i="6" s="1"/>
  <c r="E412" i="6"/>
  <c r="E396" i="6"/>
  <c r="T396" i="6" s="1"/>
  <c r="I396" i="6"/>
  <c r="E616" i="6"/>
  <c r="I616" i="6"/>
  <c r="E314" i="6"/>
  <c r="M314" i="6" s="1"/>
  <c r="I314" i="6"/>
  <c r="E316" i="6"/>
  <c r="S316" i="6" s="1"/>
  <c r="I316" i="6"/>
  <c r="M316" i="6" s="1"/>
  <c r="E440" i="6"/>
  <c r="I440" i="6"/>
  <c r="I340" i="6"/>
  <c r="E340" i="6"/>
  <c r="E283" i="6"/>
  <c r="I283" i="6"/>
  <c r="K763" i="6"/>
  <c r="O763" i="6" s="1"/>
  <c r="S894" i="6"/>
  <c r="E419" i="6"/>
  <c r="I419" i="6"/>
  <c r="E577" i="6"/>
  <c r="M577" i="6" s="1"/>
  <c r="I577" i="6"/>
  <c r="F402" i="6"/>
  <c r="R402" i="6" s="1"/>
  <c r="I351" i="6"/>
  <c r="E351" i="6"/>
  <c r="K699" i="6"/>
  <c r="G762" i="6"/>
  <c r="G506" i="6"/>
  <c r="U850" i="6"/>
  <c r="J850" i="6"/>
  <c r="F850" i="6"/>
  <c r="U285" i="6"/>
  <c r="J285" i="6"/>
  <c r="F285" i="6"/>
  <c r="K452" i="6"/>
  <c r="W616" i="6"/>
  <c r="I816" i="6"/>
  <c r="E816" i="6"/>
  <c r="M816" i="6" s="1"/>
  <c r="H823" i="6"/>
  <c r="V593" i="6"/>
  <c r="S721" i="6"/>
  <c r="U800" i="6"/>
  <c r="I544" i="6"/>
  <c r="E544" i="6"/>
  <c r="V303" i="6"/>
  <c r="G303" i="6"/>
  <c r="S303" i="6" s="1"/>
  <c r="K303" i="6"/>
  <c r="O303" i="6" s="1"/>
  <c r="V647" i="6"/>
  <c r="K647" i="6"/>
  <c r="G647" i="6"/>
  <c r="S647" i="6" s="1"/>
  <c r="V547" i="6"/>
  <c r="K547" i="6"/>
  <c r="G547" i="6"/>
  <c r="V473" i="6"/>
  <c r="G473" i="6"/>
  <c r="S473" i="6" s="1"/>
  <c r="K473" i="6"/>
  <c r="V328" i="6"/>
  <c r="K328" i="6"/>
  <c r="G328" i="6"/>
  <c r="V476" i="6"/>
  <c r="G476" i="6"/>
  <c r="K476" i="6"/>
  <c r="V376" i="6"/>
  <c r="K376" i="6"/>
  <c r="G376" i="6"/>
  <c r="I765" i="6"/>
  <c r="E765" i="6"/>
  <c r="I642" i="6"/>
  <c r="E642" i="6"/>
  <c r="U339" i="6"/>
  <c r="F339" i="6"/>
  <c r="R339" i="6" s="1"/>
  <c r="J339" i="6"/>
  <c r="I867" i="6"/>
  <c r="E867" i="6"/>
  <c r="U459" i="6"/>
  <c r="F459" i="6"/>
  <c r="J459" i="6"/>
  <c r="N459" i="6" s="1"/>
  <c r="U767" i="6"/>
  <c r="F767" i="6"/>
  <c r="J767" i="6"/>
  <c r="U695" i="6"/>
  <c r="F695" i="6"/>
  <c r="J695" i="6"/>
  <c r="U896" i="6"/>
  <c r="F896" i="6"/>
  <c r="R896" i="6" s="1"/>
  <c r="J896" i="6"/>
  <c r="U796" i="6"/>
  <c r="J796" i="6"/>
  <c r="F796" i="6"/>
  <c r="R796" i="6" s="1"/>
  <c r="U478" i="6"/>
  <c r="J478" i="6"/>
  <c r="F478" i="6"/>
  <c r="U737" i="6"/>
  <c r="F737" i="6"/>
  <c r="J737" i="6"/>
  <c r="U312" i="6"/>
  <c r="F312" i="6"/>
  <c r="J312" i="6"/>
  <c r="N312" i="6" s="1"/>
  <c r="U919" i="6"/>
  <c r="F919" i="6"/>
  <c r="J919" i="6"/>
  <c r="U819" i="6"/>
  <c r="J819" i="6"/>
  <c r="F819" i="6"/>
  <c r="R819" i="6" s="1"/>
  <c r="U599" i="6"/>
  <c r="J599" i="6"/>
  <c r="F599" i="6"/>
  <c r="U562" i="6"/>
  <c r="F562" i="6"/>
  <c r="J562" i="6"/>
  <c r="N562" i="6" s="1"/>
  <c r="U918" i="6"/>
  <c r="F918" i="6"/>
  <c r="J918" i="6"/>
  <c r="U679" i="6"/>
  <c r="F679" i="6"/>
  <c r="J679" i="6"/>
  <c r="U541" i="6"/>
  <c r="F541" i="6"/>
  <c r="R541" i="6" s="1"/>
  <c r="J541" i="6"/>
  <c r="U786" i="6"/>
  <c r="F786" i="6"/>
  <c r="J786" i="6"/>
  <c r="U686" i="6"/>
  <c r="J686" i="6"/>
  <c r="F686" i="6"/>
  <c r="J586" i="6"/>
  <c r="U586" i="6"/>
  <c r="F586" i="6"/>
  <c r="U399" i="6"/>
  <c r="J399" i="6"/>
  <c r="F399" i="6"/>
  <c r="U533" i="6"/>
  <c r="F533" i="6"/>
  <c r="R533" i="6" s="1"/>
  <c r="J533" i="6"/>
  <c r="U406" i="6"/>
  <c r="F406" i="6"/>
  <c r="J406" i="6"/>
  <c r="N406" i="6" s="1"/>
  <c r="U315" i="6"/>
  <c r="F315" i="6"/>
  <c r="J315" i="6"/>
  <c r="U480" i="6"/>
  <c r="F480" i="6"/>
  <c r="J480" i="6"/>
  <c r="J380" i="6"/>
  <c r="U380" i="6"/>
  <c r="F380" i="6"/>
  <c r="F750" i="6"/>
  <c r="U532" i="6"/>
  <c r="F532" i="6"/>
  <c r="R532" i="6" s="1"/>
  <c r="J532" i="6"/>
  <c r="I658" i="6"/>
  <c r="E658" i="6"/>
  <c r="E407" i="6"/>
  <c r="I407" i="6"/>
  <c r="U693" i="6"/>
  <c r="J693" i="6"/>
  <c r="F693" i="6"/>
  <c r="W572" i="6"/>
  <c r="L572" i="6"/>
  <c r="H572" i="6"/>
  <c r="W601" i="6"/>
  <c r="L601" i="6"/>
  <c r="H601" i="6"/>
  <c r="W642" i="6"/>
  <c r="L642" i="6"/>
  <c r="P642" i="6" s="1"/>
  <c r="H642" i="6"/>
  <c r="W771" i="6"/>
  <c r="H771" i="6"/>
  <c r="L771" i="6"/>
  <c r="W627" i="6"/>
  <c r="L627" i="6"/>
  <c r="H627" i="6"/>
  <c r="H301" i="6"/>
  <c r="T301" i="6" s="1"/>
  <c r="L301" i="6"/>
  <c r="W301" i="6"/>
  <c r="W845" i="6"/>
  <c r="H845" i="6"/>
  <c r="T845" i="6" s="1"/>
  <c r="L845" i="6"/>
  <c r="W491" i="6"/>
  <c r="L491" i="6"/>
  <c r="H491" i="6"/>
  <c r="W416" i="6"/>
  <c r="H416" i="6"/>
  <c r="T416" i="6" s="1"/>
  <c r="L416" i="6"/>
  <c r="W429" i="6"/>
  <c r="L429" i="6"/>
  <c r="H429" i="6"/>
  <c r="W420" i="6"/>
  <c r="H420" i="6"/>
  <c r="L420" i="6"/>
  <c r="W846" i="6"/>
  <c r="H846" i="6"/>
  <c r="L846" i="6"/>
  <c r="W621" i="6"/>
  <c r="H621" i="6"/>
  <c r="T621" i="6" s="1"/>
  <c r="L621" i="6"/>
  <c r="P621" i="6" s="1"/>
  <c r="W665" i="6"/>
  <c r="L665" i="6"/>
  <c r="H665" i="6"/>
  <c r="W565" i="6"/>
  <c r="H565" i="6"/>
  <c r="L565" i="6"/>
  <c r="W418" i="6"/>
  <c r="H418" i="6"/>
  <c r="L418" i="6"/>
  <c r="W738" i="6"/>
  <c r="L738" i="6"/>
  <c r="H738" i="6"/>
  <c r="L638" i="6"/>
  <c r="W638" i="6"/>
  <c r="H638" i="6"/>
  <c r="W521" i="6"/>
  <c r="H521" i="6"/>
  <c r="L521" i="6"/>
  <c r="W344" i="6"/>
  <c r="L344" i="6"/>
  <c r="H344" i="6"/>
  <c r="W298" i="6"/>
  <c r="H298" i="6"/>
  <c r="L298" i="6"/>
  <c r="W482" i="6"/>
  <c r="H482" i="6"/>
  <c r="L482" i="6"/>
  <c r="W382" i="6"/>
  <c r="L382" i="6"/>
  <c r="H382" i="6"/>
  <c r="T382" i="6" s="1"/>
  <c r="I592" i="6"/>
  <c r="E592" i="6"/>
  <c r="E920" i="6"/>
  <c r="I920" i="6"/>
  <c r="J429" i="6"/>
  <c r="U429" i="6"/>
  <c r="F429" i="6"/>
  <c r="E506" i="6"/>
  <c r="I506" i="6"/>
  <c r="M506" i="6" s="1"/>
  <c r="E739" i="6"/>
  <c r="I739" i="6"/>
  <c r="I342" i="6"/>
  <c r="E342" i="6"/>
  <c r="I374" i="6"/>
  <c r="E374" i="6"/>
  <c r="E501" i="6"/>
  <c r="I501" i="6"/>
  <c r="E315" i="6"/>
  <c r="T315" i="6" s="1"/>
  <c r="I315" i="6"/>
  <c r="E367" i="6"/>
  <c r="I367" i="6"/>
  <c r="E873" i="6"/>
  <c r="I873" i="6"/>
  <c r="M873" i="6" s="1"/>
  <c r="E744" i="6"/>
  <c r="S744" i="6" s="1"/>
  <c r="I744" i="6"/>
  <c r="E444" i="6"/>
  <c r="T444" i="6" s="1"/>
  <c r="I444" i="6"/>
  <c r="E475" i="6"/>
  <c r="I475" i="6"/>
  <c r="M475" i="6" s="1"/>
  <c r="I617" i="6"/>
  <c r="E617" i="6"/>
  <c r="E484" i="6"/>
  <c r="S484" i="6" s="1"/>
  <c r="I484" i="6"/>
  <c r="I680" i="6"/>
  <c r="E680" i="6"/>
  <c r="S680" i="6" s="1"/>
  <c r="I580" i="6"/>
  <c r="E580" i="6"/>
  <c r="E300" i="6"/>
  <c r="I300" i="6"/>
  <c r="E323" i="6"/>
  <c r="I323" i="6"/>
  <c r="E611" i="6"/>
  <c r="I611" i="6"/>
  <c r="M611" i="6" s="1"/>
  <c r="I312" i="6"/>
  <c r="E312" i="6"/>
  <c r="E435" i="6"/>
  <c r="S435" i="6" s="1"/>
  <c r="I435" i="6"/>
  <c r="I335" i="6"/>
  <c r="E335" i="6"/>
  <c r="M335" i="6" s="1"/>
  <c r="U707" i="6"/>
  <c r="F707" i="6"/>
  <c r="R707" i="6" s="1"/>
  <c r="J707" i="6"/>
  <c r="W902" i="6"/>
  <c r="L902" i="6"/>
  <c r="H902" i="6"/>
  <c r="K464" i="6"/>
  <c r="O464" i="6" s="1"/>
  <c r="K737" i="6"/>
  <c r="O737" i="6" s="1"/>
  <c r="E840" i="6"/>
  <c r="R840" i="6" s="1"/>
  <c r="I840" i="6"/>
  <c r="G699" i="6"/>
  <c r="S699" i="6" s="1"/>
  <c r="K506" i="6"/>
  <c r="O506" i="6" s="1"/>
  <c r="U687" i="6"/>
  <c r="J687" i="6"/>
  <c r="F687" i="6"/>
  <c r="G452" i="6"/>
  <c r="E619" i="6"/>
  <c r="I619" i="6"/>
  <c r="U892" i="6"/>
  <c r="F892" i="6"/>
  <c r="R892" i="6" s="1"/>
  <c r="J892" i="6"/>
  <c r="N892" i="6" s="1"/>
  <c r="E804" i="6"/>
  <c r="S804" i="6" s="1"/>
  <c r="I804" i="6"/>
  <c r="E902" i="6"/>
  <c r="I902" i="6"/>
  <c r="G816" i="6"/>
  <c r="O816" i="6" s="1"/>
  <c r="V782" i="6"/>
  <c r="G782" i="6"/>
  <c r="K782" i="6"/>
  <c r="O782" i="6" s="1"/>
  <c r="S890" i="6"/>
  <c r="G489" i="6"/>
  <c r="S489" i="6" s="1"/>
  <c r="V489" i="6"/>
  <c r="K489" i="6"/>
  <c r="O884" i="6"/>
  <c r="S694" i="6"/>
  <c r="V852" i="6"/>
  <c r="K852" i="6"/>
  <c r="O852" i="6" s="1"/>
  <c r="G852" i="6"/>
  <c r="V299" i="6"/>
  <c r="G299" i="6"/>
  <c r="K299" i="6"/>
  <c r="V642" i="6"/>
  <c r="G642" i="6"/>
  <c r="K642" i="6"/>
  <c r="V542" i="6"/>
  <c r="G542" i="6"/>
  <c r="K542" i="6"/>
  <c r="O542" i="6" s="1"/>
  <c r="V418" i="6"/>
  <c r="K418" i="6"/>
  <c r="G418" i="6"/>
  <c r="K378" i="6"/>
  <c r="V378" i="6"/>
  <c r="G378" i="6"/>
  <c r="S378" i="6" s="1"/>
  <c r="V471" i="6"/>
  <c r="K471" i="6"/>
  <c r="G471" i="6"/>
  <c r="V371" i="6"/>
  <c r="K371" i="6"/>
  <c r="G371" i="6"/>
  <c r="S926" i="6"/>
  <c r="S881" i="6"/>
  <c r="O459" i="6"/>
  <c r="T894" i="6"/>
  <c r="O347" i="6"/>
  <c r="I807" i="6"/>
  <c r="E807" i="6"/>
  <c r="U392" i="6"/>
  <c r="J392" i="6"/>
  <c r="F392" i="6"/>
  <c r="U763" i="6"/>
  <c r="J763" i="6"/>
  <c r="F763" i="6"/>
  <c r="J538" i="6"/>
  <c r="U538" i="6"/>
  <c r="F538" i="6"/>
  <c r="U891" i="6"/>
  <c r="F891" i="6"/>
  <c r="J891" i="6"/>
  <c r="U774" i="6"/>
  <c r="J774" i="6"/>
  <c r="F774" i="6"/>
  <c r="U452" i="6"/>
  <c r="F452" i="6"/>
  <c r="J452" i="6"/>
  <c r="U733" i="6"/>
  <c r="F733" i="6"/>
  <c r="R733" i="6" s="1"/>
  <c r="J733" i="6"/>
  <c r="N733" i="6" s="1"/>
  <c r="F914" i="6"/>
  <c r="J914" i="6"/>
  <c r="U914" i="6"/>
  <c r="U814" i="6"/>
  <c r="F814" i="6"/>
  <c r="J814" i="6"/>
  <c r="U578" i="6"/>
  <c r="J578" i="6"/>
  <c r="N578" i="6" s="1"/>
  <c r="F578" i="6"/>
  <c r="F559" i="6"/>
  <c r="U559" i="6"/>
  <c r="J559" i="6"/>
  <c r="U888" i="6"/>
  <c r="J888" i="6"/>
  <c r="F888" i="6"/>
  <c r="U673" i="6"/>
  <c r="J673" i="6"/>
  <c r="F673" i="6"/>
  <c r="U539" i="6"/>
  <c r="J539" i="6"/>
  <c r="F539" i="6"/>
  <c r="R539" i="6" s="1"/>
  <c r="U511" i="6"/>
  <c r="J511" i="6"/>
  <c r="F511" i="6"/>
  <c r="U781" i="6"/>
  <c r="J781" i="6"/>
  <c r="F781" i="6"/>
  <c r="U681" i="6"/>
  <c r="J681" i="6"/>
  <c r="F681" i="6"/>
  <c r="U581" i="6"/>
  <c r="J581" i="6"/>
  <c r="F581" i="6"/>
  <c r="R581" i="6" s="1"/>
  <c r="U328" i="6"/>
  <c r="J328" i="6"/>
  <c r="F328" i="6"/>
  <c r="U504" i="6"/>
  <c r="F504" i="6"/>
  <c r="J504" i="6"/>
  <c r="U393" i="6"/>
  <c r="F393" i="6"/>
  <c r="J393" i="6"/>
  <c r="J310" i="6"/>
  <c r="F310" i="6"/>
  <c r="R310" i="6" s="1"/>
  <c r="U310" i="6"/>
  <c r="U475" i="6"/>
  <c r="F475" i="6"/>
  <c r="J475" i="6"/>
  <c r="U375" i="6"/>
  <c r="J375" i="6"/>
  <c r="F375" i="6"/>
  <c r="U294" i="6"/>
  <c r="F294" i="6"/>
  <c r="J294" i="6"/>
  <c r="N294" i="6" s="1"/>
  <c r="E542" i="6"/>
  <c r="I542" i="6"/>
  <c r="M542" i="6" s="1"/>
  <c r="U820" i="6"/>
  <c r="F820" i="6"/>
  <c r="J820" i="6"/>
  <c r="I889" i="6"/>
  <c r="E889" i="6"/>
  <c r="E922" i="6"/>
  <c r="I922" i="6"/>
  <c r="W859" i="6"/>
  <c r="W775" i="6"/>
  <c r="L775" i="6"/>
  <c r="H775" i="6"/>
  <c r="T775" i="6" s="1"/>
  <c r="W554" i="6"/>
  <c r="L554" i="6"/>
  <c r="H554" i="6"/>
  <c r="W599" i="6"/>
  <c r="H599" i="6"/>
  <c r="L599" i="6"/>
  <c r="H592" i="6"/>
  <c r="L592" i="6"/>
  <c r="W592" i="6"/>
  <c r="W759" i="6"/>
  <c r="L759" i="6"/>
  <c r="H759" i="6"/>
  <c r="T759" i="6" s="1"/>
  <c r="W614" i="6"/>
  <c r="H614" i="6"/>
  <c r="L614" i="6"/>
  <c r="W840" i="6"/>
  <c r="H840" i="6"/>
  <c r="L840" i="6"/>
  <c r="W424" i="6"/>
  <c r="H424" i="6"/>
  <c r="T424" i="6" s="1"/>
  <c r="L424" i="6"/>
  <c r="W390" i="6"/>
  <c r="H390" i="6"/>
  <c r="L390" i="6"/>
  <c r="L414" i="6"/>
  <c r="W414" i="6"/>
  <c r="H414" i="6"/>
  <c r="T414" i="6" s="1"/>
  <c r="W328" i="6"/>
  <c r="H328" i="6"/>
  <c r="L328" i="6"/>
  <c r="W841" i="6"/>
  <c r="H841" i="6"/>
  <c r="L841" i="6"/>
  <c r="W571" i="6"/>
  <c r="H571" i="6"/>
  <c r="L571" i="6"/>
  <c r="L660" i="6"/>
  <c r="H660" i="6"/>
  <c r="T660" i="6" s="1"/>
  <c r="W660" i="6"/>
  <c r="L560" i="6"/>
  <c r="W560" i="6"/>
  <c r="H560" i="6"/>
  <c r="T560" i="6" s="1"/>
  <c r="W348" i="6"/>
  <c r="H348" i="6"/>
  <c r="L348" i="6"/>
  <c r="W733" i="6"/>
  <c r="H733" i="6"/>
  <c r="L733" i="6"/>
  <c r="W633" i="6"/>
  <c r="L633" i="6"/>
  <c r="H633" i="6"/>
  <c r="L501" i="6"/>
  <c r="W501" i="6"/>
  <c r="H501" i="6"/>
  <c r="L339" i="6"/>
  <c r="H339" i="6"/>
  <c r="T339" i="6" s="1"/>
  <c r="W339" i="6"/>
  <c r="W477" i="6"/>
  <c r="L477" i="6"/>
  <c r="H477" i="6"/>
  <c r="T477" i="6" s="1"/>
  <c r="L377" i="6"/>
  <c r="P377" i="6" s="1"/>
  <c r="H377" i="6"/>
  <c r="W377" i="6"/>
  <c r="E608" i="6"/>
  <c r="S608" i="6" s="1"/>
  <c r="I608" i="6"/>
  <c r="T797" i="6"/>
  <c r="W756" i="6"/>
  <c r="U457" i="6"/>
  <c r="F457" i="6"/>
  <c r="R457" i="6" s="1"/>
  <c r="J457" i="6"/>
  <c r="N457" i="6" s="1"/>
  <c r="W872" i="6"/>
  <c r="I653" i="6"/>
  <c r="E653" i="6"/>
  <c r="I814" i="6"/>
  <c r="E814" i="6"/>
  <c r="E427" i="6"/>
  <c r="I427" i="6"/>
  <c r="M427" i="6" s="1"/>
  <c r="I354" i="6"/>
  <c r="E354" i="6"/>
  <c r="E487" i="6"/>
  <c r="I487" i="6"/>
  <c r="E296" i="6"/>
  <c r="I296" i="6"/>
  <c r="I361" i="6"/>
  <c r="M361" i="6" s="1"/>
  <c r="E361" i="6"/>
  <c r="I868" i="6"/>
  <c r="E868" i="6"/>
  <c r="M868" i="6" s="1"/>
  <c r="E725" i="6"/>
  <c r="T725" i="6" s="1"/>
  <c r="I725" i="6"/>
  <c r="E411" i="6"/>
  <c r="I411" i="6"/>
  <c r="I703" i="6"/>
  <c r="E703" i="6"/>
  <c r="M703" i="6" s="1"/>
  <c r="I451" i="6"/>
  <c r="E451" i="6"/>
  <c r="E401" i="6"/>
  <c r="I401" i="6"/>
  <c r="M401" i="6" s="1"/>
  <c r="I477" i="6"/>
  <c r="E477" i="6"/>
  <c r="E675" i="6"/>
  <c r="I675" i="6"/>
  <c r="I575" i="6"/>
  <c r="E575" i="6"/>
  <c r="S575" i="6" s="1"/>
  <c r="E523" i="6"/>
  <c r="I523" i="6"/>
  <c r="I285" i="6"/>
  <c r="E285" i="6"/>
  <c r="E606" i="6"/>
  <c r="I606" i="6"/>
  <c r="E287" i="6"/>
  <c r="I287" i="6"/>
  <c r="E430" i="6"/>
  <c r="I430" i="6"/>
  <c r="E330" i="6"/>
  <c r="I330" i="6"/>
  <c r="M330" i="6" s="1"/>
  <c r="V763" i="6"/>
  <c r="G875" i="6"/>
  <c r="E901" i="6"/>
  <c r="S901" i="6" s="1"/>
  <c r="I901" i="6"/>
  <c r="E842" i="6"/>
  <c r="R842" i="6" s="1"/>
  <c r="I842" i="6"/>
  <c r="E525" i="6"/>
  <c r="I525" i="6"/>
  <c r="W764" i="6"/>
  <c r="H764" i="6"/>
  <c r="L764" i="6"/>
  <c r="E835" i="6"/>
  <c r="R835" i="6" s="1"/>
  <c r="I835" i="6"/>
  <c r="M835" i="6" s="1"/>
  <c r="O888" i="6"/>
  <c r="I854" i="6"/>
  <c r="E854" i="6"/>
  <c r="M854" i="6" s="1"/>
  <c r="U343" i="6"/>
  <c r="J343" i="6"/>
  <c r="F343" i="6"/>
  <c r="O758" i="6"/>
  <c r="S758" i="6"/>
  <c r="S389" i="6"/>
  <c r="U481" i="6"/>
  <c r="I906" i="6"/>
  <c r="E906" i="6"/>
  <c r="V898" i="6"/>
  <c r="I901" i="3"/>
  <c r="S901" i="3" s="1"/>
  <c r="I920" i="3"/>
  <c r="S920" i="3" s="1"/>
  <c r="I925" i="3"/>
  <c r="S925" i="3" s="1"/>
  <c r="I899" i="3"/>
  <c r="S899" i="3" s="1"/>
  <c r="U899" i="3"/>
  <c r="V899" i="3" s="1"/>
  <c r="T899" i="3"/>
  <c r="I900" i="3"/>
  <c r="S900" i="3" s="1"/>
  <c r="X900" i="3" s="1"/>
  <c r="U900" i="3"/>
  <c r="V900" i="3" s="1"/>
  <c r="T900" i="3"/>
  <c r="U923" i="3"/>
  <c r="V923" i="3" s="1"/>
  <c r="I923" i="3"/>
  <c r="S923" i="3" s="1"/>
  <c r="X923" i="3" s="1"/>
  <c r="I914" i="3"/>
  <c r="S914" i="3" s="1"/>
  <c r="W914" i="3" s="1"/>
  <c r="U914" i="3"/>
  <c r="V914" i="3" s="1"/>
  <c r="T911" i="3"/>
  <c r="U911" i="3"/>
  <c r="V911" i="3" s="1"/>
  <c r="I911" i="3"/>
  <c r="S911" i="3" s="1"/>
  <c r="W911" i="3" s="1"/>
  <c r="T923" i="3"/>
  <c r="E844" i="3"/>
  <c r="I844" i="3" s="1" a="1"/>
  <c r="I844" i="3" s="1"/>
  <c r="S844" i="3" s="1"/>
  <c r="L921" i="3" a="1"/>
  <c r="L921" i="3" s="1"/>
  <c r="I921" i="3" a="1"/>
  <c r="E848" i="3"/>
  <c r="I848" i="3" s="1" a="1"/>
  <c r="T848" i="3" s="1"/>
  <c r="I909" i="3" a="1"/>
  <c r="I858" i="3"/>
  <c r="S858" i="3" s="1"/>
  <c r="T858" i="3"/>
  <c r="I905" i="3"/>
  <c r="S905" i="3" s="1"/>
  <c r="T905" i="3"/>
  <c r="E850" i="3"/>
  <c r="I850" i="3" s="1" a="1"/>
  <c r="L896" i="3" a="1"/>
  <c r="L896" i="3" s="1"/>
  <c r="E896" i="3"/>
  <c r="I896" i="3" s="1" a="1"/>
  <c r="E868" i="3"/>
  <c r="I868" i="3" s="1" a="1"/>
  <c r="I868" i="3" s="1"/>
  <c r="S868" i="3" s="1"/>
  <c r="I780" i="3"/>
  <c r="S780" i="3" s="1"/>
  <c r="I770" i="3"/>
  <c r="S770" i="3" s="1"/>
  <c r="X770" i="3" s="1"/>
  <c r="U764" i="3"/>
  <c r="V764" i="3" s="1"/>
  <c r="T764" i="3"/>
  <c r="I764" i="3"/>
  <c r="S764" i="3" s="1"/>
  <c r="W764" i="3" s="1"/>
  <c r="I801" i="3"/>
  <c r="S801" i="3" s="1"/>
  <c r="X801" i="3" s="1"/>
  <c r="U801" i="3"/>
  <c r="V801" i="3" s="1"/>
  <c r="T801" i="3"/>
  <c r="U775" i="3"/>
  <c r="V775" i="3" s="1"/>
  <c r="I775" i="3"/>
  <c r="S775" i="3" s="1"/>
  <c r="W775" i="3" s="1"/>
  <c r="U771" i="3"/>
  <c r="V771" i="3" s="1"/>
  <c r="I771" i="3"/>
  <c r="S771" i="3" s="1"/>
  <c r="X771" i="3" s="1"/>
  <c r="T775" i="3"/>
  <c r="W791" i="3"/>
  <c r="I798" i="3"/>
  <c r="S798" i="3" s="1"/>
  <c r="X798" i="3" s="1"/>
  <c r="I756" i="3"/>
  <c r="S756" i="3" s="1"/>
  <c r="X756" i="3" s="1"/>
  <c r="T756" i="3"/>
  <c r="L792" i="3" a="1"/>
  <c r="L792" i="3" s="1"/>
  <c r="I792" i="3" a="1"/>
  <c r="T752" i="3"/>
  <c r="I752" i="3"/>
  <c r="S752" i="3" s="1"/>
  <c r="W752" i="3" s="1"/>
  <c r="S619" i="3"/>
  <c r="L674" i="3" a="1"/>
  <c r="L674" i="3" s="1"/>
  <c r="S674" i="3" s="1"/>
  <c r="E618" i="3"/>
  <c r="I618" i="3" s="1" a="1"/>
  <c r="L618" i="3" a="1"/>
  <c r="L618" i="3" s="1"/>
  <c r="L675" i="3" a="1"/>
  <c r="L675" i="3" s="1"/>
  <c r="E676" i="3"/>
  <c r="I676" i="3" s="1" a="1"/>
  <c r="L676" i="3" a="1"/>
  <c r="L676" i="3" s="1"/>
  <c r="E688" i="3"/>
  <c r="I688" i="3" s="1" a="1"/>
  <c r="E620" i="3"/>
  <c r="I620" i="3" s="1" a="1"/>
  <c r="T620" i="3" s="1"/>
  <c r="E700" i="3"/>
  <c r="I700" i="3" s="1" a="1"/>
  <c r="I700" i="3" s="1"/>
  <c r="S700" i="3" s="1"/>
  <c r="L705" i="3" a="1"/>
  <c r="L705" i="3" s="1"/>
  <c r="S709" i="3"/>
  <c r="X709" i="3" s="1"/>
  <c r="S677" i="3"/>
  <c r="X677" i="3" s="1"/>
  <c r="I721" i="3"/>
  <c r="S721" i="3" s="1"/>
  <c r="T721" i="3"/>
  <c r="L704" i="3"/>
  <c r="S704" i="3" s="1"/>
  <c r="T704" i="3"/>
  <c r="S640" i="3"/>
  <c r="S679" i="3"/>
  <c r="X679" i="3" s="1"/>
  <c r="E628" i="3"/>
  <c r="I628" i="3" s="1" a="1"/>
  <c r="L628" i="3" a="1"/>
  <c r="L628" i="3" s="1"/>
  <c r="L631" i="3" a="1"/>
  <c r="L631" i="3" s="1"/>
  <c r="I632" i="3"/>
  <c r="S632" i="3" s="1"/>
  <c r="W632" i="3" s="1"/>
  <c r="T632" i="3"/>
  <c r="S708" i="3"/>
  <c r="W708" i="3" s="1"/>
  <c r="E637" i="3"/>
  <c r="I637" i="3" s="1" a="1"/>
  <c r="S641" i="3"/>
  <c r="I672" i="3"/>
  <c r="S672" i="3" s="1"/>
  <c r="X672" i="3" s="1"/>
  <c r="T672" i="3"/>
  <c r="S643" i="3"/>
  <c r="S670" i="3"/>
  <c r="T718" i="3"/>
  <c r="E634" i="3"/>
  <c r="I634" i="3" s="1" a="1"/>
  <c r="L634" i="3" a="1"/>
  <c r="L634" i="3" s="1"/>
  <c r="S718" i="3"/>
  <c r="X718" i="3" s="1"/>
  <c r="E706" i="3"/>
  <c r="I706" i="3" s="1" a="1"/>
  <c r="S720" i="3"/>
  <c r="S682" i="3"/>
  <c r="E645" i="3"/>
  <c r="I645" i="3" s="1" a="1"/>
  <c r="S687" i="3"/>
  <c r="L707" i="3" a="1"/>
  <c r="L707" i="3" s="1"/>
  <c r="S707" i="3" s="1"/>
  <c r="E613" i="3"/>
  <c r="I613" i="3" s="1" a="1"/>
  <c r="T613" i="3" s="1"/>
  <c r="E616" i="3"/>
  <c r="I616" i="3" s="1" a="1"/>
  <c r="L703" i="3" a="1"/>
  <c r="L703" i="3" s="1"/>
  <c r="L719" i="3"/>
  <c r="S719" i="3" s="1"/>
  <c r="S658" i="3"/>
  <c r="E626" i="3"/>
  <c r="I626" i="3" s="1" a="1"/>
  <c r="L626" i="3" a="1"/>
  <c r="L626" i="3" s="1"/>
  <c r="S665" i="3"/>
  <c r="X665" i="3" s="1"/>
  <c r="L646" i="3" a="1"/>
  <c r="L646" i="3" s="1"/>
  <c r="E669" i="3"/>
  <c r="I669" i="3" s="1" a="1"/>
  <c r="L669" i="3" a="1"/>
  <c r="L669" i="3" s="1"/>
  <c r="S666" i="3"/>
  <c r="W666" i="3" s="1"/>
  <c r="S690" i="3"/>
  <c r="E601" i="3"/>
  <c r="I601" i="3" s="1" a="1"/>
  <c r="L601" i="3" a="1"/>
  <c r="L601" i="3" s="1"/>
  <c r="E597" i="3"/>
  <c r="I597" i="3" s="1" a="1"/>
  <c r="L597" i="3" a="1"/>
  <c r="L597" i="3" s="1"/>
  <c r="L592" i="3" a="1"/>
  <c r="L592" i="3" s="1"/>
  <c r="E608" i="3"/>
  <c r="I608" i="3" s="1" a="1"/>
  <c r="L608" i="3" a="1"/>
  <c r="L608" i="3" s="1"/>
  <c r="T611" i="3"/>
  <c r="W611" i="3" s="1"/>
  <c r="U597" i="3"/>
  <c r="V597" i="3" s="1"/>
  <c r="I597" i="3"/>
  <c r="S597" i="3" s="1"/>
  <c r="E598" i="3"/>
  <c r="I598" i="3" s="1" a="1"/>
  <c r="U598" i="3" s="1"/>
  <c r="V598" i="3" s="1"/>
  <c r="U600" i="3"/>
  <c r="V600" i="3" s="1"/>
  <c r="I600" i="3"/>
  <c r="S600" i="3" s="1"/>
  <c r="W600" i="3" s="1"/>
  <c r="U608" i="3"/>
  <c r="V608" i="3" s="1"/>
  <c r="I608" i="3"/>
  <c r="L567" i="3" a="1"/>
  <c r="L567" i="3" s="1"/>
  <c r="E567" i="3"/>
  <c r="I567" i="3" s="1" a="1"/>
  <c r="U601" i="3"/>
  <c r="V601" i="3" s="1"/>
  <c r="I601" i="3"/>
  <c r="T601" i="3"/>
  <c r="E599" i="3"/>
  <c r="I599" i="3" s="1" a="1"/>
  <c r="I599" i="3" s="1"/>
  <c r="S599" i="3" s="1"/>
  <c r="E610" i="3"/>
  <c r="I610" i="3" s="1" a="1"/>
  <c r="I610" i="3" s="1"/>
  <c r="S610" i="3" s="1"/>
  <c r="X568" i="3"/>
  <c r="I475" i="3"/>
  <c r="S475" i="3" s="1"/>
  <c r="U475" i="3"/>
  <c r="V475" i="3" s="1"/>
  <c r="S476" i="3"/>
  <c r="S492" i="3"/>
  <c r="I487" i="3"/>
  <c r="S487" i="3" s="1"/>
  <c r="U487" i="3"/>
  <c r="V487" i="3" s="1"/>
  <c r="L493" i="3" a="1"/>
  <c r="L493" i="3" s="1"/>
  <c r="L497" i="3"/>
  <c r="S497" i="3" s="1"/>
  <c r="T497" i="3"/>
  <c r="L496" i="3" a="1"/>
  <c r="L496" i="3" s="1"/>
  <c r="E506" i="3"/>
  <c r="I506" i="3" s="1" a="1"/>
  <c r="L506" i="3" a="1"/>
  <c r="L506" i="3" s="1"/>
  <c r="E490" i="3"/>
  <c r="I490" i="3" s="1" a="1"/>
  <c r="U490" i="3" s="1"/>
  <c r="V490" i="3" s="1"/>
  <c r="L490" i="3" a="1"/>
  <c r="L490" i="3" s="1"/>
  <c r="T483" i="3"/>
  <c r="S483" i="3"/>
  <c r="E481" i="3"/>
  <c r="I481" i="3" s="1" a="1"/>
  <c r="L481" i="3" a="1"/>
  <c r="L481" i="3" s="1"/>
  <c r="E482" i="3"/>
  <c r="I482" i="3" s="1" a="1"/>
  <c r="U482" i="3" s="1"/>
  <c r="V482" i="3" s="1"/>
  <c r="L482" i="3" a="1"/>
  <c r="L482" i="3" s="1"/>
  <c r="E473" i="3"/>
  <c r="I473" i="3" s="1" a="1"/>
  <c r="U473" i="3" s="1"/>
  <c r="V473" i="3" s="1"/>
  <c r="L473" i="3" a="1"/>
  <c r="L473" i="3" s="1"/>
  <c r="T669" i="3"/>
  <c r="I669" i="3"/>
  <c r="X858" i="3"/>
  <c r="W858" i="3"/>
  <c r="L830" i="3" a="1"/>
  <c r="L830" i="3" s="1"/>
  <c r="E830" i="3"/>
  <c r="I830" i="3" s="1" a="1"/>
  <c r="I830" i="3" s="1"/>
  <c r="S830" i="3" s="1"/>
  <c r="W721" i="3"/>
  <c r="X721" i="3"/>
  <c r="T607" i="3"/>
  <c r="I607" i="3"/>
  <c r="S607" i="3" s="1"/>
  <c r="X607" i="3" s="1"/>
  <c r="T853" i="3"/>
  <c r="I853" i="3"/>
  <c r="S853" i="3" s="1"/>
  <c r="X853" i="3" s="1"/>
  <c r="T662" i="3"/>
  <c r="I662" i="3"/>
  <c r="S662" i="3" s="1"/>
  <c r="L872" i="3" a="1"/>
  <c r="L872" i="3" s="1"/>
  <c r="E872" i="3"/>
  <c r="I872" i="3" s="1" a="1"/>
  <c r="L886" i="3" a="1"/>
  <c r="L886" i="3" s="1"/>
  <c r="E886" i="3"/>
  <c r="I886" i="3" s="1" a="1"/>
  <c r="I823" i="3"/>
  <c r="S823" i="3" s="1"/>
  <c r="X461" i="3"/>
  <c r="W461" i="3"/>
  <c r="L301" i="3"/>
  <c r="T301" i="3"/>
  <c r="T306" i="3"/>
  <c r="L306" i="3"/>
  <c r="S306" i="3" s="1"/>
  <c r="W312" i="3"/>
  <c r="X312" i="3" s="1"/>
  <c r="S309" i="3"/>
  <c r="L359" i="3" a="1"/>
  <c r="L359" i="3" s="1"/>
  <c r="S301" i="3"/>
  <c r="E339" i="3"/>
  <c r="I339" i="3" s="1" a="1"/>
  <c r="I339" i="3" s="1"/>
  <c r="S339" i="3" s="1"/>
  <c r="I397" i="3"/>
  <c r="S397" i="3" s="1"/>
  <c r="W397" i="3" s="1"/>
  <c r="X397" i="3" s="1"/>
  <c r="T397" i="3"/>
  <c r="X416" i="3"/>
  <c r="S356" i="3"/>
  <c r="T307" i="3"/>
  <c r="S307" i="3"/>
  <c r="E293" i="3"/>
  <c r="I293" i="3" s="1" a="1"/>
  <c r="L293" i="3" a="1"/>
  <c r="L293" i="3" s="1"/>
  <c r="L321" i="3"/>
  <c r="T321" i="3"/>
  <c r="S321" i="3"/>
  <c r="E327" i="3"/>
  <c r="I327" i="3" s="1" a="1"/>
  <c r="L327" i="3" a="1"/>
  <c r="L327" i="3" s="1"/>
  <c r="E317" i="3"/>
  <c r="I317" i="3" s="1" a="1"/>
  <c r="L317" i="3" a="1"/>
  <c r="L317" i="3" s="1"/>
  <c r="T378" i="3"/>
  <c r="I378" i="3"/>
  <c r="S378" i="3" s="1"/>
  <c r="W378" i="3" s="1"/>
  <c r="X378" i="3" s="1"/>
  <c r="E393" i="3"/>
  <c r="I393" i="3" s="1" a="1"/>
  <c r="L393" i="3" a="1"/>
  <c r="L393" i="3" s="1"/>
  <c r="E345" i="3"/>
  <c r="I345" i="3" s="1" a="1"/>
  <c r="T345" i="3" s="1"/>
  <c r="W405" i="3"/>
  <c r="X405" i="3" s="1"/>
  <c r="S298" i="3"/>
  <c r="E557" i="3"/>
  <c r="I557" i="3" s="1" a="1"/>
  <c r="L557" i="3" a="1"/>
  <c r="L557" i="3" s="1"/>
  <c r="L457" i="3" a="1"/>
  <c r="L457" i="3" s="1"/>
  <c r="I457" i="3" a="1"/>
  <c r="I741" i="3"/>
  <c r="S741" i="3" s="1"/>
  <c r="T741" i="3"/>
  <c r="T484" i="3"/>
  <c r="I484" i="3"/>
  <c r="S484" i="3" s="1"/>
  <c r="L821" i="3"/>
  <c r="T821" i="3"/>
  <c r="T906" i="3"/>
  <c r="I906" i="3"/>
  <c r="S906" i="3" s="1"/>
  <c r="I578" i="3"/>
  <c r="S578" i="3" s="1"/>
  <c r="T578" i="3"/>
  <c r="I659" i="3"/>
  <c r="S659" i="3" s="1"/>
  <c r="T659" i="3"/>
  <c r="E824" i="3"/>
  <c r="I824" i="3" s="1" a="1"/>
  <c r="L824" i="3" a="1"/>
  <c r="L824" i="3" s="1"/>
  <c r="I803" i="3"/>
  <c r="S803" i="3" s="1"/>
  <c r="T803" i="3"/>
  <c r="T684" i="3"/>
  <c r="I684" i="3"/>
  <c r="S684" i="3" s="1"/>
  <c r="T722" i="3"/>
  <c r="I722" i="3"/>
  <c r="S722" i="3" s="1"/>
  <c r="I842" i="3"/>
  <c r="S842" i="3" s="1"/>
  <c r="T842" i="3"/>
  <c r="I474" i="3"/>
  <c r="S474" i="3" s="1"/>
  <c r="T474" i="3"/>
  <c r="T765" i="3"/>
  <c r="I765" i="3"/>
  <c r="S765" i="3" s="1"/>
  <c r="I840" i="3"/>
  <c r="S840" i="3" s="1"/>
  <c r="T840" i="3"/>
  <c r="E891" i="3"/>
  <c r="I891" i="3" s="1" a="1"/>
  <c r="L891" i="3" a="1"/>
  <c r="L891" i="3" s="1"/>
  <c r="T429" i="3"/>
  <c r="I429" i="3"/>
  <c r="S429" i="3" s="1"/>
  <c r="L485" i="3" a="1"/>
  <c r="L485" i="3" s="1"/>
  <c r="I485" i="3" a="1"/>
  <c r="U485" i="3" s="1"/>
  <c r="V485" i="3" s="1"/>
  <c r="I564" i="3"/>
  <c r="S564" i="3" s="1"/>
  <c r="T564" i="3"/>
  <c r="L627" i="3"/>
  <c r="S627" i="3" s="1"/>
  <c r="T627" i="3"/>
  <c r="L471" i="3" a="1"/>
  <c r="L471" i="3" s="1"/>
  <c r="I471" i="3" a="1"/>
  <c r="I515" i="3"/>
  <c r="S515" i="3" s="1"/>
  <c r="T515" i="3"/>
  <c r="T844" i="3"/>
  <c r="I922" i="3" a="1"/>
  <c r="U922" i="3" s="1"/>
  <c r="V922" i="3" s="1"/>
  <c r="L922" i="3" a="1"/>
  <c r="L922" i="3" s="1"/>
  <c r="E693" i="3"/>
  <c r="I693" i="3" s="1" a="1"/>
  <c r="L693" i="3" a="1"/>
  <c r="L693" i="3" s="1"/>
  <c r="T599" i="3"/>
  <c r="I602" i="3"/>
  <c r="S602" i="3" s="1"/>
  <c r="T602" i="3"/>
  <c r="T542" i="3"/>
  <c r="I542" i="3"/>
  <c r="S542" i="3" s="1"/>
  <c r="L641" i="3"/>
  <c r="T641" i="3"/>
  <c r="L710" i="3" a="1"/>
  <c r="L710" i="3" s="1"/>
  <c r="E710" i="3"/>
  <c r="I710" i="3" s="1" a="1"/>
  <c r="L660" i="3" a="1"/>
  <c r="L660" i="3" s="1"/>
  <c r="E660" i="3"/>
  <c r="I660" i="3" s="1" a="1"/>
  <c r="I772" i="3"/>
  <c r="S772" i="3" s="1"/>
  <c r="T772" i="3"/>
  <c r="T699" i="3"/>
  <c r="I699" i="3"/>
  <c r="S699" i="3" s="1"/>
  <c r="T828" i="3"/>
  <c r="I828" i="3"/>
  <c r="S828" i="3" s="1"/>
  <c r="E746" i="3"/>
  <c r="I746" i="3" s="1" a="1"/>
  <c r="L746" i="3" a="1"/>
  <c r="L746" i="3" s="1"/>
  <c r="E838" i="3"/>
  <c r="I838" i="3" s="1" a="1"/>
  <c r="L838" i="3" a="1"/>
  <c r="L838" i="3" s="1"/>
  <c r="I826" i="3"/>
  <c r="S826" i="3" s="1"/>
  <c r="T826" i="3"/>
  <c r="I549" i="3"/>
  <c r="S549" i="3" s="1"/>
  <c r="T549" i="3"/>
  <c r="I501" i="3" a="1"/>
  <c r="L501" i="3" a="1"/>
  <c r="L501" i="3" s="1"/>
  <c r="I793" i="3" a="1"/>
  <c r="U793" i="3" s="1"/>
  <c r="V793" i="3" s="1"/>
  <c r="L793" i="3" a="1"/>
  <c r="L793" i="3" s="1"/>
  <c r="T455" i="3"/>
  <c r="I455" i="3"/>
  <c r="S455" i="3" s="1"/>
  <c r="I529" i="3" a="1"/>
  <c r="L529" i="3" a="1"/>
  <c r="L529" i="3" s="1"/>
  <c r="L780" i="3"/>
  <c r="T780" i="3"/>
  <c r="I605" i="3"/>
  <c r="S605" i="3" s="1"/>
  <c r="T605" i="3"/>
  <c r="I533" i="3"/>
  <c r="S533" i="3" s="1"/>
  <c r="T533" i="3"/>
  <c r="E860" i="3"/>
  <c r="I860" i="3" s="1" a="1"/>
  <c r="L860" i="3" a="1"/>
  <c r="L860" i="3" s="1"/>
  <c r="T587" i="3"/>
  <c r="I587" i="3"/>
  <c r="S587" i="3" s="1"/>
  <c r="I874" i="3"/>
  <c r="S874" i="3" s="1"/>
  <c r="T874" i="3"/>
  <c r="I596" i="3"/>
  <c r="S596" i="3" s="1"/>
  <c r="T596" i="3"/>
  <c r="T574" i="3"/>
  <c r="I574" i="3"/>
  <c r="S574" i="3" s="1"/>
  <c r="T428" i="3"/>
  <c r="I428" i="3"/>
  <c r="S428" i="3" s="1"/>
  <c r="I525" i="3"/>
  <c r="S525" i="3" s="1"/>
  <c r="T525" i="3"/>
  <c r="L873" i="3" a="1"/>
  <c r="L873" i="3" s="1"/>
  <c r="E873" i="3"/>
  <c r="I873" i="3" s="1" a="1"/>
  <c r="I733" i="3"/>
  <c r="S733" i="3" s="1"/>
  <c r="T733" i="3"/>
  <c r="I885" i="3"/>
  <c r="S885" i="3" s="1"/>
  <c r="T885" i="3"/>
  <c r="L465" i="3" a="1"/>
  <c r="L465" i="3" s="1"/>
  <c r="I465" i="3" a="1"/>
  <c r="L805" i="3" a="1"/>
  <c r="L805" i="3" s="1"/>
  <c r="I805" i="3" a="1"/>
  <c r="U805" i="3" s="1"/>
  <c r="V805" i="3" s="1"/>
  <c r="I786" i="3" a="1"/>
  <c r="U786" i="3" s="1"/>
  <c r="V786" i="3" s="1"/>
  <c r="L786" i="3" a="1"/>
  <c r="L786" i="3" s="1"/>
  <c r="T781" i="3"/>
  <c r="I781" i="3"/>
  <c r="S781" i="3" s="1"/>
  <c r="I667" i="3"/>
  <c r="S667" i="3" s="1"/>
  <c r="T667" i="3"/>
  <c r="T616" i="3"/>
  <c r="I616" i="3"/>
  <c r="S616" i="3" s="1"/>
  <c r="I893" i="3"/>
  <c r="S893" i="3" s="1"/>
  <c r="T893" i="3"/>
  <c r="I851" i="3"/>
  <c r="S851" i="3" s="1"/>
  <c r="T851" i="3"/>
  <c r="I520" i="3" a="1"/>
  <c r="L520" i="3" a="1"/>
  <c r="L520" i="3" s="1"/>
  <c r="I654" i="3"/>
  <c r="S654" i="3" s="1"/>
  <c r="T654" i="3"/>
  <c r="L635" i="3" a="1"/>
  <c r="L635" i="3" s="1"/>
  <c r="E635" i="3"/>
  <c r="I635" i="3" s="1" a="1"/>
  <c r="I796" i="3"/>
  <c r="S796" i="3" s="1"/>
  <c r="T796" i="3"/>
  <c r="I652" i="3"/>
  <c r="S652" i="3" s="1"/>
  <c r="T652" i="3"/>
  <c r="L499" i="3" a="1"/>
  <c r="L499" i="3" s="1"/>
  <c r="I499" i="3" a="1"/>
  <c r="L751" i="3" a="1"/>
  <c r="L751" i="3" s="1"/>
  <c r="E751" i="3"/>
  <c r="I751" i="3" s="1" a="1"/>
  <c r="L595" i="3" a="1"/>
  <c r="L595" i="3" s="1"/>
  <c r="E595" i="3"/>
  <c r="I595" i="3" s="1" a="1"/>
  <c r="I913" i="3"/>
  <c r="S913" i="3" s="1"/>
  <c r="T913" i="3"/>
  <c r="I806" i="3"/>
  <c r="S806" i="3" s="1"/>
  <c r="T806" i="3"/>
  <c r="L907" i="3" a="1"/>
  <c r="L907" i="3" s="1"/>
  <c r="I907" i="3" a="1"/>
  <c r="U907" i="3" s="1"/>
  <c r="V907" i="3" s="1"/>
  <c r="I762" i="3" a="1"/>
  <c r="U762" i="3" s="1"/>
  <c r="V762" i="3" s="1"/>
  <c r="L762" i="3" a="1"/>
  <c r="L762" i="3" s="1"/>
  <c r="T683" i="3"/>
  <c r="I683" i="3"/>
  <c r="S683" i="3" s="1"/>
  <c r="I432" i="3"/>
  <c r="S432" i="3" s="1"/>
  <c r="T432" i="3"/>
  <c r="E593" i="3"/>
  <c r="I593" i="3" s="1" a="1"/>
  <c r="U593" i="3" s="1"/>
  <c r="V593" i="3" s="1"/>
  <c r="L593" i="3" a="1"/>
  <c r="L593" i="3" s="1"/>
  <c r="I435" i="3"/>
  <c r="S435" i="3" s="1"/>
  <c r="T435" i="3"/>
  <c r="I454" i="3" a="1"/>
  <c r="L454" i="3" a="1"/>
  <c r="L454" i="3" s="1"/>
  <c r="I494" i="3"/>
  <c r="S494" i="3" s="1"/>
  <c r="T494" i="3"/>
  <c r="L600" i="3"/>
  <c r="T600" i="3"/>
  <c r="T812" i="3"/>
  <c r="I812" i="3"/>
  <c r="S812" i="3" s="1"/>
  <c r="E689" i="3"/>
  <c r="I689" i="3" s="1" a="1"/>
  <c r="L689" i="3" a="1"/>
  <c r="L689" i="3" s="1"/>
  <c r="I577" i="3"/>
  <c r="S577" i="3" s="1"/>
  <c r="T577" i="3"/>
  <c r="I590" i="3"/>
  <c r="S590" i="3" s="1"/>
  <c r="T590" i="3"/>
  <c r="I437" i="3" a="1"/>
  <c r="L437" i="3" a="1"/>
  <c r="L437" i="3" s="1"/>
  <c r="I776" i="3"/>
  <c r="S776" i="3" s="1"/>
  <c r="T776" i="3"/>
  <c r="E604" i="3"/>
  <c r="I604" i="3" s="1" a="1"/>
  <c r="U604" i="3" s="1"/>
  <c r="V604" i="3" s="1"/>
  <c r="L604" i="3" a="1"/>
  <c r="L604" i="3" s="1"/>
  <c r="I768" i="3" a="1"/>
  <c r="L768" i="3" a="1"/>
  <c r="L768" i="3" s="1"/>
  <c r="T470" i="3"/>
  <c r="I470" i="3"/>
  <c r="S470" i="3" s="1"/>
  <c r="T748" i="3"/>
  <c r="I748" i="3"/>
  <c r="S748" i="3" s="1"/>
  <c r="L702" i="3" a="1"/>
  <c r="L702" i="3" s="1"/>
  <c r="E702" i="3"/>
  <c r="I702" i="3" s="1" a="1"/>
  <c r="I754" i="3"/>
  <c r="S754" i="3" s="1"/>
  <c r="T754" i="3"/>
  <c r="E852" i="3"/>
  <c r="I852" i="3" s="1" a="1"/>
  <c r="L852" i="3" a="1"/>
  <c r="L852" i="3" s="1"/>
  <c r="E556" i="3"/>
  <c r="I556" i="3" s="1" a="1"/>
  <c r="L556" i="3" a="1"/>
  <c r="L556" i="3" s="1"/>
  <c r="T511" i="3"/>
  <c r="I511" i="3"/>
  <c r="S511" i="3" s="1"/>
  <c r="T837" i="3"/>
  <c r="I837" i="3"/>
  <c r="S837" i="3" s="1"/>
  <c r="I763" i="3"/>
  <c r="S763" i="3" s="1"/>
  <c r="T763" i="3"/>
  <c r="T917" i="3"/>
  <c r="I917" i="3"/>
  <c r="S917" i="3" s="1"/>
  <c r="T790" i="3"/>
  <c r="I790" i="3"/>
  <c r="S790" i="3" s="1"/>
  <c r="I884" i="3"/>
  <c r="S884" i="3" s="1"/>
  <c r="T884" i="3"/>
  <c r="E629" i="3"/>
  <c r="I629" i="3" s="1" a="1"/>
  <c r="L629" i="3" a="1"/>
  <c r="L629" i="3" s="1"/>
  <c r="I493" i="3"/>
  <c r="E743" i="3"/>
  <c r="I743" i="3" s="1" a="1"/>
  <c r="L743" i="3" a="1"/>
  <c r="L743" i="3" s="1"/>
  <c r="L755" i="3" a="1"/>
  <c r="L755" i="3" s="1"/>
  <c r="I755" i="3" a="1"/>
  <c r="U755" i="3" s="1"/>
  <c r="V755" i="3" s="1"/>
  <c r="E649" i="3"/>
  <c r="I649" i="3" s="1" a="1"/>
  <c r="L649" i="3" a="1"/>
  <c r="L649" i="3" s="1"/>
  <c r="I653" i="3"/>
  <c r="S653" i="3" s="1"/>
  <c r="T653" i="3"/>
  <c r="T609" i="3"/>
  <c r="I609" i="3"/>
  <c r="S609" i="3" s="1"/>
  <c r="I582" i="3"/>
  <c r="S582" i="3" s="1"/>
  <c r="T582" i="3"/>
  <c r="I503" i="3"/>
  <c r="S503" i="3" s="1"/>
  <c r="T503" i="3"/>
  <c r="L914" i="3"/>
  <c r="T914" i="3"/>
  <c r="I843" i="3"/>
  <c r="S843" i="3" s="1"/>
  <c r="T843" i="3"/>
  <c r="T636" i="3"/>
  <c r="I636" i="3"/>
  <c r="S636" i="3" s="1"/>
  <c r="I695" i="3"/>
  <c r="S695" i="3" s="1"/>
  <c r="T695" i="3"/>
  <c r="I800" i="3" a="1"/>
  <c r="L800" i="3" a="1"/>
  <c r="L800" i="3" s="1"/>
  <c r="I698" i="3"/>
  <c r="S698" i="3" s="1"/>
  <c r="T698" i="3"/>
  <c r="T481" i="3"/>
  <c r="I488" i="3"/>
  <c r="S488" i="3" s="1"/>
  <c r="T488" i="3"/>
  <c r="T606" i="3"/>
  <c r="I606" i="3"/>
  <c r="S606" i="3" s="1"/>
  <c r="E814" i="3"/>
  <c r="I814" i="3" s="1" a="1"/>
  <c r="L814" i="3" a="1"/>
  <c r="L814" i="3" s="1"/>
  <c r="I516" i="3"/>
  <c r="S516" i="3" s="1"/>
  <c r="T516" i="3"/>
  <c r="E894" i="3"/>
  <c r="I894" i="3" s="1" a="1"/>
  <c r="L894" i="3" a="1"/>
  <c r="L894" i="3" s="1"/>
  <c r="I526" i="3" a="1"/>
  <c r="L526" i="3" a="1"/>
  <c r="L526" i="3" s="1"/>
  <c r="I594" i="3"/>
  <c r="S594" i="3" s="1"/>
  <c r="T594" i="3"/>
  <c r="I447" i="3"/>
  <c r="S447" i="3" s="1"/>
  <c r="T447" i="3"/>
  <c r="E562" i="3"/>
  <c r="I562" i="3" s="1" a="1"/>
  <c r="L562" i="3" a="1"/>
  <c r="L562" i="3" s="1"/>
  <c r="I857" i="3"/>
  <c r="S857" i="3" s="1"/>
  <c r="T857" i="3"/>
  <c r="I705" i="3"/>
  <c r="I467" i="3"/>
  <c r="S467" i="3" s="1"/>
  <c r="T467" i="3"/>
  <c r="I508" i="3" a="1"/>
  <c r="L508" i="3" a="1"/>
  <c r="L508" i="3" s="1"/>
  <c r="E714" i="3"/>
  <c r="I714" i="3" s="1" a="1"/>
  <c r="L714" i="3" a="1"/>
  <c r="L714" i="3" s="1"/>
  <c r="T464" i="3"/>
  <c r="I464" i="3"/>
  <c r="S464" i="3" s="1"/>
  <c r="L747" i="3" a="1"/>
  <c r="L747" i="3" s="1"/>
  <c r="E747" i="3"/>
  <c r="I747" i="3" s="1" a="1"/>
  <c r="I446" i="3"/>
  <c r="S446" i="3" s="1"/>
  <c r="T446" i="3"/>
  <c r="I675" i="3"/>
  <c r="T675" i="3"/>
  <c r="T707" i="3"/>
  <c r="E839" i="3"/>
  <c r="I839" i="3" s="1" a="1"/>
  <c r="L839" i="3" a="1"/>
  <c r="L839" i="3" s="1"/>
  <c r="E898" i="3"/>
  <c r="I898" i="3" s="1" a="1"/>
  <c r="L898" i="3" a="1"/>
  <c r="L898" i="3" s="1"/>
  <c r="E880" i="3"/>
  <c r="I880" i="3" s="1" a="1"/>
  <c r="L880" i="3" a="1"/>
  <c r="L880" i="3" s="1"/>
  <c r="L436" i="3" a="1"/>
  <c r="L436" i="3" s="1"/>
  <c r="I436" i="3" a="1"/>
  <c r="E815" i="3"/>
  <c r="I815" i="3" s="1" a="1"/>
  <c r="L815" i="3" a="1"/>
  <c r="L815" i="3" s="1"/>
  <c r="L570" i="3"/>
  <c r="T570" i="3"/>
  <c r="T530" i="3"/>
  <c r="I530" i="3"/>
  <c r="S530" i="3" s="1"/>
  <c r="I504" i="3"/>
  <c r="S504" i="3" s="1"/>
  <c r="T504" i="3"/>
  <c r="T725" i="3"/>
  <c r="I725" i="3"/>
  <c r="S725" i="3" s="1"/>
  <c r="I545" i="3"/>
  <c r="S545" i="3" s="1"/>
  <c r="T545" i="3"/>
  <c r="L697" i="3" a="1"/>
  <c r="L697" i="3" s="1"/>
  <c r="E697" i="3"/>
  <c r="I697" i="3" s="1" a="1"/>
  <c r="T495" i="3"/>
  <c r="I495" i="3"/>
  <c r="S495" i="3" s="1"/>
  <c r="T785" i="3"/>
  <c r="I785" i="3"/>
  <c r="S785" i="3" s="1"/>
  <c r="T517" i="3"/>
  <c r="I517" i="3"/>
  <c r="S517" i="3" s="1"/>
  <c r="T784" i="3"/>
  <c r="I784" i="3"/>
  <c r="S784" i="3" s="1"/>
  <c r="I879" i="3"/>
  <c r="S879" i="3" s="1"/>
  <c r="T879" i="3"/>
  <c r="T673" i="3"/>
  <c r="I673" i="3"/>
  <c r="S673" i="3" s="1"/>
  <c r="I566" i="3"/>
  <c r="S566" i="3" s="1"/>
  <c r="T566" i="3"/>
  <c r="T799" i="3"/>
  <c r="I799" i="3"/>
  <c r="S799" i="3" s="1"/>
  <c r="L513" i="3" a="1"/>
  <c r="L513" i="3" s="1"/>
  <c r="I513" i="3" a="1"/>
  <c r="L686" i="3" a="1"/>
  <c r="L686" i="3" s="1"/>
  <c r="E686" i="3"/>
  <c r="I686" i="3" s="1" a="1"/>
  <c r="E561" i="3"/>
  <c r="I561" i="3" s="1" a="1"/>
  <c r="L561" i="3" a="1"/>
  <c r="L561" i="3" s="1"/>
  <c r="L769" i="3" a="1"/>
  <c r="L769" i="3" s="1"/>
  <c r="I769" i="3" a="1"/>
  <c r="I438" i="3" a="1"/>
  <c r="L438" i="3" a="1"/>
  <c r="L438" i="3" s="1"/>
  <c r="I434" i="3" a="1"/>
  <c r="L434" i="3" a="1"/>
  <c r="L434" i="3" s="1"/>
  <c r="E716" i="3"/>
  <c r="I716" i="3" s="1" a="1"/>
  <c r="L716" i="3" a="1"/>
  <c r="L716" i="3" s="1"/>
  <c r="T727" i="3"/>
  <c r="I727" i="3"/>
  <c r="S727" i="3" s="1"/>
  <c r="E617" i="3"/>
  <c r="I617" i="3" s="1" a="1"/>
  <c r="L617" i="3" a="1"/>
  <c r="L617" i="3" s="1"/>
  <c r="L491" i="3" a="1"/>
  <c r="L491" i="3" s="1"/>
  <c r="I491" i="3" a="1"/>
  <c r="U491" i="3" s="1"/>
  <c r="V491" i="3" s="1"/>
  <c r="I442" i="3"/>
  <c r="S442" i="3" s="1"/>
  <c r="T442" i="3"/>
  <c r="E650" i="3"/>
  <c r="I650" i="3" s="1" a="1"/>
  <c r="L650" i="3" a="1"/>
  <c r="L650" i="3" s="1"/>
  <c r="I450" i="3" a="1"/>
  <c r="L450" i="3" a="1"/>
  <c r="L450" i="3" s="1"/>
  <c r="L871" i="3" a="1"/>
  <c r="L871" i="3" s="1"/>
  <c r="E871" i="3"/>
  <c r="I871" i="3" s="1" a="1"/>
  <c r="L440" i="3" a="1"/>
  <c r="L440" i="3" s="1"/>
  <c r="I440" i="3" a="1"/>
  <c r="T830" i="3"/>
  <c r="T804" i="3"/>
  <c r="I804" i="3"/>
  <c r="S804" i="3" s="1"/>
  <c r="I703" i="3"/>
  <c r="T703" i="3"/>
  <c r="I576" i="3"/>
  <c r="S576" i="3" s="1"/>
  <c r="T576" i="3"/>
  <c r="T539" i="3"/>
  <c r="I539" i="3"/>
  <c r="S539" i="3" s="1"/>
  <c r="T598" i="3"/>
  <c r="I522" i="3" a="1"/>
  <c r="L522" i="3" a="1"/>
  <c r="L522" i="3" s="1"/>
  <c r="L816" i="3" a="1"/>
  <c r="L816" i="3" s="1"/>
  <c r="E816" i="3"/>
  <c r="I816" i="3" s="1" a="1"/>
  <c r="E580" i="3"/>
  <c r="I580" i="3" s="1" a="1"/>
  <c r="L580" i="3" a="1"/>
  <c r="L580" i="3" s="1"/>
  <c r="I729" i="3"/>
  <c r="S729" i="3" s="1"/>
  <c r="T729" i="3"/>
  <c r="T681" i="3"/>
  <c r="I681" i="3"/>
  <c r="S681" i="3" s="1"/>
  <c r="I678" i="3"/>
  <c r="S678" i="3" s="1"/>
  <c r="T678" i="3"/>
  <c r="T610" i="3"/>
  <c r="T592" i="3"/>
  <c r="I592" i="3"/>
  <c r="T831" i="3"/>
  <c r="I831" i="3"/>
  <c r="S831" i="3" s="1"/>
  <c r="I500" i="3" a="1"/>
  <c r="L500" i="3" a="1"/>
  <c r="L500" i="3" s="1"/>
  <c r="L453" i="3"/>
  <c r="T453" i="3"/>
  <c r="E866" i="3"/>
  <c r="I866" i="3" s="1" a="1"/>
  <c r="L866" i="3" a="1"/>
  <c r="L866" i="3" s="1"/>
  <c r="L554" i="3"/>
  <c r="T554" i="3"/>
  <c r="T544" i="3"/>
  <c r="I544" i="3"/>
  <c r="S544" i="3" s="1"/>
  <c r="T875" i="3"/>
  <c r="I875" i="3"/>
  <c r="S875" i="3" s="1"/>
  <c r="T663" i="3"/>
  <c r="I663" i="3"/>
  <c r="S663" i="3" s="1"/>
  <c r="I510" i="3"/>
  <c r="S510" i="3" s="1"/>
  <c r="T510" i="3"/>
  <c r="L463" i="3" a="1"/>
  <c r="L463" i="3" s="1"/>
  <c r="I463" i="3" a="1"/>
  <c r="T869" i="3"/>
  <c r="I869" i="3"/>
  <c r="S869" i="3" s="1"/>
  <c r="T612" i="3"/>
  <c r="I612" i="3"/>
  <c r="S612" i="3" s="1"/>
  <c r="T614" i="3"/>
  <c r="I614" i="3"/>
  <c r="S614" i="3" s="1"/>
  <c r="I778" i="3" a="1"/>
  <c r="L778" i="3" a="1"/>
  <c r="L778" i="3" s="1"/>
  <c r="T638" i="3"/>
  <c r="I638" i="3"/>
  <c r="S638" i="3" s="1"/>
  <c r="L771" i="3"/>
  <c r="T771" i="3"/>
  <c r="E692" i="3"/>
  <c r="I692" i="3" s="1" a="1"/>
  <c r="L692" i="3" a="1"/>
  <c r="L692" i="3" s="1"/>
  <c r="T458" i="3"/>
  <c r="I458" i="3"/>
  <c r="S458" i="3" s="1"/>
  <c r="I862" i="3"/>
  <c r="S862" i="3" s="1"/>
  <c r="T862" i="3"/>
  <c r="I849" i="3"/>
  <c r="S849" i="3" s="1"/>
  <c r="T849" i="3"/>
  <c r="T521" i="3"/>
  <c r="I521" i="3"/>
  <c r="S521" i="3" s="1"/>
  <c r="I460" i="3"/>
  <c r="S460" i="3" s="1"/>
  <c r="T460" i="3"/>
  <c r="T735" i="3"/>
  <c r="I735" i="3"/>
  <c r="S735" i="3" s="1"/>
  <c r="T688" i="3"/>
  <c r="I688" i="3"/>
  <c r="S688" i="3" s="1"/>
  <c r="I717" i="3"/>
  <c r="S717" i="3" s="1"/>
  <c r="T717" i="3"/>
  <c r="T892" i="3"/>
  <c r="I892" i="3"/>
  <c r="S892" i="3" s="1"/>
  <c r="I787" i="3"/>
  <c r="S787" i="3" s="1"/>
  <c r="T787" i="3"/>
  <c r="T836" i="3"/>
  <c r="I836" i="3"/>
  <c r="S836" i="3" s="1"/>
  <c r="T881" i="3"/>
  <c r="I881" i="3"/>
  <c r="S881" i="3" s="1"/>
  <c r="T773" i="3"/>
  <c r="I773" i="3"/>
  <c r="S773" i="3" s="1"/>
  <c r="I846" i="3"/>
  <c r="S846" i="3" s="1"/>
  <c r="T846" i="3"/>
  <c r="I723" i="3"/>
  <c r="S723" i="3" s="1"/>
  <c r="T723" i="3"/>
  <c r="E565" i="3"/>
  <c r="I565" i="3" s="1" a="1"/>
  <c r="L565" i="3" a="1"/>
  <c r="L565" i="3" s="1"/>
  <c r="I466" i="3" a="1"/>
  <c r="L466" i="3" a="1"/>
  <c r="L466" i="3" s="1"/>
  <c r="T575" i="3"/>
  <c r="I575" i="3"/>
  <c r="S575" i="3" s="1"/>
  <c r="L728" i="3" a="1"/>
  <c r="L728" i="3" s="1"/>
  <c r="E728" i="3"/>
  <c r="I728" i="3" s="1" a="1"/>
  <c r="L624" i="3" a="1"/>
  <c r="L624" i="3" s="1"/>
  <c r="E624" i="3"/>
  <c r="I624" i="3" s="1" a="1"/>
  <c r="T795" i="3"/>
  <c r="I795" i="3"/>
  <c r="S795" i="3" s="1"/>
  <c r="T431" i="3"/>
  <c r="I431" i="3"/>
  <c r="S431" i="3" s="1"/>
  <c r="I807" i="3"/>
  <c r="S807" i="3" s="1"/>
  <c r="T807" i="3"/>
  <c r="E876" i="3"/>
  <c r="I876" i="3" s="1" a="1"/>
  <c r="L876" i="3" a="1"/>
  <c r="L876" i="3" s="1"/>
  <c r="I543" i="3"/>
  <c r="S543" i="3" s="1"/>
  <c r="T543" i="3"/>
  <c r="T478" i="3"/>
  <c r="I478" i="3"/>
  <c r="S478" i="3" s="1"/>
  <c r="E750" i="3"/>
  <c r="I750" i="3" s="1" a="1"/>
  <c r="L750" i="3" a="1"/>
  <c r="L750" i="3" s="1"/>
  <c r="I647" i="3"/>
  <c r="S647" i="3" s="1"/>
  <c r="T647" i="3"/>
  <c r="I548" i="3"/>
  <c r="S548" i="3" s="1"/>
  <c r="T548" i="3"/>
  <c r="I916" i="3" a="1"/>
  <c r="U916" i="3" s="1"/>
  <c r="V916" i="3" s="1"/>
  <c r="L916" i="3" a="1"/>
  <c r="L916" i="3" s="1"/>
  <c r="I498" i="3" a="1"/>
  <c r="L498" i="3" a="1"/>
  <c r="L498" i="3" s="1"/>
  <c r="I912" i="3"/>
  <c r="S912" i="3" s="1"/>
  <c r="T912" i="3"/>
  <c r="I902" i="3"/>
  <c r="S902" i="3" s="1"/>
  <c r="T902" i="3"/>
  <c r="I854" i="3"/>
  <c r="S854" i="3" s="1"/>
  <c r="T854" i="3"/>
  <c r="I509" i="3" a="1"/>
  <c r="L509" i="3" a="1"/>
  <c r="L509" i="3" s="1"/>
  <c r="T734" i="3"/>
  <c r="I734" i="3"/>
  <c r="S734" i="3" s="1"/>
  <c r="I797" i="3"/>
  <c r="S797" i="3" s="1"/>
  <c r="T797" i="3"/>
  <c r="T903" i="3"/>
  <c r="I903" i="3"/>
  <c r="S903" i="3" s="1"/>
  <c r="L757" i="3" a="1"/>
  <c r="L757" i="3" s="1"/>
  <c r="I757" i="3" a="1"/>
  <c r="U757" i="3" s="1"/>
  <c r="V757" i="3" s="1"/>
  <c r="E817" i="3"/>
  <c r="I817" i="3" s="1" a="1"/>
  <c r="L817" i="3" a="1"/>
  <c r="L817" i="3" s="1"/>
  <c r="I523" i="3"/>
  <c r="S523" i="3" s="1"/>
  <c r="T523" i="3"/>
  <c r="I546" i="3"/>
  <c r="S546" i="3" s="1"/>
  <c r="T546" i="3"/>
  <c r="E740" i="3"/>
  <c r="I740" i="3" s="1" a="1"/>
  <c r="L740" i="3" a="1"/>
  <c r="L740" i="3" s="1"/>
  <c r="I621" i="3"/>
  <c r="S621" i="3" s="1"/>
  <c r="T621" i="3"/>
  <c r="I468" i="3"/>
  <c r="S468" i="3" s="1"/>
  <c r="T468" i="3"/>
  <c r="T859" i="3"/>
  <c r="I859" i="3"/>
  <c r="S859" i="3" s="1"/>
  <c r="T760" i="3"/>
  <c r="I760" i="3"/>
  <c r="S760" i="3" s="1"/>
  <c r="T651" i="3"/>
  <c r="I651" i="3"/>
  <c r="S651" i="3" s="1"/>
  <c r="I863" i="3"/>
  <c r="S863" i="3" s="1"/>
  <c r="T863" i="3"/>
  <c r="T630" i="3"/>
  <c r="I630" i="3"/>
  <c r="S630" i="3" s="1"/>
  <c r="E668" i="3"/>
  <c r="I668" i="3" s="1" a="1"/>
  <c r="L668" i="3" a="1"/>
  <c r="L668" i="3" s="1"/>
  <c r="L664" i="3"/>
  <c r="S664" i="3" s="1"/>
  <c r="T664" i="3"/>
  <c r="T680" i="3"/>
  <c r="I680" i="3"/>
  <c r="S680" i="3" s="1"/>
  <c r="I505" i="3"/>
  <c r="S505" i="3" s="1"/>
  <c r="T505" i="3"/>
  <c r="I811" i="3"/>
  <c r="S811" i="3" s="1"/>
  <c r="T811" i="3"/>
  <c r="L571" i="3" a="1"/>
  <c r="L571" i="3" s="1"/>
  <c r="E571" i="3"/>
  <c r="I571" i="3" s="1" a="1"/>
  <c r="I496" i="3"/>
  <c r="S496" i="3" s="1"/>
  <c r="T496" i="3"/>
  <c r="E867" i="3"/>
  <c r="I867" i="3" s="1" a="1"/>
  <c r="L867" i="3" a="1"/>
  <c r="L867" i="3" s="1"/>
  <c r="I904" i="3"/>
  <c r="S904" i="3" s="1"/>
  <c r="T904" i="3"/>
  <c r="E589" i="3"/>
  <c r="I589" i="3" s="1" a="1"/>
  <c r="L589" i="3" a="1"/>
  <c r="L589" i="3" s="1"/>
  <c r="T915" i="3"/>
  <c r="I915" i="3"/>
  <c r="S915" i="3" s="1"/>
  <c r="I882" i="3"/>
  <c r="S882" i="3" s="1"/>
  <c r="T882" i="3"/>
  <c r="E569" i="3"/>
  <c r="I569" i="3" s="1" a="1"/>
  <c r="L569" i="3" a="1"/>
  <c r="L569" i="3" s="1"/>
  <c r="T868" i="3"/>
  <c r="T819" i="3"/>
  <c r="I819" i="3"/>
  <c r="S819" i="3" s="1"/>
  <c r="T489" i="3"/>
  <c r="I489" i="3"/>
  <c r="S489" i="3" s="1"/>
  <c r="I783" i="3" a="1"/>
  <c r="U783" i="3" s="1"/>
  <c r="V783" i="3" s="1"/>
  <c r="L783" i="3" a="1"/>
  <c r="L783" i="3" s="1"/>
  <c r="L507" i="3" a="1"/>
  <c r="L507" i="3" s="1"/>
  <c r="I507" i="3" a="1"/>
  <c r="I713" i="3"/>
  <c r="S713" i="3" s="1"/>
  <c r="T713" i="3"/>
  <c r="I897" i="3"/>
  <c r="S897" i="3" s="1"/>
  <c r="T897" i="3"/>
  <c r="L622" i="3" a="1"/>
  <c r="L622" i="3" s="1"/>
  <c r="E622" i="3"/>
  <c r="I622" i="3" s="1" a="1"/>
  <c r="E832" i="3"/>
  <c r="I832" i="3" s="1" a="1"/>
  <c r="L832" i="3" a="1"/>
  <c r="L832" i="3" s="1"/>
  <c r="E685" i="3"/>
  <c r="I685" i="3" s="1" a="1"/>
  <c r="L685" i="3" a="1"/>
  <c r="L685" i="3" s="1"/>
  <c r="I739" i="3"/>
  <c r="S739" i="3" s="1"/>
  <c r="T739" i="3"/>
  <c r="E655" i="3"/>
  <c r="I655" i="3" s="1" a="1"/>
  <c r="L655" i="3" a="1"/>
  <c r="L655" i="3" s="1"/>
  <c r="I766" i="3"/>
  <c r="S766" i="3" s="1"/>
  <c r="T766" i="3"/>
  <c r="I639" i="3"/>
  <c r="S639" i="3" s="1"/>
  <c r="T639" i="3"/>
  <c r="T759" i="3"/>
  <c r="I759" i="3"/>
  <c r="S759" i="3" s="1"/>
  <c r="I877" i="3"/>
  <c r="S877" i="3" s="1"/>
  <c r="T877" i="3"/>
  <c r="T712" i="3"/>
  <c r="I712" i="3"/>
  <c r="S712" i="3" s="1"/>
  <c r="I518" i="3" a="1"/>
  <c r="L518" i="3" a="1"/>
  <c r="L518" i="3" s="1"/>
  <c r="L671" i="3" a="1"/>
  <c r="L671" i="3" s="1"/>
  <c r="E671" i="3"/>
  <c r="I671" i="3" s="1" a="1"/>
  <c r="I430" i="3" a="1"/>
  <c r="L430" i="3" a="1"/>
  <c r="L430" i="3" s="1"/>
  <c r="T701" i="3"/>
  <c r="I701" i="3"/>
  <c r="S701" i="3" s="1"/>
  <c r="L642" i="3" a="1"/>
  <c r="L642" i="3" s="1"/>
  <c r="E642" i="3"/>
  <c r="I642" i="3" s="1" a="1"/>
  <c r="I462" i="3"/>
  <c r="S462" i="3" s="1"/>
  <c r="T462" i="3"/>
  <c r="I519" i="3" a="1"/>
  <c r="L519" i="3" a="1"/>
  <c r="L519" i="3" s="1"/>
  <c r="I531" i="3"/>
  <c r="S531" i="3" s="1"/>
  <c r="T531" i="3"/>
  <c r="I753" i="3"/>
  <c r="S753" i="3" s="1"/>
  <c r="T753" i="3"/>
  <c r="I579" i="3"/>
  <c r="S579" i="3" s="1"/>
  <c r="T579" i="3"/>
  <c r="L724" i="3" a="1"/>
  <c r="L724" i="3" s="1"/>
  <c r="E724" i="3"/>
  <c r="I724" i="3" s="1" a="1"/>
  <c r="I459" i="3" a="1"/>
  <c r="L459" i="3" a="1"/>
  <c r="L459" i="3" s="1"/>
  <c r="I818" i="3"/>
  <c r="S818" i="3" s="1"/>
  <c r="T818" i="3"/>
  <c r="T623" i="3"/>
  <c r="I623" i="3"/>
  <c r="S623" i="3" s="1"/>
  <c r="T861" i="3"/>
  <c r="I861" i="3"/>
  <c r="S861" i="3" s="1"/>
  <c r="T761" i="3"/>
  <c r="I761" i="3"/>
  <c r="S761" i="3" s="1"/>
  <c r="I744" i="3"/>
  <c r="S744" i="3" s="1"/>
  <c r="T744" i="3"/>
  <c r="I433" i="3"/>
  <c r="S433" i="3" s="1"/>
  <c r="T433" i="3"/>
  <c r="I820" i="3"/>
  <c r="S820" i="3" s="1"/>
  <c r="T820" i="3"/>
  <c r="I924" i="3"/>
  <c r="S924" i="3" s="1"/>
  <c r="T924" i="3"/>
  <c r="L798" i="3"/>
  <c r="T798" i="3"/>
  <c r="I648" i="3"/>
  <c r="S648" i="3" s="1"/>
  <c r="T648" i="3"/>
  <c r="I472" i="3" a="1"/>
  <c r="L472" i="3" a="1"/>
  <c r="L472" i="3" s="1"/>
  <c r="L887" i="3" a="1"/>
  <c r="L887" i="3" s="1"/>
  <c r="E887" i="3"/>
  <c r="I887" i="3" s="1" a="1"/>
  <c r="I730" i="3"/>
  <c r="S730" i="3" s="1"/>
  <c r="T730" i="3"/>
  <c r="T534" i="3"/>
  <c r="I534" i="3"/>
  <c r="S534" i="3" s="1"/>
  <c r="I888" i="3"/>
  <c r="S888" i="3" s="1"/>
  <c r="T888" i="3"/>
  <c r="I486" i="3" a="1"/>
  <c r="U486" i="3" s="1"/>
  <c r="V486" i="3" s="1"/>
  <c r="L486" i="3" a="1"/>
  <c r="L486" i="3" s="1"/>
  <c r="E661" i="3"/>
  <c r="I661" i="3" s="1" a="1"/>
  <c r="L661" i="3" a="1"/>
  <c r="L661" i="3" s="1"/>
  <c r="E553" i="3"/>
  <c r="I553" i="3" s="1" a="1"/>
  <c r="L553" i="3" a="1"/>
  <c r="L553" i="3" s="1"/>
  <c r="T444" i="3"/>
  <c r="I444" i="3"/>
  <c r="S444" i="3" s="1"/>
  <c r="T449" i="3"/>
  <c r="I449" i="3"/>
  <c r="S449" i="3" s="1"/>
  <c r="E656" i="3"/>
  <c r="I656" i="3" s="1" a="1"/>
  <c r="L656" i="3" a="1"/>
  <c r="L656" i="3" s="1"/>
  <c r="E696" i="3"/>
  <c r="I696" i="3" s="1" a="1"/>
  <c r="L696" i="3" a="1"/>
  <c r="L696" i="3" s="1"/>
  <c r="L910" i="3" a="1"/>
  <c r="L910" i="3" s="1"/>
  <c r="I910" i="3" a="1"/>
  <c r="U910" i="3" s="1"/>
  <c r="V910" i="3" s="1"/>
  <c r="T711" i="3"/>
  <c r="I711" i="3"/>
  <c r="S711" i="3" s="1"/>
  <c r="T588" i="3"/>
  <c r="I588" i="3"/>
  <c r="S588" i="3" s="1"/>
  <c r="L439" i="3" a="1"/>
  <c r="L439" i="3" s="1"/>
  <c r="I439" i="3" a="1"/>
  <c r="I502" i="3" a="1"/>
  <c r="L502" i="3" a="1"/>
  <c r="L502" i="3" s="1"/>
  <c r="I865" i="3"/>
  <c r="S865" i="3" s="1"/>
  <c r="T865" i="3"/>
  <c r="L920" i="3"/>
  <c r="T920" i="3"/>
  <c r="I631" i="3"/>
  <c r="T644" i="3"/>
  <c r="I644" i="3"/>
  <c r="S644" i="3" s="1"/>
  <c r="I591" i="3"/>
  <c r="S591" i="3" s="1"/>
  <c r="T591" i="3"/>
  <c r="E870" i="3"/>
  <c r="I870" i="3" s="1" a="1"/>
  <c r="L870" i="3" a="1"/>
  <c r="L870" i="3" s="1"/>
  <c r="I646" i="3"/>
  <c r="T646" i="3"/>
  <c r="E584" i="3"/>
  <c r="I584" i="3" s="1" a="1"/>
  <c r="U584" i="3" s="1"/>
  <c r="V584" i="3" s="1"/>
  <c r="L584" i="3" a="1"/>
  <c r="L584" i="3" s="1"/>
  <c r="I810" i="3"/>
  <c r="S810" i="3" s="1"/>
  <c r="T810" i="3"/>
  <c r="I535" i="3"/>
  <c r="S535" i="3" s="1"/>
  <c r="T535" i="3"/>
  <c r="L691" i="3" a="1"/>
  <c r="L691" i="3" s="1"/>
  <c r="E691" i="3"/>
  <c r="I691" i="3" s="1" a="1"/>
  <c r="I808" i="3"/>
  <c r="S808" i="3" s="1"/>
  <c r="T808" i="3"/>
  <c r="I645" i="3"/>
  <c r="S645" i="3" s="1"/>
  <c r="T645" i="3"/>
  <c r="T845" i="3"/>
  <c r="I845" i="3"/>
  <c r="S845" i="3" s="1"/>
  <c r="I794" i="3"/>
  <c r="S794" i="3" s="1"/>
  <c r="T794" i="3"/>
  <c r="I615" i="3"/>
  <c r="S615" i="3" s="1"/>
  <c r="T615" i="3"/>
  <c r="I883" i="3"/>
  <c r="S883" i="3" s="1"/>
  <c r="T883" i="3"/>
  <c r="E657" i="3"/>
  <c r="I657" i="3" s="1" a="1"/>
  <c r="L657" i="3" a="1"/>
  <c r="L657" i="3" s="1"/>
  <c r="E625" i="3"/>
  <c r="I625" i="3" s="1" a="1"/>
  <c r="L625" i="3" a="1"/>
  <c r="L625" i="3" s="1"/>
  <c r="L560" i="3" a="1"/>
  <c r="L560" i="3" s="1"/>
  <c r="E560" i="3"/>
  <c r="I560" i="3" s="1" a="1"/>
  <c r="L586" i="3"/>
  <c r="T586" i="3"/>
  <c r="L603" i="3" a="1"/>
  <c r="L603" i="3" s="1"/>
  <c r="E603" i="3"/>
  <c r="I603" i="3" s="1" a="1"/>
  <c r="T477" i="3"/>
  <c r="I477" i="3"/>
  <c r="S477" i="3" s="1"/>
  <c r="I908" i="3" a="1"/>
  <c r="U908" i="3" s="1"/>
  <c r="V908" i="3" s="1"/>
  <c r="L908" i="3" a="1"/>
  <c r="L908" i="3" s="1"/>
  <c r="L532" i="3" a="1"/>
  <c r="L532" i="3" s="1"/>
  <c r="I532" i="3" a="1"/>
  <c r="T809" i="3"/>
  <c r="I809" i="3"/>
  <c r="S809" i="3" s="1"/>
  <c r="L479" i="3" a="1"/>
  <c r="L479" i="3" s="1"/>
  <c r="I479" i="3" a="1"/>
  <c r="U479" i="3" s="1"/>
  <c r="V479" i="3" s="1"/>
  <c r="I480" i="3"/>
  <c r="S480" i="3" s="1"/>
  <c r="T480" i="3"/>
  <c r="I512" i="3" a="1"/>
  <c r="L512" i="3" a="1"/>
  <c r="L512" i="3" s="1"/>
  <c r="T737" i="3"/>
  <c r="I737" i="3"/>
  <c r="S737" i="3" s="1"/>
  <c r="L555" i="3"/>
  <c r="T555" i="3"/>
  <c r="I802" i="3" a="1"/>
  <c r="L802" i="3" a="1"/>
  <c r="L802" i="3" s="1"/>
  <c r="T890" i="3"/>
  <c r="I890" i="3"/>
  <c r="S890" i="3" s="1"/>
  <c r="L524" i="3" a="1"/>
  <c r="L524" i="3" s="1"/>
  <c r="I524" i="3" a="1"/>
  <c r="I829" i="3"/>
  <c r="S829" i="3" s="1"/>
  <c r="T829" i="3"/>
  <c r="I550" i="3"/>
  <c r="S550" i="3" s="1"/>
  <c r="T550" i="3"/>
  <c r="I767" i="3"/>
  <c r="S767" i="3" s="1"/>
  <c r="T767" i="3"/>
  <c r="T694" i="3"/>
  <c r="I694" i="3"/>
  <c r="S694" i="3" s="1"/>
  <c r="T715" i="3"/>
  <c r="I715" i="3"/>
  <c r="S715" i="3" s="1"/>
  <c r="I918" i="3"/>
  <c r="S918" i="3" s="1"/>
  <c r="T918" i="3"/>
  <c r="T443" i="3"/>
  <c r="I443" i="3"/>
  <c r="S443" i="3" s="1"/>
  <c r="T536" i="3"/>
  <c r="I536" i="3"/>
  <c r="S536" i="3" s="1"/>
  <c r="W540" i="3"/>
  <c r="X540" i="3"/>
  <c r="L384" i="3" a="1"/>
  <c r="L384" i="3" s="1"/>
  <c r="E384" i="3"/>
  <c r="I384" i="3" s="1" a="1"/>
  <c r="L364" i="3" a="1"/>
  <c r="L364" i="3" s="1"/>
  <c r="E364" i="3"/>
  <c r="I364" i="3" s="1" a="1"/>
  <c r="X899" i="3"/>
  <c r="W899" i="3"/>
  <c r="E335" i="3"/>
  <c r="I335" i="3" s="1" a="1"/>
  <c r="L335" i="3" a="1"/>
  <c r="L335" i="3" s="1"/>
  <c r="T323" i="3"/>
  <c r="I323" i="3"/>
  <c r="S323" i="3" s="1"/>
  <c r="T399" i="3"/>
  <c r="I303" i="3"/>
  <c r="S303" i="3" s="1"/>
  <c r="T303" i="3"/>
  <c r="W298" i="3"/>
  <c r="X298" i="3"/>
  <c r="E372" i="3"/>
  <c r="I372" i="3" s="1" a="1"/>
  <c r="L372" i="3" a="1"/>
  <c r="L372" i="3" s="1"/>
  <c r="W325" i="3"/>
  <c r="X325" i="3" s="1"/>
  <c r="W581" i="3"/>
  <c r="X581" i="3"/>
  <c r="I358" i="3"/>
  <c r="S358" i="3" s="1"/>
  <c r="T358" i="3"/>
  <c r="T318" i="3"/>
  <c r="I318" i="3"/>
  <c r="S318" i="3" s="1"/>
  <c r="W745" i="3"/>
  <c r="X745" i="3"/>
  <c r="X451" i="3"/>
  <c r="W451" i="3"/>
  <c r="L394" i="3" a="1"/>
  <c r="L394" i="3" s="1"/>
  <c r="E394" i="3"/>
  <c r="I394" i="3" s="1" a="1"/>
  <c r="X551" i="3"/>
  <c r="W551" i="3"/>
  <c r="T475" i="3"/>
  <c r="W456" i="3"/>
  <c r="X456" i="3"/>
  <c r="W572" i="3"/>
  <c r="X572" i="3"/>
  <c r="W822" i="3"/>
  <c r="X822" i="3"/>
  <c r="L402" i="3" a="1"/>
  <c r="L402" i="3" s="1"/>
  <c r="E402" i="3"/>
  <c r="I402" i="3" s="1" a="1"/>
  <c r="E380" i="3"/>
  <c r="I380" i="3" s="1" a="1"/>
  <c r="L380" i="3" a="1"/>
  <c r="L380" i="3" s="1"/>
  <c r="E365" i="3"/>
  <c r="I365" i="3" s="1" a="1"/>
  <c r="L365" i="3" a="1"/>
  <c r="L365" i="3" s="1"/>
  <c r="T788" i="3"/>
  <c r="W895" i="3"/>
  <c r="X895" i="3"/>
  <c r="L366" i="3" a="1"/>
  <c r="L366" i="3" s="1"/>
  <c r="E366" i="3"/>
  <c r="I366" i="3" s="1" a="1"/>
  <c r="E422" i="3"/>
  <c r="I422" i="3" s="1" a="1"/>
  <c r="L422" i="3" a="1"/>
  <c r="L422" i="3" s="1"/>
  <c r="E328" i="3"/>
  <c r="I328" i="3" s="1" a="1"/>
  <c r="L328" i="3" a="1"/>
  <c r="L328" i="3" s="1"/>
  <c r="I329" i="3"/>
  <c r="S329" i="3" s="1"/>
  <c r="T329" i="3"/>
  <c r="W304" i="3"/>
  <c r="X304" i="3" s="1"/>
  <c r="T423" i="3"/>
  <c r="I423" i="3"/>
  <c r="S423" i="3" s="1"/>
  <c r="T420" i="3"/>
  <c r="I420" i="3"/>
  <c r="S420" i="3" s="1"/>
  <c r="W475" i="3"/>
  <c r="X475" i="3"/>
  <c r="T677" i="3"/>
  <c r="T674" i="3"/>
  <c r="T359" i="3"/>
  <c r="I359" i="3"/>
  <c r="I336" i="3"/>
  <c r="S336" i="3" s="1"/>
  <c r="T336" i="3"/>
  <c r="L308" i="3" a="1"/>
  <c r="L308" i="3" s="1"/>
  <c r="E308" i="3"/>
  <c r="I308" i="3" s="1" a="1"/>
  <c r="W414" i="3"/>
  <c r="X414" i="3"/>
  <c r="I403" i="3"/>
  <c r="S403" i="3" s="1"/>
  <c r="T403" i="3"/>
  <c r="W406" i="3"/>
  <c r="X406" i="3"/>
  <c r="W813" i="3"/>
  <c r="X813" i="3"/>
  <c r="W309" i="3"/>
  <c r="X309" i="3" s="1"/>
  <c r="L379" i="3" a="1"/>
  <c r="L379" i="3" s="1"/>
  <c r="E379" i="3"/>
  <c r="I379" i="3" s="1" a="1"/>
  <c r="L285" i="3" a="1"/>
  <c r="L285" i="3" s="1"/>
  <c r="E285" i="3"/>
  <c r="I285" i="3" s="1" a="1"/>
  <c r="I425" i="3"/>
  <c r="S425" i="3" s="1"/>
  <c r="T425" i="3"/>
  <c r="W441" i="3"/>
  <c r="X441" i="3"/>
  <c r="T583" i="3"/>
  <c r="X925" i="3"/>
  <c r="W925" i="3"/>
  <c r="W823" i="3"/>
  <c r="X823" i="3"/>
  <c r="L387" i="3" a="1"/>
  <c r="L387" i="3" s="1"/>
  <c r="E387" i="3"/>
  <c r="I387" i="3" s="1" a="1"/>
  <c r="L409" i="3" a="1"/>
  <c r="L409" i="3" s="1"/>
  <c r="E409" i="3"/>
  <c r="I409" i="3" s="1" a="1"/>
  <c r="T369" i="3"/>
  <c r="I369" i="3"/>
  <c r="S369" i="3" s="1"/>
  <c r="W321" i="3"/>
  <c r="X321" i="3" s="1"/>
  <c r="W374" i="3"/>
  <c r="X374" i="3" s="1"/>
  <c r="W718" i="3"/>
  <c r="W528" i="3"/>
  <c r="X528" i="3"/>
  <c r="I362" i="3"/>
  <c r="S362" i="3" s="1"/>
  <c r="T362" i="3"/>
  <c r="T919" i="3"/>
  <c r="W633" i="3"/>
  <c r="X633" i="3"/>
  <c r="W476" i="3"/>
  <c r="X476" i="3"/>
  <c r="X758" i="3"/>
  <c r="W758" i="3"/>
  <c r="W782" i="3"/>
  <c r="X782" i="3"/>
  <c r="W732" i="3"/>
  <c r="X732" i="3"/>
  <c r="X780" i="3"/>
  <c r="W780" i="3"/>
  <c r="T925" i="3"/>
  <c r="E368" i="3"/>
  <c r="I368" i="3" s="1" a="1"/>
  <c r="L368" i="3" a="1"/>
  <c r="L368" i="3" s="1"/>
  <c r="W301" i="3"/>
  <c r="X301" i="3"/>
  <c r="W373" i="3"/>
  <c r="X373" i="3" s="1"/>
  <c r="T316" i="3"/>
  <c r="I316" i="3"/>
  <c r="S316" i="3" s="1"/>
  <c r="W346" i="3"/>
  <c r="X346" i="3"/>
  <c r="T413" i="3"/>
  <c r="I413" i="3"/>
  <c r="S413" i="3" s="1"/>
  <c r="E344" i="3"/>
  <c r="I344" i="3" s="1" a="1"/>
  <c r="L344" i="3" a="1"/>
  <c r="L344" i="3" s="1"/>
  <c r="W779" i="3"/>
  <c r="X779" i="3"/>
  <c r="W307" i="3"/>
  <c r="X307" i="3"/>
  <c r="T354" i="3"/>
  <c r="I354" i="3"/>
  <c r="S354" i="3" s="1"/>
  <c r="W770" i="3"/>
  <c r="W586" i="3"/>
  <c r="X586" i="3"/>
  <c r="T738" i="3"/>
  <c r="W841" i="3"/>
  <c r="X841" i="3"/>
  <c r="W864" i="3"/>
  <c r="X864" i="3"/>
  <c r="W827" i="3"/>
  <c r="X827" i="3"/>
  <c r="T340" i="3"/>
  <c r="I340" i="3"/>
  <c r="S340" i="3" s="1"/>
  <c r="E407" i="3"/>
  <c r="I407" i="3" s="1" a="1"/>
  <c r="L407" i="3" a="1"/>
  <c r="L407" i="3" s="1"/>
  <c r="L338" i="3" a="1"/>
  <c r="L338" i="3" s="1"/>
  <c r="E338" i="3"/>
  <c r="I338" i="3" s="1" a="1"/>
  <c r="W326" i="3"/>
  <c r="X326" i="3" s="1"/>
  <c r="L367" i="3" a="1"/>
  <c r="L367" i="3" s="1"/>
  <c r="E367" i="3"/>
  <c r="I367" i="3" s="1" a="1"/>
  <c r="I376" i="3"/>
  <c r="S376" i="3" s="1"/>
  <c r="T376" i="3"/>
  <c r="W738" i="3"/>
  <c r="X738" i="3"/>
  <c r="T822" i="3"/>
  <c r="T352" i="3"/>
  <c r="I352" i="3"/>
  <c r="S352" i="3" s="1"/>
  <c r="T424" i="3"/>
  <c r="I424" i="3"/>
  <c r="S424" i="3" s="1"/>
  <c r="E418" i="3"/>
  <c r="I418" i="3" s="1" a="1"/>
  <c r="L418" i="3" a="1"/>
  <c r="L418" i="3" s="1"/>
  <c r="W825" i="3"/>
  <c r="X825" i="3"/>
  <c r="X764" i="3"/>
  <c r="T287" i="3"/>
  <c r="I287" i="3"/>
  <c r="S287" i="3" s="1"/>
  <c r="W295" i="3"/>
  <c r="X295" i="3"/>
  <c r="E331" i="3"/>
  <c r="I331" i="3" s="1" a="1"/>
  <c r="L331" i="3" a="1"/>
  <c r="L331" i="3" s="1"/>
  <c r="I419" i="3"/>
  <c r="S419" i="3" s="1"/>
  <c r="T419" i="3"/>
  <c r="E400" i="3"/>
  <c r="I400" i="3" s="1" a="1"/>
  <c r="L400" i="3" a="1"/>
  <c r="L400" i="3" s="1"/>
  <c r="L347" i="3" a="1"/>
  <c r="L347" i="3" s="1"/>
  <c r="E347" i="3"/>
  <c r="I347" i="3" s="1" a="1"/>
  <c r="X452" i="3"/>
  <c r="W452" i="3"/>
  <c r="W559" i="3"/>
  <c r="X559" i="3"/>
  <c r="X448" i="3"/>
  <c r="W448" i="3"/>
  <c r="W919" i="3"/>
  <c r="X919" i="3"/>
  <c r="W641" i="3"/>
  <c r="X641" i="3"/>
  <c r="W774" i="3"/>
  <c r="X774" i="3"/>
  <c r="X555" i="3"/>
  <c r="W555" i="3"/>
  <c r="T835" i="3"/>
  <c r="W789" i="3"/>
  <c r="X789" i="3"/>
  <c r="E330" i="3"/>
  <c r="I330" i="3" s="1" a="1"/>
  <c r="L330" i="3" a="1"/>
  <c r="L330" i="3" s="1"/>
  <c r="L296" i="3" a="1"/>
  <c r="L296" i="3" s="1"/>
  <c r="E296" i="3"/>
  <c r="I296" i="3" s="1" a="1"/>
  <c r="I343" i="3"/>
  <c r="S343" i="3" s="1"/>
  <c r="T343" i="3"/>
  <c r="T375" i="3"/>
  <c r="I375" i="3"/>
  <c r="S375" i="3" s="1"/>
  <c r="W658" i="3"/>
  <c r="X658" i="3"/>
  <c r="I314" i="3"/>
  <c r="S314" i="3" s="1"/>
  <c r="T314" i="3"/>
  <c r="T386" i="3"/>
  <c r="I386" i="3"/>
  <c r="S386" i="3" s="1"/>
  <c r="W742" i="3"/>
  <c r="X742" i="3"/>
  <c r="T290" i="3"/>
  <c r="I290" i="3"/>
  <c r="S290" i="3" s="1"/>
  <c r="X687" i="3"/>
  <c r="W687" i="3"/>
  <c r="W445" i="3"/>
  <c r="X445" i="3"/>
  <c r="X834" i="3"/>
  <c r="W834" i="3"/>
  <c r="W573" i="3"/>
  <c r="X573" i="3"/>
  <c r="W552" i="3"/>
  <c r="X552" i="3"/>
  <c r="X643" i="3"/>
  <c r="W643" i="3"/>
  <c r="X920" i="3"/>
  <c r="W920" i="3"/>
  <c r="W901" i="3"/>
  <c r="X901" i="3"/>
  <c r="E388" i="3"/>
  <c r="I388" i="3" s="1" a="1"/>
  <c r="L388" i="3" a="1"/>
  <c r="L388" i="3" s="1"/>
  <c r="I320" i="3"/>
  <c r="S320" i="3" s="1"/>
  <c r="T320" i="3"/>
  <c r="E310" i="3"/>
  <c r="I310" i="3" s="1" a="1"/>
  <c r="L310" i="3" a="1"/>
  <c r="L310" i="3" s="1"/>
  <c r="W371" i="3"/>
  <c r="X371" i="3"/>
  <c r="W356" i="3"/>
  <c r="X356" i="3" s="1"/>
  <c r="I395" i="3"/>
  <c r="S395" i="3" s="1"/>
  <c r="T395" i="3"/>
  <c r="I383" i="3"/>
  <c r="S383" i="3" s="1"/>
  <c r="T383" i="3"/>
  <c r="W469" i="3"/>
  <c r="X469" i="3"/>
  <c r="X492" i="3"/>
  <c r="W492" i="3"/>
  <c r="W889" i="3"/>
  <c r="X889" i="3"/>
  <c r="W777" i="3"/>
  <c r="X777" i="3"/>
  <c r="X537" i="3"/>
  <c r="W537" i="3"/>
  <c r="X541" i="3"/>
  <c r="W541" i="3"/>
  <c r="E286" i="3"/>
  <c r="I286" i="3" s="1" a="1"/>
  <c r="L286" i="3" a="1"/>
  <c r="L286" i="3" s="1"/>
  <c r="L415" i="3" a="1"/>
  <c r="L415" i="3" s="1"/>
  <c r="E415" i="3"/>
  <c r="I415" i="3" s="1" a="1"/>
  <c r="W349" i="3"/>
  <c r="X349" i="3" s="1"/>
  <c r="T289" i="3"/>
  <c r="I289" i="3"/>
  <c r="S289" i="3" s="1"/>
  <c r="I348" i="3"/>
  <c r="S348" i="3" s="1"/>
  <c r="T348" i="3"/>
  <c r="W333" i="3"/>
  <c r="X333" i="3" s="1"/>
  <c r="W377" i="3"/>
  <c r="X377" i="3" s="1"/>
  <c r="I381" i="3"/>
  <c r="S381" i="3" s="1"/>
  <c r="T381" i="3"/>
  <c r="W332" i="3"/>
  <c r="X332" i="3" s="1"/>
  <c r="W306" i="3"/>
  <c r="X306" i="3" s="1"/>
  <c r="W788" i="3"/>
  <c r="X788" i="3"/>
  <c r="X547" i="3"/>
  <c r="W547" i="3"/>
  <c r="X487" i="3"/>
  <c r="W487" i="3"/>
  <c r="W801" i="3"/>
  <c r="W670" i="3"/>
  <c r="X670" i="3"/>
  <c r="I315" i="3"/>
  <c r="S315" i="3" s="1"/>
  <c r="T315" i="3"/>
  <c r="W363" i="3"/>
  <c r="X363" i="3" s="1"/>
  <c r="E284" i="3"/>
  <c r="I284" i="3" s="1" a="1"/>
  <c r="L284" i="3" a="1"/>
  <c r="L284" i="3" s="1"/>
  <c r="S399" i="3"/>
  <c r="I357" i="3"/>
  <c r="S357" i="3" s="1"/>
  <c r="T357" i="3"/>
  <c r="E334" i="3"/>
  <c r="I334" i="3" s="1" a="1"/>
  <c r="L334" i="3" a="1"/>
  <c r="L334" i="3" s="1"/>
  <c r="I389" i="3"/>
  <c r="S389" i="3" s="1"/>
  <c r="T389" i="3"/>
  <c r="I342" i="3"/>
  <c r="S342" i="3" s="1"/>
  <c r="T342" i="3"/>
  <c r="I324" i="3"/>
  <c r="S324" i="3" s="1"/>
  <c r="T324" i="3"/>
  <c r="I294" i="3"/>
  <c r="S294" i="3" s="1"/>
  <c r="T294" i="3"/>
  <c r="I412" i="3"/>
  <c r="S412" i="3" s="1"/>
  <c r="T412" i="3"/>
  <c r="W426" i="3"/>
  <c r="X426" i="3" s="1"/>
  <c r="E390" i="3"/>
  <c r="I390" i="3" s="1" a="1"/>
  <c r="L390" i="3" a="1"/>
  <c r="L390" i="3" s="1"/>
  <c r="T351" i="3"/>
  <c r="I351" i="3"/>
  <c r="S351" i="3" s="1"/>
  <c r="E382" i="3"/>
  <c r="I382" i="3" s="1" a="1"/>
  <c r="L382" i="3" a="1"/>
  <c r="L382" i="3" s="1"/>
  <c r="T297" i="3"/>
  <c r="I297" i="3"/>
  <c r="S297" i="3" s="1"/>
  <c r="L350" i="3" a="1"/>
  <c r="L350" i="3" s="1"/>
  <c r="E350" i="3"/>
  <c r="I350" i="3" s="1" a="1"/>
  <c r="W640" i="3"/>
  <c r="X640" i="3"/>
  <c r="T319" i="3"/>
  <c r="I319" i="3"/>
  <c r="S319" i="3" s="1"/>
  <c r="X682" i="3"/>
  <c r="W682" i="3"/>
  <c r="X720" i="3"/>
  <c r="W720" i="3"/>
  <c r="X736" i="3"/>
  <c r="W736" i="3"/>
  <c r="X878" i="3"/>
  <c r="W878" i="3"/>
  <c r="E410" i="3"/>
  <c r="I410" i="3" s="1" a="1"/>
  <c r="L410" i="3" a="1"/>
  <c r="L410" i="3" s="1"/>
  <c r="I370" i="3"/>
  <c r="S370" i="3" s="1"/>
  <c r="T370" i="3"/>
  <c r="W385" i="3"/>
  <c r="X385" i="3" s="1"/>
  <c r="L299" i="3" a="1"/>
  <c r="L299" i="3" s="1"/>
  <c r="E299" i="3"/>
  <c r="I299" i="3" s="1" a="1"/>
  <c r="L288" i="3" a="1"/>
  <c r="L288" i="3" s="1"/>
  <c r="E288" i="3"/>
  <c r="I288" i="3" s="1" a="1"/>
  <c r="L401" i="3" a="1"/>
  <c r="L401" i="3" s="1"/>
  <c r="E401" i="3"/>
  <c r="I401" i="3" s="1" a="1"/>
  <c r="T361" i="3"/>
  <c r="I361" i="3"/>
  <c r="S361" i="3" s="1"/>
  <c r="L408" i="3" a="1"/>
  <c r="L408" i="3" s="1"/>
  <c r="E408" i="3"/>
  <c r="I408" i="3" s="1" a="1"/>
  <c r="L360" i="3" a="1"/>
  <c r="L360" i="3" s="1"/>
  <c r="E360" i="3"/>
  <c r="I360" i="3" s="1" a="1"/>
  <c r="E322" i="3"/>
  <c r="I322" i="3" s="1" a="1"/>
  <c r="L322" i="3" a="1"/>
  <c r="L322" i="3" s="1"/>
  <c r="W404" i="3"/>
  <c r="X404" i="3" s="1"/>
  <c r="T392" i="3"/>
  <c r="I392" i="3"/>
  <c r="S392" i="3" s="1"/>
  <c r="X583" i="3"/>
  <c r="W583" i="3"/>
  <c r="E396" i="3"/>
  <c r="I396" i="3" s="1" a="1"/>
  <c r="L396" i="3" a="1"/>
  <c r="L396" i="3" s="1"/>
  <c r="W665" i="3"/>
  <c r="W570" i="3"/>
  <c r="X570" i="3"/>
  <c r="L353" i="3" a="1"/>
  <c r="L353" i="3" s="1"/>
  <c r="E353" i="3"/>
  <c r="I353" i="3" s="1" a="1"/>
  <c r="W355" i="3"/>
  <c r="X355" i="3" s="1"/>
  <c r="E421" i="3"/>
  <c r="I421" i="3" s="1" a="1"/>
  <c r="L421" i="3" a="1"/>
  <c r="L421" i="3" s="1"/>
  <c r="I337" i="3"/>
  <c r="S337" i="3" s="1"/>
  <c r="T337" i="3"/>
  <c r="I313" i="3"/>
  <c r="S313" i="3" s="1"/>
  <c r="T313" i="3"/>
  <c r="I417" i="3"/>
  <c r="S417" i="3" s="1"/>
  <c r="T417" i="3"/>
  <c r="I411" i="3"/>
  <c r="S411" i="3" s="1"/>
  <c r="T411" i="3"/>
  <c r="W341" i="3"/>
  <c r="X341" i="3" s="1"/>
  <c r="T391" i="3"/>
  <c r="I391" i="3"/>
  <c r="S391" i="3" s="1"/>
  <c r="W291" i="3"/>
  <c r="X291" i="3" s="1"/>
  <c r="T311" i="3"/>
  <c r="I311" i="3"/>
  <c r="S311" i="3" s="1"/>
  <c r="E300" i="3"/>
  <c r="I300" i="3" s="1" a="1"/>
  <c r="L300" i="3" a="1"/>
  <c r="L300" i="3" s="1"/>
  <c r="W302" i="3"/>
  <c r="X302" i="3"/>
  <c r="X453" i="3"/>
  <c r="W453" i="3"/>
  <c r="T292" i="3"/>
  <c r="I292" i="3"/>
  <c r="S292" i="3" s="1"/>
  <c r="X666" i="3"/>
  <c r="L283" i="3" a="1"/>
  <c r="L283" i="3" s="1"/>
  <c r="E283" i="3"/>
  <c r="I283" i="3" s="1" a="1"/>
  <c r="X690" i="3"/>
  <c r="W690" i="3"/>
  <c r="W538" i="3"/>
  <c r="X538" i="3"/>
  <c r="T339" i="3"/>
  <c r="W749" i="3"/>
  <c r="X749" i="3"/>
  <c r="X619" i="3"/>
  <c r="W619" i="3"/>
  <c r="W821" i="3"/>
  <c r="X821" i="3"/>
  <c r="W835" i="3"/>
  <c r="X835" i="3"/>
  <c r="S895" i="6" l="1"/>
  <c r="O895" i="6"/>
  <c r="O732" i="6"/>
  <c r="S732" i="6"/>
  <c r="M623" i="6"/>
  <c r="P344" i="6"/>
  <c r="S541" i="6"/>
  <c r="M413" i="6"/>
  <c r="N474" i="6"/>
  <c r="S424" i="6"/>
  <c r="M375" i="6"/>
  <c r="M617" i="6"/>
  <c r="O509" i="6"/>
  <c r="R456" i="6"/>
  <c r="T848" i="6"/>
  <c r="S848" i="6"/>
  <c r="S669" i="6"/>
  <c r="O842" i="6"/>
  <c r="M294" i="6"/>
  <c r="R841" i="6"/>
  <c r="S615" i="6"/>
  <c r="M541" i="6"/>
  <c r="M879" i="6"/>
  <c r="N337" i="6"/>
  <c r="M755" i="6"/>
  <c r="S594" i="6"/>
  <c r="O911" i="6"/>
  <c r="S911" i="6"/>
  <c r="N896" i="6"/>
  <c r="M616" i="6"/>
  <c r="T669" i="6"/>
  <c r="S634" i="6"/>
  <c r="R634" i="6"/>
  <c r="P485" i="6"/>
  <c r="S514" i="6"/>
  <c r="M723" i="6"/>
  <c r="M315" i="6"/>
  <c r="S616" i="6"/>
  <c r="M431" i="6"/>
  <c r="M368" i="6"/>
  <c r="M561" i="6"/>
  <c r="T879" i="6"/>
  <c r="O785" i="6"/>
  <c r="N878" i="6"/>
  <c r="M552" i="6"/>
  <c r="O516" i="6"/>
  <c r="P827" i="6"/>
  <c r="T827" i="6"/>
  <c r="S782" i="6"/>
  <c r="O426" i="6"/>
  <c r="O571" i="6"/>
  <c r="S571" i="6"/>
  <c r="S546" i="6"/>
  <c r="R594" i="6"/>
  <c r="T825" i="6"/>
  <c r="T345" i="6"/>
  <c r="S767" i="6"/>
  <c r="O688" i="6"/>
  <c r="O511" i="6"/>
  <c r="S793" i="6"/>
  <c r="S817" i="6"/>
  <c r="N499" i="6"/>
  <c r="M820" i="6"/>
  <c r="O556" i="6"/>
  <c r="P291" i="6"/>
  <c r="R480" i="6"/>
  <c r="R591" i="6"/>
  <c r="R824" i="6"/>
  <c r="N782" i="6"/>
  <c r="O593" i="6"/>
  <c r="T899" i="6"/>
  <c r="M459" i="6"/>
  <c r="M614" i="6"/>
  <c r="P861" i="6"/>
  <c r="S562" i="6"/>
  <c r="M875" i="6"/>
  <c r="M441" i="6"/>
  <c r="M893" i="6"/>
  <c r="P658" i="6"/>
  <c r="P866" i="6"/>
  <c r="S324" i="6"/>
  <c r="T538" i="6"/>
  <c r="O402" i="6"/>
  <c r="T582" i="6"/>
  <c r="P732" i="6"/>
  <c r="T723" i="6"/>
  <c r="S632" i="6"/>
  <c r="P406" i="6"/>
  <c r="M794" i="6"/>
  <c r="R726" i="6"/>
  <c r="R403" i="6"/>
  <c r="M715" i="6"/>
  <c r="M306" i="6"/>
  <c r="O331" i="6"/>
  <c r="O493" i="6"/>
  <c r="P828" i="6"/>
  <c r="M727" i="6"/>
  <c r="P752" i="6"/>
  <c r="P294" i="6"/>
  <c r="P546" i="6"/>
  <c r="R479" i="6"/>
  <c r="N762" i="6"/>
  <c r="S822" i="6"/>
  <c r="T587" i="6"/>
  <c r="M647" i="6"/>
  <c r="M512" i="6"/>
  <c r="O784" i="6"/>
  <c r="P867" i="6"/>
  <c r="R400" i="6"/>
  <c r="R323" i="6"/>
  <c r="S447" i="6"/>
  <c r="R375" i="6"/>
  <c r="S476" i="6"/>
  <c r="R812" i="6"/>
  <c r="N446" i="6"/>
  <c r="T358" i="6"/>
  <c r="R416" i="6"/>
  <c r="T732" i="6"/>
  <c r="T356" i="6"/>
  <c r="O619" i="6"/>
  <c r="O791" i="6"/>
  <c r="T303" i="6"/>
  <c r="M360" i="6"/>
  <c r="P363" i="6"/>
  <c r="T639" i="6"/>
  <c r="R691" i="6"/>
  <c r="R782" i="6"/>
  <c r="T665" i="6"/>
  <c r="N315" i="6"/>
  <c r="N767" i="6"/>
  <c r="M419" i="6"/>
  <c r="M510" i="6"/>
  <c r="T458" i="6"/>
  <c r="P745" i="6"/>
  <c r="M505" i="6"/>
  <c r="M421" i="6"/>
  <c r="T648" i="6"/>
  <c r="T607" i="6"/>
  <c r="N283" i="6"/>
  <c r="S806" i="6"/>
  <c r="M372" i="6"/>
  <c r="M587" i="6"/>
  <c r="M677" i="6"/>
  <c r="M462" i="6"/>
  <c r="R389" i="6"/>
  <c r="S578" i="6"/>
  <c r="N620" i="6"/>
  <c r="O336" i="6"/>
  <c r="M791" i="6"/>
  <c r="N374" i="6"/>
  <c r="S736" i="6"/>
  <c r="P513" i="6"/>
  <c r="S410" i="6"/>
  <c r="M344" i="6"/>
  <c r="P533" i="6"/>
  <c r="M533" i="6"/>
  <c r="P644" i="6"/>
  <c r="M803" i="6"/>
  <c r="M529" i="6"/>
  <c r="P360" i="6"/>
  <c r="O432" i="6"/>
  <c r="N372" i="6"/>
  <c r="P332" i="6"/>
  <c r="P800" i="6"/>
  <c r="N561" i="6"/>
  <c r="O584" i="6"/>
  <c r="S688" i="6"/>
  <c r="N565" i="6"/>
  <c r="P646" i="6"/>
  <c r="P445" i="6"/>
  <c r="S563" i="6"/>
  <c r="R741" i="6"/>
  <c r="T377" i="6"/>
  <c r="N707" i="6"/>
  <c r="P845" i="6"/>
  <c r="R767" i="6"/>
  <c r="T823" i="6"/>
  <c r="T570" i="6"/>
  <c r="T745" i="6"/>
  <c r="O480" i="6"/>
  <c r="N324" i="6"/>
  <c r="P594" i="6"/>
  <c r="N346" i="6"/>
  <c r="P508" i="6"/>
  <c r="N505" i="6"/>
  <c r="O423" i="6"/>
  <c r="P698" i="6"/>
  <c r="M326" i="6"/>
  <c r="R620" i="6"/>
  <c r="S336" i="6"/>
  <c r="M652" i="6"/>
  <c r="T475" i="6"/>
  <c r="T493" i="6"/>
  <c r="P500" i="6"/>
  <c r="P701" i="6"/>
  <c r="N768" i="6"/>
  <c r="S625" i="6"/>
  <c r="M630" i="6"/>
  <c r="N345" i="6"/>
  <c r="P693" i="6"/>
  <c r="O711" i="6"/>
  <c r="R372" i="6"/>
  <c r="P468" i="6"/>
  <c r="T721" i="6"/>
  <c r="O407" i="6"/>
  <c r="P365" i="6"/>
  <c r="O661" i="6"/>
  <c r="T375" i="6"/>
  <c r="P353" i="6"/>
  <c r="R552" i="6"/>
  <c r="S820" i="6"/>
  <c r="T874" i="6"/>
  <c r="S645" i="6"/>
  <c r="N567" i="6"/>
  <c r="O812" i="6"/>
  <c r="O545" i="6"/>
  <c r="S322" i="6"/>
  <c r="M477" i="6"/>
  <c r="M354" i="6"/>
  <c r="P840" i="6"/>
  <c r="R763" i="6"/>
  <c r="R506" i="6"/>
  <c r="P521" i="6"/>
  <c r="P301" i="6"/>
  <c r="M407" i="6"/>
  <c r="R679" i="6"/>
  <c r="N737" i="6"/>
  <c r="T283" i="6"/>
  <c r="P529" i="6"/>
  <c r="R336" i="6"/>
  <c r="N487" i="6"/>
  <c r="S552" i="6"/>
  <c r="P471" i="6"/>
  <c r="T398" i="6"/>
  <c r="N811" i="6"/>
  <c r="P415" i="6"/>
  <c r="S379" i="6"/>
  <c r="R700" i="6"/>
  <c r="M394" i="6"/>
  <c r="P351" i="6"/>
  <c r="T291" i="6"/>
  <c r="M379" i="6"/>
  <c r="S559" i="6"/>
  <c r="N790" i="6"/>
  <c r="T815" i="6"/>
  <c r="T317" i="6"/>
  <c r="T336" i="6"/>
  <c r="P821" i="6"/>
  <c r="O520" i="6"/>
  <c r="P373" i="6"/>
  <c r="P472" i="6"/>
  <c r="R716" i="6"/>
  <c r="N378" i="6"/>
  <c r="R570" i="6"/>
  <c r="M607" i="6"/>
  <c r="N622" i="6"/>
  <c r="S525" i="6"/>
  <c r="O535" i="6"/>
  <c r="O469" i="6"/>
  <c r="M322" i="6"/>
  <c r="S498" i="6"/>
  <c r="R364" i="6"/>
  <c r="P300" i="6"/>
  <c r="N661" i="6"/>
  <c r="T652" i="6"/>
  <c r="N513" i="6"/>
  <c r="M310" i="6"/>
  <c r="O846" i="6"/>
  <c r="M730" i="6"/>
  <c r="N507" i="6"/>
  <c r="R517" i="6"/>
  <c r="O512" i="6"/>
  <c r="T714" i="6"/>
  <c r="S869" i="6"/>
  <c r="O508" i="6"/>
  <c r="O430" i="6"/>
  <c r="S838" i="6"/>
  <c r="M786" i="6"/>
  <c r="M634" i="6"/>
  <c r="P923" i="6"/>
  <c r="T351" i="6"/>
  <c r="T322" i="6"/>
  <c r="R507" i="6"/>
  <c r="R343" i="6"/>
  <c r="P571" i="6"/>
  <c r="M922" i="6"/>
  <c r="R815" i="6"/>
  <c r="P671" i="6"/>
  <c r="N760" i="6"/>
  <c r="S652" i="6"/>
  <c r="T492" i="6"/>
  <c r="T522" i="6"/>
  <c r="M350" i="6"/>
  <c r="P532" i="6"/>
  <c r="M696" i="6"/>
  <c r="M483" i="6"/>
  <c r="T364" i="6"/>
  <c r="R638" i="6"/>
  <c r="P690" i="6"/>
  <c r="N546" i="6"/>
  <c r="M382" i="6"/>
  <c r="M853" i="6"/>
  <c r="S356" i="6"/>
  <c r="M518" i="6"/>
  <c r="M425" i="6"/>
  <c r="M775" i="6"/>
  <c r="P550" i="6"/>
  <c r="N473" i="6"/>
  <c r="S465" i="6"/>
  <c r="O404" i="6"/>
  <c r="S856" i="6"/>
  <c r="O463" i="6"/>
  <c r="S548" i="6"/>
  <c r="M709" i="6"/>
  <c r="S630" i="6"/>
  <c r="T365" i="6"/>
  <c r="M522" i="6"/>
  <c r="P802" i="6"/>
  <c r="M633" i="6"/>
  <c r="T622" i="6"/>
  <c r="M373" i="6"/>
  <c r="T876" i="6"/>
  <c r="R367" i="6"/>
  <c r="O860" i="6"/>
  <c r="N899" i="6"/>
  <c r="P688" i="6"/>
  <c r="M405" i="6"/>
  <c r="M609" i="6"/>
  <c r="M830" i="6"/>
  <c r="S573" i="6"/>
  <c r="P283" i="6"/>
  <c r="O731" i="6"/>
  <c r="T480" i="6"/>
  <c r="T415" i="6"/>
  <c r="T550" i="6"/>
  <c r="R922" i="6"/>
  <c r="R392" i="6"/>
  <c r="S418" i="6"/>
  <c r="T638" i="6"/>
  <c r="S593" i="6"/>
  <c r="R738" i="6"/>
  <c r="S350" i="6"/>
  <c r="T747" i="6"/>
  <c r="R431" i="6"/>
  <c r="R546" i="6"/>
  <c r="R921" i="6"/>
  <c r="R509" i="6"/>
  <c r="R719" i="6"/>
  <c r="S404" i="6"/>
  <c r="S813" i="6"/>
  <c r="T892" i="6"/>
  <c r="O339" i="6"/>
  <c r="O439" i="6"/>
  <c r="P739" i="6"/>
  <c r="S591" i="6"/>
  <c r="T614" i="6"/>
  <c r="M889" i="6"/>
  <c r="N392" i="6"/>
  <c r="R850" i="6"/>
  <c r="S440" i="6"/>
  <c r="T543" i="6"/>
  <c r="T850" i="6"/>
  <c r="P401" i="6"/>
  <c r="P575" i="6"/>
  <c r="R806" i="6"/>
  <c r="S364" i="6"/>
  <c r="P580" i="6"/>
  <c r="M355" i="6"/>
  <c r="M554" i="6"/>
  <c r="P323" i="6"/>
  <c r="P440" i="6"/>
  <c r="R639" i="6"/>
  <c r="N296" i="6"/>
  <c r="O736" i="6"/>
  <c r="T563" i="6"/>
  <c r="R652" i="6"/>
  <c r="M389" i="6"/>
  <c r="N745" i="6"/>
  <c r="N680" i="6"/>
  <c r="O722" i="6"/>
  <c r="M560" i="6"/>
  <c r="N915" i="6"/>
  <c r="P921" i="6"/>
  <c r="O872" i="6"/>
  <c r="M860" i="6"/>
  <c r="P926" i="6"/>
  <c r="T286" i="6"/>
  <c r="P650" i="6"/>
  <c r="O338" i="6"/>
  <c r="N449" i="6"/>
  <c r="R550" i="6"/>
  <c r="O510" i="6"/>
  <c r="T511" i="6"/>
  <c r="M301" i="6"/>
  <c r="P768" i="6"/>
  <c r="O505" i="6"/>
  <c r="M826" i="6"/>
  <c r="M556" i="6"/>
  <c r="S583" i="6"/>
  <c r="R654" i="6"/>
  <c r="O287" i="6"/>
  <c r="M359" i="6"/>
  <c r="M466" i="6"/>
  <c r="S833" i="6"/>
  <c r="P379" i="6"/>
  <c r="N438" i="6"/>
  <c r="N718" i="6"/>
  <c r="P900" i="6"/>
  <c r="O754" i="6"/>
  <c r="P615" i="6"/>
  <c r="R884" i="6"/>
  <c r="M349" i="6"/>
  <c r="M843" i="6"/>
  <c r="T795" i="6"/>
  <c r="N683" i="6"/>
  <c r="R448" i="6"/>
  <c r="S317" i="6"/>
  <c r="N729" i="6"/>
  <c r="O672" i="6"/>
  <c r="O628" i="6"/>
  <c r="P582" i="6"/>
  <c r="S576" i="6"/>
  <c r="T580" i="6"/>
  <c r="T552" i="6"/>
  <c r="S554" i="6"/>
  <c r="S538" i="6"/>
  <c r="R499" i="6"/>
  <c r="N557" i="6"/>
  <c r="M468" i="6"/>
  <c r="M896" i="6"/>
  <c r="S556" i="6"/>
  <c r="S359" i="6"/>
  <c r="P893" i="6"/>
  <c r="T803" i="6"/>
  <c r="P919" i="6"/>
  <c r="N497" i="6"/>
  <c r="O689" i="6"/>
  <c r="O924" i="6"/>
  <c r="S747" i="6"/>
  <c r="O428" i="6"/>
  <c r="M669" i="6"/>
  <c r="O836" i="6"/>
  <c r="T368" i="6"/>
  <c r="M565" i="6"/>
  <c r="R317" i="6"/>
  <c r="S579" i="6"/>
  <c r="R817" i="6"/>
  <c r="S873" i="6"/>
  <c r="R562" i="6"/>
  <c r="S337" i="6"/>
  <c r="M752" i="6"/>
  <c r="M797" i="6"/>
  <c r="P527" i="6"/>
  <c r="R879" i="6"/>
  <c r="S346" i="6"/>
  <c r="T718" i="6"/>
  <c r="R916" i="6"/>
  <c r="M573" i="6"/>
  <c r="N469" i="6"/>
  <c r="O826" i="6"/>
  <c r="R347" i="6"/>
  <c r="N394" i="6"/>
  <c r="R527" i="6"/>
  <c r="O514" i="6"/>
  <c r="M287" i="6"/>
  <c r="M411" i="6"/>
  <c r="R820" i="6"/>
  <c r="T807" i="6"/>
  <c r="S542" i="6"/>
  <c r="M323" i="6"/>
  <c r="M810" i="6"/>
  <c r="M456" i="6"/>
  <c r="M883" i="6"/>
  <c r="T295" i="6"/>
  <c r="T675" i="6"/>
  <c r="R829" i="6"/>
  <c r="N906" i="6"/>
  <c r="T346" i="6"/>
  <c r="P680" i="6"/>
  <c r="M295" i="6"/>
  <c r="R428" i="6"/>
  <c r="S375" i="6"/>
  <c r="M848" i="6"/>
  <c r="O446" i="6"/>
  <c r="R732" i="6"/>
  <c r="M429" i="6"/>
  <c r="S343" i="6"/>
  <c r="M594" i="6"/>
  <c r="S637" i="6"/>
  <c r="N332" i="6"/>
  <c r="M689" i="6"/>
  <c r="M782" i="6"/>
  <c r="O297" i="6"/>
  <c r="R788" i="6"/>
  <c r="O497" i="6"/>
  <c r="S828" i="6"/>
  <c r="P391" i="6"/>
  <c r="P774" i="6"/>
  <c r="O750" i="6"/>
  <c r="M639" i="6"/>
  <c r="O663" i="6"/>
  <c r="P895" i="6"/>
  <c r="M849" i="6"/>
  <c r="N845" i="6"/>
  <c r="S296" i="6"/>
  <c r="P674" i="6"/>
  <c r="O900" i="6"/>
  <c r="T674" i="6"/>
  <c r="S674" i="6"/>
  <c r="M471" i="6"/>
  <c r="S293" i="6"/>
  <c r="M592" i="6"/>
  <c r="R409" i="6"/>
  <c r="R601" i="6"/>
  <c r="O641" i="6"/>
  <c r="S315" i="6"/>
  <c r="R338" i="6"/>
  <c r="R873" i="6"/>
  <c r="S748" i="6"/>
  <c r="R909" i="6"/>
  <c r="N399" i="6"/>
  <c r="M636" i="6"/>
  <c r="P590" i="6"/>
  <c r="N705" i="6"/>
  <c r="O585" i="6"/>
  <c r="T557" i="6"/>
  <c r="N615" i="6"/>
  <c r="O364" i="6"/>
  <c r="P592" i="6"/>
  <c r="T642" i="6"/>
  <c r="N412" i="6"/>
  <c r="N714" i="6"/>
  <c r="M527" i="6"/>
  <c r="P883" i="6"/>
  <c r="T503" i="6"/>
  <c r="S503" i="6"/>
  <c r="M701" i="6"/>
  <c r="M687" i="6"/>
  <c r="M659" i="6"/>
  <c r="S565" i="6"/>
  <c r="O701" i="6"/>
  <c r="N544" i="6"/>
  <c r="O761" i="6"/>
  <c r="T776" i="6"/>
  <c r="T612" i="6"/>
  <c r="R617" i="6"/>
  <c r="S586" i="6"/>
  <c r="R508" i="6"/>
  <c r="N884" i="6"/>
  <c r="N333" i="6"/>
  <c r="R917" i="6"/>
  <c r="N448" i="6"/>
  <c r="P636" i="6"/>
  <c r="M362" i="6"/>
  <c r="M866" i="6"/>
  <c r="S500" i="6"/>
  <c r="R920" i="6"/>
  <c r="S920" i="6"/>
  <c r="R380" i="6"/>
  <c r="N599" i="6"/>
  <c r="P609" i="6"/>
  <c r="N581" i="6"/>
  <c r="N559" i="6"/>
  <c r="M902" i="6"/>
  <c r="M501" i="6"/>
  <c r="P743" i="6"/>
  <c r="N602" i="6"/>
  <c r="N901" i="6"/>
  <c r="S842" i="6"/>
  <c r="M470" i="6"/>
  <c r="P581" i="6"/>
  <c r="R906" i="6"/>
  <c r="N501" i="6"/>
  <c r="M643" i="6"/>
  <c r="M455" i="6"/>
  <c r="P436" i="6"/>
  <c r="T589" i="6"/>
  <c r="R296" i="6"/>
  <c r="N649" i="6"/>
  <c r="N720" i="6"/>
  <c r="T409" i="6"/>
  <c r="N440" i="6"/>
  <c r="M387" i="6"/>
  <c r="M341" i="6"/>
  <c r="T343" i="6"/>
  <c r="O567" i="6"/>
  <c r="S344" i="6"/>
  <c r="T636" i="6"/>
  <c r="N444" i="6"/>
  <c r="O381" i="6"/>
  <c r="N885" i="6"/>
  <c r="O491" i="6"/>
  <c r="T685" i="6"/>
  <c r="T731" i="6"/>
  <c r="R413" i="6"/>
  <c r="R288" i="6"/>
  <c r="R471" i="6"/>
  <c r="S738" i="6"/>
  <c r="R771" i="6"/>
  <c r="S840" i="6"/>
  <c r="M661" i="6"/>
  <c r="O453" i="6"/>
  <c r="M516" i="6"/>
  <c r="P787" i="6"/>
  <c r="O896" i="6"/>
  <c r="M842" i="6"/>
  <c r="M296" i="6"/>
  <c r="T554" i="6"/>
  <c r="M804" i="6"/>
  <c r="M374" i="6"/>
  <c r="P784" i="6"/>
  <c r="R885" i="6"/>
  <c r="N591" i="6"/>
  <c r="N824" i="6"/>
  <c r="O693" i="6"/>
  <c r="T680" i="6"/>
  <c r="P631" i="6"/>
  <c r="N309" i="6"/>
  <c r="M681" i="6"/>
  <c r="T909" i="6"/>
  <c r="P663" i="6"/>
  <c r="T608" i="6"/>
  <c r="O346" i="6"/>
  <c r="N921" i="6"/>
  <c r="O708" i="6"/>
  <c r="S331" i="6"/>
  <c r="S493" i="6"/>
  <c r="S511" i="6"/>
  <c r="N852" i="6"/>
  <c r="M482" i="6"/>
  <c r="M457" i="6"/>
  <c r="M710" i="6"/>
  <c r="P479" i="6"/>
  <c r="P596" i="6"/>
  <c r="M584" i="6"/>
  <c r="N596" i="6"/>
  <c r="M877" i="6"/>
  <c r="P553" i="6"/>
  <c r="T631" i="6"/>
  <c r="M876" i="6"/>
  <c r="M492" i="6"/>
  <c r="P499" i="6"/>
  <c r="M536" i="6"/>
  <c r="P286" i="6"/>
  <c r="N509" i="6"/>
  <c r="O698" i="6"/>
  <c r="M531" i="6"/>
  <c r="T842" i="6"/>
  <c r="T314" i="6"/>
  <c r="T681" i="6"/>
  <c r="P524" i="6"/>
  <c r="P788" i="6"/>
  <c r="M400" i="6"/>
  <c r="N593" i="6"/>
  <c r="N866" i="6"/>
  <c r="S780" i="6"/>
  <c r="R780" i="6"/>
  <c r="M754" i="6"/>
  <c r="O713" i="6"/>
  <c r="O675" i="6"/>
  <c r="R746" i="6"/>
  <c r="P665" i="6"/>
  <c r="R924" i="6"/>
  <c r="M682" i="6"/>
  <c r="T548" i="6"/>
  <c r="R395" i="6"/>
  <c r="O494" i="6"/>
  <c r="M478" i="6"/>
  <c r="M631" i="6"/>
  <c r="R592" i="6"/>
  <c r="S906" i="6"/>
  <c r="P720" i="6"/>
  <c r="S794" i="6"/>
  <c r="T891" i="6"/>
  <c r="P725" i="6"/>
  <c r="N689" i="6"/>
  <c r="R593" i="6"/>
  <c r="P560" i="6"/>
  <c r="R475" i="6"/>
  <c r="S354" i="6"/>
  <c r="T344" i="6"/>
  <c r="R315" i="6"/>
  <c r="N541" i="6"/>
  <c r="O482" i="6"/>
  <c r="M690" i="6"/>
  <c r="M378" i="6"/>
  <c r="P607" i="6"/>
  <c r="N900" i="6"/>
  <c r="T860" i="6"/>
  <c r="R555" i="6"/>
  <c r="S893" i="6"/>
  <c r="T893" i="6"/>
  <c r="M827" i="6"/>
  <c r="N606" i="6"/>
  <c r="M557" i="6"/>
  <c r="M352" i="6"/>
  <c r="P682" i="6"/>
  <c r="M363" i="6"/>
  <c r="S335" i="6"/>
  <c r="M553" i="6"/>
  <c r="P825" i="6"/>
  <c r="O301" i="6"/>
  <c r="P577" i="6"/>
  <c r="T872" i="6"/>
  <c r="T517" i="6"/>
  <c r="R435" i="6"/>
  <c r="S454" i="6"/>
  <c r="O588" i="6"/>
  <c r="M334" i="6"/>
  <c r="P540" i="6"/>
  <c r="R887" i="6"/>
  <c r="S409" i="6"/>
  <c r="S535" i="6"/>
  <c r="N344" i="6"/>
  <c r="O349" i="6"/>
  <c r="R762" i="6"/>
  <c r="N640" i="6"/>
  <c r="O365" i="6"/>
  <c r="N784" i="6"/>
  <c r="T770" i="6"/>
  <c r="P770" i="6"/>
  <c r="T571" i="6"/>
  <c r="T748" i="6"/>
  <c r="M850" i="6"/>
  <c r="N408" i="6"/>
  <c r="P486" i="6"/>
  <c r="O594" i="6"/>
  <c r="T740" i="6"/>
  <c r="M426" i="6"/>
  <c r="M500" i="6"/>
  <c r="S909" i="6"/>
  <c r="R535" i="6"/>
  <c r="T501" i="6"/>
  <c r="T794" i="6"/>
  <c r="S740" i="6"/>
  <c r="R740" i="6"/>
  <c r="R627" i="6"/>
  <c r="N627" i="6"/>
  <c r="S295" i="6"/>
  <c r="S712" i="6"/>
  <c r="R284" i="6"/>
  <c r="O643" i="6"/>
  <c r="S643" i="6"/>
  <c r="T710" i="6"/>
  <c r="T840" i="6"/>
  <c r="S452" i="6"/>
  <c r="N429" i="6"/>
  <c r="P492" i="6"/>
  <c r="P651" i="6"/>
  <c r="M880" i="6"/>
  <c r="M811" i="6"/>
  <c r="M490" i="6"/>
  <c r="T508" i="6"/>
  <c r="R505" i="6"/>
  <c r="M733" i="6"/>
  <c r="P906" i="6"/>
  <c r="O427" i="6"/>
  <c r="P723" i="6"/>
  <c r="R590" i="6"/>
  <c r="M917" i="6"/>
  <c r="O332" i="6"/>
  <c r="M443" i="6"/>
  <c r="M908" i="6"/>
  <c r="M891" i="6"/>
  <c r="S725" i="6"/>
  <c r="P833" i="6"/>
  <c r="P620" i="6"/>
  <c r="O687" i="6"/>
  <c r="N858" i="6"/>
  <c r="O707" i="6"/>
  <c r="R548" i="6"/>
  <c r="R511" i="6"/>
  <c r="T559" i="6"/>
  <c r="O343" i="6"/>
  <c r="P456" i="6"/>
  <c r="R393" i="6"/>
  <c r="S888" i="6"/>
  <c r="N820" i="6"/>
  <c r="N504" i="6"/>
  <c r="M920" i="6"/>
  <c r="P420" i="6"/>
  <c r="R478" i="6"/>
  <c r="N339" i="6"/>
  <c r="M440" i="6"/>
  <c r="M493" i="6"/>
  <c r="P850" i="6"/>
  <c r="M393" i="6"/>
  <c r="M383" i="6"/>
  <c r="N390" i="6"/>
  <c r="N558" i="6"/>
  <c r="M318" i="6"/>
  <c r="R811" i="6"/>
  <c r="O379" i="6"/>
  <c r="P547" i="6"/>
  <c r="N290" i="6"/>
  <c r="R357" i="6"/>
  <c r="M711" i="6"/>
  <c r="T711" i="6"/>
  <c r="T906" i="6"/>
  <c r="O800" i="6"/>
  <c r="M736" i="6"/>
  <c r="P640" i="6"/>
  <c r="S795" i="6"/>
  <c r="R712" i="6"/>
  <c r="N626" i="6"/>
  <c r="M846" i="6"/>
  <c r="P568" i="6"/>
  <c r="R441" i="6"/>
  <c r="S401" i="6"/>
  <c r="O353" i="6"/>
  <c r="S403" i="6"/>
  <c r="O403" i="6"/>
  <c r="S819" i="6"/>
  <c r="O819" i="6"/>
  <c r="M724" i="6"/>
  <c r="P438" i="6"/>
  <c r="N816" i="6"/>
  <c r="R784" i="6"/>
  <c r="T533" i="6"/>
  <c r="P728" i="6"/>
  <c r="N407" i="6"/>
  <c r="N632" i="6"/>
  <c r="S915" i="6"/>
  <c r="R491" i="6"/>
  <c r="M572" i="6"/>
  <c r="N553" i="6"/>
  <c r="M339" i="6"/>
  <c r="O291" i="6"/>
  <c r="O834" i="6"/>
  <c r="T525" i="6"/>
  <c r="N326" i="6"/>
  <c r="N903" i="6"/>
  <c r="T619" i="6"/>
  <c r="N353" i="6"/>
  <c r="O858" i="6"/>
  <c r="O678" i="6"/>
  <c r="P307" i="6"/>
  <c r="N430" i="6"/>
  <c r="N542" i="6"/>
  <c r="R699" i="6"/>
  <c r="R536" i="6"/>
  <c r="P898" i="6"/>
  <c r="O367" i="6"/>
  <c r="P434" i="6"/>
  <c r="M672" i="6"/>
  <c r="P318" i="6"/>
  <c r="M805" i="6"/>
  <c r="N795" i="6"/>
  <c r="M832" i="6"/>
  <c r="R868" i="6"/>
  <c r="R464" i="6"/>
  <c r="M403" i="6"/>
  <c r="N643" i="6"/>
  <c r="M741" i="6"/>
  <c r="P310" i="6"/>
  <c r="T288" i="6"/>
  <c r="S718" i="6"/>
  <c r="N396" i="6"/>
  <c r="O420" i="6"/>
  <c r="P905" i="6"/>
  <c r="N289" i="6"/>
  <c r="P912" i="6"/>
  <c r="S407" i="6"/>
  <c r="S850" i="6"/>
  <c r="S318" i="6"/>
  <c r="O322" i="6"/>
  <c r="P375" i="6"/>
  <c r="P616" i="6"/>
  <c r="O730" i="6"/>
  <c r="P713" i="6"/>
  <c r="M781" i="6"/>
  <c r="P618" i="6"/>
  <c r="S456" i="6"/>
  <c r="M499" i="6"/>
  <c r="T329" i="6"/>
  <c r="M764" i="6"/>
  <c r="S361" i="6"/>
  <c r="S724" i="6"/>
  <c r="T372" i="6"/>
  <c r="T536" i="6"/>
  <c r="N616" i="6"/>
  <c r="O392" i="6"/>
  <c r="R443" i="6"/>
  <c r="N682" i="6"/>
  <c r="S393" i="6"/>
  <c r="R624" i="6"/>
  <c r="S291" i="6"/>
  <c r="T588" i="6"/>
  <c r="S400" i="6"/>
  <c r="R903" i="6"/>
  <c r="T310" i="6"/>
  <c r="R618" i="6"/>
  <c r="O922" i="6"/>
  <c r="N523" i="6"/>
  <c r="S360" i="6"/>
  <c r="S827" i="6"/>
  <c r="T579" i="6"/>
  <c r="S416" i="6"/>
  <c r="O324" i="6"/>
  <c r="P357" i="6"/>
  <c r="N734" i="6"/>
  <c r="O906" i="6"/>
  <c r="N916" i="6"/>
  <c r="P343" i="6"/>
  <c r="R616" i="6"/>
  <c r="N379" i="6"/>
  <c r="N629" i="6"/>
  <c r="N836" i="6"/>
  <c r="R792" i="6"/>
  <c r="N421" i="6"/>
  <c r="M391" i="6"/>
  <c r="O517" i="6"/>
  <c r="T804" i="6"/>
  <c r="P556" i="6"/>
  <c r="O650" i="6"/>
  <c r="N417" i="6"/>
  <c r="O388" i="6"/>
  <c r="R445" i="6"/>
  <c r="M919" i="6"/>
  <c r="M304" i="6"/>
  <c r="M729" i="6"/>
  <c r="P735" i="6"/>
  <c r="R345" i="6"/>
  <c r="N736" i="6"/>
  <c r="M693" i="6"/>
  <c r="M886" i="6"/>
  <c r="M714" i="6"/>
  <c r="P422" i="6"/>
  <c r="T818" i="6"/>
  <c r="N873" i="6"/>
  <c r="M789" i="6"/>
  <c r="N761" i="6"/>
  <c r="M910" i="6"/>
  <c r="S922" i="6"/>
  <c r="N369" i="6"/>
  <c r="R684" i="6"/>
  <c r="P637" i="6"/>
  <c r="O912" i="6"/>
  <c r="M758" i="6"/>
  <c r="T690" i="6"/>
  <c r="M331" i="6"/>
  <c r="T352" i="6"/>
  <c r="T385" i="6"/>
  <c r="P853" i="6"/>
  <c r="S308" i="6"/>
  <c r="T873" i="6"/>
  <c r="M579" i="6"/>
  <c r="M422" i="6"/>
  <c r="N804" i="6"/>
  <c r="M625" i="6"/>
  <c r="T703" i="6"/>
  <c r="N644" i="6"/>
  <c r="S380" i="6"/>
  <c r="M823" i="6"/>
  <c r="S310" i="6"/>
  <c r="T717" i="6"/>
  <c r="M402" i="6"/>
  <c r="N303" i="6"/>
  <c r="N552" i="6"/>
  <c r="M464" i="6"/>
  <c r="T779" i="6"/>
  <c r="N295" i="6"/>
  <c r="R604" i="6"/>
  <c r="N787" i="6"/>
  <c r="T289" i="6"/>
  <c r="P383" i="6"/>
  <c r="T886" i="6"/>
  <c r="N851" i="6"/>
  <c r="T566" i="6"/>
  <c r="R754" i="6"/>
  <c r="R565" i="6"/>
  <c r="N886" i="6"/>
  <c r="S705" i="6"/>
  <c r="S501" i="6"/>
  <c r="O589" i="6"/>
  <c r="O598" i="6"/>
  <c r="O915" i="6"/>
  <c r="O714" i="6"/>
  <c r="T705" i="6"/>
  <c r="M602" i="6"/>
  <c r="M329" i="6"/>
  <c r="M720" i="6"/>
  <c r="O715" i="6"/>
  <c r="R368" i="6"/>
  <c r="P835" i="6"/>
  <c r="S655" i="6"/>
  <c r="S398" i="6"/>
  <c r="P766" i="6"/>
  <c r="R644" i="6"/>
  <c r="R303" i="6"/>
  <c r="S444" i="6"/>
  <c r="R295" i="6"/>
  <c r="R787" i="6"/>
  <c r="N659" i="6"/>
  <c r="M461" i="6"/>
  <c r="P518" i="6"/>
  <c r="P661" i="6"/>
  <c r="R851" i="6"/>
  <c r="N514" i="6"/>
  <c r="T811" i="6"/>
  <c r="S670" i="6"/>
  <c r="R776" i="6"/>
  <c r="R886" i="6"/>
  <c r="P868" i="6"/>
  <c r="S309" i="6"/>
  <c r="S791" i="6"/>
  <c r="O768" i="6"/>
  <c r="O838" i="6"/>
  <c r="P731" i="6"/>
  <c r="N304" i="6"/>
  <c r="M308" i="6"/>
  <c r="M772" i="6"/>
  <c r="T296" i="6"/>
  <c r="M299" i="6"/>
  <c r="N867" i="6"/>
  <c r="O541" i="6"/>
  <c r="M289" i="6"/>
  <c r="P496" i="6"/>
  <c r="N484" i="6"/>
  <c r="N662" i="6"/>
  <c r="N388" i="6"/>
  <c r="O539" i="6"/>
  <c r="R724" i="6"/>
  <c r="M486" i="6"/>
  <c r="O295" i="6"/>
  <c r="O753" i="6"/>
  <c r="O712" i="6"/>
  <c r="M813" i="6"/>
  <c r="M406" i="6"/>
  <c r="R454" i="6"/>
  <c r="P476" i="6"/>
  <c r="M380" i="6"/>
  <c r="M543" i="6"/>
  <c r="R455" i="6"/>
  <c r="P630" i="6"/>
  <c r="M507" i="6"/>
  <c r="M923" i="6"/>
  <c r="P593" i="6"/>
  <c r="P863" i="6"/>
  <c r="M828" i="6"/>
  <c r="T400" i="6"/>
  <c r="M852" i="6"/>
  <c r="P394" i="6"/>
  <c r="R560" i="6"/>
  <c r="T693" i="6"/>
  <c r="P517" i="6"/>
  <c r="T661" i="6"/>
  <c r="N798" i="6"/>
  <c r="P304" i="6"/>
  <c r="N650" i="6"/>
  <c r="S522" i="6"/>
  <c r="S323" i="6"/>
  <c r="S406" i="6"/>
  <c r="M674" i="6"/>
  <c r="O769" i="6"/>
  <c r="T507" i="6"/>
  <c r="P871" i="6"/>
  <c r="P586" i="6"/>
  <c r="M825" i="6"/>
  <c r="N291" i="6"/>
  <c r="O538" i="6"/>
  <c r="M914" i="6"/>
  <c r="P635" i="6"/>
  <c r="P317" i="6"/>
  <c r="S555" i="6"/>
  <c r="P370" i="6"/>
  <c r="P410" i="6"/>
  <c r="O622" i="6"/>
  <c r="P462" i="6"/>
  <c r="P549" i="6"/>
  <c r="N630" i="6"/>
  <c r="S516" i="6"/>
  <c r="R329" i="6"/>
  <c r="O637" i="6"/>
  <c r="R825" i="6"/>
  <c r="N297" i="6"/>
  <c r="N413" i="6"/>
  <c r="M370" i="6"/>
  <c r="M438" i="6"/>
  <c r="O424" i="6"/>
  <c r="O458" i="6"/>
  <c r="P901" i="6"/>
  <c r="P772" i="6"/>
  <c r="N666" i="6"/>
  <c r="N465" i="6"/>
  <c r="N364" i="6"/>
  <c r="P490" i="6"/>
  <c r="T516" i="6"/>
  <c r="M604" i="6"/>
  <c r="S784" i="6"/>
  <c r="M645" i="6"/>
  <c r="M707" i="6"/>
  <c r="N535" i="6"/>
  <c r="R837" i="6"/>
  <c r="R287" i="6"/>
  <c r="M780" i="6"/>
  <c r="P530" i="6"/>
  <c r="T839" i="6"/>
  <c r="S601" i="6"/>
  <c r="R683" i="6"/>
  <c r="N347" i="6"/>
  <c r="P455" i="6"/>
  <c r="N404" i="6"/>
  <c r="P632" i="6"/>
  <c r="P892" i="6"/>
  <c r="N387" i="6"/>
  <c r="R494" i="6"/>
  <c r="P847" i="6"/>
  <c r="O401" i="6"/>
  <c r="S582" i="6"/>
  <c r="N548" i="6"/>
  <c r="P710" i="6"/>
  <c r="N386" i="6"/>
  <c r="T413" i="6"/>
  <c r="O409" i="6"/>
  <c r="T737" i="6"/>
  <c r="M302" i="6"/>
  <c r="N822" i="6"/>
  <c r="T441" i="6"/>
  <c r="M353" i="6"/>
  <c r="R432" i="6"/>
  <c r="P915" i="6"/>
  <c r="M921" i="6"/>
  <c r="M496" i="6"/>
  <c r="R423" i="6"/>
  <c r="T379" i="6"/>
  <c r="N301" i="6"/>
  <c r="R718" i="6"/>
  <c r="P749" i="6"/>
  <c r="T808" i="6"/>
  <c r="T678" i="6"/>
  <c r="O679" i="6"/>
  <c r="O682" i="6"/>
  <c r="O477" i="6"/>
  <c r="M416" i="6"/>
  <c r="R848" i="6"/>
  <c r="M831" i="6"/>
  <c r="S689" i="6"/>
  <c r="O767" i="6"/>
  <c r="O566" i="6"/>
  <c r="M498" i="6"/>
  <c r="O397" i="6"/>
  <c r="N872" i="6"/>
  <c r="S421" i="6"/>
  <c r="R748" i="6"/>
  <c r="S558" i="6"/>
  <c r="T374" i="6"/>
  <c r="T595" i="6"/>
  <c r="R301" i="6"/>
  <c r="T448" i="6"/>
  <c r="S679" i="6"/>
  <c r="R877" i="6"/>
  <c r="T337" i="6"/>
  <c r="R492" i="6"/>
  <c r="P706" i="6"/>
  <c r="R406" i="6"/>
  <c r="O473" i="6"/>
  <c r="M283" i="6"/>
  <c r="M491" i="6"/>
  <c r="P487" i="6"/>
  <c r="R385" i="6"/>
  <c r="M345" i="6"/>
  <c r="M684" i="6"/>
  <c r="P392" i="6"/>
  <c r="N569" i="6"/>
  <c r="T861" i="6"/>
  <c r="P773" i="6"/>
  <c r="N495" i="6"/>
  <c r="P402" i="6"/>
  <c r="P451" i="6"/>
  <c r="P812" i="6"/>
  <c r="N706" i="6"/>
  <c r="M311" i="6"/>
  <c r="P358" i="6"/>
  <c r="T780" i="6"/>
  <c r="T316" i="6"/>
  <c r="N323" i="6"/>
  <c r="T331" i="6"/>
  <c r="P366" i="6"/>
  <c r="T920" i="6"/>
  <c r="M912" i="6"/>
  <c r="S877" i="6"/>
  <c r="T443" i="6"/>
  <c r="O342" i="6"/>
  <c r="T367" i="6"/>
  <c r="P534" i="6"/>
  <c r="T515" i="6"/>
  <c r="N308" i="6"/>
  <c r="T459" i="6"/>
  <c r="P628" i="6"/>
  <c r="T542" i="6"/>
  <c r="N665" i="6"/>
  <c r="R608" i="6"/>
  <c r="N468" i="6"/>
  <c r="M839" i="6"/>
  <c r="N698" i="6"/>
  <c r="R433" i="6"/>
  <c r="S507" i="6"/>
  <c r="M702" i="6"/>
  <c r="N556" i="6"/>
  <c r="O602" i="6"/>
  <c r="S749" i="6"/>
  <c r="O621" i="6"/>
  <c r="R614" i="6"/>
  <c r="M502" i="6"/>
  <c r="O445" i="6"/>
  <c r="P380" i="6"/>
  <c r="N869" i="6"/>
  <c r="S754" i="6"/>
  <c r="N623" i="6"/>
  <c r="R899" i="6"/>
  <c r="P808" i="6"/>
  <c r="N331" i="6"/>
  <c r="R573" i="6"/>
  <c r="P699" i="6"/>
  <c r="O745" i="6"/>
  <c r="R458" i="6"/>
  <c r="S395" i="6"/>
  <c r="T691" i="6"/>
  <c r="O902" i="6"/>
  <c r="S512" i="6"/>
  <c r="O370" i="6"/>
  <c r="R605" i="6"/>
  <c r="O411" i="6"/>
  <c r="R860" i="6"/>
  <c r="O440" i="6"/>
  <c r="O793" i="6"/>
  <c r="P574" i="6"/>
  <c r="O329" i="6"/>
  <c r="O640" i="6"/>
  <c r="R595" i="6"/>
  <c r="R797" i="6"/>
  <c r="R665" i="6"/>
  <c r="R525" i="6"/>
  <c r="R704" i="6"/>
  <c r="O326" i="6"/>
  <c r="S475" i="6"/>
  <c r="T330" i="6"/>
  <c r="S621" i="6"/>
  <c r="S526" i="6"/>
  <c r="T426" i="6"/>
  <c r="S445" i="6"/>
  <c r="S789" i="6"/>
  <c r="R818" i="6"/>
  <c r="T380" i="6"/>
  <c r="R671" i="6"/>
  <c r="R358" i="6"/>
  <c r="T846" i="6"/>
  <c r="T627" i="6"/>
  <c r="M658" i="6"/>
  <c r="N533" i="6"/>
  <c r="R737" i="6"/>
  <c r="T867" i="6"/>
  <c r="M667" i="6"/>
  <c r="P349" i="6"/>
  <c r="T389" i="6"/>
  <c r="M445" i="6"/>
  <c r="M509" i="6"/>
  <c r="S557" i="6"/>
  <c r="P753" i="6"/>
  <c r="O662" i="6"/>
  <c r="M740" i="6"/>
  <c r="N500" i="6"/>
  <c r="N477" i="6"/>
  <c r="M292" i="6"/>
  <c r="M798" i="6"/>
  <c r="M799" i="6"/>
  <c r="T308" i="6"/>
  <c r="T584" i="6"/>
  <c r="T393" i="6"/>
  <c r="N389" i="6"/>
  <c r="T431" i="6"/>
  <c r="R351" i="6"/>
  <c r="R697" i="6"/>
  <c r="N376" i="6"/>
  <c r="O302" i="6"/>
  <c r="M284" i="6"/>
  <c r="T922" i="6"/>
  <c r="T921" i="6"/>
  <c r="T826" i="6"/>
  <c r="R352" i="6"/>
  <c r="T500" i="6"/>
  <c r="O862" i="6"/>
  <c r="T406" i="6"/>
  <c r="N712" i="6"/>
  <c r="O465" i="6"/>
  <c r="N717" i="6"/>
  <c r="N583" i="6"/>
  <c r="O483" i="6"/>
  <c r="S830" i="6"/>
  <c r="P776" i="6"/>
  <c r="N709" i="6"/>
  <c r="R670" i="6"/>
  <c r="N654" i="6"/>
  <c r="M385" i="6"/>
  <c r="O286" i="6"/>
  <c r="N833" i="6"/>
  <c r="T360" i="6"/>
  <c r="T695" i="6"/>
  <c r="O631" i="6"/>
  <c r="N636" i="6"/>
  <c r="R311" i="6"/>
  <c r="S467" i="6"/>
  <c r="M737" i="6"/>
  <c r="P769" i="6"/>
  <c r="T683" i="6"/>
  <c r="T689" i="6"/>
  <c r="T311" i="6"/>
  <c r="O644" i="6"/>
  <c r="N298" i="6"/>
  <c r="R805" i="6"/>
  <c r="S415" i="6"/>
  <c r="S496" i="6"/>
  <c r="M452" i="6"/>
  <c r="O923" i="6"/>
  <c r="O600" i="6"/>
  <c r="N423" i="6"/>
  <c r="O794" i="6"/>
  <c r="P425" i="6"/>
  <c r="T425" i="6"/>
  <c r="M460" i="6"/>
  <c r="M488" i="6"/>
  <c r="N405" i="6"/>
  <c r="P459" i="6"/>
  <c r="M635" i="6"/>
  <c r="P595" i="6"/>
  <c r="P734" i="6"/>
  <c r="T734" i="6"/>
  <c r="R778" i="6"/>
  <c r="S778" i="6"/>
  <c r="O667" i="6"/>
  <c r="S667" i="6"/>
  <c r="N663" i="6"/>
  <c r="M728" i="6"/>
  <c r="N595" i="6"/>
  <c r="M613" i="6"/>
  <c r="M282" i="6"/>
  <c r="N590" i="6"/>
  <c r="P502" i="6"/>
  <c r="T502" i="6"/>
  <c r="T700" i="6"/>
  <c r="N547" i="6"/>
  <c r="R583" i="6"/>
  <c r="O475" i="6"/>
  <c r="N365" i="6"/>
  <c r="P426" i="6"/>
  <c r="T353" i="6"/>
  <c r="P700" i="6"/>
  <c r="O867" i="6"/>
  <c r="S867" i="6"/>
  <c r="T290" i="6"/>
  <c r="P619" i="6"/>
  <c r="N830" i="6"/>
  <c r="N358" i="6"/>
  <c r="P786" i="6"/>
  <c r="T786" i="6"/>
  <c r="P924" i="6"/>
  <c r="T924" i="6"/>
  <c r="N735" i="6"/>
  <c r="R735" i="6"/>
  <c r="N810" i="6"/>
  <c r="R810" i="6"/>
  <c r="N806" i="6"/>
  <c r="M524" i="6"/>
  <c r="N758" i="6"/>
  <c r="R758" i="6"/>
  <c r="M520" i="6"/>
  <c r="O586" i="6"/>
  <c r="O293" i="6"/>
  <c r="N814" i="6"/>
  <c r="R814" i="6"/>
  <c r="T739" i="6"/>
  <c r="S739" i="6"/>
  <c r="P836" i="6"/>
  <c r="N343" i="6"/>
  <c r="P319" i="6"/>
  <c r="T319" i="6"/>
  <c r="M650" i="6"/>
  <c r="P677" i="6"/>
  <c r="T677" i="6"/>
  <c r="N911" i="6"/>
  <c r="R911" i="6"/>
  <c r="T704" i="6"/>
  <c r="S704" i="6"/>
  <c r="P457" i="6"/>
  <c r="O653" i="6"/>
  <c r="S653" i="6"/>
  <c r="N871" i="6"/>
  <c r="R871" i="6"/>
  <c r="N747" i="6"/>
  <c r="R747" i="6"/>
  <c r="N617" i="6"/>
  <c r="N370" i="6"/>
  <c r="R370" i="6"/>
  <c r="M809" i="6"/>
  <c r="S809" i="6"/>
  <c r="P887" i="6"/>
  <c r="T887" i="6"/>
  <c r="M757" i="6"/>
  <c r="O422" i="6"/>
  <c r="S422" i="6"/>
  <c r="M785" i="6"/>
  <c r="M746" i="6"/>
  <c r="P675" i="6"/>
  <c r="N765" i="6"/>
  <c r="R765" i="6"/>
  <c r="N703" i="6"/>
  <c r="R703" i="6"/>
  <c r="S580" i="6"/>
  <c r="O580" i="6"/>
  <c r="S551" i="6"/>
  <c r="N677" i="6"/>
  <c r="R677" i="6"/>
  <c r="T615" i="6"/>
  <c r="N676" i="6"/>
  <c r="R901" i="6"/>
  <c r="O481" i="6"/>
  <c r="S481" i="6"/>
  <c r="R567" i="6"/>
  <c r="T567" i="6"/>
  <c r="T913" i="6"/>
  <c r="P913" i="6"/>
  <c r="O308" i="6"/>
  <c r="P742" i="6"/>
  <c r="T742" i="6"/>
  <c r="N335" i="6"/>
  <c r="R335" i="6"/>
  <c r="N874" i="6"/>
  <c r="O817" i="6"/>
  <c r="N441" i="6"/>
  <c r="R663" i="6"/>
  <c r="N828" i="6"/>
  <c r="R828" i="6"/>
  <c r="N868" i="6"/>
  <c r="N859" i="6"/>
  <c r="R859" i="6"/>
  <c r="M384" i="6"/>
  <c r="S384" i="6"/>
  <c r="T419" i="6"/>
  <c r="P419" i="6"/>
  <c r="S617" i="6"/>
  <c r="R388" i="6"/>
  <c r="T809" i="6"/>
  <c r="S700" i="6"/>
  <c r="P886" i="6"/>
  <c r="M549" i="6"/>
  <c r="N363" i="6"/>
  <c r="R363" i="6"/>
  <c r="P918" i="6"/>
  <c r="T918" i="6"/>
  <c r="S790" i="6"/>
  <c r="O790" i="6"/>
  <c r="S728" i="6"/>
  <c r="P359" i="6"/>
  <c r="M700" i="6"/>
  <c r="O296" i="6"/>
  <c r="N695" i="6"/>
  <c r="R695" i="6"/>
  <c r="O476" i="6"/>
  <c r="M564" i="6"/>
  <c r="P466" i="6"/>
  <c r="T466" i="6"/>
  <c r="P475" i="6"/>
  <c r="O617" i="6"/>
  <c r="S800" i="6"/>
  <c r="M882" i="6"/>
  <c r="R882" i="6"/>
  <c r="T882" i="6"/>
  <c r="N721" i="6"/>
  <c r="N625" i="6"/>
  <c r="T518" i="6"/>
  <c r="N633" i="6"/>
  <c r="M742" i="6"/>
  <c r="R742" i="6"/>
  <c r="O309" i="6"/>
  <c r="O636" i="6"/>
  <c r="S636" i="6"/>
  <c r="P874" i="6"/>
  <c r="M599" i="6"/>
  <c r="R600" i="6"/>
  <c r="S600" i="6"/>
  <c r="N834" i="6"/>
  <c r="R834" i="6"/>
  <c r="P424" i="6"/>
  <c r="N475" i="6"/>
  <c r="N538" i="6"/>
  <c r="R538" i="6"/>
  <c r="M484" i="6"/>
  <c r="M342" i="6"/>
  <c r="P298" i="6"/>
  <c r="T298" i="6"/>
  <c r="N786" i="6"/>
  <c r="R786" i="6"/>
  <c r="P458" i="6"/>
  <c r="T350" i="6"/>
  <c r="P726" i="6"/>
  <c r="T726" i="6"/>
  <c r="O544" i="6"/>
  <c r="S544" i="6"/>
  <c r="P692" i="6"/>
  <c r="O909" i="6"/>
  <c r="M545" i="6"/>
  <c r="S545" i="6"/>
  <c r="M436" i="6"/>
  <c r="R633" i="6"/>
  <c r="N744" i="6"/>
  <c r="R744" i="6"/>
  <c r="O513" i="6"/>
  <c r="S513" i="6"/>
  <c r="N524" i="6"/>
  <c r="R524" i="6"/>
  <c r="M834" i="6"/>
  <c r="O393" i="6"/>
  <c r="P398" i="6"/>
  <c r="P480" i="6"/>
  <c r="M675" i="6"/>
  <c r="S675" i="6"/>
  <c r="R781" i="6"/>
  <c r="O471" i="6"/>
  <c r="S471" i="6"/>
  <c r="N919" i="6"/>
  <c r="R919" i="6"/>
  <c r="M760" i="6"/>
  <c r="S760" i="6"/>
  <c r="T760" i="6"/>
  <c r="P854" i="6"/>
  <c r="T854" i="6"/>
  <c r="M640" i="6"/>
  <c r="S640" i="6"/>
  <c r="N300" i="6"/>
  <c r="R300" i="6"/>
  <c r="M663" i="6"/>
  <c r="O632" i="6"/>
  <c r="S875" i="6"/>
  <c r="O875" i="6"/>
  <c r="P477" i="6"/>
  <c r="P775" i="6"/>
  <c r="N781" i="6"/>
  <c r="M739" i="6"/>
  <c r="N693" i="6"/>
  <c r="R693" i="6"/>
  <c r="N746" i="6"/>
  <c r="P413" i="6"/>
  <c r="N510" i="6"/>
  <c r="R510" i="6"/>
  <c r="N823" i="6"/>
  <c r="M615" i="6"/>
  <c r="O498" i="6"/>
  <c r="P803" i="6"/>
  <c r="O710" i="6"/>
  <c r="S710" i="6"/>
  <c r="O903" i="6"/>
  <c r="S903" i="6"/>
  <c r="N327" i="6"/>
  <c r="R327" i="6"/>
  <c r="N592" i="6"/>
  <c r="O335" i="6"/>
  <c r="O456" i="6"/>
  <c r="P290" i="6"/>
  <c r="M547" i="6"/>
  <c r="O825" i="6"/>
  <c r="S825" i="6"/>
  <c r="N334" i="6"/>
  <c r="R334" i="6"/>
  <c r="P341" i="6"/>
  <c r="T341" i="6"/>
  <c r="M450" i="6"/>
  <c r="M735" i="6"/>
  <c r="P805" i="6"/>
  <c r="P321" i="6"/>
  <c r="N550" i="6"/>
  <c r="R675" i="6"/>
  <c r="N799" i="6"/>
  <c r="P911" i="6"/>
  <c r="T911" i="6"/>
  <c r="P652" i="6"/>
  <c r="N307" i="6"/>
  <c r="R307" i="6"/>
  <c r="P381" i="6"/>
  <c r="T781" i="6"/>
  <c r="R798" i="6"/>
  <c r="N574" i="6"/>
  <c r="R574" i="6"/>
  <c r="T715" i="6"/>
  <c r="O669" i="6"/>
  <c r="O395" i="6"/>
  <c r="M769" i="6"/>
  <c r="P691" i="6"/>
  <c r="O601" i="6"/>
  <c r="N870" i="6"/>
  <c r="R870" i="6"/>
  <c r="R889" i="6"/>
  <c r="O670" i="6"/>
  <c r="O604" i="6"/>
  <c r="S604" i="6"/>
  <c r="O853" i="6"/>
  <c r="S853" i="6"/>
  <c r="N470" i="6"/>
  <c r="N618" i="6"/>
  <c r="O807" i="6"/>
  <c r="S807" i="6"/>
  <c r="O396" i="6"/>
  <c r="N800" i="6"/>
  <c r="R800" i="6"/>
  <c r="N310" i="6"/>
  <c r="N511" i="6"/>
  <c r="R312" i="6"/>
  <c r="O328" i="6"/>
  <c r="P570" i="6"/>
  <c r="N743" i="6"/>
  <c r="N691" i="6"/>
  <c r="O348" i="6"/>
  <c r="S348" i="6"/>
  <c r="M590" i="6"/>
  <c r="P686" i="6"/>
  <c r="P855" i="6"/>
  <c r="T855" i="6"/>
  <c r="N493" i="6"/>
  <c r="R290" i="6"/>
  <c r="N749" i="6"/>
  <c r="M774" i="6"/>
  <c r="M898" i="6"/>
  <c r="N516" i="6"/>
  <c r="T626" i="6"/>
  <c r="P598" i="6"/>
  <c r="P806" i="6"/>
  <c r="T806" i="6"/>
  <c r="O375" i="6"/>
  <c r="P331" i="6"/>
  <c r="P815" i="6"/>
  <c r="O555" i="6"/>
  <c r="M307" i="6"/>
  <c r="M399" i="6"/>
  <c r="T640" i="6"/>
  <c r="N655" i="6"/>
  <c r="R655" i="6"/>
  <c r="S319" i="6"/>
  <c r="O726" i="6"/>
  <c r="T484" i="6"/>
  <c r="R354" i="6"/>
  <c r="T830" i="6"/>
  <c r="N821" i="6"/>
  <c r="R821" i="6"/>
  <c r="S862" i="6"/>
  <c r="T551" i="6"/>
  <c r="N482" i="6"/>
  <c r="R482" i="6"/>
  <c r="N467" i="6"/>
  <c r="M332" i="6"/>
  <c r="O597" i="6"/>
  <c r="S597" i="6"/>
  <c r="T772" i="6"/>
  <c r="S623" i="6"/>
  <c r="M515" i="6"/>
  <c r="M624" i="6"/>
  <c r="O892" i="6"/>
  <c r="O400" i="6"/>
  <c r="R564" i="6"/>
  <c r="S834" i="6"/>
  <c r="N356" i="6"/>
  <c r="R356" i="6"/>
  <c r="N384" i="6"/>
  <c r="R384" i="6"/>
  <c r="P873" i="6"/>
  <c r="P481" i="6"/>
  <c r="T481" i="6"/>
  <c r="T766" i="6"/>
  <c r="O380" i="6"/>
  <c r="S388" i="6"/>
  <c r="N445" i="6"/>
  <c r="M629" i="6"/>
  <c r="T505" i="6"/>
  <c r="P695" i="6"/>
  <c r="P880" i="6"/>
  <c r="T880" i="6"/>
  <c r="N818" i="6"/>
  <c r="P322" i="6"/>
  <c r="T600" i="6"/>
  <c r="N817" i="6"/>
  <c r="R534" i="6"/>
  <c r="R401" i="6"/>
  <c r="P578" i="6"/>
  <c r="T578" i="6"/>
  <c r="P781" i="6"/>
  <c r="N435" i="6"/>
  <c r="O677" i="6"/>
  <c r="S677" i="6"/>
  <c r="P715" i="6"/>
  <c r="R333" i="6"/>
  <c r="O369" i="6"/>
  <c r="S369" i="6"/>
  <c r="S325" i="6"/>
  <c r="N889" i="6"/>
  <c r="N776" i="6"/>
  <c r="R809" i="6"/>
  <c r="O285" i="6"/>
  <c r="S285" i="6"/>
  <c r="S304" i="6"/>
  <c r="O383" i="6"/>
  <c r="S383" i="6"/>
  <c r="S912" i="6"/>
  <c r="T702" i="6"/>
  <c r="M451" i="6"/>
  <c r="M814" i="6"/>
  <c r="P339" i="6"/>
  <c r="P614" i="6"/>
  <c r="N393" i="6"/>
  <c r="N914" i="6"/>
  <c r="O378" i="6"/>
  <c r="O489" i="6"/>
  <c r="M619" i="6"/>
  <c r="M435" i="6"/>
  <c r="M444" i="6"/>
  <c r="R429" i="6"/>
  <c r="T521" i="6"/>
  <c r="P846" i="6"/>
  <c r="N679" i="6"/>
  <c r="R459" i="6"/>
  <c r="M685" i="6"/>
  <c r="T487" i="6"/>
  <c r="P498" i="6"/>
  <c r="P649" i="6"/>
  <c r="N924" i="6"/>
  <c r="N769" i="6"/>
  <c r="M812" i="6"/>
  <c r="P548" i="6"/>
  <c r="R383" i="6"/>
  <c r="R501" i="6"/>
  <c r="M469" i="6"/>
  <c r="M309" i="6"/>
  <c r="P346" i="6"/>
  <c r="P552" i="6"/>
  <c r="N701" i="6"/>
  <c r="R701" i="6"/>
  <c r="N428" i="6"/>
  <c r="O391" i="6"/>
  <c r="M779" i="6"/>
  <c r="M618" i="6"/>
  <c r="T323" i="6"/>
  <c r="P576" i="6"/>
  <c r="T576" i="6"/>
  <c r="T440" i="6"/>
  <c r="N431" i="6"/>
  <c r="M881" i="6"/>
  <c r="M291" i="6"/>
  <c r="P340" i="6"/>
  <c r="T340" i="6"/>
  <c r="T590" i="6"/>
  <c r="P626" i="6"/>
  <c r="P488" i="6"/>
  <c r="T488" i="6"/>
  <c r="N753" i="6"/>
  <c r="M395" i="6"/>
  <c r="N351" i="6"/>
  <c r="R376" i="6"/>
  <c r="S302" i="6"/>
  <c r="T366" i="6"/>
  <c r="S312" i="6"/>
  <c r="O877" i="6"/>
  <c r="M369" i="6"/>
  <c r="M514" i="6"/>
  <c r="T370" i="6"/>
  <c r="T513" i="6"/>
  <c r="O410" i="6"/>
  <c r="O543" i="6"/>
  <c r="S543" i="6"/>
  <c r="M420" i="6"/>
  <c r="M662" i="6"/>
  <c r="P484" i="6"/>
  <c r="P528" i="6"/>
  <c r="N354" i="6"/>
  <c r="S715" i="6"/>
  <c r="M603" i="6"/>
  <c r="P329" i="6"/>
  <c r="O361" i="6"/>
  <c r="T728" i="6"/>
  <c r="P551" i="6"/>
  <c r="N338" i="6"/>
  <c r="N826" i="6"/>
  <c r="O366" i="6"/>
  <c r="S366" i="6"/>
  <c r="O419" i="6"/>
  <c r="N415" i="6"/>
  <c r="R557" i="6"/>
  <c r="R544" i="6"/>
  <c r="N529" i="6"/>
  <c r="O524" i="6"/>
  <c r="T456" i="6"/>
  <c r="R421" i="6"/>
  <c r="N898" i="6"/>
  <c r="R898" i="6"/>
  <c r="O738" i="6"/>
  <c r="O449" i="6"/>
  <c r="S458" i="6"/>
  <c r="O623" i="6"/>
  <c r="R360" i="6"/>
  <c r="N284" i="6"/>
  <c r="M365" i="6"/>
  <c r="N454" i="6"/>
  <c r="M497" i="6"/>
  <c r="S431" i="6"/>
  <c r="P862" i="6"/>
  <c r="T862" i="6"/>
  <c r="T556" i="6"/>
  <c r="M818" i="6"/>
  <c r="M537" i="6"/>
  <c r="N614" i="6"/>
  <c r="P450" i="6"/>
  <c r="N656" i="6"/>
  <c r="R656" i="6"/>
  <c r="N348" i="6"/>
  <c r="R348" i="6"/>
  <c r="T630" i="6"/>
  <c r="N359" i="6"/>
  <c r="O612" i="6"/>
  <c r="S612" i="6"/>
  <c r="O833" i="6"/>
  <c r="M390" i="6"/>
  <c r="P505" i="6"/>
  <c r="T735" i="6"/>
  <c r="S631" i="6"/>
  <c r="O610" i="6"/>
  <c r="P299" i="6"/>
  <c r="T299" i="6"/>
  <c r="P600" i="6"/>
  <c r="N508" i="6"/>
  <c r="P309" i="6"/>
  <c r="P303" i="6"/>
  <c r="N568" i="6"/>
  <c r="N311" i="6"/>
  <c r="N671" i="6"/>
  <c r="M437" i="6"/>
  <c r="N710" i="6"/>
  <c r="R710" i="6"/>
  <c r="M366" i="6"/>
  <c r="M750" i="6"/>
  <c r="P647" i="6"/>
  <c r="R316" i="6"/>
  <c r="N521" i="6"/>
  <c r="R439" i="6"/>
  <c r="N754" i="6"/>
  <c r="M851" i="6"/>
  <c r="R643" i="6"/>
  <c r="M688" i="6"/>
  <c r="M676" i="6"/>
  <c r="P689" i="6"/>
  <c r="P288" i="6"/>
  <c r="O325" i="6"/>
  <c r="R371" i="6"/>
  <c r="N877" i="6"/>
  <c r="P337" i="6"/>
  <c r="M713" i="6"/>
  <c r="T455" i="6"/>
  <c r="R404" i="6"/>
  <c r="O317" i="6"/>
  <c r="R572" i="6"/>
  <c r="R705" i="6"/>
  <c r="N809" i="6"/>
  <c r="N517" i="6"/>
  <c r="S661" i="6"/>
  <c r="S499" i="6"/>
  <c r="T696" i="6"/>
  <c r="S672" i="6"/>
  <c r="M753" i="6"/>
  <c r="O850" i="6"/>
  <c r="O496" i="6"/>
  <c r="N605" i="6"/>
  <c r="T888" i="6"/>
  <c r="O406" i="6"/>
  <c r="S598" i="6"/>
  <c r="N860" i="6"/>
  <c r="M761" i="6"/>
  <c r="O759" i="6"/>
  <c r="S759" i="6"/>
  <c r="P308" i="6"/>
  <c r="M734" i="6"/>
  <c r="P718" i="6"/>
  <c r="O700" i="6"/>
  <c r="P417" i="6"/>
  <c r="R832" i="6"/>
  <c r="S521" i="6"/>
  <c r="P453" i="6"/>
  <c r="T453" i="6"/>
  <c r="N584" i="6"/>
  <c r="R584" i="6"/>
  <c r="N342" i="6"/>
  <c r="R342" i="6"/>
  <c r="P494" i="6"/>
  <c r="T494" i="6"/>
  <c r="N792" i="6"/>
  <c r="M698" i="6"/>
  <c r="T649" i="6"/>
  <c r="R302" i="6"/>
  <c r="T564" i="6"/>
  <c r="R529" i="6"/>
  <c r="T617" i="6"/>
  <c r="S460" i="6"/>
  <c r="P627" i="6"/>
  <c r="O690" i="6"/>
  <c r="N890" i="6"/>
  <c r="R890" i="6"/>
  <c r="N302" i="6"/>
  <c r="P920" i="6"/>
  <c r="P666" i="6"/>
  <c r="T666" i="6"/>
  <c r="O724" i="6"/>
  <c r="T701" i="6"/>
  <c r="N635" i="6"/>
  <c r="R512" i="6"/>
  <c r="N771" i="6"/>
  <c r="M836" i="6"/>
  <c r="N672" i="6"/>
  <c r="R438" i="6"/>
  <c r="S735" i="6"/>
  <c r="N837" i="6"/>
  <c r="P750" i="6"/>
  <c r="T750" i="6"/>
  <c r="R460" i="6"/>
  <c r="T912" i="6"/>
  <c r="M288" i="6"/>
  <c r="R309" i="6"/>
  <c r="P751" i="6"/>
  <c r="T751" i="6"/>
  <c r="P744" i="6"/>
  <c r="R442" i="6"/>
  <c r="P864" i="6"/>
  <c r="T644" i="6"/>
  <c r="M691" i="6"/>
  <c r="M706" i="6"/>
  <c r="R504" i="6"/>
  <c r="P638" i="6"/>
  <c r="M855" i="6"/>
  <c r="N863" i="6"/>
  <c r="R863" i="6"/>
  <c r="N570" i="6"/>
  <c r="S746" i="6"/>
  <c r="N432" i="6"/>
  <c r="M574" i="6"/>
  <c r="M467" i="6"/>
  <c r="M606" i="6"/>
  <c r="M725" i="6"/>
  <c r="P633" i="6"/>
  <c r="P328" i="6"/>
  <c r="N673" i="6"/>
  <c r="N452" i="6"/>
  <c r="M807" i="6"/>
  <c r="P738" i="6"/>
  <c r="T738" i="6"/>
  <c r="P771" i="6"/>
  <c r="T771" i="6"/>
  <c r="N532" i="6"/>
  <c r="R399" i="6"/>
  <c r="N478" i="6"/>
  <c r="O547" i="6"/>
  <c r="R419" i="6"/>
  <c r="N708" i="6"/>
  <c r="R760" i="6"/>
  <c r="R487" i="6"/>
  <c r="O462" i="6"/>
  <c r="M494" i="6"/>
  <c r="P684" i="6"/>
  <c r="P355" i="6"/>
  <c r="T355" i="6"/>
  <c r="N696" i="6"/>
  <c r="M305" i="6"/>
  <c r="P709" i="6"/>
  <c r="P860" i="6"/>
  <c r="N555" i="6"/>
  <c r="N580" i="6"/>
  <c r="S494" i="6"/>
  <c r="P685" i="6"/>
  <c r="P676" i="6"/>
  <c r="T676" i="6"/>
  <c r="M909" i="6"/>
  <c r="R649" i="6"/>
  <c r="N434" i="6"/>
  <c r="R434" i="6"/>
  <c r="M792" i="6"/>
  <c r="M559" i="6"/>
  <c r="P368" i="6"/>
  <c r="T777" i="6"/>
  <c r="N612" i="6"/>
  <c r="R612" i="6"/>
  <c r="R587" i="6"/>
  <c r="O490" i="6"/>
  <c r="P708" i="6"/>
  <c r="T708" i="6"/>
  <c r="P506" i="6"/>
  <c r="T821" i="6"/>
  <c r="T510" i="6"/>
  <c r="T591" i="6"/>
  <c r="M759" i="6"/>
  <c r="T645" i="6"/>
  <c r="R619" i="6"/>
  <c r="S427" i="6"/>
  <c r="S527" i="6"/>
  <c r="T378" i="6"/>
  <c r="P736" i="6"/>
  <c r="M869" i="6"/>
  <c r="S708" i="6"/>
  <c r="R378" i="6"/>
  <c r="R414" i="6"/>
  <c r="S472" i="6"/>
  <c r="N420" i="6"/>
  <c r="R631" i="6"/>
  <c r="O639" i="6"/>
  <c r="S639" i="6"/>
  <c r="M526" i="6"/>
  <c r="M699" i="6"/>
  <c r="S288" i="6"/>
  <c r="S438" i="6"/>
  <c r="S695" i="6"/>
  <c r="P454" i="6"/>
  <c r="T454" i="6"/>
  <c r="S685" i="6"/>
  <c r="S619" i="6"/>
  <c r="M837" i="6"/>
  <c r="R804" i="6"/>
  <c r="N692" i="6"/>
  <c r="O526" i="6"/>
  <c r="M588" i="6"/>
  <c r="S707" i="6"/>
  <c r="T593" i="6"/>
  <c r="M495" i="6"/>
  <c r="P668" i="6"/>
  <c r="T668" i="6"/>
  <c r="T793" i="6"/>
  <c r="T300" i="6"/>
  <c r="R661" i="6"/>
  <c r="S432" i="6"/>
  <c r="R869" i="6"/>
  <c r="O618" i="6"/>
  <c r="T898" i="6"/>
  <c r="N287" i="6"/>
  <c r="T294" i="6"/>
  <c r="S682" i="6"/>
  <c r="P460" i="6"/>
  <c r="T460" i="6"/>
  <c r="R866" i="6"/>
  <c r="O743" i="6"/>
  <c r="S743" i="6"/>
  <c r="R650" i="6"/>
  <c r="R883" i="6"/>
  <c r="R396" i="6"/>
  <c r="M773" i="6"/>
  <c r="S644" i="6"/>
  <c r="N361" i="6"/>
  <c r="S750" i="6"/>
  <c r="N566" i="6"/>
  <c r="R566" i="6"/>
  <c r="S902" i="6"/>
  <c r="M926" i="6"/>
  <c r="R526" i="6"/>
  <c r="S771" i="6"/>
  <c r="N855" i="6"/>
  <c r="O827" i="6"/>
  <c r="T716" i="6"/>
  <c r="S314" i="6"/>
  <c r="S577" i="6"/>
  <c r="S905" i="6"/>
  <c r="O416" i="6"/>
  <c r="P904" i="6"/>
  <c r="T904" i="6"/>
  <c r="R353" i="6"/>
  <c r="T381" i="6"/>
  <c r="O344" i="6"/>
  <c r="M900" i="6"/>
  <c r="O386" i="6"/>
  <c r="P585" i="6"/>
  <c r="T585" i="6"/>
  <c r="T722" i="6"/>
  <c r="N610" i="6"/>
  <c r="R610" i="6"/>
  <c r="N286" i="6"/>
  <c r="R286" i="6"/>
  <c r="M418" i="6"/>
  <c r="O626" i="6"/>
  <c r="S626" i="6"/>
  <c r="O321" i="6"/>
  <c r="M601" i="6"/>
  <c r="M357" i="6"/>
  <c r="R514" i="6"/>
  <c r="O705" i="6"/>
  <c r="M744" i="6"/>
  <c r="P678" i="6"/>
  <c r="S430" i="6"/>
  <c r="N918" i="6"/>
  <c r="R918" i="6"/>
  <c r="M815" i="6"/>
  <c r="P389" i="6"/>
  <c r="P816" i="6"/>
  <c r="M885" i="6"/>
  <c r="R515" i="6"/>
  <c r="R420" i="6"/>
  <c r="R469" i="6"/>
  <c r="M646" i="6"/>
  <c r="R622" i="6"/>
  <c r="P314" i="6"/>
  <c r="O814" i="6"/>
  <c r="S814" i="6"/>
  <c r="N328" i="6"/>
  <c r="R328" i="6"/>
  <c r="R452" i="6"/>
  <c r="T429" i="6"/>
  <c r="N419" i="6"/>
  <c r="R485" i="6"/>
  <c r="T684" i="6"/>
  <c r="R283" i="6"/>
  <c r="S487" i="6"/>
  <c r="T653" i="6"/>
  <c r="R730" i="6"/>
  <c r="R785" i="6"/>
  <c r="M776" i="6"/>
  <c r="P558" i="6"/>
  <c r="T558" i="6"/>
  <c r="R537" i="6"/>
  <c r="P563" i="6"/>
  <c r="T342" i="6"/>
  <c r="P777" i="6"/>
  <c r="R453" i="6"/>
  <c r="N587" i="6"/>
  <c r="M857" i="6"/>
  <c r="T613" i="6"/>
  <c r="P510" i="6"/>
  <c r="O362" i="6"/>
  <c r="S362" i="6"/>
  <c r="M404" i="6"/>
  <c r="T462" i="6"/>
  <c r="P645" i="6"/>
  <c r="O527" i="6"/>
  <c r="P378" i="6"/>
  <c r="M517" i="6"/>
  <c r="T472" i="6"/>
  <c r="T555" i="6"/>
  <c r="P404" i="6"/>
  <c r="T404" i="6"/>
  <c r="R379" i="6"/>
  <c r="R382" i="6"/>
  <c r="N414" i="6"/>
  <c r="T720" i="6"/>
  <c r="R473" i="6"/>
  <c r="S752" i="6"/>
  <c r="N739" i="6"/>
  <c r="R739" i="6"/>
  <c r="N631" i="6"/>
  <c r="R556" i="6"/>
  <c r="P433" i="6"/>
  <c r="T433" i="6"/>
  <c r="N531" i="6"/>
  <c r="R531" i="6"/>
  <c r="S333" i="6"/>
  <c r="S898" i="6"/>
  <c r="T476" i="6"/>
  <c r="S781" i="6"/>
  <c r="R381" i="6"/>
  <c r="R502" i="6"/>
  <c r="T915" i="6"/>
  <c r="S307" i="6"/>
  <c r="T863" i="6"/>
  <c r="R571" i="6"/>
  <c r="M321" i="6"/>
  <c r="P302" i="6"/>
  <c r="S921" i="6"/>
  <c r="M540" i="6"/>
  <c r="T881" i="6"/>
  <c r="T531" i="6"/>
  <c r="R330" i="6"/>
  <c r="R846" i="6"/>
  <c r="P778" i="6"/>
  <c r="T778" i="6"/>
  <c r="S469" i="6"/>
  <c r="S367" i="6"/>
  <c r="T421" i="6"/>
  <c r="R331" i="6"/>
  <c r="N573" i="6"/>
  <c r="R373" i="6"/>
  <c r="S919" i="6"/>
  <c r="N883" i="6"/>
  <c r="O306" i="6"/>
  <c r="S306" i="6"/>
  <c r="S357" i="6"/>
  <c r="T427" i="6"/>
  <c r="T297" i="6"/>
  <c r="T782" i="6"/>
  <c r="S880" i="6"/>
  <c r="P284" i="6"/>
  <c r="T284" i="6"/>
  <c r="R361" i="6"/>
  <c r="M317" i="6"/>
  <c r="O702" i="6"/>
  <c r="S702" i="6"/>
  <c r="P523" i="6"/>
  <c r="T523" i="6"/>
  <c r="R729" i="6"/>
  <c r="S878" i="6"/>
  <c r="O771" i="6"/>
  <c r="S635" i="6"/>
  <c r="S370" i="6"/>
  <c r="O313" i="6"/>
  <c r="S313" i="6"/>
  <c r="S683" i="6"/>
  <c r="O577" i="6"/>
  <c r="S792" i="6"/>
  <c r="T788" i="6"/>
  <c r="M567" i="6"/>
  <c r="P305" i="6"/>
  <c r="T305" i="6"/>
  <c r="P393" i="6"/>
  <c r="P316" i="6"/>
  <c r="T394" i="6"/>
  <c r="P747" i="6"/>
  <c r="N719" i="6"/>
  <c r="O660" i="6"/>
  <c r="P461" i="6"/>
  <c r="O607" i="6"/>
  <c r="S607" i="6"/>
  <c r="R521" i="6"/>
  <c r="M453" i="6"/>
  <c r="P564" i="6"/>
  <c r="R332" i="6"/>
  <c r="P289" i="6"/>
  <c r="M874" i="6"/>
  <c r="O582" i="6"/>
  <c r="R687" i="6"/>
  <c r="T529" i="6"/>
  <c r="P474" i="6"/>
  <c r="T474" i="6"/>
  <c r="M320" i="6"/>
  <c r="N857" i="6"/>
  <c r="P656" i="6"/>
  <c r="M519" i="6"/>
  <c r="T709" i="6"/>
  <c r="P335" i="6"/>
  <c r="S490" i="6"/>
  <c r="N888" i="6"/>
  <c r="R888" i="6"/>
  <c r="M367" i="6"/>
  <c r="P429" i="6"/>
  <c r="N850" i="6"/>
  <c r="P543" i="6"/>
  <c r="N485" i="6"/>
  <c r="R923" i="6"/>
  <c r="M865" i="6"/>
  <c r="M817" i="6"/>
  <c r="P748" i="6"/>
  <c r="T469" i="6"/>
  <c r="R569" i="6"/>
  <c r="O487" i="6"/>
  <c r="P653" i="6"/>
  <c r="R495" i="6"/>
  <c r="N730" i="6"/>
  <c r="N785" i="6"/>
  <c r="T499" i="6"/>
  <c r="M924" i="6"/>
  <c r="N537" i="6"/>
  <c r="R839" i="6"/>
  <c r="P813" i="6"/>
  <c r="T813" i="6"/>
  <c r="M398" i="6"/>
  <c r="M414" i="6"/>
  <c r="M859" i="6"/>
  <c r="M833" i="6"/>
  <c r="P342" i="6"/>
  <c r="T463" i="6"/>
  <c r="T483" i="6"/>
  <c r="N783" i="6"/>
  <c r="O450" i="6"/>
  <c r="S450" i="6"/>
  <c r="M586" i="6"/>
  <c r="T916" i="6"/>
  <c r="P606" i="6"/>
  <c r="T606" i="6"/>
  <c r="T616" i="6"/>
  <c r="S446" i="6"/>
  <c r="S730" i="6"/>
  <c r="S722" i="6"/>
  <c r="R915" i="6"/>
  <c r="P613" i="6"/>
  <c r="S520" i="6"/>
  <c r="P324" i="6"/>
  <c r="P526" i="6"/>
  <c r="N292" i="6"/>
  <c r="R292" i="6"/>
  <c r="O627" i="6"/>
  <c r="M570" i="6"/>
  <c r="M738" i="6"/>
  <c r="R484" i="6"/>
  <c r="N887" i="6"/>
  <c r="S338" i="6"/>
  <c r="P555" i="6"/>
  <c r="T835" i="6"/>
  <c r="N716" i="6"/>
  <c r="S358" i="6"/>
  <c r="M796" i="6"/>
  <c r="T659" i="6"/>
  <c r="R520" i="6"/>
  <c r="N433" i="6"/>
  <c r="R325" i="6"/>
  <c r="N864" i="6"/>
  <c r="N751" i="6"/>
  <c r="O787" i="6"/>
  <c r="S787" i="6"/>
  <c r="P325" i="6"/>
  <c r="N483" i="6"/>
  <c r="R483" i="6"/>
  <c r="M336" i="6"/>
  <c r="M448" i="6"/>
  <c r="O563" i="6"/>
  <c r="O333" i="6"/>
  <c r="S330" i="6"/>
  <c r="R865" i="6"/>
  <c r="O781" i="6"/>
  <c r="P629" i="6"/>
  <c r="N381" i="6"/>
  <c r="N320" i="6"/>
  <c r="R320" i="6"/>
  <c r="R326" i="6"/>
  <c r="N502" i="6"/>
  <c r="S883" i="6"/>
  <c r="M829" i="6"/>
  <c r="M717" i="6"/>
  <c r="S453" i="6"/>
  <c r="T712" i="6"/>
  <c r="N571" i="6"/>
  <c r="T412" i="6"/>
  <c r="T597" i="6"/>
  <c r="P448" i="6"/>
  <c r="S858" i="6"/>
  <c r="R636" i="6"/>
  <c r="N725" i="6"/>
  <c r="S654" i="6"/>
  <c r="T620" i="6"/>
  <c r="S658" i="6"/>
  <c r="N694" i="6"/>
  <c r="R694" i="6"/>
  <c r="S678" i="6"/>
  <c r="T318" i="6"/>
  <c r="T769" i="6"/>
  <c r="R447" i="6"/>
  <c r="N373" i="6"/>
  <c r="O815" i="6"/>
  <c r="S815" i="6"/>
  <c r="T332" i="6"/>
  <c r="S477" i="6"/>
  <c r="O772" i="6"/>
  <c r="P427" i="6"/>
  <c r="T610" i="6"/>
  <c r="S420" i="6"/>
  <c r="T905" i="6"/>
  <c r="T287" i="6"/>
  <c r="T919" i="6"/>
  <c r="R497" i="6"/>
  <c r="N660" i="6"/>
  <c r="O573" i="6"/>
  <c r="O635" i="6"/>
  <c r="R369" i="6"/>
  <c r="M726" i="6"/>
  <c r="S812" i="6"/>
  <c r="T908" i="6"/>
  <c r="M802" i="6"/>
  <c r="P464" i="6"/>
  <c r="S353" i="6"/>
  <c r="S648" i="6"/>
  <c r="T428" i="6"/>
  <c r="O314" i="6"/>
  <c r="T485" i="6"/>
  <c r="T395" i="6"/>
  <c r="S365" i="6"/>
  <c r="S613" i="6"/>
  <c r="S504" i="6"/>
  <c r="M446" i="6"/>
  <c r="M632" i="6"/>
  <c r="O323" i="6"/>
  <c r="S328" i="6"/>
  <c r="N322" i="6"/>
  <c r="P431" i="6"/>
  <c r="M784" i="6"/>
  <c r="N797" i="6"/>
  <c r="N624" i="6"/>
  <c r="P839" i="6"/>
  <c r="N314" i="6"/>
  <c r="R314" i="6"/>
  <c r="P856" i="6"/>
  <c r="T856" i="6"/>
  <c r="S524" i="6"/>
  <c r="N791" i="6"/>
  <c r="M756" i="6"/>
  <c r="N847" i="6"/>
  <c r="O795" i="6"/>
  <c r="T844" i="6"/>
  <c r="O789" i="6"/>
  <c r="O460" i="6"/>
  <c r="M867" i="6"/>
  <c r="R324" i="6"/>
  <c r="R603" i="6"/>
  <c r="N808" i="6"/>
  <c r="T335" i="6"/>
  <c r="N512" i="6"/>
  <c r="R852" i="6"/>
  <c r="N349" i="6"/>
  <c r="R349" i="6"/>
  <c r="R673" i="6"/>
  <c r="R708" i="6"/>
  <c r="T436" i="6"/>
  <c r="O294" i="6"/>
  <c r="R698" i="6"/>
  <c r="N688" i="6"/>
  <c r="R465" i="6"/>
  <c r="N607" i="6"/>
  <c r="R607" i="6"/>
  <c r="S769" i="6"/>
  <c r="P733" i="6"/>
  <c r="T733" i="6"/>
  <c r="T592" i="6"/>
  <c r="R774" i="6"/>
  <c r="O642" i="6"/>
  <c r="S642" i="6"/>
  <c r="P382" i="6"/>
  <c r="N750" i="6"/>
  <c r="R750" i="6"/>
  <c r="N586" i="6"/>
  <c r="R586" i="6"/>
  <c r="N796" i="6"/>
  <c r="M642" i="6"/>
  <c r="O647" i="6"/>
  <c r="M481" i="6"/>
  <c r="T851" i="6"/>
  <c r="T401" i="6"/>
  <c r="N923" i="6"/>
  <c r="N545" i="6"/>
  <c r="R545" i="6"/>
  <c r="O765" i="6"/>
  <c r="S765" i="6"/>
  <c r="S603" i="6"/>
  <c r="P384" i="6"/>
  <c r="T384" i="6"/>
  <c r="N839" i="6"/>
  <c r="P822" i="6"/>
  <c r="T407" i="6"/>
  <c r="P870" i="6"/>
  <c r="T870" i="6"/>
  <c r="R304" i="6"/>
  <c r="R340" i="6"/>
  <c r="R783" i="6"/>
  <c r="T624" i="6"/>
  <c r="P439" i="6"/>
  <c r="T439" i="6"/>
  <c r="S374" i="6"/>
  <c r="T435" i="6"/>
  <c r="O320" i="6"/>
  <c r="S320" i="6"/>
  <c r="R282" i="6"/>
  <c r="S606" i="6"/>
  <c r="T324" i="6"/>
  <c r="R462" i="6"/>
  <c r="R907" i="6"/>
  <c r="S701" i="6"/>
  <c r="S633" i="6"/>
  <c r="S392" i="6"/>
  <c r="R682" i="6"/>
  <c r="O673" i="6"/>
  <c r="S673" i="6"/>
  <c r="P659" i="6"/>
  <c r="N520" i="6"/>
  <c r="R893" i="6"/>
  <c r="O847" i="6"/>
  <c r="N325" i="6"/>
  <c r="N731" i="6"/>
  <c r="R731" i="6"/>
  <c r="N496" i="6"/>
  <c r="R496" i="6"/>
  <c r="M511" i="6"/>
  <c r="R553" i="6"/>
  <c r="S326" i="6"/>
  <c r="O897" i="6"/>
  <c r="S897" i="6"/>
  <c r="S742" i="6"/>
  <c r="R751" i="6"/>
  <c r="S868" i="6"/>
  <c r="T325" i="6"/>
  <c r="S290" i="6"/>
  <c r="S300" i="6"/>
  <c r="O330" i="6"/>
  <c r="N865" i="6"/>
  <c r="T629" i="6"/>
  <c r="O717" i="6"/>
  <c r="S717" i="6"/>
  <c r="T824" i="6"/>
  <c r="O723" i="6"/>
  <c r="S723" i="6"/>
  <c r="P566" i="6"/>
  <c r="R498" i="6"/>
  <c r="O341" i="6"/>
  <c r="S341" i="6"/>
  <c r="P712" i="6"/>
  <c r="M566" i="6"/>
  <c r="P412" i="6"/>
  <c r="P400" i="6"/>
  <c r="M787" i="6"/>
  <c r="R894" i="6"/>
  <c r="P509" i="6"/>
  <c r="T509" i="6"/>
  <c r="P531" i="6"/>
  <c r="R725" i="6"/>
  <c r="O921" i="6"/>
  <c r="O658" i="6"/>
  <c r="T603" i="6"/>
  <c r="T434" i="6"/>
  <c r="T605" i="6"/>
  <c r="T490" i="6"/>
  <c r="T699" i="6"/>
  <c r="T801" i="6"/>
  <c r="T423" i="6"/>
  <c r="N881" i="6"/>
  <c r="R881" i="6"/>
  <c r="S664" i="6"/>
  <c r="S772" i="6"/>
  <c r="S810" i="6"/>
  <c r="N293" i="6"/>
  <c r="R293" i="6"/>
  <c r="M892" i="6"/>
  <c r="N843" i="6"/>
  <c r="R843" i="6"/>
  <c r="R660" i="6"/>
  <c r="R913" i="6"/>
  <c r="R648" i="6"/>
  <c r="T697" i="6"/>
  <c r="O457" i="6"/>
  <c r="S457" i="6"/>
  <c r="O648" i="6"/>
  <c r="P428" i="6"/>
  <c r="P716" i="6"/>
  <c r="N416" i="6"/>
  <c r="M328" i="6"/>
  <c r="O334" i="6"/>
  <c r="S334" i="6"/>
  <c r="P660" i="6"/>
  <c r="M442" i="6"/>
  <c r="T450" i="6"/>
  <c r="R415" i="6"/>
  <c r="S449" i="6"/>
  <c r="S610" i="6"/>
  <c r="N897" i="6"/>
  <c r="R897" i="6"/>
  <c r="O398" i="6"/>
  <c r="N539" i="6"/>
  <c r="M644" i="6"/>
  <c r="O788" i="6"/>
  <c r="M386" i="6"/>
  <c r="N658" i="6"/>
  <c r="R658" i="6"/>
  <c r="P617" i="6"/>
  <c r="T449" i="6"/>
  <c r="N647" i="6"/>
  <c r="R647" i="6"/>
  <c r="R466" i="6"/>
  <c r="P501" i="6"/>
  <c r="M844" i="6"/>
  <c r="N793" i="6"/>
  <c r="R793" i="6"/>
  <c r="T816" i="6"/>
  <c r="N748" i="6"/>
  <c r="O310" i="6"/>
  <c r="M628" i="6"/>
  <c r="P654" i="6"/>
  <c r="T654" i="6"/>
  <c r="N460" i="6"/>
  <c r="M417" i="6"/>
  <c r="M708" i="6"/>
  <c r="P714" i="6"/>
  <c r="P759" i="6"/>
  <c r="T553" i="6"/>
  <c r="P285" i="6"/>
  <c r="T285" i="6"/>
  <c r="T736" i="6"/>
  <c r="R468" i="6"/>
  <c r="O327" i="6"/>
  <c r="S327" i="6"/>
  <c r="S618" i="6"/>
  <c r="R659" i="6"/>
  <c r="R667" i="6"/>
  <c r="P746" i="6"/>
  <c r="T746" i="6"/>
  <c r="P327" i="6"/>
  <c r="T327" i="6"/>
  <c r="O561" i="6"/>
  <c r="M525" i="6"/>
  <c r="M523" i="6"/>
  <c r="P599" i="6"/>
  <c r="R294" i="6"/>
  <c r="N774" i="6"/>
  <c r="S816" i="6"/>
  <c r="M840" i="6"/>
  <c r="M300" i="6"/>
  <c r="P418" i="6"/>
  <c r="T418" i="6"/>
  <c r="P416" i="6"/>
  <c r="R599" i="6"/>
  <c r="S506" i="6"/>
  <c r="M748" i="6"/>
  <c r="M801" i="6"/>
  <c r="T643" i="6"/>
  <c r="P557" i="6"/>
  <c r="N409" i="6"/>
  <c r="M589" i="6"/>
  <c r="O652" i="6"/>
  <c r="R900" i="6"/>
  <c r="P473" i="6"/>
  <c r="P469" i="6"/>
  <c r="T651" i="6"/>
  <c r="R390" i="6"/>
  <c r="R715" i="6"/>
  <c r="N772" i="6"/>
  <c r="R772" i="6"/>
  <c r="M806" i="6"/>
  <c r="M751" i="6"/>
  <c r="M595" i="6"/>
  <c r="T753" i="6"/>
  <c r="T773" i="6"/>
  <c r="N609" i="6"/>
  <c r="N579" i="6"/>
  <c r="R579" i="6"/>
  <c r="N862" i="6"/>
  <c r="O562" i="6"/>
  <c r="R446" i="6"/>
  <c r="M286" i="6"/>
  <c r="T282" i="6"/>
  <c r="T658" i="6"/>
  <c r="T865" i="6"/>
  <c r="M872" i="6"/>
  <c r="R606" i="6"/>
  <c r="M605" i="6"/>
  <c r="M508" i="6"/>
  <c r="T663" i="6"/>
  <c r="T871" i="6"/>
  <c r="R844" i="6"/>
  <c r="R720" i="6"/>
  <c r="M571" i="6"/>
  <c r="P442" i="6"/>
  <c r="P463" i="6"/>
  <c r="P544" i="6"/>
  <c r="T544" i="6"/>
  <c r="N340" i="6"/>
  <c r="R745" i="6"/>
  <c r="N518" i="6"/>
  <c r="M555" i="6"/>
  <c r="S289" i="6"/>
  <c r="S865" i="6"/>
  <c r="M660" i="6"/>
  <c r="M721" i="6"/>
  <c r="M770" i="6"/>
  <c r="T713" i="6"/>
  <c r="P435" i="6"/>
  <c r="S872" i="6"/>
  <c r="M539" i="6"/>
  <c r="O606" i="6"/>
  <c r="M327" i="6"/>
  <c r="P519" i="6"/>
  <c r="N582" i="6"/>
  <c r="R582" i="6"/>
  <c r="N462" i="6"/>
  <c r="S342" i="6"/>
  <c r="R613" i="6"/>
  <c r="M670" i="6"/>
  <c r="P623" i="6"/>
  <c r="T623" i="6"/>
  <c r="O786" i="6"/>
  <c r="S786" i="6"/>
  <c r="P334" i="6"/>
  <c r="T334" i="6"/>
  <c r="M297" i="6"/>
  <c r="R449" i="6"/>
  <c r="N907" i="6"/>
  <c r="O394" i="6"/>
  <c r="S394" i="6"/>
  <c r="O633" i="6"/>
  <c r="S413" i="6"/>
  <c r="N391" i="6"/>
  <c r="R629" i="6"/>
  <c r="N893" i="6"/>
  <c r="R632" i="6"/>
  <c r="P737" i="6"/>
  <c r="T852" i="6"/>
  <c r="N678" i="6"/>
  <c r="R678" i="6"/>
  <c r="M808" i="6"/>
  <c r="S426" i="6"/>
  <c r="O742" i="6"/>
  <c r="O868" i="6"/>
  <c r="N853" i="6"/>
  <c r="N503" i="6"/>
  <c r="R503" i="6"/>
  <c r="O290" i="6"/>
  <c r="M538" i="6"/>
  <c r="O300" i="6"/>
  <c r="S602" i="6"/>
  <c r="N350" i="6"/>
  <c r="P292" i="6"/>
  <c r="T292" i="6"/>
  <c r="N766" i="6"/>
  <c r="R766" i="6"/>
  <c r="M424" i="6"/>
  <c r="P824" i="6"/>
  <c r="N651" i="6"/>
  <c r="S382" i="6"/>
  <c r="T361" i="6"/>
  <c r="M364" i="6"/>
  <c r="O882" i="6"/>
  <c r="N908" i="6"/>
  <c r="T391" i="6"/>
  <c r="P719" i="6"/>
  <c r="O925" i="6"/>
  <c r="S925" i="6"/>
  <c r="N894" i="6"/>
  <c r="P767" i="6"/>
  <c r="T307" i="6"/>
  <c r="P611" i="6"/>
  <c r="R430" i="6"/>
  <c r="R736" i="6"/>
  <c r="R542" i="6"/>
  <c r="O718" i="6"/>
  <c r="T900" i="6"/>
  <c r="M819" i="6"/>
  <c r="S860" i="6"/>
  <c r="P603" i="6"/>
  <c r="O590" i="6"/>
  <c r="S590" i="6"/>
  <c r="N427" i="6"/>
  <c r="P641" i="6"/>
  <c r="T641" i="6"/>
  <c r="O405" i="6"/>
  <c r="M683" i="6"/>
  <c r="P605" i="6"/>
  <c r="T761" i="6"/>
  <c r="R807" i="6"/>
  <c r="R777" i="6"/>
  <c r="R770" i="6"/>
  <c r="R902" i="6"/>
  <c r="P399" i="6"/>
  <c r="S745" i="6"/>
  <c r="P801" i="6"/>
  <c r="P423" i="6"/>
  <c r="R637" i="6"/>
  <c r="M895" i="6"/>
  <c r="T386" i="6"/>
  <c r="P610" i="6"/>
  <c r="P765" i="6"/>
  <c r="T765" i="6"/>
  <c r="O810" i="6"/>
  <c r="O568" i="6"/>
  <c r="N450" i="6"/>
  <c r="S687" i="6"/>
  <c r="R761" i="6"/>
  <c r="P287" i="6"/>
  <c r="M479" i="6"/>
  <c r="O390" i="6"/>
  <c r="N913" i="6"/>
  <c r="N648" i="6"/>
  <c r="O889" i="6"/>
  <c r="S889" i="6"/>
  <c r="O904" i="6"/>
  <c r="S904" i="6"/>
  <c r="P697" i="6"/>
  <c r="T849" i="6"/>
  <c r="O444" i="6"/>
  <c r="O355" i="6"/>
  <c r="S355" i="6"/>
  <c r="M890" i="6"/>
  <c r="S763" i="6"/>
  <c r="S799" i="6"/>
  <c r="N471" i="6"/>
  <c r="R577" i="6"/>
  <c r="R799" i="6"/>
  <c r="N299" i="6"/>
  <c r="R299" i="6"/>
  <c r="R470" i="6"/>
  <c r="O611" i="6"/>
  <c r="S611" i="6"/>
  <c r="M585" i="6"/>
  <c r="M534" i="6"/>
  <c r="O305" i="6"/>
  <c r="T635" i="6"/>
  <c r="O504" i="6"/>
  <c r="P296" i="6"/>
  <c r="N723" i="6"/>
  <c r="R723" i="6"/>
  <c r="N491" i="6"/>
  <c r="S510" i="6"/>
  <c r="N645" i="6"/>
  <c r="R645" i="6"/>
  <c r="P757" i="6"/>
  <c r="T757" i="6"/>
  <c r="M653" i="6"/>
  <c r="R551" i="6"/>
  <c r="P722" i="6"/>
  <c r="P754" i="6"/>
  <c r="T754" i="6"/>
  <c r="N642" i="6"/>
  <c r="R642" i="6"/>
  <c r="R653" i="6"/>
  <c r="R426" i="6"/>
  <c r="S491" i="6"/>
  <c r="P602" i="6"/>
  <c r="T602" i="6"/>
  <c r="P844" i="6"/>
  <c r="O523" i="6"/>
  <c r="S523" i="6"/>
  <c r="S777" i="6"/>
  <c r="N355" i="6"/>
  <c r="R355" i="6"/>
  <c r="O282" i="6"/>
  <c r="O531" i="6"/>
  <c r="S572" i="6"/>
  <c r="T420" i="6"/>
  <c r="N385" i="6"/>
  <c r="N397" i="6"/>
  <c r="R397" i="6"/>
  <c r="N594" i="6"/>
  <c r="M596" i="6"/>
  <c r="S761" i="6"/>
  <c r="P837" i="6"/>
  <c r="T837" i="6"/>
  <c r="N905" i="6"/>
  <c r="R905" i="6"/>
  <c r="T632" i="6"/>
  <c r="R387" i="6"/>
  <c r="N494" i="6"/>
  <c r="P914" i="6"/>
  <c r="R568" i="6"/>
  <c r="M598" i="6"/>
  <c r="O869" i="6"/>
  <c r="R855" i="6"/>
  <c r="O318" i="6"/>
  <c r="P764" i="6"/>
  <c r="T764" i="6"/>
  <c r="P414" i="6"/>
  <c r="T599" i="6"/>
  <c r="T601" i="6"/>
  <c r="O762" i="6"/>
  <c r="S762" i="6"/>
  <c r="R575" i="6"/>
  <c r="N402" i="6"/>
  <c r="T473" i="6"/>
  <c r="R588" i="6"/>
  <c r="T889" i="6"/>
  <c r="P397" i="6"/>
  <c r="T397" i="6"/>
  <c r="R418" i="6"/>
  <c r="R862" i="6"/>
  <c r="N789" i="6"/>
  <c r="R789" i="6"/>
  <c r="R472" i="6"/>
  <c r="P741" i="6"/>
  <c r="T741" i="6"/>
  <c r="T442" i="6"/>
  <c r="T338" i="6"/>
  <c r="R518" i="6"/>
  <c r="O436" i="6"/>
  <c r="S436" i="6"/>
  <c r="T465" i="6"/>
  <c r="R481" i="6"/>
  <c r="O488" i="6"/>
  <c r="S488" i="6"/>
  <c r="P730" i="6"/>
  <c r="T730" i="6"/>
  <c r="T519" i="6"/>
  <c r="R451" i="6"/>
  <c r="R554" i="6"/>
  <c r="R391" i="6"/>
  <c r="S696" i="6"/>
  <c r="R366" i="6"/>
  <c r="T810" i="6"/>
  <c r="R853" i="6"/>
  <c r="T789" i="6"/>
  <c r="R350" i="6"/>
  <c r="N752" i="6"/>
  <c r="R752" i="6"/>
  <c r="T447" i="6"/>
  <c r="O835" i="6"/>
  <c r="S835" i="6"/>
  <c r="R651" i="6"/>
  <c r="N838" i="6"/>
  <c r="R838" i="6"/>
  <c r="N498" i="6"/>
  <c r="T828" i="6"/>
  <c r="S882" i="6"/>
  <c r="R756" i="6"/>
  <c r="R908" i="6"/>
  <c r="T512" i="6"/>
  <c r="T719" i="6"/>
  <c r="T561" i="6"/>
  <c r="T767" i="6"/>
  <c r="P573" i="6"/>
  <c r="T573" i="6"/>
  <c r="T611" i="6"/>
  <c r="M783" i="6"/>
  <c r="S412" i="6"/>
  <c r="R427" i="6"/>
  <c r="R528" i="6"/>
  <c r="S605" i="6"/>
  <c r="T399" i="6"/>
  <c r="T694" i="6"/>
  <c r="P326" i="6"/>
  <c r="T326" i="6"/>
  <c r="S568" i="6"/>
  <c r="R450" i="6"/>
  <c r="S390" i="6"/>
  <c r="S854" i="6"/>
  <c r="P849" i="6"/>
  <c r="O822" i="6"/>
  <c r="S569" i="6"/>
  <c r="S298" i="6"/>
  <c r="S584" i="6"/>
  <c r="O907" i="6"/>
  <c r="N738" i="6"/>
  <c r="N601" i="6"/>
  <c r="T547" i="6"/>
  <c r="S305" i="6"/>
  <c r="O315" i="6"/>
  <c r="P925" i="6"/>
  <c r="T925" i="6"/>
  <c r="P467" i="6"/>
  <c r="O857" i="6"/>
  <c r="S857" i="6"/>
  <c r="O832" i="6"/>
  <c r="S832" i="6"/>
  <c r="M447" i="6"/>
  <c r="N437" i="6"/>
  <c r="P588" i="6"/>
  <c r="N455" i="6"/>
  <c r="N832" i="6"/>
  <c r="P910" i="6"/>
  <c r="T910" i="6"/>
  <c r="T528" i="6"/>
  <c r="M766" i="6"/>
  <c r="S766" i="6"/>
  <c r="O452" i="6"/>
  <c r="P670" i="6"/>
  <c r="M858" i="6"/>
  <c r="T901" i="6"/>
  <c r="R359" i="6"/>
  <c r="S785" i="6"/>
  <c r="N492" i="6"/>
  <c r="M312" i="6"/>
  <c r="N285" i="6"/>
  <c r="R285" i="6"/>
  <c r="S294" i="6"/>
  <c r="P608" i="6"/>
  <c r="S755" i="6"/>
  <c r="M582" i="6"/>
  <c r="P545" i="6"/>
  <c r="T545" i="6"/>
  <c r="P372" i="6"/>
  <c r="M907" i="6"/>
  <c r="T568" i="6"/>
  <c r="T304" i="6"/>
  <c r="T883" i="6"/>
  <c r="S363" i="6"/>
  <c r="M913" i="6"/>
  <c r="P681" i="6"/>
  <c r="M530" i="6"/>
  <c r="P604" i="6"/>
  <c r="T604" i="6"/>
  <c r="T302" i="6"/>
  <c r="P896" i="6"/>
  <c r="T896" i="6"/>
  <c r="N925" i="6"/>
  <c r="R925" i="6"/>
  <c r="M285" i="6"/>
  <c r="M906" i="6"/>
  <c r="M608" i="6"/>
  <c r="P348" i="6"/>
  <c r="T348" i="6"/>
  <c r="O299" i="6"/>
  <c r="S299" i="6"/>
  <c r="M580" i="6"/>
  <c r="P482" i="6"/>
  <c r="T482" i="6"/>
  <c r="P601" i="6"/>
  <c r="N686" i="6"/>
  <c r="R686" i="6"/>
  <c r="M765" i="6"/>
  <c r="O699" i="6"/>
  <c r="N575" i="6"/>
  <c r="R801" i="6"/>
  <c r="O352" i="6"/>
  <c r="S352" i="6"/>
  <c r="M593" i="6"/>
  <c r="P522" i="6"/>
  <c r="N588" i="6"/>
  <c r="P814" i="6"/>
  <c r="T814" i="6"/>
  <c r="P889" i="6"/>
  <c r="T497" i="6"/>
  <c r="P657" i="6"/>
  <c r="T657" i="6"/>
  <c r="T687" i="6"/>
  <c r="R628" i="6"/>
  <c r="T866" i="6"/>
  <c r="N472" i="6"/>
  <c r="M668" i="6"/>
  <c r="P507" i="6"/>
  <c r="T586" i="6"/>
  <c r="P409" i="6"/>
  <c r="T875" i="6"/>
  <c r="P338" i="6"/>
  <c r="R646" i="6"/>
  <c r="R680" i="6"/>
  <c r="O887" i="6"/>
  <c r="S887" i="6"/>
  <c r="P465" i="6"/>
  <c r="N481" i="6"/>
  <c r="M408" i="6"/>
  <c r="T371" i="6"/>
  <c r="R910" i="6"/>
  <c r="M337" i="6"/>
  <c r="T373" i="6"/>
  <c r="T549" i="6"/>
  <c r="T293" i="6"/>
  <c r="P655" i="6"/>
  <c r="T655" i="6"/>
  <c r="T577" i="6"/>
  <c r="N669" i="6"/>
  <c r="R669" i="6"/>
  <c r="S773" i="6"/>
  <c r="M762" i="6"/>
  <c r="R407" i="6"/>
  <c r="O696" i="6"/>
  <c r="T798" i="6"/>
  <c r="R425" i="6"/>
  <c r="N366" i="6"/>
  <c r="S332" i="6"/>
  <c r="S797" i="6"/>
  <c r="R861" i="6"/>
  <c r="P810" i="6"/>
  <c r="S592" i="6"/>
  <c r="M409" i="6"/>
  <c r="P789" i="6"/>
  <c r="O749" i="6"/>
  <c r="S505" i="6"/>
  <c r="M648" i="6"/>
  <c r="M732" i="6"/>
  <c r="M771" i="6"/>
  <c r="M719" i="6"/>
  <c r="T923" i="6"/>
  <c r="O668" i="6"/>
  <c r="S668" i="6"/>
  <c r="R417" i="6"/>
  <c r="P347" i="6"/>
  <c r="T347" i="6"/>
  <c r="P858" i="6"/>
  <c r="T858" i="6"/>
  <c r="S798" i="6"/>
  <c r="S441" i="6"/>
  <c r="N756" i="6"/>
  <c r="R657" i="6"/>
  <c r="N674" i="6"/>
  <c r="R674" i="6"/>
  <c r="P512" i="6"/>
  <c r="P561" i="6"/>
  <c r="R411" i="6"/>
  <c r="R530" i="6"/>
  <c r="N759" i="6"/>
  <c r="R759" i="6"/>
  <c r="O412" i="6"/>
  <c r="T868" i="6"/>
  <c r="M562" i="6"/>
  <c r="M303" i="6"/>
  <c r="T422" i="6"/>
  <c r="N528" i="6"/>
  <c r="N902" i="6"/>
  <c r="O605" i="6"/>
  <c r="R422" i="6"/>
  <c r="R424" i="6"/>
  <c r="R436" i="6"/>
  <c r="M581" i="6"/>
  <c r="T787" i="6"/>
  <c r="N912" i="6"/>
  <c r="R912" i="6"/>
  <c r="S581" i="6"/>
  <c r="R519" i="6"/>
  <c r="T468" i="6"/>
  <c r="T478" i="6"/>
  <c r="R298" i="6"/>
  <c r="R878" i="6"/>
  <c r="R398" i="6"/>
  <c r="R523" i="6"/>
  <c r="S587" i="6"/>
  <c r="P696" i="6"/>
  <c r="S508" i="6"/>
  <c r="S340" i="6"/>
  <c r="S874" i="6"/>
  <c r="S907" i="6"/>
  <c r="O728" i="6"/>
  <c r="N726" i="6"/>
  <c r="O507" i="6"/>
  <c r="P872" i="6"/>
  <c r="T524" i="6"/>
  <c r="P818" i="6"/>
  <c r="M610" i="6"/>
  <c r="P583" i="6"/>
  <c r="T583" i="6"/>
  <c r="O360" i="6"/>
  <c r="S396" i="6"/>
  <c r="N880" i="6"/>
  <c r="R880" i="6"/>
  <c r="P387" i="6"/>
  <c r="N288" i="6"/>
  <c r="M430" i="6"/>
  <c r="O418" i="6"/>
  <c r="M626" i="6"/>
  <c r="N638" i="6"/>
  <c r="N357" i="6"/>
  <c r="T698" i="6"/>
  <c r="P823" i="6"/>
  <c r="T656" i="6"/>
  <c r="O292" i="6"/>
  <c r="S292" i="6"/>
  <c r="P841" i="6"/>
  <c r="T841" i="6"/>
  <c r="S466" i="6"/>
  <c r="M871" i="6"/>
  <c r="S871" i="6"/>
  <c r="N551" i="6"/>
  <c r="M918" i="6"/>
  <c r="N909" i="6"/>
  <c r="S561" i="6"/>
  <c r="N687" i="6"/>
  <c r="M340" i="6"/>
  <c r="P648" i="6"/>
  <c r="M476" i="6"/>
  <c r="T506" i="6"/>
  <c r="M591" i="6"/>
  <c r="S622" i="6"/>
  <c r="N442" i="6"/>
  <c r="T650" i="6"/>
  <c r="P876" i="6"/>
  <c r="N476" i="6"/>
  <c r="R476" i="6"/>
  <c r="M686" i="6"/>
  <c r="M575" i="6"/>
  <c r="P390" i="6"/>
  <c r="T390" i="6"/>
  <c r="N375" i="6"/>
  <c r="R681" i="6"/>
  <c r="R559" i="6"/>
  <c r="N891" i="6"/>
  <c r="R891" i="6"/>
  <c r="S371" i="6"/>
  <c r="T902" i="6"/>
  <c r="P565" i="6"/>
  <c r="T565" i="6"/>
  <c r="T491" i="6"/>
  <c r="N380" i="6"/>
  <c r="O376" i="6"/>
  <c r="S376" i="6"/>
  <c r="M878" i="6"/>
  <c r="P664" i="6"/>
  <c r="R444" i="6"/>
  <c r="N801" i="6"/>
  <c r="M548" i="6"/>
  <c r="M423" i="6"/>
  <c r="M899" i="6"/>
  <c r="P354" i="6"/>
  <c r="T354" i="6"/>
  <c r="P446" i="6"/>
  <c r="T446" i="6"/>
  <c r="R490" i="6"/>
  <c r="M695" i="6"/>
  <c r="M463" i="6"/>
  <c r="P497" i="6"/>
  <c r="P687" i="6"/>
  <c r="N628" i="6"/>
  <c r="P662" i="6"/>
  <c r="S662" i="6"/>
  <c r="M377" i="6"/>
  <c r="T402" i="6"/>
  <c r="T451" i="6"/>
  <c r="T812" i="6"/>
  <c r="N400" i="6"/>
  <c r="T763" i="6"/>
  <c r="R611" i="6"/>
  <c r="R291" i="6"/>
  <c r="T408" i="6"/>
  <c r="P875" i="6"/>
  <c r="R440" i="6"/>
  <c r="N646" i="6"/>
  <c r="O283" i="6"/>
  <c r="M397" i="6"/>
  <c r="P538" i="6"/>
  <c r="R374" i="6"/>
  <c r="S402" i="6"/>
  <c r="S588" i="6"/>
  <c r="T357" i="6"/>
  <c r="P470" i="6"/>
  <c r="P371" i="6"/>
  <c r="S351" i="6"/>
  <c r="M433" i="6"/>
  <c r="P826" i="6"/>
  <c r="T438" i="6"/>
  <c r="R816" i="6"/>
  <c r="O356" i="6"/>
  <c r="O533" i="6"/>
  <c r="S533" i="6"/>
  <c r="S417" i="6"/>
  <c r="M439" i="6"/>
  <c r="M861" i="6"/>
  <c r="P356" i="6"/>
  <c r="R308" i="6"/>
  <c r="O692" i="6"/>
  <c r="S692" i="6"/>
  <c r="P293" i="6"/>
  <c r="P537" i="6"/>
  <c r="T537" i="6"/>
  <c r="N410" i="6"/>
  <c r="N757" i="6"/>
  <c r="N554" i="6"/>
  <c r="O529" i="6"/>
  <c r="S529" i="6"/>
  <c r="O773" i="6"/>
  <c r="R854" i="6"/>
  <c r="N831" i="6"/>
  <c r="S757" i="6"/>
  <c r="N685" i="6"/>
  <c r="R685" i="6"/>
  <c r="P798" i="6"/>
  <c r="N313" i="6"/>
  <c r="R313" i="6"/>
  <c r="M718" i="6"/>
  <c r="M346" i="6"/>
  <c r="S517" i="6"/>
  <c r="N317" i="6"/>
  <c r="R585" i="6"/>
  <c r="N876" i="6"/>
  <c r="M716" i="6"/>
  <c r="M925" i="6"/>
  <c r="S297" i="6"/>
  <c r="R488" i="6"/>
  <c r="P447" i="6"/>
  <c r="N549" i="6"/>
  <c r="R872" i="6"/>
  <c r="M657" i="6"/>
  <c r="P432" i="6"/>
  <c r="T432" i="6"/>
  <c r="R813" i="6"/>
  <c r="M535" i="6"/>
  <c r="S665" i="6"/>
  <c r="S287" i="6"/>
  <c r="M694" i="6"/>
  <c r="M563" i="6"/>
  <c r="O775" i="6"/>
  <c r="N657" i="6"/>
  <c r="S377" i="6"/>
  <c r="P516" i="6"/>
  <c r="P639" i="6"/>
  <c r="P791" i="6"/>
  <c r="O536" i="6"/>
  <c r="S536" i="6"/>
  <c r="N411" i="6"/>
  <c r="T634" i="6"/>
  <c r="P779" i="6"/>
  <c r="N530" i="6"/>
  <c r="R344" i="6"/>
  <c r="N377" i="6"/>
  <c r="R377" i="6"/>
  <c r="N597" i="6"/>
  <c r="R623" i="6"/>
  <c r="O492" i="6"/>
  <c r="S492" i="6"/>
  <c r="M343" i="6"/>
  <c r="T774" i="6"/>
  <c r="N305" i="6"/>
  <c r="N722" i="6"/>
  <c r="S841" i="6"/>
  <c r="T688" i="6"/>
  <c r="N422" i="6"/>
  <c r="T800" i="6"/>
  <c r="R561" i="6"/>
  <c r="N424" i="6"/>
  <c r="M768" i="6"/>
  <c r="S663" i="6"/>
  <c r="M550" i="6"/>
  <c r="S826" i="6"/>
  <c r="T530" i="6"/>
  <c r="T895" i="6"/>
  <c r="O581" i="6"/>
  <c r="T796" i="6"/>
  <c r="R764" i="6"/>
  <c r="S846" i="6"/>
  <c r="N341" i="6"/>
  <c r="R341" i="6"/>
  <c r="O849" i="6"/>
  <c r="N519" i="6"/>
  <c r="R858" i="6"/>
  <c r="M903" i="6"/>
  <c r="O864" i="6"/>
  <c r="O656" i="6"/>
  <c r="S656" i="6"/>
  <c r="R289" i="6"/>
  <c r="R576" i="6"/>
  <c r="R640" i="6"/>
  <c r="O587" i="6"/>
  <c r="N755" i="6"/>
  <c r="R755" i="6"/>
  <c r="O783" i="6"/>
  <c r="S783" i="6"/>
  <c r="S567" i="6"/>
  <c r="O340" i="6"/>
  <c r="O374" i="6"/>
  <c r="O865" i="6"/>
  <c r="O917" i="6"/>
  <c r="S917" i="6"/>
  <c r="S411" i="6"/>
  <c r="N603" i="6"/>
  <c r="P478" i="6"/>
  <c r="P694" i="6"/>
  <c r="P350" i="6"/>
  <c r="M325" i="6"/>
  <c r="M381" i="6"/>
  <c r="N763" i="6"/>
  <c r="R914" i="6"/>
  <c r="R769" i="6"/>
  <c r="P495" i="6"/>
  <c r="T495" i="6"/>
  <c r="N849" i="6"/>
  <c r="R849" i="6"/>
  <c r="S419" i="6"/>
  <c r="R635" i="6"/>
  <c r="T309" i="6"/>
  <c r="O521" i="6"/>
  <c r="M897" i="6"/>
  <c r="N306" i="6"/>
  <c r="R306" i="6"/>
  <c r="P362" i="6"/>
  <c r="T362" i="6"/>
  <c r="R867" i="6"/>
  <c r="P559" i="6"/>
  <c r="P376" i="6"/>
  <c r="T376" i="6"/>
  <c r="M465" i="6"/>
  <c r="N848" i="6"/>
  <c r="O748" i="6"/>
  <c r="T914" i="6"/>
  <c r="S282" i="6"/>
  <c r="S531" i="6"/>
  <c r="M348" i="6"/>
  <c r="P536" i="6"/>
  <c r="N926" i="6"/>
  <c r="R926" i="6"/>
  <c r="O676" i="6"/>
  <c r="N702" i="6"/>
  <c r="R702" i="6"/>
  <c r="S650" i="6"/>
  <c r="R513" i="6"/>
  <c r="T430" i="6"/>
  <c r="N466" i="6"/>
  <c r="N653" i="6"/>
  <c r="N684" i="6"/>
  <c r="T633" i="6"/>
  <c r="S547" i="6"/>
  <c r="R696" i="6"/>
  <c r="N321" i="6"/>
  <c r="R321" i="6"/>
  <c r="O755" i="6"/>
  <c r="S497" i="6"/>
  <c r="T885" i="6"/>
  <c r="T328" i="6"/>
  <c r="M901" i="6"/>
  <c r="M487" i="6"/>
  <c r="P554" i="6"/>
  <c r="N681" i="6"/>
  <c r="R578" i="6"/>
  <c r="O371" i="6"/>
  <c r="S852" i="6"/>
  <c r="P902" i="6"/>
  <c r="M680" i="6"/>
  <c r="P491" i="6"/>
  <c r="P572" i="6"/>
  <c r="T572" i="6"/>
  <c r="N480" i="6"/>
  <c r="N819" i="6"/>
  <c r="M544" i="6"/>
  <c r="M351" i="6"/>
  <c r="M396" i="6"/>
  <c r="M504" i="6"/>
  <c r="T756" i="6"/>
  <c r="T445" i="6"/>
  <c r="M722" i="6"/>
  <c r="R602" i="6"/>
  <c r="S381" i="6"/>
  <c r="T575" i="6"/>
  <c r="T527" i="6"/>
  <c r="N490" i="6"/>
  <c r="R615" i="6"/>
  <c r="O657" i="6"/>
  <c r="S657" i="6"/>
  <c r="M293" i="6"/>
  <c r="M521" i="6"/>
  <c r="M568" i="6"/>
  <c r="P312" i="6"/>
  <c r="T312" i="6"/>
  <c r="T471" i="6"/>
  <c r="T662" i="6"/>
  <c r="M600" i="6"/>
  <c r="P758" i="6"/>
  <c r="T758" i="6"/>
  <c r="P679" i="6"/>
  <c r="R706" i="6"/>
  <c r="R477" i="6"/>
  <c r="P369" i="6"/>
  <c r="T369" i="6"/>
  <c r="T682" i="6"/>
  <c r="P780" i="6"/>
  <c r="N711" i="6"/>
  <c r="R711" i="6"/>
  <c r="O519" i="6"/>
  <c r="M731" i="6"/>
  <c r="P408" i="6"/>
  <c r="P625" i="6"/>
  <c r="T625" i="6"/>
  <c r="N540" i="6"/>
  <c r="N879" i="6"/>
  <c r="N856" i="6"/>
  <c r="R856" i="6"/>
  <c r="S836" i="6"/>
  <c r="S283" i="6"/>
  <c r="O518" i="6"/>
  <c r="P452" i="6"/>
  <c r="P493" i="6"/>
  <c r="T388" i="6"/>
  <c r="M704" i="6"/>
  <c r="T470" i="6"/>
  <c r="P820" i="6"/>
  <c r="T820" i="6"/>
  <c r="O751" i="6"/>
  <c r="S751" i="6"/>
  <c r="T618" i="6"/>
  <c r="N319" i="6"/>
  <c r="M434" i="6"/>
  <c r="M388" i="6"/>
  <c r="P367" i="6"/>
  <c r="P515" i="6"/>
  <c r="S686" i="6"/>
  <c r="R386" i="6"/>
  <c r="P740" i="6"/>
  <c r="R410" i="6"/>
  <c r="R757" i="6"/>
  <c r="N329" i="6"/>
  <c r="R589" i="6"/>
  <c r="R621" i="6"/>
  <c r="R662" i="6"/>
  <c r="R626" i="6"/>
  <c r="R836" i="6"/>
  <c r="M679" i="6"/>
  <c r="N525" i="6"/>
  <c r="N704" i="6"/>
  <c r="N727" i="6"/>
  <c r="R727" i="6"/>
  <c r="S463" i="6"/>
  <c r="O548" i="6"/>
  <c r="N794" i="6"/>
  <c r="R794" i="6"/>
  <c r="R876" i="6"/>
  <c r="N904" i="6"/>
  <c r="R904" i="6"/>
  <c r="O592" i="6"/>
  <c r="S483" i="6"/>
  <c r="O830" i="6"/>
  <c r="N488" i="6"/>
  <c r="P330" i="6"/>
  <c r="R549" i="6"/>
  <c r="O421" i="6"/>
  <c r="T363" i="6"/>
  <c r="S468" i="6"/>
  <c r="P411" i="6"/>
  <c r="T411" i="6"/>
  <c r="M290" i="6"/>
  <c r="M622" i="6"/>
  <c r="O798" i="6"/>
  <c r="O441" i="6"/>
  <c r="S775" i="6"/>
  <c r="R833" i="6"/>
  <c r="O558" i="6"/>
  <c r="P374" i="6"/>
  <c r="T752" i="6"/>
  <c r="T791" i="6"/>
  <c r="P306" i="6"/>
  <c r="T306" i="6"/>
  <c r="P673" i="6"/>
  <c r="T673" i="6"/>
  <c r="N604" i="6"/>
  <c r="R597" i="6"/>
  <c r="P313" i="6"/>
  <c r="T313" i="6"/>
  <c r="M485" i="6"/>
  <c r="O472" i="6"/>
  <c r="T383" i="6"/>
  <c r="P890" i="6"/>
  <c r="T890" i="6"/>
  <c r="R305" i="6"/>
  <c r="N641" i="6"/>
  <c r="R722" i="6"/>
  <c r="N779" i="6"/>
  <c r="R779" i="6"/>
  <c r="R795" i="6"/>
  <c r="O646" i="6"/>
  <c r="S646" i="6"/>
  <c r="P891" i="6"/>
  <c r="P811" i="6"/>
  <c r="N576" i="6"/>
  <c r="N479" i="6"/>
  <c r="N398" i="6"/>
  <c r="O870" i="6"/>
  <c r="S870" i="6"/>
  <c r="M862" i="6"/>
  <c r="O734" i="6"/>
  <c r="S734" i="6"/>
  <c r="P721" i="6"/>
  <c r="O415" i="6"/>
  <c r="O560" i="6"/>
  <c r="S560" i="6"/>
  <c r="S855" i="6"/>
  <c r="O501" i="6"/>
  <c r="S589" i="6"/>
  <c r="P587" i="6"/>
  <c r="R875" i="6"/>
  <c r="S808" i="6"/>
  <c r="S585" i="6"/>
  <c r="W923" i="3"/>
  <c r="X914" i="3"/>
  <c r="W900" i="3"/>
  <c r="I872" i="3"/>
  <c r="S872" i="3" s="1"/>
  <c r="T872" i="3"/>
  <c r="U909" i="3"/>
  <c r="V909" i="3" s="1"/>
  <c r="T909" i="3"/>
  <c r="I909" i="3"/>
  <c r="S909" i="3" s="1"/>
  <c r="W909" i="3" s="1"/>
  <c r="I921" i="3"/>
  <c r="S921" i="3" s="1"/>
  <c r="T921" i="3"/>
  <c r="U921" i="3"/>
  <c r="V921" i="3" s="1"/>
  <c r="X911" i="3"/>
  <c r="I848" i="3"/>
  <c r="S848" i="3" s="1"/>
  <c r="W848" i="3" s="1"/>
  <c r="T850" i="3"/>
  <c r="I850" i="3"/>
  <c r="S850" i="3" s="1"/>
  <c r="I896" i="3"/>
  <c r="S896" i="3" s="1"/>
  <c r="T896" i="3"/>
  <c r="W905" i="3"/>
  <c r="X905" i="3"/>
  <c r="W853" i="3"/>
  <c r="W771" i="3"/>
  <c r="X775" i="3"/>
  <c r="W798" i="3"/>
  <c r="X752" i="3"/>
  <c r="I792" i="3"/>
  <c r="S792" i="3" s="1"/>
  <c r="T792" i="3"/>
  <c r="U792" i="3"/>
  <c r="V792" i="3" s="1"/>
  <c r="W756" i="3"/>
  <c r="X674" i="3"/>
  <c r="W674" i="3"/>
  <c r="T700" i="3"/>
  <c r="S705" i="3"/>
  <c r="X705" i="3" s="1"/>
  <c r="I676" i="3"/>
  <c r="S676" i="3" s="1"/>
  <c r="T676" i="3"/>
  <c r="I618" i="3"/>
  <c r="S618" i="3" s="1"/>
  <c r="T618" i="3"/>
  <c r="W677" i="3"/>
  <c r="S675" i="3"/>
  <c r="X675" i="3" s="1"/>
  <c r="T705" i="3"/>
  <c r="I620" i="3"/>
  <c r="S620" i="3" s="1"/>
  <c r="X620" i="3" s="1"/>
  <c r="W709" i="3"/>
  <c r="W627" i="3"/>
  <c r="X627" i="3"/>
  <c r="T631" i="3"/>
  <c r="I628" i="3"/>
  <c r="S628" i="3" s="1"/>
  <c r="T628" i="3"/>
  <c r="X632" i="3"/>
  <c r="W679" i="3"/>
  <c r="W672" i="3"/>
  <c r="I637" i="3"/>
  <c r="S637" i="3" s="1"/>
  <c r="T637" i="3"/>
  <c r="X708" i="3"/>
  <c r="S631" i="3"/>
  <c r="X631" i="3" s="1"/>
  <c r="W704" i="3"/>
  <c r="X704" i="3"/>
  <c r="I706" i="3"/>
  <c r="S706" i="3" s="1"/>
  <c r="T706" i="3"/>
  <c r="T634" i="3"/>
  <c r="I634" i="3"/>
  <c r="S634" i="3" s="1"/>
  <c r="X707" i="3"/>
  <c r="W707" i="3"/>
  <c r="W664" i="3"/>
  <c r="X664" i="3"/>
  <c r="S646" i="3"/>
  <c r="T626" i="3"/>
  <c r="I626" i="3"/>
  <c r="S626" i="3" s="1"/>
  <c r="S669" i="3"/>
  <c r="S703" i="3"/>
  <c r="W703" i="3" s="1"/>
  <c r="X719" i="3"/>
  <c r="W719" i="3"/>
  <c r="I613" i="3"/>
  <c r="S613" i="3" s="1"/>
  <c r="W613" i="3" s="1"/>
  <c r="X600" i="3"/>
  <c r="S601" i="3"/>
  <c r="W601" i="3" s="1"/>
  <c r="S608" i="3"/>
  <c r="T597" i="3"/>
  <c r="W597" i="3" s="1"/>
  <c r="T608" i="3"/>
  <c r="X597" i="3"/>
  <c r="S592" i="3"/>
  <c r="X592" i="3" s="1"/>
  <c r="I598" i="3"/>
  <c r="S598" i="3" s="1"/>
  <c r="U567" i="3"/>
  <c r="V567" i="3" s="1"/>
  <c r="T567" i="3"/>
  <c r="I567" i="3"/>
  <c r="S567" i="3" s="1"/>
  <c r="X608" i="3"/>
  <c r="X601" i="3"/>
  <c r="I481" i="3"/>
  <c r="S481" i="3" s="1"/>
  <c r="U481" i="3"/>
  <c r="V481" i="3" s="1"/>
  <c r="T493" i="3"/>
  <c r="S493" i="3"/>
  <c r="T490" i="3"/>
  <c r="I490" i="3"/>
  <c r="S490" i="3" s="1"/>
  <c r="T506" i="3"/>
  <c r="I506" i="3"/>
  <c r="S506" i="3" s="1"/>
  <c r="W483" i="3"/>
  <c r="X483" i="3"/>
  <c r="W497" i="3"/>
  <c r="X497" i="3"/>
  <c r="T473" i="3"/>
  <c r="I473" i="3"/>
  <c r="S473" i="3" s="1"/>
  <c r="I482" i="3"/>
  <c r="S482" i="3" s="1"/>
  <c r="T482" i="3"/>
  <c r="W872" i="3"/>
  <c r="X872" i="3"/>
  <c r="T886" i="3"/>
  <c r="I886" i="3"/>
  <c r="S886" i="3" s="1"/>
  <c r="X662" i="3"/>
  <c r="W662" i="3"/>
  <c r="W607" i="3"/>
  <c r="S359" i="3"/>
  <c r="I293" i="3"/>
  <c r="S293" i="3" s="1"/>
  <c r="W293" i="3" s="1"/>
  <c r="X293" i="3" s="1"/>
  <c r="T293" i="3"/>
  <c r="I317" i="3"/>
  <c r="S317" i="3" s="1"/>
  <c r="W317" i="3" s="1"/>
  <c r="X317" i="3" s="1"/>
  <c r="T317" i="3"/>
  <c r="I345" i="3"/>
  <c r="S345" i="3" s="1"/>
  <c r="I393" i="3"/>
  <c r="S393" i="3" s="1"/>
  <c r="W393" i="3" s="1"/>
  <c r="X393" i="3" s="1"/>
  <c r="T393" i="3"/>
  <c r="T327" i="3"/>
  <c r="I327" i="3"/>
  <c r="S327" i="3" s="1"/>
  <c r="W327" i="3" s="1"/>
  <c r="X327" i="3" s="1"/>
  <c r="I532" i="3"/>
  <c r="S532" i="3" s="1"/>
  <c r="T532" i="3"/>
  <c r="T439" i="3"/>
  <c r="I439" i="3"/>
  <c r="S439" i="3" s="1"/>
  <c r="I887" i="3"/>
  <c r="S887" i="3" s="1"/>
  <c r="T887" i="3"/>
  <c r="I697" i="3"/>
  <c r="S697" i="3" s="1"/>
  <c r="T697" i="3"/>
  <c r="T436" i="3"/>
  <c r="I436" i="3"/>
  <c r="S436" i="3" s="1"/>
  <c r="T747" i="3"/>
  <c r="I747" i="3"/>
  <c r="S747" i="3" s="1"/>
  <c r="T702" i="3"/>
  <c r="I702" i="3"/>
  <c r="S702" i="3" s="1"/>
  <c r="I660" i="3"/>
  <c r="S660" i="3" s="1"/>
  <c r="T660" i="3"/>
  <c r="T485" i="3"/>
  <c r="I485" i="3"/>
  <c r="S485" i="3" s="1"/>
  <c r="I584" i="3"/>
  <c r="S584" i="3" s="1"/>
  <c r="T584" i="3"/>
  <c r="I696" i="3"/>
  <c r="S696" i="3" s="1"/>
  <c r="T696" i="3"/>
  <c r="T867" i="3"/>
  <c r="I867" i="3"/>
  <c r="S867" i="3" s="1"/>
  <c r="I916" i="3"/>
  <c r="S916" i="3" s="1"/>
  <c r="T916" i="3"/>
  <c r="I778" i="3"/>
  <c r="S778" i="3" s="1"/>
  <c r="T778" i="3"/>
  <c r="I617" i="3"/>
  <c r="S617" i="3" s="1"/>
  <c r="T617" i="3"/>
  <c r="I629" i="3"/>
  <c r="S629" i="3" s="1"/>
  <c r="T629" i="3"/>
  <c r="I604" i="3"/>
  <c r="S604" i="3" s="1"/>
  <c r="T604" i="3"/>
  <c r="T642" i="3"/>
  <c r="I642" i="3"/>
  <c r="S642" i="3" s="1"/>
  <c r="I622" i="3"/>
  <c r="S622" i="3" s="1"/>
  <c r="T622" i="3"/>
  <c r="T656" i="3"/>
  <c r="I656" i="3"/>
  <c r="S656" i="3" s="1"/>
  <c r="T459" i="3"/>
  <c r="I459" i="3"/>
  <c r="S459" i="3" s="1"/>
  <c r="I466" i="3"/>
  <c r="S466" i="3" s="1"/>
  <c r="T466" i="3"/>
  <c r="T894" i="3"/>
  <c r="I894" i="3"/>
  <c r="S894" i="3" s="1"/>
  <c r="T800" i="3"/>
  <c r="I800" i="3"/>
  <c r="S800" i="3" s="1"/>
  <c r="T852" i="3"/>
  <c r="I852" i="3"/>
  <c r="S852" i="3" s="1"/>
  <c r="I793" i="3"/>
  <c r="S793" i="3" s="1"/>
  <c r="T793" i="3"/>
  <c r="T560" i="3"/>
  <c r="I560" i="3"/>
  <c r="S560" i="3" s="1"/>
  <c r="I724" i="3"/>
  <c r="S724" i="3" s="1"/>
  <c r="T724" i="3"/>
  <c r="T635" i="3"/>
  <c r="I635" i="3"/>
  <c r="S635" i="3" s="1"/>
  <c r="T870" i="3"/>
  <c r="I870" i="3"/>
  <c r="S870" i="3" s="1"/>
  <c r="I565" i="3"/>
  <c r="S565" i="3" s="1"/>
  <c r="T565" i="3"/>
  <c r="I815" i="3"/>
  <c r="S815" i="3" s="1"/>
  <c r="T815" i="3"/>
  <c r="I454" i="3"/>
  <c r="S454" i="3" s="1"/>
  <c r="T454" i="3"/>
  <c r="I860" i="3"/>
  <c r="S860" i="3" s="1"/>
  <c r="T860" i="3"/>
  <c r="I501" i="3"/>
  <c r="S501" i="3" s="1"/>
  <c r="T501" i="3"/>
  <c r="T693" i="3"/>
  <c r="I693" i="3"/>
  <c r="S693" i="3" s="1"/>
  <c r="I625" i="3"/>
  <c r="S625" i="3" s="1"/>
  <c r="T625" i="3"/>
  <c r="I430" i="3"/>
  <c r="S430" i="3" s="1"/>
  <c r="T430" i="3"/>
  <c r="T750" i="3"/>
  <c r="I750" i="3"/>
  <c r="S750" i="3" s="1"/>
  <c r="I866" i="3"/>
  <c r="S866" i="3" s="1"/>
  <c r="T866" i="3"/>
  <c r="I434" i="3"/>
  <c r="S434" i="3" s="1"/>
  <c r="T434" i="3"/>
  <c r="I649" i="3"/>
  <c r="S649" i="3" s="1"/>
  <c r="T649" i="3"/>
  <c r="I786" i="3"/>
  <c r="S786" i="3" s="1"/>
  <c r="T786" i="3"/>
  <c r="I922" i="3"/>
  <c r="S922" i="3" s="1"/>
  <c r="T922" i="3"/>
  <c r="I691" i="3"/>
  <c r="S691" i="3" s="1"/>
  <c r="T691" i="3"/>
  <c r="I671" i="3"/>
  <c r="S671" i="3" s="1"/>
  <c r="T671" i="3"/>
  <c r="I507" i="3"/>
  <c r="S507" i="3" s="1"/>
  <c r="T507" i="3"/>
  <c r="I463" i="3"/>
  <c r="S463" i="3" s="1"/>
  <c r="T463" i="3"/>
  <c r="I755" i="3"/>
  <c r="S755" i="3" s="1"/>
  <c r="T755" i="3"/>
  <c r="T595" i="3"/>
  <c r="I595" i="3"/>
  <c r="S595" i="3" s="1"/>
  <c r="T805" i="3"/>
  <c r="I805" i="3"/>
  <c r="S805" i="3" s="1"/>
  <c r="I710" i="3"/>
  <c r="S710" i="3" s="1"/>
  <c r="T710" i="3"/>
  <c r="I657" i="3"/>
  <c r="S657" i="3" s="1"/>
  <c r="T657" i="3"/>
  <c r="T553" i="3"/>
  <c r="I553" i="3"/>
  <c r="S553" i="3" s="1"/>
  <c r="T472" i="3"/>
  <c r="I472" i="3"/>
  <c r="S472" i="3" s="1"/>
  <c r="T655" i="3"/>
  <c r="I655" i="3"/>
  <c r="S655" i="3" s="1"/>
  <c r="I817" i="3"/>
  <c r="S817" i="3" s="1"/>
  <c r="T817" i="3"/>
  <c r="I692" i="3"/>
  <c r="S692" i="3" s="1"/>
  <c r="T692" i="3"/>
  <c r="T650" i="3"/>
  <c r="I650" i="3"/>
  <c r="S650" i="3" s="1"/>
  <c r="T438" i="3"/>
  <c r="I438" i="3"/>
  <c r="S438" i="3" s="1"/>
  <c r="T880" i="3"/>
  <c r="I880" i="3"/>
  <c r="S880" i="3" s="1"/>
  <c r="T562" i="3"/>
  <c r="I562" i="3"/>
  <c r="S562" i="3" s="1"/>
  <c r="I593" i="3"/>
  <c r="S593" i="3" s="1"/>
  <c r="T593" i="3"/>
  <c r="T520" i="3"/>
  <c r="I520" i="3"/>
  <c r="S520" i="3" s="1"/>
  <c r="I891" i="3"/>
  <c r="S891" i="3" s="1"/>
  <c r="T891" i="3"/>
  <c r="T757" i="3"/>
  <c r="I757" i="3"/>
  <c r="S757" i="3" s="1"/>
  <c r="I624" i="3"/>
  <c r="S624" i="3" s="1"/>
  <c r="T624" i="3"/>
  <c r="T769" i="3"/>
  <c r="I769" i="3"/>
  <c r="S769" i="3" s="1"/>
  <c r="T751" i="3"/>
  <c r="I751" i="3"/>
  <c r="S751" i="3" s="1"/>
  <c r="I457" i="3"/>
  <c r="S457" i="3" s="1"/>
  <c r="T457" i="3"/>
  <c r="I908" i="3"/>
  <c r="S908" i="3" s="1"/>
  <c r="T908" i="3"/>
  <c r="I661" i="3"/>
  <c r="S661" i="3" s="1"/>
  <c r="T661" i="3"/>
  <c r="I518" i="3"/>
  <c r="S518" i="3" s="1"/>
  <c r="T518" i="3"/>
  <c r="I783" i="3"/>
  <c r="S783" i="3" s="1"/>
  <c r="T783" i="3"/>
  <c r="I589" i="3"/>
  <c r="S589" i="3" s="1"/>
  <c r="T589" i="3"/>
  <c r="T500" i="3"/>
  <c r="I500" i="3"/>
  <c r="S500" i="3" s="1"/>
  <c r="I898" i="3"/>
  <c r="S898" i="3" s="1"/>
  <c r="T898" i="3"/>
  <c r="T714" i="3"/>
  <c r="I714" i="3"/>
  <c r="S714" i="3" s="1"/>
  <c r="I743" i="3"/>
  <c r="S743" i="3" s="1"/>
  <c r="T743" i="3"/>
  <c r="I689" i="3"/>
  <c r="S689" i="3" s="1"/>
  <c r="T689" i="3"/>
  <c r="T838" i="3"/>
  <c r="I838" i="3"/>
  <c r="S838" i="3" s="1"/>
  <c r="I824" i="3"/>
  <c r="S824" i="3" s="1"/>
  <c r="T824" i="3"/>
  <c r="T479" i="3"/>
  <c r="I479" i="3"/>
  <c r="S479" i="3" s="1"/>
  <c r="T603" i="3"/>
  <c r="I603" i="3"/>
  <c r="S603" i="3" s="1"/>
  <c r="T816" i="3"/>
  <c r="I816" i="3"/>
  <c r="S816" i="3" s="1"/>
  <c r="T686" i="3"/>
  <c r="I686" i="3"/>
  <c r="S686" i="3" s="1"/>
  <c r="I832" i="3"/>
  <c r="S832" i="3" s="1"/>
  <c r="T832" i="3"/>
  <c r="I668" i="3"/>
  <c r="S668" i="3" s="1"/>
  <c r="T668" i="3"/>
  <c r="T526" i="3"/>
  <c r="I526" i="3"/>
  <c r="S526" i="3" s="1"/>
  <c r="I556" i="3"/>
  <c r="S556" i="3" s="1"/>
  <c r="T556" i="3"/>
  <c r="I762" i="3"/>
  <c r="S762" i="3" s="1"/>
  <c r="T762" i="3"/>
  <c r="T524" i="3"/>
  <c r="I524" i="3"/>
  <c r="S524" i="3" s="1"/>
  <c r="I440" i="3"/>
  <c r="S440" i="3" s="1"/>
  <c r="T440" i="3"/>
  <c r="T513" i="3"/>
  <c r="I513" i="3"/>
  <c r="S513" i="3" s="1"/>
  <c r="I907" i="3"/>
  <c r="S907" i="3" s="1"/>
  <c r="T907" i="3"/>
  <c r="T740" i="3"/>
  <c r="I740" i="3"/>
  <c r="S740" i="3" s="1"/>
  <c r="I876" i="3"/>
  <c r="S876" i="3" s="1"/>
  <c r="T876" i="3"/>
  <c r="T522" i="3"/>
  <c r="I522" i="3"/>
  <c r="S522" i="3" s="1"/>
  <c r="T571" i="3"/>
  <c r="I571" i="3"/>
  <c r="S571" i="3" s="1"/>
  <c r="I871" i="3"/>
  <c r="S871" i="3" s="1"/>
  <c r="T871" i="3"/>
  <c r="I873" i="3"/>
  <c r="S873" i="3" s="1"/>
  <c r="T873" i="3"/>
  <c r="I502" i="3"/>
  <c r="S502" i="3" s="1"/>
  <c r="T502" i="3"/>
  <c r="T569" i="3"/>
  <c r="I569" i="3"/>
  <c r="S569" i="3" s="1"/>
  <c r="T509" i="3"/>
  <c r="I509" i="3"/>
  <c r="S509" i="3" s="1"/>
  <c r="I716" i="3"/>
  <c r="S716" i="3" s="1"/>
  <c r="T716" i="3"/>
  <c r="T437" i="3"/>
  <c r="I437" i="3"/>
  <c r="S437" i="3" s="1"/>
  <c r="T802" i="3"/>
  <c r="I802" i="3"/>
  <c r="S802" i="3" s="1"/>
  <c r="T450" i="3"/>
  <c r="I450" i="3"/>
  <c r="S450" i="3" s="1"/>
  <c r="T814" i="3"/>
  <c r="I814" i="3"/>
  <c r="S814" i="3" s="1"/>
  <c r="I910" i="3"/>
  <c r="S910" i="3" s="1"/>
  <c r="T910" i="3"/>
  <c r="T728" i="3"/>
  <c r="I728" i="3"/>
  <c r="S728" i="3" s="1"/>
  <c r="T491" i="3"/>
  <c r="I491" i="3"/>
  <c r="S491" i="3" s="1"/>
  <c r="I499" i="3"/>
  <c r="S499" i="3" s="1"/>
  <c r="T499" i="3"/>
  <c r="I465" i="3"/>
  <c r="S465" i="3" s="1"/>
  <c r="T465" i="3"/>
  <c r="I471" i="3"/>
  <c r="S471" i="3" s="1"/>
  <c r="T471" i="3"/>
  <c r="I512" i="3"/>
  <c r="S512" i="3" s="1"/>
  <c r="T512" i="3"/>
  <c r="T486" i="3"/>
  <c r="I486" i="3"/>
  <c r="S486" i="3" s="1"/>
  <c r="T519" i="3"/>
  <c r="I519" i="3"/>
  <c r="S519" i="3" s="1"/>
  <c r="I685" i="3"/>
  <c r="S685" i="3" s="1"/>
  <c r="T685" i="3"/>
  <c r="I498" i="3"/>
  <c r="S498" i="3" s="1"/>
  <c r="T498" i="3"/>
  <c r="T580" i="3"/>
  <c r="I580" i="3"/>
  <c r="S580" i="3" s="1"/>
  <c r="I561" i="3"/>
  <c r="S561" i="3" s="1"/>
  <c r="T561" i="3"/>
  <c r="T839" i="3"/>
  <c r="I839" i="3"/>
  <c r="S839" i="3" s="1"/>
  <c r="I508" i="3"/>
  <c r="S508" i="3" s="1"/>
  <c r="T508" i="3"/>
  <c r="I768" i="3"/>
  <c r="S768" i="3" s="1"/>
  <c r="T768" i="3"/>
  <c r="T529" i="3"/>
  <c r="I529" i="3"/>
  <c r="S529" i="3" s="1"/>
  <c r="T746" i="3"/>
  <c r="I746" i="3"/>
  <c r="S746" i="3" s="1"/>
  <c r="I557" i="3"/>
  <c r="S557" i="3" s="1"/>
  <c r="T557" i="3"/>
  <c r="W399" i="3"/>
  <c r="X399" i="3" s="1"/>
  <c r="W292" i="3"/>
  <c r="X292" i="3" s="1"/>
  <c r="W392" i="3"/>
  <c r="X392" i="3" s="1"/>
  <c r="I288" i="3"/>
  <c r="S288" i="3" s="1"/>
  <c r="T288" i="3"/>
  <c r="W297" i="3"/>
  <c r="X297" i="3" s="1"/>
  <c r="W348" i="3"/>
  <c r="X348" i="3" s="1"/>
  <c r="W395" i="3"/>
  <c r="X395" i="3" s="1"/>
  <c r="W343" i="3"/>
  <c r="X343" i="3" s="1"/>
  <c r="T407" i="3"/>
  <c r="I407" i="3"/>
  <c r="S407" i="3" s="1"/>
  <c r="W316" i="3"/>
  <c r="X316" i="3"/>
  <c r="T409" i="3"/>
  <c r="I409" i="3"/>
  <c r="S409" i="3" s="1"/>
  <c r="W425" i="3"/>
  <c r="X425" i="3" s="1"/>
  <c r="W329" i="3"/>
  <c r="X329" i="3"/>
  <c r="W358" i="3"/>
  <c r="X358" i="3" s="1"/>
  <c r="W303" i="3"/>
  <c r="X303" i="3"/>
  <c r="X715" i="3"/>
  <c r="W715" i="3"/>
  <c r="X444" i="3"/>
  <c r="W444" i="3"/>
  <c r="W651" i="3"/>
  <c r="X651" i="3"/>
  <c r="X431" i="3"/>
  <c r="W431" i="3"/>
  <c r="X458" i="3"/>
  <c r="W458" i="3"/>
  <c r="W869" i="3"/>
  <c r="X869" i="3"/>
  <c r="W539" i="3"/>
  <c r="X539" i="3"/>
  <c r="X613" i="3"/>
  <c r="X636" i="3"/>
  <c r="W636" i="3"/>
  <c r="W917" i="3"/>
  <c r="X917" i="3"/>
  <c r="X429" i="3"/>
  <c r="W429" i="3"/>
  <c r="W684" i="3"/>
  <c r="X684" i="3"/>
  <c r="W484" i="3"/>
  <c r="X484" i="3"/>
  <c r="W324" i="3"/>
  <c r="X324" i="3" s="1"/>
  <c r="W289" i="3"/>
  <c r="X289" i="3"/>
  <c r="T296" i="3"/>
  <c r="I296" i="3"/>
  <c r="S296" i="3" s="1"/>
  <c r="W340" i="3"/>
  <c r="X340" i="3" s="1"/>
  <c r="T285" i="3"/>
  <c r="I285" i="3"/>
  <c r="S285" i="3" s="1"/>
  <c r="I308" i="3"/>
  <c r="S308" i="3" s="1"/>
  <c r="T308" i="3"/>
  <c r="I365" i="3"/>
  <c r="S365" i="3" s="1"/>
  <c r="T365" i="3"/>
  <c r="W808" i="3"/>
  <c r="X808" i="3"/>
  <c r="X591" i="3"/>
  <c r="W591" i="3"/>
  <c r="X744" i="3"/>
  <c r="W744" i="3"/>
  <c r="X579" i="3"/>
  <c r="W579" i="3"/>
  <c r="W766" i="3"/>
  <c r="X766" i="3"/>
  <c r="W713" i="3"/>
  <c r="X713" i="3"/>
  <c r="W882" i="3"/>
  <c r="X882" i="3"/>
  <c r="W811" i="3"/>
  <c r="X811" i="3"/>
  <c r="W523" i="3"/>
  <c r="X523" i="3"/>
  <c r="W854" i="3"/>
  <c r="X854" i="3"/>
  <c r="W723" i="3"/>
  <c r="X723" i="3"/>
  <c r="X717" i="3"/>
  <c r="W717" i="3"/>
  <c r="X678" i="3"/>
  <c r="W678" i="3"/>
  <c r="X566" i="3"/>
  <c r="W566" i="3"/>
  <c r="X590" i="3"/>
  <c r="W590" i="3"/>
  <c r="W435" i="3"/>
  <c r="X435" i="3"/>
  <c r="W913" i="3"/>
  <c r="X913" i="3"/>
  <c r="X654" i="3"/>
  <c r="W654" i="3"/>
  <c r="W525" i="3"/>
  <c r="X525" i="3"/>
  <c r="W533" i="3"/>
  <c r="X533" i="3"/>
  <c r="X549" i="3"/>
  <c r="W549" i="3"/>
  <c r="W711" i="3"/>
  <c r="X711" i="3"/>
  <c r="W725" i="3"/>
  <c r="X725" i="3"/>
  <c r="W837" i="3"/>
  <c r="X837" i="3"/>
  <c r="X470" i="3"/>
  <c r="W470" i="3"/>
  <c r="W850" i="3"/>
  <c r="X850" i="3"/>
  <c r="W574" i="3"/>
  <c r="X574" i="3"/>
  <c r="I283" i="3"/>
  <c r="S283" i="3" s="1"/>
  <c r="T283" i="3"/>
  <c r="W311" i="3"/>
  <c r="X311" i="3" s="1"/>
  <c r="W319" i="3"/>
  <c r="X319" i="3" s="1"/>
  <c r="I286" i="3"/>
  <c r="S286" i="3" s="1"/>
  <c r="T286" i="3"/>
  <c r="W536" i="3"/>
  <c r="X536" i="3"/>
  <c r="X819" i="3"/>
  <c r="W819" i="3"/>
  <c r="W575" i="3"/>
  <c r="X575" i="3"/>
  <c r="W836" i="3"/>
  <c r="X836" i="3"/>
  <c r="W521" i="3"/>
  <c r="X521" i="3"/>
  <c r="W875" i="3"/>
  <c r="X875" i="3"/>
  <c r="W592" i="3"/>
  <c r="W830" i="3"/>
  <c r="X830" i="3"/>
  <c r="W517" i="3"/>
  <c r="X517" i="3"/>
  <c r="W455" i="3"/>
  <c r="X455" i="3"/>
  <c r="T396" i="3"/>
  <c r="I396" i="3"/>
  <c r="S396" i="3" s="1"/>
  <c r="T410" i="3"/>
  <c r="I410" i="3"/>
  <c r="S410" i="3" s="1"/>
  <c r="W357" i="3"/>
  <c r="X357" i="3" s="1"/>
  <c r="T331" i="3"/>
  <c r="I331" i="3"/>
  <c r="S331" i="3" s="1"/>
  <c r="X888" i="3"/>
  <c r="W888" i="3"/>
  <c r="X818" i="3"/>
  <c r="W818" i="3"/>
  <c r="X582" i="3"/>
  <c r="W582" i="3"/>
  <c r="X885" i="3"/>
  <c r="W885" i="3"/>
  <c r="W578" i="3"/>
  <c r="X578" i="3"/>
  <c r="W361" i="3"/>
  <c r="X361" i="3" s="1"/>
  <c r="W413" i="3"/>
  <c r="X413" i="3"/>
  <c r="I372" i="3"/>
  <c r="S372" i="3" s="1"/>
  <c r="T372" i="3"/>
  <c r="X443" i="3"/>
  <c r="W443" i="3"/>
  <c r="W630" i="3"/>
  <c r="X630" i="3"/>
  <c r="X734" i="3"/>
  <c r="W734" i="3"/>
  <c r="W614" i="3"/>
  <c r="X614" i="3"/>
  <c r="W727" i="3"/>
  <c r="X727" i="3"/>
  <c r="W785" i="3"/>
  <c r="X785" i="3"/>
  <c r="W705" i="3"/>
  <c r="W906" i="3"/>
  <c r="X906" i="3"/>
  <c r="W412" i="3"/>
  <c r="X412" i="3" s="1"/>
  <c r="W318" i="3"/>
  <c r="X318" i="3" s="1"/>
  <c r="W865" i="3"/>
  <c r="X865" i="3"/>
  <c r="W496" i="3"/>
  <c r="X496" i="3"/>
  <c r="W787" i="3"/>
  <c r="X787" i="3"/>
  <c r="X667" i="3"/>
  <c r="W667" i="3"/>
  <c r="W733" i="3"/>
  <c r="X733" i="3"/>
  <c r="X842" i="3"/>
  <c r="W842" i="3"/>
  <c r="T284" i="3"/>
  <c r="I284" i="3"/>
  <c r="S284" i="3" s="1"/>
  <c r="W383" i="3"/>
  <c r="X383" i="3" s="1"/>
  <c r="W287" i="3"/>
  <c r="X287" i="3" s="1"/>
  <c r="W352" i="3"/>
  <c r="X352" i="3"/>
  <c r="W890" i="3"/>
  <c r="X890" i="3"/>
  <c r="W809" i="3"/>
  <c r="X809" i="3"/>
  <c r="W449" i="3"/>
  <c r="X449" i="3"/>
  <c r="W701" i="3"/>
  <c r="X701" i="3"/>
  <c r="X892" i="3"/>
  <c r="W892" i="3"/>
  <c r="X612" i="3"/>
  <c r="W612" i="3"/>
  <c r="X790" i="3"/>
  <c r="W790" i="3"/>
  <c r="W781" i="3"/>
  <c r="X781" i="3"/>
  <c r="I421" i="3"/>
  <c r="S421" i="3" s="1"/>
  <c r="T421" i="3"/>
  <c r="W290" i="3"/>
  <c r="X290" i="3" s="1"/>
  <c r="W645" i="3"/>
  <c r="X645" i="3"/>
  <c r="X730" i="3"/>
  <c r="W730" i="3"/>
  <c r="W433" i="3"/>
  <c r="X433" i="3"/>
  <c r="X639" i="3"/>
  <c r="W639" i="3"/>
  <c r="X897" i="3"/>
  <c r="W897" i="3"/>
  <c r="W863" i="3"/>
  <c r="X863" i="3"/>
  <c r="W546" i="3"/>
  <c r="X546" i="3"/>
  <c r="X647" i="3"/>
  <c r="W647" i="3"/>
  <c r="W807" i="3"/>
  <c r="X807" i="3"/>
  <c r="W446" i="3"/>
  <c r="X446" i="3"/>
  <c r="X516" i="3"/>
  <c r="W516" i="3"/>
  <c r="X653" i="3"/>
  <c r="W653" i="3"/>
  <c r="W754" i="3"/>
  <c r="X754" i="3"/>
  <c r="W315" i="3"/>
  <c r="X315" i="3"/>
  <c r="I387" i="3"/>
  <c r="S387" i="3" s="1"/>
  <c r="T387" i="3"/>
  <c r="W323" i="3"/>
  <c r="X323" i="3"/>
  <c r="W694" i="3"/>
  <c r="X694" i="3"/>
  <c r="W478" i="3"/>
  <c r="X478" i="3"/>
  <c r="X681" i="3"/>
  <c r="W681" i="3"/>
  <c r="W673" i="3"/>
  <c r="X673" i="3"/>
  <c r="W606" i="3"/>
  <c r="X606" i="3"/>
  <c r="W748" i="3"/>
  <c r="X748" i="3"/>
  <c r="W428" i="3"/>
  <c r="X428" i="3"/>
  <c r="W339" i="3"/>
  <c r="X339" i="3" s="1"/>
  <c r="W411" i="3"/>
  <c r="X411" i="3" s="1"/>
  <c r="W505" i="3"/>
  <c r="X505" i="3"/>
  <c r="W605" i="3"/>
  <c r="X605" i="3"/>
  <c r="W826" i="3"/>
  <c r="X826" i="3"/>
  <c r="W803" i="3"/>
  <c r="X803" i="3"/>
  <c r="W351" i="3"/>
  <c r="X351" i="3"/>
  <c r="T330" i="3"/>
  <c r="I330" i="3"/>
  <c r="S330" i="3" s="1"/>
  <c r="W336" i="3"/>
  <c r="X336" i="3" s="1"/>
  <c r="T422" i="3"/>
  <c r="I422" i="3"/>
  <c r="S422" i="3" s="1"/>
  <c r="T402" i="3"/>
  <c r="I402" i="3"/>
  <c r="S402" i="3" s="1"/>
  <c r="I384" i="3"/>
  <c r="S384" i="3" s="1"/>
  <c r="T384" i="3"/>
  <c r="W737" i="3"/>
  <c r="X737" i="3"/>
  <c r="W861" i="3"/>
  <c r="X861" i="3"/>
  <c r="W680" i="3"/>
  <c r="X680" i="3"/>
  <c r="W859" i="3"/>
  <c r="X859" i="3"/>
  <c r="W773" i="3"/>
  <c r="X773" i="3"/>
  <c r="W735" i="3"/>
  <c r="X735" i="3"/>
  <c r="W417" i="3"/>
  <c r="X417" i="3" s="1"/>
  <c r="I322" i="3"/>
  <c r="S322" i="3" s="1"/>
  <c r="T322" i="3"/>
  <c r="W389" i="3"/>
  <c r="X389" i="3"/>
  <c r="I415" i="3"/>
  <c r="S415" i="3" s="1"/>
  <c r="T415" i="3"/>
  <c r="W386" i="3"/>
  <c r="X386" i="3" s="1"/>
  <c r="T400" i="3"/>
  <c r="I400" i="3"/>
  <c r="S400" i="3" s="1"/>
  <c r="T366" i="3"/>
  <c r="I366" i="3"/>
  <c r="S366" i="3" s="1"/>
  <c r="T394" i="3"/>
  <c r="I394" i="3"/>
  <c r="S394" i="3" s="1"/>
  <c r="W345" i="3"/>
  <c r="X345" i="3"/>
  <c r="W767" i="3"/>
  <c r="X767" i="3"/>
  <c r="X883" i="3"/>
  <c r="W883" i="3"/>
  <c r="W535" i="3"/>
  <c r="X535" i="3"/>
  <c r="W648" i="3"/>
  <c r="X648" i="3"/>
  <c r="W531" i="3"/>
  <c r="X531" i="3"/>
  <c r="W739" i="3"/>
  <c r="X739" i="3"/>
  <c r="W912" i="3"/>
  <c r="X912" i="3"/>
  <c r="X543" i="3"/>
  <c r="W543" i="3"/>
  <c r="X510" i="3"/>
  <c r="W510" i="3"/>
  <c r="W729" i="3"/>
  <c r="X729" i="3"/>
  <c r="X442" i="3"/>
  <c r="W442" i="3"/>
  <c r="W879" i="3"/>
  <c r="X879" i="3"/>
  <c r="X447" i="3"/>
  <c r="W447" i="3"/>
  <c r="X488" i="3"/>
  <c r="W488" i="3"/>
  <c r="X432" i="3"/>
  <c r="W432" i="3"/>
  <c r="W851" i="3"/>
  <c r="X851" i="3"/>
  <c r="W515" i="3"/>
  <c r="X515" i="3"/>
  <c r="W840" i="3"/>
  <c r="X840" i="3"/>
  <c r="W602" i="3"/>
  <c r="X602" i="3"/>
  <c r="X772" i="3"/>
  <c r="W772" i="3"/>
  <c r="T310" i="3"/>
  <c r="I310" i="3"/>
  <c r="S310" i="3" s="1"/>
  <c r="W477" i="3"/>
  <c r="X477" i="3"/>
  <c r="X623" i="3"/>
  <c r="W623" i="3"/>
  <c r="W712" i="3"/>
  <c r="X712" i="3"/>
  <c r="W489" i="3"/>
  <c r="X489" i="3"/>
  <c r="W903" i="3"/>
  <c r="X903" i="3"/>
  <c r="X490" i="3"/>
  <c r="W490" i="3"/>
  <c r="W881" i="3"/>
  <c r="X881" i="3"/>
  <c r="W638" i="3"/>
  <c r="X638" i="3"/>
  <c r="W663" i="3"/>
  <c r="X663" i="3"/>
  <c r="W831" i="3"/>
  <c r="X831" i="3"/>
  <c r="X804" i="3"/>
  <c r="W804" i="3"/>
  <c r="W784" i="3"/>
  <c r="X784" i="3"/>
  <c r="X481" i="3"/>
  <c r="W481" i="3"/>
  <c r="W511" i="3"/>
  <c r="X511" i="3"/>
  <c r="X812" i="3"/>
  <c r="W812" i="3"/>
  <c r="W683" i="3"/>
  <c r="X683" i="3"/>
  <c r="W542" i="3"/>
  <c r="X542" i="3"/>
  <c r="W765" i="3"/>
  <c r="X765" i="3"/>
  <c r="T408" i="3"/>
  <c r="I408" i="3"/>
  <c r="S408" i="3" s="1"/>
  <c r="W381" i="3"/>
  <c r="X381" i="3" s="1"/>
  <c r="W320" i="3"/>
  <c r="X320" i="3" s="1"/>
  <c r="W314" i="3"/>
  <c r="X314" i="3" s="1"/>
  <c r="W530" i="3"/>
  <c r="X530" i="3"/>
  <c r="W616" i="3"/>
  <c r="X616" i="3"/>
  <c r="X828" i="3"/>
  <c r="W828" i="3"/>
  <c r="W313" i="3"/>
  <c r="X313" i="3" s="1"/>
  <c r="I418" i="3"/>
  <c r="S418" i="3" s="1"/>
  <c r="T418" i="3"/>
  <c r="I344" i="3"/>
  <c r="S344" i="3" s="1"/>
  <c r="T344" i="3"/>
  <c r="X829" i="3"/>
  <c r="W829" i="3"/>
  <c r="X480" i="3"/>
  <c r="W480" i="3"/>
  <c r="W794" i="3"/>
  <c r="X794" i="3"/>
  <c r="W924" i="3"/>
  <c r="X924" i="3"/>
  <c r="W462" i="3"/>
  <c r="X462" i="3"/>
  <c r="W877" i="3"/>
  <c r="X877" i="3"/>
  <c r="X621" i="3"/>
  <c r="W621" i="3"/>
  <c r="W797" i="3"/>
  <c r="X797" i="3"/>
  <c r="W467" i="3"/>
  <c r="X467" i="3"/>
  <c r="W698" i="3"/>
  <c r="X698" i="3"/>
  <c r="X652" i="3"/>
  <c r="W652" i="3"/>
  <c r="X874" i="3"/>
  <c r="W874" i="3"/>
  <c r="X474" i="3"/>
  <c r="W474" i="3"/>
  <c r="T388" i="3"/>
  <c r="I388" i="3"/>
  <c r="S388" i="3" s="1"/>
  <c r="W424" i="3"/>
  <c r="X424" i="3" s="1"/>
  <c r="W845" i="3"/>
  <c r="X845" i="3"/>
  <c r="W534" i="3"/>
  <c r="X534" i="3"/>
  <c r="W759" i="3"/>
  <c r="X759" i="3"/>
  <c r="W544" i="3"/>
  <c r="X544" i="3"/>
  <c r="W609" i="3"/>
  <c r="X609" i="3"/>
  <c r="W587" i="3"/>
  <c r="X587" i="3"/>
  <c r="X699" i="3"/>
  <c r="W699" i="3"/>
  <c r="W599" i="3"/>
  <c r="X599" i="3"/>
  <c r="W337" i="3"/>
  <c r="X337" i="3" s="1"/>
  <c r="W375" i="3"/>
  <c r="X375" i="3"/>
  <c r="I338" i="3"/>
  <c r="S338" i="3" s="1"/>
  <c r="T338" i="3"/>
  <c r="W362" i="3"/>
  <c r="X362" i="3" s="1"/>
  <c r="W646" i="3"/>
  <c r="X646" i="3"/>
  <c r="W820" i="3"/>
  <c r="X820" i="3"/>
  <c r="W868" i="3"/>
  <c r="X868" i="3"/>
  <c r="X548" i="3"/>
  <c r="W548" i="3"/>
  <c r="W849" i="3"/>
  <c r="X849" i="3"/>
  <c r="W884" i="3"/>
  <c r="X884" i="3"/>
  <c r="X776" i="3"/>
  <c r="W776" i="3"/>
  <c r="X494" i="3"/>
  <c r="W494" i="3"/>
  <c r="X796" i="3"/>
  <c r="W796" i="3"/>
  <c r="X564" i="3"/>
  <c r="W564" i="3"/>
  <c r="W391" i="3"/>
  <c r="X391" i="3" s="1"/>
  <c r="T401" i="3"/>
  <c r="I401" i="3"/>
  <c r="S401" i="3" s="1"/>
  <c r="I350" i="3"/>
  <c r="S350" i="3" s="1"/>
  <c r="T350" i="3"/>
  <c r="W369" i="3"/>
  <c r="X369" i="3"/>
  <c r="W403" i="3"/>
  <c r="X403" i="3"/>
  <c r="W598" i="3"/>
  <c r="X598" i="3"/>
  <c r="X799" i="3"/>
  <c r="W799" i="3"/>
  <c r="W495" i="3"/>
  <c r="X495" i="3"/>
  <c r="X722" i="3"/>
  <c r="W722" i="3"/>
  <c r="W294" i="3"/>
  <c r="X294" i="3" s="1"/>
  <c r="W918" i="3"/>
  <c r="X918" i="3"/>
  <c r="X862" i="3"/>
  <c r="W862" i="3"/>
  <c r="W610" i="3"/>
  <c r="X610" i="3"/>
  <c r="W857" i="3"/>
  <c r="X857" i="3"/>
  <c r="X695" i="3"/>
  <c r="W695" i="3"/>
  <c r="W806" i="3"/>
  <c r="X806" i="3"/>
  <c r="I353" i="3"/>
  <c r="S353" i="3" s="1"/>
  <c r="T353" i="3"/>
  <c r="T299" i="3"/>
  <c r="I299" i="3"/>
  <c r="S299" i="3" s="1"/>
  <c r="T347" i="3"/>
  <c r="I347" i="3"/>
  <c r="S347" i="3" s="1"/>
  <c r="W354" i="3"/>
  <c r="X354" i="3" s="1"/>
  <c r="I328" i="3"/>
  <c r="S328" i="3" s="1"/>
  <c r="T328" i="3"/>
  <c r="I364" i="3"/>
  <c r="S364" i="3" s="1"/>
  <c r="T364" i="3"/>
  <c r="W644" i="3"/>
  <c r="X644" i="3"/>
  <c r="W588" i="3"/>
  <c r="X588" i="3"/>
  <c r="W761" i="3"/>
  <c r="X761" i="3"/>
  <c r="W915" i="3"/>
  <c r="X915" i="3"/>
  <c r="W760" i="3"/>
  <c r="X760" i="3"/>
  <c r="X795" i="3"/>
  <c r="W795" i="3"/>
  <c r="W688" i="3"/>
  <c r="X688" i="3"/>
  <c r="W464" i="3"/>
  <c r="X464" i="3"/>
  <c r="W844" i="3"/>
  <c r="X844" i="3"/>
  <c r="I382" i="3"/>
  <c r="S382" i="3" s="1"/>
  <c r="T382" i="3"/>
  <c r="W342" i="3"/>
  <c r="X342" i="3" s="1"/>
  <c r="T379" i="3"/>
  <c r="I379" i="3"/>
  <c r="S379" i="3" s="1"/>
  <c r="W420" i="3"/>
  <c r="X420" i="3"/>
  <c r="T380" i="3"/>
  <c r="I380" i="3"/>
  <c r="S380" i="3" s="1"/>
  <c r="X700" i="3"/>
  <c r="W700" i="3"/>
  <c r="W753" i="3"/>
  <c r="X753" i="3"/>
  <c r="X902" i="3"/>
  <c r="W902" i="3"/>
  <c r="X846" i="3"/>
  <c r="W846" i="3"/>
  <c r="W576" i="3"/>
  <c r="X576" i="3"/>
  <c r="W545" i="3"/>
  <c r="X545" i="3"/>
  <c r="W843" i="3"/>
  <c r="X843" i="3"/>
  <c r="X763" i="3"/>
  <c r="W763" i="3"/>
  <c r="W577" i="3"/>
  <c r="X577" i="3"/>
  <c r="W741" i="3"/>
  <c r="X741" i="3"/>
  <c r="T360" i="3"/>
  <c r="I360" i="3"/>
  <c r="S360" i="3" s="1"/>
  <c r="W376" i="3"/>
  <c r="X376" i="3" s="1"/>
  <c r="I300" i="3"/>
  <c r="S300" i="3" s="1"/>
  <c r="T300" i="3"/>
  <c r="W370" i="3"/>
  <c r="X370" i="3"/>
  <c r="I390" i="3"/>
  <c r="S390" i="3" s="1"/>
  <c r="T390" i="3"/>
  <c r="I334" i="3"/>
  <c r="S334" i="3" s="1"/>
  <c r="T334" i="3"/>
  <c r="W419" i="3"/>
  <c r="X419" i="3" s="1"/>
  <c r="T367" i="3"/>
  <c r="I367" i="3"/>
  <c r="S367" i="3" s="1"/>
  <c r="T368" i="3"/>
  <c r="I368" i="3"/>
  <c r="S368" i="3" s="1"/>
  <c r="W359" i="3"/>
  <c r="X359" i="3"/>
  <c r="W423" i="3"/>
  <c r="X423" i="3" s="1"/>
  <c r="T335" i="3"/>
  <c r="I335" i="3"/>
  <c r="S335" i="3" s="1"/>
  <c r="X550" i="3"/>
  <c r="W550" i="3"/>
  <c r="X615" i="3"/>
  <c r="W615" i="3"/>
  <c r="X810" i="3"/>
  <c r="W810" i="3"/>
  <c r="X904" i="3"/>
  <c r="W904" i="3"/>
  <c r="W468" i="3"/>
  <c r="X468" i="3"/>
  <c r="X460" i="3"/>
  <c r="W460" i="3"/>
  <c r="W504" i="3"/>
  <c r="X504" i="3"/>
  <c r="W594" i="3"/>
  <c r="X594" i="3"/>
  <c r="X503" i="3"/>
  <c r="W503" i="3"/>
  <c r="W493" i="3"/>
  <c r="X493" i="3"/>
  <c r="X893" i="3"/>
  <c r="W893" i="3"/>
  <c r="X596" i="3"/>
  <c r="W596" i="3"/>
  <c r="W659" i="3"/>
  <c r="X659" i="3"/>
  <c r="X909" i="3" l="1"/>
  <c r="W921" i="3"/>
  <c r="X921" i="3"/>
  <c r="X848" i="3"/>
  <c r="W896" i="3"/>
  <c r="X896" i="3"/>
  <c r="W792" i="3"/>
  <c r="X792" i="3"/>
  <c r="W620" i="3"/>
  <c r="W675" i="3"/>
  <c r="W676" i="3"/>
  <c r="X676" i="3"/>
  <c r="X618" i="3"/>
  <c r="W618" i="3"/>
  <c r="X637" i="3"/>
  <c r="W637" i="3"/>
  <c r="W631" i="3"/>
  <c r="W628" i="3"/>
  <c r="X628" i="3"/>
  <c r="X634" i="3"/>
  <c r="W634" i="3"/>
  <c r="W706" i="3"/>
  <c r="X706" i="3"/>
  <c r="X669" i="3"/>
  <c r="W669" i="3"/>
  <c r="W626" i="3"/>
  <c r="X626" i="3"/>
  <c r="X703" i="3"/>
  <c r="W608" i="3"/>
  <c r="X567" i="3"/>
  <c r="W567" i="3"/>
  <c r="X506" i="3"/>
  <c r="W506" i="3"/>
  <c r="X482" i="3"/>
  <c r="W482" i="3"/>
  <c r="W473" i="3"/>
  <c r="X473" i="3"/>
  <c r="W886" i="3"/>
  <c r="X886" i="3"/>
  <c r="W407" i="3"/>
  <c r="X407" i="3" s="1"/>
  <c r="X839" i="3"/>
  <c r="W839" i="3"/>
  <c r="X814" i="3"/>
  <c r="W814" i="3"/>
  <c r="W838" i="3"/>
  <c r="X838" i="3"/>
  <c r="X438" i="3"/>
  <c r="W438" i="3"/>
  <c r="X750" i="3"/>
  <c r="W750" i="3"/>
  <c r="W852" i="3"/>
  <c r="X852" i="3"/>
  <c r="W642" i="3"/>
  <c r="X642" i="3"/>
  <c r="W299" i="3"/>
  <c r="X299" i="3" s="1"/>
  <c r="W388" i="3"/>
  <c r="X388" i="3" s="1"/>
  <c r="W529" i="3"/>
  <c r="X529" i="3"/>
  <c r="W491" i="3"/>
  <c r="X491" i="3"/>
  <c r="X522" i="3"/>
  <c r="W522" i="3"/>
  <c r="W702" i="3"/>
  <c r="X702" i="3"/>
  <c r="W382" i="3"/>
  <c r="X382" i="3" s="1"/>
  <c r="W685" i="3"/>
  <c r="X685" i="3"/>
  <c r="X716" i="3"/>
  <c r="W716" i="3"/>
  <c r="X762" i="3"/>
  <c r="W762" i="3"/>
  <c r="W457" i="3"/>
  <c r="X457" i="3"/>
  <c r="W593" i="3"/>
  <c r="X593" i="3"/>
  <c r="W755" i="3"/>
  <c r="X755" i="3"/>
  <c r="X501" i="3"/>
  <c r="W501" i="3"/>
  <c r="X778" i="3"/>
  <c r="W778" i="3"/>
  <c r="W409" i="3"/>
  <c r="X409" i="3" s="1"/>
  <c r="X728" i="3"/>
  <c r="W728" i="3"/>
  <c r="W500" i="3"/>
  <c r="X500" i="3"/>
  <c r="W562" i="3"/>
  <c r="X562" i="3"/>
  <c r="W656" i="3"/>
  <c r="X656" i="3"/>
  <c r="W334" i="3"/>
  <c r="X334" i="3" s="1"/>
  <c r="W353" i="3"/>
  <c r="X353" i="3" s="1"/>
  <c r="W350" i="3"/>
  <c r="X350" i="3" s="1"/>
  <c r="W418" i="3"/>
  <c r="X418" i="3"/>
  <c r="W288" i="3"/>
  <c r="X288" i="3"/>
  <c r="W556" i="3"/>
  <c r="X556" i="3"/>
  <c r="W434" i="3"/>
  <c r="X434" i="3"/>
  <c r="X860" i="3"/>
  <c r="W860" i="3"/>
  <c r="X916" i="3"/>
  <c r="W916" i="3"/>
  <c r="W335" i="3"/>
  <c r="X335" i="3" s="1"/>
  <c r="W330" i="3"/>
  <c r="X330" i="3" s="1"/>
  <c r="W296" i="3"/>
  <c r="X296" i="3" s="1"/>
  <c r="W740" i="3"/>
  <c r="X740" i="3"/>
  <c r="W436" i="3"/>
  <c r="X436" i="3"/>
  <c r="W338" i="3"/>
  <c r="X338" i="3" s="1"/>
  <c r="W415" i="3"/>
  <c r="X415" i="3"/>
  <c r="X508" i="3"/>
  <c r="W508" i="3"/>
  <c r="W910" i="3"/>
  <c r="X910" i="3"/>
  <c r="W824" i="3"/>
  <c r="X824" i="3"/>
  <c r="W866" i="3"/>
  <c r="X866" i="3"/>
  <c r="W793" i="3"/>
  <c r="X793" i="3"/>
  <c r="W380" i="3"/>
  <c r="X380" i="3" s="1"/>
  <c r="W364" i="3"/>
  <c r="X364" i="3"/>
  <c r="W907" i="3"/>
  <c r="X907" i="3"/>
  <c r="X624" i="3"/>
  <c r="W624" i="3"/>
  <c r="W671" i="3"/>
  <c r="X671" i="3"/>
  <c r="X815" i="3"/>
  <c r="W815" i="3"/>
  <c r="W697" i="3"/>
  <c r="X697" i="3"/>
  <c r="W284" i="3"/>
  <c r="X284" i="3" s="1"/>
  <c r="W450" i="3"/>
  <c r="X450" i="3"/>
  <c r="W513" i="3"/>
  <c r="X513" i="3"/>
  <c r="W300" i="3"/>
  <c r="X300" i="3" s="1"/>
  <c r="W328" i="3"/>
  <c r="X328" i="3" s="1"/>
  <c r="W322" i="3"/>
  <c r="X322" i="3"/>
  <c r="W561" i="3"/>
  <c r="X561" i="3"/>
  <c r="X471" i="3"/>
  <c r="W471" i="3"/>
  <c r="W873" i="3"/>
  <c r="X873" i="3"/>
  <c r="X832" i="3"/>
  <c r="W832" i="3"/>
  <c r="W689" i="3"/>
  <c r="X689" i="3"/>
  <c r="W518" i="3"/>
  <c r="X518" i="3"/>
  <c r="W710" i="3"/>
  <c r="X710" i="3"/>
  <c r="W691" i="3"/>
  <c r="X691" i="3"/>
  <c r="X430" i="3"/>
  <c r="W430" i="3"/>
  <c r="W565" i="3"/>
  <c r="X565" i="3"/>
  <c r="W604" i="3"/>
  <c r="X604" i="3"/>
  <c r="W887" i="3"/>
  <c r="X887" i="3"/>
  <c r="W368" i="3"/>
  <c r="X368" i="3" s="1"/>
  <c r="W379" i="3"/>
  <c r="X379" i="3"/>
  <c r="W394" i="3"/>
  <c r="X394" i="3"/>
  <c r="W396" i="3"/>
  <c r="X396" i="3" s="1"/>
  <c r="W580" i="3"/>
  <c r="X580" i="3"/>
  <c r="W802" i="3"/>
  <c r="X802" i="3"/>
  <c r="W686" i="3"/>
  <c r="X686" i="3"/>
  <c r="W805" i="3"/>
  <c r="X805" i="3"/>
  <c r="X870" i="3"/>
  <c r="W870" i="3"/>
  <c r="W894" i="3"/>
  <c r="X894" i="3"/>
  <c r="X485" i="3"/>
  <c r="W485" i="3"/>
  <c r="W439" i="3"/>
  <c r="X439" i="3"/>
  <c r="W384" i="3"/>
  <c r="X384" i="3" s="1"/>
  <c r="W283" i="3"/>
  <c r="X283" i="3"/>
  <c r="W365" i="3"/>
  <c r="X365" i="3"/>
  <c r="X557" i="3"/>
  <c r="W557" i="3"/>
  <c r="W465" i="3"/>
  <c r="X465" i="3"/>
  <c r="X871" i="3"/>
  <c r="W871" i="3"/>
  <c r="X440" i="3"/>
  <c r="W440" i="3"/>
  <c r="W743" i="3"/>
  <c r="X743" i="3"/>
  <c r="W661" i="3"/>
  <c r="X661" i="3"/>
  <c r="W891" i="3"/>
  <c r="X891" i="3"/>
  <c r="W692" i="3"/>
  <c r="X692" i="3"/>
  <c r="W922" i="3"/>
  <c r="X922" i="3"/>
  <c r="X625" i="3"/>
  <c r="W625" i="3"/>
  <c r="W629" i="3"/>
  <c r="X629" i="3"/>
  <c r="W400" i="3"/>
  <c r="X400" i="3" s="1"/>
  <c r="W422" i="3"/>
  <c r="X422" i="3" s="1"/>
  <c r="W285" i="3"/>
  <c r="X285" i="3" s="1"/>
  <c r="W603" i="3"/>
  <c r="X603" i="3"/>
  <c r="W655" i="3"/>
  <c r="X655" i="3"/>
  <c r="W459" i="3"/>
  <c r="X459" i="3"/>
  <c r="W344" i="3"/>
  <c r="X344" i="3" s="1"/>
  <c r="X898" i="3"/>
  <c r="W898" i="3"/>
  <c r="W649" i="3"/>
  <c r="X649" i="3"/>
  <c r="X724" i="3"/>
  <c r="W724" i="3"/>
  <c r="W519" i="3"/>
  <c r="X519" i="3"/>
  <c r="W509" i="3"/>
  <c r="X509" i="3"/>
  <c r="W479" i="3"/>
  <c r="X479" i="3"/>
  <c r="W751" i="3"/>
  <c r="X751" i="3"/>
  <c r="W472" i="3"/>
  <c r="X472" i="3"/>
  <c r="X560" i="3"/>
  <c r="W560" i="3"/>
  <c r="W747" i="3"/>
  <c r="X747" i="3"/>
  <c r="W372" i="3"/>
  <c r="X372" i="3" s="1"/>
  <c r="W768" i="3"/>
  <c r="X768" i="3"/>
  <c r="X876" i="3"/>
  <c r="W876" i="3"/>
  <c r="W463" i="3"/>
  <c r="X463" i="3"/>
  <c r="W401" i="3"/>
  <c r="X401" i="3" s="1"/>
  <c r="W310" i="3"/>
  <c r="X310" i="3" s="1"/>
  <c r="W331" i="3"/>
  <c r="X331" i="3"/>
  <c r="X486" i="3"/>
  <c r="W486" i="3"/>
  <c r="X569" i="3"/>
  <c r="W569" i="3"/>
  <c r="X526" i="3"/>
  <c r="W526" i="3"/>
  <c r="W769" i="3"/>
  <c r="X769" i="3"/>
  <c r="W880" i="3"/>
  <c r="X880" i="3"/>
  <c r="X553" i="3"/>
  <c r="W553" i="3"/>
  <c r="X867" i="3"/>
  <c r="W867" i="3"/>
  <c r="W390" i="3"/>
  <c r="X390" i="3" s="1"/>
  <c r="W286" i="3"/>
  <c r="X286" i="3" s="1"/>
  <c r="X589" i="3"/>
  <c r="W589" i="3"/>
  <c r="X507" i="3"/>
  <c r="W507" i="3"/>
  <c r="X454" i="3"/>
  <c r="W454" i="3"/>
  <c r="W622" i="3"/>
  <c r="X622" i="3"/>
  <c r="X512" i="3"/>
  <c r="W512" i="3"/>
  <c r="W502" i="3"/>
  <c r="X502" i="3"/>
  <c r="W668" i="3"/>
  <c r="X668" i="3"/>
  <c r="W783" i="3"/>
  <c r="X783" i="3"/>
  <c r="W657" i="3"/>
  <c r="X657" i="3"/>
  <c r="W696" i="3"/>
  <c r="X696" i="3"/>
  <c r="W408" i="3"/>
  <c r="X408" i="3" s="1"/>
  <c r="W410" i="3"/>
  <c r="X410" i="3" s="1"/>
  <c r="X757" i="3"/>
  <c r="W757" i="3"/>
  <c r="W650" i="3"/>
  <c r="X650" i="3"/>
  <c r="X800" i="3"/>
  <c r="W800" i="3"/>
  <c r="W387" i="3"/>
  <c r="X387" i="3" s="1"/>
  <c r="W584" i="3"/>
  <c r="X584" i="3"/>
  <c r="W367" i="3"/>
  <c r="X367" i="3" s="1"/>
  <c r="W360" i="3"/>
  <c r="X360" i="3" s="1"/>
  <c r="W347" i="3"/>
  <c r="X347" i="3"/>
  <c r="W366" i="3"/>
  <c r="X366" i="3" s="1"/>
  <c r="W402" i="3"/>
  <c r="X402" i="3" s="1"/>
  <c r="X746" i="3"/>
  <c r="W746" i="3"/>
  <c r="W437" i="3"/>
  <c r="X437" i="3"/>
  <c r="W571" i="3"/>
  <c r="X571" i="3"/>
  <c r="W524" i="3"/>
  <c r="X524" i="3"/>
  <c r="W816" i="3"/>
  <c r="X816" i="3"/>
  <c r="W714" i="3"/>
  <c r="X714" i="3"/>
  <c r="W520" i="3"/>
  <c r="X520" i="3"/>
  <c r="X595" i="3"/>
  <c r="W595" i="3"/>
  <c r="W693" i="3"/>
  <c r="X693" i="3"/>
  <c r="W635" i="3"/>
  <c r="X635" i="3"/>
  <c r="W421" i="3"/>
  <c r="X421" i="3" s="1"/>
  <c r="W308" i="3"/>
  <c r="X308" i="3"/>
  <c r="W498" i="3"/>
  <c r="X498" i="3"/>
  <c r="X499" i="3"/>
  <c r="W499" i="3"/>
  <c r="W908" i="3"/>
  <c r="X908" i="3"/>
  <c r="W817" i="3"/>
  <c r="X817" i="3"/>
  <c r="X786" i="3"/>
  <c r="W786" i="3"/>
  <c r="X466" i="3"/>
  <c r="W466" i="3"/>
  <c r="W617" i="3"/>
  <c r="X617" i="3"/>
  <c r="X660" i="3"/>
  <c r="W660" i="3"/>
  <c r="W532" i="3"/>
  <c r="X532" i="3"/>
  <c r="P2" i="5"/>
  <c r="O2" i="5"/>
  <c r="N2" i="5"/>
  <c r="M2" i="5"/>
  <c r="L2" i="5"/>
  <c r="K2" i="5"/>
  <c r="J2" i="5"/>
  <c r="I2" i="5"/>
  <c r="H2" i="5"/>
  <c r="G2" i="5"/>
  <c r="F2" i="5"/>
  <c r="E2" i="5"/>
  <c r="V244" i="3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U245" i="3"/>
  <c r="V245" i="3" s="1"/>
  <c r="C5" i="3"/>
  <c r="Y5" i="3" s="1"/>
  <c r="C6" i="3"/>
  <c r="Y6" i="3" s="1"/>
  <c r="C7" i="3"/>
  <c r="Y7" i="3" s="1"/>
  <c r="C8" i="3"/>
  <c r="Y8" i="3" s="1"/>
  <c r="C9" i="3"/>
  <c r="Y9" i="3" s="1"/>
  <c r="C10" i="3"/>
  <c r="Y10" i="3" s="1"/>
  <c r="C11" i="3"/>
  <c r="C12" i="3"/>
  <c r="C13" i="3"/>
  <c r="C14" i="3"/>
  <c r="Y14" i="3" s="1"/>
  <c r="C15" i="3"/>
  <c r="Y15" i="3" s="1"/>
  <c r="C16" i="3"/>
  <c r="Y16" i="3" s="1"/>
  <c r="C17" i="3"/>
  <c r="C18" i="3"/>
  <c r="Y18" i="3" s="1"/>
  <c r="C19" i="3"/>
  <c r="Y19" i="3" s="1"/>
  <c r="C20" i="3"/>
  <c r="Y20" i="3" s="1"/>
  <c r="C21" i="3"/>
  <c r="Y21" i="3" s="1"/>
  <c r="C22" i="3"/>
  <c r="Y22" i="3" s="1"/>
  <c r="C23" i="3"/>
  <c r="Y23" i="3" s="1"/>
  <c r="C24" i="3"/>
  <c r="Y24" i="3" s="1"/>
  <c r="C25" i="3"/>
  <c r="Y25" i="3" s="1"/>
  <c r="C26" i="3"/>
  <c r="Y26" i="3" s="1"/>
  <c r="C27" i="3"/>
  <c r="Y27" i="3" s="1"/>
  <c r="C28" i="3"/>
  <c r="Y28" i="3" s="1"/>
  <c r="C29" i="3"/>
  <c r="Y29" i="3" s="1"/>
  <c r="C30" i="3"/>
  <c r="Y30" i="3" s="1"/>
  <c r="C31" i="3"/>
  <c r="Y31" i="3" s="1"/>
  <c r="C32" i="3"/>
  <c r="Y32" i="3" s="1"/>
  <c r="C33" i="3"/>
  <c r="Y33" i="3" s="1"/>
  <c r="C34" i="3"/>
  <c r="Y34" i="3" s="1"/>
  <c r="C35" i="3"/>
  <c r="Y35" i="3" s="1"/>
  <c r="C36" i="3"/>
  <c r="C37" i="3"/>
  <c r="C38" i="3"/>
  <c r="Y38" i="3" s="1"/>
  <c r="C39" i="3"/>
  <c r="Y39" i="3" s="1"/>
  <c r="C40" i="3"/>
  <c r="Y40" i="3" s="1"/>
  <c r="C41" i="3"/>
  <c r="Y41" i="3" s="1"/>
  <c r="C42" i="3"/>
  <c r="Y42" i="3" s="1"/>
  <c r="C43" i="3"/>
  <c r="C44" i="3"/>
  <c r="C45" i="3"/>
  <c r="C46" i="3"/>
  <c r="C47" i="3"/>
  <c r="C48" i="3"/>
  <c r="C49" i="3"/>
  <c r="C50" i="3"/>
  <c r="C51" i="3"/>
  <c r="Y51" i="3" s="1"/>
  <c r="C52" i="3"/>
  <c r="C53" i="3"/>
  <c r="C54" i="3"/>
  <c r="C55" i="3"/>
  <c r="C56" i="3"/>
  <c r="C57" i="3"/>
  <c r="C58" i="3"/>
  <c r="C59" i="3"/>
  <c r="Y59" i="3" s="1"/>
  <c r="C60" i="3"/>
  <c r="C61" i="3"/>
  <c r="C62" i="3"/>
  <c r="C63" i="3"/>
  <c r="C64" i="3"/>
  <c r="C65" i="3"/>
  <c r="C66" i="3"/>
  <c r="C67" i="3"/>
  <c r="C68" i="3"/>
  <c r="C69" i="3"/>
  <c r="C70" i="3"/>
  <c r="C71" i="3"/>
  <c r="Y71" i="3" s="1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Y91" i="3" s="1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Y111" i="3" s="1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Y131" i="3" s="1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Y198" i="3" s="1"/>
  <c r="C199" i="3"/>
  <c r="Y199" i="3" s="1"/>
  <c r="C200" i="3"/>
  <c r="C201" i="3"/>
  <c r="C202" i="3"/>
  <c r="C203" i="3"/>
  <c r="C204" i="3"/>
  <c r="C205" i="3"/>
  <c r="Y205" i="3" s="1"/>
  <c r="C206" i="3"/>
  <c r="C207" i="3"/>
  <c r="Y207" i="3" s="1"/>
  <c r="C208" i="3"/>
  <c r="Y208" i="3" s="1"/>
  <c r="C209" i="3"/>
  <c r="C210" i="3"/>
  <c r="C211" i="3"/>
  <c r="C212" i="3"/>
  <c r="C213" i="3"/>
  <c r="C214" i="3"/>
  <c r="C215" i="3"/>
  <c r="C216" i="3"/>
  <c r="C217" i="3"/>
  <c r="C218" i="3"/>
  <c r="C219" i="3"/>
  <c r="C220" i="3"/>
  <c r="Y220" i="3" s="1"/>
  <c r="C221" i="3"/>
  <c r="C222" i="3"/>
  <c r="C223" i="3"/>
  <c r="C224" i="3"/>
  <c r="C225" i="3"/>
  <c r="C226" i="3"/>
  <c r="C227" i="3"/>
  <c r="C228" i="3"/>
  <c r="C229" i="3"/>
  <c r="C230" i="3"/>
  <c r="C231" i="3"/>
  <c r="Y231" i="3" s="1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Y251" i="3" s="1"/>
  <c r="C252" i="3"/>
  <c r="C253" i="3"/>
  <c r="C254" i="3"/>
  <c r="C255" i="3"/>
  <c r="Y255" i="3" s="1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O5" i="3" a="1"/>
  <c r="O5" i="3" s="1"/>
  <c r="Q5" i="3" a="1"/>
  <c r="Q5" i="3" s="1"/>
  <c r="O6" i="3" a="1"/>
  <c r="O6" i="3"/>
  <c r="Q6" i="3" a="1"/>
  <c r="Q6" i="3" s="1"/>
  <c r="O7" i="3" a="1"/>
  <c r="O7" i="3" s="1"/>
  <c r="Q7" i="3" a="1"/>
  <c r="Q7" i="3" s="1"/>
  <c r="O8" i="3" a="1"/>
  <c r="O8" i="3" s="1"/>
  <c r="Q8" i="3" a="1"/>
  <c r="Q8" i="3" s="1"/>
  <c r="O9" i="3" a="1"/>
  <c r="O9" i="3" s="1"/>
  <c r="Q9" i="3" a="1"/>
  <c r="Q9" i="3" s="1"/>
  <c r="O10" i="3" a="1"/>
  <c r="O10" i="3" s="1"/>
  <c r="Q10" i="3" a="1"/>
  <c r="Q10" i="3" s="1"/>
  <c r="O11" i="3" a="1"/>
  <c r="O11" i="3" s="1"/>
  <c r="Q11" i="3" a="1"/>
  <c r="Q11" i="3" s="1"/>
  <c r="O12" i="3" a="1"/>
  <c r="O12" i="3" s="1"/>
  <c r="Q12" i="3" a="1"/>
  <c r="Q12" i="3" s="1"/>
  <c r="O13" i="3" a="1"/>
  <c r="O13" i="3" s="1"/>
  <c r="Q13" i="3" a="1"/>
  <c r="Q13" i="3" s="1"/>
  <c r="O14" i="3" a="1"/>
  <c r="O14" i="3" s="1"/>
  <c r="Q14" i="3" a="1"/>
  <c r="Q14" i="3" s="1"/>
  <c r="O15" i="3" a="1"/>
  <c r="O15" i="3" s="1"/>
  <c r="Q15" i="3" a="1"/>
  <c r="Q15" i="3" s="1"/>
  <c r="O16" i="3" a="1"/>
  <c r="O16" i="3" s="1"/>
  <c r="Q16" i="3" a="1"/>
  <c r="Q16" i="3" s="1"/>
  <c r="O17" i="3" a="1"/>
  <c r="O17" i="3" s="1"/>
  <c r="Q17" i="3" a="1"/>
  <c r="Q17" i="3" s="1"/>
  <c r="O18" i="3" a="1"/>
  <c r="O18" i="3" s="1"/>
  <c r="Q18" i="3" a="1"/>
  <c r="Q18" i="3" s="1"/>
  <c r="O19" i="3" a="1"/>
  <c r="O19" i="3" s="1"/>
  <c r="Q19" i="3" a="1"/>
  <c r="Q19" i="3" s="1"/>
  <c r="O20" i="3" a="1"/>
  <c r="O20" i="3" s="1"/>
  <c r="Q20" i="3" a="1"/>
  <c r="Q20" i="3" s="1"/>
  <c r="O21" i="3" a="1"/>
  <c r="O21" i="3" s="1"/>
  <c r="Q21" i="3" a="1"/>
  <c r="Q21" i="3" s="1"/>
  <c r="O22" i="3" a="1"/>
  <c r="O22" i="3" s="1"/>
  <c r="Q22" i="3" a="1"/>
  <c r="Q22" i="3" s="1"/>
  <c r="O23" i="3" a="1"/>
  <c r="O23" i="3" s="1"/>
  <c r="Q23" i="3" a="1"/>
  <c r="Q23" i="3"/>
  <c r="O24" i="3" a="1"/>
  <c r="O24" i="3" s="1"/>
  <c r="Q24" i="3" a="1"/>
  <c r="Q24" i="3" s="1"/>
  <c r="O25" i="3" a="1"/>
  <c r="O25" i="3" s="1"/>
  <c r="Q25" i="3" a="1"/>
  <c r="Q25" i="3" s="1"/>
  <c r="O26" i="3" a="1"/>
  <c r="O26" i="3" s="1"/>
  <c r="Q26" i="3" a="1"/>
  <c r="Q26" i="3" s="1"/>
  <c r="O27" i="3" a="1"/>
  <c r="O27" i="3" s="1"/>
  <c r="Q27" i="3" a="1"/>
  <c r="Q27" i="3" s="1"/>
  <c r="O28" i="3" a="1"/>
  <c r="O28" i="3" s="1"/>
  <c r="Q28" i="3" a="1"/>
  <c r="Q28" i="3" s="1"/>
  <c r="O29" i="3" a="1"/>
  <c r="O29" i="3" s="1"/>
  <c r="Q29" i="3" a="1"/>
  <c r="Q29" i="3"/>
  <c r="O30" i="3" a="1"/>
  <c r="O30" i="3" s="1"/>
  <c r="Q30" i="3" a="1"/>
  <c r="Q30" i="3" s="1"/>
  <c r="O31" i="3" a="1"/>
  <c r="O31" i="3" s="1"/>
  <c r="Q31" i="3" a="1"/>
  <c r="Q31" i="3" s="1"/>
  <c r="O32" i="3" a="1"/>
  <c r="O32" i="3" s="1"/>
  <c r="Q32" i="3" a="1"/>
  <c r="Q32" i="3" s="1"/>
  <c r="O33" i="3" a="1"/>
  <c r="O33" i="3" s="1"/>
  <c r="Q33" i="3" a="1"/>
  <c r="Q33" i="3" s="1"/>
  <c r="O34" i="3" a="1"/>
  <c r="O34" i="3" s="1"/>
  <c r="Q34" i="3" a="1"/>
  <c r="Q34" i="3" s="1"/>
  <c r="O35" i="3" a="1"/>
  <c r="O35" i="3" s="1"/>
  <c r="Q35" i="3" a="1"/>
  <c r="Q35" i="3" s="1"/>
  <c r="O36" i="3" a="1"/>
  <c r="O36" i="3" s="1"/>
  <c r="Q36" i="3" a="1"/>
  <c r="Q36" i="3"/>
  <c r="O37" i="3" a="1"/>
  <c r="O37" i="3" s="1"/>
  <c r="Q37" i="3" a="1"/>
  <c r="Q37" i="3" s="1"/>
  <c r="O38" i="3" a="1"/>
  <c r="O38" i="3" s="1"/>
  <c r="Q38" i="3" a="1"/>
  <c r="Q38" i="3" s="1"/>
  <c r="O39" i="3" a="1"/>
  <c r="O39" i="3" s="1"/>
  <c r="Q39" i="3" a="1"/>
  <c r="Q39" i="3" s="1"/>
  <c r="O40" i="3" a="1"/>
  <c r="O40" i="3" s="1"/>
  <c r="Q40" i="3" a="1"/>
  <c r="Q40" i="3" s="1"/>
  <c r="O41" i="3" a="1"/>
  <c r="O41" i="3" s="1"/>
  <c r="Q41" i="3" a="1"/>
  <c r="Q41" i="3" s="1"/>
  <c r="O42" i="3" a="1"/>
  <c r="O42" i="3" s="1"/>
  <c r="Q42" i="3" a="1"/>
  <c r="Q42" i="3" s="1"/>
  <c r="O43" i="3" a="1"/>
  <c r="O43" i="3" s="1"/>
  <c r="Q43" i="3" a="1"/>
  <c r="Q43" i="3" s="1"/>
  <c r="O44" i="3" a="1"/>
  <c r="O44" i="3" s="1"/>
  <c r="Q44" i="3" a="1"/>
  <c r="Q44" i="3" s="1"/>
  <c r="O45" i="3" a="1"/>
  <c r="O45" i="3" s="1"/>
  <c r="Q45" i="3" a="1"/>
  <c r="Q45" i="3" s="1"/>
  <c r="O46" i="3" a="1"/>
  <c r="O46" i="3" s="1"/>
  <c r="Q46" i="3" a="1"/>
  <c r="Q46" i="3" s="1"/>
  <c r="O47" i="3" a="1"/>
  <c r="O47" i="3" s="1"/>
  <c r="Q47" i="3" a="1"/>
  <c r="Q47" i="3"/>
  <c r="O48" i="3" a="1"/>
  <c r="O48" i="3" s="1"/>
  <c r="Q48" i="3" a="1"/>
  <c r="Q48" i="3" s="1"/>
  <c r="O49" i="3" a="1"/>
  <c r="O49" i="3" s="1"/>
  <c r="Q49" i="3" a="1"/>
  <c r="Q49" i="3" s="1"/>
  <c r="O50" i="3" a="1"/>
  <c r="O50" i="3" s="1"/>
  <c r="Q50" i="3" a="1"/>
  <c r="Q50" i="3" s="1"/>
  <c r="O51" i="3" a="1"/>
  <c r="O51" i="3" s="1"/>
  <c r="Q51" i="3" a="1"/>
  <c r="Q51" i="3" s="1"/>
  <c r="O52" i="3" a="1"/>
  <c r="O52" i="3" s="1"/>
  <c r="Q52" i="3" a="1"/>
  <c r="Q52" i="3" s="1"/>
  <c r="O53" i="3" a="1"/>
  <c r="O53" i="3" s="1"/>
  <c r="Q53" i="3" a="1"/>
  <c r="Q53" i="3" s="1"/>
  <c r="O54" i="3" a="1"/>
  <c r="O54" i="3"/>
  <c r="Q54" i="3" a="1"/>
  <c r="Q54" i="3" s="1"/>
  <c r="O55" i="3" a="1"/>
  <c r="O55" i="3" s="1"/>
  <c r="Q55" i="3" a="1"/>
  <c r="Q55" i="3" s="1"/>
  <c r="O56" i="3" a="1"/>
  <c r="O56" i="3" s="1"/>
  <c r="Q56" i="3" a="1"/>
  <c r="Q56" i="3" s="1"/>
  <c r="O57" i="3" a="1"/>
  <c r="O57" i="3" s="1"/>
  <c r="Q57" i="3" a="1"/>
  <c r="Q57" i="3" s="1"/>
  <c r="O58" i="3" a="1"/>
  <c r="O58" i="3" s="1"/>
  <c r="Q58" i="3" a="1"/>
  <c r="Q58" i="3" s="1"/>
  <c r="O59" i="3" a="1"/>
  <c r="O59" i="3" s="1"/>
  <c r="Q59" i="3" a="1"/>
  <c r="Q59" i="3" s="1"/>
  <c r="O60" i="3" a="1"/>
  <c r="O60" i="3" s="1"/>
  <c r="Q60" i="3" a="1"/>
  <c r="Q60" i="3" s="1"/>
  <c r="O61" i="3" a="1"/>
  <c r="O61" i="3" s="1"/>
  <c r="Q61" i="3" a="1"/>
  <c r="Q61" i="3" s="1"/>
  <c r="O62" i="3" a="1"/>
  <c r="O62" i="3" s="1"/>
  <c r="Q62" i="3" a="1"/>
  <c r="Q62" i="3" s="1"/>
  <c r="O63" i="3" a="1"/>
  <c r="O63" i="3" s="1"/>
  <c r="Q63" i="3" a="1"/>
  <c r="Q63" i="3" s="1"/>
  <c r="O64" i="3" a="1"/>
  <c r="O64" i="3" s="1"/>
  <c r="Q64" i="3" a="1"/>
  <c r="Q64" i="3" s="1"/>
  <c r="O65" i="3" a="1"/>
  <c r="O65" i="3" s="1"/>
  <c r="Q65" i="3" a="1"/>
  <c r="Q65" i="3" s="1"/>
  <c r="O66" i="3" a="1"/>
  <c r="O66" i="3" s="1"/>
  <c r="Q66" i="3" a="1"/>
  <c r="Q66" i="3" s="1"/>
  <c r="O67" i="3" a="1"/>
  <c r="O67" i="3" s="1"/>
  <c r="Q67" i="3" a="1"/>
  <c r="Q67" i="3" s="1"/>
  <c r="O68" i="3" a="1"/>
  <c r="O68" i="3" s="1"/>
  <c r="Q68" i="3" a="1"/>
  <c r="Q68" i="3" s="1"/>
  <c r="O69" i="3" a="1"/>
  <c r="O69" i="3" s="1"/>
  <c r="Q69" i="3" a="1"/>
  <c r="Q69" i="3" s="1"/>
  <c r="O70" i="3" a="1"/>
  <c r="O70" i="3" s="1"/>
  <c r="Q70" i="3" a="1"/>
  <c r="Q70" i="3" s="1"/>
  <c r="O71" i="3" a="1"/>
  <c r="O71" i="3" s="1"/>
  <c r="Q71" i="3" a="1"/>
  <c r="Q71" i="3" s="1"/>
  <c r="O72" i="3" a="1"/>
  <c r="O72" i="3" s="1"/>
  <c r="Q72" i="3" a="1"/>
  <c r="Q72" i="3" s="1"/>
  <c r="O73" i="3" a="1"/>
  <c r="O73" i="3" s="1"/>
  <c r="Q73" i="3" a="1"/>
  <c r="Q73" i="3"/>
  <c r="O74" i="3" a="1"/>
  <c r="O74" i="3" s="1"/>
  <c r="Q74" i="3" a="1"/>
  <c r="Q74" i="3" s="1"/>
  <c r="O75" i="3" a="1"/>
  <c r="O75" i="3" s="1"/>
  <c r="Q75" i="3" a="1"/>
  <c r="Q75" i="3" s="1"/>
  <c r="O76" i="3" a="1"/>
  <c r="O76" i="3" s="1"/>
  <c r="Q76" i="3" a="1"/>
  <c r="Q76" i="3" s="1"/>
  <c r="O77" i="3" a="1"/>
  <c r="O77" i="3" s="1"/>
  <c r="Q77" i="3" a="1"/>
  <c r="Q77" i="3" s="1"/>
  <c r="O78" i="3" a="1"/>
  <c r="O78" i="3" s="1"/>
  <c r="Q78" i="3" a="1"/>
  <c r="Q78" i="3" s="1"/>
  <c r="O79" i="3" a="1"/>
  <c r="O79" i="3" s="1"/>
  <c r="Q79" i="3" a="1"/>
  <c r="Q79" i="3" s="1"/>
  <c r="O80" i="3" a="1"/>
  <c r="O80" i="3" s="1"/>
  <c r="Q80" i="3" a="1"/>
  <c r="Q80" i="3" s="1"/>
  <c r="O81" i="3" a="1"/>
  <c r="O81" i="3" s="1"/>
  <c r="Q81" i="3" a="1"/>
  <c r="Q81" i="3" s="1"/>
  <c r="O82" i="3" a="1"/>
  <c r="O82" i="3" s="1"/>
  <c r="Q82" i="3" a="1"/>
  <c r="Q82" i="3" s="1"/>
  <c r="O83" i="3" a="1"/>
  <c r="O83" i="3" s="1"/>
  <c r="Q83" i="3" a="1"/>
  <c r="Q83" i="3" s="1"/>
  <c r="O84" i="3" a="1"/>
  <c r="O84" i="3" s="1"/>
  <c r="Q84" i="3" a="1"/>
  <c r="Q84" i="3" s="1"/>
  <c r="O85" i="3" a="1"/>
  <c r="O85" i="3" s="1"/>
  <c r="Q85" i="3" a="1"/>
  <c r="Q85" i="3" s="1"/>
  <c r="O86" i="3" a="1"/>
  <c r="O86" i="3" s="1"/>
  <c r="Q86" i="3" a="1"/>
  <c r="Q86" i="3" s="1"/>
  <c r="O87" i="3" a="1"/>
  <c r="O87" i="3" s="1"/>
  <c r="Q87" i="3" a="1"/>
  <c r="Q87" i="3" s="1"/>
  <c r="O88" i="3" a="1"/>
  <c r="O88" i="3" s="1"/>
  <c r="Q88" i="3" a="1"/>
  <c r="Q88" i="3" s="1"/>
  <c r="O89" i="3" a="1"/>
  <c r="O89" i="3" s="1"/>
  <c r="Q89" i="3" a="1"/>
  <c r="Q89" i="3" s="1"/>
  <c r="O90" i="3" a="1"/>
  <c r="O90" i="3" s="1"/>
  <c r="Q90" i="3" a="1"/>
  <c r="Q90" i="3" s="1"/>
  <c r="O91" i="3" a="1"/>
  <c r="O91" i="3" s="1"/>
  <c r="Q91" i="3" a="1"/>
  <c r="Q91" i="3" s="1"/>
  <c r="O92" i="3" a="1"/>
  <c r="O92" i="3" s="1"/>
  <c r="Q92" i="3" a="1"/>
  <c r="Q92" i="3" s="1"/>
  <c r="O93" i="3" a="1"/>
  <c r="O93" i="3" s="1"/>
  <c r="Q93" i="3" a="1"/>
  <c r="Q93" i="3" s="1"/>
  <c r="O94" i="3" a="1"/>
  <c r="O94" i="3" s="1"/>
  <c r="Q94" i="3" a="1"/>
  <c r="Q94" i="3" s="1"/>
  <c r="O95" i="3" a="1"/>
  <c r="O95" i="3" s="1"/>
  <c r="Q95" i="3" a="1"/>
  <c r="Q95" i="3" s="1"/>
  <c r="O96" i="3" a="1"/>
  <c r="O96" i="3" s="1"/>
  <c r="Q96" i="3" a="1"/>
  <c r="Q96" i="3" s="1"/>
  <c r="O97" i="3" a="1"/>
  <c r="O97" i="3" s="1"/>
  <c r="Q97" i="3" a="1"/>
  <c r="Q97" i="3" s="1"/>
  <c r="O98" i="3" a="1"/>
  <c r="O98" i="3" s="1"/>
  <c r="Q98" i="3" a="1"/>
  <c r="Q98" i="3" s="1"/>
  <c r="O99" i="3" a="1"/>
  <c r="O99" i="3" s="1"/>
  <c r="Q99" i="3" a="1"/>
  <c r="Q99" i="3" s="1"/>
  <c r="O100" i="3" a="1"/>
  <c r="O100" i="3" s="1"/>
  <c r="Q100" i="3" a="1"/>
  <c r="Q100" i="3" s="1"/>
  <c r="O101" i="3" a="1"/>
  <c r="O101" i="3" s="1"/>
  <c r="Q101" i="3" a="1"/>
  <c r="Q101" i="3" s="1"/>
  <c r="O102" i="3" a="1"/>
  <c r="O102" i="3" s="1"/>
  <c r="Q102" i="3" a="1"/>
  <c r="Q102" i="3"/>
  <c r="O103" i="3" a="1"/>
  <c r="O103" i="3" s="1"/>
  <c r="Q103" i="3" a="1"/>
  <c r="Q103" i="3" s="1"/>
  <c r="O104" i="3" a="1"/>
  <c r="O104" i="3" s="1"/>
  <c r="Q104" i="3" a="1"/>
  <c r="Q104" i="3" s="1"/>
  <c r="O105" i="3" a="1"/>
  <c r="O105" i="3" s="1"/>
  <c r="Q105" i="3" a="1"/>
  <c r="Q105" i="3" s="1"/>
  <c r="O106" i="3" a="1"/>
  <c r="O106" i="3" s="1"/>
  <c r="Q106" i="3" a="1"/>
  <c r="Q106" i="3" s="1"/>
  <c r="O107" i="3" a="1"/>
  <c r="O107" i="3" s="1"/>
  <c r="Q107" i="3" a="1"/>
  <c r="Q107" i="3" s="1"/>
  <c r="O108" i="3" a="1"/>
  <c r="O108" i="3" s="1"/>
  <c r="Q108" i="3" a="1"/>
  <c r="Q108" i="3" s="1"/>
  <c r="O109" i="3" a="1"/>
  <c r="O109" i="3" s="1"/>
  <c r="Q109" i="3" a="1"/>
  <c r="Q109" i="3" s="1"/>
  <c r="O110" i="3" a="1"/>
  <c r="O110" i="3" s="1"/>
  <c r="Q110" i="3" a="1"/>
  <c r="Q110" i="3" s="1"/>
  <c r="O111" i="3" a="1"/>
  <c r="O111" i="3" s="1"/>
  <c r="Q111" i="3" a="1"/>
  <c r="Q111" i="3" s="1"/>
  <c r="O112" i="3" a="1"/>
  <c r="O112" i="3" s="1"/>
  <c r="Q112" i="3" a="1"/>
  <c r="Q112" i="3" s="1"/>
  <c r="O113" i="3" a="1"/>
  <c r="O113" i="3" s="1"/>
  <c r="Q113" i="3" a="1"/>
  <c r="Q113" i="3" s="1"/>
  <c r="O114" i="3" a="1"/>
  <c r="O114" i="3" s="1"/>
  <c r="Q114" i="3" a="1"/>
  <c r="Q114" i="3" s="1"/>
  <c r="O115" i="3" a="1"/>
  <c r="O115" i="3" s="1"/>
  <c r="Q115" i="3" a="1"/>
  <c r="Q115" i="3" s="1"/>
  <c r="O116" i="3" a="1"/>
  <c r="O116" i="3" s="1"/>
  <c r="Q116" i="3" a="1"/>
  <c r="Q116" i="3" s="1"/>
  <c r="O117" i="3" a="1"/>
  <c r="O117" i="3" s="1"/>
  <c r="Q117" i="3" a="1"/>
  <c r="Q117" i="3" s="1"/>
  <c r="O118" i="3" a="1"/>
  <c r="O118" i="3" s="1"/>
  <c r="Q118" i="3" a="1"/>
  <c r="Q118" i="3" s="1"/>
  <c r="O119" i="3" a="1"/>
  <c r="O119" i="3" s="1"/>
  <c r="Q119" i="3" a="1"/>
  <c r="Q119" i="3" s="1"/>
  <c r="O120" i="3" a="1"/>
  <c r="O120" i="3" s="1"/>
  <c r="Q120" i="3" a="1"/>
  <c r="Q120" i="3" s="1"/>
  <c r="O121" i="3" a="1"/>
  <c r="O121" i="3" s="1"/>
  <c r="Q121" i="3" a="1"/>
  <c r="Q121" i="3" s="1"/>
  <c r="O122" i="3" a="1"/>
  <c r="O122" i="3" s="1"/>
  <c r="Q122" i="3" a="1"/>
  <c r="Q122" i="3" s="1"/>
  <c r="O123" i="3" a="1"/>
  <c r="O123" i="3" s="1"/>
  <c r="Q123" i="3" a="1"/>
  <c r="Q123" i="3" s="1"/>
  <c r="O124" i="3" a="1"/>
  <c r="O124" i="3" s="1"/>
  <c r="Q124" i="3" a="1"/>
  <c r="Q124" i="3" s="1"/>
  <c r="O125" i="3" a="1"/>
  <c r="O125" i="3" s="1"/>
  <c r="Q125" i="3" a="1"/>
  <c r="Q125" i="3" s="1"/>
  <c r="O126" i="3" a="1"/>
  <c r="O126" i="3" s="1"/>
  <c r="Q126" i="3" a="1"/>
  <c r="Q126" i="3" s="1"/>
  <c r="O127" i="3" a="1"/>
  <c r="O127" i="3" s="1"/>
  <c r="Q127" i="3" a="1"/>
  <c r="Q127" i="3" s="1"/>
  <c r="O128" i="3" a="1"/>
  <c r="O128" i="3" s="1"/>
  <c r="Q128" i="3" a="1"/>
  <c r="Q128" i="3"/>
  <c r="O129" i="3" a="1"/>
  <c r="O129" i="3" s="1"/>
  <c r="Q129" i="3" a="1"/>
  <c r="Q129" i="3" s="1"/>
  <c r="O130" i="3" a="1"/>
  <c r="O130" i="3" s="1"/>
  <c r="Q130" i="3" a="1"/>
  <c r="Q130" i="3" s="1"/>
  <c r="O131" i="3" a="1"/>
  <c r="O131" i="3" s="1"/>
  <c r="Q131" i="3" a="1"/>
  <c r="Q131" i="3" s="1"/>
  <c r="O132" i="3" a="1"/>
  <c r="O132" i="3" s="1"/>
  <c r="Q132" i="3" a="1"/>
  <c r="Q132" i="3" s="1"/>
  <c r="O133" i="3" a="1"/>
  <c r="O133" i="3" s="1"/>
  <c r="Q133" i="3" a="1"/>
  <c r="Q133" i="3" s="1"/>
  <c r="O134" i="3" a="1"/>
  <c r="O134" i="3" s="1"/>
  <c r="Q134" i="3" a="1"/>
  <c r="Q134" i="3" s="1"/>
  <c r="O135" i="3" a="1"/>
  <c r="O135" i="3" s="1"/>
  <c r="Q135" i="3" a="1"/>
  <c r="Q135" i="3" s="1"/>
  <c r="O136" i="3" a="1"/>
  <c r="O136" i="3" s="1"/>
  <c r="Q136" i="3" a="1"/>
  <c r="Q136" i="3" s="1"/>
  <c r="O137" i="3" a="1"/>
  <c r="O137" i="3" s="1"/>
  <c r="Q137" i="3" a="1"/>
  <c r="Q137" i="3"/>
  <c r="O138" i="3" a="1"/>
  <c r="O138" i="3" s="1"/>
  <c r="Q138" i="3" a="1"/>
  <c r="Q138" i="3" s="1"/>
  <c r="O139" i="3" a="1"/>
  <c r="O139" i="3" s="1"/>
  <c r="Q139" i="3" a="1"/>
  <c r="Q139" i="3" s="1"/>
  <c r="O140" i="3" a="1"/>
  <c r="O140" i="3" s="1"/>
  <c r="Q140" i="3" a="1"/>
  <c r="Q140" i="3" s="1"/>
  <c r="O141" i="3" a="1"/>
  <c r="O141" i="3"/>
  <c r="Q141" i="3" a="1"/>
  <c r="Q141" i="3" s="1"/>
  <c r="O142" i="3" a="1"/>
  <c r="O142" i="3" s="1"/>
  <c r="Q142" i="3" a="1"/>
  <c r="Q142" i="3" s="1"/>
  <c r="O143" i="3" a="1"/>
  <c r="O143" i="3" s="1"/>
  <c r="Q143" i="3" a="1"/>
  <c r="Q143" i="3" s="1"/>
  <c r="O144" i="3" a="1"/>
  <c r="O144" i="3" s="1"/>
  <c r="Q144" i="3" a="1"/>
  <c r="Q144" i="3" s="1"/>
  <c r="O145" i="3" a="1"/>
  <c r="O145" i="3" s="1"/>
  <c r="Q145" i="3" a="1"/>
  <c r="Q145" i="3" s="1"/>
  <c r="O146" i="3" a="1"/>
  <c r="O146" i="3" s="1"/>
  <c r="Q146" i="3" a="1"/>
  <c r="Q146" i="3" s="1"/>
  <c r="O147" i="3" a="1"/>
  <c r="O147" i="3" s="1"/>
  <c r="Q147" i="3" a="1"/>
  <c r="Q147" i="3" s="1"/>
  <c r="O148" i="3" a="1"/>
  <c r="O148" i="3" s="1"/>
  <c r="Q148" i="3" a="1"/>
  <c r="Q148" i="3" s="1"/>
  <c r="O149" i="3" a="1"/>
  <c r="O149" i="3" s="1"/>
  <c r="Q149" i="3" a="1"/>
  <c r="Q149" i="3" s="1"/>
  <c r="O150" i="3" a="1"/>
  <c r="O150" i="3" s="1"/>
  <c r="Q150" i="3" a="1"/>
  <c r="Q150" i="3" s="1"/>
  <c r="Q151" i="3" a="1"/>
  <c r="Q151" i="3" s="1"/>
  <c r="Q152" i="3" a="1"/>
  <c r="Q152" i="3" s="1"/>
  <c r="Q153" i="3" a="1"/>
  <c r="Q153" i="3" s="1"/>
  <c r="Q154" i="3" a="1"/>
  <c r="Q154" i="3" s="1"/>
  <c r="O155" i="3" a="1"/>
  <c r="O155" i="3" s="1"/>
  <c r="Q155" i="3" a="1"/>
  <c r="Q155" i="3" s="1"/>
  <c r="O156" i="3" a="1"/>
  <c r="O156" i="3" s="1"/>
  <c r="Q156" i="3" a="1"/>
  <c r="Q156" i="3" s="1"/>
  <c r="O157" i="3" a="1"/>
  <c r="O157" i="3" s="1"/>
  <c r="Q157" i="3" a="1"/>
  <c r="Q157" i="3" s="1"/>
  <c r="O158" i="3" a="1"/>
  <c r="O158" i="3" s="1"/>
  <c r="Q158" i="3" a="1"/>
  <c r="Q158" i="3" s="1"/>
  <c r="O159" i="3" a="1"/>
  <c r="O159" i="3" s="1"/>
  <c r="Q159" i="3" a="1"/>
  <c r="Q159" i="3" s="1"/>
  <c r="O160" i="3" a="1"/>
  <c r="O160" i="3" s="1"/>
  <c r="Q160" i="3" a="1"/>
  <c r="Q160" i="3" s="1"/>
  <c r="O161" i="3" a="1"/>
  <c r="O161" i="3" s="1"/>
  <c r="Q161" i="3" a="1"/>
  <c r="Q161" i="3" s="1"/>
  <c r="O162" i="3" a="1"/>
  <c r="O162" i="3" s="1"/>
  <c r="Q162" i="3" a="1"/>
  <c r="Q162" i="3" s="1"/>
  <c r="O163" i="3" a="1"/>
  <c r="O163" i="3" s="1"/>
  <c r="Q163" i="3" a="1"/>
  <c r="Q163" i="3" s="1"/>
  <c r="O164" i="3" a="1"/>
  <c r="O164" i="3" s="1"/>
  <c r="Q164" i="3" a="1"/>
  <c r="Q164" i="3" s="1"/>
  <c r="O165" i="3" a="1"/>
  <c r="O165" i="3" s="1"/>
  <c r="Q165" i="3" a="1"/>
  <c r="Q165" i="3" s="1"/>
  <c r="O166" i="3" a="1"/>
  <c r="O166" i="3" s="1"/>
  <c r="Q166" i="3" a="1"/>
  <c r="Q166" i="3" s="1"/>
  <c r="O167" i="3" a="1"/>
  <c r="O167" i="3" s="1"/>
  <c r="Q167" i="3" a="1"/>
  <c r="Q167" i="3" s="1"/>
  <c r="O168" i="3" a="1"/>
  <c r="O168" i="3" s="1"/>
  <c r="Q168" i="3" a="1"/>
  <c r="Q168" i="3" s="1"/>
  <c r="O169" i="3" a="1"/>
  <c r="O169" i="3" s="1"/>
  <c r="Q169" i="3" a="1"/>
  <c r="Q169" i="3" s="1"/>
  <c r="O170" i="3" a="1"/>
  <c r="O170" i="3" s="1"/>
  <c r="Q170" i="3" a="1"/>
  <c r="Q170" i="3" s="1"/>
  <c r="O171" i="3" a="1"/>
  <c r="O171" i="3" s="1"/>
  <c r="Q171" i="3" a="1"/>
  <c r="Q171" i="3" s="1"/>
  <c r="O172" i="3" a="1"/>
  <c r="O172" i="3" s="1"/>
  <c r="Q172" i="3" a="1"/>
  <c r="Q172" i="3" s="1"/>
  <c r="O173" i="3" a="1"/>
  <c r="O173" i="3" s="1"/>
  <c r="Q173" i="3" a="1"/>
  <c r="Q173" i="3" s="1"/>
  <c r="O174" i="3" a="1"/>
  <c r="O174" i="3" s="1"/>
  <c r="Q174" i="3" a="1"/>
  <c r="Q174" i="3" s="1"/>
  <c r="O175" i="3" a="1"/>
  <c r="O175" i="3" s="1"/>
  <c r="Q175" i="3" a="1"/>
  <c r="Q175" i="3" s="1"/>
  <c r="O176" i="3" a="1"/>
  <c r="O176" i="3" s="1"/>
  <c r="Q176" i="3" a="1"/>
  <c r="Q176" i="3" s="1"/>
  <c r="O177" i="3" a="1"/>
  <c r="O177" i="3" s="1"/>
  <c r="Q177" i="3" a="1"/>
  <c r="Q177" i="3" s="1"/>
  <c r="O178" i="3" a="1"/>
  <c r="O178" i="3" s="1"/>
  <c r="Q178" i="3" a="1"/>
  <c r="Q178" i="3" s="1"/>
  <c r="O179" i="3" a="1"/>
  <c r="O179" i="3" s="1"/>
  <c r="Q179" i="3" a="1"/>
  <c r="Q179" i="3" s="1"/>
  <c r="O180" i="3" a="1"/>
  <c r="O180" i="3" s="1"/>
  <c r="Q180" i="3" a="1"/>
  <c r="Q180" i="3" s="1"/>
  <c r="O181" i="3" a="1"/>
  <c r="O181" i="3" s="1"/>
  <c r="Q181" i="3" a="1"/>
  <c r="Q181" i="3" s="1"/>
  <c r="O182" i="3" a="1"/>
  <c r="O182" i="3" s="1"/>
  <c r="Q182" i="3" a="1"/>
  <c r="Q182" i="3" s="1"/>
  <c r="O183" i="3" a="1"/>
  <c r="O183" i="3" s="1"/>
  <c r="Q183" i="3" a="1"/>
  <c r="Q183" i="3" s="1"/>
  <c r="O184" i="3" a="1"/>
  <c r="O184" i="3" s="1"/>
  <c r="Q184" i="3" a="1"/>
  <c r="Q184" i="3" s="1"/>
  <c r="O185" i="3" a="1"/>
  <c r="O185" i="3" s="1"/>
  <c r="Q185" i="3" a="1"/>
  <c r="Q185" i="3" s="1"/>
  <c r="O186" i="3" a="1"/>
  <c r="O186" i="3" s="1"/>
  <c r="Q186" i="3" a="1"/>
  <c r="Q186" i="3" s="1"/>
  <c r="O187" i="3" a="1"/>
  <c r="O187" i="3" s="1"/>
  <c r="Q187" i="3" a="1"/>
  <c r="Q187" i="3" s="1"/>
  <c r="O188" i="3" a="1"/>
  <c r="O188" i="3" s="1"/>
  <c r="Q188" i="3" a="1"/>
  <c r="Q188" i="3" s="1"/>
  <c r="O189" i="3" a="1"/>
  <c r="O189" i="3" s="1"/>
  <c r="Q189" i="3" a="1"/>
  <c r="Q189" i="3" s="1"/>
  <c r="O190" i="3" a="1"/>
  <c r="O190" i="3" s="1"/>
  <c r="Q190" i="3" a="1"/>
  <c r="Q190" i="3" s="1"/>
  <c r="O191" i="3" a="1"/>
  <c r="O191" i="3" s="1"/>
  <c r="Q191" i="3" a="1"/>
  <c r="Q191" i="3" s="1"/>
  <c r="O192" i="3" a="1"/>
  <c r="O192" i="3" s="1"/>
  <c r="Q192" i="3" a="1"/>
  <c r="Q192" i="3" s="1"/>
  <c r="O193" i="3" a="1"/>
  <c r="O193" i="3" s="1"/>
  <c r="Q193" i="3" a="1"/>
  <c r="Q193" i="3" s="1"/>
  <c r="O194" i="3" a="1"/>
  <c r="O194" i="3" s="1"/>
  <c r="Q194" i="3" a="1"/>
  <c r="Q194" i="3" s="1"/>
  <c r="O195" i="3" a="1"/>
  <c r="O195" i="3" s="1"/>
  <c r="Q195" i="3" a="1"/>
  <c r="Q195" i="3" s="1"/>
  <c r="O244" i="3" a="1"/>
  <c r="O244" i="3" s="1"/>
  <c r="Q244" i="3" a="1"/>
  <c r="Q244" i="3" s="1"/>
  <c r="O246" i="3" a="1"/>
  <c r="O246" i="3" s="1"/>
  <c r="Q246" i="3" a="1"/>
  <c r="Q246" i="3" s="1"/>
  <c r="O247" i="3" a="1"/>
  <c r="O247" i="3"/>
  <c r="Q247" i="3" a="1"/>
  <c r="Q247" i="3" s="1"/>
  <c r="O248" i="3" a="1"/>
  <c r="O248" i="3" s="1"/>
  <c r="Q248" i="3" a="1"/>
  <c r="Q248" i="3" s="1"/>
  <c r="O249" i="3" a="1"/>
  <c r="O249" i="3" s="1"/>
  <c r="Q249" i="3" a="1"/>
  <c r="Q249" i="3" s="1"/>
  <c r="O250" i="3" a="1"/>
  <c r="O250" i="3" s="1"/>
  <c r="Q250" i="3" a="1"/>
  <c r="Q250" i="3" s="1"/>
  <c r="O251" i="3" a="1"/>
  <c r="O251" i="3" s="1"/>
  <c r="Q251" i="3" a="1"/>
  <c r="Q251" i="3" s="1"/>
  <c r="O252" i="3" a="1"/>
  <c r="O252" i="3" s="1"/>
  <c r="Q252" i="3" a="1"/>
  <c r="Q252" i="3" s="1"/>
  <c r="O253" i="3" a="1"/>
  <c r="O253" i="3" s="1"/>
  <c r="Q253" i="3" a="1"/>
  <c r="Q253" i="3" s="1"/>
  <c r="O254" i="3" a="1"/>
  <c r="O254" i="3" s="1"/>
  <c r="Q254" i="3" a="1"/>
  <c r="Q254" i="3" s="1"/>
  <c r="O255" i="3" a="1"/>
  <c r="O255" i="3" s="1"/>
  <c r="Q255" i="3" a="1"/>
  <c r="Q255" i="3" s="1"/>
  <c r="O256" i="3" a="1"/>
  <c r="O256" i="3" s="1"/>
  <c r="Q256" i="3" a="1"/>
  <c r="Q256" i="3" s="1"/>
  <c r="O257" i="3" a="1"/>
  <c r="O257" i="3" s="1"/>
  <c r="Q257" i="3" a="1"/>
  <c r="Q257" i="3" s="1"/>
  <c r="O258" i="3" a="1"/>
  <c r="O258" i="3" s="1"/>
  <c r="Q258" i="3" a="1"/>
  <c r="Q258" i="3" s="1"/>
  <c r="O259" i="3" a="1"/>
  <c r="O259" i="3" s="1"/>
  <c r="Q259" i="3" a="1"/>
  <c r="Q259" i="3" s="1"/>
  <c r="O260" i="3" a="1"/>
  <c r="O260" i="3" s="1"/>
  <c r="Q260" i="3" a="1"/>
  <c r="Q260" i="3" s="1"/>
  <c r="O261" i="3" a="1"/>
  <c r="O261" i="3" s="1"/>
  <c r="Q261" i="3" a="1"/>
  <c r="Q261" i="3" s="1"/>
  <c r="O262" i="3" a="1"/>
  <c r="O262" i="3" s="1"/>
  <c r="Q262" i="3" a="1"/>
  <c r="Q262" i="3" s="1"/>
  <c r="O263" i="3" a="1"/>
  <c r="O263" i="3" s="1"/>
  <c r="Q263" i="3" a="1"/>
  <c r="Q263" i="3" s="1"/>
  <c r="O264" i="3" a="1"/>
  <c r="O264" i="3" s="1"/>
  <c r="Q264" i="3" a="1"/>
  <c r="Q264" i="3" s="1"/>
  <c r="O265" i="3" a="1"/>
  <c r="O265" i="3" s="1"/>
  <c r="Q265" i="3" a="1"/>
  <c r="Q265" i="3" s="1"/>
  <c r="O266" i="3" a="1"/>
  <c r="O266" i="3" s="1"/>
  <c r="Q266" i="3" a="1"/>
  <c r="Q266" i="3" s="1"/>
  <c r="O267" i="3" a="1"/>
  <c r="O267" i="3" s="1"/>
  <c r="Q267" i="3" a="1"/>
  <c r="Q267" i="3" s="1"/>
  <c r="O268" i="3" a="1"/>
  <c r="O268" i="3" s="1"/>
  <c r="Q268" i="3" a="1"/>
  <c r="Q268" i="3" s="1"/>
  <c r="O269" i="3" a="1"/>
  <c r="O269" i="3" s="1"/>
  <c r="Q269" i="3" a="1"/>
  <c r="Q269" i="3" s="1"/>
  <c r="O270" i="3" a="1"/>
  <c r="O270" i="3" s="1"/>
  <c r="Q270" i="3" a="1"/>
  <c r="Q270" i="3" s="1"/>
  <c r="O271" i="3" a="1"/>
  <c r="O271" i="3" s="1"/>
  <c r="Q271" i="3" a="1"/>
  <c r="Q271" i="3" s="1"/>
  <c r="O272" i="3" a="1"/>
  <c r="O272" i="3" s="1"/>
  <c r="Q272" i="3" a="1"/>
  <c r="Q272" i="3" s="1"/>
  <c r="O273" i="3" a="1"/>
  <c r="O273" i="3" s="1"/>
  <c r="Q273" i="3" a="1"/>
  <c r="Q273" i="3" s="1"/>
  <c r="O274" i="3" a="1"/>
  <c r="O274" i="3" s="1"/>
  <c r="Q274" i="3" a="1"/>
  <c r="Q274" i="3" s="1"/>
  <c r="O275" i="3" a="1"/>
  <c r="O275" i="3" s="1"/>
  <c r="Q275" i="3" a="1"/>
  <c r="Q275" i="3" s="1"/>
  <c r="O276" i="3" a="1"/>
  <c r="O276" i="3" s="1"/>
  <c r="Q276" i="3" a="1"/>
  <c r="Q276" i="3" s="1"/>
  <c r="O277" i="3" a="1"/>
  <c r="O277" i="3" s="1"/>
  <c r="Q277" i="3" a="1"/>
  <c r="Q277" i="3" s="1"/>
  <c r="O278" i="3" a="1"/>
  <c r="O278" i="3" s="1"/>
  <c r="Q278" i="3" a="1"/>
  <c r="Q278" i="3" s="1"/>
  <c r="O279" i="3" a="1"/>
  <c r="O279" i="3" s="1"/>
  <c r="Q279" i="3" a="1"/>
  <c r="Q279" i="3" s="1"/>
  <c r="O280" i="3" a="1"/>
  <c r="O280" i="3" s="1"/>
  <c r="Q280" i="3" a="1"/>
  <c r="Q280" i="3" s="1"/>
  <c r="D198" i="3"/>
  <c r="E198" i="3" s="1" a="1"/>
  <c r="E198" i="3" s="1"/>
  <c r="I198" i="3" s="1" a="1"/>
  <c r="AM2" i="3"/>
  <c r="AL2" i="3"/>
  <c r="AK2" i="3"/>
  <c r="AJ2" i="3"/>
  <c r="AI2" i="3"/>
  <c r="AH2" i="3"/>
  <c r="AG2" i="3"/>
  <c r="AF2" i="3"/>
  <c r="AE2" i="3"/>
  <c r="AD2" i="3"/>
  <c r="AC2" i="3"/>
  <c r="AB2" i="3"/>
  <c r="C15" i="2"/>
  <c r="C14" i="2"/>
  <c r="C13" i="2"/>
  <c r="C12" i="2"/>
  <c r="C11" i="2"/>
  <c r="C10" i="2"/>
  <c r="C9" i="2"/>
  <c r="C8" i="2"/>
  <c r="C7" i="2"/>
  <c r="C6" i="2"/>
  <c r="C5" i="2"/>
  <c r="C4" i="2"/>
  <c r="D220" i="3" l="1"/>
  <c r="E220" i="3" s="1" a="1"/>
  <c r="E220" i="3" s="1"/>
  <c r="I220" i="3" s="1" a="1"/>
  <c r="I220" i="3" s="1"/>
  <c r="O198" i="3" a="1"/>
  <c r="O198" i="3" s="1"/>
  <c r="L198" i="3" a="1"/>
  <c r="L198" i="3" s="1"/>
  <c r="Q198" i="3" a="1"/>
  <c r="Q198" i="3" s="1"/>
  <c r="D196" i="3"/>
  <c r="E196" i="3" s="1" a="1"/>
  <c r="Y196" i="3"/>
  <c r="D84" i="3"/>
  <c r="Y84" i="3"/>
  <c r="D153" i="3"/>
  <c r="E153" i="3" s="1" a="1"/>
  <c r="L153" i="3" s="1" a="1"/>
  <c r="L153" i="3" s="1"/>
  <c r="Y153" i="3"/>
  <c r="D55" i="3"/>
  <c r="E55" i="3" s="1" a="1"/>
  <c r="E55" i="3" s="1"/>
  <c r="I55" i="3" s="1" a="1"/>
  <c r="Y55" i="3"/>
  <c r="D110" i="3"/>
  <c r="E110" i="3" s="1" a="1"/>
  <c r="Y110" i="3"/>
  <c r="D165" i="3"/>
  <c r="Y165" i="3"/>
  <c r="D67" i="3"/>
  <c r="E67" i="3" s="1" a="1"/>
  <c r="Y67" i="3"/>
  <c r="D233" i="3"/>
  <c r="E233" i="3" s="1" a="1"/>
  <c r="E233" i="3" s="1"/>
  <c r="I233" i="3" s="1" a="1"/>
  <c r="Y233" i="3"/>
  <c r="D135" i="3"/>
  <c r="Y135" i="3"/>
  <c r="D65" i="3"/>
  <c r="Y65" i="3"/>
  <c r="D176" i="3"/>
  <c r="E176" i="3" s="1" a="1"/>
  <c r="E176" i="3" s="1"/>
  <c r="I176" i="3" s="1" a="1"/>
  <c r="U176" i="3" s="1"/>
  <c r="V176" i="3" s="1"/>
  <c r="Y176" i="3"/>
  <c r="D64" i="3"/>
  <c r="Y64" i="3"/>
  <c r="D245" i="3"/>
  <c r="E245" i="3" s="1" a="1"/>
  <c r="E245" i="3" s="1"/>
  <c r="I245" i="3" s="1" a="1"/>
  <c r="Y245" i="3"/>
  <c r="D147" i="3"/>
  <c r="E147" i="3" s="1" a="1"/>
  <c r="Y147" i="3"/>
  <c r="D63" i="3"/>
  <c r="Y63" i="3"/>
  <c r="D272" i="3"/>
  <c r="E272" i="3" s="1" a="1"/>
  <c r="E272" i="3" s="1"/>
  <c r="I272" i="3" s="1" a="1"/>
  <c r="U272" i="3" s="1"/>
  <c r="V272" i="3" s="1"/>
  <c r="D258" i="3"/>
  <c r="E258" i="3" s="1" a="1"/>
  <c r="E258" i="3" s="1"/>
  <c r="I258" i="3" s="1" a="1"/>
  <c r="D244" i="3"/>
  <c r="E244" i="3" s="1" a="1"/>
  <c r="L244" i="3" s="1" a="1"/>
  <c r="L244" i="3" s="1"/>
  <c r="Y244" i="3"/>
  <c r="D230" i="3"/>
  <c r="E230" i="3" s="1" a="1"/>
  <c r="Q230" i="3" s="1" a="1"/>
  <c r="Q230" i="3" s="1"/>
  <c r="Y230" i="3"/>
  <c r="D216" i="3"/>
  <c r="E216" i="3" s="1" a="1"/>
  <c r="L216" i="3" s="1" a="1"/>
  <c r="L216" i="3" s="1"/>
  <c r="Y216" i="3"/>
  <c r="D202" i="3"/>
  <c r="E202" i="3" s="1" a="1"/>
  <c r="E202" i="3" s="1"/>
  <c r="I202" i="3" s="1" a="1"/>
  <c r="Y202" i="3"/>
  <c r="D188" i="3"/>
  <c r="E188" i="3" s="1" a="1"/>
  <c r="Y188" i="3"/>
  <c r="D174" i="3"/>
  <c r="Y174" i="3"/>
  <c r="D160" i="3"/>
  <c r="Y160" i="3"/>
  <c r="D146" i="3"/>
  <c r="E146" i="3" s="1" a="1"/>
  <c r="E146" i="3" s="1"/>
  <c r="I146" i="3" s="1" a="1"/>
  <c r="Y146" i="3"/>
  <c r="D132" i="3"/>
  <c r="Y132" i="3"/>
  <c r="D118" i="3"/>
  <c r="E118" i="3" s="1" a="1"/>
  <c r="Y118" i="3"/>
  <c r="Y104" i="3"/>
  <c r="D104" i="3"/>
  <c r="E104" i="3" s="1" a="1"/>
  <c r="E104" i="3" s="1"/>
  <c r="D90" i="3"/>
  <c r="E90" i="3" s="1" a="1"/>
  <c r="Y90" i="3"/>
  <c r="D76" i="3"/>
  <c r="Y76" i="3"/>
  <c r="D62" i="3"/>
  <c r="Y62" i="3"/>
  <c r="D48" i="3"/>
  <c r="E48" i="3" s="1" a="1"/>
  <c r="E48" i="3" s="1"/>
  <c r="I48" i="3" s="1" a="1"/>
  <c r="Y48" i="3"/>
  <c r="D280" i="3"/>
  <c r="E280" i="3" s="1" a="1"/>
  <c r="D168" i="3"/>
  <c r="Y168" i="3"/>
  <c r="D167" i="3"/>
  <c r="Y167" i="3"/>
  <c r="D180" i="3"/>
  <c r="E180" i="3" s="1" a="1"/>
  <c r="E180" i="3" s="1"/>
  <c r="I180" i="3" s="1" a="1"/>
  <c r="U180" i="3" s="1"/>
  <c r="V180" i="3" s="1"/>
  <c r="Y180" i="3"/>
  <c r="D249" i="3"/>
  <c r="Y249" i="3"/>
  <c r="D179" i="3"/>
  <c r="Y179" i="3"/>
  <c r="D248" i="3"/>
  <c r="Y248" i="3"/>
  <c r="D150" i="3"/>
  <c r="Y150" i="3"/>
  <c r="D80" i="3"/>
  <c r="Y80" i="3"/>
  <c r="D247" i="3"/>
  <c r="E247" i="3" s="1" a="1"/>
  <c r="E247" i="3" s="1"/>
  <c r="Y247" i="3"/>
  <c r="D149" i="3"/>
  <c r="Y149" i="3"/>
  <c r="D246" i="3"/>
  <c r="E246" i="3" s="1" a="1"/>
  <c r="E246" i="3" s="1"/>
  <c r="Y246" i="3"/>
  <c r="D134" i="3"/>
  <c r="Y134" i="3"/>
  <c r="D50" i="3"/>
  <c r="E50" i="3" s="1" a="1"/>
  <c r="E50" i="3" s="1"/>
  <c r="I50" i="3" s="1" a="1"/>
  <c r="I50" i="3" s="1"/>
  <c r="Y50" i="3"/>
  <c r="D175" i="3"/>
  <c r="E175" i="3" s="1" a="1"/>
  <c r="E175" i="3" s="1"/>
  <c r="I175" i="3" s="1" a="1"/>
  <c r="U175" i="3" s="1"/>
  <c r="V175" i="3" s="1"/>
  <c r="Y175" i="3"/>
  <c r="Y105" i="3"/>
  <c r="D105" i="3"/>
  <c r="E105" i="3" s="1" a="1"/>
  <c r="D271" i="3"/>
  <c r="E271" i="3" s="1" a="1"/>
  <c r="E271" i="3" s="1"/>
  <c r="D257" i="3"/>
  <c r="E257" i="3" s="1" a="1"/>
  <c r="E257" i="3" s="1"/>
  <c r="I257" i="3" s="1" a="1"/>
  <c r="D243" i="3"/>
  <c r="E243" i="3" s="1" a="1"/>
  <c r="Y243" i="3"/>
  <c r="D229" i="3"/>
  <c r="E229" i="3" s="1" a="1"/>
  <c r="E229" i="3" s="1"/>
  <c r="I229" i="3" s="1" a="1"/>
  <c r="I229" i="3" s="1"/>
  <c r="Y229" i="3"/>
  <c r="D215" i="3"/>
  <c r="E215" i="3" s="1" a="1"/>
  <c r="L215" i="3" s="1" a="1"/>
  <c r="L215" i="3" s="1"/>
  <c r="Y215" i="3"/>
  <c r="D201" i="3"/>
  <c r="E201" i="3" s="1" a="1"/>
  <c r="E201" i="3" s="1"/>
  <c r="I201" i="3" s="1" a="1"/>
  <c r="Y201" i="3"/>
  <c r="D187" i="3"/>
  <c r="E187" i="3" s="1" a="1"/>
  <c r="Y187" i="3"/>
  <c r="D173" i="3"/>
  <c r="Y173" i="3"/>
  <c r="D159" i="3"/>
  <c r="Y159" i="3"/>
  <c r="D145" i="3"/>
  <c r="E145" i="3" s="1" a="1"/>
  <c r="E145" i="3" s="1"/>
  <c r="Y145" i="3"/>
  <c r="D117" i="3"/>
  <c r="E117" i="3" s="1" a="1"/>
  <c r="Y117" i="3"/>
  <c r="Y103" i="3"/>
  <c r="D103" i="3"/>
  <c r="E103" i="3" s="1" a="1"/>
  <c r="E103" i="3" s="1"/>
  <c r="D89" i="3"/>
  <c r="E89" i="3" s="1" a="1"/>
  <c r="Y89" i="3"/>
  <c r="D75" i="3"/>
  <c r="Y75" i="3"/>
  <c r="D61" i="3"/>
  <c r="Y61" i="3"/>
  <c r="D47" i="3"/>
  <c r="E47" i="3" s="1" a="1"/>
  <c r="Y47" i="3"/>
  <c r="D238" i="3"/>
  <c r="E238" i="3" s="1" a="1"/>
  <c r="Y238" i="3"/>
  <c r="D126" i="3"/>
  <c r="Y126" i="3"/>
  <c r="D237" i="3"/>
  <c r="E237" i="3" s="1" a="1"/>
  <c r="L237" i="3" s="1" a="1"/>
  <c r="L237" i="3" s="1"/>
  <c r="Y237" i="3"/>
  <c r="D125" i="3"/>
  <c r="E125" i="3" s="1" a="1"/>
  <c r="Y125" i="3"/>
  <c r="D250" i="3"/>
  <c r="Y250" i="3"/>
  <c r="D166" i="3"/>
  <c r="E166" i="3" s="1" a="1"/>
  <c r="E166" i="3" s="1"/>
  <c r="Y166" i="3"/>
  <c r="D82" i="3"/>
  <c r="Y82" i="3"/>
  <c r="D277" i="3"/>
  <c r="E277" i="3" s="1" a="1"/>
  <c r="E277" i="3" s="1"/>
  <c r="D137" i="3"/>
  <c r="Y137" i="3"/>
  <c r="D206" i="3"/>
  <c r="E206" i="3" s="1" a="1"/>
  <c r="Y206" i="3"/>
  <c r="D136" i="3"/>
  <c r="Y136" i="3"/>
  <c r="D66" i="3"/>
  <c r="Y66" i="3"/>
  <c r="D191" i="3"/>
  <c r="E191" i="3" s="1" a="1"/>
  <c r="E191" i="3" s="1"/>
  <c r="Y191" i="3"/>
  <c r="D121" i="3"/>
  <c r="Y121" i="3"/>
  <c r="E37" i="3" a="1"/>
  <c r="Y37" i="3"/>
  <c r="D218" i="3"/>
  <c r="E218" i="3" s="1" a="1"/>
  <c r="Y218" i="3"/>
  <c r="D92" i="3"/>
  <c r="E92" i="3" s="1" a="1"/>
  <c r="Y92" i="3"/>
  <c r="D217" i="3"/>
  <c r="E217" i="3" s="1" a="1"/>
  <c r="Y217" i="3"/>
  <c r="D119" i="3"/>
  <c r="E119" i="3" s="1" a="1"/>
  <c r="Y119" i="3"/>
  <c r="D49" i="3"/>
  <c r="E49" i="3" s="1" a="1"/>
  <c r="E49" i="3" s="1"/>
  <c r="I49" i="3" s="1" a="1"/>
  <c r="Y49" i="3"/>
  <c r="D270" i="3"/>
  <c r="E270" i="3" s="1" a="1"/>
  <c r="E270" i="3" s="1"/>
  <c r="I270" i="3" s="1" a="1"/>
  <c r="D256" i="3"/>
  <c r="E256" i="3" s="1" a="1"/>
  <c r="E256" i="3" s="1"/>
  <c r="D242" i="3"/>
  <c r="E242" i="3" s="1" a="1"/>
  <c r="L242" i="3" s="1" a="1"/>
  <c r="L242" i="3" s="1"/>
  <c r="Y242" i="3"/>
  <c r="D228" i="3"/>
  <c r="E228" i="3" s="1" a="1"/>
  <c r="E228" i="3" s="1"/>
  <c r="I228" i="3" s="1" a="1"/>
  <c r="T228" i="3" s="1"/>
  <c r="Y228" i="3"/>
  <c r="D214" i="3"/>
  <c r="E214" i="3" s="1" a="1"/>
  <c r="Y214" i="3"/>
  <c r="D200" i="3"/>
  <c r="E200" i="3" s="1" a="1"/>
  <c r="Y200" i="3"/>
  <c r="D186" i="3"/>
  <c r="Y186" i="3"/>
  <c r="D172" i="3"/>
  <c r="E172" i="3" s="1" a="1"/>
  <c r="E172" i="3" s="1"/>
  <c r="Y172" i="3"/>
  <c r="D158" i="3"/>
  <c r="E158" i="3" s="1" a="1"/>
  <c r="E158" i="3" s="1"/>
  <c r="Y158" i="3"/>
  <c r="D144" i="3"/>
  <c r="E144" i="3" s="1" a="1"/>
  <c r="E144" i="3" s="1"/>
  <c r="Y144" i="3"/>
  <c r="D130" i="3"/>
  <c r="Y130" i="3"/>
  <c r="D116" i="3"/>
  <c r="E116" i="3" s="1" a="1"/>
  <c r="Y116" i="3"/>
  <c r="L102" i="3" a="1"/>
  <c r="L102" i="3" s="1"/>
  <c r="Y102" i="3"/>
  <c r="D102" i="3"/>
  <c r="E102" i="3" s="1" a="1"/>
  <c r="E102" i="3" s="1"/>
  <c r="D88" i="3"/>
  <c r="E88" i="3" s="1" a="1"/>
  <c r="Y88" i="3"/>
  <c r="D74" i="3"/>
  <c r="Y74" i="3"/>
  <c r="D60" i="3"/>
  <c r="Y60" i="3"/>
  <c r="D46" i="3"/>
  <c r="E46" i="3" s="1" a="1"/>
  <c r="E46" i="3" s="1"/>
  <c r="I46" i="3" s="1" a="1"/>
  <c r="Y46" i="3"/>
  <c r="D252" i="3"/>
  <c r="E252" i="3" s="1" a="1"/>
  <c r="E252" i="3" s="1"/>
  <c r="I252" i="3" s="1" a="1"/>
  <c r="Y252" i="3"/>
  <c r="D224" i="3"/>
  <c r="E224" i="3" s="1" a="1"/>
  <c r="Y224" i="3"/>
  <c r="D182" i="3"/>
  <c r="Y182" i="3"/>
  <c r="D140" i="3"/>
  <c r="Y140" i="3"/>
  <c r="D70" i="3"/>
  <c r="Y70" i="3"/>
  <c r="D265" i="3"/>
  <c r="E265" i="3" s="1" a="1"/>
  <c r="E265" i="3" s="1"/>
  <c r="D223" i="3"/>
  <c r="E223" i="3" s="1" a="1"/>
  <c r="Y223" i="3"/>
  <c r="D181" i="3"/>
  <c r="Y181" i="3"/>
  <c r="D139" i="3"/>
  <c r="Y139" i="3"/>
  <c r="D83" i="3"/>
  <c r="E83" i="3" s="1" a="1"/>
  <c r="E83" i="3" s="1"/>
  <c r="Y83" i="3"/>
  <c r="D264" i="3"/>
  <c r="E264" i="3" s="1" a="1"/>
  <c r="E264" i="3" s="1"/>
  <c r="I264" i="3" s="1" a="1"/>
  <c r="U264" i="3" s="1"/>
  <c r="V264" i="3" s="1"/>
  <c r="D222" i="3"/>
  <c r="E222" i="3" s="1" a="1"/>
  <c r="Y222" i="3"/>
  <c r="D138" i="3"/>
  <c r="Y138" i="3"/>
  <c r="D96" i="3"/>
  <c r="E96" i="3" s="1" a="1"/>
  <c r="E96" i="3" s="1"/>
  <c r="Y96" i="3"/>
  <c r="D263" i="3"/>
  <c r="E263" i="3" s="1" a="1"/>
  <c r="D221" i="3"/>
  <c r="E221" i="3" s="1" a="1"/>
  <c r="O221" i="3" s="1" a="1"/>
  <c r="Y221" i="3"/>
  <c r="D193" i="3"/>
  <c r="E193" i="3" s="1" a="1"/>
  <c r="Y193" i="3"/>
  <c r="D109" i="3"/>
  <c r="E109" i="3" s="1" a="1"/>
  <c r="E109" i="3" s="1"/>
  <c r="Y109" i="3"/>
  <c r="D276" i="3"/>
  <c r="E276" i="3" s="1" a="1"/>
  <c r="D234" i="3"/>
  <c r="E234" i="3" s="1" a="1"/>
  <c r="Y234" i="3"/>
  <c r="D164" i="3"/>
  <c r="E164" i="3" s="1" a="1"/>
  <c r="E164" i="3" s="1"/>
  <c r="I164" i="3" s="1" a="1"/>
  <c r="U164" i="3" s="1"/>
  <c r="V164" i="3" s="1"/>
  <c r="Y164" i="3"/>
  <c r="D94" i="3"/>
  <c r="Y94" i="3"/>
  <c r="D275" i="3"/>
  <c r="E275" i="3" s="1" a="1"/>
  <c r="D219" i="3"/>
  <c r="E219" i="3" s="1" a="1"/>
  <c r="Y219" i="3"/>
  <c r="D163" i="3"/>
  <c r="E163" i="3" s="1" a="1"/>
  <c r="E163" i="3" s="1"/>
  <c r="Y163" i="3"/>
  <c r="D93" i="3"/>
  <c r="E93" i="3" s="1" a="1"/>
  <c r="Y93" i="3"/>
  <c r="D274" i="3"/>
  <c r="E274" i="3" s="1" a="1"/>
  <c r="E274" i="3" s="1"/>
  <c r="I274" i="3" s="1" a="1"/>
  <c r="D232" i="3"/>
  <c r="E232" i="3" s="1" a="1"/>
  <c r="O232" i="3" s="1" a="1"/>
  <c r="O232" i="3" s="1"/>
  <c r="Y232" i="3"/>
  <c r="D162" i="3"/>
  <c r="Y162" i="3"/>
  <c r="D120" i="3"/>
  <c r="E120" i="3" s="1" a="1"/>
  <c r="Y120" i="3"/>
  <c r="D259" i="3"/>
  <c r="E259" i="3" s="1" a="1"/>
  <c r="E259" i="3" s="1"/>
  <c r="D203" i="3"/>
  <c r="E203" i="3" s="1" a="1"/>
  <c r="Y203" i="3"/>
  <c r="D269" i="3"/>
  <c r="E269" i="3" s="1" a="1"/>
  <c r="E269" i="3" s="1"/>
  <c r="D255" i="3"/>
  <c r="E255" i="3" s="1" a="1"/>
  <c r="D241" i="3"/>
  <c r="E241" i="3" s="1" a="1"/>
  <c r="Y241" i="3"/>
  <c r="D227" i="3"/>
  <c r="E227" i="3" s="1" a="1"/>
  <c r="Q227" i="3" s="1" a="1"/>
  <c r="Q227" i="3" s="1"/>
  <c r="Y227" i="3"/>
  <c r="D213" i="3"/>
  <c r="E213" i="3" s="1" a="1"/>
  <c r="L213" i="3" s="1" a="1"/>
  <c r="L213" i="3" s="1"/>
  <c r="Y213" i="3"/>
  <c r="D185" i="3"/>
  <c r="E185" i="3" s="1" a="1"/>
  <c r="E185" i="3" s="1"/>
  <c r="Y185" i="3"/>
  <c r="D171" i="3"/>
  <c r="Y171" i="3"/>
  <c r="D157" i="3"/>
  <c r="Y157" i="3"/>
  <c r="D143" i="3"/>
  <c r="E143" i="3" s="1" a="1"/>
  <c r="E143" i="3" s="1"/>
  <c r="I143" i="3" s="1" a="1"/>
  <c r="Y143" i="3"/>
  <c r="D129" i="3"/>
  <c r="Y129" i="3"/>
  <c r="D115" i="3"/>
  <c r="E115" i="3" s="1" a="1"/>
  <c r="Y115" i="3"/>
  <c r="D101" i="3"/>
  <c r="E101" i="3" s="1" a="1"/>
  <c r="E101" i="3" s="1"/>
  <c r="Y101" i="3"/>
  <c r="D87" i="3"/>
  <c r="E87" i="3" s="1" a="1"/>
  <c r="Y87" i="3"/>
  <c r="D73" i="3"/>
  <c r="Y73" i="3"/>
  <c r="D45" i="3"/>
  <c r="E45" i="3" s="1" a="1"/>
  <c r="E45" i="3" s="1"/>
  <c r="I45" i="3" s="1" a="1"/>
  <c r="Y45" i="3"/>
  <c r="E17" i="3" a="1"/>
  <c r="E17" i="3" s="1"/>
  <c r="I17" i="3" s="1" a="1"/>
  <c r="Y17" i="3"/>
  <c r="D210" i="3"/>
  <c r="E210" i="3" s="1" a="1"/>
  <c r="Y210" i="3"/>
  <c r="D98" i="3"/>
  <c r="E98" i="3" s="1" a="1"/>
  <c r="E98" i="3" s="1"/>
  <c r="I98" i="3" s="1" a="1"/>
  <c r="Y98" i="3"/>
  <c r="D195" i="3"/>
  <c r="E195" i="3" s="1" a="1"/>
  <c r="Y195" i="3"/>
  <c r="D97" i="3"/>
  <c r="E97" i="3" s="1" a="1"/>
  <c r="E97" i="3" s="1"/>
  <c r="Y97" i="3"/>
  <c r="D278" i="3"/>
  <c r="E278" i="3" s="1" a="1"/>
  <c r="E278" i="3" s="1"/>
  <c r="I278" i="3" s="1" a="1"/>
  <c r="D194" i="3"/>
  <c r="E194" i="3" s="1" a="1"/>
  <c r="Y194" i="3"/>
  <c r="D68" i="3"/>
  <c r="Y68" i="3"/>
  <c r="D95" i="3"/>
  <c r="E95" i="3" s="1" a="1"/>
  <c r="Y95" i="3"/>
  <c r="D262" i="3"/>
  <c r="E262" i="3" s="1" a="1"/>
  <c r="E262" i="3" s="1"/>
  <c r="I262" i="3" s="1" a="1"/>
  <c r="D192" i="3"/>
  <c r="E192" i="3" s="1" a="1"/>
  <c r="E192" i="3" s="1"/>
  <c r="I192" i="3" s="1" a="1"/>
  <c r="U192" i="3" s="1"/>
  <c r="V192" i="3" s="1"/>
  <c r="Y192" i="3"/>
  <c r="D122" i="3"/>
  <c r="E122" i="3" s="1" a="1"/>
  <c r="Y122" i="3"/>
  <c r="D261" i="3"/>
  <c r="E261" i="3" s="1" a="1"/>
  <c r="E261" i="3" s="1"/>
  <c r="D204" i="3"/>
  <c r="E204" i="3" s="1" a="1"/>
  <c r="Y204" i="3"/>
  <c r="Y106" i="3"/>
  <c r="D106" i="3"/>
  <c r="E106" i="3" s="1" a="1"/>
  <c r="D273" i="3"/>
  <c r="E273" i="3" s="1" a="1"/>
  <c r="E273" i="3" s="1"/>
  <c r="I273" i="3" s="1" a="1"/>
  <c r="U273" i="3" s="1"/>
  <c r="V273" i="3" s="1"/>
  <c r="D189" i="3"/>
  <c r="E189" i="3" s="1" a="1"/>
  <c r="Y189" i="3"/>
  <c r="D77" i="3"/>
  <c r="Y77" i="3"/>
  <c r="D205" i="3"/>
  <c r="E205" i="3" s="1" a="1"/>
  <c r="D268" i="3"/>
  <c r="E268" i="3" s="1" a="1"/>
  <c r="D254" i="3"/>
  <c r="E254" i="3" s="1" a="1"/>
  <c r="E254" i="3" s="1"/>
  <c r="I254" i="3" s="1" a="1"/>
  <c r="Y254" i="3"/>
  <c r="D240" i="3"/>
  <c r="E240" i="3" s="1" a="1"/>
  <c r="Y240" i="3"/>
  <c r="D226" i="3"/>
  <c r="E226" i="3" s="1" a="1"/>
  <c r="Y226" i="3"/>
  <c r="D212" i="3"/>
  <c r="E212" i="3" s="1" a="1"/>
  <c r="L212" i="3" s="1" a="1"/>
  <c r="L212" i="3" s="1"/>
  <c r="Y212" i="3"/>
  <c r="D184" i="3"/>
  <c r="Y184" i="3"/>
  <c r="D170" i="3"/>
  <c r="Y170" i="3"/>
  <c r="D156" i="3"/>
  <c r="Y156" i="3"/>
  <c r="D142" i="3"/>
  <c r="Y142" i="3"/>
  <c r="D128" i="3"/>
  <c r="Y128" i="3"/>
  <c r="D114" i="3"/>
  <c r="E114" i="3" s="1" a="1"/>
  <c r="Y114" i="3"/>
  <c r="D100" i="3"/>
  <c r="E100" i="3" s="1" a="1"/>
  <c r="E100" i="3" s="1"/>
  <c r="Y100" i="3"/>
  <c r="D86" i="3"/>
  <c r="E86" i="3" s="1" a="1"/>
  <c r="Y86" i="3"/>
  <c r="D72" i="3"/>
  <c r="Y72" i="3"/>
  <c r="D58" i="3"/>
  <c r="Y58" i="3"/>
  <c r="D44" i="3"/>
  <c r="E44" i="3" s="1" a="1"/>
  <c r="E44" i="3" s="1"/>
  <c r="I44" i="3" s="1" a="1"/>
  <c r="Y44" i="3"/>
  <c r="D266" i="3"/>
  <c r="E266" i="3" s="1" a="1"/>
  <c r="E266" i="3" s="1"/>
  <c r="I266" i="3" s="1" a="1"/>
  <c r="U266" i="3" s="1"/>
  <c r="V266" i="3" s="1"/>
  <c r="D154" i="3"/>
  <c r="E154" i="3" s="1" a="1"/>
  <c r="Y154" i="3"/>
  <c r="D112" i="3"/>
  <c r="E112" i="3" s="1" a="1"/>
  <c r="Y112" i="3"/>
  <c r="D56" i="3"/>
  <c r="E56" i="3" s="1" a="1"/>
  <c r="E56" i="3" s="1"/>
  <c r="I56" i="3" s="1" a="1"/>
  <c r="Y56" i="3"/>
  <c r="D279" i="3"/>
  <c r="E279" i="3" s="1" a="1"/>
  <c r="E279" i="3" s="1"/>
  <c r="D209" i="3"/>
  <c r="E209" i="3" s="1" a="1"/>
  <c r="E209" i="3" s="1"/>
  <c r="I209" i="3" s="1" a="1"/>
  <c r="I209" i="3" s="1"/>
  <c r="Y209" i="3"/>
  <c r="D69" i="3"/>
  <c r="Y69" i="3"/>
  <c r="E13" i="3" a="1"/>
  <c r="E13" i="3" s="1"/>
  <c r="I13" i="3" s="1" a="1"/>
  <c r="Y13" i="3"/>
  <c r="D236" i="3"/>
  <c r="E236" i="3" s="1" a="1"/>
  <c r="Y236" i="3"/>
  <c r="D152" i="3"/>
  <c r="Y152" i="3"/>
  <c r="D124" i="3"/>
  <c r="Y124" i="3"/>
  <c r="D54" i="3"/>
  <c r="E54" i="3" s="1" a="1"/>
  <c r="E54" i="3" s="1"/>
  <c r="I54" i="3" s="1" a="1"/>
  <c r="Y54" i="3"/>
  <c r="E12" i="3" a="1"/>
  <c r="E12" i="3" s="1"/>
  <c r="I12" i="3" s="1" a="1"/>
  <c r="Y12" i="3"/>
  <c r="D235" i="3"/>
  <c r="E235" i="3" s="1" a="1"/>
  <c r="Y235" i="3"/>
  <c r="D151" i="3"/>
  <c r="Y151" i="3"/>
  <c r="D123" i="3"/>
  <c r="E123" i="3" s="1" a="1"/>
  <c r="Y123" i="3"/>
  <c r="D81" i="3"/>
  <c r="Y81" i="3"/>
  <c r="D53" i="3"/>
  <c r="E53" i="3" s="1" a="1"/>
  <c r="E53" i="3" s="1"/>
  <c r="I53" i="3" s="1" a="1"/>
  <c r="I53" i="3" s="1"/>
  <c r="Y53" i="3"/>
  <c r="E11" i="3" a="1"/>
  <c r="E11" i="3" s="1"/>
  <c r="I11" i="3" s="1" a="1"/>
  <c r="Y11" i="3"/>
  <c r="D178" i="3"/>
  <c r="Y178" i="3"/>
  <c r="D108" i="3"/>
  <c r="E108" i="3" s="1" a="1"/>
  <c r="Y108" i="3"/>
  <c r="D52" i="3"/>
  <c r="E52" i="3" s="1" a="1"/>
  <c r="Y52" i="3"/>
  <c r="D177" i="3"/>
  <c r="Y177" i="3"/>
  <c r="D107" i="3"/>
  <c r="E107" i="3" s="1" a="1"/>
  <c r="E107" i="3" s="1"/>
  <c r="I107" i="3" s="1" a="1"/>
  <c r="Y107" i="3"/>
  <c r="D79" i="3"/>
  <c r="Y79" i="3"/>
  <c r="D260" i="3"/>
  <c r="E260" i="3" s="1" a="1"/>
  <c r="E260" i="3" s="1"/>
  <c r="I260" i="3" s="1" a="1"/>
  <c r="D190" i="3"/>
  <c r="E190" i="3" s="1" a="1"/>
  <c r="E190" i="3" s="1"/>
  <c r="I190" i="3" s="1" a="1"/>
  <c r="U190" i="3" s="1"/>
  <c r="V190" i="3" s="1"/>
  <c r="Y190" i="3"/>
  <c r="D148" i="3"/>
  <c r="E148" i="3" s="1" a="1"/>
  <c r="Y148" i="3"/>
  <c r="D78" i="3"/>
  <c r="Y78" i="3"/>
  <c r="E36" i="3" a="1"/>
  <c r="E36" i="3" s="1"/>
  <c r="I36" i="3" s="1" a="1"/>
  <c r="Y36" i="3"/>
  <c r="D161" i="3"/>
  <c r="Y161" i="3"/>
  <c r="D133" i="3"/>
  <c r="Y133" i="3"/>
  <c r="D207" i="3"/>
  <c r="E207" i="3" s="1" a="1"/>
  <c r="E207" i="3" s="1"/>
  <c r="I207" i="3" s="1" a="1"/>
  <c r="U207" i="3" s="1"/>
  <c r="V207" i="3" s="1"/>
  <c r="D267" i="3"/>
  <c r="E267" i="3" s="1" a="1"/>
  <c r="D253" i="3"/>
  <c r="E253" i="3" s="1" a="1"/>
  <c r="E253" i="3" s="1"/>
  <c r="I253" i="3" s="1" a="1"/>
  <c r="Y253" i="3"/>
  <c r="D239" i="3"/>
  <c r="E239" i="3" s="1" a="1"/>
  <c r="Y239" i="3"/>
  <c r="D225" i="3"/>
  <c r="E225" i="3" s="1" a="1"/>
  <c r="Y225" i="3"/>
  <c r="D211" i="3"/>
  <c r="E211" i="3" s="1" a="1"/>
  <c r="Y211" i="3"/>
  <c r="D197" i="3"/>
  <c r="E197" i="3" s="1" a="1"/>
  <c r="E197" i="3" s="1"/>
  <c r="I197" i="3" s="1" a="1"/>
  <c r="U197" i="3" s="1"/>
  <c r="V197" i="3" s="1"/>
  <c r="Y197" i="3"/>
  <c r="D183" i="3"/>
  <c r="Y183" i="3"/>
  <c r="D169" i="3"/>
  <c r="E169" i="3" s="1" a="1"/>
  <c r="E169" i="3" s="1"/>
  <c r="I169" i="3" s="1" a="1"/>
  <c r="Y169" i="3"/>
  <c r="D155" i="3"/>
  <c r="Y155" i="3"/>
  <c r="D141" i="3"/>
  <c r="Y141" i="3"/>
  <c r="D127" i="3"/>
  <c r="Y127" i="3"/>
  <c r="D113" i="3"/>
  <c r="E113" i="3" s="1" a="1"/>
  <c r="Y113" i="3"/>
  <c r="D99" i="3"/>
  <c r="E99" i="3" s="1" a="1"/>
  <c r="E99" i="3" s="1"/>
  <c r="Y99" i="3"/>
  <c r="D85" i="3"/>
  <c r="Y85" i="3"/>
  <c r="D57" i="3"/>
  <c r="Y57" i="3"/>
  <c r="D43" i="3"/>
  <c r="E43" i="3" s="1" a="1"/>
  <c r="E43" i="3" s="1"/>
  <c r="I43" i="3" s="1" a="1"/>
  <c r="Y43" i="3"/>
  <c r="T198" i="3"/>
  <c r="U198" i="3"/>
  <c r="V198" i="3" s="1"/>
  <c r="O245" i="3" a="1"/>
  <c r="O245" i="3" s="1"/>
  <c r="Q245" i="3" a="1"/>
  <c r="Q245" i="3" s="1"/>
  <c r="O243" i="3" a="1"/>
  <c r="O243" i="3" s="1"/>
  <c r="Q243" i="3" a="1"/>
  <c r="Q243" i="3" s="1"/>
  <c r="L243" i="3" a="1"/>
  <c r="L243" i="3" s="1"/>
  <c r="L228" i="3" a="1"/>
  <c r="L228" i="3" s="1"/>
  <c r="O228" i="3" a="1"/>
  <c r="O228" i="3" s="1"/>
  <c r="Q228" i="3" a="1"/>
  <c r="Q228" i="3" s="1"/>
  <c r="I166" i="3" a="1"/>
  <c r="L166" i="3" a="1"/>
  <c r="L166" i="3" s="1"/>
  <c r="O218" i="3" a="1"/>
  <c r="O218" i="3" s="1"/>
  <c r="L218" i="3" a="1"/>
  <c r="L218" i="3" s="1"/>
  <c r="Q218" i="3" a="1"/>
  <c r="Q218" i="3" s="1"/>
  <c r="Q242" i="3" a="1"/>
  <c r="Q242" i="3" s="1"/>
  <c r="Q238" i="3" a="1"/>
  <c r="Q238" i="3" s="1"/>
  <c r="Q229" i="3" a="1"/>
  <c r="Q229" i="3" s="1"/>
  <c r="O242" i="3" a="1"/>
  <c r="Q220" i="3" a="1"/>
  <c r="Q220" i="3" s="1"/>
  <c r="O220" i="3" a="1"/>
  <c r="O220" i="3" s="1"/>
  <c r="L278" i="3" a="1"/>
  <c r="L278" i="3" s="1"/>
  <c r="O209" i="3" a="1"/>
  <c r="O209" i="3" s="1"/>
  <c r="Q223" i="3" a="1"/>
  <c r="Q223" i="3" s="1"/>
  <c r="O229" i="3" a="1"/>
  <c r="O229" i="3" s="1"/>
  <c r="Q209" i="3" a="1"/>
  <c r="Q209" i="3" s="1"/>
  <c r="O237" i="3" a="1"/>
  <c r="O237" i="3" s="1"/>
  <c r="E15" i="3" a="1"/>
  <c r="E15" i="3" s="1"/>
  <c r="I15" i="3" s="1" a="1"/>
  <c r="U15" i="3" s="1"/>
  <c r="V15" i="3" s="1"/>
  <c r="E42" i="3" a="1"/>
  <c r="E42" i="3" s="1"/>
  <c r="E14" i="3" a="1"/>
  <c r="E14" i="3" s="1"/>
  <c r="E41" i="3" a="1"/>
  <c r="E41" i="3" s="1"/>
  <c r="E40" i="3" a="1"/>
  <c r="E40" i="3" s="1"/>
  <c r="E31" i="3" a="1"/>
  <c r="E38" i="3" a="1"/>
  <c r="E38" i="3" s="1"/>
  <c r="E10" i="3" a="1"/>
  <c r="E10" i="3" s="1"/>
  <c r="E22" i="3" a="1"/>
  <c r="E22" i="3" s="1"/>
  <c r="E8" i="3" a="1"/>
  <c r="E8" i="3" s="1"/>
  <c r="E35" i="3" a="1"/>
  <c r="E35" i="3" s="1"/>
  <c r="E21" i="3" a="1"/>
  <c r="E21" i="3" s="1"/>
  <c r="E7" i="3" a="1"/>
  <c r="E7" i="3" s="1"/>
  <c r="E16" i="3" a="1"/>
  <c r="E16" i="3" s="1"/>
  <c r="E39" i="3" a="1"/>
  <c r="E39" i="3" s="1"/>
  <c r="E34" i="3" a="1"/>
  <c r="E34" i="3" s="1"/>
  <c r="E20" i="3" a="1"/>
  <c r="E20" i="3" s="1"/>
  <c r="E6" i="3" a="1"/>
  <c r="E6" i="3" s="1"/>
  <c r="E19" i="3" a="1"/>
  <c r="E19" i="3" s="1"/>
  <c r="E9" i="3" a="1"/>
  <c r="E9" i="3" s="1"/>
  <c r="E18" i="3" a="1"/>
  <c r="E18" i="3" s="1"/>
  <c r="D91" i="3"/>
  <c r="D59" i="3"/>
  <c r="H5" i="5"/>
  <c r="J172" i="6"/>
  <c r="D251" i="3"/>
  <c r="G5" i="5"/>
  <c r="F5" i="5"/>
  <c r="I65" i="6"/>
  <c r="I24" i="6"/>
  <c r="I83" i="6"/>
  <c r="D199" i="3"/>
  <c r="E199" i="3" s="1" a="1"/>
  <c r="E126" i="6"/>
  <c r="I171" i="6"/>
  <c r="E79" i="6"/>
  <c r="P5" i="5"/>
  <c r="I111" i="6"/>
  <c r="F108" i="6"/>
  <c r="F207" i="6"/>
  <c r="J38" i="6"/>
  <c r="F29" i="6"/>
  <c r="F89" i="6"/>
  <c r="J94" i="6"/>
  <c r="O5" i="5"/>
  <c r="N5" i="5"/>
  <c r="L5" i="5"/>
  <c r="G230" i="6"/>
  <c r="G68" i="6"/>
  <c r="K192" i="6"/>
  <c r="U270" i="3"/>
  <c r="V270" i="3" s="1"/>
  <c r="K5" i="5"/>
  <c r="K15" i="6"/>
  <c r="K143" i="6"/>
  <c r="G161" i="6"/>
  <c r="G10" i="6"/>
  <c r="K86" i="6"/>
  <c r="M5" i="5"/>
  <c r="J5" i="5"/>
  <c r="I5" i="5"/>
  <c r="G50" i="6"/>
  <c r="J111" i="6"/>
  <c r="I153" i="6"/>
  <c r="D208" i="3"/>
  <c r="E208" i="3" s="1" a="1"/>
  <c r="D131" i="3"/>
  <c r="D71" i="3"/>
  <c r="D231" i="3"/>
  <c r="E231" i="3" s="1" a="1"/>
  <c r="U280" i="3"/>
  <c r="V280" i="3" s="1"/>
  <c r="U274" i="3"/>
  <c r="V274" i="3" s="1"/>
  <c r="D111" i="3"/>
  <c r="I259" i="3" a="1"/>
  <c r="D51" i="3"/>
  <c r="E51" i="3" s="1" a="1"/>
  <c r="E51" i="3" s="1"/>
  <c r="I51" i="3" s="1" a="1"/>
  <c r="I109" i="3" a="1"/>
  <c r="L109" i="3" a="1"/>
  <c r="L109" i="3" s="1"/>
  <c r="L46" i="3" a="1"/>
  <c r="L48" i="3" a="1"/>
  <c r="L48" i="3" s="1"/>
  <c r="I191" i="3" a="1"/>
  <c r="U191" i="3" s="1"/>
  <c r="V191" i="3" s="1"/>
  <c r="L191" i="3" a="1"/>
  <c r="L191" i="3" s="1"/>
  <c r="I172" i="3" a="1"/>
  <c r="U172" i="3" s="1"/>
  <c r="V172" i="3" s="1"/>
  <c r="L172" i="3" a="1"/>
  <c r="L172" i="3" s="1"/>
  <c r="I261" i="3" a="1"/>
  <c r="L261" i="3" a="1"/>
  <c r="L261" i="3" s="1"/>
  <c r="I163" i="3" a="1"/>
  <c r="U163" i="3" s="1"/>
  <c r="V163" i="3" s="1"/>
  <c r="L163" i="3" a="1"/>
  <c r="L163" i="3" s="1"/>
  <c r="L164" i="3" a="1"/>
  <c r="L164" i="3" s="1"/>
  <c r="I145" i="3" a="1"/>
  <c r="L145" i="3" a="1"/>
  <c r="L145" i="3" s="1"/>
  <c r="L252" i="3" a="1"/>
  <c r="L252" i="3" s="1"/>
  <c r="I158" i="3" a="1"/>
  <c r="U158" i="3" s="1"/>
  <c r="V158" i="3" s="1"/>
  <c r="L158" i="3" a="1"/>
  <c r="L158" i="3" s="1"/>
  <c r="I144" i="3" a="1"/>
  <c r="L144" i="3" a="1"/>
  <c r="L144" i="3" s="1"/>
  <c r="L154" i="3" a="1"/>
  <c r="L154" i="3" s="1"/>
  <c r="L211" i="3" a="1"/>
  <c r="L211" i="3" s="1"/>
  <c r="I83" i="3" a="1"/>
  <c r="L83" i="3" a="1"/>
  <c r="L83" i="3" s="1"/>
  <c r="E47" i="3"/>
  <c r="I47" i="3" s="1" a="1"/>
  <c r="L47" i="3" a="1"/>
  <c r="L47" i="3" s="1"/>
  <c r="I185" i="3" a="1"/>
  <c r="U185" i="3" s="1"/>
  <c r="V185" i="3" s="1"/>
  <c r="L185" i="3" a="1"/>
  <c r="L185" i="3" s="1"/>
  <c r="I247" i="3" a="1"/>
  <c r="L247" i="3" a="1"/>
  <c r="L247" i="3" s="1"/>
  <c r="L49" i="3" a="1"/>
  <c r="T49" i="3" s="1"/>
  <c r="I246" i="3" a="1"/>
  <c r="L246" i="3" a="1"/>
  <c r="L246" i="3" s="1"/>
  <c r="I256" i="3" a="1"/>
  <c r="L256" i="3" a="1"/>
  <c r="L256" i="3" s="1"/>
  <c r="E52" i="3"/>
  <c r="I52" i="3" s="1" a="1"/>
  <c r="L52" i="3" a="1"/>
  <c r="L52" i="3" s="1"/>
  <c r="L209" i="3" a="1"/>
  <c r="L209" i="3" s="1"/>
  <c r="L97" i="3" a="1"/>
  <c r="L97" i="3" s="1"/>
  <c r="I46" i="3"/>
  <c r="I49" i="3"/>
  <c r="I198" i="3"/>
  <c r="S198" i="3" s="1"/>
  <c r="E236" i="3"/>
  <c r="I236" i="3" s="1" a="1"/>
  <c r="I265" i="3" a="1"/>
  <c r="U265" i="3" s="1"/>
  <c r="V265" i="3" s="1"/>
  <c r="E218" i="3"/>
  <c r="I218" i="3" s="1" a="1"/>
  <c r="O4" i="3" a="1"/>
  <c r="O4" i="3" s="1"/>
  <c r="I4" i="3" a="1"/>
  <c r="U4" i="3" s="1"/>
  <c r="V4" i="3" s="1"/>
  <c r="Q4" i="3" a="1"/>
  <c r="Q4" i="3" s="1"/>
  <c r="L4" i="3" a="1"/>
  <c r="L4" i="3" s="1"/>
  <c r="E203" i="3"/>
  <c r="I203" i="3" s="1" a="1"/>
  <c r="E196" i="3"/>
  <c r="I196" i="3" s="1" a="1"/>
  <c r="U196" i="3" s="1"/>
  <c r="V196" i="3" s="1"/>
  <c r="E219" i="3"/>
  <c r="I219" i="3" s="1" a="1"/>
  <c r="I219" i="3" s="1"/>
  <c r="E242" i="3"/>
  <c r="I242" i="3" s="1" a="1"/>
  <c r="I242" i="3" s="1"/>
  <c r="I269" i="3" a="1"/>
  <c r="U269" i="3" s="1"/>
  <c r="V269" i="3" s="1"/>
  <c r="E40" i="6"/>
  <c r="I102" i="3" a="1"/>
  <c r="E238" i="3"/>
  <c r="I238" i="3" s="1" a="1"/>
  <c r="J108" i="6"/>
  <c r="E235" i="3"/>
  <c r="I235" i="3" s="1" a="1"/>
  <c r="E243" i="3"/>
  <c r="I243" i="3" s="1" a="1"/>
  <c r="E205" i="3"/>
  <c r="I205" i="3" s="1" a="1"/>
  <c r="U75" i="6" l="1"/>
  <c r="J26" i="6"/>
  <c r="E84" i="6"/>
  <c r="K18" i="6"/>
  <c r="G46" i="6"/>
  <c r="I102" i="6"/>
  <c r="E117" i="6"/>
  <c r="I82" i="6"/>
  <c r="K66" i="6"/>
  <c r="K185" i="6"/>
  <c r="G7" i="6"/>
  <c r="E181" i="6"/>
  <c r="J19" i="6"/>
  <c r="F59" i="6"/>
  <c r="I40" i="6"/>
  <c r="M40" i="6" s="1"/>
  <c r="I71" i="6"/>
  <c r="M71" i="6" s="1"/>
  <c r="G53" i="6"/>
  <c r="K31" i="6"/>
  <c r="G246" i="6"/>
  <c r="E36" i="6"/>
  <c r="F143" i="6"/>
  <c r="E227" i="6"/>
  <c r="E23" i="6"/>
  <c r="E89" i="6"/>
  <c r="R89" i="6" s="1"/>
  <c r="J196" i="6"/>
  <c r="J77" i="6"/>
  <c r="I126" i="6"/>
  <c r="M126" i="6" s="1"/>
  <c r="G20" i="6"/>
  <c r="G201" i="6"/>
  <c r="K20" i="6"/>
  <c r="J207" i="6"/>
  <c r="E37" i="3"/>
  <c r="I37" i="3" s="1" a="1"/>
  <c r="U37" i="3" s="1"/>
  <c r="V37" i="3" s="1"/>
  <c r="L37" i="3" a="1"/>
  <c r="L37" i="3" s="1"/>
  <c r="L36" i="3" a="1"/>
  <c r="L260" i="3" a="1"/>
  <c r="L260" i="3" s="1"/>
  <c r="L274" i="3" a="1"/>
  <c r="L274" i="3" s="1"/>
  <c r="L257" i="3" a="1"/>
  <c r="L257" i="3" s="1"/>
  <c r="L146" i="3" a="1"/>
  <c r="L146" i="3" s="1"/>
  <c r="L273" i="3" a="1"/>
  <c r="L273" i="3" s="1"/>
  <c r="L100" i="3" a="1"/>
  <c r="L100" i="3" s="1"/>
  <c r="Q215" i="3" a="1"/>
  <c r="Q215" i="3" s="1"/>
  <c r="L107" i="3" a="1"/>
  <c r="L107" i="3" s="1"/>
  <c r="L258" i="3" a="1"/>
  <c r="L258" i="3" s="1"/>
  <c r="L220" i="3" a="1"/>
  <c r="L220" i="3" s="1"/>
  <c r="Q232" i="3" a="1"/>
  <c r="Q232" i="3" s="1"/>
  <c r="L180" i="3" a="1"/>
  <c r="L180" i="3" s="1"/>
  <c r="L55" i="3" a="1"/>
  <c r="L229" i="3" a="1"/>
  <c r="L229" i="3" s="1"/>
  <c r="S229" i="3" s="1"/>
  <c r="U83" i="3"/>
  <c r="V83" i="3" s="1"/>
  <c r="L53" i="3" a="1"/>
  <c r="U53" i="3" s="1"/>
  <c r="V53" i="3" s="1"/>
  <c r="L56" i="3" a="1"/>
  <c r="L56" i="3" s="1"/>
  <c r="E215" i="3"/>
  <c r="I215" i="3" s="1" a="1"/>
  <c r="I215" i="3" s="1"/>
  <c r="E244" i="3"/>
  <c r="I244" i="3" s="1" a="1"/>
  <c r="I244" i="3" s="1"/>
  <c r="S244" i="3" s="1"/>
  <c r="L176" i="3" a="1"/>
  <c r="L176" i="3" s="1"/>
  <c r="L192" i="3" a="1"/>
  <c r="L192" i="3" s="1"/>
  <c r="L262" i="3" a="1"/>
  <c r="L262" i="3" s="1"/>
  <c r="E91" i="3" a="1"/>
  <c r="E147" i="3"/>
  <c r="I147" i="3" s="1" a="1"/>
  <c r="L147" i="3" a="1"/>
  <c r="L147" i="3" s="1"/>
  <c r="I236" i="3"/>
  <c r="T236" i="3"/>
  <c r="E119" i="3"/>
  <c r="I119" i="3" s="1" a="1"/>
  <c r="L119" i="3" a="1"/>
  <c r="L119" i="3" s="1"/>
  <c r="E250" i="3" a="1"/>
  <c r="E75" i="3" a="1"/>
  <c r="E80" i="3" a="1"/>
  <c r="E118" i="3"/>
  <c r="I118" i="3" s="1" a="1"/>
  <c r="L118" i="3" a="1"/>
  <c r="L118" i="3" s="1"/>
  <c r="E139" i="3" a="1"/>
  <c r="E131" i="3" a="1"/>
  <c r="E116" i="3"/>
  <c r="I116" i="3" s="1" a="1"/>
  <c r="I116" i="3" s="1"/>
  <c r="S116" i="3" s="1"/>
  <c r="L116" i="3" a="1"/>
  <c r="L116" i="3" s="1"/>
  <c r="L214" i="3" a="1"/>
  <c r="L214" i="3" s="1"/>
  <c r="O214" i="3" a="1"/>
  <c r="O214" i="3" s="1"/>
  <c r="Q214" i="3" a="1"/>
  <c r="Q214" i="3" s="1"/>
  <c r="E162" i="3" a="1"/>
  <c r="E94" i="3" a="1"/>
  <c r="E263" i="3"/>
  <c r="I263" i="3" s="1" a="1"/>
  <c r="U263" i="3" s="1"/>
  <c r="V263" i="3" s="1"/>
  <c r="L263" i="3" a="1"/>
  <c r="L263" i="3" s="1"/>
  <c r="E181" i="3" a="1"/>
  <c r="L66" i="3" a="1"/>
  <c r="L66" i="3" s="1"/>
  <c r="E66" i="3" a="1"/>
  <c r="E66" i="3" s="1"/>
  <c r="I66" i="3" s="1" a="1"/>
  <c r="E95" i="3"/>
  <c r="I95" i="3" s="1" a="1"/>
  <c r="L95" i="3" a="1"/>
  <c r="L95" i="3" s="1"/>
  <c r="E210" i="3"/>
  <c r="I210" i="3" s="1" a="1"/>
  <c r="I210" i="3" s="1"/>
  <c r="Q210" i="3" a="1"/>
  <c r="Q210" i="3" s="1"/>
  <c r="O210" i="3" a="1"/>
  <c r="O210" i="3" s="1"/>
  <c r="L210" i="3" a="1"/>
  <c r="L210" i="3" s="1"/>
  <c r="E129" i="3" a="1"/>
  <c r="L241" i="3" a="1"/>
  <c r="L241" i="3" s="1"/>
  <c r="O241" i="3" a="1"/>
  <c r="O241" i="3" s="1"/>
  <c r="E241" i="3"/>
  <c r="I241" i="3" s="1" a="1"/>
  <c r="I241" i="3" s="1"/>
  <c r="S241" i="3" s="1"/>
  <c r="Q241" i="3" a="1"/>
  <c r="Q241" i="3" s="1"/>
  <c r="L232" i="3" a="1"/>
  <c r="L232" i="3" s="1"/>
  <c r="E232" i="3"/>
  <c r="I232" i="3" s="1" a="1"/>
  <c r="I232" i="3" s="1"/>
  <c r="E78" i="3" a="1"/>
  <c r="E78" i="3" s="1"/>
  <c r="I78" i="3" s="1" a="1"/>
  <c r="I78" i="3" s="1"/>
  <c r="E151" i="3" a="1"/>
  <c r="E106" i="3"/>
  <c r="I106" i="3" s="1" a="1"/>
  <c r="L106" i="3" a="1"/>
  <c r="L106" i="3" s="1"/>
  <c r="E255" i="3"/>
  <c r="I255" i="3" s="1" a="1"/>
  <c r="L255" i="3" a="1"/>
  <c r="L255" i="3" s="1"/>
  <c r="L202" i="3" a="1"/>
  <c r="L202" i="3" s="1"/>
  <c r="O202" i="3" a="1"/>
  <c r="O202" i="3" s="1"/>
  <c r="Q202" i="3" a="1"/>
  <c r="Q202" i="3" s="1"/>
  <c r="O216" i="3" a="1"/>
  <c r="O216" i="3" s="1"/>
  <c r="E216" i="3"/>
  <c r="I216" i="3" s="1" a="1"/>
  <c r="I216" i="3" s="1"/>
  <c r="S216" i="3" s="1"/>
  <c r="Q216" i="3" a="1"/>
  <c r="Q216" i="3" s="1"/>
  <c r="E141" i="3" a="1"/>
  <c r="E239" i="3"/>
  <c r="I239" i="3" s="1" a="1"/>
  <c r="L239" i="3" a="1"/>
  <c r="L239" i="3" s="1"/>
  <c r="O239" i="3" a="1"/>
  <c r="O239" i="3" s="1"/>
  <c r="Q239" i="3" a="1"/>
  <c r="Q239" i="3" s="1"/>
  <c r="L266" i="3" a="1"/>
  <c r="E128" i="3" a="1"/>
  <c r="L240" i="3" a="1"/>
  <c r="L240" i="3" s="1"/>
  <c r="O240" i="3" a="1"/>
  <c r="O240" i="3" s="1"/>
  <c r="Q240" i="3" a="1"/>
  <c r="Q240" i="3" s="1"/>
  <c r="E240" i="3"/>
  <c r="I240" i="3" s="1" a="1"/>
  <c r="I240" i="3" s="1"/>
  <c r="S240" i="3" s="1"/>
  <c r="E68" i="3" a="1"/>
  <c r="E68" i="3" s="1"/>
  <c r="I68" i="3" s="1" a="1"/>
  <c r="I68" i="3" s="1"/>
  <c r="U278" i="3"/>
  <c r="V278" i="3" s="1"/>
  <c r="I278" i="3"/>
  <c r="S278" i="3" s="1"/>
  <c r="E67" i="3"/>
  <c r="I67" i="3" s="1" a="1"/>
  <c r="L67" i="3" a="1"/>
  <c r="L67" i="3" s="1"/>
  <c r="E105" i="3"/>
  <c r="I105" i="3" s="1" a="1"/>
  <c r="L105" i="3" a="1"/>
  <c r="L105" i="3" s="1"/>
  <c r="O200" i="3" a="1"/>
  <c r="O200" i="3" s="1"/>
  <c r="Q200" i="3" a="1"/>
  <c r="Q200" i="3" s="1"/>
  <c r="L200" i="3" a="1"/>
  <c r="L200" i="3" s="1"/>
  <c r="E187" i="3"/>
  <c r="I187" i="3" s="1" a="1"/>
  <c r="U187" i="3" s="1"/>
  <c r="V187" i="3" s="1"/>
  <c r="L187" i="3" a="1"/>
  <c r="L187" i="3" s="1"/>
  <c r="E168" i="3" a="1"/>
  <c r="E224" i="3"/>
  <c r="I224" i="3" s="1" a="1"/>
  <c r="I224" i="3" s="1"/>
  <c r="Q224" i="3" a="1"/>
  <c r="Q224" i="3" s="1"/>
  <c r="O224" i="3" a="1"/>
  <c r="O224" i="3" s="1"/>
  <c r="L224" i="3" a="1"/>
  <c r="L224" i="3" s="1"/>
  <c r="E200" i="3"/>
  <c r="I200" i="3" s="1" a="1"/>
  <c r="E214" i="3"/>
  <c r="I214" i="3" s="1" a="1"/>
  <c r="E148" i="3"/>
  <c r="I148" i="3" s="1" a="1"/>
  <c r="L148" i="3" a="1"/>
  <c r="L148" i="3" s="1"/>
  <c r="E108" i="3"/>
  <c r="I108" i="3" s="1" a="1"/>
  <c r="I108" i="3" s="1"/>
  <c r="S108" i="3" s="1"/>
  <c r="L108" i="3" a="1"/>
  <c r="L108" i="3" s="1"/>
  <c r="Q235" i="3" a="1"/>
  <c r="Q235" i="3" s="1"/>
  <c r="O235" i="3" a="1"/>
  <c r="O235" i="3" s="1"/>
  <c r="L235" i="3" a="1"/>
  <c r="L235" i="3" s="1"/>
  <c r="E69" i="3" a="1"/>
  <c r="E69" i="3" s="1"/>
  <c r="I69" i="3" s="1" a="1"/>
  <c r="I69" i="3" s="1"/>
  <c r="I270" i="3"/>
  <c r="E59" i="3" a="1"/>
  <c r="E59" i="3" s="1"/>
  <c r="I59" i="3" s="1" a="1"/>
  <c r="T274" i="3"/>
  <c r="E125" i="3"/>
  <c r="I125" i="3" s="1" a="1"/>
  <c r="U125" i="3" s="1"/>
  <c r="V125" i="3" s="1"/>
  <c r="L125" i="3" a="1"/>
  <c r="L125" i="3" s="1"/>
  <c r="L201" i="3" a="1"/>
  <c r="L201" i="3" s="1"/>
  <c r="O201" i="3" a="1"/>
  <c r="O201" i="3" s="1"/>
  <c r="Q201" i="3" a="1"/>
  <c r="Q201" i="3" s="1"/>
  <c r="E165" i="3" a="1"/>
  <c r="T233" i="3"/>
  <c r="E178" i="3" a="1"/>
  <c r="E194" i="3"/>
  <c r="I194" i="3" s="1" a="1"/>
  <c r="U194" i="3" s="1"/>
  <c r="V194" i="3" s="1"/>
  <c r="L194" i="3" a="1"/>
  <c r="L194" i="3" s="1"/>
  <c r="E223" i="3"/>
  <c r="I223" i="3" s="1" a="1"/>
  <c r="L223" i="3" a="1"/>
  <c r="L223" i="3" s="1"/>
  <c r="E130" i="3" a="1"/>
  <c r="U144" i="3"/>
  <c r="V144" i="3" s="1"/>
  <c r="E57" i="3" a="1"/>
  <c r="E57" i="3" s="1"/>
  <c r="I57" i="3" s="1" a="1"/>
  <c r="E267" i="3"/>
  <c r="I267" i="3" s="1" a="1"/>
  <c r="U267" i="3" s="1"/>
  <c r="V267" i="3" s="1"/>
  <c r="L267" i="3" a="1"/>
  <c r="L267" i="3" s="1"/>
  <c r="E268" i="3"/>
  <c r="I268" i="3" s="1" a="1"/>
  <c r="L268" i="3" a="1"/>
  <c r="L268" i="3" s="1"/>
  <c r="E157" i="3" a="1"/>
  <c r="E92" i="3"/>
  <c r="I92" i="3" s="1" a="1"/>
  <c r="I92" i="3" s="1"/>
  <c r="L92" i="3" a="1"/>
  <c r="L92" i="3" s="1"/>
  <c r="E64" i="3" a="1"/>
  <c r="E64" i="3" s="1"/>
  <c r="I64" i="3" s="1" a="1"/>
  <c r="Q237" i="3" a="1"/>
  <c r="Q237" i="3" s="1"/>
  <c r="S220" i="3"/>
  <c r="L245" i="3" a="1"/>
  <c r="L245" i="3" s="1"/>
  <c r="L269" i="3" a="1"/>
  <c r="L269" i="3" s="1"/>
  <c r="E93" i="3"/>
  <c r="I93" i="3" s="1" a="1"/>
  <c r="U93" i="3" s="1"/>
  <c r="V93" i="3" s="1"/>
  <c r="L93" i="3" a="1"/>
  <c r="L93" i="3" s="1"/>
  <c r="E276" i="3"/>
  <c r="I276" i="3" s="1" a="1"/>
  <c r="L276" i="3" a="1"/>
  <c r="L276" i="3" s="1"/>
  <c r="L44" i="3" a="1"/>
  <c r="L44" i="3" s="1"/>
  <c r="U145" i="3"/>
  <c r="V145" i="3" s="1"/>
  <c r="L253" i="3" a="1"/>
  <c r="L253" i="3" s="1"/>
  <c r="E199" i="3"/>
  <c r="I199" i="3" s="1" a="1"/>
  <c r="I199" i="3" s="1"/>
  <c r="O199" i="3" a="1"/>
  <c r="O199" i="3" s="1"/>
  <c r="Q199" i="3" a="1"/>
  <c r="Q199" i="3" s="1"/>
  <c r="L199" i="3" a="1"/>
  <c r="L199" i="3" s="1"/>
  <c r="E85" i="3" a="1"/>
  <c r="E85" i="3" s="1"/>
  <c r="I85" i="3" s="1" a="1"/>
  <c r="I85" i="3" s="1"/>
  <c r="E183" i="3" a="1"/>
  <c r="E72" i="3" a="1"/>
  <c r="E72" i="3" s="1"/>
  <c r="I72" i="3" s="1" a="1"/>
  <c r="I72" i="3" s="1"/>
  <c r="E170" i="3" a="1"/>
  <c r="L205" i="3" a="1"/>
  <c r="L205" i="3" s="1"/>
  <c r="O205" i="3" a="1"/>
  <c r="O205" i="3" s="1"/>
  <c r="Q205" i="3" a="1"/>
  <c r="Q205" i="3" s="1"/>
  <c r="L73" i="3" a="1"/>
  <c r="L73" i="3" s="1"/>
  <c r="E73" i="3" a="1"/>
  <c r="E73" i="3" s="1"/>
  <c r="I73" i="3" s="1" a="1"/>
  <c r="I73" i="3" s="1"/>
  <c r="E171" i="3" a="1"/>
  <c r="E222" i="3"/>
  <c r="I222" i="3" s="1" a="1"/>
  <c r="Q222" i="3" a="1"/>
  <c r="Q222" i="3" s="1"/>
  <c r="O222" i="3" a="1"/>
  <c r="O222" i="3" s="1"/>
  <c r="L222" i="3" a="1"/>
  <c r="L222" i="3" s="1"/>
  <c r="L265" i="3" a="1"/>
  <c r="L265" i="3" s="1"/>
  <c r="E60" i="3" a="1"/>
  <c r="E60" i="3" s="1"/>
  <c r="I60" i="3" s="1" a="1"/>
  <c r="I60" i="3" s="1"/>
  <c r="E137" i="3" a="1"/>
  <c r="E126" i="3" a="1"/>
  <c r="E117" i="3"/>
  <c r="I117" i="3" s="1" a="1"/>
  <c r="L117" i="3" a="1"/>
  <c r="L117" i="3" s="1"/>
  <c r="E134" i="3" a="1"/>
  <c r="E179" i="3" a="1"/>
  <c r="L15" i="3" a="1"/>
  <c r="L15" i="3" s="1"/>
  <c r="L45" i="3" a="1"/>
  <c r="L45" i="3" s="1"/>
  <c r="O230" i="3" a="1"/>
  <c r="O230" i="3" s="1"/>
  <c r="E133" i="3" a="1"/>
  <c r="E79" i="3" a="1"/>
  <c r="E79" i="3" s="1"/>
  <c r="I79" i="3" s="1" a="1"/>
  <c r="E124" i="3" a="1"/>
  <c r="E122" i="3"/>
  <c r="I122" i="3" s="1" a="1"/>
  <c r="T122" i="3" s="1"/>
  <c r="L122" i="3" a="1"/>
  <c r="L122" i="3" s="1"/>
  <c r="L203" i="3" a="1"/>
  <c r="L203" i="3" s="1"/>
  <c r="O203" i="3" a="1"/>
  <c r="O203" i="3" s="1"/>
  <c r="Q203" i="3" a="1"/>
  <c r="Q203" i="3" s="1"/>
  <c r="E62" i="3" a="1"/>
  <c r="E62" i="3" s="1"/>
  <c r="I62" i="3" s="1" a="1"/>
  <c r="E160" i="3" a="1"/>
  <c r="E280" i="3"/>
  <c r="I280" i="3" s="1" a="1"/>
  <c r="L280" i="3" a="1"/>
  <c r="L280" i="3" s="1"/>
  <c r="E111" i="3" a="1"/>
  <c r="L12" i="3" a="1"/>
  <c r="L12" i="3" s="1"/>
  <c r="Q197" i="3" a="1"/>
  <c r="Q197" i="3" s="1"/>
  <c r="L197" i="3" a="1"/>
  <c r="L197" i="3" s="1"/>
  <c r="O197" i="3" a="1"/>
  <c r="O197" i="3" s="1"/>
  <c r="E86" i="3"/>
  <c r="I86" i="3" s="1" a="1"/>
  <c r="T86" i="3" s="1"/>
  <c r="L86" i="3" a="1"/>
  <c r="L86" i="3" s="1"/>
  <c r="E184" i="3" a="1"/>
  <c r="E77" i="3" a="1"/>
  <c r="E77" i="3" s="1"/>
  <c r="I77" i="3" s="1" a="1"/>
  <c r="E87" i="3"/>
  <c r="I87" i="3" s="1" a="1"/>
  <c r="L87" i="3" a="1"/>
  <c r="L87" i="3" s="1"/>
  <c r="E70" i="3" a="1"/>
  <c r="L74" i="3" a="1"/>
  <c r="L74" i="3" s="1"/>
  <c r="E74" i="3" a="1"/>
  <c r="E74" i="3" s="1"/>
  <c r="I74" i="3" s="1" a="1"/>
  <c r="I74" i="3" s="1"/>
  <c r="S74" i="3" s="1"/>
  <c r="L238" i="3" a="1"/>
  <c r="L238" i="3" s="1"/>
  <c r="O238" i="3" a="1"/>
  <c r="O238" i="3" s="1"/>
  <c r="E249" i="3" a="1"/>
  <c r="E65" i="3" a="1"/>
  <c r="E65" i="3" s="1"/>
  <c r="I65" i="3" s="1" a="1"/>
  <c r="I65" i="3" s="1"/>
  <c r="E153" i="3"/>
  <c r="I153" i="3" s="1" a="1"/>
  <c r="U153" i="3" s="1"/>
  <c r="V153" i="3" s="1"/>
  <c r="O153" i="3" a="1"/>
  <c r="O153" i="3" s="1"/>
  <c r="L207" i="3" a="1"/>
  <c r="L207" i="3" s="1"/>
  <c r="L43" i="3" a="1"/>
  <c r="L43" i="3" s="1"/>
  <c r="L50" i="3" a="1"/>
  <c r="U50" i="3" s="1"/>
  <c r="V50" i="3" s="1"/>
  <c r="L190" i="3" a="1"/>
  <c r="O223" i="3" a="1"/>
  <c r="O223" i="3" s="1"/>
  <c r="L270" i="3" a="1"/>
  <c r="L270" i="3" s="1"/>
  <c r="E161" i="3" a="1"/>
  <c r="E81" i="3" a="1"/>
  <c r="E81" i="3" s="1"/>
  <c r="I81" i="3" s="1" a="1"/>
  <c r="E152" i="3" a="1"/>
  <c r="E112" i="3"/>
  <c r="I112" i="3" s="1" a="1"/>
  <c r="L112" i="3" a="1"/>
  <c r="L112" i="3" s="1"/>
  <c r="L219" i="3" a="1"/>
  <c r="Q219" i="3" a="1"/>
  <c r="Q219" i="3" s="1"/>
  <c r="O219" i="3" a="1"/>
  <c r="O219" i="3" s="1"/>
  <c r="L264" i="3" a="1"/>
  <c r="E76" i="3" a="1"/>
  <c r="E76" i="3" s="1"/>
  <c r="I76" i="3" s="1" a="1"/>
  <c r="E174" i="3" a="1"/>
  <c r="E150" i="3" a="1"/>
  <c r="L175" i="3" a="1"/>
  <c r="L175" i="3" s="1"/>
  <c r="L254" i="3" a="1"/>
  <c r="L254" i="3" s="1"/>
  <c r="E113" i="3"/>
  <c r="I113" i="3" s="1" a="1"/>
  <c r="U113" i="3" s="1"/>
  <c r="V113" i="3" s="1"/>
  <c r="L113" i="3" a="1"/>
  <c r="L113" i="3" s="1"/>
  <c r="E211" i="3"/>
  <c r="I211" i="3" s="1" a="1"/>
  <c r="I211" i="3" s="1"/>
  <c r="Q211" i="3" a="1"/>
  <c r="Q211" i="3" s="1"/>
  <c r="O211" i="3" a="1"/>
  <c r="O211" i="3" s="1"/>
  <c r="E212" i="3"/>
  <c r="I212" i="3" s="1" a="1"/>
  <c r="I212" i="3" s="1"/>
  <c r="S212" i="3" s="1"/>
  <c r="Q212" i="3" a="1"/>
  <c r="Q212" i="3" s="1"/>
  <c r="O212" i="3" a="1"/>
  <c r="O212" i="3" s="1"/>
  <c r="E189" i="3"/>
  <c r="I189" i="3" s="1" a="1"/>
  <c r="U189" i="3" s="1"/>
  <c r="V189" i="3" s="1"/>
  <c r="L189" i="3" a="1"/>
  <c r="L189" i="3" s="1"/>
  <c r="E195" i="3"/>
  <c r="I195" i="3" s="1" a="1"/>
  <c r="U195" i="3" s="1"/>
  <c r="V195" i="3" s="1"/>
  <c r="L195" i="3" a="1"/>
  <c r="L195" i="3" s="1"/>
  <c r="E213" i="3"/>
  <c r="I213" i="3" s="1" a="1"/>
  <c r="I213" i="3" s="1"/>
  <c r="S213" i="3" s="1"/>
  <c r="O213" i="3" a="1"/>
  <c r="O213" i="3" s="1"/>
  <c r="Q213" i="3" a="1"/>
  <c r="Q213" i="3" s="1"/>
  <c r="E193" i="3"/>
  <c r="I193" i="3" s="1" a="1"/>
  <c r="U193" i="3" s="1"/>
  <c r="V193" i="3" s="1"/>
  <c r="L193" i="3" a="1"/>
  <c r="L193" i="3" s="1"/>
  <c r="E140" i="3" a="1"/>
  <c r="E88" i="3"/>
  <c r="I88" i="3" s="1" a="1"/>
  <c r="I88" i="3" s="1"/>
  <c r="S88" i="3" s="1"/>
  <c r="L88" i="3" a="1"/>
  <c r="L88" i="3" s="1"/>
  <c r="E121" i="3" a="1"/>
  <c r="E82" i="3" a="1"/>
  <c r="E82" i="3" s="1"/>
  <c r="I82" i="3" s="1" a="1"/>
  <c r="I82" i="3" s="1"/>
  <c r="E159" i="3" a="1"/>
  <c r="E149" i="3" a="1"/>
  <c r="L272" i="3" a="1"/>
  <c r="L272" i="3" s="1"/>
  <c r="E135" i="3" a="1"/>
  <c r="E84" i="3" a="1"/>
  <c r="E132" i="3" a="1"/>
  <c r="E248" i="3" a="1"/>
  <c r="T244" i="3"/>
  <c r="W244" i="3" s="1"/>
  <c r="X244" i="3" s="1"/>
  <c r="L96" i="3" a="1"/>
  <c r="L96" i="3" s="1"/>
  <c r="L169" i="3" a="1"/>
  <c r="L169" i="3" s="1"/>
  <c r="L143" i="3" a="1"/>
  <c r="L143" i="3" s="1"/>
  <c r="L54" i="3" a="1"/>
  <c r="L54" i="3" s="1"/>
  <c r="O215" i="3" a="1"/>
  <c r="E177" i="3" a="1"/>
  <c r="E123" i="3"/>
  <c r="I123" i="3" s="1" a="1"/>
  <c r="L123" i="3" a="1"/>
  <c r="L123" i="3" s="1"/>
  <c r="Q236" i="3" a="1"/>
  <c r="Q236" i="3" s="1"/>
  <c r="L236" i="3" a="1"/>
  <c r="L236" i="3" s="1"/>
  <c r="O236" i="3" a="1"/>
  <c r="O236" i="3" s="1"/>
  <c r="E154" i="3"/>
  <c r="I154" i="3" s="1" a="1"/>
  <c r="U154" i="3" s="1"/>
  <c r="V154" i="3" s="1"/>
  <c r="O154" i="3" a="1"/>
  <c r="O154" i="3" s="1"/>
  <c r="E120" i="3"/>
  <c r="I120" i="3" s="1" a="1"/>
  <c r="L120" i="3" a="1"/>
  <c r="L120" i="3" s="1"/>
  <c r="E275" i="3"/>
  <c r="I275" i="3" s="1" a="1"/>
  <c r="I275" i="3" s="1"/>
  <c r="L275" i="3" a="1"/>
  <c r="L275" i="3" s="1"/>
  <c r="E186" i="3" a="1"/>
  <c r="E90" i="3"/>
  <c r="I90" i="3" s="1" a="1"/>
  <c r="L90" i="3" a="1"/>
  <c r="L90" i="3" s="1"/>
  <c r="E188" i="3"/>
  <c r="I188" i="3" s="1" a="1"/>
  <c r="U188" i="3" s="1"/>
  <c r="V188" i="3" s="1"/>
  <c r="L188" i="3" a="1"/>
  <c r="L188" i="3" s="1"/>
  <c r="E251" i="3" a="1"/>
  <c r="E251" i="3" s="1"/>
  <c r="I251" i="3" s="1" a="1"/>
  <c r="I251" i="3" s="1"/>
  <c r="E155" i="3" a="1"/>
  <c r="E142" i="3" a="1"/>
  <c r="E217" i="3"/>
  <c r="I217" i="3" s="1" a="1"/>
  <c r="O217" i="3" a="1"/>
  <c r="O217" i="3" s="1"/>
  <c r="Q217" i="3" a="1"/>
  <c r="Q217" i="3" s="1"/>
  <c r="L217" i="3" a="1"/>
  <c r="L217" i="3" s="1"/>
  <c r="E136" i="3" a="1"/>
  <c r="E89" i="3"/>
  <c r="I89" i="3" s="1" a="1"/>
  <c r="I89" i="3" s="1"/>
  <c r="S89" i="3" s="1"/>
  <c r="L89" i="3" a="1"/>
  <c r="L89" i="3" s="1"/>
  <c r="L230" i="3" a="1"/>
  <c r="L230" i="3" s="1"/>
  <c r="E204" i="3"/>
  <c r="I204" i="3" s="1" a="1"/>
  <c r="Q204" i="3" a="1"/>
  <c r="Q204" i="3" s="1"/>
  <c r="O204" i="3" a="1"/>
  <c r="O204" i="3" s="1"/>
  <c r="L204" i="3" a="1"/>
  <c r="L204" i="3" s="1"/>
  <c r="L234" i="3" a="1"/>
  <c r="L234" i="3" s="1"/>
  <c r="O234" i="3" a="1"/>
  <c r="O234" i="3" s="1"/>
  <c r="Q234" i="3" a="1"/>
  <c r="Q234" i="3" s="1"/>
  <c r="L208" i="3" a="1"/>
  <c r="L208" i="3" s="1"/>
  <c r="Q208" i="3" a="1"/>
  <c r="Q208" i="3" s="1"/>
  <c r="O208" i="3" a="1"/>
  <c r="O208" i="3" s="1"/>
  <c r="E58" i="3" a="1"/>
  <c r="E156" i="3" a="1"/>
  <c r="E138" i="3" a="1"/>
  <c r="E206" i="3"/>
  <c r="I206" i="3" s="1" a="1"/>
  <c r="O206" i="3" a="1"/>
  <c r="O206" i="3" s="1"/>
  <c r="Q206" i="3" a="1"/>
  <c r="Q206" i="3" s="1"/>
  <c r="E110" i="3"/>
  <c r="I110" i="3" s="1" a="1"/>
  <c r="I110" i="3" s="1"/>
  <c r="L110" i="3" a="1"/>
  <c r="L110" i="3" s="1"/>
  <c r="E237" i="3"/>
  <c r="I237" i="3" s="1" a="1"/>
  <c r="E234" i="3"/>
  <c r="I234" i="3" s="1" a="1"/>
  <c r="I234" i="3" s="1"/>
  <c r="S234" i="3" s="1"/>
  <c r="Q207" i="3" a="1"/>
  <c r="Q207" i="3" s="1"/>
  <c r="O207" i="3" a="1"/>
  <c r="O207" i="3" s="1"/>
  <c r="E230" i="3"/>
  <c r="I230" i="3" s="1" a="1"/>
  <c r="I230" i="3" s="1"/>
  <c r="I102" i="3"/>
  <c r="U102" i="3"/>
  <c r="V102" i="3" s="1"/>
  <c r="W198" i="3"/>
  <c r="X198" i="3" s="1"/>
  <c r="I98" i="3"/>
  <c r="L206" i="3" a="1"/>
  <c r="L206" i="3" s="1"/>
  <c r="E71" i="3" a="1"/>
  <c r="E71" i="3" s="1"/>
  <c r="I71" i="3" s="1" a="1"/>
  <c r="E127" i="3" a="1"/>
  <c r="E225" i="3"/>
  <c r="I225" i="3" s="1" a="1"/>
  <c r="O225" i="3" a="1"/>
  <c r="O225" i="3" s="1"/>
  <c r="L225" i="3" a="1"/>
  <c r="L225" i="3" s="1"/>
  <c r="Q225" i="3" a="1"/>
  <c r="Q225" i="3" s="1"/>
  <c r="E114" i="3"/>
  <c r="I114" i="3" s="1" a="1"/>
  <c r="L114" i="3" a="1"/>
  <c r="L114" i="3" s="1"/>
  <c r="E226" i="3"/>
  <c r="I226" i="3" s="1" a="1"/>
  <c r="O226" i="3" a="1"/>
  <c r="O226" i="3" s="1"/>
  <c r="L226" i="3" a="1"/>
  <c r="L226" i="3" s="1"/>
  <c r="Q226" i="3" a="1"/>
  <c r="Q226" i="3" s="1"/>
  <c r="E115" i="3"/>
  <c r="I115" i="3" s="1" a="1"/>
  <c r="I115" i="3" s="1"/>
  <c r="S115" i="3" s="1"/>
  <c r="L115" i="3" a="1"/>
  <c r="L115" i="3" s="1"/>
  <c r="E227" i="3"/>
  <c r="I227" i="3" s="1" a="1"/>
  <c r="I227" i="3" s="1"/>
  <c r="O227" i="3" a="1"/>
  <c r="O227" i="3" s="1"/>
  <c r="L227" i="3" a="1"/>
  <c r="L227" i="3" s="1"/>
  <c r="E221" i="3"/>
  <c r="I221" i="3" s="1" a="1"/>
  <c r="I221" i="3" s="1"/>
  <c r="Q221" i="3" a="1"/>
  <c r="Q221" i="3" s="1"/>
  <c r="L221" i="3" a="1"/>
  <c r="L221" i="3" s="1"/>
  <c r="E182" i="3" a="1"/>
  <c r="E61" i="3" a="1"/>
  <c r="E61" i="3" s="1"/>
  <c r="I61" i="3" s="1" a="1"/>
  <c r="E173" i="3" a="1"/>
  <c r="E167" i="3" a="1"/>
  <c r="E63" i="3" a="1"/>
  <c r="Q233" i="3" a="1"/>
  <c r="Q233" i="3" s="1"/>
  <c r="L233" i="3" a="1"/>
  <c r="L233" i="3" s="1"/>
  <c r="O233" i="3" a="1"/>
  <c r="O233" i="3" s="1"/>
  <c r="L196" i="3" a="1"/>
  <c r="L196" i="3" s="1"/>
  <c r="O196" i="3" a="1"/>
  <c r="O196" i="3" s="1"/>
  <c r="Q196" i="3" a="1"/>
  <c r="Q196" i="3" s="1"/>
  <c r="I274" i="3"/>
  <c r="S274" i="3" s="1"/>
  <c r="W274" i="3" s="1"/>
  <c r="L17" i="3" a="1"/>
  <c r="U199" i="3"/>
  <c r="V199" i="3" s="1"/>
  <c r="I17" i="3"/>
  <c r="I201" i="3"/>
  <c r="S201" i="3" s="1"/>
  <c r="T201" i="3"/>
  <c r="U201" i="3"/>
  <c r="V201" i="3" s="1"/>
  <c r="I203" i="3"/>
  <c r="U203" i="3"/>
  <c r="V203" i="3" s="1"/>
  <c r="U202" i="3"/>
  <c r="V202" i="3" s="1"/>
  <c r="I205" i="3"/>
  <c r="U205" i="3"/>
  <c r="V205" i="3" s="1"/>
  <c r="O242" i="3"/>
  <c r="T242" i="3"/>
  <c r="W242" i="3" s="1"/>
  <c r="X242" i="3" s="1"/>
  <c r="U200" i="3"/>
  <c r="V200" i="3" s="1"/>
  <c r="I123" i="3"/>
  <c r="S123" i="3" s="1"/>
  <c r="U123" i="3"/>
  <c r="V123" i="3" s="1"/>
  <c r="I117" i="3"/>
  <c r="S117" i="3" s="1"/>
  <c r="U117" i="3"/>
  <c r="V117" i="3" s="1"/>
  <c r="I235" i="3"/>
  <c r="E27" i="3" a="1"/>
  <c r="T220" i="3"/>
  <c r="T123" i="3"/>
  <c r="E231" i="3"/>
  <c r="I231" i="3" s="1" a="1"/>
  <c r="L231" i="3" a="1"/>
  <c r="L231" i="3" s="1"/>
  <c r="O231" i="3" a="1"/>
  <c r="O231" i="3" s="1"/>
  <c r="Q231" i="3" a="1"/>
  <c r="Q231" i="3" s="1"/>
  <c r="T118" i="3"/>
  <c r="U118" i="3"/>
  <c r="V118" i="3" s="1"/>
  <c r="U110" i="3"/>
  <c r="V110" i="3" s="1"/>
  <c r="T230" i="3"/>
  <c r="E5" i="3" a="1"/>
  <c r="T278" i="3"/>
  <c r="I279" i="3" a="1"/>
  <c r="I279" i="3" s="1"/>
  <c r="S279" i="3" s="1"/>
  <c r="L279" i="3" a="1"/>
  <c r="L279" i="3" s="1"/>
  <c r="E23" i="3" a="1"/>
  <c r="I77" i="3"/>
  <c r="I218" i="3"/>
  <c r="S218" i="3" s="1"/>
  <c r="T218" i="3"/>
  <c r="I243" i="3"/>
  <c r="S243" i="3" s="1"/>
  <c r="T243" i="3"/>
  <c r="I119" i="3"/>
  <c r="S119" i="3" s="1"/>
  <c r="U119" i="3"/>
  <c r="V119" i="3" s="1"/>
  <c r="I57" i="3"/>
  <c r="U57" i="3"/>
  <c r="V57" i="3" s="1"/>
  <c r="E33" i="3" a="1"/>
  <c r="I228" i="3"/>
  <c r="S228" i="3" s="1"/>
  <c r="W228" i="3" s="1"/>
  <c r="I277" i="3" a="1"/>
  <c r="I277" i="3" s="1"/>
  <c r="L277" i="3" a="1"/>
  <c r="L277" i="3" s="1"/>
  <c r="E29" i="3" a="1"/>
  <c r="E30" i="3" a="1"/>
  <c r="O221" i="3"/>
  <c r="S221" i="3" s="1"/>
  <c r="T221" i="3"/>
  <c r="E24" i="3" a="1"/>
  <c r="E31" i="3"/>
  <c r="I31" i="3" s="1" a="1"/>
  <c r="L31" i="3" a="1"/>
  <c r="L31" i="3" s="1"/>
  <c r="I245" i="3"/>
  <c r="L13" i="3" a="1"/>
  <c r="U13" i="3" s="1"/>
  <c r="V13" i="3" s="1"/>
  <c r="E26" i="3" a="1"/>
  <c r="I113" i="3"/>
  <c r="S113" i="3" s="1"/>
  <c r="S242" i="3"/>
  <c r="T229" i="3"/>
  <c r="I271" i="3" a="1"/>
  <c r="U271" i="3" s="1"/>
  <c r="V271" i="3" s="1"/>
  <c r="L271" i="3" a="1"/>
  <c r="L271" i="3" s="1"/>
  <c r="E32" i="3" a="1"/>
  <c r="E25" i="3" a="1"/>
  <c r="E28" i="3" a="1"/>
  <c r="I166" i="3"/>
  <c r="S166" i="3" s="1"/>
  <c r="T166" i="3"/>
  <c r="U166" i="3"/>
  <c r="V166" i="3" s="1"/>
  <c r="I114" i="3"/>
  <c r="T240" i="3"/>
  <c r="W240" i="3" s="1"/>
  <c r="X240" i="3" s="1"/>
  <c r="L11" i="3" a="1"/>
  <c r="L11" i="3" s="1"/>
  <c r="L22" i="3" a="1"/>
  <c r="L22" i="3" s="1"/>
  <c r="I22" i="3" a="1"/>
  <c r="I39" i="3" a="1"/>
  <c r="L39" i="3" a="1"/>
  <c r="L39" i="3" s="1"/>
  <c r="L16" i="3" a="1"/>
  <c r="L16" i="3" s="1"/>
  <c r="I16" i="3" a="1"/>
  <c r="T16" i="3" s="1"/>
  <c r="L18" i="3" a="1"/>
  <c r="L18" i="3" s="1"/>
  <c r="I18" i="3" a="1"/>
  <c r="L7" i="3" a="1"/>
  <c r="L7" i="3" s="1"/>
  <c r="I7" i="3" a="1"/>
  <c r="U7" i="3" s="1"/>
  <c r="V7" i="3" s="1"/>
  <c r="L21" i="3" a="1"/>
  <c r="L21" i="3" s="1"/>
  <c r="I21" i="3" a="1"/>
  <c r="L8" i="3" a="1"/>
  <c r="L8" i="3" s="1"/>
  <c r="I8" i="3" a="1"/>
  <c r="L19" i="3" a="1"/>
  <c r="L19" i="3" s="1"/>
  <c r="I19" i="3" a="1"/>
  <c r="L14" i="3" a="1"/>
  <c r="L14" i="3" s="1"/>
  <c r="I14" i="3" a="1"/>
  <c r="I40" i="3" a="1"/>
  <c r="L40" i="3" a="1"/>
  <c r="L40" i="3" s="1"/>
  <c r="I41" i="3" a="1"/>
  <c r="I41" i="3" s="1"/>
  <c r="L41" i="3" a="1"/>
  <c r="L41" i="3" s="1"/>
  <c r="L6" i="3" a="1"/>
  <c r="L6" i="3" s="1"/>
  <c r="I6" i="3" a="1"/>
  <c r="I42" i="3" a="1"/>
  <c r="I42" i="3" s="1"/>
  <c r="L42" i="3" a="1"/>
  <c r="L42" i="3" s="1"/>
  <c r="I35" i="3" a="1"/>
  <c r="L35" i="3" a="1"/>
  <c r="L35" i="3" s="1"/>
  <c r="L20" i="3" a="1"/>
  <c r="L20" i="3" s="1"/>
  <c r="I20" i="3" a="1"/>
  <c r="U20" i="3" s="1"/>
  <c r="V20" i="3" s="1"/>
  <c r="L10" i="3" a="1"/>
  <c r="L10" i="3" s="1"/>
  <c r="I10" i="3" a="1"/>
  <c r="U10" i="3" s="1"/>
  <c r="V10" i="3" s="1"/>
  <c r="L9" i="3" a="1"/>
  <c r="L9" i="3" s="1"/>
  <c r="I9" i="3" a="1"/>
  <c r="U9" i="3" s="1"/>
  <c r="V9" i="3" s="1"/>
  <c r="I34" i="3" a="1"/>
  <c r="L34" i="3" a="1"/>
  <c r="I38" i="3" a="1"/>
  <c r="I38" i="3" s="1"/>
  <c r="L38" i="3" a="1"/>
  <c r="I13" i="3"/>
  <c r="V278" i="6"/>
  <c r="G278" i="6"/>
  <c r="K278" i="6"/>
  <c r="V280" i="6"/>
  <c r="G280" i="6"/>
  <c r="K280" i="6"/>
  <c r="F281" i="6"/>
  <c r="U281" i="6"/>
  <c r="J281" i="6"/>
  <c r="I281" i="6"/>
  <c r="E281" i="6"/>
  <c r="J89" i="6"/>
  <c r="N89" i="6" s="1"/>
  <c r="G185" i="6"/>
  <c r="L279" i="6"/>
  <c r="W279" i="6"/>
  <c r="H279" i="6"/>
  <c r="K281" i="6"/>
  <c r="V281" i="6"/>
  <c r="G281" i="6"/>
  <c r="K277" i="6"/>
  <c r="V277" i="6"/>
  <c r="G277" i="6"/>
  <c r="I280" i="6"/>
  <c r="E280" i="6"/>
  <c r="G143" i="6"/>
  <c r="O143" i="6" s="1"/>
  <c r="F94" i="6"/>
  <c r="N94" i="6" s="1"/>
  <c r="J280" i="6"/>
  <c r="U280" i="6"/>
  <c r="F280" i="6"/>
  <c r="L277" i="6"/>
  <c r="W277" i="6"/>
  <c r="H277" i="6"/>
  <c r="W278" i="6"/>
  <c r="H278" i="6"/>
  <c r="L278" i="6"/>
  <c r="P278" i="6" s="1"/>
  <c r="J75" i="6"/>
  <c r="L281" i="6"/>
  <c r="H281" i="6"/>
  <c r="W281" i="6"/>
  <c r="F75" i="6"/>
  <c r="U277" i="6"/>
  <c r="F277" i="6"/>
  <c r="J277" i="6"/>
  <c r="N277" i="6" s="1"/>
  <c r="U278" i="6"/>
  <c r="J278" i="6"/>
  <c r="F278" i="6"/>
  <c r="W280" i="6"/>
  <c r="L280" i="6"/>
  <c r="H280" i="6"/>
  <c r="E278" i="6"/>
  <c r="I278" i="6"/>
  <c r="G279" i="6"/>
  <c r="V279" i="6"/>
  <c r="K279" i="6"/>
  <c r="G31" i="6"/>
  <c r="I23" i="6"/>
  <c r="I279" i="6"/>
  <c r="E279" i="6"/>
  <c r="J279" i="6"/>
  <c r="U279" i="6"/>
  <c r="F279" i="6"/>
  <c r="R279" i="6" s="1"/>
  <c r="E277" i="6"/>
  <c r="I277" i="6"/>
  <c r="M277" i="6" s="1"/>
  <c r="G141" i="6"/>
  <c r="K57" i="6"/>
  <c r="F40" i="6"/>
  <c r="G75" i="6"/>
  <c r="G162" i="6"/>
  <c r="F78" i="6"/>
  <c r="J150" i="6"/>
  <c r="K46" i="6"/>
  <c r="O46" i="6" s="1"/>
  <c r="G37" i="6"/>
  <c r="K91" i="6"/>
  <c r="I274" i="6"/>
  <c r="G101" i="6"/>
  <c r="J107" i="6"/>
  <c r="J162" i="6"/>
  <c r="K6" i="6"/>
  <c r="J152" i="6"/>
  <c r="G96" i="6"/>
  <c r="F19" i="6"/>
  <c r="K246" i="6"/>
  <c r="O246" i="6" s="1"/>
  <c r="J194" i="6"/>
  <c r="V133" i="6"/>
  <c r="J21" i="6"/>
  <c r="J42" i="6"/>
  <c r="F26" i="6"/>
  <c r="F111" i="6"/>
  <c r="N111" i="6" s="1"/>
  <c r="J137" i="6"/>
  <c r="U107" i="6"/>
  <c r="F172" i="6"/>
  <c r="N172" i="6" s="1"/>
  <c r="E274" i="6"/>
  <c r="W20" i="6"/>
  <c r="F133" i="6"/>
  <c r="K10" i="6"/>
  <c r="O10" i="6" s="1"/>
  <c r="U40" i="6"/>
  <c r="F107" i="6"/>
  <c r="G47" i="6"/>
  <c r="G6" i="6"/>
  <c r="O6" i="6" s="1"/>
  <c r="J130" i="6"/>
  <c r="G102" i="6"/>
  <c r="U89" i="6"/>
  <c r="U21" i="6"/>
  <c r="I127" i="6"/>
  <c r="U158" i="6"/>
  <c r="E222" i="6"/>
  <c r="G33" i="6"/>
  <c r="E123" i="6"/>
  <c r="K101" i="6"/>
  <c r="H92" i="6"/>
  <c r="K50" i="6"/>
  <c r="O50" i="6" s="1"/>
  <c r="I64" i="6"/>
  <c r="F77" i="6"/>
  <c r="G123" i="6"/>
  <c r="G168" i="6"/>
  <c r="U249" i="6"/>
  <c r="G18" i="6"/>
  <c r="V7" i="6"/>
  <c r="V68" i="6"/>
  <c r="G66" i="6"/>
  <c r="J40" i="6"/>
  <c r="N40" i="6" s="1"/>
  <c r="F91" i="6"/>
  <c r="K136" i="6"/>
  <c r="F166" i="6"/>
  <c r="U23" i="6"/>
  <c r="V12" i="6"/>
  <c r="U194" i="6"/>
  <c r="F42" i="6"/>
  <c r="J62" i="6"/>
  <c r="F7" i="6"/>
  <c r="F162" i="6"/>
  <c r="E175" i="6"/>
  <c r="K96" i="6"/>
  <c r="G218" i="6"/>
  <c r="U59" i="6"/>
  <c r="J17" i="6"/>
  <c r="G15" i="6"/>
  <c r="O15" i="6" s="1"/>
  <c r="K141" i="6"/>
  <c r="O141" i="6" s="1"/>
  <c r="E128" i="6"/>
  <c r="G91" i="6"/>
  <c r="I273" i="6"/>
  <c r="F131" i="6"/>
  <c r="V111" i="6"/>
  <c r="G67" i="6"/>
  <c r="U154" i="6"/>
  <c r="V10" i="6"/>
  <c r="U91" i="6"/>
  <c r="E139" i="6"/>
  <c r="E83" i="6"/>
  <c r="M83" i="6" s="1"/>
  <c r="K75" i="6"/>
  <c r="E182" i="6"/>
  <c r="F242" i="6"/>
  <c r="F154" i="6"/>
  <c r="K144" i="6"/>
  <c r="V201" i="6"/>
  <c r="F38" i="6"/>
  <c r="N38" i="6" s="1"/>
  <c r="F244" i="6"/>
  <c r="J59" i="6"/>
  <c r="V15" i="6"/>
  <c r="K53" i="6"/>
  <c r="O53" i="6" s="1"/>
  <c r="I79" i="6"/>
  <c r="M79" i="6" s="1"/>
  <c r="K9" i="6"/>
  <c r="J87" i="6"/>
  <c r="J259" i="6"/>
  <c r="G179" i="6"/>
  <c r="U146" i="6"/>
  <c r="V146" i="6"/>
  <c r="E64" i="6"/>
  <c r="L92" i="6"/>
  <c r="J91" i="6"/>
  <c r="K168" i="6"/>
  <c r="E152" i="6"/>
  <c r="F159" i="6"/>
  <c r="N207" i="6"/>
  <c r="U126" i="6"/>
  <c r="K161" i="6"/>
  <c r="O161" i="6" s="1"/>
  <c r="E273" i="6"/>
  <c r="I63" i="6"/>
  <c r="V64" i="6"/>
  <c r="J166" i="6"/>
  <c r="J154" i="6"/>
  <c r="F62" i="6"/>
  <c r="E127" i="6"/>
  <c r="H20" i="6"/>
  <c r="G253" i="6"/>
  <c r="I84" i="6"/>
  <c r="M84" i="6" s="1"/>
  <c r="V167" i="6"/>
  <c r="I129" i="6"/>
  <c r="K33" i="6"/>
  <c r="L20" i="6"/>
  <c r="J29" i="6"/>
  <c r="N29" i="6" s="1"/>
  <c r="F21" i="6"/>
  <c r="K201" i="6"/>
  <c r="O201" i="6" s="1"/>
  <c r="I13" i="6"/>
  <c r="K16" i="6"/>
  <c r="K220" i="6"/>
  <c r="F28" i="6"/>
  <c r="I210" i="6"/>
  <c r="V57" i="6"/>
  <c r="V161" i="6"/>
  <c r="F126" i="6"/>
  <c r="R126" i="6" s="1"/>
  <c r="G192" i="6"/>
  <c r="O192" i="6" s="1"/>
  <c r="I146" i="6"/>
  <c r="E73" i="6"/>
  <c r="I149" i="6"/>
  <c r="V18" i="6"/>
  <c r="K118" i="6"/>
  <c r="H139" i="6"/>
  <c r="I128" i="6"/>
  <c r="E39" i="6"/>
  <c r="G163" i="6"/>
  <c r="G208" i="6"/>
  <c r="J244" i="6"/>
  <c r="H219" i="6"/>
  <c r="G32" i="6"/>
  <c r="V16" i="6"/>
  <c r="V123" i="6"/>
  <c r="I41" i="6"/>
  <c r="I182" i="6"/>
  <c r="G213" i="6"/>
  <c r="K123" i="6"/>
  <c r="I245" i="6"/>
  <c r="U172" i="6"/>
  <c r="V6" i="6"/>
  <c r="V66" i="6"/>
  <c r="F23" i="6"/>
  <c r="R23" i="6" s="1"/>
  <c r="F37" i="6"/>
  <c r="U87" i="6"/>
  <c r="I139" i="6"/>
  <c r="N108" i="6"/>
  <c r="I241" i="6"/>
  <c r="V136" i="6"/>
  <c r="I28" i="6"/>
  <c r="U36" i="3"/>
  <c r="V36" i="3" s="1"/>
  <c r="E208" i="3"/>
  <c r="I208" i="3" s="1" a="1"/>
  <c r="U56" i="3"/>
  <c r="V56" i="3" s="1"/>
  <c r="L51" i="3" a="1"/>
  <c r="L51" i="3" s="1"/>
  <c r="L259" i="3" a="1"/>
  <c r="L259" i="3" s="1"/>
  <c r="T139" i="6"/>
  <c r="J78" i="6"/>
  <c r="N78" i="6" s="1"/>
  <c r="E82" i="6"/>
  <c r="V225" i="6"/>
  <c r="V34" i="6"/>
  <c r="V218" i="6"/>
  <c r="E136" i="6"/>
  <c r="V42" i="6"/>
  <c r="V232" i="6"/>
  <c r="G257" i="6"/>
  <c r="G240" i="6"/>
  <c r="G220" i="6"/>
  <c r="K102" i="6"/>
  <c r="U156" i="6"/>
  <c r="K162" i="6"/>
  <c r="K47" i="6"/>
  <c r="K68" i="6"/>
  <c r="O68" i="6" s="1"/>
  <c r="L139" i="6"/>
  <c r="U28" i="6"/>
  <c r="J117" i="6"/>
  <c r="J37" i="6"/>
  <c r="K93" i="6"/>
  <c r="L221" i="6"/>
  <c r="K179" i="6"/>
  <c r="W139" i="6"/>
  <c r="I227" i="6"/>
  <c r="J28" i="6"/>
  <c r="V96" i="6"/>
  <c r="V163" i="6"/>
  <c r="V220" i="6"/>
  <c r="U136" i="6"/>
  <c r="I5" i="6"/>
  <c r="K269" i="6"/>
  <c r="J159" i="6"/>
  <c r="I136" i="6"/>
  <c r="M136" i="6" s="1"/>
  <c r="V179" i="6"/>
  <c r="I99" i="6"/>
  <c r="U94" i="6"/>
  <c r="F113" i="6"/>
  <c r="V23" i="6"/>
  <c r="G103" i="6"/>
  <c r="G86" i="6"/>
  <c r="O86" i="6" s="1"/>
  <c r="U130" i="6"/>
  <c r="I174" i="6"/>
  <c r="F130" i="6"/>
  <c r="E158" i="6"/>
  <c r="I89" i="6"/>
  <c r="M89" i="6" s="1"/>
  <c r="K163" i="6"/>
  <c r="U29" i="6"/>
  <c r="E71" i="6"/>
  <c r="I34" i="6"/>
  <c r="E186" i="6"/>
  <c r="G9" i="6"/>
  <c r="K37" i="6"/>
  <c r="E63" i="6"/>
  <c r="V113" i="6"/>
  <c r="G118" i="6"/>
  <c r="U131" i="6"/>
  <c r="V185" i="6"/>
  <c r="U259" i="6"/>
  <c r="G136" i="6"/>
  <c r="F259" i="6"/>
  <c r="U244" i="6"/>
  <c r="K12" i="6"/>
  <c r="K7" i="6"/>
  <c r="J8" i="6"/>
  <c r="J249" i="6"/>
  <c r="E245" i="6"/>
  <c r="E28" i="6"/>
  <c r="K32" i="6"/>
  <c r="G16" i="6"/>
  <c r="V9" i="6"/>
  <c r="E80" i="6"/>
  <c r="E262" i="6"/>
  <c r="F196" i="6"/>
  <c r="N196" i="6" s="1"/>
  <c r="I123" i="6"/>
  <c r="F150" i="6"/>
  <c r="E150" i="6"/>
  <c r="I234" i="6"/>
  <c r="V86" i="6"/>
  <c r="I167" i="6"/>
  <c r="G57" i="6"/>
  <c r="I264" i="6"/>
  <c r="I152" i="6"/>
  <c r="V102" i="6"/>
  <c r="L143" i="6"/>
  <c r="V213" i="6"/>
  <c r="E267" i="6"/>
  <c r="U162" i="6"/>
  <c r="K253" i="6"/>
  <c r="K133" i="6"/>
  <c r="U159" i="6"/>
  <c r="V47" i="6"/>
  <c r="W143" i="6"/>
  <c r="W221" i="6"/>
  <c r="V253" i="6"/>
  <c r="E15" i="6"/>
  <c r="J131" i="6"/>
  <c r="U52" i="6"/>
  <c r="K208" i="6"/>
  <c r="E153" i="6"/>
  <c r="M153" i="6" s="1"/>
  <c r="E263" i="6"/>
  <c r="K213" i="6"/>
  <c r="E13" i="6"/>
  <c r="V46" i="6"/>
  <c r="G133" i="6"/>
  <c r="E114" i="6"/>
  <c r="I166" i="6"/>
  <c r="V53" i="6"/>
  <c r="E61" i="6"/>
  <c r="J18" i="6"/>
  <c r="U139" i="6"/>
  <c r="V230" i="6"/>
  <c r="U26" i="6"/>
  <c r="E264" i="6"/>
  <c r="I231" i="6"/>
  <c r="I215" i="6"/>
  <c r="I209" i="6"/>
  <c r="E129" i="6"/>
  <c r="V75" i="6"/>
  <c r="I55" i="3"/>
  <c r="U55" i="3"/>
  <c r="V55" i="3" s="1"/>
  <c r="I143" i="3"/>
  <c r="T261" i="3"/>
  <c r="U261" i="3"/>
  <c r="V261" i="3" s="1"/>
  <c r="L46" i="3"/>
  <c r="S46" i="3" s="1"/>
  <c r="U46" i="3"/>
  <c r="V46" i="3" s="1"/>
  <c r="I169" i="3"/>
  <c r="U169" i="3"/>
  <c r="V169" i="3" s="1"/>
  <c r="I260" i="3"/>
  <c r="S260" i="3" s="1"/>
  <c r="U260" i="3"/>
  <c r="V260" i="3" s="1"/>
  <c r="T252" i="3"/>
  <c r="U47" i="3"/>
  <c r="V47" i="3" s="1"/>
  <c r="U52" i="3"/>
  <c r="V52" i="3" s="1"/>
  <c r="U249" i="3"/>
  <c r="V249" i="3" s="1"/>
  <c r="I252" i="3"/>
  <c r="S252" i="3" s="1"/>
  <c r="U252" i="3"/>
  <c r="V252" i="3" s="1"/>
  <c r="U44" i="3"/>
  <c r="V44" i="3" s="1"/>
  <c r="U279" i="3"/>
  <c r="V279" i="3" s="1"/>
  <c r="U257" i="3"/>
  <c r="V257" i="3" s="1"/>
  <c r="U275" i="3"/>
  <c r="V275" i="3" s="1"/>
  <c r="I246" i="3"/>
  <c r="S246" i="3" s="1"/>
  <c r="U246" i="3"/>
  <c r="V246" i="3" s="1"/>
  <c r="U253" i="3"/>
  <c r="V253" i="3" s="1"/>
  <c r="U256" i="3"/>
  <c r="V256" i="3" s="1"/>
  <c r="U255" i="3"/>
  <c r="V255" i="3" s="1"/>
  <c r="U254" i="3"/>
  <c r="V254" i="3" s="1"/>
  <c r="U45" i="3"/>
  <c r="V45" i="3" s="1"/>
  <c r="U258" i="3"/>
  <c r="V258" i="3" s="1"/>
  <c r="U43" i="3"/>
  <c r="V43" i="3" s="1"/>
  <c r="U48" i="3"/>
  <c r="V48" i="3" s="1"/>
  <c r="U109" i="3"/>
  <c r="V109" i="3" s="1"/>
  <c r="T262" i="3"/>
  <c r="U262" i="3"/>
  <c r="V262" i="3" s="1"/>
  <c r="U248" i="3"/>
  <c r="V248" i="3" s="1"/>
  <c r="U54" i="3"/>
  <c r="V54" i="3" s="1"/>
  <c r="L49" i="3"/>
  <c r="S49" i="3" s="1"/>
  <c r="U49" i="3"/>
  <c r="V49" i="3" s="1"/>
  <c r="U250" i="3"/>
  <c r="V250" i="3" s="1"/>
  <c r="U247" i="3"/>
  <c r="V247" i="3" s="1"/>
  <c r="T146" i="3"/>
  <c r="U146" i="3"/>
  <c r="V146" i="3" s="1"/>
  <c r="U277" i="3"/>
  <c r="V277" i="3" s="1"/>
  <c r="T144" i="3"/>
  <c r="T163" i="3"/>
  <c r="T185" i="3"/>
  <c r="T176" i="3"/>
  <c r="T147" i="3"/>
  <c r="T158" i="3"/>
  <c r="T192" i="3"/>
  <c r="T247" i="3"/>
  <c r="I247" i="3"/>
  <c r="S247" i="3" s="1"/>
  <c r="I158" i="3"/>
  <c r="S158" i="3" s="1"/>
  <c r="I192" i="3"/>
  <c r="S192" i="3" s="1"/>
  <c r="T46" i="3"/>
  <c r="T44" i="3"/>
  <c r="T48" i="3"/>
  <c r="I261" i="3"/>
  <c r="S261" i="3" s="1"/>
  <c r="I163" i="3"/>
  <c r="S163" i="3" s="1"/>
  <c r="I118" i="3"/>
  <c r="S118" i="3" s="1"/>
  <c r="L53" i="3"/>
  <c r="S53" i="3" s="1"/>
  <c r="T53" i="3"/>
  <c r="T50" i="3"/>
  <c r="I51" i="3"/>
  <c r="I43" i="3"/>
  <c r="I258" i="3"/>
  <c r="I238" i="3"/>
  <c r="S238" i="3" s="1"/>
  <c r="I44" i="3"/>
  <c r="I254" i="3"/>
  <c r="I76" i="3"/>
  <c r="I146" i="3"/>
  <c r="S146" i="3" s="1"/>
  <c r="T246" i="3"/>
  <c r="I104" i="3" a="1"/>
  <c r="L104" i="3" a="1"/>
  <c r="L104" i="3" s="1"/>
  <c r="L103" i="3" a="1"/>
  <c r="L103" i="3" s="1"/>
  <c r="I103" i="3" a="1"/>
  <c r="I262" i="3"/>
  <c r="I253" i="3"/>
  <c r="T253" i="3"/>
  <c r="T206" i="3"/>
  <c r="T260" i="3"/>
  <c r="I97" i="3" a="1"/>
  <c r="T209" i="3"/>
  <c r="S209" i="3"/>
  <c r="T108" i="3"/>
  <c r="I48" i="3"/>
  <c r="S48" i="3" s="1"/>
  <c r="I176" i="3"/>
  <c r="S176" i="3" s="1"/>
  <c r="T212" i="3"/>
  <c r="I233" i="3"/>
  <c r="S233" i="3" s="1"/>
  <c r="I109" i="3"/>
  <c r="S109" i="3" s="1"/>
  <c r="T109" i="3"/>
  <c r="I264" i="3"/>
  <c r="I148" i="3"/>
  <c r="S148" i="3" s="1"/>
  <c r="T148" i="3"/>
  <c r="I36" i="3"/>
  <c r="S36" i="3" s="1"/>
  <c r="L101" i="3" a="1"/>
  <c r="L101" i="3" s="1"/>
  <c r="I101" i="3" a="1"/>
  <c r="T55" i="3"/>
  <c r="L55" i="3"/>
  <c r="I45" i="3"/>
  <c r="I56" i="3"/>
  <c r="S56" i="3" s="1"/>
  <c r="I175" i="3"/>
  <c r="I190" i="3"/>
  <c r="I256" i="3"/>
  <c r="S256" i="3" s="1"/>
  <c r="T256" i="3"/>
  <c r="L99" i="3" a="1"/>
  <c r="L99" i="3" s="1"/>
  <c r="I99" i="3" a="1"/>
  <c r="I67" i="3"/>
  <c r="S67" i="3" s="1"/>
  <c r="I107" i="3"/>
  <c r="S107" i="3" s="1"/>
  <c r="T107" i="3"/>
  <c r="I195" i="3"/>
  <c r="S195" i="3" s="1"/>
  <c r="T269" i="3"/>
  <c r="I269" i="3"/>
  <c r="S269" i="3" s="1"/>
  <c r="W269" i="3" s="1"/>
  <c r="I196" i="3"/>
  <c r="I100" i="3" a="1"/>
  <c r="I147" i="3"/>
  <c r="S147" i="3" s="1"/>
  <c r="I273" i="3"/>
  <c r="I145" i="3"/>
  <c r="S145" i="3" s="1"/>
  <c r="T145" i="3"/>
  <c r="I257" i="3"/>
  <c r="T257" i="3"/>
  <c r="I12" i="3"/>
  <c r="S12" i="3" s="1"/>
  <c r="I83" i="3"/>
  <c r="S83" i="3" s="1"/>
  <c r="T83" i="3"/>
  <c r="T66" i="3"/>
  <c r="I66" i="3"/>
  <c r="I96" i="3" a="1"/>
  <c r="T169" i="3"/>
  <c r="I11" i="3"/>
  <c r="S102" i="3"/>
  <c r="I54" i="3"/>
  <c r="I47" i="3"/>
  <c r="S47" i="3" s="1"/>
  <c r="T47" i="3"/>
  <c r="T188" i="3"/>
  <c r="I188" i="3"/>
  <c r="S188" i="3" s="1"/>
  <c r="I180" i="3"/>
  <c r="S180" i="3" s="1"/>
  <c r="T180" i="3"/>
  <c r="I172" i="3"/>
  <c r="S172" i="3" s="1"/>
  <c r="T172" i="3"/>
  <c r="I207" i="3"/>
  <c r="I185" i="3"/>
  <c r="S185" i="3" s="1"/>
  <c r="T187" i="3"/>
  <c r="I187" i="3"/>
  <c r="S187" i="3" s="1"/>
  <c r="W187" i="3" s="1"/>
  <c r="I62" i="3"/>
  <c r="L98" i="3" a="1"/>
  <c r="L98" i="3" s="1"/>
  <c r="I191" i="3"/>
  <c r="S191" i="3" s="1"/>
  <c r="T191" i="3"/>
  <c r="I15" i="3"/>
  <c r="S15" i="3" s="1"/>
  <c r="I266" i="3"/>
  <c r="I64" i="3"/>
  <c r="I265" i="3"/>
  <c r="I202" i="3"/>
  <c r="I259" i="3"/>
  <c r="I125" i="3"/>
  <c r="S125" i="3" s="1"/>
  <c r="T125" i="3"/>
  <c r="I164" i="3"/>
  <c r="S164" i="3" s="1"/>
  <c r="T164" i="3"/>
  <c r="T93" i="3"/>
  <c r="I93" i="3"/>
  <c r="S93" i="3" s="1"/>
  <c r="I144" i="3"/>
  <c r="S144" i="3" s="1"/>
  <c r="W144" i="3" s="1"/>
  <c r="I272" i="3"/>
  <c r="I189" i="3"/>
  <c r="S189" i="3" s="1"/>
  <c r="T189" i="3"/>
  <c r="I197" i="3"/>
  <c r="I52" i="3"/>
  <c r="S52" i="3" s="1"/>
  <c r="T52" i="3"/>
  <c r="T102" i="3"/>
  <c r="V255" i="6"/>
  <c r="K255" i="6"/>
  <c r="G255" i="6"/>
  <c r="I183" i="6"/>
  <c r="E183" i="6"/>
  <c r="G11" i="6"/>
  <c r="K11" i="6"/>
  <c r="G70" i="6"/>
  <c r="V70" i="6"/>
  <c r="K70" i="6"/>
  <c r="G39" i="6"/>
  <c r="K39" i="6"/>
  <c r="V39" i="6"/>
  <c r="E50" i="6"/>
  <c r="S50" i="6" s="1"/>
  <c r="I50" i="6"/>
  <c r="E142" i="6"/>
  <c r="I142" i="6"/>
  <c r="F104" i="6"/>
  <c r="U104" i="6"/>
  <c r="J104" i="6"/>
  <c r="U81" i="6"/>
  <c r="J81" i="6"/>
  <c r="F81" i="6"/>
  <c r="U232" i="6"/>
  <c r="J232" i="6"/>
  <c r="F232" i="6"/>
  <c r="G167" i="6"/>
  <c r="L48" i="6"/>
  <c r="H48" i="6"/>
  <c r="W48" i="6"/>
  <c r="H218" i="6"/>
  <c r="W218" i="6"/>
  <c r="L218" i="6"/>
  <c r="W225" i="6"/>
  <c r="L225" i="6"/>
  <c r="H225" i="6"/>
  <c r="L274" i="6"/>
  <c r="W274" i="6"/>
  <c r="H274" i="6"/>
  <c r="G38" i="6"/>
  <c r="V38" i="6"/>
  <c r="K38" i="6"/>
  <c r="K41" i="6"/>
  <c r="V41" i="6"/>
  <c r="G41" i="6"/>
  <c r="V44" i="6"/>
  <c r="G44" i="6"/>
  <c r="K44" i="6"/>
  <c r="E25" i="6"/>
  <c r="I25" i="6"/>
  <c r="E35" i="6"/>
  <c r="I35" i="6"/>
  <c r="I176" i="6"/>
  <c r="E176" i="6"/>
  <c r="G225" i="6"/>
  <c r="I80" i="6"/>
  <c r="U199" i="6"/>
  <c r="J199" i="6"/>
  <c r="F199" i="6"/>
  <c r="F187" i="6"/>
  <c r="U187" i="6"/>
  <c r="J187" i="6"/>
  <c r="U95" i="6"/>
  <c r="J95" i="6"/>
  <c r="F95" i="6"/>
  <c r="F275" i="6"/>
  <c r="U275" i="6"/>
  <c r="J275" i="6"/>
  <c r="W5" i="6"/>
  <c r="L5" i="6"/>
  <c r="H5" i="6"/>
  <c r="W68" i="6"/>
  <c r="H68" i="6"/>
  <c r="L68" i="6"/>
  <c r="L137" i="6"/>
  <c r="H137" i="6"/>
  <c r="W137" i="6"/>
  <c r="G61" i="6"/>
  <c r="V61" i="6"/>
  <c r="K61" i="6"/>
  <c r="G156" i="6"/>
  <c r="V156" i="6"/>
  <c r="K156" i="6"/>
  <c r="I92" i="6"/>
  <c r="E92" i="6"/>
  <c r="K225" i="6"/>
  <c r="F16" i="6"/>
  <c r="U16" i="6"/>
  <c r="J16" i="6"/>
  <c r="F182" i="6"/>
  <c r="J182" i="6"/>
  <c r="U182" i="6"/>
  <c r="U62" i="6"/>
  <c r="H8" i="6"/>
  <c r="W8" i="6"/>
  <c r="L8" i="6"/>
  <c r="K82" i="6"/>
  <c r="V82" i="6"/>
  <c r="G82" i="6"/>
  <c r="G176" i="6"/>
  <c r="V176" i="6"/>
  <c r="K176" i="6"/>
  <c r="E125" i="6"/>
  <c r="I125" i="6"/>
  <c r="U125" i="6"/>
  <c r="U248" i="6"/>
  <c r="F248" i="6"/>
  <c r="J248" i="6"/>
  <c r="K67" i="6"/>
  <c r="K5" i="6"/>
  <c r="G5" i="6"/>
  <c r="V5" i="6"/>
  <c r="V145" i="6"/>
  <c r="K145" i="6"/>
  <c r="G145" i="6"/>
  <c r="G248" i="6"/>
  <c r="K248" i="6"/>
  <c r="V248" i="6"/>
  <c r="G197" i="6"/>
  <c r="K197" i="6"/>
  <c r="V197" i="6"/>
  <c r="G228" i="6"/>
  <c r="V228" i="6"/>
  <c r="K228" i="6"/>
  <c r="E122" i="6"/>
  <c r="I122" i="6"/>
  <c r="I130" i="6"/>
  <c r="E130" i="6"/>
  <c r="E109" i="6"/>
  <c r="I109" i="6"/>
  <c r="I206" i="6"/>
  <c r="E206" i="6"/>
  <c r="E102" i="6"/>
  <c r="E174" i="6"/>
  <c r="U236" i="6"/>
  <c r="J236" i="6"/>
  <c r="F236" i="6"/>
  <c r="F39" i="6"/>
  <c r="J39" i="6"/>
  <c r="U39" i="6"/>
  <c r="U205" i="6"/>
  <c r="J205" i="6"/>
  <c r="F205" i="6"/>
  <c r="U198" i="6"/>
  <c r="F198" i="6"/>
  <c r="J198" i="6"/>
  <c r="G23" i="6"/>
  <c r="L204" i="6"/>
  <c r="W204" i="6"/>
  <c r="H204" i="6"/>
  <c r="E241" i="6"/>
  <c r="W15" i="6"/>
  <c r="L15" i="6"/>
  <c r="H15" i="6"/>
  <c r="L209" i="6"/>
  <c r="W209" i="6"/>
  <c r="H209" i="6"/>
  <c r="H23" i="6"/>
  <c r="W23" i="6"/>
  <c r="L23" i="6"/>
  <c r="H53" i="6"/>
  <c r="L53" i="6"/>
  <c r="W53" i="6"/>
  <c r="W253" i="6"/>
  <c r="L253" i="6"/>
  <c r="H253" i="6"/>
  <c r="E146" i="6"/>
  <c r="U203" i="6"/>
  <c r="J203" i="6"/>
  <c r="F203" i="6"/>
  <c r="F25" i="6"/>
  <c r="J25" i="6"/>
  <c r="U25" i="6"/>
  <c r="U129" i="6"/>
  <c r="F129" i="6"/>
  <c r="J129" i="6"/>
  <c r="J60" i="6"/>
  <c r="U60" i="6"/>
  <c r="F60" i="6"/>
  <c r="J234" i="6"/>
  <c r="U234" i="6"/>
  <c r="F234" i="6"/>
  <c r="F176" i="6"/>
  <c r="J176" i="6"/>
  <c r="U176" i="6"/>
  <c r="F251" i="6"/>
  <c r="J251" i="6"/>
  <c r="U251" i="6"/>
  <c r="K23" i="6"/>
  <c r="I73" i="6"/>
  <c r="F194" i="6"/>
  <c r="I175" i="6"/>
  <c r="W42" i="6"/>
  <c r="H42" i="6"/>
  <c r="L42" i="6"/>
  <c r="H151" i="6"/>
  <c r="W151" i="6"/>
  <c r="L151" i="6"/>
  <c r="W208" i="6"/>
  <c r="L208" i="6"/>
  <c r="H208" i="6"/>
  <c r="W161" i="6"/>
  <c r="L161" i="6"/>
  <c r="H161" i="6"/>
  <c r="W267" i="6"/>
  <c r="H267" i="6"/>
  <c r="L267" i="6"/>
  <c r="E160" i="6"/>
  <c r="I160" i="6"/>
  <c r="G264" i="6"/>
  <c r="K264" i="6"/>
  <c r="V264" i="6"/>
  <c r="V263" i="6"/>
  <c r="K263" i="6"/>
  <c r="G263" i="6"/>
  <c r="I265" i="6"/>
  <c r="E265" i="6"/>
  <c r="E237" i="6"/>
  <c r="I237" i="6"/>
  <c r="E34" i="6"/>
  <c r="J202" i="6"/>
  <c r="F202" i="6"/>
  <c r="U202" i="6"/>
  <c r="I36" i="6"/>
  <c r="E231" i="6"/>
  <c r="L213" i="6"/>
  <c r="W213" i="6"/>
  <c r="H213" i="6"/>
  <c r="H40" i="6"/>
  <c r="T40" i="6" s="1"/>
  <c r="W40" i="6"/>
  <c r="L40" i="6"/>
  <c r="L215" i="6"/>
  <c r="W215" i="6"/>
  <c r="H215" i="6"/>
  <c r="E51" i="6"/>
  <c r="I51" i="6"/>
  <c r="K87" i="6"/>
  <c r="G87" i="6"/>
  <c r="V87" i="6"/>
  <c r="V35" i="6"/>
  <c r="G35" i="6"/>
  <c r="K35" i="6"/>
  <c r="K97" i="6"/>
  <c r="V97" i="6"/>
  <c r="G97" i="6"/>
  <c r="V267" i="6"/>
  <c r="K267" i="6"/>
  <c r="G267" i="6"/>
  <c r="V51" i="6"/>
  <c r="G51" i="6"/>
  <c r="K51" i="6"/>
  <c r="V171" i="6"/>
  <c r="G171" i="6"/>
  <c r="K171" i="6"/>
  <c r="G188" i="6"/>
  <c r="V188" i="6"/>
  <c r="K188" i="6"/>
  <c r="V241" i="6"/>
  <c r="K241" i="6"/>
  <c r="G241" i="6"/>
  <c r="V84" i="6"/>
  <c r="G84" i="6"/>
  <c r="S84" i="6" s="1"/>
  <c r="K84" i="6"/>
  <c r="V247" i="6"/>
  <c r="G247" i="6"/>
  <c r="K247" i="6"/>
  <c r="I259" i="6"/>
  <c r="E259" i="6"/>
  <c r="E147" i="6"/>
  <c r="I147" i="6"/>
  <c r="I211" i="6"/>
  <c r="E211" i="6"/>
  <c r="I225" i="6"/>
  <c r="E225" i="6"/>
  <c r="I252" i="6"/>
  <c r="E252" i="6"/>
  <c r="E74" i="6"/>
  <c r="I74" i="6"/>
  <c r="E162" i="6"/>
  <c r="I162" i="6"/>
  <c r="E6" i="6"/>
  <c r="I6" i="6"/>
  <c r="I205" i="6"/>
  <c r="E205" i="6"/>
  <c r="E193" i="6"/>
  <c r="I193" i="6"/>
  <c r="E29" i="6"/>
  <c r="R29" i="6" s="1"/>
  <c r="G12" i="6"/>
  <c r="I222" i="6"/>
  <c r="U99" i="6"/>
  <c r="F99" i="6"/>
  <c r="J99" i="6"/>
  <c r="V162" i="6"/>
  <c r="U5" i="6"/>
  <c r="F5" i="6"/>
  <c r="J5" i="6"/>
  <c r="F6" i="6"/>
  <c r="U6" i="6"/>
  <c r="J6" i="6"/>
  <c r="U116" i="6"/>
  <c r="F116" i="6"/>
  <c r="J116" i="6"/>
  <c r="F147" i="6"/>
  <c r="U147" i="6"/>
  <c r="J147" i="6"/>
  <c r="F135" i="6"/>
  <c r="J135" i="6"/>
  <c r="U135" i="6"/>
  <c r="F74" i="6"/>
  <c r="J74" i="6"/>
  <c r="U74" i="6"/>
  <c r="U73" i="6"/>
  <c r="F73" i="6"/>
  <c r="J73" i="6"/>
  <c r="U190" i="6"/>
  <c r="J190" i="6"/>
  <c r="F190" i="6"/>
  <c r="U206" i="6"/>
  <c r="J206" i="6"/>
  <c r="F206" i="6"/>
  <c r="F266" i="6"/>
  <c r="J266" i="6"/>
  <c r="U266" i="6"/>
  <c r="E209" i="6"/>
  <c r="F8" i="6"/>
  <c r="I117" i="6"/>
  <c r="M117" i="6" s="1"/>
  <c r="L13" i="6"/>
  <c r="H13" i="6"/>
  <c r="W13" i="6"/>
  <c r="J7" i="6"/>
  <c r="E171" i="6"/>
  <c r="M171" i="6" s="1"/>
  <c r="L9" i="6"/>
  <c r="H9" i="6"/>
  <c r="W9" i="6"/>
  <c r="L47" i="6"/>
  <c r="H47" i="6"/>
  <c r="W47" i="6"/>
  <c r="W110" i="6"/>
  <c r="L110" i="6"/>
  <c r="H110" i="6"/>
  <c r="W210" i="6"/>
  <c r="L210" i="6"/>
  <c r="H210" i="6"/>
  <c r="L87" i="6"/>
  <c r="H87" i="6"/>
  <c r="H112" i="6"/>
  <c r="W112" i="6"/>
  <c r="L112" i="6"/>
  <c r="W51" i="6"/>
  <c r="L51" i="6"/>
  <c r="H51" i="6"/>
  <c r="L255" i="6"/>
  <c r="W255" i="6"/>
  <c r="H255" i="6"/>
  <c r="L224" i="6"/>
  <c r="H224" i="6"/>
  <c r="W224" i="6"/>
  <c r="L97" i="6"/>
  <c r="W97" i="6"/>
  <c r="H97" i="6"/>
  <c r="H262" i="6"/>
  <c r="L262" i="6"/>
  <c r="W262" i="6"/>
  <c r="W235" i="6"/>
  <c r="L235" i="6"/>
  <c r="H235" i="6"/>
  <c r="L177" i="6"/>
  <c r="W177" i="6"/>
  <c r="H177" i="6"/>
  <c r="G28" i="6"/>
  <c r="K28" i="6"/>
  <c r="V28" i="6"/>
  <c r="K236" i="6"/>
  <c r="G236" i="6"/>
  <c r="V236" i="6"/>
  <c r="I48" i="6"/>
  <c r="E48" i="6"/>
  <c r="J174" i="6"/>
  <c r="F174" i="6"/>
  <c r="U174" i="6"/>
  <c r="J134" i="6"/>
  <c r="U134" i="6"/>
  <c r="F134" i="6"/>
  <c r="U79" i="6"/>
  <c r="F79" i="6"/>
  <c r="R79" i="6" s="1"/>
  <c r="J79" i="6"/>
  <c r="U85" i="6"/>
  <c r="F85" i="6"/>
  <c r="J85" i="6"/>
  <c r="F265" i="6"/>
  <c r="U265" i="6"/>
  <c r="J265" i="6"/>
  <c r="E149" i="6"/>
  <c r="L254" i="6"/>
  <c r="W254" i="6"/>
  <c r="H254" i="6"/>
  <c r="L175" i="6"/>
  <c r="W175" i="6"/>
  <c r="H175" i="6"/>
  <c r="H257" i="6"/>
  <c r="W257" i="6"/>
  <c r="L257" i="6"/>
  <c r="W205" i="6"/>
  <c r="H205" i="6"/>
  <c r="L205" i="6"/>
  <c r="H201" i="6"/>
  <c r="W201" i="6"/>
  <c r="L201" i="6"/>
  <c r="H127" i="6"/>
  <c r="W127" i="6"/>
  <c r="L127" i="6"/>
  <c r="K76" i="6"/>
  <c r="V76" i="6"/>
  <c r="G76" i="6"/>
  <c r="V216" i="6"/>
  <c r="G216" i="6"/>
  <c r="K216" i="6"/>
  <c r="E55" i="6"/>
  <c r="I55" i="6"/>
  <c r="F44" i="6"/>
  <c r="U44" i="6"/>
  <c r="J44" i="6"/>
  <c r="F184" i="6"/>
  <c r="J184" i="6"/>
  <c r="U184" i="6"/>
  <c r="J90" i="6"/>
  <c r="F90" i="6"/>
  <c r="U90" i="6"/>
  <c r="F270" i="6"/>
  <c r="U270" i="6"/>
  <c r="J270" i="6"/>
  <c r="L272" i="6"/>
  <c r="H272" i="6"/>
  <c r="W272" i="6"/>
  <c r="W269" i="6"/>
  <c r="L269" i="6"/>
  <c r="H269" i="6"/>
  <c r="I108" i="6"/>
  <c r="E108" i="6"/>
  <c r="R108" i="6" s="1"/>
  <c r="V83" i="6"/>
  <c r="K83" i="6"/>
  <c r="G83" i="6"/>
  <c r="K120" i="6"/>
  <c r="G120" i="6"/>
  <c r="V120" i="6"/>
  <c r="K272" i="6"/>
  <c r="G272" i="6"/>
  <c r="V272" i="6"/>
  <c r="E236" i="6"/>
  <c r="I236" i="6"/>
  <c r="I165" i="6"/>
  <c r="E165" i="6"/>
  <c r="I226" i="6"/>
  <c r="E226" i="6"/>
  <c r="J70" i="6"/>
  <c r="F70" i="6"/>
  <c r="U70" i="6"/>
  <c r="U13" i="6"/>
  <c r="F13" i="6"/>
  <c r="J13" i="6"/>
  <c r="J123" i="6"/>
  <c r="F123" i="6"/>
  <c r="U123" i="6"/>
  <c r="J257" i="6"/>
  <c r="U257" i="6"/>
  <c r="F257" i="6"/>
  <c r="L238" i="6"/>
  <c r="H238" i="6"/>
  <c r="W238" i="6"/>
  <c r="W106" i="6"/>
  <c r="L106" i="6"/>
  <c r="H106" i="6"/>
  <c r="H164" i="6"/>
  <c r="L164" i="6"/>
  <c r="V92" i="6"/>
  <c r="K92" i="6"/>
  <c r="G92" i="6"/>
  <c r="K48" i="6"/>
  <c r="V48" i="6"/>
  <c r="G48" i="6"/>
  <c r="V49" i="6"/>
  <c r="G49" i="6"/>
  <c r="K49" i="6"/>
  <c r="G274" i="6"/>
  <c r="V274" i="6"/>
  <c r="K274" i="6"/>
  <c r="E101" i="6"/>
  <c r="I101" i="6"/>
  <c r="I18" i="6"/>
  <c r="E18" i="6"/>
  <c r="E120" i="6"/>
  <c r="I120" i="6"/>
  <c r="I189" i="6"/>
  <c r="E189" i="6"/>
  <c r="I198" i="6"/>
  <c r="E198" i="6"/>
  <c r="E233" i="6"/>
  <c r="I233" i="6"/>
  <c r="F83" i="6"/>
  <c r="U83" i="6"/>
  <c r="J83" i="6"/>
  <c r="U101" i="6"/>
  <c r="F101" i="6"/>
  <c r="J101" i="6"/>
  <c r="F215" i="6"/>
  <c r="J215" i="6"/>
  <c r="U215" i="6"/>
  <c r="U153" i="6"/>
  <c r="J153" i="6"/>
  <c r="F153" i="6"/>
  <c r="J100" i="6"/>
  <c r="U100" i="6"/>
  <c r="F100" i="6"/>
  <c r="U229" i="6"/>
  <c r="F229" i="6"/>
  <c r="J229" i="6"/>
  <c r="V93" i="6"/>
  <c r="W84" i="6"/>
  <c r="H84" i="6"/>
  <c r="T84" i="6" s="1"/>
  <c r="L84" i="6"/>
  <c r="L10" i="6"/>
  <c r="W10" i="6"/>
  <c r="H10" i="6"/>
  <c r="H111" i="6"/>
  <c r="L111" i="6"/>
  <c r="W111" i="6"/>
  <c r="W32" i="6"/>
  <c r="L32" i="6"/>
  <c r="H32" i="6"/>
  <c r="W170" i="6"/>
  <c r="L170" i="6"/>
  <c r="H170" i="6"/>
  <c r="W107" i="6"/>
  <c r="L107" i="6"/>
  <c r="H107" i="6"/>
  <c r="H142" i="6"/>
  <c r="L142" i="6"/>
  <c r="W142" i="6"/>
  <c r="K117" i="6"/>
  <c r="G117" i="6"/>
  <c r="G55" i="6"/>
  <c r="K55" i="6"/>
  <c r="V55" i="6"/>
  <c r="K54" i="6"/>
  <c r="G54" i="6"/>
  <c r="G203" i="6"/>
  <c r="K203" i="6"/>
  <c r="V203" i="6"/>
  <c r="I246" i="6"/>
  <c r="E246" i="6"/>
  <c r="E104" i="6"/>
  <c r="I104" i="6"/>
  <c r="E20" i="6"/>
  <c r="I20" i="6"/>
  <c r="I76" i="6"/>
  <c r="E76" i="6"/>
  <c r="I251" i="6"/>
  <c r="E251" i="6"/>
  <c r="I208" i="6"/>
  <c r="E208" i="6"/>
  <c r="U208" i="6"/>
  <c r="E242" i="6"/>
  <c r="I242" i="6"/>
  <c r="E65" i="6"/>
  <c r="M65" i="6" s="1"/>
  <c r="J106" i="6"/>
  <c r="F106" i="6"/>
  <c r="U106" i="6"/>
  <c r="J103" i="6"/>
  <c r="F103" i="6"/>
  <c r="U103" i="6"/>
  <c r="F34" i="6"/>
  <c r="J34" i="6"/>
  <c r="U34" i="6"/>
  <c r="F222" i="6"/>
  <c r="U222" i="6"/>
  <c r="J222" i="6"/>
  <c r="U179" i="6"/>
  <c r="F179" i="6"/>
  <c r="J179" i="6"/>
  <c r="U169" i="6"/>
  <c r="J169" i="6"/>
  <c r="F169" i="6"/>
  <c r="U105" i="6"/>
  <c r="F105" i="6"/>
  <c r="J105" i="6"/>
  <c r="F189" i="6"/>
  <c r="J189" i="6"/>
  <c r="U189" i="6"/>
  <c r="G93" i="6"/>
  <c r="U117" i="6"/>
  <c r="U152" i="6"/>
  <c r="I262" i="6"/>
  <c r="H200" i="6"/>
  <c r="W200" i="6"/>
  <c r="L200" i="6"/>
  <c r="H59" i="6"/>
  <c r="L59" i="6"/>
  <c r="W59" i="6"/>
  <c r="W102" i="6"/>
  <c r="H102" i="6"/>
  <c r="L102" i="6"/>
  <c r="G108" i="6"/>
  <c r="V108" i="6"/>
  <c r="K108" i="6"/>
  <c r="G128" i="6"/>
  <c r="K128" i="6"/>
  <c r="V128" i="6"/>
  <c r="V59" i="6"/>
  <c r="G59" i="6"/>
  <c r="K59" i="6"/>
  <c r="E250" i="6"/>
  <c r="I250" i="6"/>
  <c r="E72" i="6"/>
  <c r="I72" i="6"/>
  <c r="I202" i="6"/>
  <c r="E202" i="6"/>
  <c r="J124" i="6"/>
  <c r="F124" i="6"/>
  <c r="U124" i="6"/>
  <c r="U45" i="6"/>
  <c r="F45" i="6"/>
  <c r="J45" i="6"/>
  <c r="F261" i="6"/>
  <c r="U261" i="6"/>
  <c r="J261" i="6"/>
  <c r="J110" i="6"/>
  <c r="F110" i="6"/>
  <c r="U110" i="6"/>
  <c r="U224" i="6"/>
  <c r="F224" i="6"/>
  <c r="J224" i="6"/>
  <c r="V208" i="6"/>
  <c r="U17" i="6"/>
  <c r="F152" i="6"/>
  <c r="W122" i="6"/>
  <c r="L122" i="6"/>
  <c r="H122" i="6"/>
  <c r="W28" i="6"/>
  <c r="H28" i="6"/>
  <c r="L28" i="6"/>
  <c r="H94" i="6"/>
  <c r="L94" i="6"/>
  <c r="W94" i="6"/>
  <c r="H104" i="6"/>
  <c r="L104" i="6"/>
  <c r="W104" i="6"/>
  <c r="W185" i="6"/>
  <c r="H185" i="6"/>
  <c r="L185" i="6"/>
  <c r="J139" i="6"/>
  <c r="K103" i="6"/>
  <c r="K177" i="6"/>
  <c r="G177" i="6"/>
  <c r="V177" i="6"/>
  <c r="K130" i="6"/>
  <c r="V130" i="6"/>
  <c r="G130" i="6"/>
  <c r="K190" i="6"/>
  <c r="G190" i="6"/>
  <c r="V190" i="6"/>
  <c r="K219" i="6"/>
  <c r="V219" i="6"/>
  <c r="G219" i="6"/>
  <c r="I116" i="6"/>
  <c r="E116" i="6"/>
  <c r="I196" i="6"/>
  <c r="E196" i="6"/>
  <c r="I269" i="6"/>
  <c r="E269" i="6"/>
  <c r="F201" i="6"/>
  <c r="U201" i="6"/>
  <c r="J201" i="6"/>
  <c r="J22" i="6"/>
  <c r="F22" i="6"/>
  <c r="U191" i="6"/>
  <c r="J191" i="6"/>
  <c r="F191" i="6"/>
  <c r="W212" i="6"/>
  <c r="L212" i="6"/>
  <c r="H212" i="6"/>
  <c r="I114" i="6"/>
  <c r="F17" i="6"/>
  <c r="W263" i="6"/>
  <c r="L263" i="6"/>
  <c r="H263" i="6"/>
  <c r="H156" i="6"/>
  <c r="L156" i="6"/>
  <c r="W156" i="6"/>
  <c r="W159" i="6"/>
  <c r="H159" i="6"/>
  <c r="L159" i="6"/>
  <c r="L125" i="6"/>
  <c r="H125" i="6"/>
  <c r="W125" i="6"/>
  <c r="H134" i="6"/>
  <c r="L134" i="6"/>
  <c r="W134" i="6"/>
  <c r="H246" i="6"/>
  <c r="W246" i="6"/>
  <c r="L246" i="6"/>
  <c r="J242" i="6"/>
  <c r="E261" i="6"/>
  <c r="I261" i="6"/>
  <c r="V30" i="6"/>
  <c r="K30" i="6"/>
  <c r="G30" i="6"/>
  <c r="V129" i="6"/>
  <c r="K129" i="6"/>
  <c r="G129" i="6"/>
  <c r="K273" i="6"/>
  <c r="G273" i="6"/>
  <c r="V273" i="6"/>
  <c r="I275" i="6"/>
  <c r="E275" i="6"/>
  <c r="U30" i="6"/>
  <c r="J30" i="6"/>
  <c r="F30" i="6"/>
  <c r="F53" i="6"/>
  <c r="U53" i="6"/>
  <c r="J53" i="6"/>
  <c r="U238" i="6"/>
  <c r="J238" i="6"/>
  <c r="F238" i="6"/>
  <c r="U113" i="6"/>
  <c r="V246" i="6"/>
  <c r="W31" i="6"/>
  <c r="L31" i="6"/>
  <c r="H31" i="6"/>
  <c r="H138" i="6"/>
  <c r="W138" i="6"/>
  <c r="L138" i="6"/>
  <c r="H136" i="6"/>
  <c r="W136" i="6"/>
  <c r="L136" i="6"/>
  <c r="L135" i="6"/>
  <c r="W135" i="6"/>
  <c r="H135" i="6"/>
  <c r="L162" i="6"/>
  <c r="H162" i="6"/>
  <c r="W162" i="6"/>
  <c r="J52" i="6"/>
  <c r="U242" i="6"/>
  <c r="G36" i="6"/>
  <c r="V36" i="6"/>
  <c r="K36" i="6"/>
  <c r="V67" i="6"/>
  <c r="V261" i="6"/>
  <c r="G261" i="6"/>
  <c r="K261" i="6"/>
  <c r="K252" i="6"/>
  <c r="G252" i="6"/>
  <c r="V252" i="6"/>
  <c r="G181" i="6"/>
  <c r="V181" i="6"/>
  <c r="K181" i="6"/>
  <c r="V209" i="6"/>
  <c r="G209" i="6"/>
  <c r="K209" i="6"/>
  <c r="G79" i="6"/>
  <c r="S79" i="6" s="1"/>
  <c r="K79" i="6"/>
  <c r="V79" i="6"/>
  <c r="E134" i="6"/>
  <c r="I134" i="6"/>
  <c r="I169" i="6"/>
  <c r="E169" i="6"/>
  <c r="E124" i="6"/>
  <c r="I124" i="6"/>
  <c r="I190" i="6"/>
  <c r="E190" i="6"/>
  <c r="I135" i="6"/>
  <c r="E135" i="6"/>
  <c r="E192" i="6"/>
  <c r="I192" i="6"/>
  <c r="R40" i="6"/>
  <c r="J253" i="6"/>
  <c r="U253" i="6"/>
  <c r="F253" i="6"/>
  <c r="F241" i="6"/>
  <c r="U241" i="6"/>
  <c r="J241" i="6"/>
  <c r="U142" i="6"/>
  <c r="J142" i="6"/>
  <c r="F142" i="6"/>
  <c r="J66" i="6"/>
  <c r="U66" i="6"/>
  <c r="F66" i="6"/>
  <c r="K230" i="6"/>
  <c r="O230" i="6" s="1"/>
  <c r="J113" i="6"/>
  <c r="I156" i="6"/>
  <c r="H226" i="6"/>
  <c r="W226" i="6"/>
  <c r="L226" i="6"/>
  <c r="K240" i="6"/>
  <c r="H12" i="6"/>
  <c r="L12" i="6"/>
  <c r="W12" i="6"/>
  <c r="L81" i="6"/>
  <c r="H81" i="6"/>
  <c r="W81" i="6"/>
  <c r="L206" i="6"/>
  <c r="W206" i="6"/>
  <c r="H206" i="6"/>
  <c r="W229" i="6"/>
  <c r="L229" i="6"/>
  <c r="H229" i="6"/>
  <c r="L67" i="6"/>
  <c r="H67" i="6"/>
  <c r="W67" i="6"/>
  <c r="L172" i="6"/>
  <c r="W172" i="6"/>
  <c r="H172" i="6"/>
  <c r="I19" i="6"/>
  <c r="E19" i="6"/>
  <c r="V19" i="6"/>
  <c r="U19" i="6"/>
  <c r="I39" i="6"/>
  <c r="K150" i="6"/>
  <c r="V150" i="6"/>
  <c r="G150" i="6"/>
  <c r="G138" i="6"/>
  <c r="V138" i="6"/>
  <c r="K138" i="6"/>
  <c r="K134" i="6"/>
  <c r="G134" i="6"/>
  <c r="V134" i="6"/>
  <c r="G24" i="6"/>
  <c r="K24" i="6"/>
  <c r="V24" i="6"/>
  <c r="K58" i="6"/>
  <c r="V58" i="6"/>
  <c r="G58" i="6"/>
  <c r="G182" i="6"/>
  <c r="K182" i="6"/>
  <c r="V182" i="6"/>
  <c r="V195" i="6"/>
  <c r="K195" i="6"/>
  <c r="G195" i="6"/>
  <c r="G159" i="6"/>
  <c r="K159" i="6"/>
  <c r="V159" i="6"/>
  <c r="K89" i="6"/>
  <c r="V89" i="6"/>
  <c r="G89" i="6"/>
  <c r="V249" i="6"/>
  <c r="K249" i="6"/>
  <c r="G249" i="6"/>
  <c r="I240" i="6"/>
  <c r="E240" i="6"/>
  <c r="I168" i="6"/>
  <c r="E168" i="6"/>
  <c r="V168" i="6"/>
  <c r="E238" i="6"/>
  <c r="I238" i="6"/>
  <c r="E270" i="6"/>
  <c r="I270" i="6"/>
  <c r="I8" i="6"/>
  <c r="E8" i="6"/>
  <c r="V8" i="6"/>
  <c r="E91" i="6"/>
  <c r="I91" i="6"/>
  <c r="E195" i="6"/>
  <c r="I195" i="6"/>
  <c r="E11" i="6"/>
  <c r="V11" i="6"/>
  <c r="I11" i="6"/>
  <c r="E228" i="6"/>
  <c r="I228" i="6"/>
  <c r="E247" i="6"/>
  <c r="I247" i="6"/>
  <c r="K153" i="6"/>
  <c r="V153" i="6"/>
  <c r="G153" i="6"/>
  <c r="U213" i="6"/>
  <c r="J213" i="6"/>
  <c r="F213" i="6"/>
  <c r="I29" i="6"/>
  <c r="J118" i="6"/>
  <c r="F118" i="6"/>
  <c r="U118" i="6"/>
  <c r="U166" i="6"/>
  <c r="F88" i="6"/>
  <c r="J88" i="6"/>
  <c r="F68" i="6"/>
  <c r="U68" i="6"/>
  <c r="J68" i="6"/>
  <c r="F119" i="6"/>
  <c r="J119" i="6"/>
  <c r="U119" i="6"/>
  <c r="U160" i="6"/>
  <c r="F160" i="6"/>
  <c r="J160" i="6"/>
  <c r="U212" i="6"/>
  <c r="J212" i="6"/>
  <c r="F212" i="6"/>
  <c r="U93" i="6"/>
  <c r="F93" i="6"/>
  <c r="J93" i="6"/>
  <c r="F84" i="6"/>
  <c r="R84" i="6" s="1"/>
  <c r="J84" i="6"/>
  <c r="U84" i="6"/>
  <c r="J197" i="6"/>
  <c r="F197" i="6"/>
  <c r="U197" i="6"/>
  <c r="J208" i="6"/>
  <c r="F208" i="6"/>
  <c r="U268" i="6"/>
  <c r="J268" i="6"/>
  <c r="F268" i="6"/>
  <c r="U8" i="6"/>
  <c r="K167" i="6"/>
  <c r="I15" i="6"/>
  <c r="K218" i="6"/>
  <c r="U7" i="6"/>
  <c r="H89" i="6"/>
  <c r="T89" i="6" s="1"/>
  <c r="L89" i="6"/>
  <c r="W89" i="6"/>
  <c r="W113" i="6"/>
  <c r="L113" i="6"/>
  <c r="H113" i="6"/>
  <c r="H232" i="6"/>
  <c r="L232" i="6"/>
  <c r="W232" i="6"/>
  <c r="L248" i="6"/>
  <c r="W248" i="6"/>
  <c r="H248" i="6"/>
  <c r="L241" i="6"/>
  <c r="H241" i="6"/>
  <c r="W241" i="6"/>
  <c r="L27" i="6"/>
  <c r="H27" i="6"/>
  <c r="W27" i="6"/>
  <c r="W62" i="6"/>
  <c r="L62" i="6"/>
  <c r="H62" i="6"/>
  <c r="W30" i="6"/>
  <c r="L30" i="6"/>
  <c r="H30" i="6"/>
  <c r="L273" i="6"/>
  <c r="W273" i="6"/>
  <c r="H273" i="6"/>
  <c r="H99" i="6"/>
  <c r="L99" i="6"/>
  <c r="W99" i="6"/>
  <c r="H179" i="6"/>
  <c r="L179" i="6"/>
  <c r="W179" i="6"/>
  <c r="L244" i="6"/>
  <c r="H244" i="6"/>
  <c r="W244" i="6"/>
  <c r="W182" i="6"/>
  <c r="H182" i="6"/>
  <c r="L182" i="6"/>
  <c r="H221" i="6"/>
  <c r="I151" i="6"/>
  <c r="E151" i="6"/>
  <c r="K19" i="6"/>
  <c r="G19" i="6"/>
  <c r="G22" i="6"/>
  <c r="V22" i="6"/>
  <c r="K22" i="6"/>
  <c r="G121" i="6"/>
  <c r="V121" i="6"/>
  <c r="K121" i="6"/>
  <c r="G110" i="6"/>
  <c r="K110" i="6"/>
  <c r="G214" i="6"/>
  <c r="K214" i="6"/>
  <c r="E118" i="6"/>
  <c r="I118" i="6"/>
  <c r="V118" i="6"/>
  <c r="E220" i="6"/>
  <c r="I220" i="6"/>
  <c r="E14" i="6"/>
  <c r="I14" i="6"/>
  <c r="I88" i="6"/>
  <c r="U88" i="6"/>
  <c r="E88" i="6"/>
  <c r="E140" i="6"/>
  <c r="I140" i="6"/>
  <c r="E170" i="6"/>
  <c r="I170" i="6"/>
  <c r="F49" i="6"/>
  <c r="J49" i="6"/>
  <c r="U49" i="6"/>
  <c r="F181" i="6"/>
  <c r="U181" i="6"/>
  <c r="J181" i="6"/>
  <c r="J161" i="6"/>
  <c r="F161" i="6"/>
  <c r="U161" i="6"/>
  <c r="J56" i="6"/>
  <c r="U56" i="6"/>
  <c r="F56" i="6"/>
  <c r="F64" i="6"/>
  <c r="J64" i="6"/>
  <c r="U64" i="6"/>
  <c r="H55" i="6"/>
  <c r="L55" i="6"/>
  <c r="W55" i="6"/>
  <c r="W145" i="6"/>
  <c r="L145" i="6"/>
  <c r="H145" i="6"/>
  <c r="L41" i="6"/>
  <c r="W41" i="6"/>
  <c r="H41" i="6"/>
  <c r="H252" i="6"/>
  <c r="W252" i="6"/>
  <c r="L252" i="6"/>
  <c r="L61" i="6"/>
  <c r="H61" i="6"/>
  <c r="W61" i="6"/>
  <c r="H126" i="6"/>
  <c r="T126" i="6" s="1"/>
  <c r="L126" i="6"/>
  <c r="W126" i="6"/>
  <c r="H69" i="6"/>
  <c r="W69" i="6"/>
  <c r="L69" i="6"/>
  <c r="H132" i="6"/>
  <c r="W132" i="6"/>
  <c r="L132" i="6"/>
  <c r="V194" i="6"/>
  <c r="G194" i="6"/>
  <c r="K194" i="6"/>
  <c r="G77" i="6"/>
  <c r="K77" i="6"/>
  <c r="V77" i="6"/>
  <c r="V154" i="6"/>
  <c r="K154" i="6"/>
  <c r="G154" i="6"/>
  <c r="G233" i="6"/>
  <c r="K233" i="6"/>
  <c r="V233" i="6"/>
  <c r="E179" i="6"/>
  <c r="I179" i="6"/>
  <c r="E58" i="6"/>
  <c r="I58" i="6"/>
  <c r="I62" i="6"/>
  <c r="E62" i="6"/>
  <c r="E184" i="6"/>
  <c r="I184" i="6"/>
  <c r="F55" i="6"/>
  <c r="U55" i="6"/>
  <c r="J55" i="6"/>
  <c r="J151" i="6"/>
  <c r="U151" i="6"/>
  <c r="F151" i="6"/>
  <c r="F175" i="6"/>
  <c r="J175" i="6"/>
  <c r="U175" i="6"/>
  <c r="L29" i="6"/>
  <c r="W29" i="6"/>
  <c r="H29" i="6"/>
  <c r="L153" i="6"/>
  <c r="W153" i="6"/>
  <c r="H153" i="6"/>
  <c r="L71" i="6"/>
  <c r="H71" i="6"/>
  <c r="W71" i="6"/>
  <c r="H240" i="6"/>
  <c r="W240" i="6"/>
  <c r="L240" i="6"/>
  <c r="L128" i="6"/>
  <c r="H128" i="6"/>
  <c r="W128" i="6"/>
  <c r="W76" i="6"/>
  <c r="L76" i="6"/>
  <c r="H76" i="6"/>
  <c r="W276" i="6"/>
  <c r="L276" i="6"/>
  <c r="H276" i="6"/>
  <c r="V14" i="6"/>
  <c r="K14" i="6"/>
  <c r="G14" i="6"/>
  <c r="V112" i="6"/>
  <c r="G112" i="6"/>
  <c r="K112" i="6"/>
  <c r="K116" i="6"/>
  <c r="V116" i="6"/>
  <c r="G116" i="6"/>
  <c r="G169" i="6"/>
  <c r="K169" i="6"/>
  <c r="V169" i="6"/>
  <c r="G198" i="6"/>
  <c r="V198" i="6"/>
  <c r="K198" i="6"/>
  <c r="E197" i="6"/>
  <c r="I197" i="6"/>
  <c r="I69" i="6"/>
  <c r="E69" i="6"/>
  <c r="I191" i="6"/>
  <c r="E191" i="6"/>
  <c r="F32" i="6"/>
  <c r="U32" i="6"/>
  <c r="J32" i="6"/>
  <c r="F125" i="6"/>
  <c r="J125" i="6"/>
  <c r="L268" i="6"/>
  <c r="W268" i="6"/>
  <c r="H268" i="6"/>
  <c r="W88" i="6"/>
  <c r="L88" i="6"/>
  <c r="H88" i="6"/>
  <c r="H75" i="6"/>
  <c r="L75" i="6"/>
  <c r="W75" i="6"/>
  <c r="H171" i="6"/>
  <c r="W171" i="6"/>
  <c r="L171" i="6"/>
  <c r="F139" i="6"/>
  <c r="V25" i="6"/>
  <c r="K25" i="6"/>
  <c r="G25" i="6"/>
  <c r="K139" i="6"/>
  <c r="G139" i="6"/>
  <c r="V139" i="6"/>
  <c r="V126" i="6"/>
  <c r="K126" i="6"/>
  <c r="G126" i="6"/>
  <c r="S126" i="6" s="1"/>
  <c r="G158" i="6"/>
  <c r="V158" i="6"/>
  <c r="K158" i="6"/>
  <c r="V276" i="6"/>
  <c r="K276" i="6"/>
  <c r="G276" i="6"/>
  <c r="E207" i="6"/>
  <c r="R207" i="6" s="1"/>
  <c r="I207" i="6"/>
  <c r="E200" i="6"/>
  <c r="I200" i="6"/>
  <c r="U145" i="6"/>
  <c r="F145" i="6"/>
  <c r="J145" i="6"/>
  <c r="L36" i="6"/>
  <c r="H36" i="6"/>
  <c r="W36" i="6"/>
  <c r="W74" i="6"/>
  <c r="H74" i="6"/>
  <c r="L74" i="6"/>
  <c r="L91" i="6"/>
  <c r="W91" i="6"/>
  <c r="H91" i="6"/>
  <c r="H149" i="6"/>
  <c r="W149" i="6"/>
  <c r="L149" i="6"/>
  <c r="H45" i="6"/>
  <c r="W45" i="6"/>
  <c r="L45" i="6"/>
  <c r="L214" i="6"/>
  <c r="H214" i="6"/>
  <c r="L109" i="6"/>
  <c r="W109" i="6"/>
  <c r="H109" i="6"/>
  <c r="W178" i="6"/>
  <c r="H178" i="6"/>
  <c r="L178" i="6"/>
  <c r="H147" i="6"/>
  <c r="L147" i="6"/>
  <c r="W147" i="6"/>
  <c r="I181" i="6"/>
  <c r="K106" i="6"/>
  <c r="G106" i="6"/>
  <c r="V106" i="6"/>
  <c r="K157" i="6"/>
  <c r="V157" i="6"/>
  <c r="G157" i="6"/>
  <c r="K127" i="6"/>
  <c r="G127" i="6"/>
  <c r="V127" i="6"/>
  <c r="V62" i="6"/>
  <c r="K62" i="6"/>
  <c r="G62" i="6"/>
  <c r="G191" i="6"/>
  <c r="V191" i="6"/>
  <c r="K191" i="6"/>
  <c r="K183" i="6"/>
  <c r="G183" i="6"/>
  <c r="V183" i="6"/>
  <c r="K237" i="6"/>
  <c r="G237" i="6"/>
  <c r="V237" i="6"/>
  <c r="V270" i="6"/>
  <c r="K270" i="6"/>
  <c r="G270" i="6"/>
  <c r="E113" i="6"/>
  <c r="I113" i="6"/>
  <c r="I56" i="6"/>
  <c r="E56" i="6"/>
  <c r="I164" i="6"/>
  <c r="E164" i="6"/>
  <c r="W164" i="6"/>
  <c r="E105" i="6"/>
  <c r="V105" i="6"/>
  <c r="I105" i="6"/>
  <c r="E254" i="6"/>
  <c r="I254" i="6"/>
  <c r="E260" i="6"/>
  <c r="I260" i="6"/>
  <c r="I276" i="6"/>
  <c r="E276" i="6"/>
  <c r="F132" i="6"/>
  <c r="U132" i="6"/>
  <c r="J132" i="6"/>
  <c r="F173" i="6"/>
  <c r="J173" i="6"/>
  <c r="U173" i="6"/>
  <c r="J267" i="6"/>
  <c r="U267" i="6"/>
  <c r="F267" i="6"/>
  <c r="J180" i="6"/>
  <c r="F180" i="6"/>
  <c r="U180" i="6"/>
  <c r="U258" i="6"/>
  <c r="F258" i="6"/>
  <c r="J258" i="6"/>
  <c r="E167" i="6"/>
  <c r="F117" i="6"/>
  <c r="W64" i="6"/>
  <c r="L64" i="6"/>
  <c r="H64" i="6"/>
  <c r="H105" i="6"/>
  <c r="W105" i="6"/>
  <c r="L105" i="6"/>
  <c r="L165" i="6"/>
  <c r="W165" i="6"/>
  <c r="H165" i="6"/>
  <c r="H78" i="6"/>
  <c r="W78" i="6"/>
  <c r="L78" i="6"/>
  <c r="W39" i="6"/>
  <c r="L39" i="6"/>
  <c r="H39" i="6"/>
  <c r="H131" i="6"/>
  <c r="L131" i="6"/>
  <c r="W131" i="6"/>
  <c r="L152" i="6"/>
  <c r="W152" i="6"/>
  <c r="H152" i="6"/>
  <c r="K8" i="6"/>
  <c r="G8" i="6"/>
  <c r="V265" i="6"/>
  <c r="G265" i="6"/>
  <c r="K265" i="6"/>
  <c r="V132" i="6"/>
  <c r="G132" i="6"/>
  <c r="K132" i="6"/>
  <c r="K111" i="6"/>
  <c r="G111" i="6"/>
  <c r="V205" i="6"/>
  <c r="K205" i="6"/>
  <c r="G205" i="6"/>
  <c r="K64" i="6"/>
  <c r="G64" i="6"/>
  <c r="K268" i="6"/>
  <c r="G268" i="6"/>
  <c r="V268" i="6"/>
  <c r="E32" i="6"/>
  <c r="I32" i="6"/>
  <c r="V32" i="6"/>
  <c r="I78" i="6"/>
  <c r="E78" i="6"/>
  <c r="E110" i="6"/>
  <c r="I110" i="6"/>
  <c r="V110" i="6"/>
  <c r="E107" i="6"/>
  <c r="I107" i="6"/>
  <c r="V107" i="6"/>
  <c r="E272" i="6"/>
  <c r="I272" i="6"/>
  <c r="I204" i="6"/>
  <c r="E204" i="6"/>
  <c r="U196" i="6"/>
  <c r="U149" i="6"/>
  <c r="F149" i="6"/>
  <c r="J149" i="6"/>
  <c r="U220" i="6"/>
  <c r="J220" i="6"/>
  <c r="F220" i="6"/>
  <c r="J69" i="6"/>
  <c r="F69" i="6"/>
  <c r="U69" i="6"/>
  <c r="J46" i="6"/>
  <c r="F46" i="6"/>
  <c r="U46" i="6"/>
  <c r="J223" i="6"/>
  <c r="U223" i="6"/>
  <c r="F223" i="6"/>
  <c r="J115" i="6"/>
  <c r="F115" i="6"/>
  <c r="U115" i="6"/>
  <c r="F231" i="6"/>
  <c r="J231" i="6"/>
  <c r="U231" i="6"/>
  <c r="L199" i="6"/>
  <c r="H199" i="6"/>
  <c r="W199" i="6"/>
  <c r="W72" i="6"/>
  <c r="L72" i="6"/>
  <c r="H72" i="6"/>
  <c r="H114" i="6"/>
  <c r="L114" i="6"/>
  <c r="W114" i="6"/>
  <c r="H168" i="6"/>
  <c r="W168" i="6"/>
  <c r="L168" i="6"/>
  <c r="H95" i="6"/>
  <c r="L95" i="6"/>
  <c r="W95" i="6"/>
  <c r="H46" i="6"/>
  <c r="W46" i="6"/>
  <c r="L46" i="6"/>
  <c r="H133" i="6"/>
  <c r="W133" i="6"/>
  <c r="L133" i="6"/>
  <c r="W157" i="6"/>
  <c r="L157" i="6"/>
  <c r="H157" i="6"/>
  <c r="F52" i="6"/>
  <c r="W92" i="6"/>
  <c r="K13" i="6"/>
  <c r="V13" i="6"/>
  <c r="G13" i="6"/>
  <c r="K170" i="6"/>
  <c r="V170" i="6"/>
  <c r="G170" i="6"/>
  <c r="V69" i="6"/>
  <c r="K69" i="6"/>
  <c r="G69" i="6"/>
  <c r="E94" i="6"/>
  <c r="R94" i="6" s="1"/>
  <c r="I94" i="6"/>
  <c r="E85" i="6"/>
  <c r="I85" i="6"/>
  <c r="V85" i="6"/>
  <c r="E53" i="6"/>
  <c r="I53" i="6"/>
  <c r="E178" i="6"/>
  <c r="I178" i="6"/>
  <c r="U78" i="6"/>
  <c r="F128" i="6"/>
  <c r="U128" i="6"/>
  <c r="J128" i="6"/>
  <c r="F114" i="6"/>
  <c r="U114" i="6"/>
  <c r="J114" i="6"/>
  <c r="F120" i="6"/>
  <c r="U120" i="6"/>
  <c r="J120" i="6"/>
  <c r="I61" i="6"/>
  <c r="V240" i="6"/>
  <c r="H115" i="6"/>
  <c r="L115" i="6"/>
  <c r="W115" i="6"/>
  <c r="H163" i="6"/>
  <c r="W163" i="6"/>
  <c r="L163" i="6"/>
  <c r="I235" i="6"/>
  <c r="E235" i="6"/>
  <c r="V73" i="6"/>
  <c r="K73" i="6"/>
  <c r="G73" i="6"/>
  <c r="G135" i="6"/>
  <c r="V135" i="6"/>
  <c r="K135" i="6"/>
  <c r="V172" i="6"/>
  <c r="G172" i="6"/>
  <c r="K172" i="6"/>
  <c r="K227" i="6"/>
  <c r="G227" i="6"/>
  <c r="V227" i="6"/>
  <c r="V131" i="6"/>
  <c r="G131" i="6"/>
  <c r="K131" i="6"/>
  <c r="G174" i="6"/>
  <c r="V174" i="6"/>
  <c r="K174" i="6"/>
  <c r="G199" i="6"/>
  <c r="V199" i="6"/>
  <c r="K199" i="6"/>
  <c r="K74" i="6"/>
  <c r="V74" i="6"/>
  <c r="G74" i="6"/>
  <c r="V243" i="6"/>
  <c r="K243" i="6"/>
  <c r="G243" i="6"/>
  <c r="I131" i="6"/>
  <c r="E131" i="6"/>
  <c r="I132" i="6"/>
  <c r="E132" i="6"/>
  <c r="I90" i="6"/>
  <c r="E90" i="6"/>
  <c r="I161" i="6"/>
  <c r="E161" i="6"/>
  <c r="S161" i="6" s="1"/>
  <c r="I60" i="6"/>
  <c r="E60" i="6"/>
  <c r="E133" i="6"/>
  <c r="I133" i="6"/>
  <c r="I213" i="6"/>
  <c r="E213" i="6"/>
  <c r="I185" i="6"/>
  <c r="E185" i="6"/>
  <c r="I229" i="6"/>
  <c r="E229" i="6"/>
  <c r="F54" i="6"/>
  <c r="J54" i="6"/>
  <c r="N54" i="6" s="1"/>
  <c r="U54" i="6"/>
  <c r="U61" i="6"/>
  <c r="J61" i="6"/>
  <c r="F61" i="6"/>
  <c r="U200" i="6"/>
  <c r="J200" i="6"/>
  <c r="F200" i="6"/>
  <c r="W117" i="6"/>
  <c r="H117" i="6"/>
  <c r="L117" i="6"/>
  <c r="L191" i="6"/>
  <c r="H191" i="6"/>
  <c r="W191" i="6"/>
  <c r="L37" i="6"/>
  <c r="W37" i="6"/>
  <c r="H37" i="6"/>
  <c r="H25" i="6"/>
  <c r="L25" i="6"/>
  <c r="W25" i="6"/>
  <c r="H60" i="6"/>
  <c r="W60" i="6"/>
  <c r="L60" i="6"/>
  <c r="H160" i="6"/>
  <c r="L160" i="6"/>
  <c r="W160" i="6"/>
  <c r="W167" i="6"/>
  <c r="H167" i="6"/>
  <c r="L167" i="6"/>
  <c r="I4" i="3"/>
  <c r="S4" i="3" s="1"/>
  <c r="T4" i="3"/>
  <c r="K60" i="6"/>
  <c r="V60" i="6"/>
  <c r="G60" i="6"/>
  <c r="K160" i="6"/>
  <c r="V160" i="6"/>
  <c r="G160" i="6"/>
  <c r="V245" i="6"/>
  <c r="K245" i="6"/>
  <c r="G245" i="6"/>
  <c r="I67" i="6"/>
  <c r="E67" i="6"/>
  <c r="I249" i="6"/>
  <c r="E249" i="6"/>
  <c r="J33" i="6"/>
  <c r="F33" i="6"/>
  <c r="U33" i="6"/>
  <c r="F98" i="6"/>
  <c r="J98" i="6"/>
  <c r="U98" i="6"/>
  <c r="F67" i="6"/>
  <c r="J67" i="6"/>
  <c r="U67" i="6"/>
  <c r="F183" i="6"/>
  <c r="U183" i="6"/>
  <c r="J183" i="6"/>
  <c r="U264" i="6"/>
  <c r="J264" i="6"/>
  <c r="F264" i="6"/>
  <c r="V117" i="6"/>
  <c r="V50" i="6"/>
  <c r="W146" i="6"/>
  <c r="L146" i="6"/>
  <c r="H146" i="6"/>
  <c r="L211" i="6"/>
  <c r="H211" i="6"/>
  <c r="W211" i="6"/>
  <c r="W194" i="6"/>
  <c r="L194" i="6"/>
  <c r="H194" i="6"/>
  <c r="V40" i="6"/>
  <c r="K40" i="6"/>
  <c r="G40" i="6"/>
  <c r="S40" i="6" s="1"/>
  <c r="G148" i="6"/>
  <c r="K148" i="6"/>
  <c r="V148" i="6"/>
  <c r="G152" i="6"/>
  <c r="V152" i="6"/>
  <c r="K152" i="6"/>
  <c r="G26" i="6"/>
  <c r="V26" i="6"/>
  <c r="K26" i="6"/>
  <c r="G65" i="6"/>
  <c r="K65" i="6"/>
  <c r="V65" i="6"/>
  <c r="V231" i="6"/>
  <c r="G231" i="6"/>
  <c r="K231" i="6"/>
  <c r="G234" i="6"/>
  <c r="V234" i="6"/>
  <c r="K234" i="6"/>
  <c r="V166" i="6"/>
  <c r="K166" i="6"/>
  <c r="G166" i="6"/>
  <c r="V94" i="6"/>
  <c r="K94" i="6"/>
  <c r="G94" i="6"/>
  <c r="K271" i="6"/>
  <c r="V271" i="6"/>
  <c r="G271" i="6"/>
  <c r="I188" i="6"/>
  <c r="E188" i="6"/>
  <c r="E214" i="6"/>
  <c r="I214" i="6"/>
  <c r="V214" i="6"/>
  <c r="W214" i="6"/>
  <c r="I266" i="6"/>
  <c r="E266" i="6"/>
  <c r="E30" i="6"/>
  <c r="I30" i="6"/>
  <c r="I37" i="6"/>
  <c r="E37" i="6"/>
  <c r="E93" i="6"/>
  <c r="I93" i="6"/>
  <c r="I212" i="6"/>
  <c r="E212" i="6"/>
  <c r="E16" i="6"/>
  <c r="I16" i="6"/>
  <c r="I239" i="6"/>
  <c r="E239" i="6"/>
  <c r="I268" i="6"/>
  <c r="E268" i="6"/>
  <c r="G98" i="6"/>
  <c r="V98" i="6"/>
  <c r="K98" i="6"/>
  <c r="J193" i="6"/>
  <c r="F193" i="6"/>
  <c r="U193" i="6"/>
  <c r="J10" i="6"/>
  <c r="U10" i="6"/>
  <c r="F10" i="6"/>
  <c r="U82" i="6"/>
  <c r="J82" i="6"/>
  <c r="F82" i="6"/>
  <c r="U92" i="6"/>
  <c r="J92" i="6"/>
  <c r="F92" i="6"/>
  <c r="J76" i="6"/>
  <c r="U76" i="6"/>
  <c r="F76" i="6"/>
  <c r="U195" i="6"/>
  <c r="F195" i="6"/>
  <c r="J195" i="6"/>
  <c r="U163" i="6"/>
  <c r="J163" i="6"/>
  <c r="F163" i="6"/>
  <c r="J237" i="6"/>
  <c r="U237" i="6"/>
  <c r="F237" i="6"/>
  <c r="F97" i="6"/>
  <c r="U97" i="6"/>
  <c r="J97" i="6"/>
  <c r="J86" i="6"/>
  <c r="F86" i="6"/>
  <c r="U209" i="6"/>
  <c r="F209" i="6"/>
  <c r="J209" i="6"/>
  <c r="U210" i="6"/>
  <c r="J210" i="6"/>
  <c r="F210" i="6"/>
  <c r="F225" i="6"/>
  <c r="U225" i="6"/>
  <c r="J225" i="6"/>
  <c r="J136" i="6"/>
  <c r="E24" i="6"/>
  <c r="M24" i="6" s="1"/>
  <c r="V101" i="6"/>
  <c r="J143" i="6"/>
  <c r="N143" i="6" s="1"/>
  <c r="H98" i="6"/>
  <c r="L98" i="6"/>
  <c r="W98" i="6"/>
  <c r="H80" i="6"/>
  <c r="W80" i="6"/>
  <c r="L80" i="6"/>
  <c r="L258" i="6"/>
  <c r="H258" i="6"/>
  <c r="W258" i="6"/>
  <c r="H18" i="6"/>
  <c r="L18" i="6"/>
  <c r="W18" i="6"/>
  <c r="L264" i="6"/>
  <c r="W264" i="6"/>
  <c r="H264" i="6"/>
  <c r="L38" i="6"/>
  <c r="H38" i="6"/>
  <c r="W38" i="6"/>
  <c r="W82" i="6"/>
  <c r="L82" i="6"/>
  <c r="H82" i="6"/>
  <c r="W43" i="6"/>
  <c r="H43" i="6"/>
  <c r="L43" i="6"/>
  <c r="W49" i="6"/>
  <c r="L49" i="6"/>
  <c r="H49" i="6"/>
  <c r="H173" i="6"/>
  <c r="L173" i="6"/>
  <c r="W173" i="6"/>
  <c r="H186" i="6"/>
  <c r="L186" i="6"/>
  <c r="W186" i="6"/>
  <c r="W260" i="6"/>
  <c r="L260" i="6"/>
  <c r="H260" i="6"/>
  <c r="W187" i="6"/>
  <c r="L187" i="6"/>
  <c r="H187" i="6"/>
  <c r="V192" i="6"/>
  <c r="K146" i="6"/>
  <c r="I199" i="6"/>
  <c r="E199" i="6"/>
  <c r="V223" i="6"/>
  <c r="K223" i="6"/>
  <c r="G223" i="6"/>
  <c r="G224" i="6"/>
  <c r="V224" i="6"/>
  <c r="K224" i="6"/>
  <c r="K175" i="6"/>
  <c r="V175" i="6"/>
  <c r="G175" i="6"/>
  <c r="K226" i="6"/>
  <c r="V226" i="6"/>
  <c r="G226" i="6"/>
  <c r="G244" i="6"/>
  <c r="K244" i="6"/>
  <c r="V244" i="6"/>
  <c r="K71" i="6"/>
  <c r="V71" i="6"/>
  <c r="G71" i="6"/>
  <c r="V100" i="6"/>
  <c r="G100" i="6"/>
  <c r="K100" i="6"/>
  <c r="K275" i="6"/>
  <c r="V275" i="6"/>
  <c r="G275" i="6"/>
  <c r="K189" i="6"/>
  <c r="G189" i="6"/>
  <c r="V189" i="6"/>
  <c r="G222" i="6"/>
  <c r="K222" i="6"/>
  <c r="V222" i="6"/>
  <c r="E57" i="6"/>
  <c r="I57" i="6"/>
  <c r="I141" i="6"/>
  <c r="E141" i="6"/>
  <c r="S141" i="6" s="1"/>
  <c r="E9" i="6"/>
  <c r="I9" i="6"/>
  <c r="E155" i="6"/>
  <c r="I155" i="6"/>
  <c r="I248" i="6"/>
  <c r="E248" i="6"/>
  <c r="I22" i="6"/>
  <c r="E22" i="6"/>
  <c r="U22" i="6"/>
  <c r="I66" i="6"/>
  <c r="E66" i="6"/>
  <c r="E98" i="6"/>
  <c r="I98" i="6"/>
  <c r="I244" i="6"/>
  <c r="E244" i="6"/>
  <c r="E216" i="6"/>
  <c r="I216" i="6"/>
  <c r="K113" i="6"/>
  <c r="J23" i="6"/>
  <c r="I150" i="6"/>
  <c r="I186" i="6"/>
  <c r="E5" i="6"/>
  <c r="U177" i="6"/>
  <c r="J177" i="6"/>
  <c r="F177" i="6"/>
  <c r="U71" i="6"/>
  <c r="J71" i="6"/>
  <c r="F71" i="6"/>
  <c r="F165" i="6"/>
  <c r="U165" i="6"/>
  <c r="J165" i="6"/>
  <c r="F102" i="6"/>
  <c r="J102" i="6"/>
  <c r="U102" i="6"/>
  <c r="J140" i="6"/>
  <c r="U140" i="6"/>
  <c r="F140" i="6"/>
  <c r="U65" i="6"/>
  <c r="J65" i="6"/>
  <c r="F65" i="6"/>
  <c r="J43" i="6"/>
  <c r="U43" i="6"/>
  <c r="F43" i="6"/>
  <c r="U272" i="6"/>
  <c r="J272" i="6"/>
  <c r="F272" i="6"/>
  <c r="F192" i="6"/>
  <c r="U192" i="6"/>
  <c r="J192" i="6"/>
  <c r="F271" i="6"/>
  <c r="J271" i="6"/>
  <c r="U271" i="6"/>
  <c r="F255" i="6"/>
  <c r="U255" i="6"/>
  <c r="J255" i="6"/>
  <c r="E99" i="6"/>
  <c r="J156" i="6"/>
  <c r="F146" i="6"/>
  <c r="G144" i="6"/>
  <c r="L219" i="6"/>
  <c r="U111" i="6"/>
  <c r="U133" i="6"/>
  <c r="G269" i="6"/>
  <c r="F87" i="6"/>
  <c r="E111" i="6"/>
  <c r="H50" i="6"/>
  <c r="W50" i="6"/>
  <c r="L50" i="6"/>
  <c r="H266" i="6"/>
  <c r="W266" i="6"/>
  <c r="L266" i="6"/>
  <c r="H83" i="6"/>
  <c r="L83" i="6"/>
  <c r="W83" i="6"/>
  <c r="W96" i="6"/>
  <c r="L96" i="6"/>
  <c r="H96" i="6"/>
  <c r="L19" i="6"/>
  <c r="H19" i="6"/>
  <c r="W19" i="6"/>
  <c r="L176" i="6"/>
  <c r="H176" i="6"/>
  <c r="W176" i="6"/>
  <c r="H166" i="6"/>
  <c r="W166" i="6"/>
  <c r="L166" i="6"/>
  <c r="H21" i="6"/>
  <c r="W21" i="6"/>
  <c r="L21" i="6"/>
  <c r="L118" i="6"/>
  <c r="H118" i="6"/>
  <c r="W118" i="6"/>
  <c r="H242" i="6"/>
  <c r="L242" i="6"/>
  <c r="W242" i="6"/>
  <c r="H181" i="6"/>
  <c r="W181" i="6"/>
  <c r="L181" i="6"/>
  <c r="H217" i="6"/>
  <c r="L217" i="6"/>
  <c r="W217" i="6"/>
  <c r="L234" i="6"/>
  <c r="W234" i="6"/>
  <c r="H234" i="6"/>
  <c r="E41" i="6"/>
  <c r="F249" i="6"/>
  <c r="K257" i="6"/>
  <c r="V63" i="6"/>
  <c r="K63" i="6"/>
  <c r="G63" i="6"/>
  <c r="K34" i="6"/>
  <c r="G34" i="6"/>
  <c r="E201" i="6"/>
  <c r="I201" i="6"/>
  <c r="I256" i="6"/>
  <c r="E256" i="6"/>
  <c r="U48" i="6"/>
  <c r="F48" i="6"/>
  <c r="J48" i="6"/>
  <c r="U41" i="6"/>
  <c r="J41" i="6"/>
  <c r="F41" i="6"/>
  <c r="U57" i="6"/>
  <c r="F57" i="6"/>
  <c r="J57" i="6"/>
  <c r="F221" i="6"/>
  <c r="J221" i="6"/>
  <c r="U221" i="6"/>
  <c r="W24" i="6"/>
  <c r="H24" i="6"/>
  <c r="L24" i="6"/>
  <c r="L230" i="6"/>
  <c r="W230" i="6"/>
  <c r="H230" i="6"/>
  <c r="H123" i="6"/>
  <c r="W123" i="6"/>
  <c r="L123" i="6"/>
  <c r="H35" i="6"/>
  <c r="W35" i="6"/>
  <c r="L35" i="6"/>
  <c r="W247" i="6"/>
  <c r="H247" i="6"/>
  <c r="L247" i="6"/>
  <c r="L54" i="6"/>
  <c r="W54" i="6"/>
  <c r="H54" i="6"/>
  <c r="W124" i="6"/>
  <c r="H124" i="6"/>
  <c r="L124" i="6"/>
  <c r="W265" i="6"/>
  <c r="H265" i="6"/>
  <c r="L265" i="6"/>
  <c r="L195" i="6"/>
  <c r="W195" i="6"/>
  <c r="H195" i="6"/>
  <c r="H256" i="6"/>
  <c r="W256" i="6"/>
  <c r="L256" i="6"/>
  <c r="K42" i="6"/>
  <c r="G42" i="6"/>
  <c r="G142" i="6"/>
  <c r="K142" i="6"/>
  <c r="V142" i="6"/>
  <c r="G21" i="6"/>
  <c r="K21" i="6"/>
  <c r="K27" i="6"/>
  <c r="V27" i="6"/>
  <c r="G27" i="6"/>
  <c r="G125" i="6"/>
  <c r="K125" i="6"/>
  <c r="V125" i="6"/>
  <c r="G115" i="6"/>
  <c r="K115" i="6"/>
  <c r="V115" i="6"/>
  <c r="K260" i="6"/>
  <c r="V260" i="6"/>
  <c r="G260" i="6"/>
  <c r="I157" i="6"/>
  <c r="E157" i="6"/>
  <c r="E145" i="6"/>
  <c r="I145" i="6"/>
  <c r="E218" i="6"/>
  <c r="I218" i="6"/>
  <c r="I33" i="6"/>
  <c r="V33" i="6"/>
  <c r="E33" i="6"/>
  <c r="I148" i="6"/>
  <c r="E148" i="6"/>
  <c r="I177" i="6"/>
  <c r="E177" i="6"/>
  <c r="I258" i="6"/>
  <c r="E258" i="6"/>
  <c r="J204" i="6"/>
  <c r="F204" i="6"/>
  <c r="U204" i="6"/>
  <c r="F168" i="6"/>
  <c r="U168" i="6"/>
  <c r="J168" i="6"/>
  <c r="U150" i="6"/>
  <c r="I267" i="6"/>
  <c r="K43" i="6"/>
  <c r="V43" i="6"/>
  <c r="G43" i="6"/>
  <c r="K202" i="6"/>
  <c r="V202" i="6"/>
  <c r="G202" i="6"/>
  <c r="V221" i="6"/>
  <c r="G221" i="6"/>
  <c r="K221" i="6"/>
  <c r="G52" i="6"/>
  <c r="V52" i="6"/>
  <c r="K52" i="6"/>
  <c r="V72" i="6"/>
  <c r="K72" i="6"/>
  <c r="G72" i="6"/>
  <c r="K262" i="6"/>
  <c r="V262" i="6"/>
  <c r="G262" i="6"/>
  <c r="K259" i="6"/>
  <c r="V259" i="6"/>
  <c r="G259" i="6"/>
  <c r="V173" i="6"/>
  <c r="K173" i="6"/>
  <c r="G173" i="6"/>
  <c r="K99" i="6"/>
  <c r="G99" i="6"/>
  <c r="G238" i="6"/>
  <c r="K238" i="6"/>
  <c r="V238" i="6"/>
  <c r="E159" i="6"/>
  <c r="I159" i="6"/>
  <c r="I121" i="6"/>
  <c r="E121" i="6"/>
  <c r="I47" i="6"/>
  <c r="E47" i="6"/>
  <c r="I43" i="6"/>
  <c r="E43" i="6"/>
  <c r="E70" i="6"/>
  <c r="I70" i="6"/>
  <c r="E143" i="6"/>
  <c r="I143" i="6"/>
  <c r="I271" i="6"/>
  <c r="E271" i="6"/>
  <c r="V21" i="6"/>
  <c r="E21" i="6"/>
  <c r="I21" i="6"/>
  <c r="E173" i="6"/>
  <c r="I173" i="6"/>
  <c r="E221" i="6"/>
  <c r="I221" i="6"/>
  <c r="K45" i="6"/>
  <c r="G45" i="6"/>
  <c r="U188" i="6"/>
  <c r="J188" i="6"/>
  <c r="F188" i="6"/>
  <c r="J35" i="6"/>
  <c r="U35" i="6"/>
  <c r="F35" i="6"/>
  <c r="J96" i="6"/>
  <c r="U96" i="6"/>
  <c r="F96" i="6"/>
  <c r="U112" i="6"/>
  <c r="J112" i="6"/>
  <c r="F112" i="6"/>
  <c r="F216" i="6"/>
  <c r="J216" i="6"/>
  <c r="U216" i="6"/>
  <c r="U262" i="6"/>
  <c r="J262" i="6"/>
  <c r="F262" i="6"/>
  <c r="F20" i="6"/>
  <c r="J20" i="6"/>
  <c r="U20" i="6"/>
  <c r="F141" i="6"/>
  <c r="J141" i="6"/>
  <c r="U141" i="6"/>
  <c r="F148" i="6"/>
  <c r="U148" i="6"/>
  <c r="J148" i="6"/>
  <c r="J211" i="6"/>
  <c r="F211" i="6"/>
  <c r="U211" i="6"/>
  <c r="F256" i="6"/>
  <c r="J256" i="6"/>
  <c r="U256" i="6"/>
  <c r="J230" i="6"/>
  <c r="F230" i="6"/>
  <c r="U230" i="6"/>
  <c r="F136" i="6"/>
  <c r="E166" i="6"/>
  <c r="G232" i="6"/>
  <c r="U143" i="6"/>
  <c r="W44" i="6"/>
  <c r="H44" i="6"/>
  <c r="L44" i="6"/>
  <c r="L216" i="6"/>
  <c r="W216" i="6"/>
  <c r="H216" i="6"/>
  <c r="L101" i="6"/>
  <c r="H101" i="6"/>
  <c r="W101" i="6"/>
  <c r="W86" i="6"/>
  <c r="L86" i="6"/>
  <c r="H86" i="6"/>
  <c r="L93" i="6"/>
  <c r="W93" i="6"/>
  <c r="H93" i="6"/>
  <c r="L57" i="6"/>
  <c r="W57" i="6"/>
  <c r="H57" i="6"/>
  <c r="W52" i="6"/>
  <c r="L52" i="6"/>
  <c r="H52" i="6"/>
  <c r="L144" i="6"/>
  <c r="H144" i="6"/>
  <c r="W144" i="6"/>
  <c r="L100" i="6"/>
  <c r="W100" i="6"/>
  <c r="H100" i="6"/>
  <c r="W56" i="6"/>
  <c r="L56" i="6"/>
  <c r="H56" i="6"/>
  <c r="H207" i="6"/>
  <c r="L207" i="6"/>
  <c r="W207" i="6"/>
  <c r="L193" i="6"/>
  <c r="H193" i="6"/>
  <c r="W193" i="6"/>
  <c r="L270" i="6"/>
  <c r="W270" i="6"/>
  <c r="H270" i="6"/>
  <c r="W192" i="6"/>
  <c r="H192" i="6"/>
  <c r="L192" i="6"/>
  <c r="K124" i="6"/>
  <c r="V124" i="6"/>
  <c r="G124" i="6"/>
  <c r="K206" i="6"/>
  <c r="G206" i="6"/>
  <c r="V206" i="6"/>
  <c r="G239" i="6"/>
  <c r="K239" i="6"/>
  <c r="V239" i="6"/>
  <c r="V88" i="6"/>
  <c r="K88" i="6"/>
  <c r="G88" i="6"/>
  <c r="G81" i="6"/>
  <c r="K81" i="6"/>
  <c r="V81" i="6"/>
  <c r="K193" i="6"/>
  <c r="V193" i="6"/>
  <c r="G193" i="6"/>
  <c r="K80" i="6"/>
  <c r="G80" i="6"/>
  <c r="V80" i="6"/>
  <c r="V180" i="6"/>
  <c r="G180" i="6"/>
  <c r="K180" i="6"/>
  <c r="G104" i="6"/>
  <c r="V104" i="6"/>
  <c r="K104" i="6"/>
  <c r="V242" i="6"/>
  <c r="K242" i="6"/>
  <c r="G242" i="6"/>
  <c r="I87" i="6"/>
  <c r="E87" i="6"/>
  <c r="W87" i="6"/>
  <c r="E144" i="6"/>
  <c r="I144" i="6"/>
  <c r="I77" i="6"/>
  <c r="E77" i="6"/>
  <c r="I54" i="6"/>
  <c r="V54" i="6"/>
  <c r="E54" i="6"/>
  <c r="I81" i="6"/>
  <c r="E81" i="6"/>
  <c r="E230" i="6"/>
  <c r="S230" i="6" s="1"/>
  <c r="I230" i="6"/>
  <c r="E38" i="6"/>
  <c r="U38" i="6"/>
  <c r="I38" i="6"/>
  <c r="I26" i="6"/>
  <c r="E26" i="6"/>
  <c r="I180" i="6"/>
  <c r="E180" i="6"/>
  <c r="I232" i="6"/>
  <c r="E232" i="6"/>
  <c r="U274" i="6"/>
  <c r="J274" i="6"/>
  <c r="F274" i="6"/>
  <c r="R274" i="6" s="1"/>
  <c r="U31" i="6"/>
  <c r="F31" i="6"/>
  <c r="J31" i="6"/>
  <c r="F138" i="6"/>
  <c r="U138" i="6"/>
  <c r="J138" i="6"/>
  <c r="U121" i="6"/>
  <c r="J121" i="6"/>
  <c r="F121" i="6"/>
  <c r="J9" i="6"/>
  <c r="F9" i="6"/>
  <c r="U9" i="6"/>
  <c r="F24" i="6"/>
  <c r="U24" i="6"/>
  <c r="J24" i="6"/>
  <c r="U252" i="6"/>
  <c r="J252" i="6"/>
  <c r="F252" i="6"/>
  <c r="J164" i="6"/>
  <c r="F164" i="6"/>
  <c r="U164" i="6"/>
  <c r="J167" i="6"/>
  <c r="F167" i="6"/>
  <c r="U167" i="6"/>
  <c r="J269" i="6"/>
  <c r="F269" i="6"/>
  <c r="U269" i="6"/>
  <c r="J263" i="6"/>
  <c r="U263" i="6"/>
  <c r="F263" i="6"/>
  <c r="F235" i="6"/>
  <c r="U235" i="6"/>
  <c r="J235" i="6"/>
  <c r="U207" i="6"/>
  <c r="W14" i="6"/>
  <c r="H14" i="6"/>
  <c r="L14" i="6"/>
  <c r="K232" i="6"/>
  <c r="H251" i="6"/>
  <c r="L251" i="6"/>
  <c r="W251" i="6"/>
  <c r="W243" i="6"/>
  <c r="L243" i="6"/>
  <c r="H243" i="6"/>
  <c r="H196" i="6"/>
  <c r="W196" i="6"/>
  <c r="L196" i="6"/>
  <c r="W130" i="6"/>
  <c r="L130" i="6"/>
  <c r="H130" i="6"/>
  <c r="L141" i="6"/>
  <c r="H141" i="6"/>
  <c r="W141" i="6"/>
  <c r="H79" i="6"/>
  <c r="T79" i="6" s="1"/>
  <c r="W79" i="6"/>
  <c r="L79" i="6"/>
  <c r="W180" i="6"/>
  <c r="H180" i="6"/>
  <c r="L180" i="6"/>
  <c r="L150" i="6"/>
  <c r="W150" i="6"/>
  <c r="H150" i="6"/>
  <c r="W63" i="6"/>
  <c r="L63" i="6"/>
  <c r="H63" i="6"/>
  <c r="L228" i="6"/>
  <c r="W228" i="6"/>
  <c r="H228" i="6"/>
  <c r="H236" i="6"/>
  <c r="W236" i="6"/>
  <c r="L236" i="6"/>
  <c r="W275" i="6"/>
  <c r="L275" i="6"/>
  <c r="H275" i="6"/>
  <c r="H197" i="6"/>
  <c r="L197" i="6"/>
  <c r="W197" i="6"/>
  <c r="I158" i="6"/>
  <c r="E210" i="6"/>
  <c r="G147" i="6"/>
  <c r="V147" i="6"/>
  <c r="K147" i="6"/>
  <c r="K256" i="6"/>
  <c r="V256" i="6"/>
  <c r="G256" i="6"/>
  <c r="G258" i="6"/>
  <c r="K258" i="6"/>
  <c r="V258" i="6"/>
  <c r="V122" i="6"/>
  <c r="K122" i="6"/>
  <c r="G122" i="6"/>
  <c r="V149" i="6"/>
  <c r="G149" i="6"/>
  <c r="K149" i="6"/>
  <c r="K200" i="6"/>
  <c r="V200" i="6"/>
  <c r="G200" i="6"/>
  <c r="G85" i="6"/>
  <c r="K85" i="6"/>
  <c r="V187" i="6"/>
  <c r="K187" i="6"/>
  <c r="G187" i="6"/>
  <c r="K109" i="6"/>
  <c r="G109" i="6"/>
  <c r="V109" i="6"/>
  <c r="V207" i="6"/>
  <c r="G207" i="6"/>
  <c r="K207" i="6"/>
  <c r="E42" i="6"/>
  <c r="I42" i="6"/>
  <c r="I49" i="6"/>
  <c r="E49" i="6"/>
  <c r="I119" i="6"/>
  <c r="E119" i="6"/>
  <c r="E95" i="6"/>
  <c r="I95" i="6"/>
  <c r="E103" i="6"/>
  <c r="I103" i="6"/>
  <c r="V103" i="6"/>
  <c r="I7" i="6"/>
  <c r="E7" i="6"/>
  <c r="I45" i="6"/>
  <c r="E45" i="6"/>
  <c r="V45" i="6"/>
  <c r="I68" i="6"/>
  <c r="E68" i="6"/>
  <c r="S68" i="6" s="1"/>
  <c r="E187" i="6"/>
  <c r="I187" i="6"/>
  <c r="E253" i="6"/>
  <c r="I253" i="6"/>
  <c r="U217" i="6"/>
  <c r="J217" i="6"/>
  <c r="F217" i="6"/>
  <c r="J126" i="6"/>
  <c r="J170" i="6"/>
  <c r="U170" i="6"/>
  <c r="F170" i="6"/>
  <c r="F144" i="6"/>
  <c r="J144" i="6"/>
  <c r="U144" i="6"/>
  <c r="F11" i="6"/>
  <c r="U11" i="6"/>
  <c r="J11" i="6"/>
  <c r="U63" i="6"/>
  <c r="F63" i="6"/>
  <c r="J63" i="6"/>
  <c r="N63" i="6" s="1"/>
  <c r="U276" i="6"/>
  <c r="J276" i="6"/>
  <c r="F276" i="6"/>
  <c r="J186" i="6"/>
  <c r="F186" i="6"/>
  <c r="U186" i="6"/>
  <c r="F218" i="6"/>
  <c r="U218" i="6"/>
  <c r="J218" i="6"/>
  <c r="U171" i="6"/>
  <c r="F171" i="6"/>
  <c r="J171" i="6"/>
  <c r="J219" i="6"/>
  <c r="U219" i="6"/>
  <c r="F219" i="6"/>
  <c r="F240" i="6"/>
  <c r="J240" i="6"/>
  <c r="U240" i="6"/>
  <c r="E215" i="6"/>
  <c r="E234" i="6"/>
  <c r="V143" i="6"/>
  <c r="U137" i="6"/>
  <c r="I263" i="6"/>
  <c r="U18" i="6"/>
  <c r="H33" i="6"/>
  <c r="L33" i="6"/>
  <c r="W33" i="6"/>
  <c r="W189" i="6"/>
  <c r="H189" i="6"/>
  <c r="L189" i="6"/>
  <c r="H17" i="6"/>
  <c r="L17" i="6"/>
  <c r="W17" i="6"/>
  <c r="W140" i="6"/>
  <c r="H140" i="6"/>
  <c r="L140" i="6"/>
  <c r="W154" i="6"/>
  <c r="L154" i="6"/>
  <c r="H154" i="6"/>
  <c r="H85" i="6"/>
  <c r="L85" i="6"/>
  <c r="W85" i="6"/>
  <c r="W250" i="6"/>
  <c r="L250" i="6"/>
  <c r="H250" i="6"/>
  <c r="L6" i="6"/>
  <c r="H6" i="6"/>
  <c r="W6" i="6"/>
  <c r="H70" i="6"/>
  <c r="W70" i="6"/>
  <c r="L70" i="6"/>
  <c r="L184" i="6"/>
  <c r="W184" i="6"/>
  <c r="H184" i="6"/>
  <c r="L261" i="6"/>
  <c r="W261" i="6"/>
  <c r="H261" i="6"/>
  <c r="H222" i="6"/>
  <c r="W222" i="6"/>
  <c r="L222" i="6"/>
  <c r="H202" i="6"/>
  <c r="W202" i="6"/>
  <c r="L202" i="6"/>
  <c r="G254" i="6"/>
  <c r="K254" i="6"/>
  <c r="V254" i="6"/>
  <c r="K164" i="6"/>
  <c r="V164" i="6"/>
  <c r="G164" i="6"/>
  <c r="G165" i="6"/>
  <c r="V165" i="6"/>
  <c r="K165" i="6"/>
  <c r="K107" i="6"/>
  <c r="G107" i="6"/>
  <c r="K140" i="6"/>
  <c r="V140" i="6"/>
  <c r="G140" i="6"/>
  <c r="G151" i="6"/>
  <c r="K151" i="6"/>
  <c r="V151" i="6"/>
  <c r="K210" i="6"/>
  <c r="G210" i="6"/>
  <c r="V210" i="6"/>
  <c r="K90" i="6"/>
  <c r="V90" i="6"/>
  <c r="G90" i="6"/>
  <c r="V235" i="6"/>
  <c r="G235" i="6"/>
  <c r="K235" i="6"/>
  <c r="G114" i="6"/>
  <c r="V114" i="6"/>
  <c r="K114" i="6"/>
  <c r="V212" i="6"/>
  <c r="K212" i="6"/>
  <c r="G212" i="6"/>
  <c r="E31" i="6"/>
  <c r="I31" i="6"/>
  <c r="V31" i="6"/>
  <c r="I97" i="6"/>
  <c r="E97" i="6"/>
  <c r="E203" i="6"/>
  <c r="I203" i="6"/>
  <c r="E100" i="6"/>
  <c r="I100" i="6"/>
  <c r="I115" i="6"/>
  <c r="E115" i="6"/>
  <c r="E12" i="6"/>
  <c r="I12" i="6"/>
  <c r="E52" i="6"/>
  <c r="I52" i="6"/>
  <c r="E75" i="6"/>
  <c r="I75" i="6"/>
  <c r="I194" i="6"/>
  <c r="E194" i="6"/>
  <c r="I255" i="6"/>
  <c r="E255" i="6"/>
  <c r="G113" i="6"/>
  <c r="U42" i="6"/>
  <c r="V99" i="6"/>
  <c r="J27" i="6"/>
  <c r="F27" i="6"/>
  <c r="J273" i="6"/>
  <c r="U273" i="6"/>
  <c r="F273" i="6"/>
  <c r="J157" i="6"/>
  <c r="U157" i="6"/>
  <c r="F157" i="6"/>
  <c r="U15" i="6"/>
  <c r="F15" i="6"/>
  <c r="J15" i="6"/>
  <c r="F122" i="6"/>
  <c r="U122" i="6"/>
  <c r="J122" i="6"/>
  <c r="U51" i="6"/>
  <c r="F51" i="6"/>
  <c r="J51" i="6"/>
  <c r="J233" i="6"/>
  <c r="F233" i="6"/>
  <c r="U233" i="6"/>
  <c r="U226" i="6"/>
  <c r="F226" i="6"/>
  <c r="J226" i="6"/>
  <c r="F178" i="6"/>
  <c r="J178" i="6"/>
  <c r="U178" i="6"/>
  <c r="U228" i="6"/>
  <c r="F228" i="6"/>
  <c r="J228" i="6"/>
  <c r="F245" i="6"/>
  <c r="U245" i="6"/>
  <c r="J245" i="6"/>
  <c r="U108" i="6"/>
  <c r="J146" i="6"/>
  <c r="V144" i="6"/>
  <c r="J133" i="6"/>
  <c r="F137" i="6"/>
  <c r="F18" i="6"/>
  <c r="H7" i="6"/>
  <c r="W7" i="6"/>
  <c r="L7" i="6"/>
  <c r="W58" i="6"/>
  <c r="L58" i="6"/>
  <c r="H58" i="6"/>
  <c r="W66" i="6"/>
  <c r="L66" i="6"/>
  <c r="H66" i="6"/>
  <c r="L231" i="6"/>
  <c r="H231" i="6"/>
  <c r="W231" i="6"/>
  <c r="L183" i="6"/>
  <c r="W183" i="6"/>
  <c r="H183" i="6"/>
  <c r="L148" i="6"/>
  <c r="W148" i="6"/>
  <c r="H148" i="6"/>
  <c r="H90" i="6"/>
  <c r="L90" i="6"/>
  <c r="W90" i="6"/>
  <c r="W11" i="6"/>
  <c r="H11" i="6"/>
  <c r="L11" i="6"/>
  <c r="L77" i="6"/>
  <c r="H77" i="6"/>
  <c r="W77" i="6"/>
  <c r="W220" i="6"/>
  <c r="L220" i="6"/>
  <c r="H220" i="6"/>
  <c r="L271" i="6"/>
  <c r="W271" i="6"/>
  <c r="H271" i="6"/>
  <c r="L198" i="6"/>
  <c r="H198" i="6"/>
  <c r="W198" i="6"/>
  <c r="W223" i="6"/>
  <c r="H223" i="6"/>
  <c r="L223" i="6"/>
  <c r="G146" i="6"/>
  <c r="E217" i="6"/>
  <c r="I217" i="6"/>
  <c r="K186" i="6"/>
  <c r="G186" i="6"/>
  <c r="V186" i="6"/>
  <c r="V211" i="6"/>
  <c r="G211" i="6"/>
  <c r="K211" i="6"/>
  <c r="K137" i="6"/>
  <c r="G137" i="6"/>
  <c r="V137" i="6"/>
  <c r="V184" i="6"/>
  <c r="K184" i="6"/>
  <c r="G184" i="6"/>
  <c r="V204" i="6"/>
  <c r="K204" i="6"/>
  <c r="G204" i="6"/>
  <c r="V215" i="6"/>
  <c r="G215" i="6"/>
  <c r="K215" i="6"/>
  <c r="G95" i="6"/>
  <c r="K95" i="6"/>
  <c r="V95" i="6"/>
  <c r="V251" i="6"/>
  <c r="G251" i="6"/>
  <c r="K251" i="6"/>
  <c r="G119" i="6"/>
  <c r="V119" i="6"/>
  <c r="K119" i="6"/>
  <c r="G217" i="6"/>
  <c r="K217" i="6"/>
  <c r="V217" i="6"/>
  <c r="E46" i="6"/>
  <c r="S46" i="6" s="1"/>
  <c r="I46" i="6"/>
  <c r="I106" i="6"/>
  <c r="E106" i="6"/>
  <c r="E243" i="6"/>
  <c r="I243" i="6"/>
  <c r="I137" i="6"/>
  <c r="E137" i="6"/>
  <c r="I219" i="6"/>
  <c r="E219" i="6"/>
  <c r="I17" i="6"/>
  <c r="E17" i="6"/>
  <c r="E59" i="6"/>
  <c r="I59" i="6"/>
  <c r="I96" i="6"/>
  <c r="E96" i="6"/>
  <c r="I224" i="6"/>
  <c r="E224" i="6"/>
  <c r="E257" i="6"/>
  <c r="I257" i="6"/>
  <c r="V20" i="6"/>
  <c r="J227" i="6"/>
  <c r="U227" i="6"/>
  <c r="F227" i="6"/>
  <c r="R227" i="6" s="1"/>
  <c r="U12" i="6"/>
  <c r="F12" i="6"/>
  <c r="J12" i="6"/>
  <c r="F246" i="6"/>
  <c r="U246" i="6"/>
  <c r="J246" i="6"/>
  <c r="J47" i="6"/>
  <c r="U47" i="6"/>
  <c r="F47" i="6"/>
  <c r="J127" i="6"/>
  <c r="F127" i="6"/>
  <c r="U127" i="6"/>
  <c r="F58" i="6"/>
  <c r="U58" i="6"/>
  <c r="J58" i="6"/>
  <c r="J36" i="6"/>
  <c r="U36" i="6"/>
  <c r="F36" i="6"/>
  <c r="J254" i="6"/>
  <c r="U254" i="6"/>
  <c r="F254" i="6"/>
  <c r="J185" i="6"/>
  <c r="U185" i="6"/>
  <c r="F185" i="6"/>
  <c r="J243" i="6"/>
  <c r="U243" i="6"/>
  <c r="F243" i="6"/>
  <c r="J250" i="6"/>
  <c r="F250" i="6"/>
  <c r="U250" i="6"/>
  <c r="F156" i="6"/>
  <c r="U77" i="6"/>
  <c r="W219" i="6"/>
  <c r="V269" i="6"/>
  <c r="H65" i="6"/>
  <c r="L65" i="6"/>
  <c r="W65" i="6"/>
  <c r="H121" i="6"/>
  <c r="L121" i="6"/>
  <c r="W121" i="6"/>
  <c r="W73" i="6"/>
  <c r="L73" i="6"/>
  <c r="H73" i="6"/>
  <c r="L34" i="6"/>
  <c r="W34" i="6"/>
  <c r="H34" i="6"/>
  <c r="L103" i="6"/>
  <c r="H103" i="6"/>
  <c r="W103" i="6"/>
  <c r="W158" i="6"/>
  <c r="L158" i="6"/>
  <c r="H158" i="6"/>
  <c r="W155" i="6"/>
  <c r="H155" i="6"/>
  <c r="L155" i="6"/>
  <c r="H16" i="6"/>
  <c r="L16" i="6"/>
  <c r="W16" i="6"/>
  <c r="L116" i="6"/>
  <c r="W116" i="6"/>
  <c r="H116" i="6"/>
  <c r="W239" i="6"/>
  <c r="H239" i="6"/>
  <c r="L239" i="6"/>
  <c r="W174" i="6"/>
  <c r="L174" i="6"/>
  <c r="H174" i="6"/>
  <c r="L203" i="6"/>
  <c r="W203" i="6"/>
  <c r="H203" i="6"/>
  <c r="H227" i="6"/>
  <c r="T227" i="6" s="1"/>
  <c r="W227" i="6"/>
  <c r="L227" i="6"/>
  <c r="H143" i="6"/>
  <c r="G155" i="6"/>
  <c r="K155" i="6"/>
  <c r="V155" i="6"/>
  <c r="K250" i="6"/>
  <c r="V250" i="6"/>
  <c r="G250" i="6"/>
  <c r="K266" i="6"/>
  <c r="G266" i="6"/>
  <c r="V266" i="6"/>
  <c r="K178" i="6"/>
  <c r="V178" i="6"/>
  <c r="G178" i="6"/>
  <c r="G56" i="6"/>
  <c r="V56" i="6"/>
  <c r="K56" i="6"/>
  <c r="G17" i="6"/>
  <c r="K17" i="6"/>
  <c r="V17" i="6"/>
  <c r="V78" i="6"/>
  <c r="K78" i="6"/>
  <c r="G78" i="6"/>
  <c r="S78" i="6" s="1"/>
  <c r="G105" i="6"/>
  <c r="K105" i="6"/>
  <c r="V29" i="6"/>
  <c r="K29" i="6"/>
  <c r="G29" i="6"/>
  <c r="G196" i="6"/>
  <c r="K196" i="6"/>
  <c r="V196" i="6"/>
  <c r="V229" i="6"/>
  <c r="G229" i="6"/>
  <c r="K229" i="6"/>
  <c r="I112" i="6"/>
  <c r="E112" i="6"/>
  <c r="I154" i="6"/>
  <c r="E154" i="6"/>
  <c r="I44" i="6"/>
  <c r="E44" i="6"/>
  <c r="I172" i="6"/>
  <c r="E172" i="6"/>
  <c r="E10" i="6"/>
  <c r="S10" i="6" s="1"/>
  <c r="I10" i="6"/>
  <c r="I27" i="6"/>
  <c r="E27" i="6"/>
  <c r="U27" i="6"/>
  <c r="I86" i="6"/>
  <c r="E86" i="6"/>
  <c r="U86" i="6"/>
  <c r="I138" i="6"/>
  <c r="E138" i="6"/>
  <c r="I163" i="6"/>
  <c r="E163" i="6"/>
  <c r="E223" i="6"/>
  <c r="I223" i="6"/>
  <c r="U14" i="6"/>
  <c r="F14" i="6"/>
  <c r="J14" i="6"/>
  <c r="U155" i="6"/>
  <c r="F155" i="6"/>
  <c r="J155" i="6"/>
  <c r="J247" i="6"/>
  <c r="F247" i="6"/>
  <c r="U247" i="6"/>
  <c r="U109" i="6"/>
  <c r="J109" i="6"/>
  <c r="F109" i="6"/>
  <c r="F158" i="6"/>
  <c r="J158" i="6"/>
  <c r="U72" i="6"/>
  <c r="J72" i="6"/>
  <c r="F72" i="6"/>
  <c r="U50" i="6"/>
  <c r="F50" i="6"/>
  <c r="J50" i="6"/>
  <c r="J80" i="6"/>
  <c r="F80" i="6"/>
  <c r="U80" i="6"/>
  <c r="U239" i="6"/>
  <c r="F239" i="6"/>
  <c r="J239" i="6"/>
  <c r="F214" i="6"/>
  <c r="U214" i="6"/>
  <c r="J214" i="6"/>
  <c r="F260" i="6"/>
  <c r="U260" i="6"/>
  <c r="J260" i="6"/>
  <c r="E156" i="6"/>
  <c r="V141" i="6"/>
  <c r="L129" i="6"/>
  <c r="H129" i="6"/>
  <c r="W129" i="6"/>
  <c r="U37" i="6"/>
  <c r="V91" i="6"/>
  <c r="W249" i="6"/>
  <c r="L249" i="6"/>
  <c r="H249" i="6"/>
  <c r="H190" i="6"/>
  <c r="W190" i="6"/>
  <c r="L190" i="6"/>
  <c r="H119" i="6"/>
  <c r="W119" i="6"/>
  <c r="L119" i="6"/>
  <c r="H108" i="6"/>
  <c r="L108" i="6"/>
  <c r="W108" i="6"/>
  <c r="W22" i="6"/>
  <c r="H22" i="6"/>
  <c r="L22" i="6"/>
  <c r="W233" i="6"/>
  <c r="H233" i="6"/>
  <c r="L233" i="6"/>
  <c r="H169" i="6"/>
  <c r="W169" i="6"/>
  <c r="L169" i="6"/>
  <c r="H26" i="6"/>
  <c r="L26" i="6"/>
  <c r="W26" i="6"/>
  <c r="L120" i="6"/>
  <c r="H120" i="6"/>
  <c r="W120" i="6"/>
  <c r="W259" i="6"/>
  <c r="H259" i="6"/>
  <c r="L259" i="6"/>
  <c r="P259" i="6" s="1"/>
  <c r="H188" i="6"/>
  <c r="W188" i="6"/>
  <c r="L188" i="6"/>
  <c r="L237" i="6"/>
  <c r="W237" i="6"/>
  <c r="H237" i="6"/>
  <c r="L245" i="6"/>
  <c r="H245" i="6"/>
  <c r="W245" i="6"/>
  <c r="V257" i="6"/>
  <c r="V37" i="6"/>
  <c r="O128" i="6" l="1"/>
  <c r="M278" i="6"/>
  <c r="S218" i="6"/>
  <c r="R75" i="6"/>
  <c r="S53" i="6"/>
  <c r="M160" i="6"/>
  <c r="M11" i="6"/>
  <c r="M139" i="6"/>
  <c r="N42" i="6"/>
  <c r="R36" i="6"/>
  <c r="S246" i="6"/>
  <c r="O18" i="6"/>
  <c r="P281" i="6"/>
  <c r="P227" i="6"/>
  <c r="P112" i="6"/>
  <c r="R182" i="6"/>
  <c r="O118" i="6"/>
  <c r="O31" i="6"/>
  <c r="N154" i="6"/>
  <c r="O136" i="6"/>
  <c r="S281" i="6"/>
  <c r="S127" i="6"/>
  <c r="M274" i="6"/>
  <c r="S117" i="6"/>
  <c r="R281" i="6"/>
  <c r="O20" i="6"/>
  <c r="S201" i="6"/>
  <c r="S185" i="6"/>
  <c r="M128" i="6"/>
  <c r="M227" i="6"/>
  <c r="M159" i="6"/>
  <c r="N271" i="6"/>
  <c r="M175" i="6"/>
  <c r="M264" i="6"/>
  <c r="M82" i="6"/>
  <c r="N26" i="6"/>
  <c r="O278" i="6"/>
  <c r="R162" i="6"/>
  <c r="S13" i="6"/>
  <c r="P74" i="6"/>
  <c r="S23" i="6"/>
  <c r="M102" i="6"/>
  <c r="T181" i="6"/>
  <c r="N240" i="6"/>
  <c r="O180" i="6"/>
  <c r="R158" i="6"/>
  <c r="N173" i="6"/>
  <c r="T36" i="6"/>
  <c r="S36" i="6"/>
  <c r="M6" i="6"/>
  <c r="S20" i="6"/>
  <c r="O281" i="6"/>
  <c r="S89" i="6"/>
  <c r="N23" i="6"/>
  <c r="R117" i="6"/>
  <c r="O37" i="6"/>
  <c r="M181" i="6"/>
  <c r="N19" i="6"/>
  <c r="R38" i="6"/>
  <c r="R143" i="6"/>
  <c r="R175" i="6"/>
  <c r="S181" i="6"/>
  <c r="S162" i="6"/>
  <c r="O7" i="6"/>
  <c r="O75" i="6"/>
  <c r="M281" i="6"/>
  <c r="N59" i="6"/>
  <c r="S7" i="6"/>
  <c r="T23" i="6"/>
  <c r="N77" i="6"/>
  <c r="S31" i="6"/>
  <c r="T117" i="6"/>
  <c r="S227" i="6"/>
  <c r="R59" i="6"/>
  <c r="R181" i="6"/>
  <c r="M279" i="6"/>
  <c r="S158" i="6"/>
  <c r="N62" i="6"/>
  <c r="O91" i="6"/>
  <c r="M23" i="6"/>
  <c r="T158" i="6"/>
  <c r="N107" i="6"/>
  <c r="O185" i="6"/>
  <c r="M36" i="6"/>
  <c r="O66" i="6"/>
  <c r="S277" i="6"/>
  <c r="M146" i="6"/>
  <c r="O234" i="6"/>
  <c r="T60" i="6"/>
  <c r="P134" i="6"/>
  <c r="M129" i="6"/>
  <c r="M182" i="6"/>
  <c r="M280" i="6"/>
  <c r="S60" i="6"/>
  <c r="T28" i="6"/>
  <c r="N75" i="6"/>
  <c r="M178" i="6"/>
  <c r="N79" i="6"/>
  <c r="N58" i="6"/>
  <c r="R136" i="6"/>
  <c r="T136" i="6"/>
  <c r="P168" i="6"/>
  <c r="M118" i="6"/>
  <c r="N130" i="6"/>
  <c r="N279" i="6"/>
  <c r="N278" i="6"/>
  <c r="P277" i="6"/>
  <c r="N114" i="6"/>
  <c r="P182" i="6"/>
  <c r="O264" i="6"/>
  <c r="R130" i="6"/>
  <c r="P92" i="6"/>
  <c r="O258" i="6"/>
  <c r="S175" i="6"/>
  <c r="P43" i="6"/>
  <c r="M32" i="6"/>
  <c r="M72" i="6"/>
  <c r="N229" i="6"/>
  <c r="M55" i="6"/>
  <c r="O123" i="6"/>
  <c r="N91" i="6"/>
  <c r="U31" i="3"/>
  <c r="V31" i="3" s="1"/>
  <c r="T31" i="3"/>
  <c r="L36" i="3"/>
  <c r="T36" i="3"/>
  <c r="L17" i="3"/>
  <c r="T17" i="3"/>
  <c r="T15" i="3"/>
  <c r="U12" i="3"/>
  <c r="V12" i="3" s="1"/>
  <c r="T37" i="3"/>
  <c r="S275" i="3"/>
  <c r="T270" i="3"/>
  <c r="I37" i="3"/>
  <c r="S37" i="3" s="1"/>
  <c r="W37" i="3" s="1"/>
  <c r="X37" i="3" s="1"/>
  <c r="I267" i="3"/>
  <c r="S267" i="3" s="1"/>
  <c r="W267" i="3" s="1"/>
  <c r="T273" i="3"/>
  <c r="W273" i="3" s="1"/>
  <c r="W278" i="3"/>
  <c r="S257" i="3"/>
  <c r="T259" i="3"/>
  <c r="S273" i="3"/>
  <c r="I154" i="3"/>
  <c r="S154" i="3" s="1"/>
  <c r="T241" i="3"/>
  <c r="T120" i="3"/>
  <c r="L64" i="3" a="1"/>
  <c r="X228" i="3"/>
  <c r="T154" i="3"/>
  <c r="W154" i="3" s="1"/>
  <c r="X154" i="3" s="1"/>
  <c r="L251" i="3" a="1"/>
  <c r="L251" i="3" s="1"/>
  <c r="S251" i="3" s="1"/>
  <c r="S277" i="3"/>
  <c r="S199" i="3"/>
  <c r="W199" i="3" s="1"/>
  <c r="X199" i="3" s="1"/>
  <c r="S210" i="3"/>
  <c r="W210" i="3" s="1"/>
  <c r="X210" i="3" s="1"/>
  <c r="S254" i="3"/>
  <c r="W254" i="3" s="1"/>
  <c r="X254" i="3" s="1"/>
  <c r="T56" i="3"/>
  <c r="W56" i="3" s="1"/>
  <c r="X56" i="3" s="1"/>
  <c r="U73" i="3"/>
  <c r="V73" i="3" s="1"/>
  <c r="I86" i="3"/>
  <c r="T143" i="3"/>
  <c r="T73" i="3"/>
  <c r="U122" i="3"/>
  <c r="V122" i="3" s="1"/>
  <c r="T263" i="3"/>
  <c r="I263" i="3"/>
  <c r="S263" i="3" s="1"/>
  <c r="W263" i="3" s="1"/>
  <c r="S197" i="3"/>
  <c r="U116" i="3"/>
  <c r="V116" i="3" s="1"/>
  <c r="U148" i="3"/>
  <c r="V148" i="3" s="1"/>
  <c r="S202" i="3"/>
  <c r="W202" i="3" s="1"/>
  <c r="I153" i="3"/>
  <c r="S153" i="3" s="1"/>
  <c r="T74" i="3"/>
  <c r="S262" i="3"/>
  <c r="W262" i="3" s="1"/>
  <c r="U108" i="3"/>
  <c r="V108" i="3" s="1"/>
  <c r="T202" i="3"/>
  <c r="U87" i="3"/>
  <c r="V87" i="3" s="1"/>
  <c r="T117" i="3"/>
  <c r="T197" i="3"/>
  <c r="T196" i="3"/>
  <c r="I120" i="3"/>
  <c r="S120" i="3" s="1"/>
  <c r="W120" i="3" s="1"/>
  <c r="X120" i="3" s="1"/>
  <c r="U107" i="3"/>
  <c r="V107" i="3" s="1"/>
  <c r="U98" i="3"/>
  <c r="V98" i="3" s="1"/>
  <c r="U76" i="3"/>
  <c r="V76" i="3" s="1"/>
  <c r="T200" i="3"/>
  <c r="T275" i="3"/>
  <c r="W275" i="3" s="1"/>
  <c r="T88" i="3"/>
  <c r="I122" i="3"/>
  <c r="S122" i="3" s="1"/>
  <c r="W122" i="3" s="1"/>
  <c r="X122" i="3" s="1"/>
  <c r="T245" i="3"/>
  <c r="W245" i="3" s="1"/>
  <c r="X245" i="3" s="1"/>
  <c r="W220" i="3"/>
  <c r="X220" i="3" s="1"/>
  <c r="S110" i="3"/>
  <c r="I194" i="3"/>
  <c r="S258" i="3"/>
  <c r="W258" i="3" s="1"/>
  <c r="T258" i="3"/>
  <c r="S245" i="3"/>
  <c r="S272" i="3"/>
  <c r="S265" i="3"/>
  <c r="T12" i="3"/>
  <c r="S196" i="3"/>
  <c r="T42" i="3"/>
  <c r="T19" i="3"/>
  <c r="T22" i="3"/>
  <c r="S203" i="3"/>
  <c r="W203" i="3" s="1"/>
  <c r="L82" i="3" a="1"/>
  <c r="L76" i="3" a="1"/>
  <c r="T203" i="3"/>
  <c r="E63" i="3"/>
  <c r="I63" i="3" s="1" a="1"/>
  <c r="L63" i="3" a="1"/>
  <c r="L63" i="3" s="1"/>
  <c r="T214" i="3"/>
  <c r="W214" i="3" s="1"/>
  <c r="X214" i="3" s="1"/>
  <c r="I214" i="3"/>
  <c r="S214" i="3" s="1"/>
  <c r="I223" i="3"/>
  <c r="S223" i="3" s="1"/>
  <c r="T223" i="3"/>
  <c r="S69" i="3"/>
  <c r="W234" i="3"/>
  <c r="X234" i="3" s="1"/>
  <c r="L64" i="3"/>
  <c r="S64" i="3" s="1"/>
  <c r="T64" i="3"/>
  <c r="I99" i="3"/>
  <c r="U99" i="3"/>
  <c r="V99" i="3" s="1"/>
  <c r="E127" i="3"/>
  <c r="I127" i="3" s="1" a="1"/>
  <c r="L127" i="3" a="1"/>
  <c r="L127" i="3" s="1"/>
  <c r="E135" i="3"/>
  <c r="I135" i="3" s="1" a="1"/>
  <c r="L135" i="3" a="1"/>
  <c r="L135" i="3" s="1"/>
  <c r="S92" i="3"/>
  <c r="I255" i="3"/>
  <c r="S255" i="3" s="1"/>
  <c r="T255" i="3"/>
  <c r="T90" i="3"/>
  <c r="I90" i="3"/>
  <c r="S90" i="3" s="1"/>
  <c r="U90" i="3"/>
  <c r="V90" i="3" s="1"/>
  <c r="T105" i="3"/>
  <c r="U105" i="3"/>
  <c r="V105" i="3" s="1"/>
  <c r="E126" i="3"/>
  <c r="I126" i="3" s="1" a="1"/>
  <c r="L126" i="3" a="1"/>
  <c r="L126" i="3" s="1"/>
  <c r="L264" i="3"/>
  <c r="S264" i="3" s="1"/>
  <c r="T264" i="3"/>
  <c r="E80" i="3"/>
  <c r="I80" i="3" s="1" a="1"/>
  <c r="L80" i="3" a="1"/>
  <c r="L80" i="3" s="1"/>
  <c r="E111" i="3"/>
  <c r="I111" i="3" s="1" a="1"/>
  <c r="L111" i="3" a="1"/>
  <c r="L111" i="3" s="1"/>
  <c r="E70" i="3"/>
  <c r="I70" i="3" s="1" a="1"/>
  <c r="L70" i="3" a="1"/>
  <c r="L70" i="3" s="1"/>
  <c r="L266" i="3"/>
  <c r="S266" i="3" s="1"/>
  <c r="T266" i="3"/>
  <c r="T227" i="3"/>
  <c r="T106" i="3"/>
  <c r="U106" i="3"/>
  <c r="V106" i="3" s="1"/>
  <c r="E177" i="3"/>
  <c r="I177" i="3" s="1" a="1"/>
  <c r="L177" i="3" a="1"/>
  <c r="L177" i="3" s="1"/>
  <c r="L190" i="3"/>
  <c r="S190" i="3" s="1"/>
  <c r="T190" i="3"/>
  <c r="I237" i="3"/>
  <c r="S237" i="3" s="1"/>
  <c r="T237" i="3"/>
  <c r="I96" i="3"/>
  <c r="S96" i="3" s="1"/>
  <c r="U96" i="3"/>
  <c r="V96" i="3" s="1"/>
  <c r="L50" i="3"/>
  <c r="S50" i="3" s="1"/>
  <c r="W50" i="3" s="1"/>
  <c r="X50" i="3" s="1"/>
  <c r="E167" i="3"/>
  <c r="I167" i="3" s="1" a="1"/>
  <c r="L167" i="3" a="1"/>
  <c r="L167" i="3" s="1"/>
  <c r="O215" i="3"/>
  <c r="S215" i="3" s="1"/>
  <c r="T215" i="3"/>
  <c r="L79" i="3" a="1"/>
  <c r="L79" i="3" s="1"/>
  <c r="E75" i="3"/>
  <c r="I75" i="3" s="1" a="1"/>
  <c r="L75" i="3" a="1"/>
  <c r="L75" i="3" s="1"/>
  <c r="T272" i="3"/>
  <c r="S194" i="3"/>
  <c r="W194" i="3" s="1"/>
  <c r="X194" i="3" s="1"/>
  <c r="U115" i="3"/>
  <c r="V115" i="3" s="1"/>
  <c r="T217" i="3"/>
  <c r="I217" i="3"/>
  <c r="S217" i="3" s="1"/>
  <c r="E149" i="3"/>
  <c r="I149" i="3" s="1" a="1"/>
  <c r="L149" i="3" a="1"/>
  <c r="L149" i="3" s="1"/>
  <c r="E133" i="3"/>
  <c r="I133" i="3" s="1" a="1"/>
  <c r="L133" i="3" a="1"/>
  <c r="L133" i="3" s="1"/>
  <c r="E173" i="3"/>
  <c r="I173" i="3" s="1" a="1"/>
  <c r="L173" i="3" a="1"/>
  <c r="L173" i="3" s="1"/>
  <c r="E160" i="3"/>
  <c r="I160" i="3" s="1" a="1"/>
  <c r="L160" i="3" a="1"/>
  <c r="L160" i="3" s="1"/>
  <c r="S224" i="3"/>
  <c r="S44" i="3"/>
  <c r="W229" i="3"/>
  <c r="X229" i="3" s="1"/>
  <c r="I79" i="3"/>
  <c r="E159" i="3"/>
  <c r="I159" i="3" s="1" a="1"/>
  <c r="L159" i="3" a="1"/>
  <c r="L159" i="3" s="1"/>
  <c r="T112" i="3"/>
  <c r="S169" i="3"/>
  <c r="T279" i="3"/>
  <c r="T87" i="3"/>
  <c r="E152" i="3"/>
  <c r="I152" i="3" s="1" a="1"/>
  <c r="O152" i="3" a="1"/>
  <c r="O152" i="3" s="1"/>
  <c r="L152" i="3" a="1"/>
  <c r="L152" i="3" s="1"/>
  <c r="E184" i="3"/>
  <c r="I184" i="3" s="1" a="1"/>
  <c r="L184" i="3" a="1"/>
  <c r="U276" i="3"/>
  <c r="V276" i="3" s="1"/>
  <c r="T276" i="3"/>
  <c r="I276" i="3"/>
  <c r="S276" i="3" s="1"/>
  <c r="W276" i="3" s="1"/>
  <c r="U268" i="3"/>
  <c r="V268" i="3" s="1"/>
  <c r="I268" i="3"/>
  <c r="S268" i="3" s="1"/>
  <c r="T268" i="3"/>
  <c r="L69" i="3" a="1"/>
  <c r="L69" i="3" s="1"/>
  <c r="L78" i="3" a="1"/>
  <c r="L78" i="3" s="1"/>
  <c r="S78" i="3" s="1"/>
  <c r="U95" i="3"/>
  <c r="V95" i="3" s="1"/>
  <c r="T265" i="3"/>
  <c r="T54" i="3"/>
  <c r="T210" i="3"/>
  <c r="T195" i="3"/>
  <c r="I103" i="3"/>
  <c r="U103" i="3"/>
  <c r="V103" i="3" s="1"/>
  <c r="I200" i="3"/>
  <c r="S200" i="3" s="1"/>
  <c r="W200" i="3" s="1"/>
  <c r="X200" i="3" s="1"/>
  <c r="U88" i="3"/>
  <c r="V88" i="3" s="1"/>
  <c r="I87" i="3"/>
  <c r="S87" i="3" s="1"/>
  <c r="W87" i="3" s="1"/>
  <c r="L61" i="3" a="1"/>
  <c r="L61" i="3" s="1"/>
  <c r="I226" i="3"/>
  <c r="S226" i="3" s="1"/>
  <c r="T226" i="3"/>
  <c r="E138" i="3"/>
  <c r="I138" i="3" s="1" a="1"/>
  <c r="L138" i="3" a="1"/>
  <c r="L138" i="3" s="1"/>
  <c r="T238" i="3"/>
  <c r="L65" i="3" a="1"/>
  <c r="U65" i="3" s="1"/>
  <c r="V65" i="3" s="1"/>
  <c r="L62" i="3" a="1"/>
  <c r="L72" i="3" a="1"/>
  <c r="L72" i="3" s="1"/>
  <c r="S72" i="3" s="1"/>
  <c r="E165" i="3"/>
  <c r="I165" i="3" s="1" a="1"/>
  <c r="L165" i="3" a="1"/>
  <c r="L165" i="3" s="1"/>
  <c r="E168" i="3"/>
  <c r="I168" i="3" s="1" a="1"/>
  <c r="L168" i="3" a="1"/>
  <c r="L168" i="3" s="1"/>
  <c r="L68" i="3" a="1"/>
  <c r="U68" i="3" s="1"/>
  <c r="V68" i="3" s="1"/>
  <c r="S232" i="3"/>
  <c r="U66" i="3"/>
  <c r="V66" i="3" s="1"/>
  <c r="T119" i="3"/>
  <c r="W119" i="3" s="1"/>
  <c r="X119" i="3" s="1"/>
  <c r="U92" i="3"/>
  <c r="V92" i="3" s="1"/>
  <c r="E151" i="3"/>
  <c r="I151" i="3" s="1" a="1"/>
  <c r="O151" i="3" a="1"/>
  <c r="O151" i="3" s="1"/>
  <c r="L151" i="3" a="1"/>
  <c r="L151" i="3" s="1"/>
  <c r="S54" i="3"/>
  <c r="W54" i="3" s="1"/>
  <c r="X54" i="3" s="1"/>
  <c r="T113" i="3"/>
  <c r="W113" i="3" s="1"/>
  <c r="X113" i="3" s="1"/>
  <c r="T43" i="3"/>
  <c r="T153" i="3"/>
  <c r="T115" i="3"/>
  <c r="W115" i="3" s="1"/>
  <c r="X115" i="3" s="1"/>
  <c r="E182" i="3"/>
  <c r="I182" i="3" s="1" a="1"/>
  <c r="L182" i="3" a="1"/>
  <c r="L182" i="3" s="1"/>
  <c r="U204" i="3"/>
  <c r="V204" i="3" s="1"/>
  <c r="I204" i="3"/>
  <c r="S204" i="3" s="1"/>
  <c r="T204" i="3"/>
  <c r="E248" i="3"/>
  <c r="I248" i="3" s="1" a="1"/>
  <c r="L248" i="3" a="1"/>
  <c r="L248" i="3" s="1"/>
  <c r="E150" i="3"/>
  <c r="I150" i="3" s="1" a="1"/>
  <c r="L150" i="3" a="1"/>
  <c r="L150" i="3" s="1"/>
  <c r="U81" i="3"/>
  <c r="V81" i="3" s="1"/>
  <c r="E249" i="3"/>
  <c r="I249" i="3" s="1" a="1"/>
  <c r="I249" i="3" s="1"/>
  <c r="L249" i="3" a="1"/>
  <c r="E179" i="3"/>
  <c r="I179" i="3" s="1" a="1"/>
  <c r="L179" i="3" a="1"/>
  <c r="L179" i="3" s="1"/>
  <c r="E183" i="3"/>
  <c r="I183" i="3" s="1" a="1"/>
  <c r="L183" i="3" a="1"/>
  <c r="L183" i="3" s="1"/>
  <c r="E131" i="3"/>
  <c r="I131" i="3" s="1" a="1"/>
  <c r="L131" i="3" a="1"/>
  <c r="L131" i="3" s="1"/>
  <c r="U67" i="3"/>
  <c r="V67" i="3" s="1"/>
  <c r="T267" i="3"/>
  <c r="T175" i="3"/>
  <c r="T254" i="3"/>
  <c r="U114" i="3"/>
  <c r="V114" i="3" s="1"/>
  <c r="T205" i="3"/>
  <c r="T216" i="3"/>
  <c r="W216" i="3" s="1"/>
  <c r="X216" i="3" s="1"/>
  <c r="T114" i="3"/>
  <c r="E156" i="3"/>
  <c r="I156" i="3" s="1" a="1"/>
  <c r="L156" i="3" a="1"/>
  <c r="L156" i="3" s="1"/>
  <c r="E121" i="3"/>
  <c r="I121" i="3" s="1" a="1"/>
  <c r="L121" i="3" a="1"/>
  <c r="L121" i="3" s="1"/>
  <c r="L81" i="3" a="1"/>
  <c r="L81" i="3" s="1"/>
  <c r="U86" i="3"/>
  <c r="V86" i="3" s="1"/>
  <c r="E181" i="3"/>
  <c r="I181" i="3" s="1" a="1"/>
  <c r="L181" i="3" a="1"/>
  <c r="L181" i="3" s="1"/>
  <c r="S236" i="3"/>
  <c r="L59" i="3" a="1"/>
  <c r="L59" i="3" s="1"/>
  <c r="T72" i="3"/>
  <c r="I95" i="3"/>
  <c r="S95" i="3" s="1"/>
  <c r="S207" i="3"/>
  <c r="I61" i="3"/>
  <c r="S61" i="3" s="1"/>
  <c r="T69" i="3"/>
  <c r="T81" i="3"/>
  <c r="W81" i="3" s="1"/>
  <c r="X81" i="3" s="1"/>
  <c r="S175" i="3"/>
  <c r="I104" i="3"/>
  <c r="U104" i="3"/>
  <c r="V104" i="3" s="1"/>
  <c r="W158" i="3"/>
  <c r="S114" i="3"/>
  <c r="T232" i="3"/>
  <c r="U120" i="3"/>
  <c r="V120" i="3" s="1"/>
  <c r="T199" i="3"/>
  <c r="S230" i="3"/>
  <c r="W230" i="3" s="1"/>
  <c r="X230" i="3" s="1"/>
  <c r="E132" i="3"/>
  <c r="I132" i="3" s="1" a="1"/>
  <c r="L132" i="3" a="1"/>
  <c r="L132" i="3" s="1"/>
  <c r="E174" i="3"/>
  <c r="I174" i="3" s="1" a="1"/>
  <c r="L174" i="3" a="1"/>
  <c r="L174" i="3" s="1"/>
  <c r="E161" i="3"/>
  <c r="I161" i="3" s="1" a="1"/>
  <c r="L161" i="3" a="1"/>
  <c r="L161" i="3" s="1"/>
  <c r="E134" i="3"/>
  <c r="I134" i="3" s="1" a="1"/>
  <c r="L134" i="3" a="1"/>
  <c r="L134" i="3" s="1"/>
  <c r="I222" i="3"/>
  <c r="S222" i="3" s="1"/>
  <c r="T222" i="3"/>
  <c r="L57" i="3" a="1"/>
  <c r="E139" i="3"/>
  <c r="I139" i="3" s="1" a="1"/>
  <c r="L139" i="3" a="1"/>
  <c r="L139" i="3" s="1"/>
  <c r="S227" i="3"/>
  <c r="E186" i="3"/>
  <c r="I186" i="3" s="1" a="1"/>
  <c r="L186" i="3" a="1"/>
  <c r="L186" i="3" s="1"/>
  <c r="S211" i="3"/>
  <c r="E162" i="3"/>
  <c r="I162" i="3" s="1" a="1"/>
  <c r="L162" i="3" a="1"/>
  <c r="L162" i="3" s="1"/>
  <c r="S73" i="3"/>
  <c r="W73" i="3" s="1"/>
  <c r="X73" i="3" s="1"/>
  <c r="T194" i="3"/>
  <c r="I101" i="3"/>
  <c r="U101" i="3"/>
  <c r="V101" i="3" s="1"/>
  <c r="T92" i="3"/>
  <c r="E137" i="3"/>
  <c r="I137" i="3" s="1" a="1"/>
  <c r="L137" i="3" a="1"/>
  <c r="L137" i="3" s="1"/>
  <c r="S253" i="3"/>
  <c r="W253" i="3" s="1"/>
  <c r="T110" i="3"/>
  <c r="W110" i="3" s="1"/>
  <c r="X110" i="3" s="1"/>
  <c r="W117" i="3"/>
  <c r="X117" i="3" s="1"/>
  <c r="L71" i="3" a="1"/>
  <c r="L71" i="3" s="1"/>
  <c r="L219" i="3"/>
  <c r="S219" i="3" s="1"/>
  <c r="T219" i="3"/>
  <c r="I280" i="3"/>
  <c r="S280" i="3" s="1"/>
  <c r="T280" i="3"/>
  <c r="E157" i="3"/>
  <c r="I157" i="3" s="1" a="1"/>
  <c r="L157" i="3" a="1"/>
  <c r="L157" i="3" s="1"/>
  <c r="E142" i="3"/>
  <c r="I142" i="3" s="1" a="1"/>
  <c r="L142" i="3" a="1"/>
  <c r="L142" i="3" s="1"/>
  <c r="E170" i="3"/>
  <c r="I170" i="3" s="1" a="1"/>
  <c r="L170" i="3" a="1"/>
  <c r="L170" i="3" s="1"/>
  <c r="E178" i="3"/>
  <c r="I178" i="3" s="1" a="1"/>
  <c r="L178" i="3" a="1"/>
  <c r="L178" i="3" s="1"/>
  <c r="I239" i="3"/>
  <c r="S239" i="3" s="1"/>
  <c r="T239" i="3"/>
  <c r="E250" i="3"/>
  <c r="I250" i="3" s="1" a="1"/>
  <c r="L250" i="3" a="1"/>
  <c r="L250" i="3" s="1"/>
  <c r="L77" i="3" a="1"/>
  <c r="L60" i="3" a="1"/>
  <c r="L60" i="3" s="1"/>
  <c r="S60" i="3" s="1"/>
  <c r="E141" i="3"/>
  <c r="I141" i="3" s="1" a="1"/>
  <c r="L141" i="3" a="1"/>
  <c r="L141" i="3" s="1"/>
  <c r="T224" i="3"/>
  <c r="W185" i="3"/>
  <c r="X185" i="3" s="1"/>
  <c r="T211" i="3"/>
  <c r="T95" i="3"/>
  <c r="T207" i="3"/>
  <c r="T193" i="3"/>
  <c r="I81" i="3"/>
  <c r="S81" i="3" s="1"/>
  <c r="U143" i="3"/>
  <c r="V143" i="3" s="1"/>
  <c r="T38" i="3"/>
  <c r="T6" i="3"/>
  <c r="U89" i="3"/>
  <c r="V89" i="3" s="1"/>
  <c r="E58" i="3"/>
  <c r="I58" i="3" s="1" a="1"/>
  <c r="L58" i="3" a="1"/>
  <c r="L58" i="3" s="1"/>
  <c r="T89" i="3"/>
  <c r="E171" i="3"/>
  <c r="I171" i="3" s="1" a="1"/>
  <c r="L171" i="3" a="1"/>
  <c r="L171" i="3" s="1"/>
  <c r="L85" i="3" a="1"/>
  <c r="U147" i="3"/>
  <c r="V147" i="3" s="1"/>
  <c r="E155" i="3"/>
  <c r="I155" i="3" s="1" a="1"/>
  <c r="L155" i="3" a="1"/>
  <c r="L155" i="3" s="1"/>
  <c r="W197" i="3"/>
  <c r="X197" i="3" s="1"/>
  <c r="S66" i="3"/>
  <c r="I193" i="3"/>
  <c r="S193" i="3" s="1"/>
  <c r="W193" i="3" s="1"/>
  <c r="X193" i="3" s="1"/>
  <c r="T45" i="3"/>
  <c r="T213" i="3"/>
  <c r="S143" i="3"/>
  <c r="U112" i="3"/>
  <c r="V112" i="3" s="1"/>
  <c r="T235" i="3"/>
  <c r="S205" i="3"/>
  <c r="W205" i="3" s="1"/>
  <c r="X205" i="3" s="1"/>
  <c r="E136" i="3"/>
  <c r="I136" i="3" s="1" a="1"/>
  <c r="L136" i="3" a="1"/>
  <c r="L136" i="3" s="1"/>
  <c r="E84" i="3"/>
  <c r="I84" i="3" s="1" a="1"/>
  <c r="L84" i="3" a="1"/>
  <c r="L84" i="3" s="1"/>
  <c r="S270" i="3"/>
  <c r="U74" i="3"/>
  <c r="V74" i="3" s="1"/>
  <c r="E130" i="3"/>
  <c r="I130" i="3" s="1" a="1"/>
  <c r="L130" i="3" a="1"/>
  <c r="L130" i="3" s="1"/>
  <c r="E128" i="3"/>
  <c r="I128" i="3" s="1" a="1"/>
  <c r="L128" i="3" a="1"/>
  <c r="L128" i="3" s="1"/>
  <c r="E91" i="3"/>
  <c r="I91" i="3" s="1" a="1"/>
  <c r="L91" i="3" a="1"/>
  <c r="L91" i="3" s="1"/>
  <c r="U206" i="3"/>
  <c r="V206" i="3" s="1"/>
  <c r="I206" i="3"/>
  <c r="S206" i="3" s="1"/>
  <c r="W206" i="3" s="1"/>
  <c r="X206" i="3" s="1"/>
  <c r="T60" i="3"/>
  <c r="S98" i="3"/>
  <c r="S86" i="3"/>
  <c r="I100" i="3"/>
  <c r="S100" i="3" s="1"/>
  <c r="U100" i="3"/>
  <c r="V100" i="3" s="1"/>
  <c r="T67" i="3"/>
  <c r="W67" i="3" s="1"/>
  <c r="X67" i="3" s="1"/>
  <c r="S45" i="3"/>
  <c r="W45" i="3" s="1"/>
  <c r="X45" i="3" s="1"/>
  <c r="T97" i="3"/>
  <c r="U97" i="3"/>
  <c r="V97" i="3" s="1"/>
  <c r="S43" i="3"/>
  <c r="I112" i="3"/>
  <c r="S112" i="3" s="1"/>
  <c r="T116" i="3"/>
  <c r="S235" i="3"/>
  <c r="W235" i="3" s="1"/>
  <c r="X235" i="3" s="1"/>
  <c r="I225" i="3"/>
  <c r="S225" i="3" s="1"/>
  <c r="T225" i="3"/>
  <c r="T234" i="3"/>
  <c r="E140" i="3"/>
  <c r="I140" i="3" s="1" a="1"/>
  <c r="L140" i="3" a="1"/>
  <c r="L140" i="3" s="1"/>
  <c r="E124" i="3"/>
  <c r="I124" i="3" s="1" a="1"/>
  <c r="L124" i="3" a="1"/>
  <c r="L124" i="3" s="1"/>
  <c r="U64" i="3"/>
  <c r="V64" i="3" s="1"/>
  <c r="E129" i="3"/>
  <c r="I129" i="3" s="1" a="1"/>
  <c r="L129" i="3" a="1"/>
  <c r="L129" i="3" s="1"/>
  <c r="E94" i="3"/>
  <c r="I94" i="3" s="1" a="1"/>
  <c r="L94" i="3" a="1"/>
  <c r="L94" i="3" s="1"/>
  <c r="T271" i="3"/>
  <c r="U17" i="3"/>
  <c r="V17" i="3" s="1"/>
  <c r="L13" i="3"/>
  <c r="S13" i="3" s="1"/>
  <c r="W13" i="3" s="1"/>
  <c r="X13" i="3" s="1"/>
  <c r="T13" i="3"/>
  <c r="T11" i="3"/>
  <c r="I208" i="3"/>
  <c r="S208" i="3" s="1"/>
  <c r="U208" i="3"/>
  <c r="V208" i="3" s="1"/>
  <c r="T208" i="3"/>
  <c r="I231" i="3"/>
  <c r="S231" i="3" s="1"/>
  <c r="T231" i="3"/>
  <c r="W4" i="3"/>
  <c r="X4" i="3" s="1"/>
  <c r="S11" i="3"/>
  <c r="U11" i="3"/>
  <c r="V11" i="3" s="1"/>
  <c r="W243" i="3"/>
  <c r="X243" i="3" s="1"/>
  <c r="U41" i="3"/>
  <c r="V41" i="3" s="1"/>
  <c r="W221" i="3"/>
  <c r="X221" i="3" s="1"/>
  <c r="W123" i="3"/>
  <c r="X123" i="3" s="1"/>
  <c r="E28" i="3"/>
  <c r="I28" i="3" s="1" a="1"/>
  <c r="L28" i="3" a="1"/>
  <c r="L28" i="3" s="1"/>
  <c r="E30" i="3"/>
  <c r="I30" i="3" s="1" a="1"/>
  <c r="L30" i="3" a="1"/>
  <c r="L30" i="3" s="1"/>
  <c r="E5" i="3"/>
  <c r="I5" i="3" s="1" a="1"/>
  <c r="L5" i="3" a="1"/>
  <c r="L5" i="3" s="1"/>
  <c r="W12" i="3"/>
  <c r="X12" i="3" s="1"/>
  <c r="T277" i="3"/>
  <c r="W15" i="3"/>
  <c r="X15" i="3" s="1"/>
  <c r="E32" i="3"/>
  <c r="I32" i="3" s="1" a="1"/>
  <c r="L32" i="3" a="1"/>
  <c r="L32" i="3" s="1"/>
  <c r="I59" i="3"/>
  <c r="S59" i="3" s="1"/>
  <c r="U59" i="3"/>
  <c r="V59" i="3" s="1"/>
  <c r="T59" i="3"/>
  <c r="W218" i="3"/>
  <c r="X218" i="3" s="1"/>
  <c r="W201" i="3"/>
  <c r="X201" i="3" s="1"/>
  <c r="I31" i="3"/>
  <c r="S31" i="3" s="1"/>
  <c r="W31" i="3" s="1"/>
  <c r="E29" i="3"/>
  <c r="I29" i="3" s="1" a="1"/>
  <c r="L29" i="3" a="1"/>
  <c r="L29" i="3" s="1"/>
  <c r="I71" i="3"/>
  <c r="W241" i="3"/>
  <c r="X241" i="3" s="1"/>
  <c r="E23" i="3"/>
  <c r="I23" i="3" s="1" a="1"/>
  <c r="L23" i="3" a="1"/>
  <c r="L23" i="3" s="1"/>
  <c r="W36" i="3"/>
  <c r="X36" i="3" s="1"/>
  <c r="E25" i="3"/>
  <c r="I25" i="3" s="1" a="1"/>
  <c r="L25" i="3" a="1"/>
  <c r="L25" i="3" s="1"/>
  <c r="I271" i="3"/>
  <c r="S271" i="3" s="1"/>
  <c r="W271" i="3" s="1"/>
  <c r="E26" i="3"/>
  <c r="I26" i="3" s="1" a="1"/>
  <c r="L26" i="3" a="1"/>
  <c r="L26" i="3" s="1"/>
  <c r="E27" i="3"/>
  <c r="I27" i="3" s="1" a="1"/>
  <c r="L27" i="3" a="1"/>
  <c r="L27" i="3" s="1"/>
  <c r="S17" i="3"/>
  <c r="W166" i="3"/>
  <c r="X166" i="3" s="1"/>
  <c r="E24" i="3"/>
  <c r="I24" i="3" s="1" a="1"/>
  <c r="L24" i="3" a="1"/>
  <c r="L24" i="3" s="1"/>
  <c r="E33" i="3"/>
  <c r="I33" i="3" s="1" a="1"/>
  <c r="L33" i="3" a="1"/>
  <c r="L33" i="3" s="1"/>
  <c r="U35" i="3"/>
  <c r="V35" i="3" s="1"/>
  <c r="T39" i="3"/>
  <c r="U38" i="3"/>
  <c r="V38" i="3" s="1"/>
  <c r="U14" i="3"/>
  <c r="V14" i="3" s="1"/>
  <c r="I14" i="3"/>
  <c r="S14" i="3" s="1"/>
  <c r="T14" i="3"/>
  <c r="U18" i="3"/>
  <c r="V18" i="3" s="1"/>
  <c r="I18" i="3"/>
  <c r="S18" i="3" s="1"/>
  <c r="T18" i="3"/>
  <c r="T35" i="3"/>
  <c r="I35" i="3"/>
  <c r="S35" i="3" s="1"/>
  <c r="I34" i="3"/>
  <c r="T34" i="3"/>
  <c r="T10" i="3"/>
  <c r="U22" i="3"/>
  <c r="V22" i="3" s="1"/>
  <c r="S42" i="3"/>
  <c r="W42" i="3" s="1"/>
  <c r="I22" i="3"/>
  <c r="S22" i="3" s="1"/>
  <c r="W22" i="3" s="1"/>
  <c r="I7" i="3"/>
  <c r="S7" i="3" s="1"/>
  <c r="I39" i="3"/>
  <c r="S39" i="3" s="1"/>
  <c r="U40" i="3"/>
  <c r="V40" i="3" s="1"/>
  <c r="I9" i="3"/>
  <c r="S9" i="3" s="1"/>
  <c r="U42" i="3"/>
  <c r="V42" i="3" s="1"/>
  <c r="S41" i="3"/>
  <c r="U39" i="3"/>
  <c r="V39" i="3" s="1"/>
  <c r="U34" i="3"/>
  <c r="V34" i="3" s="1"/>
  <c r="L34" i="3"/>
  <c r="T41" i="3"/>
  <c r="I21" i="3"/>
  <c r="S21" i="3" s="1"/>
  <c r="U21" i="3"/>
  <c r="V21" i="3" s="1"/>
  <c r="T7" i="3"/>
  <c r="I10" i="3"/>
  <c r="S10" i="3" s="1"/>
  <c r="I20" i="3"/>
  <c r="S20" i="3" s="1"/>
  <c r="I40" i="3"/>
  <c r="S40" i="3" s="1"/>
  <c r="T40" i="3"/>
  <c r="I19" i="3"/>
  <c r="S19" i="3" s="1"/>
  <c r="U19" i="3"/>
  <c r="V19" i="3" s="1"/>
  <c r="T8" i="3"/>
  <c r="U8" i="3"/>
  <c r="V8" i="3" s="1"/>
  <c r="T20" i="3"/>
  <c r="T9" i="3"/>
  <c r="L38" i="3"/>
  <c r="S38" i="3" s="1"/>
  <c r="T21" i="3"/>
  <c r="I6" i="3"/>
  <c r="S6" i="3" s="1"/>
  <c r="U6" i="3"/>
  <c r="V6" i="3" s="1"/>
  <c r="I16" i="3"/>
  <c r="S16" i="3" s="1"/>
  <c r="U16" i="3"/>
  <c r="V16" i="3" s="1"/>
  <c r="I8" i="3"/>
  <c r="S8" i="3" s="1"/>
  <c r="S51" i="3"/>
  <c r="S259" i="3"/>
  <c r="W192" i="3"/>
  <c r="X192" i="3" s="1"/>
  <c r="W48" i="3"/>
  <c r="X48" i="3" s="1"/>
  <c r="O144" i="6"/>
  <c r="P280" i="6"/>
  <c r="T280" i="6"/>
  <c r="W169" i="3"/>
  <c r="X169" i="3" s="1"/>
  <c r="T256" i="6"/>
  <c r="P217" i="6"/>
  <c r="N258" i="6"/>
  <c r="M197" i="6"/>
  <c r="S101" i="6"/>
  <c r="W209" i="3"/>
  <c r="X209" i="3" s="1"/>
  <c r="W246" i="3"/>
  <c r="X246" i="3" s="1"/>
  <c r="M273" i="6"/>
  <c r="T278" i="6"/>
  <c r="M230" i="6"/>
  <c r="M70" i="6"/>
  <c r="O100" i="6"/>
  <c r="M133" i="6"/>
  <c r="M113" i="6"/>
  <c r="M200" i="6"/>
  <c r="R161" i="6"/>
  <c r="N160" i="6"/>
  <c r="S55" i="3"/>
  <c r="W55" i="3" s="1"/>
  <c r="R278" i="6"/>
  <c r="T277" i="6"/>
  <c r="N281" i="6"/>
  <c r="P188" i="6"/>
  <c r="P178" i="6"/>
  <c r="M207" i="6"/>
  <c r="M20" i="6"/>
  <c r="M233" i="6"/>
  <c r="O277" i="6"/>
  <c r="W49" i="3"/>
  <c r="X49" i="3" s="1"/>
  <c r="W256" i="3"/>
  <c r="S101" i="3"/>
  <c r="S104" i="3"/>
  <c r="W213" i="3"/>
  <c r="X213" i="3" s="1"/>
  <c r="W43" i="3"/>
  <c r="X43" i="3" s="1"/>
  <c r="O101" i="6"/>
  <c r="N12" i="6"/>
  <c r="O217" i="6"/>
  <c r="N15" i="6"/>
  <c r="O199" i="6"/>
  <c r="M220" i="6"/>
  <c r="T27" i="6"/>
  <c r="N280" i="6"/>
  <c r="R280" i="6"/>
  <c r="N179" i="6"/>
  <c r="W93" i="3"/>
  <c r="X93" i="3" s="1"/>
  <c r="R277" i="6"/>
  <c r="O280" i="6"/>
  <c r="S280" i="6"/>
  <c r="O179" i="6"/>
  <c r="T279" i="6"/>
  <c r="P155" i="6"/>
  <c r="N68" i="6"/>
  <c r="O36" i="6"/>
  <c r="P138" i="6"/>
  <c r="O279" i="6"/>
  <c r="R242" i="6"/>
  <c r="P84" i="6"/>
  <c r="O35" i="6"/>
  <c r="U251" i="3"/>
  <c r="V251" i="3" s="1"/>
  <c r="N162" i="6"/>
  <c r="P279" i="6"/>
  <c r="S278" i="6"/>
  <c r="N242" i="6"/>
  <c r="P104" i="6"/>
  <c r="W176" i="3"/>
  <c r="X176" i="3" s="1"/>
  <c r="N259" i="6"/>
  <c r="N37" i="6"/>
  <c r="S279" i="6"/>
  <c r="T281" i="6"/>
  <c r="O215" i="6"/>
  <c r="P90" i="6"/>
  <c r="P44" i="6"/>
  <c r="M13" i="6"/>
  <c r="M16" i="6"/>
  <c r="N137" i="6"/>
  <c r="N209" i="6"/>
  <c r="P114" i="6"/>
  <c r="P166" i="6"/>
  <c r="P98" i="6"/>
  <c r="P140" i="6"/>
  <c r="O222" i="6"/>
  <c r="P25" i="6"/>
  <c r="P205" i="6"/>
  <c r="N251" i="6"/>
  <c r="P139" i="6"/>
  <c r="O162" i="6"/>
  <c r="M28" i="6"/>
  <c r="R78" i="6"/>
  <c r="R246" i="6"/>
  <c r="T165" i="6"/>
  <c r="N144" i="6"/>
  <c r="S34" i="6"/>
  <c r="T64" i="6"/>
  <c r="M170" i="6"/>
  <c r="P232" i="6"/>
  <c r="P102" i="6"/>
  <c r="P262" i="6"/>
  <c r="O163" i="6"/>
  <c r="N57" i="6"/>
  <c r="R111" i="6"/>
  <c r="R222" i="6"/>
  <c r="T271" i="6"/>
  <c r="R165" i="6"/>
  <c r="N178" i="6"/>
  <c r="R26" i="6"/>
  <c r="S71" i="6"/>
  <c r="O248" i="6"/>
  <c r="R120" i="6"/>
  <c r="N194" i="6"/>
  <c r="S15" i="6"/>
  <c r="T128" i="6"/>
  <c r="T263" i="6"/>
  <c r="S128" i="6"/>
  <c r="S152" i="6"/>
  <c r="S274" i="6"/>
  <c r="N275" i="6"/>
  <c r="M99" i="6"/>
  <c r="T120" i="6"/>
  <c r="P190" i="6"/>
  <c r="N239" i="6"/>
  <c r="N155" i="6"/>
  <c r="T143" i="6"/>
  <c r="N245" i="6"/>
  <c r="M75" i="6"/>
  <c r="P17" i="6"/>
  <c r="R77" i="6"/>
  <c r="O224" i="6"/>
  <c r="P173" i="6"/>
  <c r="P99" i="6"/>
  <c r="N184" i="6"/>
  <c r="O44" i="6"/>
  <c r="N216" i="6"/>
  <c r="M21" i="6"/>
  <c r="T50" i="6"/>
  <c r="M64" i="6"/>
  <c r="S123" i="6"/>
  <c r="R186" i="6"/>
  <c r="R21" i="6"/>
  <c r="S143" i="6"/>
  <c r="T57" i="6"/>
  <c r="T102" i="6"/>
  <c r="S163" i="6"/>
  <c r="S178" i="6"/>
  <c r="R178" i="6"/>
  <c r="S122" i="6"/>
  <c r="T141" i="6"/>
  <c r="N235" i="6"/>
  <c r="N256" i="6"/>
  <c r="M155" i="6"/>
  <c r="T152" i="6"/>
  <c r="S208" i="6"/>
  <c r="S37" i="6"/>
  <c r="T11" i="6"/>
  <c r="P7" i="6"/>
  <c r="N226" i="6"/>
  <c r="R152" i="6"/>
  <c r="N104" i="6"/>
  <c r="R133" i="6"/>
  <c r="T175" i="6"/>
  <c r="N246" i="6"/>
  <c r="T125" i="6"/>
  <c r="T274" i="6"/>
  <c r="M152" i="6"/>
  <c r="P20" i="6"/>
  <c r="N21" i="6"/>
  <c r="S27" i="6"/>
  <c r="R230" i="6"/>
  <c r="P22" i="6"/>
  <c r="M187" i="6"/>
  <c r="O207" i="6"/>
  <c r="M143" i="6"/>
  <c r="M145" i="6"/>
  <c r="T182" i="6"/>
  <c r="O218" i="6"/>
  <c r="S182" i="6"/>
  <c r="M250" i="6"/>
  <c r="N34" i="6"/>
  <c r="M104" i="6"/>
  <c r="S263" i="6"/>
  <c r="P42" i="6"/>
  <c r="S139" i="6"/>
  <c r="N133" i="6"/>
  <c r="S64" i="6"/>
  <c r="R83" i="6"/>
  <c r="N134" i="6"/>
  <c r="T92" i="6"/>
  <c r="N159" i="6"/>
  <c r="N131" i="6"/>
  <c r="T129" i="6"/>
  <c r="T167" i="6"/>
  <c r="S83" i="6"/>
  <c r="M231" i="6"/>
  <c r="R254" i="6"/>
  <c r="S204" i="6"/>
  <c r="N51" i="6"/>
  <c r="M31" i="6"/>
  <c r="S140" i="6"/>
  <c r="T261" i="6"/>
  <c r="T39" i="6"/>
  <c r="S191" i="6"/>
  <c r="R64" i="6"/>
  <c r="M14" i="6"/>
  <c r="R266" i="6"/>
  <c r="O133" i="6"/>
  <c r="O16" i="6"/>
  <c r="R276" i="6"/>
  <c r="T73" i="6"/>
  <c r="S95" i="6"/>
  <c r="S260" i="6"/>
  <c r="T260" i="6"/>
  <c r="O96" i="6"/>
  <c r="T140" i="6"/>
  <c r="R140" i="6"/>
  <c r="S6" i="6"/>
  <c r="M39" i="6"/>
  <c r="T59" i="6"/>
  <c r="N222" i="6"/>
  <c r="R260" i="6"/>
  <c r="T195" i="6"/>
  <c r="R195" i="6"/>
  <c r="M272" i="6"/>
  <c r="R139" i="6"/>
  <c r="O233" i="6"/>
  <c r="M270" i="6"/>
  <c r="P12" i="6"/>
  <c r="O181" i="6"/>
  <c r="P200" i="6"/>
  <c r="R170" i="6"/>
  <c r="R166" i="6"/>
  <c r="S189" i="6"/>
  <c r="R107" i="6"/>
  <c r="S157" i="6"/>
  <c r="N181" i="6"/>
  <c r="O214" i="6"/>
  <c r="N224" i="6"/>
  <c r="O171" i="6"/>
  <c r="T151" i="6"/>
  <c r="T65" i="6"/>
  <c r="R131" i="6"/>
  <c r="T95" i="6"/>
  <c r="R42" i="6"/>
  <c r="P26" i="6"/>
  <c r="N14" i="6"/>
  <c r="O17" i="6"/>
  <c r="R262" i="6"/>
  <c r="M221" i="6"/>
  <c r="R159" i="6"/>
  <c r="O125" i="6"/>
  <c r="S66" i="6"/>
  <c r="S16" i="6"/>
  <c r="S160" i="6"/>
  <c r="R114" i="6"/>
  <c r="R160" i="6"/>
  <c r="S168" i="6"/>
  <c r="R172" i="6"/>
  <c r="T78" i="6"/>
  <c r="R19" i="6"/>
  <c r="T83" i="6"/>
  <c r="R39" i="6"/>
  <c r="R154" i="6"/>
  <c r="S96" i="6"/>
  <c r="O211" i="6"/>
  <c r="M12" i="6"/>
  <c r="M95" i="6"/>
  <c r="O81" i="6"/>
  <c r="S125" i="6"/>
  <c r="P124" i="6"/>
  <c r="P21" i="6"/>
  <c r="M110" i="6"/>
  <c r="O265" i="6"/>
  <c r="P105" i="6"/>
  <c r="N132" i="6"/>
  <c r="O28" i="6"/>
  <c r="N99" i="6"/>
  <c r="M142" i="6"/>
  <c r="O57" i="6"/>
  <c r="P40" i="6"/>
  <c r="M93" i="6"/>
  <c r="R128" i="6"/>
  <c r="N85" i="6"/>
  <c r="N7" i="6"/>
  <c r="M147" i="6"/>
  <c r="N25" i="6"/>
  <c r="M127" i="6"/>
  <c r="T130" i="6"/>
  <c r="S33" i="6"/>
  <c r="R192" i="6"/>
  <c r="R86" i="6"/>
  <c r="R82" i="6"/>
  <c r="S166" i="6"/>
  <c r="S135" i="6"/>
  <c r="S198" i="6"/>
  <c r="T226" i="6"/>
  <c r="R153" i="6"/>
  <c r="P254" i="6"/>
  <c r="O41" i="6"/>
  <c r="M123" i="6"/>
  <c r="N166" i="6"/>
  <c r="O250" i="6"/>
  <c r="M38" i="6"/>
  <c r="O104" i="6"/>
  <c r="S73" i="6"/>
  <c r="S129" i="6"/>
  <c r="O93" i="6"/>
  <c r="M149" i="6"/>
  <c r="N190" i="6"/>
  <c r="O87" i="6"/>
  <c r="T222" i="6"/>
  <c r="N97" i="6"/>
  <c r="O158" i="6"/>
  <c r="S18" i="6"/>
  <c r="M51" i="6"/>
  <c r="O47" i="6"/>
  <c r="R239" i="6"/>
  <c r="R155" i="6"/>
  <c r="P100" i="6"/>
  <c r="T20" i="6"/>
  <c r="P201" i="6"/>
  <c r="R129" i="6"/>
  <c r="R104" i="6"/>
  <c r="M166" i="6"/>
  <c r="O253" i="6"/>
  <c r="O102" i="6"/>
  <c r="T127" i="6"/>
  <c r="O124" i="6"/>
  <c r="R257" i="6"/>
  <c r="N244" i="6"/>
  <c r="R122" i="6"/>
  <c r="R125" i="6"/>
  <c r="N17" i="6"/>
  <c r="M222" i="6"/>
  <c r="M174" i="6"/>
  <c r="M111" i="6"/>
  <c r="S133" i="6"/>
  <c r="M245" i="6"/>
  <c r="T25" i="6"/>
  <c r="M234" i="6"/>
  <c r="S82" i="6"/>
  <c r="T155" i="6"/>
  <c r="T198" i="6"/>
  <c r="S136" i="6"/>
  <c r="T231" i="6"/>
  <c r="O85" i="6"/>
  <c r="P251" i="6"/>
  <c r="S120" i="6"/>
  <c r="S102" i="6"/>
  <c r="S153" i="6"/>
  <c r="R73" i="6"/>
  <c r="P169" i="6"/>
  <c r="O56" i="6"/>
  <c r="S165" i="6"/>
  <c r="N141" i="6"/>
  <c r="S47" i="6"/>
  <c r="S57" i="6"/>
  <c r="T153" i="6"/>
  <c r="N135" i="6"/>
  <c r="O168" i="6"/>
  <c r="O103" i="6"/>
  <c r="M223" i="6"/>
  <c r="R141" i="6"/>
  <c r="T123" i="6"/>
  <c r="R91" i="6"/>
  <c r="T162" i="6"/>
  <c r="R123" i="6"/>
  <c r="M73" i="6"/>
  <c r="O33" i="6"/>
  <c r="R100" i="6"/>
  <c r="T82" i="6"/>
  <c r="R127" i="6"/>
  <c r="S235" i="6"/>
  <c r="P242" i="6"/>
  <c r="R244" i="6"/>
  <c r="P153" i="6"/>
  <c r="O209" i="6"/>
  <c r="T246" i="6"/>
  <c r="S48" i="6"/>
  <c r="S253" i="6"/>
  <c r="R150" i="6"/>
  <c r="S104" i="6"/>
  <c r="N18" i="6"/>
  <c r="O9" i="6"/>
  <c r="P233" i="6"/>
  <c r="T34" i="6"/>
  <c r="T6" i="6"/>
  <c r="P197" i="6"/>
  <c r="P79" i="6"/>
  <c r="S232" i="6"/>
  <c r="S222" i="6"/>
  <c r="P186" i="6"/>
  <c r="S67" i="6"/>
  <c r="S179" i="6"/>
  <c r="P126" i="6"/>
  <c r="N93" i="6"/>
  <c r="S195" i="6"/>
  <c r="R253" i="6"/>
  <c r="T135" i="6"/>
  <c r="R30" i="6"/>
  <c r="T122" i="6"/>
  <c r="P59" i="6"/>
  <c r="P142" i="6"/>
  <c r="R259" i="6"/>
  <c r="N13" i="6"/>
  <c r="M209" i="6"/>
  <c r="P267" i="6"/>
  <c r="O67" i="6"/>
  <c r="M25" i="6"/>
  <c r="T15" i="6"/>
  <c r="S172" i="6"/>
  <c r="S264" i="6"/>
  <c r="R15" i="6"/>
  <c r="N138" i="6"/>
  <c r="N192" i="6"/>
  <c r="N183" i="6"/>
  <c r="O135" i="6"/>
  <c r="T45" i="6"/>
  <c r="T76" i="6"/>
  <c r="M241" i="6"/>
  <c r="O119" i="6"/>
  <c r="T66" i="6"/>
  <c r="O235" i="6"/>
  <c r="S164" i="6"/>
  <c r="N171" i="6"/>
  <c r="S147" i="6"/>
  <c r="T150" i="6"/>
  <c r="O21" i="6"/>
  <c r="R221" i="6"/>
  <c r="R71" i="6"/>
  <c r="O148" i="6"/>
  <c r="R46" i="6"/>
  <c r="R113" i="6"/>
  <c r="P149" i="6"/>
  <c r="P75" i="6"/>
  <c r="N175" i="6"/>
  <c r="P252" i="6"/>
  <c r="S118" i="6"/>
  <c r="P226" i="6"/>
  <c r="N201" i="6"/>
  <c r="M108" i="6"/>
  <c r="O32" i="6"/>
  <c r="S91" i="6"/>
  <c r="S270" i="6"/>
  <c r="R151" i="6"/>
  <c r="N139" i="6"/>
  <c r="R250" i="6"/>
  <c r="M59" i="6"/>
  <c r="O251" i="6"/>
  <c r="M267" i="6"/>
  <c r="R87" i="6"/>
  <c r="N67" i="6"/>
  <c r="O169" i="6"/>
  <c r="O77" i="6"/>
  <c r="O110" i="6"/>
  <c r="M247" i="6"/>
  <c r="O216" i="6"/>
  <c r="T262" i="6"/>
  <c r="N266" i="6"/>
  <c r="N116" i="6"/>
  <c r="O84" i="6"/>
  <c r="N248" i="6"/>
  <c r="S39" i="6"/>
  <c r="S257" i="6"/>
  <c r="T201" i="6"/>
  <c r="N150" i="6"/>
  <c r="S213" i="6"/>
  <c r="N158" i="6"/>
  <c r="M100" i="6"/>
  <c r="N126" i="6"/>
  <c r="P14" i="6"/>
  <c r="R164" i="6"/>
  <c r="S193" i="6"/>
  <c r="P192" i="6"/>
  <c r="R148" i="6"/>
  <c r="S262" i="6"/>
  <c r="P35" i="6"/>
  <c r="T176" i="6"/>
  <c r="T98" i="6"/>
  <c r="M30" i="6"/>
  <c r="T268" i="6"/>
  <c r="T67" i="6"/>
  <c r="M124" i="6"/>
  <c r="P156" i="6"/>
  <c r="R196" i="6"/>
  <c r="R206" i="6"/>
  <c r="O213" i="6"/>
  <c r="N28" i="6"/>
  <c r="S159" i="6"/>
  <c r="T250" i="6"/>
  <c r="T14" i="6"/>
  <c r="M9" i="6"/>
  <c r="S249" i="6"/>
  <c r="O203" i="6"/>
  <c r="T249" i="6"/>
  <c r="S239" i="6"/>
  <c r="M210" i="6"/>
  <c r="S148" i="6"/>
  <c r="M41" i="6"/>
  <c r="R273" i="6"/>
  <c r="T219" i="6"/>
  <c r="T197" i="6"/>
  <c r="N168" i="6"/>
  <c r="P256" i="6"/>
  <c r="T35" i="6"/>
  <c r="S32" i="6"/>
  <c r="M260" i="6"/>
  <c r="R189" i="6"/>
  <c r="M165" i="6"/>
  <c r="O241" i="6"/>
  <c r="P53" i="6"/>
  <c r="N95" i="6"/>
  <c r="S99" i="6"/>
  <c r="O111" i="6"/>
  <c r="S192" i="6"/>
  <c r="R35" i="6"/>
  <c r="N113" i="6"/>
  <c r="S59" i="6"/>
  <c r="O29" i="6"/>
  <c r="M144" i="6"/>
  <c r="T270" i="6"/>
  <c r="P123" i="6"/>
  <c r="N48" i="6"/>
  <c r="P219" i="6"/>
  <c r="M150" i="6"/>
  <c r="O244" i="6"/>
  <c r="N125" i="6"/>
  <c r="O112" i="6"/>
  <c r="M184" i="6"/>
  <c r="P132" i="6"/>
  <c r="O22" i="6"/>
  <c r="T273" i="6"/>
  <c r="T104" i="6"/>
  <c r="O208" i="6"/>
  <c r="M63" i="6"/>
  <c r="R249" i="6"/>
  <c r="O220" i="6"/>
  <c r="T239" i="6"/>
  <c r="R67" i="6"/>
  <c r="T108" i="6"/>
  <c r="T85" i="6"/>
  <c r="P181" i="6"/>
  <c r="S174" i="6"/>
  <c r="T163" i="6"/>
  <c r="P133" i="6"/>
  <c r="S268" i="6"/>
  <c r="M140" i="6"/>
  <c r="R142" i="6"/>
  <c r="O108" i="6"/>
  <c r="N5" i="6"/>
  <c r="O188" i="6"/>
  <c r="N187" i="6"/>
  <c r="T221" i="6"/>
  <c r="M15" i="6"/>
  <c r="S58" i="6"/>
  <c r="S273" i="6"/>
  <c r="R272" i="6"/>
  <c r="O151" i="6"/>
  <c r="M253" i="6"/>
  <c r="M42" i="6"/>
  <c r="N24" i="6"/>
  <c r="N20" i="6"/>
  <c r="T96" i="6"/>
  <c r="O131" i="6"/>
  <c r="P131" i="6"/>
  <c r="T178" i="6"/>
  <c r="N32" i="6"/>
  <c r="R62" i="6"/>
  <c r="P55" i="6"/>
  <c r="N45" i="6"/>
  <c r="M242" i="6"/>
  <c r="N101" i="6"/>
  <c r="R270" i="6"/>
  <c r="N265" i="6"/>
  <c r="P151" i="6"/>
  <c r="R60" i="6"/>
  <c r="O38" i="6"/>
  <c r="M215" i="6"/>
  <c r="R85" i="6"/>
  <c r="M262" i="6"/>
  <c r="R28" i="6"/>
  <c r="S214" i="6"/>
  <c r="T16" i="6"/>
  <c r="P236" i="6"/>
  <c r="S45" i="6"/>
  <c r="O52" i="6"/>
  <c r="T230" i="6"/>
  <c r="M216" i="6"/>
  <c r="T264" i="6"/>
  <c r="N136" i="6"/>
  <c r="P160" i="6"/>
  <c r="S131" i="6"/>
  <c r="P115" i="6"/>
  <c r="M85" i="6"/>
  <c r="N231" i="6"/>
  <c r="S108" i="6"/>
  <c r="S272" i="6"/>
  <c r="N73" i="6"/>
  <c r="N39" i="6"/>
  <c r="O197" i="6"/>
  <c r="S176" i="6"/>
  <c r="O61" i="6"/>
  <c r="S255" i="6"/>
  <c r="W252" i="3"/>
  <c r="X252" i="3" s="1"/>
  <c r="W47" i="3"/>
  <c r="X47" i="3" s="1"/>
  <c r="W164" i="3"/>
  <c r="X164" i="3" s="1"/>
  <c r="W191" i="3"/>
  <c r="X191" i="3" s="1"/>
  <c r="W257" i="3"/>
  <c r="W44" i="3"/>
  <c r="X44" i="3" s="1"/>
  <c r="W53" i="3"/>
  <c r="X53" i="3" s="1"/>
  <c r="W260" i="3"/>
  <c r="W118" i="3"/>
  <c r="X118" i="3" s="1"/>
  <c r="U51" i="3"/>
  <c r="V51" i="3" s="1"/>
  <c r="W52" i="3"/>
  <c r="X52" i="3" s="1"/>
  <c r="W148" i="3"/>
  <c r="X148" i="3" s="1"/>
  <c r="T51" i="3"/>
  <c r="W102" i="3"/>
  <c r="X102" i="3" s="1"/>
  <c r="W83" i="3"/>
  <c r="X83" i="3" s="1"/>
  <c r="W108" i="3"/>
  <c r="X108" i="3" s="1"/>
  <c r="W125" i="3"/>
  <c r="X125" i="3" s="1"/>
  <c r="W163" i="3"/>
  <c r="X163" i="3" s="1"/>
  <c r="W247" i="3"/>
  <c r="X247" i="3" s="1"/>
  <c r="W46" i="3"/>
  <c r="X46" i="3" s="1"/>
  <c r="W86" i="3"/>
  <c r="X86" i="3" s="1"/>
  <c r="W172" i="3"/>
  <c r="X172" i="3" s="1"/>
  <c r="W195" i="3"/>
  <c r="X195" i="3" s="1"/>
  <c r="W233" i="3"/>
  <c r="X233" i="3" s="1"/>
  <c r="W146" i="3"/>
  <c r="X146" i="3" s="1"/>
  <c r="W196" i="3"/>
  <c r="X196" i="3" s="1"/>
  <c r="W261" i="3"/>
  <c r="W238" i="3"/>
  <c r="X238" i="3" s="1"/>
  <c r="W212" i="3"/>
  <c r="X212" i="3" s="1"/>
  <c r="W180" i="3"/>
  <c r="X180" i="3" s="1"/>
  <c r="W145" i="3"/>
  <c r="X145" i="3" s="1"/>
  <c r="W189" i="3"/>
  <c r="X189" i="3" s="1"/>
  <c r="W109" i="3"/>
  <c r="X109" i="3" s="1"/>
  <c r="W279" i="3"/>
  <c r="W188" i="3"/>
  <c r="X188" i="3" s="1"/>
  <c r="W107" i="3"/>
  <c r="X107" i="3" s="1"/>
  <c r="U259" i="3"/>
  <c r="V259" i="3" s="1"/>
  <c r="N249" i="6"/>
  <c r="O149" i="6"/>
  <c r="M10" i="6"/>
  <c r="O155" i="6"/>
  <c r="P65" i="6"/>
  <c r="M243" i="6"/>
  <c r="O190" i="6"/>
  <c r="P276" i="6"/>
  <c r="P154" i="6"/>
  <c r="N191" i="6"/>
  <c r="P255" i="6"/>
  <c r="M199" i="6"/>
  <c r="N188" i="6"/>
  <c r="P215" i="6"/>
  <c r="S248" i="6"/>
  <c r="N80" i="6"/>
  <c r="S207" i="6"/>
  <c r="T19" i="6"/>
  <c r="M5" i="6"/>
  <c r="N69" i="6"/>
  <c r="S51" i="6"/>
  <c r="S145" i="6"/>
  <c r="T220" i="6"/>
  <c r="O88" i="6"/>
  <c r="T93" i="6"/>
  <c r="M186" i="6"/>
  <c r="R220" i="6"/>
  <c r="T205" i="6"/>
  <c r="T13" i="6"/>
  <c r="S12" i="6"/>
  <c r="T8" i="6"/>
  <c r="T225" i="6"/>
  <c r="T169" i="6"/>
  <c r="R50" i="6"/>
  <c r="M135" i="6"/>
  <c r="O252" i="6"/>
  <c r="T159" i="6"/>
  <c r="T213" i="6"/>
  <c r="T245" i="6"/>
  <c r="O229" i="6"/>
  <c r="R245" i="6"/>
  <c r="P70" i="6"/>
  <c r="R11" i="6"/>
  <c r="S109" i="6"/>
  <c r="R235" i="6"/>
  <c r="R9" i="6"/>
  <c r="O242" i="6"/>
  <c r="O221" i="6"/>
  <c r="S115" i="6"/>
  <c r="P265" i="6"/>
  <c r="T38" i="6"/>
  <c r="O231" i="6"/>
  <c r="P163" i="6"/>
  <c r="P147" i="6"/>
  <c r="T74" i="6"/>
  <c r="P240" i="6"/>
  <c r="N55" i="6"/>
  <c r="O194" i="6"/>
  <c r="P41" i="6"/>
  <c r="S110" i="6"/>
  <c r="R268" i="6"/>
  <c r="S240" i="6"/>
  <c r="O261" i="6"/>
  <c r="T138" i="6"/>
  <c r="P185" i="6"/>
  <c r="R224" i="6"/>
  <c r="R34" i="6"/>
  <c r="T170" i="6"/>
  <c r="P257" i="6"/>
  <c r="T87" i="6"/>
  <c r="R135" i="6"/>
  <c r="O94" i="6"/>
  <c r="P52" i="6"/>
  <c r="M43" i="6"/>
  <c r="O42" i="6"/>
  <c r="T61" i="6"/>
  <c r="M47" i="6"/>
  <c r="R10" i="6"/>
  <c r="M78" i="6"/>
  <c r="R229" i="6"/>
  <c r="P15" i="6"/>
  <c r="S225" i="6"/>
  <c r="M87" i="6"/>
  <c r="T193" i="6"/>
  <c r="S220" i="6"/>
  <c r="T187" i="6"/>
  <c r="R97" i="6"/>
  <c r="T194" i="6"/>
  <c r="S237" i="6"/>
  <c r="P241" i="6"/>
  <c r="T172" i="6"/>
  <c r="R13" i="6"/>
  <c r="N87" i="6"/>
  <c r="S56" i="6"/>
  <c r="R237" i="6"/>
  <c r="S199" i="6"/>
  <c r="N220" i="6"/>
  <c r="S169" i="6"/>
  <c r="T235" i="6"/>
  <c r="S267" i="6"/>
  <c r="T233" i="6"/>
  <c r="R72" i="6"/>
  <c r="S229" i="6"/>
  <c r="N127" i="6"/>
  <c r="S211" i="6"/>
  <c r="M52" i="6"/>
  <c r="S114" i="6"/>
  <c r="P189" i="6"/>
  <c r="R263" i="6"/>
  <c r="O239" i="6"/>
  <c r="P207" i="6"/>
  <c r="T86" i="6"/>
  <c r="T265" i="6"/>
  <c r="P24" i="6"/>
  <c r="M57" i="6"/>
  <c r="S226" i="6"/>
  <c r="S231" i="6"/>
  <c r="M53" i="6"/>
  <c r="T199" i="6"/>
  <c r="N149" i="6"/>
  <c r="M167" i="6"/>
  <c r="T145" i="6"/>
  <c r="N49" i="6"/>
  <c r="O121" i="6"/>
  <c r="P248" i="6"/>
  <c r="N119" i="6"/>
  <c r="M228" i="6"/>
  <c r="O24" i="6"/>
  <c r="S261" i="6"/>
  <c r="T31" i="6"/>
  <c r="T185" i="6"/>
  <c r="R8" i="6"/>
  <c r="N147" i="6"/>
  <c r="M193" i="6"/>
  <c r="O247" i="6"/>
  <c r="N203" i="6"/>
  <c r="T204" i="6"/>
  <c r="N182" i="6"/>
  <c r="T5" i="6"/>
  <c r="M35" i="6"/>
  <c r="P218" i="6"/>
  <c r="M50" i="6"/>
  <c r="P148" i="6"/>
  <c r="T183" i="6"/>
  <c r="R252" i="6"/>
  <c r="O170" i="6"/>
  <c r="S49" i="6"/>
  <c r="M265" i="6"/>
  <c r="O130" i="6"/>
  <c r="M251" i="6"/>
  <c r="N90" i="6"/>
  <c r="T51" i="6"/>
  <c r="R236" i="6"/>
  <c r="N199" i="6"/>
  <c r="S265" i="6"/>
  <c r="R22" i="6"/>
  <c r="S28" i="6"/>
  <c r="T42" i="6"/>
  <c r="R63" i="6"/>
  <c r="T114" i="6"/>
  <c r="O240" i="6"/>
  <c r="M76" i="6"/>
  <c r="T70" i="6"/>
  <c r="T207" i="6"/>
  <c r="S238" i="6"/>
  <c r="R119" i="6"/>
  <c r="T124" i="6"/>
  <c r="O34" i="6"/>
  <c r="M161" i="6"/>
  <c r="T71" i="6"/>
  <c r="R251" i="6"/>
  <c r="O266" i="6"/>
  <c r="O206" i="6"/>
  <c r="R106" i="6"/>
  <c r="S203" i="6"/>
  <c r="T97" i="6"/>
  <c r="T110" i="6"/>
  <c r="R248" i="6"/>
  <c r="R16" i="6"/>
  <c r="N260" i="6"/>
  <c r="R109" i="6"/>
  <c r="O95" i="6"/>
  <c r="M217" i="6"/>
  <c r="O254" i="6"/>
  <c r="M103" i="6"/>
  <c r="S85" i="6"/>
  <c r="S75" i="6"/>
  <c r="S124" i="6"/>
  <c r="P101" i="6"/>
  <c r="S43" i="6"/>
  <c r="N221" i="6"/>
  <c r="P118" i="6"/>
  <c r="R255" i="6"/>
  <c r="N102" i="6"/>
  <c r="M98" i="6"/>
  <c r="T186" i="6"/>
  <c r="P18" i="6"/>
  <c r="O26" i="6"/>
  <c r="M94" i="6"/>
  <c r="S62" i="6"/>
  <c r="N145" i="6"/>
  <c r="S25" i="6"/>
  <c r="S14" i="6"/>
  <c r="P69" i="6"/>
  <c r="R197" i="6"/>
  <c r="N88" i="6"/>
  <c r="O138" i="6"/>
  <c r="M134" i="6"/>
  <c r="M261" i="6"/>
  <c r="N105" i="6"/>
  <c r="N215" i="6"/>
  <c r="M18" i="6"/>
  <c r="M226" i="6"/>
  <c r="T272" i="6"/>
  <c r="N176" i="6"/>
  <c r="M122" i="6"/>
  <c r="O70" i="6"/>
  <c r="O78" i="6"/>
  <c r="M22" i="6"/>
  <c r="N124" i="6"/>
  <c r="R80" i="6"/>
  <c r="P58" i="6"/>
  <c r="S254" i="6"/>
  <c r="S103" i="6"/>
  <c r="S200" i="6"/>
  <c r="R211" i="6"/>
  <c r="R96" i="6"/>
  <c r="R102" i="6"/>
  <c r="T18" i="6"/>
  <c r="R225" i="6"/>
  <c r="M61" i="6"/>
  <c r="T46" i="6"/>
  <c r="R145" i="6"/>
  <c r="M58" i="6"/>
  <c r="S19" i="6"/>
  <c r="T30" i="6"/>
  <c r="P94" i="6"/>
  <c r="R261" i="6"/>
  <c r="P111" i="6"/>
  <c r="R215" i="6"/>
  <c r="M101" i="6"/>
  <c r="S76" i="6"/>
  <c r="P97" i="6"/>
  <c r="N6" i="6"/>
  <c r="T237" i="6"/>
  <c r="R49" i="6"/>
  <c r="S97" i="6"/>
  <c r="P77" i="6"/>
  <c r="S202" i="6"/>
  <c r="T22" i="6"/>
  <c r="N157" i="6"/>
  <c r="N110" i="6"/>
  <c r="S86" i="6"/>
  <c r="S63" i="6"/>
  <c r="R18" i="6"/>
  <c r="R226" i="6"/>
  <c r="R27" i="6"/>
  <c r="P202" i="6"/>
  <c r="M263" i="6"/>
  <c r="R218" i="6"/>
  <c r="M158" i="6"/>
  <c r="T251" i="6"/>
  <c r="P50" i="6"/>
  <c r="N165" i="6"/>
  <c r="R76" i="6"/>
  <c r="S69" i="6"/>
  <c r="P78" i="6"/>
  <c r="R267" i="6"/>
  <c r="T69" i="6"/>
  <c r="M114" i="6"/>
  <c r="T111" i="6"/>
  <c r="T208" i="6"/>
  <c r="R41" i="6"/>
  <c r="M97" i="6"/>
  <c r="N81" i="6"/>
  <c r="S9" i="6"/>
  <c r="T80" i="6"/>
  <c r="R265" i="6"/>
  <c r="S197" i="6"/>
  <c r="O122" i="6"/>
  <c r="P234" i="6"/>
  <c r="M248" i="6"/>
  <c r="T43" i="6"/>
  <c r="S61" i="6"/>
  <c r="O184" i="6"/>
  <c r="O72" i="6"/>
  <c r="R14" i="6"/>
  <c r="T203" i="6"/>
  <c r="P270" i="6"/>
  <c r="O74" i="6"/>
  <c r="M19" i="6"/>
  <c r="M80" i="6"/>
  <c r="R47" i="6"/>
  <c r="T63" i="6"/>
  <c r="T211" i="6"/>
  <c r="S251" i="6"/>
  <c r="O187" i="6"/>
  <c r="R208" i="6"/>
  <c r="N103" i="6"/>
  <c r="T267" i="6"/>
  <c r="S186" i="6"/>
  <c r="R61" i="6"/>
  <c r="P106" i="6"/>
  <c r="T253" i="6"/>
  <c r="R231" i="6"/>
  <c r="T109" i="6"/>
  <c r="P71" i="6"/>
  <c r="R68" i="6"/>
  <c r="N214" i="6"/>
  <c r="O105" i="6"/>
  <c r="N185" i="6"/>
  <c r="R12" i="6"/>
  <c r="S215" i="6"/>
  <c r="P223" i="6"/>
  <c r="M203" i="6"/>
  <c r="T180" i="6"/>
  <c r="N167" i="6"/>
  <c r="S80" i="6"/>
  <c r="P216" i="6"/>
  <c r="N148" i="6"/>
  <c r="M218" i="6"/>
  <c r="P247" i="6"/>
  <c r="O257" i="6"/>
  <c r="R271" i="6"/>
  <c r="S224" i="6"/>
  <c r="O152" i="6"/>
  <c r="R264" i="6"/>
  <c r="S245" i="6"/>
  <c r="O172" i="6"/>
  <c r="P95" i="6"/>
  <c r="S111" i="6"/>
  <c r="M179" i="6"/>
  <c r="N64" i="6"/>
  <c r="P89" i="6"/>
  <c r="O159" i="6"/>
  <c r="S150" i="6"/>
  <c r="P206" i="6"/>
  <c r="N241" i="6"/>
  <c r="O79" i="6"/>
  <c r="N53" i="6"/>
  <c r="P246" i="6"/>
  <c r="R169" i="6"/>
  <c r="O55" i="6"/>
  <c r="O274" i="6"/>
  <c r="M236" i="6"/>
  <c r="N270" i="6"/>
  <c r="T47" i="6"/>
  <c r="M34" i="6"/>
  <c r="O156" i="6"/>
  <c r="S99" i="3"/>
  <c r="X144" i="3"/>
  <c r="I105" i="3"/>
  <c r="S105" i="3" s="1"/>
  <c r="W105" i="3" s="1"/>
  <c r="I106" i="3"/>
  <c r="S106" i="3" s="1"/>
  <c r="X158" i="3"/>
  <c r="I97" i="3"/>
  <c r="S97" i="3" s="1"/>
  <c r="S103" i="3"/>
  <c r="T104" i="3"/>
  <c r="T103" i="3"/>
  <c r="T99" i="3"/>
  <c r="T96" i="3"/>
  <c r="T98" i="3"/>
  <c r="X187" i="3"/>
  <c r="T101" i="3"/>
  <c r="T100" i="3"/>
  <c r="W100" i="3" s="1"/>
  <c r="O225" i="6"/>
  <c r="S17" i="6"/>
  <c r="O99" i="6"/>
  <c r="O62" i="6"/>
  <c r="O153" i="6"/>
  <c r="R105" i="6"/>
  <c r="O263" i="6"/>
  <c r="M219" i="6"/>
  <c r="P261" i="6"/>
  <c r="P81" i="6"/>
  <c r="M48" i="6"/>
  <c r="M259" i="6"/>
  <c r="P245" i="6"/>
  <c r="S146" i="6"/>
  <c r="T37" i="6"/>
  <c r="P177" i="6"/>
  <c r="O82" i="6"/>
  <c r="M112" i="6"/>
  <c r="N227" i="6"/>
  <c r="P271" i="6"/>
  <c r="N27" i="6"/>
  <c r="N35" i="6"/>
  <c r="R173" i="6"/>
  <c r="M116" i="6"/>
  <c r="S236" i="6"/>
  <c r="T112" i="6"/>
  <c r="S247" i="6"/>
  <c r="R234" i="6"/>
  <c r="O90" i="6"/>
  <c r="N41" i="6"/>
  <c r="O127" i="6"/>
  <c r="P235" i="6"/>
  <c r="R116" i="6"/>
  <c r="P213" i="6"/>
  <c r="S156" i="6"/>
  <c r="P237" i="6"/>
  <c r="N36" i="6"/>
  <c r="P220" i="6"/>
  <c r="O189" i="6"/>
  <c r="N10" i="6"/>
  <c r="T168" i="6"/>
  <c r="P152" i="6"/>
  <c r="T55" i="6"/>
  <c r="O249" i="6"/>
  <c r="O273" i="6"/>
  <c r="S55" i="6"/>
  <c r="M198" i="6"/>
  <c r="O145" i="6"/>
  <c r="N109" i="6"/>
  <c r="O178" i="6"/>
  <c r="P203" i="6"/>
  <c r="T103" i="6"/>
  <c r="T56" i="6"/>
  <c r="M33" i="6"/>
  <c r="N272" i="6"/>
  <c r="M66" i="6"/>
  <c r="O60" i="6"/>
  <c r="P27" i="6"/>
  <c r="S134" i="6"/>
  <c r="R179" i="6"/>
  <c r="N100" i="6"/>
  <c r="O120" i="6"/>
  <c r="T257" i="6"/>
  <c r="T210" i="6"/>
  <c r="N206" i="6"/>
  <c r="T174" i="6"/>
  <c r="P103" i="6"/>
  <c r="M106" i="6"/>
  <c r="O210" i="6"/>
  <c r="T189" i="6"/>
  <c r="T236" i="6"/>
  <c r="P130" i="6"/>
  <c r="S81" i="6"/>
  <c r="P56" i="6"/>
  <c r="N177" i="6"/>
  <c r="S223" i="6"/>
  <c r="P38" i="6"/>
  <c r="R163" i="6"/>
  <c r="R193" i="6"/>
  <c r="M266" i="6"/>
  <c r="P191" i="6"/>
  <c r="S243" i="6"/>
  <c r="N115" i="6"/>
  <c r="O157" i="6"/>
  <c r="T214" i="6"/>
  <c r="S112" i="6"/>
  <c r="S121" i="6"/>
  <c r="T244" i="6"/>
  <c r="O134" i="6"/>
  <c r="O129" i="6"/>
  <c r="P125" i="6"/>
  <c r="T94" i="6"/>
  <c r="T200" i="6"/>
  <c r="M208" i="6"/>
  <c r="O117" i="6"/>
  <c r="M189" i="6"/>
  <c r="P210" i="6"/>
  <c r="S35" i="6"/>
  <c r="T188" i="6"/>
  <c r="P108" i="6"/>
  <c r="O196" i="6"/>
  <c r="S266" i="6"/>
  <c r="P174" i="6"/>
  <c r="R58" i="6"/>
  <c r="M46" i="6"/>
  <c r="S184" i="6"/>
  <c r="T77" i="6"/>
  <c r="T58" i="6"/>
  <c r="R51" i="6"/>
  <c r="M49" i="6"/>
  <c r="T228" i="6"/>
  <c r="N9" i="6"/>
  <c r="M232" i="6"/>
  <c r="S88" i="6"/>
  <c r="T101" i="6"/>
  <c r="R20" i="6"/>
  <c r="O142" i="6"/>
  <c r="T242" i="6"/>
  <c r="P83" i="6"/>
  <c r="R43" i="6"/>
  <c r="O275" i="6"/>
  <c r="O223" i="6"/>
  <c r="P260" i="6"/>
  <c r="N163" i="6"/>
  <c r="N193" i="6"/>
  <c r="N98" i="6"/>
  <c r="P117" i="6"/>
  <c r="M229" i="6"/>
  <c r="O243" i="6"/>
  <c r="R223" i="6"/>
  <c r="T131" i="6"/>
  <c r="O270" i="6"/>
  <c r="P214" i="6"/>
  <c r="S233" i="6"/>
  <c r="P244" i="6"/>
  <c r="T241" i="6"/>
  <c r="N197" i="6"/>
  <c r="R88" i="6"/>
  <c r="M195" i="6"/>
  <c r="M192" i="6"/>
  <c r="P159" i="6"/>
  <c r="R191" i="6"/>
  <c r="S190" i="6"/>
  <c r="P28" i="6"/>
  <c r="R110" i="6"/>
  <c r="O59" i="6"/>
  <c r="T10" i="6"/>
  <c r="N153" i="6"/>
  <c r="M120" i="6"/>
  <c r="P164" i="6"/>
  <c r="O83" i="6"/>
  <c r="O76" i="6"/>
  <c r="R190" i="6"/>
  <c r="R6" i="6"/>
  <c r="M162" i="6"/>
  <c r="S241" i="6"/>
  <c r="N60" i="6"/>
  <c r="T53" i="6"/>
  <c r="M206" i="6"/>
  <c r="S5" i="6"/>
  <c r="R275" i="6"/>
  <c r="S44" i="6"/>
  <c r="N129" i="6"/>
  <c r="P23" i="6"/>
  <c r="N198" i="6"/>
  <c r="M109" i="6"/>
  <c r="O5" i="6"/>
  <c r="P8" i="6"/>
  <c r="R95" i="6"/>
  <c r="T218" i="6"/>
  <c r="O12" i="6"/>
  <c r="M258" i="6"/>
  <c r="M212" i="6"/>
  <c r="O245" i="6"/>
  <c r="N142" i="6"/>
  <c r="M269" i="6"/>
  <c r="N106" i="6"/>
  <c r="P57" i="6"/>
  <c r="T81" i="6"/>
  <c r="P170" i="6"/>
  <c r="T177" i="6"/>
  <c r="P208" i="6"/>
  <c r="N72" i="6"/>
  <c r="N252" i="6"/>
  <c r="S173" i="6"/>
  <c r="R57" i="6"/>
  <c r="O166" i="6"/>
  <c r="R149" i="6"/>
  <c r="P145" i="6"/>
  <c r="O267" i="6"/>
  <c r="M92" i="6"/>
  <c r="N254" i="6"/>
  <c r="S90" i="6"/>
  <c r="M54" i="6"/>
  <c r="P193" i="6"/>
  <c r="O173" i="6"/>
  <c r="M244" i="6"/>
  <c r="O268" i="6"/>
  <c r="M164" i="6"/>
  <c r="O25" i="6"/>
  <c r="O54" i="6"/>
  <c r="N8" i="6"/>
  <c r="M137" i="6"/>
  <c r="M37" i="6"/>
  <c r="O160" i="6"/>
  <c r="T115" i="6"/>
  <c r="S116" i="6"/>
  <c r="R241" i="6"/>
  <c r="R17" i="6"/>
  <c r="M202" i="6"/>
  <c r="S92" i="6"/>
  <c r="P231" i="6"/>
  <c r="P184" i="6"/>
  <c r="O27" i="6"/>
  <c r="S209" i="6"/>
  <c r="N123" i="6"/>
  <c r="S216" i="6"/>
  <c r="P253" i="6"/>
  <c r="N217" i="6"/>
  <c r="P141" i="6"/>
  <c r="R24" i="6"/>
  <c r="P195" i="6"/>
  <c r="O116" i="6"/>
  <c r="P87" i="6"/>
  <c r="M205" i="6"/>
  <c r="O97" i="6"/>
  <c r="N234" i="6"/>
  <c r="O204" i="6"/>
  <c r="P66" i="6"/>
  <c r="N233" i="6"/>
  <c r="S210" i="6"/>
  <c r="M119" i="6"/>
  <c r="S149" i="6"/>
  <c r="O232" i="6"/>
  <c r="O259" i="6"/>
  <c r="S21" i="6"/>
  <c r="P230" i="6"/>
  <c r="R177" i="6"/>
  <c r="S275" i="6"/>
  <c r="N237" i="6"/>
  <c r="P194" i="6"/>
  <c r="T191" i="6"/>
  <c r="R115" i="6"/>
  <c r="M204" i="6"/>
  <c r="O205" i="6"/>
  <c r="R132" i="6"/>
  <c r="P109" i="6"/>
  <c r="T240" i="6"/>
  <c r="N253" i="6"/>
  <c r="P212" i="6"/>
  <c r="O219" i="6"/>
  <c r="P204" i="6"/>
  <c r="M138" i="6"/>
  <c r="R247" i="6"/>
  <c r="S196" i="6"/>
  <c r="R156" i="6"/>
  <c r="S113" i="6"/>
  <c r="N11" i="6"/>
  <c r="P196" i="6"/>
  <c r="R121" i="6"/>
  <c r="T100" i="6"/>
  <c r="O262" i="6"/>
  <c r="S142" i="6"/>
  <c r="S144" i="6"/>
  <c r="O98" i="6"/>
  <c r="R98" i="6"/>
  <c r="R52" i="6"/>
  <c r="T72" i="6"/>
  <c r="S106" i="6"/>
  <c r="P45" i="6"/>
  <c r="S276" i="6"/>
  <c r="P171" i="6"/>
  <c r="S154" i="6"/>
  <c r="O89" i="6"/>
  <c r="P172" i="6"/>
  <c r="M156" i="6"/>
  <c r="S30" i="6"/>
  <c r="T164" i="6"/>
  <c r="R70" i="6"/>
  <c r="P175" i="6"/>
  <c r="T259" i="6"/>
  <c r="P119" i="6"/>
  <c r="R214" i="6"/>
  <c r="N247" i="6"/>
  <c r="M86" i="6"/>
  <c r="S29" i="6"/>
  <c r="S250" i="6"/>
  <c r="P239" i="6"/>
  <c r="P34" i="6"/>
  <c r="M257" i="6"/>
  <c r="P11" i="6"/>
  <c r="N146" i="6"/>
  <c r="N122" i="6"/>
  <c r="S151" i="6"/>
  <c r="P6" i="6"/>
  <c r="P33" i="6"/>
  <c r="R240" i="6"/>
  <c r="P228" i="6"/>
  <c r="N263" i="6"/>
  <c r="N121" i="6"/>
  <c r="M180" i="6"/>
  <c r="S242" i="6"/>
  <c r="T216" i="6"/>
  <c r="N262" i="6"/>
  <c r="R188" i="6"/>
  <c r="S72" i="6"/>
  <c r="S42" i="6"/>
  <c r="R48" i="6"/>
  <c r="T118" i="6"/>
  <c r="P266" i="6"/>
  <c r="N43" i="6"/>
  <c r="S100" i="6"/>
  <c r="P264" i="6"/>
  <c r="N225" i="6"/>
  <c r="N195" i="6"/>
  <c r="M214" i="6"/>
  <c r="O65" i="6"/>
  <c r="P211" i="6"/>
  <c r="P167" i="6"/>
  <c r="M185" i="6"/>
  <c r="S74" i="6"/>
  <c r="N120" i="6"/>
  <c r="P72" i="6"/>
  <c r="N223" i="6"/>
  <c r="M107" i="6"/>
  <c r="O132" i="6"/>
  <c r="P39" i="6"/>
  <c r="O106" i="6"/>
  <c r="O276" i="6"/>
  <c r="R32" i="6"/>
  <c r="O14" i="6"/>
  <c r="O154" i="6"/>
  <c r="S22" i="6"/>
  <c r="P179" i="6"/>
  <c r="T248" i="6"/>
  <c r="N84" i="6"/>
  <c r="M91" i="6"/>
  <c r="S138" i="6"/>
  <c r="S252" i="6"/>
  <c r="N52" i="6"/>
  <c r="O30" i="6"/>
  <c r="S130" i="6"/>
  <c r="N261" i="6"/>
  <c r="P10" i="6"/>
  <c r="T106" i="6"/>
  <c r="N70" i="6"/>
  <c r="R90" i="6"/>
  <c r="R37" i="6"/>
  <c r="T254" i="6"/>
  <c r="R134" i="6"/>
  <c r="P110" i="6"/>
  <c r="R5" i="6"/>
  <c r="M74" i="6"/>
  <c r="S87" i="6"/>
  <c r="R194" i="6"/>
  <c r="R198" i="6"/>
  <c r="S41" i="6"/>
  <c r="O39" i="6"/>
  <c r="M176" i="6"/>
  <c r="R219" i="6"/>
  <c r="T196" i="6"/>
  <c r="S98" i="6"/>
  <c r="P250" i="6"/>
  <c r="O140" i="6"/>
  <c r="P243" i="6"/>
  <c r="N151" i="6"/>
  <c r="P120" i="6"/>
  <c r="S105" i="6"/>
  <c r="R243" i="6"/>
  <c r="N47" i="6"/>
  <c r="O212" i="6"/>
  <c r="S107" i="6"/>
  <c r="R144" i="6"/>
  <c r="M68" i="6"/>
  <c r="S256" i="6"/>
  <c r="R138" i="6"/>
  <c r="P144" i="6"/>
  <c r="T44" i="6"/>
  <c r="R216" i="6"/>
  <c r="O45" i="6"/>
  <c r="R168" i="6"/>
  <c r="P54" i="6"/>
  <c r="M256" i="6"/>
  <c r="T21" i="6"/>
  <c r="N156" i="6"/>
  <c r="O71" i="6"/>
  <c r="N210" i="6"/>
  <c r="S271" i="6"/>
  <c r="S26" i="6"/>
  <c r="O69" i="6"/>
  <c r="S183" i="6"/>
  <c r="T149" i="6"/>
  <c r="T75" i="6"/>
  <c r="M69" i="6"/>
  <c r="S77" i="6"/>
  <c r="M151" i="6"/>
  <c r="T99" i="6"/>
  <c r="M29" i="6"/>
  <c r="M8" i="6"/>
  <c r="O195" i="6"/>
  <c r="P229" i="6"/>
  <c r="S177" i="6"/>
  <c r="R45" i="6"/>
  <c r="R101" i="6"/>
  <c r="T238" i="6"/>
  <c r="R184" i="6"/>
  <c r="R174" i="6"/>
  <c r="P224" i="6"/>
  <c r="P47" i="6"/>
  <c r="R99" i="6"/>
  <c r="R25" i="6"/>
  <c r="P209" i="6"/>
  <c r="P137" i="6"/>
  <c r="R187" i="6"/>
  <c r="R232" i="6"/>
  <c r="S70" i="6"/>
  <c r="P129" i="6"/>
  <c r="M17" i="6"/>
  <c r="N164" i="6"/>
  <c r="M81" i="6"/>
  <c r="N211" i="6"/>
  <c r="N30" i="6"/>
  <c r="N236" i="6"/>
  <c r="O63" i="6"/>
  <c r="P176" i="6"/>
  <c r="O226" i="6"/>
  <c r="N86" i="6"/>
  <c r="N267" i="6"/>
  <c r="T147" i="6"/>
  <c r="O139" i="6"/>
  <c r="N161" i="6"/>
  <c r="M177" i="6"/>
  <c r="M196" i="6"/>
  <c r="P272" i="6"/>
  <c r="T275" i="6"/>
  <c r="T217" i="6"/>
  <c r="P64" i="6"/>
  <c r="R176" i="6"/>
  <c r="P158" i="6"/>
  <c r="O175" i="6"/>
  <c r="R183" i="6"/>
  <c r="M240" i="6"/>
  <c r="N169" i="6"/>
  <c r="P32" i="6"/>
  <c r="O272" i="6"/>
  <c r="R217" i="6"/>
  <c r="O193" i="6"/>
  <c r="S259" i="6"/>
  <c r="S269" i="6"/>
  <c r="P37" i="6"/>
  <c r="P31" i="6"/>
  <c r="O236" i="6"/>
  <c r="P86" i="6"/>
  <c r="P187" i="6"/>
  <c r="N208" i="6"/>
  <c r="R65" i="6"/>
  <c r="S65" i="6"/>
  <c r="T171" i="6"/>
  <c r="T48" i="6"/>
  <c r="S137" i="6"/>
  <c r="P63" i="6"/>
  <c r="T54" i="6"/>
  <c r="N65" i="6"/>
  <c r="M213" i="6"/>
  <c r="M276" i="6"/>
  <c r="O19" i="6"/>
  <c r="R118" i="6"/>
  <c r="P67" i="6"/>
  <c r="R202" i="6"/>
  <c r="R205" i="6"/>
  <c r="P48" i="6"/>
  <c r="M27" i="6"/>
  <c r="T116" i="6"/>
  <c r="M224" i="6"/>
  <c r="S212" i="6"/>
  <c r="N269" i="6"/>
  <c r="T144" i="6"/>
  <c r="M121" i="6"/>
  <c r="N46" i="6"/>
  <c r="P61" i="6"/>
  <c r="M88" i="6"/>
  <c r="R93" i="6"/>
  <c r="T229" i="6"/>
  <c r="P162" i="6"/>
  <c r="S188" i="6"/>
  <c r="T137" i="6"/>
  <c r="T190" i="6"/>
  <c r="S155" i="6"/>
  <c r="P116" i="6"/>
  <c r="P121" i="6"/>
  <c r="M96" i="6"/>
  <c r="S119" i="6"/>
  <c r="T90" i="6"/>
  <c r="N228" i="6"/>
  <c r="M194" i="6"/>
  <c r="O107" i="6"/>
  <c r="T202" i="6"/>
  <c r="P85" i="6"/>
  <c r="R171" i="6"/>
  <c r="R167" i="6"/>
  <c r="N31" i="6"/>
  <c r="S206" i="6"/>
  <c r="T192" i="6"/>
  <c r="T52" i="6"/>
  <c r="R112" i="6"/>
  <c r="S52" i="6"/>
  <c r="O260" i="6"/>
  <c r="M201" i="6"/>
  <c r="T173" i="6"/>
  <c r="T258" i="6"/>
  <c r="N76" i="6"/>
  <c r="M239" i="6"/>
  <c r="M249" i="6"/>
  <c r="T160" i="6"/>
  <c r="R200" i="6"/>
  <c r="M235" i="6"/>
  <c r="R69" i="6"/>
  <c r="M254" i="6"/>
  <c r="O183" i="6"/>
  <c r="T91" i="6"/>
  <c r="T88" i="6"/>
  <c r="T276" i="6"/>
  <c r="P29" i="6"/>
  <c r="R56" i="6"/>
  <c r="T232" i="6"/>
  <c r="R212" i="6"/>
  <c r="R213" i="6"/>
  <c r="R66" i="6"/>
  <c r="R201" i="6"/>
  <c r="O177" i="6"/>
  <c r="S93" i="6"/>
  <c r="R103" i="6"/>
  <c r="T142" i="6"/>
  <c r="P238" i="6"/>
  <c r="N44" i="6"/>
  <c r="P127" i="6"/>
  <c r="N174" i="6"/>
  <c r="T255" i="6"/>
  <c r="N74" i="6"/>
  <c r="M225" i="6"/>
  <c r="S171" i="6"/>
  <c r="M237" i="6"/>
  <c r="R203" i="6"/>
  <c r="O228" i="6"/>
  <c r="M125" i="6"/>
  <c r="P68" i="6"/>
  <c r="R199" i="6"/>
  <c r="S38" i="6"/>
  <c r="N232" i="6"/>
  <c r="O11" i="6"/>
  <c r="R7" i="6"/>
  <c r="O269" i="6"/>
  <c r="M44" i="6"/>
  <c r="M7" i="6"/>
  <c r="N264" i="6"/>
  <c r="N61" i="6"/>
  <c r="P76" i="6"/>
  <c r="P198" i="6"/>
  <c r="T105" i="6"/>
  <c r="N273" i="6"/>
  <c r="O164" i="6"/>
  <c r="N274" i="6"/>
  <c r="O202" i="6"/>
  <c r="P199" i="6"/>
  <c r="M168" i="6"/>
  <c r="S54" i="6"/>
  <c r="N257" i="6"/>
  <c r="T184" i="6"/>
  <c r="P62" i="6"/>
  <c r="M275" i="6"/>
  <c r="O255" i="6"/>
  <c r="P275" i="6"/>
  <c r="P93" i="6"/>
  <c r="M271" i="6"/>
  <c r="P19" i="6"/>
  <c r="N276" i="6"/>
  <c r="O43" i="6"/>
  <c r="M131" i="6"/>
  <c r="O64" i="6"/>
  <c r="S24" i="6"/>
  <c r="T134" i="6"/>
  <c r="S219" i="6"/>
  <c r="M163" i="6"/>
  <c r="P225" i="6"/>
  <c r="T146" i="6"/>
  <c r="T119" i="6"/>
  <c r="T243" i="6"/>
  <c r="R269" i="6"/>
  <c r="M26" i="6"/>
  <c r="M157" i="6"/>
  <c r="O146" i="6"/>
  <c r="N33" i="6"/>
  <c r="O237" i="6"/>
  <c r="M191" i="6"/>
  <c r="R238" i="6"/>
  <c r="N22" i="6"/>
  <c r="T209" i="6"/>
  <c r="M130" i="6"/>
  <c r="N250" i="6"/>
  <c r="O137" i="6"/>
  <c r="T7" i="6"/>
  <c r="M255" i="6"/>
  <c r="N219" i="6"/>
  <c r="S258" i="6"/>
  <c r="M268" i="6"/>
  <c r="T29" i="6"/>
  <c r="N118" i="6"/>
  <c r="O150" i="6"/>
  <c r="N238" i="6"/>
  <c r="T156" i="6"/>
  <c r="M252" i="6"/>
  <c r="N202" i="6"/>
  <c r="T121" i="6"/>
  <c r="N243" i="6"/>
  <c r="T223" i="6"/>
  <c r="T148" i="6"/>
  <c r="R228" i="6"/>
  <c r="R157" i="6"/>
  <c r="O114" i="6"/>
  <c r="O165" i="6"/>
  <c r="P222" i="6"/>
  <c r="O109" i="6"/>
  <c r="O256" i="6"/>
  <c r="P150" i="6"/>
  <c r="R31" i="6"/>
  <c r="R256" i="6"/>
  <c r="N112" i="6"/>
  <c r="R204" i="6"/>
  <c r="T247" i="6"/>
  <c r="N255" i="6"/>
  <c r="N140" i="6"/>
  <c r="O113" i="6"/>
  <c r="T49" i="6"/>
  <c r="P258" i="6"/>
  <c r="R92" i="6"/>
  <c r="O271" i="6"/>
  <c r="P60" i="6"/>
  <c r="N200" i="6"/>
  <c r="M60" i="6"/>
  <c r="O174" i="6"/>
  <c r="N128" i="6"/>
  <c r="S170" i="6"/>
  <c r="T133" i="6"/>
  <c r="S8" i="6"/>
  <c r="R180" i="6"/>
  <c r="O191" i="6"/>
  <c r="O126" i="6"/>
  <c r="P88" i="6"/>
  <c r="R55" i="6"/>
  <c r="S194" i="6"/>
  <c r="T252" i="6"/>
  <c r="T113" i="6"/>
  <c r="N212" i="6"/>
  <c r="N213" i="6"/>
  <c r="T206" i="6"/>
  <c r="P135" i="6"/>
  <c r="T107" i="6"/>
  <c r="N83" i="6"/>
  <c r="T269" i="6"/>
  <c r="T9" i="6"/>
  <c r="R74" i="6"/>
  <c r="T215" i="6"/>
  <c r="T161" i="6"/>
  <c r="O23" i="6"/>
  <c r="N16" i="6"/>
  <c r="T68" i="6"/>
  <c r="S11" i="6"/>
  <c r="O186" i="6"/>
  <c r="P30" i="6"/>
  <c r="P51" i="6"/>
  <c r="P5" i="6"/>
  <c r="N96" i="6"/>
  <c r="N82" i="6"/>
  <c r="M90" i="6"/>
  <c r="P268" i="6"/>
  <c r="M183" i="6"/>
  <c r="M154" i="6"/>
  <c r="P183" i="6"/>
  <c r="O80" i="6"/>
  <c r="O13" i="6"/>
  <c r="M62" i="6"/>
  <c r="T62" i="6"/>
  <c r="O58" i="6"/>
  <c r="N186" i="6"/>
  <c r="O40" i="6"/>
  <c r="M132" i="6"/>
  <c r="N268" i="6"/>
  <c r="T32" i="6"/>
  <c r="O48" i="6"/>
  <c r="R147" i="6"/>
  <c r="M115" i="6"/>
  <c r="M148" i="6"/>
  <c r="P82" i="6"/>
  <c r="R54" i="6"/>
  <c r="P36" i="6"/>
  <c r="P128" i="6"/>
  <c r="P274" i="6"/>
  <c r="O200" i="6"/>
  <c r="M77" i="6"/>
  <c r="N71" i="6"/>
  <c r="O227" i="6"/>
  <c r="M56" i="6"/>
  <c r="T132" i="6"/>
  <c r="T12" i="6"/>
  <c r="O92" i="6"/>
  <c r="R233" i="6"/>
  <c r="T17" i="6"/>
  <c r="P96" i="6"/>
  <c r="S234" i="6"/>
  <c r="S205" i="6"/>
  <c r="T212" i="6"/>
  <c r="P143" i="6"/>
  <c r="T33" i="6"/>
  <c r="R146" i="6"/>
  <c r="R33" i="6"/>
  <c r="T157" i="6"/>
  <c r="S132" i="6"/>
  <c r="T179" i="6"/>
  <c r="N152" i="6"/>
  <c r="P73" i="6"/>
  <c r="S217" i="6"/>
  <c r="T24" i="6"/>
  <c r="T266" i="6"/>
  <c r="P146" i="6"/>
  <c r="O73" i="6"/>
  <c r="P157" i="6"/>
  <c r="P122" i="6"/>
  <c r="N230" i="6"/>
  <c r="R210" i="6"/>
  <c r="M188" i="6"/>
  <c r="R258" i="6"/>
  <c r="M190" i="6"/>
  <c r="T224" i="6"/>
  <c r="N205" i="6"/>
  <c r="S167" i="6"/>
  <c r="P221" i="6"/>
  <c r="T26" i="6"/>
  <c r="P249" i="6"/>
  <c r="N50" i="6"/>
  <c r="M172" i="6"/>
  <c r="P16" i="6"/>
  <c r="R185" i="6"/>
  <c r="R137" i="6"/>
  <c r="T154" i="6"/>
  <c r="N218" i="6"/>
  <c r="N170" i="6"/>
  <c r="M45" i="6"/>
  <c r="S187" i="6"/>
  <c r="O147" i="6"/>
  <c r="P180" i="6"/>
  <c r="S180" i="6"/>
  <c r="M173" i="6"/>
  <c r="O238" i="6"/>
  <c r="S221" i="6"/>
  <c r="N204" i="6"/>
  <c r="O115" i="6"/>
  <c r="T234" i="6"/>
  <c r="T166" i="6"/>
  <c r="M141" i="6"/>
  <c r="S244" i="6"/>
  <c r="P49" i="6"/>
  <c r="P80" i="6"/>
  <c r="R209" i="6"/>
  <c r="N92" i="6"/>
  <c r="S94" i="6"/>
  <c r="M67" i="6"/>
  <c r="P46" i="6"/>
  <c r="O8" i="6"/>
  <c r="P165" i="6"/>
  <c r="N180" i="6"/>
  <c r="M105" i="6"/>
  <c r="P91" i="6"/>
  <c r="O198" i="6"/>
  <c r="T41" i="6"/>
  <c r="N56" i="6"/>
  <c r="P273" i="6"/>
  <c r="P113" i="6"/>
  <c r="O167" i="6"/>
  <c r="M238" i="6"/>
  <c r="O182" i="6"/>
  <c r="N66" i="6"/>
  <c r="M169" i="6"/>
  <c r="P136" i="6"/>
  <c r="R53" i="6"/>
  <c r="P263" i="6"/>
  <c r="R124" i="6"/>
  <c r="N189" i="6"/>
  <c r="M246" i="6"/>
  <c r="P107" i="6"/>
  <c r="O49" i="6"/>
  <c r="P269" i="6"/>
  <c r="R44" i="6"/>
  <c r="P9" i="6"/>
  <c r="P13" i="6"/>
  <c r="M211" i="6"/>
  <c r="O51" i="6"/>
  <c r="P161" i="6"/>
  <c r="S228" i="6"/>
  <c r="O176" i="6"/>
  <c r="R81" i="6"/>
  <c r="N117" i="6"/>
  <c r="W277" i="3" l="1"/>
  <c r="W255" i="3"/>
  <c r="W272" i="3"/>
  <c r="W153" i="3"/>
  <c r="X153" i="3" s="1"/>
  <c r="W88" i="3"/>
  <c r="X88" i="3" s="1"/>
  <c r="W90" i="3"/>
  <c r="X90" i="3" s="1"/>
  <c r="W147" i="3"/>
  <c r="X147" i="3" s="1"/>
  <c r="U79" i="3"/>
  <c r="V79" i="3" s="1"/>
  <c r="X202" i="3"/>
  <c r="X87" i="3"/>
  <c r="W223" i="3"/>
  <c r="X223" i="3" s="1"/>
  <c r="X203" i="3"/>
  <c r="W190" i="3"/>
  <c r="X190" i="3" s="1"/>
  <c r="T251" i="3"/>
  <c r="W112" i="3"/>
  <c r="X112" i="3" s="1"/>
  <c r="W264" i="3"/>
  <c r="W64" i="3"/>
  <c r="X64" i="3" s="1"/>
  <c r="W265" i="3"/>
  <c r="L76" i="3"/>
  <c r="S76" i="3" s="1"/>
  <c r="T76" i="3"/>
  <c r="W266" i="3"/>
  <c r="W143" i="3"/>
  <c r="X143" i="3" s="1"/>
  <c r="W175" i="3"/>
  <c r="X175" i="3" s="1"/>
  <c r="W17" i="3"/>
  <c r="X17" i="3" s="1"/>
  <c r="W116" i="3"/>
  <c r="X116" i="3" s="1"/>
  <c r="W114" i="3"/>
  <c r="X114" i="3" s="1"/>
  <c r="L82" i="3"/>
  <c r="S82" i="3" s="1"/>
  <c r="U82" i="3"/>
  <c r="V82" i="3" s="1"/>
  <c r="T82" i="3"/>
  <c r="L85" i="3"/>
  <c r="S85" i="3" s="1"/>
  <c r="T85" i="3"/>
  <c r="U161" i="3"/>
  <c r="V161" i="3" s="1"/>
  <c r="I161" i="3"/>
  <c r="S161" i="3" s="1"/>
  <c r="T161" i="3"/>
  <c r="U71" i="3"/>
  <c r="V71" i="3" s="1"/>
  <c r="W239" i="3"/>
  <c r="X239" i="3"/>
  <c r="S71" i="3"/>
  <c r="U171" i="3"/>
  <c r="V171" i="3" s="1"/>
  <c r="I171" i="3"/>
  <c r="S171" i="3" s="1"/>
  <c r="T171" i="3"/>
  <c r="W211" i="3"/>
  <c r="X211" i="3" s="1"/>
  <c r="U156" i="3"/>
  <c r="V156" i="3" s="1"/>
  <c r="I156" i="3"/>
  <c r="S156" i="3" s="1"/>
  <c r="T156" i="3"/>
  <c r="U186" i="3"/>
  <c r="V186" i="3" s="1"/>
  <c r="I186" i="3"/>
  <c r="S186" i="3" s="1"/>
  <c r="T186" i="3"/>
  <c r="W207" i="3"/>
  <c r="U183" i="3"/>
  <c r="V183" i="3" s="1"/>
  <c r="I183" i="3"/>
  <c r="S183" i="3" s="1"/>
  <c r="T183" i="3"/>
  <c r="W92" i="3"/>
  <c r="X92" i="3" s="1"/>
  <c r="U91" i="3"/>
  <c r="V91" i="3" s="1"/>
  <c r="I91" i="3"/>
  <c r="S91" i="3" s="1"/>
  <c r="T91" i="3"/>
  <c r="W224" i="3"/>
  <c r="X224" i="3" s="1"/>
  <c r="U132" i="3"/>
  <c r="V132" i="3" s="1"/>
  <c r="I132" i="3"/>
  <c r="S132" i="3" s="1"/>
  <c r="T132" i="3"/>
  <c r="L68" i="3"/>
  <c r="S68" i="3" s="1"/>
  <c r="T68" i="3"/>
  <c r="W208" i="3"/>
  <c r="X208" i="3" s="1"/>
  <c r="U129" i="3"/>
  <c r="V129" i="3" s="1"/>
  <c r="I129" i="3"/>
  <c r="S129" i="3" s="1"/>
  <c r="T129" i="3"/>
  <c r="I58" i="3"/>
  <c r="S58" i="3" s="1"/>
  <c r="U58" i="3"/>
  <c r="V58" i="3" s="1"/>
  <c r="T58" i="3"/>
  <c r="I170" i="3"/>
  <c r="S170" i="3" s="1"/>
  <c r="T170" i="3"/>
  <c r="U170" i="3"/>
  <c r="V170" i="3" s="1"/>
  <c r="I179" i="3"/>
  <c r="S179" i="3" s="1"/>
  <c r="U179" i="3"/>
  <c r="V179" i="3" s="1"/>
  <c r="T179" i="3"/>
  <c r="W259" i="3"/>
  <c r="U128" i="3"/>
  <c r="V128" i="3" s="1"/>
  <c r="I128" i="3"/>
  <c r="S128" i="3" s="1"/>
  <c r="T128" i="3"/>
  <c r="U137" i="3"/>
  <c r="V137" i="3" s="1"/>
  <c r="T137" i="3"/>
  <c r="I137" i="3"/>
  <c r="S137" i="3" s="1"/>
  <c r="I139" i="3"/>
  <c r="S139" i="3" s="1"/>
  <c r="U139" i="3"/>
  <c r="V139" i="3" s="1"/>
  <c r="T139" i="3"/>
  <c r="U69" i="3"/>
  <c r="V69" i="3" s="1"/>
  <c r="T249" i="3"/>
  <c r="L249" i="3"/>
  <c r="S249" i="3" s="1"/>
  <c r="T168" i="3"/>
  <c r="I168" i="3"/>
  <c r="S168" i="3" s="1"/>
  <c r="U168" i="3"/>
  <c r="V168" i="3" s="1"/>
  <c r="W268" i="3"/>
  <c r="W215" i="3"/>
  <c r="X215" i="3" s="1"/>
  <c r="U80" i="3"/>
  <c r="V80" i="3" s="1"/>
  <c r="I80" i="3"/>
  <c r="S80" i="3" s="1"/>
  <c r="T80" i="3"/>
  <c r="X31" i="3"/>
  <c r="W101" i="3"/>
  <c r="X101" i="3" s="1"/>
  <c r="W89" i="3"/>
  <c r="X89" i="3" s="1"/>
  <c r="U72" i="3"/>
  <c r="V72" i="3" s="1"/>
  <c r="I141" i="3"/>
  <c r="S141" i="3" s="1"/>
  <c r="U141" i="3"/>
  <c r="V141" i="3" s="1"/>
  <c r="T141" i="3"/>
  <c r="U142" i="3"/>
  <c r="V142" i="3" s="1"/>
  <c r="I142" i="3"/>
  <c r="S142" i="3" s="1"/>
  <c r="T142" i="3"/>
  <c r="L57" i="3"/>
  <c r="S57" i="3" s="1"/>
  <c r="T57" i="3"/>
  <c r="U138" i="3"/>
  <c r="V138" i="3" s="1"/>
  <c r="I138" i="3"/>
  <c r="S138" i="3" s="1"/>
  <c r="T138" i="3"/>
  <c r="I173" i="3"/>
  <c r="S173" i="3" s="1"/>
  <c r="T173" i="3"/>
  <c r="U173" i="3"/>
  <c r="V173" i="3" s="1"/>
  <c r="U78" i="3"/>
  <c r="V78" i="3" s="1"/>
  <c r="I131" i="3"/>
  <c r="S131" i="3" s="1"/>
  <c r="U131" i="3"/>
  <c r="V131" i="3" s="1"/>
  <c r="T131" i="3"/>
  <c r="U61" i="3"/>
  <c r="V61" i="3" s="1"/>
  <c r="I130" i="3"/>
  <c r="S130" i="3" s="1"/>
  <c r="T130" i="3"/>
  <c r="U130" i="3"/>
  <c r="V130" i="3" s="1"/>
  <c r="T61" i="3"/>
  <c r="W237" i="3"/>
  <c r="X237" i="3" s="1"/>
  <c r="I135" i="3"/>
  <c r="S135" i="3" s="1"/>
  <c r="U135" i="3"/>
  <c r="V135" i="3" s="1"/>
  <c r="T135" i="3"/>
  <c r="W74" i="3"/>
  <c r="X74" i="3" s="1"/>
  <c r="W270" i="3"/>
  <c r="W222" i="3"/>
  <c r="X222" i="3"/>
  <c r="U181" i="3"/>
  <c r="V181" i="3" s="1"/>
  <c r="I181" i="3"/>
  <c r="S181" i="3" s="1"/>
  <c r="W181" i="3" s="1"/>
  <c r="X181" i="3" s="1"/>
  <c r="T181" i="3"/>
  <c r="T78" i="3"/>
  <c r="I150" i="3"/>
  <c r="U150" i="3"/>
  <c r="V150" i="3" s="1"/>
  <c r="T150" i="3"/>
  <c r="W150" i="3" s="1"/>
  <c r="L62" i="3"/>
  <c r="S62" i="3" s="1"/>
  <c r="T62" i="3"/>
  <c r="I159" i="3"/>
  <c r="S159" i="3" s="1"/>
  <c r="T159" i="3"/>
  <c r="U159" i="3"/>
  <c r="V159" i="3" s="1"/>
  <c r="U149" i="3"/>
  <c r="V149" i="3" s="1"/>
  <c r="T149" i="3"/>
  <c r="I149" i="3"/>
  <c r="S149" i="3" s="1"/>
  <c r="T126" i="3"/>
  <c r="I126" i="3"/>
  <c r="S126" i="3" s="1"/>
  <c r="U126" i="3"/>
  <c r="V126" i="3" s="1"/>
  <c r="I127" i="3"/>
  <c r="S127" i="3" s="1"/>
  <c r="T127" i="3"/>
  <c r="U127" i="3"/>
  <c r="V127" i="3" s="1"/>
  <c r="I136" i="3"/>
  <c r="S136" i="3" s="1"/>
  <c r="T136" i="3"/>
  <c r="U136" i="3"/>
  <c r="V136" i="3" s="1"/>
  <c r="I162" i="3"/>
  <c r="S162" i="3" s="1"/>
  <c r="T162" i="3"/>
  <c r="U162" i="3"/>
  <c r="V162" i="3" s="1"/>
  <c r="W204" i="3"/>
  <c r="X204" i="3" s="1"/>
  <c r="U174" i="3"/>
  <c r="V174" i="3" s="1"/>
  <c r="T174" i="3"/>
  <c r="I174" i="3"/>
  <c r="S174" i="3" s="1"/>
  <c r="W226" i="3"/>
  <c r="X226" i="3" s="1"/>
  <c r="T160" i="3"/>
  <c r="U160" i="3"/>
  <c r="V160" i="3" s="1"/>
  <c r="I160" i="3"/>
  <c r="S160" i="3" s="1"/>
  <c r="U94" i="3"/>
  <c r="V94" i="3" s="1"/>
  <c r="I94" i="3"/>
  <c r="S94" i="3" s="1"/>
  <c r="W94" i="3" s="1"/>
  <c r="X94" i="3" s="1"/>
  <c r="T94" i="3"/>
  <c r="U178" i="3"/>
  <c r="V178" i="3" s="1"/>
  <c r="I178" i="3"/>
  <c r="S178" i="3" s="1"/>
  <c r="T178" i="3"/>
  <c r="I182" i="3"/>
  <c r="S182" i="3" s="1"/>
  <c r="U182" i="3"/>
  <c r="V182" i="3" s="1"/>
  <c r="T182" i="3"/>
  <c r="U152" i="3"/>
  <c r="V152" i="3" s="1"/>
  <c r="I152" i="3"/>
  <c r="S152" i="3" s="1"/>
  <c r="T152" i="3"/>
  <c r="W227" i="3"/>
  <c r="X227" i="3" s="1"/>
  <c r="W95" i="3"/>
  <c r="X95" i="3" s="1"/>
  <c r="X207" i="3"/>
  <c r="U124" i="3"/>
  <c r="V124" i="3" s="1"/>
  <c r="T124" i="3"/>
  <c r="I124" i="3"/>
  <c r="S124" i="3" s="1"/>
  <c r="W66" i="3"/>
  <c r="X66" i="3" s="1"/>
  <c r="U85" i="3"/>
  <c r="V85" i="3" s="1"/>
  <c r="W232" i="3"/>
  <c r="X232" i="3" s="1"/>
  <c r="W236" i="3"/>
  <c r="X236" i="3" s="1"/>
  <c r="U165" i="3"/>
  <c r="V165" i="3" s="1"/>
  <c r="I165" i="3"/>
  <c r="S165" i="3" s="1"/>
  <c r="T165" i="3"/>
  <c r="I133" i="3"/>
  <c r="S133" i="3" s="1"/>
  <c r="U133" i="3"/>
  <c r="V133" i="3" s="1"/>
  <c r="T133" i="3"/>
  <c r="L77" i="3"/>
  <c r="S77" i="3" s="1"/>
  <c r="U77" i="3"/>
  <c r="V77" i="3" s="1"/>
  <c r="I157" i="3"/>
  <c r="S157" i="3" s="1"/>
  <c r="T157" i="3"/>
  <c r="U157" i="3"/>
  <c r="V157" i="3" s="1"/>
  <c r="S150" i="3"/>
  <c r="W106" i="3"/>
  <c r="X106" i="3" s="1"/>
  <c r="X253" i="3"/>
  <c r="I140" i="3"/>
  <c r="S140" i="3" s="1"/>
  <c r="T140" i="3"/>
  <c r="U140" i="3"/>
  <c r="V140" i="3" s="1"/>
  <c r="I155" i="3"/>
  <c r="S155" i="3" s="1"/>
  <c r="U155" i="3"/>
  <c r="V155" i="3" s="1"/>
  <c r="T155" i="3"/>
  <c r="W280" i="3"/>
  <c r="L65" i="3"/>
  <c r="S65" i="3" s="1"/>
  <c r="T65" i="3"/>
  <c r="U62" i="3"/>
  <c r="V62" i="3" s="1"/>
  <c r="S79" i="3"/>
  <c r="W217" i="3"/>
  <c r="X217" i="3" s="1"/>
  <c r="I75" i="3"/>
  <c r="S75" i="3" s="1"/>
  <c r="W75" i="3" s="1"/>
  <c r="X75" i="3" s="1"/>
  <c r="U75" i="3"/>
  <c r="V75" i="3" s="1"/>
  <c r="T75" i="3"/>
  <c r="I167" i="3"/>
  <c r="S167" i="3" s="1"/>
  <c r="T167" i="3"/>
  <c r="U167" i="3"/>
  <c r="V167" i="3" s="1"/>
  <c r="T71" i="3"/>
  <c r="U84" i="3"/>
  <c r="V84" i="3" s="1"/>
  <c r="I84" i="3"/>
  <c r="S84" i="3" s="1"/>
  <c r="T84" i="3"/>
  <c r="U60" i="3"/>
  <c r="V60" i="3" s="1"/>
  <c r="I134" i="3"/>
  <c r="S134" i="3" s="1"/>
  <c r="U134" i="3"/>
  <c r="V134" i="3" s="1"/>
  <c r="T134" i="3"/>
  <c r="I248" i="3"/>
  <c r="S248" i="3" s="1"/>
  <c r="T248" i="3"/>
  <c r="T184" i="3"/>
  <c r="L184" i="3"/>
  <c r="U70" i="3"/>
  <c r="V70" i="3" s="1"/>
  <c r="I70" i="3"/>
  <c r="S70" i="3" s="1"/>
  <c r="T70" i="3"/>
  <c r="U121" i="3"/>
  <c r="V121" i="3" s="1"/>
  <c r="T121" i="3"/>
  <c r="I121" i="3"/>
  <c r="S121" i="3" s="1"/>
  <c r="I111" i="3"/>
  <c r="S111" i="3" s="1"/>
  <c r="U111" i="3"/>
  <c r="V111" i="3" s="1"/>
  <c r="T111" i="3"/>
  <c r="U177" i="3"/>
  <c r="V177" i="3" s="1"/>
  <c r="I177" i="3"/>
  <c r="S177" i="3" s="1"/>
  <c r="T177" i="3"/>
  <c r="W7" i="3"/>
  <c r="X7" i="3" s="1"/>
  <c r="W225" i="3"/>
  <c r="X225" i="3" s="1"/>
  <c r="I250" i="3"/>
  <c r="S250" i="3" s="1"/>
  <c r="T250" i="3"/>
  <c r="W219" i="3"/>
  <c r="X219" i="3" s="1"/>
  <c r="I151" i="3"/>
  <c r="S151" i="3" s="1"/>
  <c r="U151" i="3"/>
  <c r="V151" i="3" s="1"/>
  <c r="T151" i="3"/>
  <c r="T79" i="3"/>
  <c r="I184" i="3"/>
  <c r="U184" i="3"/>
  <c r="V184" i="3" s="1"/>
  <c r="T77" i="3"/>
  <c r="U63" i="3"/>
  <c r="V63" i="3" s="1"/>
  <c r="T63" i="3"/>
  <c r="I63" i="3"/>
  <c r="S63" i="3" s="1"/>
  <c r="W251" i="3"/>
  <c r="X251" i="3" s="1"/>
  <c r="W6" i="3"/>
  <c r="X6" i="3" s="1"/>
  <c r="W38" i="3"/>
  <c r="X38" i="3" s="1"/>
  <c r="W11" i="3"/>
  <c r="X11" i="3" s="1"/>
  <c r="U25" i="3"/>
  <c r="V25" i="3" s="1"/>
  <c r="I25" i="3"/>
  <c r="S25" i="3" s="1"/>
  <c r="T25" i="3"/>
  <c r="U5" i="3"/>
  <c r="V5" i="3" s="1"/>
  <c r="I5" i="3"/>
  <c r="S5" i="3" s="1"/>
  <c r="T5" i="3"/>
  <c r="U30" i="3"/>
  <c r="V30" i="3" s="1"/>
  <c r="T30" i="3"/>
  <c r="I30" i="3"/>
  <c r="S30" i="3" s="1"/>
  <c r="T28" i="3"/>
  <c r="U28" i="3"/>
  <c r="V28" i="3" s="1"/>
  <c r="I28" i="3"/>
  <c r="S28" i="3" s="1"/>
  <c r="T26" i="3"/>
  <c r="I26" i="3"/>
  <c r="S26" i="3" s="1"/>
  <c r="U26" i="3"/>
  <c r="V26" i="3" s="1"/>
  <c r="U33" i="3"/>
  <c r="V33" i="3" s="1"/>
  <c r="I33" i="3"/>
  <c r="S33" i="3" s="1"/>
  <c r="T33" i="3"/>
  <c r="U29" i="3"/>
  <c r="V29" i="3" s="1"/>
  <c r="I29" i="3"/>
  <c r="S29" i="3" s="1"/>
  <c r="T29" i="3"/>
  <c r="T23" i="3"/>
  <c r="U23" i="3"/>
  <c r="V23" i="3" s="1"/>
  <c r="I23" i="3"/>
  <c r="S23" i="3" s="1"/>
  <c r="U27" i="3"/>
  <c r="V27" i="3" s="1"/>
  <c r="I27" i="3"/>
  <c r="S27" i="3" s="1"/>
  <c r="T27" i="3"/>
  <c r="T32" i="3"/>
  <c r="I32" i="3"/>
  <c r="S32" i="3" s="1"/>
  <c r="U32" i="3"/>
  <c r="V32" i="3" s="1"/>
  <c r="I24" i="3"/>
  <c r="S24" i="3" s="1"/>
  <c r="U24" i="3"/>
  <c r="V24" i="3" s="1"/>
  <c r="T24" i="3"/>
  <c r="W59" i="3"/>
  <c r="X59" i="3" s="1"/>
  <c r="X22" i="3"/>
  <c r="W14" i="3"/>
  <c r="X14" i="3" s="1"/>
  <c r="W21" i="3"/>
  <c r="X21" i="3" s="1"/>
  <c r="W8" i="3"/>
  <c r="X8" i="3" s="1"/>
  <c r="W9" i="3"/>
  <c r="X9" i="3" s="1"/>
  <c r="W40" i="3"/>
  <c r="X40" i="3" s="1"/>
  <c r="W18" i="3"/>
  <c r="X18" i="3" s="1"/>
  <c r="W16" i="3"/>
  <c r="X16" i="3" s="1"/>
  <c r="W20" i="3"/>
  <c r="X20" i="3" s="1"/>
  <c r="W41" i="3"/>
  <c r="X41" i="3" s="1"/>
  <c r="W35" i="3"/>
  <c r="X35" i="3" s="1"/>
  <c r="W231" i="3"/>
  <c r="X231" i="3" s="1"/>
  <c r="W19" i="3"/>
  <c r="X19" i="3" s="1"/>
  <c r="X55" i="3"/>
  <c r="W10" i="3"/>
  <c r="X10" i="3" s="1"/>
  <c r="W39" i="3"/>
  <c r="X39" i="3" s="1"/>
  <c r="X42" i="3"/>
  <c r="S34" i="3"/>
  <c r="W104" i="3"/>
  <c r="X104" i="3" s="1"/>
  <c r="W51" i="3"/>
  <c r="X51" i="3" s="1"/>
  <c r="X100" i="3"/>
  <c r="W96" i="3"/>
  <c r="X96" i="3" s="1"/>
  <c r="W97" i="3"/>
  <c r="X97" i="3" s="1"/>
  <c r="X105" i="3"/>
  <c r="W103" i="3"/>
  <c r="X103" i="3" s="1"/>
  <c r="W98" i="3"/>
  <c r="X98" i="3" s="1"/>
  <c r="W99" i="3"/>
  <c r="X99" i="3" s="1"/>
  <c r="W139" i="3" l="1"/>
  <c r="X139" i="3" s="1"/>
  <c r="W82" i="3"/>
  <c r="X82" i="3" s="1"/>
  <c r="W61" i="3"/>
  <c r="X61" i="3" s="1"/>
  <c r="W84" i="3"/>
  <c r="X84" i="3" s="1"/>
  <c r="W124" i="3"/>
  <c r="X124" i="3" s="1"/>
  <c r="W76" i="3"/>
  <c r="X76" i="3" s="1"/>
  <c r="W249" i="3"/>
  <c r="X249" i="3"/>
  <c r="W248" i="3"/>
  <c r="X248" i="3" s="1"/>
  <c r="W132" i="3"/>
  <c r="X132" i="3" s="1"/>
  <c r="W111" i="3"/>
  <c r="X111" i="3" s="1"/>
  <c r="W135" i="3"/>
  <c r="X135" i="3" s="1"/>
  <c r="W85" i="3"/>
  <c r="X85" i="3" s="1"/>
  <c r="W151" i="3"/>
  <c r="X151" i="3" s="1"/>
  <c r="W79" i="3"/>
  <c r="X79" i="3" s="1"/>
  <c r="W155" i="3"/>
  <c r="X155" i="3" s="1"/>
  <c r="W159" i="3"/>
  <c r="X159" i="3" s="1"/>
  <c r="W186" i="3"/>
  <c r="X186" i="3" s="1"/>
  <c r="W141" i="3"/>
  <c r="X141" i="3" s="1"/>
  <c r="W179" i="3"/>
  <c r="X179" i="3" s="1"/>
  <c r="W134" i="3"/>
  <c r="X134" i="3" s="1"/>
  <c r="W152" i="3"/>
  <c r="X152" i="3"/>
  <c r="W156" i="3"/>
  <c r="X156" i="3" s="1"/>
  <c r="W121" i="3"/>
  <c r="X121" i="3"/>
  <c r="W182" i="3"/>
  <c r="X182" i="3" s="1"/>
  <c r="W127" i="3"/>
  <c r="X127" i="3" s="1"/>
  <c r="W138" i="3"/>
  <c r="X138" i="3" s="1"/>
  <c r="W170" i="3"/>
  <c r="X170" i="3" s="1"/>
  <c r="W78" i="3"/>
  <c r="X78" i="3" s="1"/>
  <c r="W140" i="3"/>
  <c r="X140" i="3" s="1"/>
  <c r="W165" i="3"/>
  <c r="X165" i="3" s="1"/>
  <c r="W136" i="3"/>
  <c r="X136" i="3"/>
  <c r="W62" i="3"/>
  <c r="X62" i="3" s="1"/>
  <c r="X150" i="3"/>
  <c r="W174" i="3"/>
  <c r="X174" i="3" s="1"/>
  <c r="W72" i="3"/>
  <c r="X72" i="3" s="1"/>
  <c r="W65" i="3"/>
  <c r="X65" i="3" s="1"/>
  <c r="W126" i="3"/>
  <c r="X126" i="3" s="1"/>
  <c r="W80" i="3"/>
  <c r="X80" i="3" s="1"/>
  <c r="W137" i="3"/>
  <c r="X137" i="3" s="1"/>
  <c r="W171" i="3"/>
  <c r="X171" i="3" s="1"/>
  <c r="W167" i="3"/>
  <c r="X167" i="3"/>
  <c r="W168" i="3"/>
  <c r="X168" i="3"/>
  <c r="W161" i="3"/>
  <c r="X161" i="3"/>
  <c r="W91" i="3"/>
  <c r="X91" i="3" s="1"/>
  <c r="W58" i="3"/>
  <c r="X58" i="3" s="1"/>
  <c r="W177" i="3"/>
  <c r="X177" i="3" s="1"/>
  <c r="W133" i="3"/>
  <c r="X133" i="3" s="1"/>
  <c r="W160" i="3"/>
  <c r="X160" i="3" s="1"/>
  <c r="W71" i="3"/>
  <c r="X71" i="3" s="1"/>
  <c r="W250" i="3"/>
  <c r="X250" i="3" s="1"/>
  <c r="W70" i="3"/>
  <c r="X70" i="3"/>
  <c r="W157" i="3"/>
  <c r="X157" i="3"/>
  <c r="W178" i="3"/>
  <c r="X178" i="3" s="1"/>
  <c r="W149" i="3"/>
  <c r="X149" i="3" s="1"/>
  <c r="W130" i="3"/>
  <c r="X130" i="3" s="1"/>
  <c r="W57" i="3"/>
  <c r="X57" i="3" s="1"/>
  <c r="W162" i="3"/>
  <c r="X162" i="3"/>
  <c r="W131" i="3"/>
  <c r="X131" i="3"/>
  <c r="W68" i="3"/>
  <c r="X68" i="3" s="1"/>
  <c r="W173" i="3"/>
  <c r="X173" i="3" s="1"/>
  <c r="W129" i="3"/>
  <c r="X129" i="3" s="1"/>
  <c r="W183" i="3"/>
  <c r="X183" i="3" s="1"/>
  <c r="W60" i="3"/>
  <c r="X60" i="3" s="1"/>
  <c r="W63" i="3"/>
  <c r="X63" i="3" s="1"/>
  <c r="S184" i="3"/>
  <c r="W184" i="3" s="1"/>
  <c r="X184" i="3" s="1"/>
  <c r="W77" i="3"/>
  <c r="X77" i="3" s="1"/>
  <c r="W142" i="3"/>
  <c r="X142" i="3" s="1"/>
  <c r="W128" i="3"/>
  <c r="X128" i="3" s="1"/>
  <c r="W69" i="3"/>
  <c r="X69" i="3" s="1"/>
  <c r="W34" i="3"/>
  <c r="X34" i="3" s="1"/>
  <c r="W30" i="3"/>
  <c r="X30" i="3" s="1"/>
  <c r="W28" i="3"/>
  <c r="X28" i="3"/>
  <c r="W23" i="3"/>
  <c r="X23" i="3" s="1"/>
  <c r="W29" i="3"/>
  <c r="X29" i="3" s="1"/>
  <c r="W24" i="3"/>
  <c r="X24" i="3" s="1"/>
  <c r="W25" i="3"/>
  <c r="X25" i="3" s="1"/>
  <c r="W26" i="3"/>
  <c r="X26" i="3" s="1"/>
  <c r="W27" i="3"/>
  <c r="X27" i="3" s="1"/>
  <c r="W5" i="3"/>
  <c r="X5" i="3" s="1"/>
  <c r="W33" i="3"/>
  <c r="X33" i="3"/>
  <c r="W32" i="3"/>
  <c r="X3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<sst xmlns="http://schemas.openxmlformats.org/spreadsheetml/2006/main" count="19210" uniqueCount="5191">
  <si>
    <t>Class</t>
  </si>
  <si>
    <t>WT</t>
  </si>
  <si>
    <t>clsAclsB</t>
  </si>
  <si>
    <t>clsA</t>
  </si>
  <si>
    <t>clsB</t>
  </si>
  <si>
    <t>blank</t>
  </si>
  <si>
    <t>NA</t>
  </si>
  <si>
    <t>File type</t>
  </si>
  <si>
    <t>Sample</t>
  </si>
  <si>
    <t>Blank</t>
  </si>
  <si>
    <t>Injection order</t>
  </si>
  <si>
    <t>Batch ID</t>
  </si>
  <si>
    <t>Average</t>
  </si>
  <si>
    <t>Stdev</t>
  </si>
  <si>
    <t>Alignment ID</t>
  </si>
  <si>
    <t>Average Rt(min)</t>
  </si>
  <si>
    <t>Average Mz</t>
  </si>
  <si>
    <t>Metabolite name</t>
  </si>
  <si>
    <t>Adduct type</t>
  </si>
  <si>
    <t>Post curation result</t>
  </si>
  <si>
    <t>Fill %</t>
  </si>
  <si>
    <t>MS/MS assigned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</si>
  <si>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</si>
  <si>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</si>
  <si>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</si>
  <si>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</si>
  <si>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</si>
  <si>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</si>
  <si>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</si>
  <si>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</si>
  <si>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</si>
  <si>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</si>
  <si>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Comment</t>
  </si>
  <si>
    <t>Manually modified for quantification</t>
  </si>
  <si>
    <t>Manually modified for annotation</t>
  </si>
  <si>
    <t>Isotope tracking parent ID</t>
  </si>
  <si>
    <t>Isotope tracking weight number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</si>
  <si>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</si>
  <si>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</si>
  <si>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</si>
  <si>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</si>
  <si>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</si>
  <si>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</si>
  <si>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</si>
  <si>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</si>
  <si>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S/N average</t>
  </si>
  <si>
    <t>Spectrum reference file name</t>
  </si>
  <si>
    <t>MS1 isotopic spectrum</t>
  </si>
  <si>
    <t>MS/MS spectrum</t>
  </si>
  <si>
    <t>1+</t>
  </si>
  <si>
    <t>10+</t>
  </si>
  <si>
    <t>11+</t>
  </si>
  <si>
    <t>12+</t>
  </si>
  <si>
    <t>2+</t>
  </si>
  <si>
    <t>3+</t>
  </si>
  <si>
    <t>4+</t>
  </si>
  <si>
    <t>5+</t>
  </si>
  <si>
    <t>6+</t>
  </si>
  <si>
    <t>7+</t>
  </si>
  <si>
    <t>8+</t>
  </si>
  <si>
    <t>9+</t>
  </si>
  <si>
    <t>Phenylalanine</t>
  </si>
  <si>
    <t>null</t>
  </si>
  <si>
    <t>Normalized unit: Intensity; Annotation method: Msp20230821112155_conventional_converted_dev_1; Tag: Confirmed</t>
  </si>
  <si>
    <t>Tyrosine</t>
  </si>
  <si>
    <t>Tryptophan</t>
  </si>
  <si>
    <t>NAE</t>
  </si>
  <si>
    <t>NAE 13:0</t>
  </si>
  <si>
    <t>C17-Sphingosine</t>
  </si>
  <si>
    <t>NAE 15:0</t>
  </si>
  <si>
    <t>w/o MS2: NAE 16:2</t>
  </si>
  <si>
    <t>C18H33NO2</t>
  </si>
  <si>
    <t>KULZUVXNSCAVNT-UHFFFAOYSA-N</t>
  </si>
  <si>
    <t>O=C(NCCO)CCCCCCCC=CCC=CCCC</t>
  </si>
  <si>
    <t>w/o MS2: C18-Sphinganine</t>
  </si>
  <si>
    <t>NAE 17:2</t>
  </si>
  <si>
    <t>NAE 17:0</t>
  </si>
  <si>
    <t>C17H33NO4</t>
  </si>
  <si>
    <t>NAE 18:1</t>
  </si>
  <si>
    <t>C18H35NO4</t>
  </si>
  <si>
    <t>NAE 22:5</t>
  </si>
  <si>
    <t>C24H39NO2</t>
  </si>
  <si>
    <t>XZURZCGSKALDLA-UHFFFAOYSA-N</t>
  </si>
  <si>
    <t>O=C(NCCO)CCCCCC=CCC=CCC=CCC=CCC=CCC</t>
  </si>
  <si>
    <t>NAE 22:4</t>
  </si>
  <si>
    <t>C22H43NO4</t>
  </si>
  <si>
    <t>LPE 13:0</t>
  </si>
  <si>
    <t>C18H38NO7P</t>
  </si>
  <si>
    <t>LPE</t>
  </si>
  <si>
    <t>IJTWJFQIBBDJJI-UHFFFAOYSA-N</t>
  </si>
  <si>
    <t>O=C(OCC(O)COP(=O)(O)OCCN)CCCCCCCCCCCC</t>
  </si>
  <si>
    <t>LPE 14:0</t>
  </si>
  <si>
    <t>C19H40NO7P</t>
  </si>
  <si>
    <t>RPXHXZNGZBHSMJ-UHFFFAOYSA-N</t>
  </si>
  <si>
    <t>O=C(OCC(O)COP(=O)(O)OCCN)CCCCCCCCCCCCC</t>
  </si>
  <si>
    <t>LPE 15:0</t>
  </si>
  <si>
    <t>C20H42NO7P</t>
  </si>
  <si>
    <t>FGHPDPYCRTXYNZ-UHFFFAOYSA-N</t>
  </si>
  <si>
    <t>O=C(OCC(O)COP(=O)(O)OCCN)CCCCCCCCCCCCCC</t>
  </si>
  <si>
    <t>LPE 16:0</t>
  </si>
  <si>
    <t>C21H44NO7P</t>
  </si>
  <si>
    <t>YVYMBNSKXOXSKW-UHFFFAOYSA-N</t>
  </si>
  <si>
    <t>O=C(OCC(O)COP(=O)(O)OCCN)CCCCCCCCCCCCCCC</t>
  </si>
  <si>
    <t>LPS</t>
  </si>
  <si>
    <t>NAGly</t>
  </si>
  <si>
    <t>LPS 15:0</t>
  </si>
  <si>
    <t>C21H42NO9P</t>
  </si>
  <si>
    <t>ZNJXHPANAYTCNZ-UHFFFAOYSA-N</t>
  </si>
  <si>
    <t>O=C(OCC(O)COP(=O)(O)OCC(N)C(=O)O)CCCCCCCCCCCCCC</t>
  </si>
  <si>
    <t>w/o MS2: LPS 15:0</t>
  </si>
  <si>
    <t>LPC</t>
  </si>
  <si>
    <t>w/o MS2: LPS 16:0</t>
  </si>
  <si>
    <t>C22H44NO9P</t>
  </si>
  <si>
    <t>XIVOBOJQPNEUSC-UHFFFAOYSA-N</t>
  </si>
  <si>
    <t>O=C(OCC(O)COP(=O)(O)OCC(N)C(=O)O)CCCCCCCCCCCCCCC</t>
  </si>
  <si>
    <t>Cer_AP</t>
  </si>
  <si>
    <t>29:0; Normalized unit: Intensity; Annotation method: Msp20230821112155_conventional_converted_dev_1; Tag: Confirmed</t>
  </si>
  <si>
    <t>C30H57NO5</t>
  </si>
  <si>
    <t>DG 28:0|DG 13:0_15:0</t>
  </si>
  <si>
    <t>DG 29:0|DG 14:0_15:0</t>
  </si>
  <si>
    <t>C32H61NO5</t>
  </si>
  <si>
    <t>w/o MS2: Cer 12:1;O3/22:4(2OH)</t>
  </si>
  <si>
    <t>C34H59NO5</t>
  </si>
  <si>
    <t>BTYFLZADABMLMD-UHFFFAOYSA-N</t>
  </si>
  <si>
    <t>O=C(NC(CO)C(O)C(O)CCCC=CCCC)C(O)CCCCCCCC=CCC=CCC=CCC=CCC</t>
  </si>
  <si>
    <t>NAGlySer</t>
  </si>
  <si>
    <t>C33H63NO5</t>
  </si>
  <si>
    <t>PE 24:0</t>
  </si>
  <si>
    <t>PE</t>
  </si>
  <si>
    <t>NAGly 32:1;O2|NAGly 17:0;O(FA 15:0)</t>
  </si>
  <si>
    <t>C34H65NO5</t>
  </si>
  <si>
    <t>VOHGUQAZFODJDC-UHFFFAOYSA-N</t>
  </si>
  <si>
    <t>O=C(O)CNC(=O)CCCCCCCC(OC(=O)CCCCCCCCCCCCCC)CCCCCCCC</t>
  </si>
  <si>
    <t>PE 25:0</t>
  </si>
  <si>
    <t>C30H60NO8P</t>
  </si>
  <si>
    <t>BMOFTHAXXFOIRF-UHFFFAOYSA-N</t>
  </si>
  <si>
    <t>O=C(OCC(OC(=O)CCCCCCCCCCCCC)COP(=O)(O)OCCN)CCCCCCCCCC</t>
  </si>
  <si>
    <t>SM</t>
  </si>
  <si>
    <t>w/o MS2: Cer 13:1;O3/24:4(2OH)</t>
  </si>
  <si>
    <t>C37H65NO5</t>
  </si>
  <si>
    <t>RJXZCBCOUWZLJX-UHFFFAOYSA-N</t>
  </si>
  <si>
    <t>O=C(NC(CO)C(O)C(O)CCCC=CCCCC)C(O)CCCCCCCCCC=CCC=CCC=CCC=CCC</t>
  </si>
  <si>
    <t>w/o MS2: UDP-N-acetyl-D-galactosamine</t>
  </si>
  <si>
    <t>PE 26:0|PE 13:0_13:0</t>
  </si>
  <si>
    <t>C31H62NO8P</t>
  </si>
  <si>
    <t>GLVKHGQULFMGAQ-UHFFFAOYSA-N</t>
  </si>
  <si>
    <t>O=C(OCC(OC(=O)CCCCCCCCCCCC)COP(=O)(O)OCCN)CCCCCCCCCCCC</t>
  </si>
  <si>
    <t>PE 26:0|PE 11:0_15:0</t>
  </si>
  <si>
    <t>NKLYIQAVLDTWAJ-UHFFFAOYSA-N</t>
  </si>
  <si>
    <t>O=C(OCC(OC(=O)CCCCCCCCCCCCCC)COP(=O)(O)OCCN)CCCCCCCCCC</t>
  </si>
  <si>
    <t>w/o MS2: Cer 13:1;O3/24:2(2OH)</t>
  </si>
  <si>
    <t>C37H69NO5</t>
  </si>
  <si>
    <t>LWWNBJNKIZJORQ-UHFFFAOYSA-N</t>
  </si>
  <si>
    <t>O=C(NC(CO)C(O)C(O)CCCC=CCCCC)C(O)CCCCCCCCCCC=CCC=CCCCCCCC</t>
  </si>
  <si>
    <t>C31H65N2O7P</t>
  </si>
  <si>
    <t>C33H62N2O7</t>
  </si>
  <si>
    <t>C32H62NO8P</t>
  </si>
  <si>
    <t>PE 27:0|PE 13:0_14:0</t>
  </si>
  <si>
    <t>C32H64NO8P</t>
  </si>
  <si>
    <t>QGYIFUCREXHWMO-UHFFFAOYSA-N</t>
  </si>
  <si>
    <t>O=C(OCC(OC(=O)CCCCCCCCCCCCC)COP(=O)(O)OCCN)CCCCCCCCCCCC</t>
  </si>
  <si>
    <t>PE 27:0|PE 12:0_15:0</t>
  </si>
  <si>
    <t>VQODAHRZVQQNMX-UHFFFAOYSA-N</t>
  </si>
  <si>
    <t>O=C(OCC(OC(=O)CCCCCCCCCCCCCC)COP(=O)(O)OCCN)CCCCCCCCCCC</t>
  </si>
  <si>
    <t>C32H67N2O7P</t>
  </si>
  <si>
    <t>NAGlySer 29:1;O2|NAGlySer 15:0;O(FA 14:0)</t>
  </si>
  <si>
    <t>C34H64N2O7</t>
  </si>
  <si>
    <t>HWUYIKPZFPGYQD-UHFFFAOYSA-N</t>
  </si>
  <si>
    <t>O=C(OC(CCCCCCC(=O)NCC(=O)NC(C(=O)O)CO)CCCCCCC)CCCCCCCCCCCCC</t>
  </si>
  <si>
    <t>NAGlySer 29:1;O2|NAGlySer 16:0;O(FA 13:0)</t>
  </si>
  <si>
    <t>OJCVLZSFCIHVNM-UHFFFAOYSA-N</t>
  </si>
  <si>
    <t>O=C(OC(CCCCCCC(=O)NCC(=O)NC(C(=O)O)CO)CCCCCCCC)CCCCCCCCCCCC</t>
  </si>
  <si>
    <t>PE 28:0|PE 13:0_15:0</t>
  </si>
  <si>
    <t>C33H66NO8P</t>
  </si>
  <si>
    <t>DNBKJWASQJHMJS-UHFFFAOYSA-N</t>
  </si>
  <si>
    <t>O=C(OCC(OC(=O)CCCCCCCCCCCCCC)COP(=O)(O)OCCN)CCCCCCCCCCCC</t>
  </si>
  <si>
    <t>PE 28:0</t>
  </si>
  <si>
    <t>C33H69N2O7P</t>
  </si>
  <si>
    <t>NAGlySer 30:1;O2|NAGlySer 15:0;O(FA 15:0)</t>
  </si>
  <si>
    <t>C35H66N2O7</t>
  </si>
  <si>
    <t>AMKWWHLTRPEKEO-UHFFFAOYSA-N</t>
  </si>
  <si>
    <t>O=C(OC(CCCCCCC(=O)NCC(=O)NC(C(=O)O)CO)CCCCCCC)CCCCCCCCCCCCCC</t>
  </si>
  <si>
    <t>NAGlySer 30:1;O2|NAGlySer 16:0;O(FA 14:0)</t>
  </si>
  <si>
    <t>PE 29:1</t>
  </si>
  <si>
    <t>C34H66NO8P</t>
  </si>
  <si>
    <t>PE 29:0</t>
  </si>
  <si>
    <t>C34H68NO8P</t>
  </si>
  <si>
    <t>PE 29:0|PE 14:0_15:0</t>
  </si>
  <si>
    <t>VQQFJLCUEFKGHJ-UHFFFAOYSA-N</t>
  </si>
  <si>
    <t>O=C(OCC(OC(=O)CCCCCCCCCCCCCC)COP(=O)(O)OCCN)CCCCCCCCCCCCC</t>
  </si>
  <si>
    <t>PS 26:0</t>
  </si>
  <si>
    <t>C32H62NO10P</t>
  </si>
  <si>
    <t>PS</t>
  </si>
  <si>
    <t>WARVLDUQGPRJFS-UHFFFAOYSA-N</t>
  </si>
  <si>
    <t>O=C(OCC(OC(=O)CCCCCCCCCCCC)COP(=O)(O)OCC(N)C(=O)O)CCCCCCCCCCCC</t>
  </si>
  <si>
    <t>C36H68N2O7</t>
  </si>
  <si>
    <t>NAGlySer 31:1;O2|NAGlySer 16:0;O(FA 15:0)</t>
  </si>
  <si>
    <t>DCZGETGIFUPUNR-UHFFFAOYSA-N</t>
  </si>
  <si>
    <t>O=C(OC(CCCCCCC(=O)NCC(=O)NC(C(=O)O)CO)CCCCCCCC)CCCCCCCCCCCCCC</t>
  </si>
  <si>
    <t>PS 27:0|PS 13:0_14:0</t>
  </si>
  <si>
    <t>C33H64NO10P</t>
  </si>
  <si>
    <t>ACLVBBDZHMOKPS-UHFFFAOYSA-N</t>
  </si>
  <si>
    <t>O=C(OCC(OC(=O)CCCCCCCCCCCCC)COP(=O)(O)OCC(N)C(=O)O)CCCCCCCCCCCC</t>
  </si>
  <si>
    <t>PS 27:0</t>
  </si>
  <si>
    <t>EtherMGDG</t>
  </si>
  <si>
    <t>NAGlySer 32:1;O2|NAGlySer 15:0;O(FA 17:0)</t>
  </si>
  <si>
    <t>NAGlySer 32:1;O2|NAGlySer 17:0;O(FA 15:0)</t>
  </si>
  <si>
    <t>w/o MS2: SM 31:1;O3</t>
  </si>
  <si>
    <t>C36H73N2O7P</t>
  </si>
  <si>
    <t>BGMZBXFRDFKSPI-UHFFFAOYSA-N</t>
  </si>
  <si>
    <t>O=C(NC(COP(=O)([O-])OCC[N+](C)(C)C)C(O)C(O)CCCC=CCCC)CCCCCCCCCCCCCCCCCC</t>
  </si>
  <si>
    <t>PS 28:0|PS 13:0_15:0</t>
  </si>
  <si>
    <t>C34H66NO10P</t>
  </si>
  <si>
    <t>NQMVSYFORCLWPW-UHFFFAOYSA-N</t>
  </si>
  <si>
    <t>O=C(OCC(OC(=O)CCCCCCCCCCCCCC)COP(=O)(O)OCC(N)C(=O)O)CCCCCCCCCCCC</t>
  </si>
  <si>
    <t>29:1; Normalized unit: Intensity; Annotation method: Msp20230821112155_conventional_converted_dev_1; Tag: Confirmed</t>
  </si>
  <si>
    <t>w/o MS2: SM 32:1;O3</t>
  </si>
  <si>
    <t>C37H75N2O7P</t>
  </si>
  <si>
    <t>PEGHAZGIEJNOLY-UHFFFAOYSA-N</t>
  </si>
  <si>
    <t>O=C(NC(COP(=O)([O-])OCC[N+](C)(C)C)C(O)C(O)CCCC=CCCC)CCCCCCCCCCCCCCCCCCC</t>
  </si>
  <si>
    <t>PE 32:0</t>
  </si>
  <si>
    <t>C37H74NO8P</t>
  </si>
  <si>
    <t>PS 29:0</t>
  </si>
  <si>
    <t>C35H68NO10P</t>
  </si>
  <si>
    <t>PS 29:0|PS 13:0_16:0</t>
  </si>
  <si>
    <t>OPJBUZHXTHIVLL-UHFFFAOYSA-N</t>
  </si>
  <si>
    <t>O=C(OCC(OC(=O)CCCCCCCCCCCCCCC)COP(=O)(O)OCC(N)C(=O)O)CCCCCCCCCCCC</t>
  </si>
  <si>
    <t>NAGlySer 34:1;O2|NAGlySer 17:0;O(FA 17:0)</t>
  </si>
  <si>
    <t>C39H74N2O7</t>
  </si>
  <si>
    <t>KASCUZFPTCHOGQ-UHFFFAOYSA-N</t>
  </si>
  <si>
    <t>O=C(OC(CCCCCCCC(=O)NCC(=O)NC(C(=O)O)CO)CCCCCCCC)CCCCCCCCCCCCCCCC</t>
  </si>
  <si>
    <t>PE 33:2</t>
  </si>
  <si>
    <t>C39H77NO9</t>
  </si>
  <si>
    <t>HexCer_HDS</t>
  </si>
  <si>
    <t>PE 33:0</t>
  </si>
  <si>
    <t>C38H76NO8P</t>
  </si>
  <si>
    <t>PS 30:0|PS 15:0_15:0</t>
  </si>
  <si>
    <t>C36H70NO10P</t>
  </si>
  <si>
    <t>NRQQGYJXZDJFLL-UHFFFAOYSA-N</t>
  </si>
  <si>
    <t>O=C(OCC(OC(=O)CCCCCCCCCCCCCC)COP(=O)(O)OCC(N)C(=O)O)CCCCCCCCCCCCCC</t>
  </si>
  <si>
    <t>C40H79NO9</t>
  </si>
  <si>
    <t>C39H81N2O7P</t>
  </si>
  <si>
    <t>PS 31:0</t>
  </si>
  <si>
    <t>C37H72NO10P</t>
  </si>
  <si>
    <t>YMQHGFKMTUEJFL-UHFFFAOYSA-N</t>
  </si>
  <si>
    <t>O=C(OCC(OC(=O)CCCCCCCCCCCCCCC)COP(=O)(O)OCC(N)C(=O)O)CCCCCCCCCCCCCC</t>
  </si>
  <si>
    <t>PS 31:0|PS 15:0_16:0</t>
  </si>
  <si>
    <t>C40H72NO8P</t>
  </si>
  <si>
    <t>PE 35:4</t>
  </si>
  <si>
    <t>32:4; Normalized unit: Intensity; Annotation method: Msp20230821112155_conventional_converted_dev_1; Tag: Confirmed</t>
  </si>
  <si>
    <t>PS 32:0|PS 15:0_17:0</t>
  </si>
  <si>
    <t>C38H74NO10P</t>
  </si>
  <si>
    <t>JIVROOCQAUGMSR-UHFFFAOYSA-N</t>
  </si>
  <si>
    <t>O=C(OCC(OC(=O)CCCCCCCCCCCCCCCC)COP(=O)(O)OCC(N)C(=O)O)CCCCCCCCCCCCCC</t>
  </si>
  <si>
    <t>PS 32:0</t>
  </si>
  <si>
    <t>C41H74NO8P</t>
  </si>
  <si>
    <t>C42H74NO8P</t>
  </si>
  <si>
    <t>C42H76NO8P</t>
  </si>
  <si>
    <t>36:4; Normalized unit: Intensity; Annotation method: Msp20230821112155_conventional_converted_dev_1; Tag: Confirmed</t>
  </si>
  <si>
    <t>CL</t>
  </si>
  <si>
    <t>C70H132O17P2</t>
  </si>
  <si>
    <t>PTOQLPKMWBOSRA-UHFFFAOYSA-N</t>
  </si>
  <si>
    <t>O=C(OCC(OC(=O)CCCCCCCCCCCCCCCC)COP(=O)(O)OCC(O)COP(=O)(O)OCC(OC(=O)CCCCCCCCCCC)COC(=O)CCCCCCCCCCCCC)CCCCCCCC=CCC=CCCCCC</t>
  </si>
  <si>
    <t>C72H136O17P2</t>
  </si>
  <si>
    <t>RERFOZOCUWYXNL-UHFFFAOYSA-N</t>
  </si>
  <si>
    <t>O=C(OCC(OC(=O)CCCCCCCCCCCCCCCCC)COP(=O)(O)OCC(O)COP(=O)(O)OCC(OC(=O)CCCCCCCCCCC)COC(=O)CCCCCCCCCCCCCC)CCCCCCCC=CCC=CCCCCC</t>
  </si>
  <si>
    <t>C72H138O17P2</t>
  </si>
  <si>
    <t>KORCUQQNKPSDOO-UHFFFAOYSA-N</t>
  </si>
  <si>
    <t>O=C(OCC(OC(=O)CCCCCCCCCCCCCCCCCCCCCCC)COP(=O)(O)OCC(O)COP(=O)(O)OCC(OC(=O)CCCCCCCCCCC)COC(=O)CCCCCCCCCCC)CCCCCCCC=CCCCCC</t>
  </si>
  <si>
    <t>C76H128O17P2</t>
  </si>
  <si>
    <t>KBXPDXMKTPYGDM-UHFFFAOYSA-N</t>
  </si>
  <si>
    <t>O=C(OCC(OC(=O)CCCC=CCC=CCC=CCC=CCC=CCC)COP(=O)(O)OCC(O)COP(=O)(O)OCC(OC(=O)CCCCCCCCCCC)COC(=O)CCCCCCCCCCCCCC)CCCC=CCC=CCC=CCC=CCC=CCC</t>
  </si>
  <si>
    <t>C80H140O17P2</t>
  </si>
  <si>
    <t>YMILBTLLACUZHS-UHFFFAOYSA-N</t>
  </si>
  <si>
    <t>O=C(OCC(OC(=O)CCCCCCCCC=CCC=CCC=CCCCCC)COP(=O)(O)OCC(O)COP(=O)(O)OCC(OC(=O)CCCCCCCCCCC)COC(=O)CCCCCCCCCCCCCC)CCCCCC=CCC=CCC=CCC=CCC=CCC</t>
  </si>
  <si>
    <t>Sample key</t>
  </si>
  <si>
    <t>sample ID or name</t>
  </si>
  <si>
    <t>sample number</t>
  </si>
  <si>
    <t>amount for normalization (cells)</t>
  </si>
  <si>
    <t>group</t>
  </si>
  <si>
    <t>box number: box location</t>
  </si>
  <si>
    <t>wild-type</t>
  </si>
  <si>
    <t>box1: 1</t>
  </si>
  <si>
    <t>box1: 2</t>
  </si>
  <si>
    <t>box1: 3</t>
  </si>
  <si>
    <t>delta clsA</t>
  </si>
  <si>
    <t>box1: 4</t>
  </si>
  <si>
    <t>box1: 5</t>
  </si>
  <si>
    <t>box1: 6</t>
  </si>
  <si>
    <t>delta clsB</t>
  </si>
  <si>
    <t>box1: 7</t>
  </si>
  <si>
    <t>box1: 8</t>
  </si>
  <si>
    <t>box1: 9</t>
  </si>
  <si>
    <t>delta clsA delta clsB</t>
  </si>
  <si>
    <t>box1: 10</t>
  </si>
  <si>
    <t>box1: 11</t>
  </si>
  <si>
    <t>box1: 12</t>
  </si>
  <si>
    <r>
      <rPr>
        <sz val="11"/>
        <color theme="1"/>
        <rFont val="Aptos Narrow"/>
        <family val="2"/>
      </rPr>
      <t>Δ</t>
    </r>
    <r>
      <rPr>
        <sz val="11"/>
        <color theme="1"/>
        <rFont val="Aptos Narrow"/>
        <family val="2"/>
        <scheme val="minor"/>
      </rPr>
      <t>clsA</t>
    </r>
  </si>
  <si>
    <t>ΔclsB</t>
  </si>
  <si>
    <t>ΔclsA ΔclsB</t>
  </si>
  <si>
    <t>Cell no.</t>
  </si>
  <si>
    <t>Metabolite name from MS-DIAL</t>
  </si>
  <si>
    <t>tail 1</t>
  </si>
  <si>
    <t>tail 2</t>
  </si>
  <si>
    <t>tail 3</t>
  </si>
  <si>
    <t>tail 4</t>
  </si>
  <si>
    <t>C tail 1</t>
  </si>
  <si>
    <t>unsat tail 1</t>
  </si>
  <si>
    <t>C tail 2</t>
  </si>
  <si>
    <t>unsat tail 2</t>
  </si>
  <si>
    <t>C tail 3</t>
  </si>
  <si>
    <t>unsat tail 3</t>
  </si>
  <si>
    <t>C tail 4</t>
  </si>
  <si>
    <t>unsat tail 4</t>
  </si>
  <si>
    <t>total C</t>
  </si>
  <si>
    <t>total unsat</t>
  </si>
  <si>
    <t>combined</t>
  </si>
  <si>
    <t>Sample no.</t>
  </si>
  <si>
    <t>Manually confirmed lipid</t>
  </si>
  <si>
    <t>raw peak area</t>
  </si>
  <si>
    <t>CL 61:2</t>
  </si>
  <si>
    <t>CL 63:2</t>
  </si>
  <si>
    <t>CL 63:1</t>
  </si>
  <si>
    <t>CL 67:10</t>
  </si>
  <si>
    <t>CL 69:6</t>
  </si>
  <si>
    <t>CL 71:8</t>
  </si>
  <si>
    <t>LPS 16:0</t>
  </si>
  <si>
    <t>normalized peak area =  raw peak area/cell no.</t>
  </si>
  <si>
    <t>average</t>
  </si>
  <si>
    <t>standard deviation</t>
  </si>
  <si>
    <t>RSD</t>
  </si>
  <si>
    <t>fold change relative to WT</t>
  </si>
  <si>
    <t>p-value relative to WT</t>
  </si>
  <si>
    <t>sample</t>
  </si>
  <si>
    <t>S1</t>
  </si>
  <si>
    <t>S2</t>
  </si>
  <si>
    <t>S3</t>
  </si>
  <si>
    <t>S4</t>
  </si>
  <si>
    <t>ΔclsA</t>
  </si>
  <si>
    <t>S5</t>
  </si>
  <si>
    <t>S6</t>
  </si>
  <si>
    <t>S7</t>
  </si>
  <si>
    <t>S8</t>
  </si>
  <si>
    <t>S9</t>
  </si>
  <si>
    <t>S10</t>
  </si>
  <si>
    <t>S11</t>
  </si>
  <si>
    <t>S12</t>
  </si>
  <si>
    <t>LPC 16:0</t>
  </si>
  <si>
    <t>LPC 18:1</t>
  </si>
  <si>
    <t>LPC 18:0</t>
  </si>
  <si>
    <t>w/o MS2: Adenosine_5'-monophosphate</t>
  </si>
  <si>
    <t>w/o MS2: Inosine_5'-monophosphate</t>
  </si>
  <si>
    <t>oxidized tail 1</t>
  </si>
  <si>
    <t>oxidized tail 3</t>
  </si>
  <si>
    <t>total ox</t>
  </si>
  <si>
    <t>w/o MS2: Cer 12:1:3/22:4:2</t>
  </si>
  <si>
    <t>w/o MS2: Cer 13:1:3/24:4:2</t>
  </si>
  <si>
    <t>w/o MS2: Cer 13:1:3/24:2:2</t>
  </si>
  <si>
    <t>w/o MS2: SM 31:1:3</t>
  </si>
  <si>
    <t>w/o MS2: SM 32:1:3</t>
  </si>
  <si>
    <t>BMP 28:4</t>
  </si>
  <si>
    <t>BMP 28:3</t>
  </si>
  <si>
    <t>BMP 29:3</t>
  </si>
  <si>
    <t>BMP 30:3</t>
  </si>
  <si>
    <t>BMP 31:3</t>
  </si>
  <si>
    <t>BMP 31:2</t>
  </si>
  <si>
    <t>BMP 32:4</t>
  </si>
  <si>
    <t>BMP 32:3</t>
  </si>
  <si>
    <t>BMP 33:4</t>
  </si>
  <si>
    <t>BMP 33:3</t>
  </si>
  <si>
    <t>BMP 34:4</t>
  </si>
  <si>
    <t>BMP 36:4</t>
  </si>
  <si>
    <t>BMP 37:4</t>
  </si>
  <si>
    <t>CAR 10:0</t>
  </si>
  <si>
    <t>CAR 11:0</t>
  </si>
  <si>
    <t>CAR 15:1</t>
  </si>
  <si>
    <t>CAR 15:0</t>
  </si>
  <si>
    <t>CAR 16:1</t>
  </si>
  <si>
    <t>CAR 17:4</t>
  </si>
  <si>
    <t>CAR 17:3</t>
  </si>
  <si>
    <t>CAR 18:3</t>
  </si>
  <si>
    <t>Cer 29:0:5O</t>
  </si>
  <si>
    <t>Cer 30:2:5O</t>
  </si>
  <si>
    <t>Cer 33:5:5O</t>
  </si>
  <si>
    <t>Cer 33:1:5O</t>
  </si>
  <si>
    <t>Cer 34:5:5O</t>
  </si>
  <si>
    <t>Cer 35:6:5O</t>
  </si>
  <si>
    <t>Cer 36:3:5O</t>
  </si>
  <si>
    <t>Cer 37:5:5O</t>
  </si>
  <si>
    <t>Cer 37:3:5O</t>
  </si>
  <si>
    <t>Cer 38:5:5O</t>
  </si>
  <si>
    <t>Cer 38:4:5O</t>
  </si>
  <si>
    <t>Cer 39:6:5O</t>
  </si>
  <si>
    <t>Cer 40:6:5O</t>
  </si>
  <si>
    <t>Cer 20:0:3O</t>
  </si>
  <si>
    <t>Cer 23:0:3O</t>
  </si>
  <si>
    <t>CL 59:2</t>
  </si>
  <si>
    <t>CL 59:1</t>
  </si>
  <si>
    <t>CL 60:2</t>
  </si>
  <si>
    <t>CL 62:2</t>
  </si>
  <si>
    <t>CL 62:1</t>
  </si>
  <si>
    <t>CL 64:6</t>
  </si>
  <si>
    <t>CL 64:2</t>
  </si>
  <si>
    <t>CL 65:6</t>
  </si>
  <si>
    <t>CL 72:8</t>
  </si>
  <si>
    <t>CL 74:16</t>
  </si>
  <si>
    <t>CL 73:8</t>
  </si>
  <si>
    <t>CL 74:11</t>
  </si>
  <si>
    <t>CL 74:8</t>
  </si>
  <si>
    <t>CL 75:11</t>
  </si>
  <si>
    <t>CL 75:8</t>
  </si>
  <si>
    <t>CL 76:11</t>
  </si>
  <si>
    <t>CL 77:11</t>
  </si>
  <si>
    <t>CL 78:11</t>
  </si>
  <si>
    <t>SPB 19:0:2O</t>
  </si>
  <si>
    <t>SPB 20:0:2O</t>
  </si>
  <si>
    <t>SPB 21:0:2O</t>
  </si>
  <si>
    <t>SPB 24:0:2O</t>
  </si>
  <si>
    <t>MGDG 28:5</t>
  </si>
  <si>
    <t>MGDG 29:1</t>
  </si>
  <si>
    <t>MGDG 30:1</t>
  </si>
  <si>
    <t>MGDG 31:4</t>
  </si>
  <si>
    <t>MGDG 31:1</t>
  </si>
  <si>
    <t>MGDG 32:1</t>
  </si>
  <si>
    <t>MGDG 33:1</t>
  </si>
  <si>
    <t>HexCer 33:0:3O</t>
  </si>
  <si>
    <t>HexCer 34:0:3O</t>
  </si>
  <si>
    <t>LPC 19:4</t>
  </si>
  <si>
    <t>LPS 13:0</t>
  </si>
  <si>
    <t>LPS 14:0</t>
  </si>
  <si>
    <t>LPS 17:0</t>
  </si>
  <si>
    <t>LPS 18:1</t>
  </si>
  <si>
    <t>LPS 18:0</t>
  </si>
  <si>
    <t>NAE 10:0</t>
  </si>
  <si>
    <t>NAE 11:0</t>
  </si>
  <si>
    <t>NAE 12:0</t>
  </si>
  <si>
    <t>NAE 16:2</t>
  </si>
  <si>
    <t>NAGly 24:4:1O</t>
  </si>
  <si>
    <t>NAGly 24:2:1O</t>
  </si>
  <si>
    <t>NAGly 30:0:1O</t>
  </si>
  <si>
    <t>NAGly 31:0:1O</t>
  </si>
  <si>
    <t>NAGly 34:1:1O</t>
  </si>
  <si>
    <t>NAGlySer 25:2:1O</t>
  </si>
  <si>
    <t>NAGlySer 26:2:1O</t>
  </si>
  <si>
    <t>NAGlySer 27:2:1O</t>
  </si>
  <si>
    <t>NAGlySer 28:0:1O</t>
  </si>
  <si>
    <t>NAGlySer 29:0:1O</t>
  </si>
  <si>
    <t>NAGlySer 31:1:1O</t>
  </si>
  <si>
    <t>NAGlySer 31:0:1O</t>
  </si>
  <si>
    <t>NAGlySer 32:0:1O</t>
  </si>
  <si>
    <t>NAGlySer 33:4:1O</t>
  </si>
  <si>
    <t>NAGlySer 34:0:1O</t>
  </si>
  <si>
    <t>NAGlySer 35:1:1O</t>
  </si>
  <si>
    <t>NAGlySer 35:0:1O</t>
  </si>
  <si>
    <t>NAGlySer 36:1:1O</t>
  </si>
  <si>
    <t>NAOrn 17:1</t>
  </si>
  <si>
    <t>NAOrn 16:0:1O</t>
  </si>
  <si>
    <t>NAOrn 17:1:1O</t>
  </si>
  <si>
    <t>NAOrn 17:0:1O</t>
  </si>
  <si>
    <t>NAOrn 18:0:1O</t>
  </si>
  <si>
    <t>NAOrn 19:0:1O</t>
  </si>
  <si>
    <t>NAOrn 20:4:1O</t>
  </si>
  <si>
    <t>NAOrn 22:0:1O</t>
  </si>
  <si>
    <t>PC 24:1</t>
  </si>
  <si>
    <t>PC 24:0</t>
  </si>
  <si>
    <t>PC 26:1</t>
  </si>
  <si>
    <t>PC 32:4</t>
  </si>
  <si>
    <t>PC 33:4</t>
  </si>
  <si>
    <t>PC 34:5</t>
  </si>
  <si>
    <t>PC 34:4</t>
  </si>
  <si>
    <t>PC 34:3</t>
  </si>
  <si>
    <t>SL 25:2:2O</t>
  </si>
  <si>
    <t>SL 25:0:2O</t>
  </si>
  <si>
    <t>SL 26:1:2O</t>
  </si>
  <si>
    <t>SL 27:1:2O</t>
  </si>
  <si>
    <t>SL 28:1:2O</t>
  </si>
  <si>
    <t>SL 29:1:2O</t>
  </si>
  <si>
    <t>SL 30:1:2O</t>
  </si>
  <si>
    <t>SL 31:2:2O</t>
  </si>
  <si>
    <t>SL 31:1:2O</t>
  </si>
  <si>
    <t>SL 32:2:2O</t>
  </si>
  <si>
    <t>SL 33:2:2O</t>
  </si>
  <si>
    <t>SM 25:0:3O</t>
  </si>
  <si>
    <t>SM 26:2:3O</t>
  </si>
  <si>
    <t>SM 26:0:3O</t>
  </si>
  <si>
    <t>SM 27:2:3O</t>
  </si>
  <si>
    <t>SM 27:0:3O</t>
  </si>
  <si>
    <t>SM 28:0:3O</t>
  </si>
  <si>
    <t>SM 31:1:3O</t>
  </si>
  <si>
    <t>SM 32:1:3O</t>
  </si>
  <si>
    <t>SM 34:0:3O</t>
  </si>
  <si>
    <t>SM 35:3:3O</t>
  </si>
  <si>
    <t>SM 36:4:3O</t>
  </si>
  <si>
    <t>1-</t>
  </si>
  <si>
    <t>10-</t>
  </si>
  <si>
    <t>11-</t>
  </si>
  <si>
    <t>12-</t>
  </si>
  <si>
    <t>2-</t>
  </si>
  <si>
    <t>3-</t>
  </si>
  <si>
    <t>4-</t>
  </si>
  <si>
    <t>5-</t>
  </si>
  <si>
    <t>6-</t>
  </si>
  <si>
    <t>7-</t>
  </si>
  <si>
    <t>8-</t>
  </si>
  <si>
    <t>9-</t>
  </si>
  <si>
    <t>blank1-</t>
  </si>
  <si>
    <t>blank2-</t>
  </si>
  <si>
    <t>blank3-</t>
  </si>
  <si>
    <t>extra_blank1</t>
  </si>
  <si>
    <t>extra_blank2</t>
  </si>
  <si>
    <t>extra_blank3</t>
  </si>
  <si>
    <t>w/o MS2: NAGly 10:0</t>
  </si>
  <si>
    <t>[M-H]-</t>
  </si>
  <si>
    <t>C12H23NO3</t>
  </si>
  <si>
    <t>WRRYZYASRAUROW-UHFFFAOYSA-N</t>
  </si>
  <si>
    <t>O=C(O)CNC(=O)CCCCCCCCC</t>
  </si>
  <si>
    <t>228.16046:10369 228.79857:6111 228.97411:6045 229.93726:9979</t>
  </si>
  <si>
    <t>w/o MS2: NAGly 12:0</t>
  </si>
  <si>
    <t>C14H27NO3</t>
  </si>
  <si>
    <t>JWGGSJFIGIGFSQ-UHFFFAOYSA-N</t>
  </si>
  <si>
    <t>O=C(O)CNC(=O)CCCCCCCCCCC</t>
  </si>
  <si>
    <t>256.19183:587172 257.17584:233371 257.19525:111785 258.18231:996390</t>
  </si>
  <si>
    <t>w/o MS2: NAGly 14:1</t>
  </si>
  <si>
    <t>C16H29NO3</t>
  </si>
  <si>
    <t>XBPUCXAVBXOKOU-UHFFFAOYSA-N</t>
  </si>
  <si>
    <t>O=C(O)CNC(=O)CCCCCCCC=CCCCC</t>
  </si>
  <si>
    <t>282.20737:49479 283.13736:159617 283.19089:23992 284.07492:36610 284.14044:48715</t>
  </si>
  <si>
    <t>w/o MS2: NAGly 14:0</t>
  </si>
  <si>
    <t>C16H31NO3</t>
  </si>
  <si>
    <t>DYUGTPXLDJQBRB-UHFFFAOYSA-N</t>
  </si>
  <si>
    <t>O=C(O)CNC(=O)CCCCCCCCCCCCC</t>
  </si>
  <si>
    <t>284.22308:34736 284.26724:10371 286.18820:6118</t>
  </si>
  <si>
    <t>[M+HCOO]-</t>
  </si>
  <si>
    <t>w/o MS2: NAGly 15:3</t>
  </si>
  <si>
    <t>C17H27NO3</t>
  </si>
  <si>
    <t>ZOJVOYPOQHPHNA-UHFFFAOYSA-N</t>
  </si>
  <si>
    <t>O=C(O)CNC(=O)CCCCC=CCC=CCC=CCC</t>
  </si>
  <si>
    <t>292.19180:61276 293.02893:9718 293.19507:10076</t>
  </si>
  <si>
    <t>292.19180:23686</t>
  </si>
  <si>
    <t>w/o MS2: NAE 13:1</t>
  </si>
  <si>
    <t>C15H29NO2</t>
  </si>
  <si>
    <t>VWSHYVNVDMSXHS-UHFFFAOYSA-N</t>
  </si>
  <si>
    <t>O=C(NCCO)CCCCCCCC=CCCC</t>
  </si>
  <si>
    <t>300.21805:10000 301.16290:7852 302.14682:9818</t>
  </si>
  <si>
    <t>300.21799:20189 300.91922:6575 301.07895:9475 301.16299:11788 301.22150:4959 302.07254:26591 302.14700:8715</t>
  </si>
  <si>
    <t>w/o MS2: NAGly 16:1</t>
  </si>
  <si>
    <t>C18H33NO3</t>
  </si>
  <si>
    <t>YWPIANMBCWTPEE-UHFFFAOYSA-N</t>
  </si>
  <si>
    <t>O=C(O)CNC(=O)CCCCCCCC=CCCCCCC</t>
  </si>
  <si>
    <t>310.23877:28069 310.93097:36722 311.16861:26152</t>
  </si>
  <si>
    <t>w/o MS2: NAGly 16:0</t>
  </si>
  <si>
    <t>C18H35NO3</t>
  </si>
  <si>
    <t>KVTFEOAKFFQCCX-UHFFFAOYSA-N</t>
  </si>
  <si>
    <t>O=C(O)CNC(=O)CCCCCCCCCCCCCCC</t>
  </si>
  <si>
    <t>312.25436:19267 313.85590:12377</t>
  </si>
  <si>
    <t>312.25433:6391 312.83594:15410 313.86288:4405</t>
  </si>
  <si>
    <t>NAGly 15:0;O</t>
  </si>
  <si>
    <t>DYJUHQZCMMARAT-UHFFFAOYSA-N</t>
  </si>
  <si>
    <t>O=C(O)CNC(=O)CC(O)CCCCCCCCCCCC</t>
  </si>
  <si>
    <t>314.23367:375938 314.86023:5269 315.19669:6166 315.23715:69556 315.25391:10502 316.24042:6150</t>
  </si>
  <si>
    <t>74.02474:37230</t>
  </si>
  <si>
    <t>314.23364:600518 315.20346:8454 315.23700:93285</t>
  </si>
  <si>
    <t>74.02474:66677</t>
  </si>
  <si>
    <t>w/o MS2: NAGly 17:1</t>
  </si>
  <si>
    <t>C19H35NO3</t>
  </si>
  <si>
    <t>UISFGLYCCDZMAC-UHFFFAOYSA-N</t>
  </si>
  <si>
    <t>O=C(O)CNC(=O)CCCCCCCC=CCCCCCCC</t>
  </si>
  <si>
    <t>324.25439:18728 324.88217:18363 325.18427:183117 326.18768:44482</t>
  </si>
  <si>
    <t>w/o MS2: NAGly 17:0</t>
  </si>
  <si>
    <t>C19H37NO3</t>
  </si>
  <si>
    <t>AEKJBHKVBQSNGN-UHFFFAOYSA-N</t>
  </si>
  <si>
    <t>O=C(O)CNC(=O)CCCCCCCCCCCCCCCC</t>
  </si>
  <si>
    <t>326.26999:34142 326.88803:13272 326.90353:11059 327.12692:87043 327.27304:7113 328.12625:10254 328.13535:28049</t>
  </si>
  <si>
    <t>NAGly 16:0;O</t>
  </si>
  <si>
    <t>MZUHHHSFDVDBCZ-UHFFFAOYSA-N</t>
  </si>
  <si>
    <t>O=C(O)CNC(=O)CC(O)CCCCCCCCCCCCC</t>
  </si>
  <si>
    <t>328.24927:526026 328.90378:20756 329.25256:78124 329.85144:6757 329.90152:46954 330.25555:6252</t>
  </si>
  <si>
    <t>74.02471:45771</t>
  </si>
  <si>
    <t>328.24933:1080983 328.90378:18960 329.24646:10433 329.25266:216590 329.85098:6592 329.90170:35235 330.25613:10816</t>
  </si>
  <si>
    <t>74.02472:83065</t>
  </si>
  <si>
    <t>340.24908:31446 340.85907:17984 340.93994:26132 341.05606:5885 341.25201:10014 341.85690:35294 342.26462:1386194</t>
  </si>
  <si>
    <t>NAGly 17:0;O</t>
  </si>
  <si>
    <t>C19H37NO4</t>
  </si>
  <si>
    <t>IEWHONSDBIATGX-UHFFFAOYSA-N</t>
  </si>
  <si>
    <t>O=C(O)CNC(=O)CC(O)CCCCCCCCCCCCCC</t>
  </si>
  <si>
    <t>342.26465:183368 342.85474:29706 343.26804:29698 343.85239:9319</t>
  </si>
  <si>
    <t>74.02471:19373</t>
  </si>
  <si>
    <t>342.26450:5257247 342.85446:8101 342.87216:7733 343.26773:1114042 344.27124:112128</t>
  </si>
  <si>
    <t>74.02471:414691</t>
  </si>
  <si>
    <t>w/o MS2: NAGly 19:4</t>
  </si>
  <si>
    <t>C21H33NO3</t>
  </si>
  <si>
    <t>FPNIFFVNYAXRTL-UHFFFAOYSA-N</t>
  </si>
  <si>
    <t>O=C(O)CNC(=O)CCCCCC=CCC=CCC=CCC=CCC</t>
  </si>
  <si>
    <t>346.23856:9589 347.82361:4212</t>
  </si>
  <si>
    <t>w/o MS2: NAE 18:5</t>
  </si>
  <si>
    <t>C20H31NO2</t>
  </si>
  <si>
    <t>WBNPIPVSMREONW-UHFFFAOYSA-N</t>
  </si>
  <si>
    <t>O=C(NCCO)CC=CCC=CCC=CCC=CCC=CCC</t>
  </si>
  <si>
    <t>362.23346:9649 362.87497:10684 363.45291:4688 364.17377:4247 364.19858:27210</t>
  </si>
  <si>
    <t>362.23627:8879 362.87457:14592 362.94046:10818 362.96896:5589 363.00220:4848</t>
  </si>
  <si>
    <t>w/o MS2: Cer 12:1;O2/9:0(2OH)</t>
  </si>
  <si>
    <t>C21H41NO4</t>
  </si>
  <si>
    <t>Cer_AS</t>
  </si>
  <si>
    <t>GBGOODIZJPRDMQ-UHFFFAOYSA-N</t>
  </si>
  <si>
    <t>O=C(NC(CO)C(O)C=CCCCCCCC)C(O)CCCCCCC</t>
  </si>
  <si>
    <t>370.29605:21063 371.90030:4363</t>
  </si>
  <si>
    <t>w/o MS2: LPE 11:0</t>
  </si>
  <si>
    <t>C16H34NO7P</t>
  </si>
  <si>
    <t>PHPWRSKRTHPSCT-UHFFFAOYSA-N</t>
  </si>
  <si>
    <t>O=C(OCC(O)COP(=O)(O)OCCN)CCCCCCCCCC</t>
  </si>
  <si>
    <t>382.19809:103032 382.97656:40436 383.11310:33037 383.13937:23924 383.22937:753612 384.21347:28742 384.22534:50601 384.23282:131487</t>
  </si>
  <si>
    <t>Normalized unit: Intensity; Annotation method: Msp20230821112155_conventional_converted_dev_1; Tag: Low quality spectrum|Confirmed</t>
  </si>
  <si>
    <t>382.19949:332612 383.20291:48290 384.22479:94695</t>
  </si>
  <si>
    <t>78.95903:8652</t>
  </si>
  <si>
    <t>w/o MS2: Cer 12:1;O2/10:0(2OH)</t>
  </si>
  <si>
    <t>GHLXXWIMZZWVLW-UHFFFAOYSA-N</t>
  </si>
  <si>
    <t>O=C(NC(CO)C(O)C=CCCCCCCC)C(O)CCCCCCCC</t>
  </si>
  <si>
    <t>384.31171:34666 384.88379:9480 384.93478:19226 385.31442:8978</t>
  </si>
  <si>
    <t>384.31180:15984 384.88403:13256 384.93469:21430</t>
  </si>
  <si>
    <t>w/o MS2: NAE 20:4</t>
  </si>
  <si>
    <t>C22H37NO2</t>
  </si>
  <si>
    <t>ZTNVCFQDUOWGNJ-UHFFFAOYSA-N</t>
  </si>
  <si>
    <t>O=C(NCCO)CCCCCCC=CCC=CCC=CCC=CCC</t>
  </si>
  <si>
    <t>392.28339:18335 392.86862:12327</t>
  </si>
  <si>
    <t>w/o MS2: LPE 12:0</t>
  </si>
  <si>
    <t>C17H36NO7P</t>
  </si>
  <si>
    <t>IZDRGPDUDLWAGR-UHFFFAOYSA-N</t>
  </si>
  <si>
    <t>O=C(OCC(O)COP(=O)(O)OCCN)CCCCCCCCCCC</t>
  </si>
  <si>
    <t>396.21521:398653 397.21869:48373</t>
  </si>
  <si>
    <t>396.20782:8055 396.21561:22261 396.43756:5221 396.89096:12086 398.24030:5735</t>
  </si>
  <si>
    <t>w/o MS2: Cer 12:1;O2/11:0(2OH)</t>
  </si>
  <si>
    <t>C23H45NO4</t>
  </si>
  <si>
    <t>HUQYAQDGRKCKSR-UHFFFAOYSA-N</t>
  </si>
  <si>
    <t>O=C(NC(CO)C(O)C=CCCCCCCC)C(O)CCCCCCCCC</t>
  </si>
  <si>
    <t>398.32727:35713 398.88538:10110 398.89252:15250 399.32980:9080 399.89215:5127 400.15530:7560</t>
  </si>
  <si>
    <t>NAGlySer 15:0;O</t>
  </si>
  <si>
    <t>C20H38N2O6</t>
  </si>
  <si>
    <t>FIMTUGCFZMEWCW-UHFFFAOYSA-N</t>
  </si>
  <si>
    <t>O=C(NC(C(=O)O)CO)CNC(=O)CC(O)CCCCCCCCCCCC</t>
  </si>
  <si>
    <t>401.26535:191667 402.26883:25919 403.27139:4824</t>
  </si>
  <si>
    <t>50.72310:3301 51.63130:2577 55.29760:2683 58.27021:2563 70.34306:2884 71.01340:2885 74.02467:5441 86.03719:2804 87.05637:11572 98.37150:2740 99.05639:23552 108.92340:2706 117.06685:5914 141.06696:4257 159.49858:3012 186.85645:2592 226.30006:2902 246.24414:2660 300.53049:3214 303.48309:2724 307.72241:2384 332.34131:2979 371.25479:9624 401.26526:23893</t>
  </si>
  <si>
    <t>LPA</t>
  </si>
  <si>
    <t>w/o MS2: LPE 13:0</t>
  </si>
  <si>
    <t>410.23096:1576263 410.84204:8985 411.03070:8762 411.23434:334974 412.23718:42292 412.25635:7373</t>
  </si>
  <si>
    <t>78.95901:22291</t>
  </si>
  <si>
    <t>w/o MS2: NAGlySer 16:1;O</t>
  </si>
  <si>
    <t>C21H38N2O6</t>
  </si>
  <si>
    <t>DTTHSACZHQYYER-UHFFFAOYSA-N</t>
  </si>
  <si>
    <t>O=C(O)C(NC(=O)CNC(=O)CC(O)CCCCCC=CCCCCCC)CO</t>
  </si>
  <si>
    <t>413.26566:22016 414.26938:6093 415.23102:6031</t>
  </si>
  <si>
    <t>NAGlySer 16:0;O</t>
  </si>
  <si>
    <t>C21H40N2O6</t>
  </si>
  <si>
    <t>ZNROCQCWMZLATI-UHFFFAOYSA-N</t>
  </si>
  <si>
    <t>O=C(NC(C(=O)O)CO)CNC(=O)CC(O)CCCCCCCCCCCCC</t>
  </si>
  <si>
    <t>415.28076:318843 416.28415:65543 417.28619:7703</t>
  </si>
  <si>
    <t>58.02973:3101 68.25871:2860 72.82127:2592 74.02468:7831 75.85390:2502 80.89376:2866 87.05634:24118 92.98493:2897 94.15273:3010 99.05632:22085 104.03532:2573 115.05125:3229 117.06705:4639 129.06679:5581 136.90984:2957 141.06677:4716 167.46565:2974 173.05653:3374 198.72614:3041 211.80878:3267 219.56367:2564 219.69394:2894 222.65981:3074 261.31619:3034 278.66702:2734 385.27039:6074 415.28082:38778</t>
  </si>
  <si>
    <t>415.28085:3554221 416.28412:803192 417.28711:87915</t>
  </si>
  <si>
    <t>58.02978:9757 74.02468:35899 87.05632:95172 99.05632:109459 117.06690:26156 141.06686:30267 173.05667:16421</t>
  </si>
  <si>
    <t>w/o MS2: NAE 22:5</t>
  </si>
  <si>
    <t>418.29617:19877 419.15768:33027 420.15536:15295</t>
  </si>
  <si>
    <t>424.24637:208034 424.57825:27878 425.24973:36919 426.02176:11041</t>
  </si>
  <si>
    <t>227.20154:13360 424.24667:7745</t>
  </si>
  <si>
    <t>424.24646:391343 424.57809:6755 425.08417:5077 425.24991:82310 426.02151:5751 426.25214:5587</t>
  </si>
  <si>
    <t>78.95905:9121 140.01176:3978 227.20160:29726</t>
  </si>
  <si>
    <t>NAGlySer 17:0;O</t>
  </si>
  <si>
    <t>C22H42N2O6</t>
  </si>
  <si>
    <t>IUNMZZJTGROXIO-UHFFFAOYSA-N</t>
  </si>
  <si>
    <t>O=C(NC(C(=O)O)CO)CNC(=O)CC(O)CCCCCCCCCCCCCC</t>
  </si>
  <si>
    <t>429.29639:376691 430.30005:53168 430.92493:6384 431.30283:14702</t>
  </si>
  <si>
    <t>50.68042:2911 52.13734:2480 53.88122:2662 72.04547:2957 72.24395:2863 72.30738:2521 74.02470:11285 81.53593:2744 84.66636:3219 87.05630:40024 94.08231:3087 96.48115:2574 98.02473:3315 99.05631:32560 104.08961:2679 117.06693:7781 129.06699:3146 141.06693:5842 159.07744:3272 159.18359:2905 173.05663:3365 173.43413:3299 186.41772:2767 199.42857:2679 208.36359:2877 212.14218:2611 216.29364:2693 278.48993:3225 358.88684:2597 399.28586:8888 410.88666:2661 429.29645:41188</t>
  </si>
  <si>
    <t>429.29681:1509473 430.30017:359547 431.30325:53888</t>
  </si>
  <si>
    <t>74.02471:18768 87.05636:41995 99.05637:50947 117.06695:10779 141.06702:12943 173.05672:7074</t>
  </si>
  <si>
    <t>w/o MS2: LPA 18:3</t>
  </si>
  <si>
    <t>C21H37O7P</t>
  </si>
  <si>
    <t>DVNZKWQUAXJYGB-UHFFFAOYSA-N</t>
  </si>
  <si>
    <t>O=C(OCC(O)COP(=O)(O)O)CCCCCCCC=CCC=CCC=CCC</t>
  </si>
  <si>
    <t>431.21829:257193 432.22174:90761</t>
  </si>
  <si>
    <t>w/o MS2: LPE 15:1</t>
  </si>
  <si>
    <t>C20H40NO7P</t>
  </si>
  <si>
    <t>MTAKQPCXFDXVHS-UHFFFAOYSA-N</t>
  </si>
  <si>
    <t>O=C(OCC(O)COP(=O)(O)OCCN)CCCCCCCC=CCCCCC</t>
  </si>
  <si>
    <t>436.24689:13110 438.26233:45826</t>
  </si>
  <si>
    <t>438.26215:837895 439.26562:167620 440.26846:39268</t>
  </si>
  <si>
    <t>78.95905:7124 241.21718:73934</t>
  </si>
  <si>
    <t>438.26215:5634438 439.26538:1211584 440.26791:157731</t>
  </si>
  <si>
    <t>62.96399:3704 78.95899:78507 196.03793:39544 241.21716:311217</t>
  </si>
  <si>
    <t>438.26199:1366805 439.26535:267108 440.26843:41976</t>
  </si>
  <si>
    <t>78.95901:22577 241.21715:85469</t>
  </si>
  <si>
    <t>w/o MS2: LPA 19:4</t>
  </si>
  <si>
    <t>C22H37O7P</t>
  </si>
  <si>
    <t>INFQVWGUIGNGOU-UHFFFAOYSA-N</t>
  </si>
  <si>
    <t>O=C(OCC(O)COP(=O)(O)O)CCCCCC=CCC=CCC=CCC=CCC</t>
  </si>
  <si>
    <t>443.22128:64992 444.22818:48544 445.23138:6978</t>
  </si>
  <si>
    <t>w/o MS2: NAGlySer 18:0;O</t>
  </si>
  <si>
    <t>C23H44N2O6</t>
  </si>
  <si>
    <t>VYTZYOBOLXJZPM-UHFFFAOYSA-N</t>
  </si>
  <si>
    <t>O=C(NC(C(=O)O)CO)CNC(=O)CC(O)CCCCCCCCCCCCCCC</t>
  </si>
  <si>
    <t>443.31210:7519 443.88000:19269</t>
  </si>
  <si>
    <t>443.31253:40725 444.31580:7222 445.32776:10512</t>
  </si>
  <si>
    <t>w/o MS2: Cer 12:0;O2/16:3</t>
  </si>
  <si>
    <t>C28H51NO3</t>
  </si>
  <si>
    <t>Cer_NDS</t>
  </si>
  <si>
    <t>PNZHRHARDDZVEL-UHFFFAOYSA-N</t>
  </si>
  <si>
    <t>O=C(NC(CO)C(O)CCCCCCCCC)CCCCCC=CCC=CCC=CCC</t>
  </si>
  <si>
    <t>448.37918:65955</t>
  </si>
  <si>
    <t>452.27765:931470 452.87164:8721 452.92215:26867 453.28104:182766 454.28348:20600</t>
  </si>
  <si>
    <t>68.03157:2865 78.95901:11709 140.01172:4349 196.03781:6399 255.23286:34850</t>
  </si>
  <si>
    <t>w/o MS2: LPA 20:5</t>
  </si>
  <si>
    <t>C23H37O7P</t>
  </si>
  <si>
    <t>DKFJPTBTSHHMCQ-UHFFFAOYSA-N</t>
  </si>
  <si>
    <t>O=C(OCC(O)COP(=O)(O)O)CCCC=CCC=CCC=CCC=CCC=CCC</t>
  </si>
  <si>
    <t>455.21823:11778 456.86029:21695</t>
  </si>
  <si>
    <t>w/o MS2: Cer 12:0;O2/17:3</t>
  </si>
  <si>
    <t>C29H53NO3</t>
  </si>
  <si>
    <t>ADLNTSDKWZCIQS-UHFFFAOYSA-N</t>
  </si>
  <si>
    <t>O=C(NC(CO)C(O)CCCCCCCCC)CCCCCCC=CCC=CCC=CCC</t>
  </si>
  <si>
    <t>462.39481:27142</t>
  </si>
  <si>
    <t>w/o MS2: NAGlySer 20:3;O</t>
  </si>
  <si>
    <t>C25H42N2O6</t>
  </si>
  <si>
    <t>WSLOGMXFZKBESO-UHFFFAOYSA-N</t>
  </si>
  <si>
    <t>O=C(O)C(NC(=O)CNC(=O)CC(O)CCCCCCCC=CCC=CCC=CCC)CO</t>
  </si>
  <si>
    <t>465.29660:13003 465.80261:8950 465.87561:13092</t>
  </si>
  <si>
    <t>w/o MS2: Cer 12:0;O2/18:3</t>
  </si>
  <si>
    <t>C30H55NO3</t>
  </si>
  <si>
    <t>SZPJMWWTCLKOOX-UHFFFAOYSA-N</t>
  </si>
  <si>
    <t>O=C(NC(CO)C(O)CCCCCCCCC)CCCCCCCC=CCC=CCC=CCC</t>
  </si>
  <si>
    <t>476.41058:110986 477.41339:33781</t>
  </si>
  <si>
    <t>476.41101:51631</t>
  </si>
  <si>
    <t>w/o MS2: LPS 15:2</t>
  </si>
  <si>
    <t>C21H38NO9P</t>
  </si>
  <si>
    <t>YSKCTVTXFXMFGI-UHFFFAOYSA-N</t>
  </si>
  <si>
    <t>O=C(OCC(O)COP(=O)(O)OCC(N)C(=O)O)CCCCCCC=CCC=CCCC</t>
  </si>
  <si>
    <t>478.21881:49317 479.22189:15767 480.19574:16218</t>
  </si>
  <si>
    <t>LPE 18:1</t>
  </si>
  <si>
    <t>C23H46NO7P</t>
  </si>
  <si>
    <t>PYVRVRFVLRNJLY-UHFFFAOYSA-N</t>
  </si>
  <si>
    <t>O=C(OCC(O)COP(=O)(O)OCCN)CCCCCCCC=CCCCCCCCC</t>
  </si>
  <si>
    <t>478.29382:129592 478.82965:11176 479.29745:21938 479.82675:6493</t>
  </si>
  <si>
    <t>78.95905:4666 86.68781:3130 281.24881:8387</t>
  </si>
  <si>
    <t>w/o MS2: LPE 18:0</t>
  </si>
  <si>
    <t>C23H48NO7P</t>
  </si>
  <si>
    <t>BBYWOYAFBUOUFP-UHFFFAOYSA-N</t>
  </si>
  <si>
    <t>O=C(OCC(O)COP(=O)(O)OCCN)CCCCCCCCCCCCCCCCC</t>
  </si>
  <si>
    <t>480.30914:118296 481.31265:20660</t>
  </si>
  <si>
    <t>78.95904:4244 208.93712:2973</t>
  </si>
  <si>
    <t>482.25198:711051 483.25543:139261 483.29208:12211 484.25858:28026</t>
  </si>
  <si>
    <t>78.95902:38798 152.99577:36941 241.21718:4780</t>
  </si>
  <si>
    <t>482.25198:220224 483.25543:44270 483.26831:14050 483.29373:9296 484.29739:5229</t>
  </si>
  <si>
    <t>78.95901:15598 96.96947:2895 152.99576:18140 241.21730:3297</t>
  </si>
  <si>
    <t>w/o MS2: Cer 12:0;O2/19:3</t>
  </si>
  <si>
    <t>C31H57NO3</t>
  </si>
  <si>
    <t>PCWWLUNWCHUIFS-UHFFFAOYSA-N</t>
  </si>
  <si>
    <t>O=C(NC(CO)C(O)CCCCCCCCC)CCCCCCCCC=CCC=CCC=CCC</t>
  </si>
  <si>
    <t>490.42621:46611</t>
  </si>
  <si>
    <t>w/o MS2: LPS 16:2</t>
  </si>
  <si>
    <t>C22H40NO9P</t>
  </si>
  <si>
    <t>JXLBHOJERKLBKR-UHFFFAOYSA-N</t>
  </si>
  <si>
    <t>O=C(OCC(O)COP(=O)(O)OCC(N)C(=O)O)CCCCCCCC=CCC=CCCC</t>
  </si>
  <si>
    <t>492.23425:24542</t>
  </si>
  <si>
    <t>w/o MS2: LPS 16:1</t>
  </si>
  <si>
    <t>C22H42NO9P</t>
  </si>
  <si>
    <t>XSJRZJQMAINRKX-UHFFFAOYSA-N</t>
  </si>
  <si>
    <t>O=C(OCC(O)COP(=O)(O)OCC(N)C(=O)O)CCCCCCCC=CCCCCCC</t>
  </si>
  <si>
    <t>494.25238:33422 496.28146:13543</t>
  </si>
  <si>
    <t>w/o MS2: Cer 12:0;O2/19:1</t>
  </si>
  <si>
    <t>C31H61NO3</t>
  </si>
  <si>
    <t>AANMZKRMLCROPK-UHFFFAOYSA-N</t>
  </si>
  <si>
    <t>O=C(NC(CO)C(O)CCCCCCCCC)CCCCCCCC=CCCCCCCCCC</t>
  </si>
  <si>
    <t>494.45789:29800</t>
  </si>
  <si>
    <t>496.26770:133173 497.16653:12912 497.27097:32026 497.28391:39919 498.16989:5882 498.28708:7086</t>
  </si>
  <si>
    <t>78.95902:9946 152.99567:10385</t>
  </si>
  <si>
    <t>w/o MS2: CerP 12:1;O2/14:1</t>
  </si>
  <si>
    <t>C26H50NO6P</t>
  </si>
  <si>
    <t>CerP</t>
  </si>
  <si>
    <t>QCXDMWIPNMEYMY-UHFFFAOYSA-N</t>
  </si>
  <si>
    <t>O=C(NC(COP(=O)(O)O)C(O)C=CCCCCCCC)CCCCCCCC=CCCCC</t>
  </si>
  <si>
    <t>502.32895:8909 503.12949:10838 503.25900:8605</t>
  </si>
  <si>
    <t>w/o MS2: LPS 17:3</t>
  </si>
  <si>
    <t>C23H40NO9P</t>
  </si>
  <si>
    <t>NEISEUYTOLHRTI-UHFFFAOYSA-N</t>
  </si>
  <si>
    <t>O=C(OCC(O)COP(=O)(O)OCC(N)C(=O)O)CCCCCCC=CCC=CCC=CCC</t>
  </si>
  <si>
    <t>504.23462:8021 504.26218:6299 504.85260:9692 505.33221:26871 506.20416:8950</t>
  </si>
  <si>
    <t>w/o MS2: Cer 12:0;O2/20:3</t>
  </si>
  <si>
    <t>C32H59NO3</t>
  </si>
  <si>
    <t>LRLTYBIWIZMGNJ-UHFFFAOYSA-N</t>
  </si>
  <si>
    <t>O=C(NC(CO)C(O)CCCCCCCCC)CCCCCCCCCC=CCC=CCC=CCC</t>
  </si>
  <si>
    <t>504.44196:64591 505.33176:17600 505.44540:37001</t>
  </si>
  <si>
    <t>w/o MS2: LPS 17:2</t>
  </si>
  <si>
    <t>C23H42NO9P</t>
  </si>
  <si>
    <t>MROAHXOXGSRKRS-UHFFFAOYSA-N</t>
  </si>
  <si>
    <t>O=C(OCC(O)COP(=O)(O)OCC(N)C(=O)O)CCCCCCCC=CCC=CCCCC</t>
  </si>
  <si>
    <t>506.24969:101787 507.25272:21270</t>
  </si>
  <si>
    <t>506.24948:323045 507.25290:82394 508.25629:11776</t>
  </si>
  <si>
    <t>78.95898:7331 152.99579:3462</t>
  </si>
  <si>
    <t>506.24997:57386 506.32330:14726 506.33539:10166 507.25357:10946</t>
  </si>
  <si>
    <t>w/o MS2: LPC 14:2</t>
  </si>
  <si>
    <t>C22H42NO7P</t>
  </si>
  <si>
    <t>GGZBCWFXFFUUGE-UHFFFAOYSA-N</t>
  </si>
  <si>
    <t>O=C(OCC(O)COP(=O)([O-])OCC[N+](C)(C)C)CCC=CCCCC=CCCCC</t>
  </si>
  <si>
    <t>508.26810:23027 508.87628:7356 509.85818:6423</t>
  </si>
  <si>
    <t>w/o MS2: Cer 12:0;O2/20:1</t>
  </si>
  <si>
    <t>C32H63NO3</t>
  </si>
  <si>
    <t>LRHIEOWZAPUSOJ-UHFFFAOYSA-N</t>
  </si>
  <si>
    <t>O=C(NC(CO)C(O)CCCCCCCCC)CCCCCCCCCC=CCCCCCCCC</t>
  </si>
  <si>
    <t>508.47342:267685 509.47598:81443 510.47964:26611</t>
  </si>
  <si>
    <t>508.47336:43767 509.47662:30035</t>
  </si>
  <si>
    <t>NAGly 28:0;O</t>
  </si>
  <si>
    <t>FIPOSOWZALWFHH-UHFFFAOYSA-N</t>
  </si>
  <si>
    <t>O=C(O)CNC(=O)CCCCCCC(OC(=O)CCCCCCCCCCCC)CCCCCCC</t>
  </si>
  <si>
    <t>510.41550:437576 511.41891:133211</t>
  </si>
  <si>
    <t>74.02469:9161 213.18602:4773</t>
  </si>
  <si>
    <t>w/o MS2: Cer 12:0;O2/21:3</t>
  </si>
  <si>
    <t>C33H61NO3</t>
  </si>
  <si>
    <t>HOBXNPPCOSNUBD-UHFFFAOYSA-N</t>
  </si>
  <si>
    <t>O=C(NC(CO)C(O)CCCCCCCCC)CCCCCCCC=CCC=CCC=CCCCCC</t>
  </si>
  <si>
    <t>518.45795:15706 519.40576:7996 519.46124:14201</t>
  </si>
  <si>
    <t>w/o MS2: LPC 15:3</t>
  </si>
  <si>
    <t>C23H42NO7P</t>
  </si>
  <si>
    <t>BWNVBKCLGXHLHO-UHFFFAOYSA-N</t>
  </si>
  <si>
    <t>O=C(OCC(O)COP(=O)([O-])OCC[N+](C)(C)C)CCCCC=CCC=CCC=CCC</t>
  </si>
  <si>
    <t>520.26587:36015 520.83197:10984</t>
  </si>
  <si>
    <t>w/o MS2: Cer 12:0;O2/21:2</t>
  </si>
  <si>
    <t>C33H63NO3</t>
  </si>
  <si>
    <t>GJBHIAXWNRNITQ-UHFFFAOYSA-N</t>
  </si>
  <si>
    <t>O=C(NC(CO)C(O)CCCCCCCCC)CCCCCCCCCC=CCC=CCCCCCC</t>
  </si>
  <si>
    <t>520.47302:47378 520.85901:9972 520.90979:585829 521.47675:17000 521.91327:65252</t>
  </si>
  <si>
    <t>w/o MS2: LPC 15:2</t>
  </si>
  <si>
    <t>C23H44NO7P</t>
  </si>
  <si>
    <t>BEUBQIXOGZNWDX-UHFFFAOYSA-N</t>
  </si>
  <si>
    <t>O=C(OCC(O)COP(=O)([O-])OCC[N+](C)(C)C)CCCCCCC=CCC=CCCC</t>
  </si>
  <si>
    <t>522.28369:24304 522.82520:8800 523.82361:6227</t>
  </si>
  <si>
    <t>w/o MS2: Cer 12:0;O2/21:1</t>
  </si>
  <si>
    <t>C33H65NO3</t>
  </si>
  <si>
    <t>NDGSFPPYHBRXOD-UHFFFAOYSA-N</t>
  </si>
  <si>
    <t>O=C(NC(CO)C(O)CCCCCCCCC)CCCCCCCCCC=CCCCCCCCCC</t>
  </si>
  <si>
    <t>522.48907:131277</t>
  </si>
  <si>
    <t>522.48889:72294 522.83759:8957 523.49249:30147 523.50952:9378 523.83496:10638</t>
  </si>
  <si>
    <t>w/o MS2: NAGly 16:0;O(FA 13:0)</t>
  </si>
  <si>
    <t>C31H59NO5</t>
  </si>
  <si>
    <t>ATLLGAJFRYEIGH-UHFFFAOYSA-N</t>
  </si>
  <si>
    <t>O=C(O)CNC(=O)CCCCCCC(OC(=O)CCCCCCCCCCCC)CCCCCCCC</t>
  </si>
  <si>
    <t>524.43127:2188489 525.43524:674839 526.43695:97788</t>
  </si>
  <si>
    <t>74.02470:36230 213.18581:13840 266.24869:9568</t>
  </si>
  <si>
    <t>524.43164:697735 525.43518:254877 526.43768:36934</t>
  </si>
  <si>
    <t>74.02474:17376 310.23883:33856</t>
  </si>
  <si>
    <t>w/o MS2: Cer 12:0;O2/22:2</t>
  </si>
  <si>
    <t>C34H65NO3</t>
  </si>
  <si>
    <t>MROINBULWYVHDD-UHFFFAOYSA-N</t>
  </si>
  <si>
    <t>O=C(NC(CO)C(O)CCCCCCCCC)CCCCCCCCCCCC=CCC=CCCCCC</t>
  </si>
  <si>
    <t>534.48920:139827 534.83929:13975 534.86169:30894 534.88483:7810 535.49292:53913</t>
  </si>
  <si>
    <t>534.48920:32608 534.86108:27113 535.49170:14346</t>
  </si>
  <si>
    <t>w/o MS2: Cer 12:0;O2/22:1</t>
  </si>
  <si>
    <t>C34H67NO3</t>
  </si>
  <si>
    <t>SLFXWZCYXYBRDQ-UHFFFAOYSA-N</t>
  </si>
  <si>
    <t>O=C(NC(CO)C(O)CCCCCCCCC)CCCCCCCCCCCC=CCCCCCCCC</t>
  </si>
  <si>
    <t>536.50494:60127 536.88403:45200 537.50861:25703 537.52515:5977 537.88885:5787 537.90045:28560</t>
  </si>
  <si>
    <t>536.50482:46424 536.78839:6412 536.88391:30223 537.50891:10758 537.52472:14617 537.89996:13124 538.52814:6238</t>
  </si>
  <si>
    <t>w/o MS2: CerP 12:1;O2/17:4</t>
  </si>
  <si>
    <t>C29H50NO6P</t>
  </si>
  <si>
    <t>XZUTVIJDNGPILO-UHFFFAOYSA-N</t>
  </si>
  <si>
    <t>O=C(NC(COP(=O)(O)O)C(O)C=CCCCCCCC)CCCC=CCC=CCC=CCC=CCC</t>
  </si>
  <si>
    <t>538.33209:9282 539.80231:7520</t>
  </si>
  <si>
    <t>NAGly 30:1;O2|NAGly 15:0;O(FA 15:0)</t>
  </si>
  <si>
    <t>ZUXDJQABMSKOAP-UHFFFAOYSA-N</t>
  </si>
  <si>
    <t>O=C(O)CNC(=O)CCCCCCC(OC(=O)CCCCCCCCCCCCCC)CCCCCCC</t>
  </si>
  <si>
    <t>538.44714:3179645 539.45068:944873 540.45251:102047 540.49927:718644</t>
  </si>
  <si>
    <t>74.02473:45397 138.72569:3106 172.44627:3077 241.21732:17340 296.22308:161189</t>
  </si>
  <si>
    <t>538.44745:5328882 539.45074:1794521 540.45386:409205 540.49927:16319</t>
  </si>
  <si>
    <t>74.02467:75298 241.21718:31023 296.22287:177496</t>
  </si>
  <si>
    <t>w/o MS2: CerP 12:1;O2/17:2</t>
  </si>
  <si>
    <t>C29H54NO6P</t>
  </si>
  <si>
    <t>OQXVHYNUARUNMS-UHFFFAOYSA-N</t>
  </si>
  <si>
    <t>O=C(NC(COP(=O)(O)O)C(O)C=CCCCCCCC)CCCCCCCC=CCC=CCCCC</t>
  </si>
  <si>
    <t>542.36151:9912 542.82098:9072</t>
  </si>
  <si>
    <t>w/o MS2: Cer 12:0;O2/18:0(2OH)</t>
  </si>
  <si>
    <t>C30H61NO4</t>
  </si>
  <si>
    <t>Cer_ADS</t>
  </si>
  <si>
    <t>FUKROTSYIOVBDU-UHFFFAOYSA-N</t>
  </si>
  <si>
    <t>O=C(NC(CO)C(O)CCCCCCCCC)C(O)CCCCCCCCCCCCCCCC</t>
  </si>
  <si>
    <t>544.45801:26395 544.82251:9484 545.81940:48796</t>
  </si>
  <si>
    <t>w/o MS2: LPC 17:4</t>
  </si>
  <si>
    <t>C25H44NO7P</t>
  </si>
  <si>
    <t>ZHKPTUQHATYCMG-UHFFFAOYSA-N</t>
  </si>
  <si>
    <t>O=C(OCC(O)COP(=O)([O-])OCC[N+](C)(C)C)CCCC=CCC=CCC=CCC=CCC</t>
  </si>
  <si>
    <t>546.28094:7303 546.82092:4322 546.83679:7194</t>
  </si>
  <si>
    <t>w/o MS2: Cer 13:0;O2/22:2</t>
  </si>
  <si>
    <t>C35H67NO3</t>
  </si>
  <si>
    <t>BDEPNRYHRLWBSA-UHFFFAOYSA-N</t>
  </si>
  <si>
    <t>O=C(NC(CO)C(O)CCCCCCCCCC)CCCCCCCCCCCC=CCC=CCCCCC</t>
  </si>
  <si>
    <t>548.50476:12944 548.84070:7288 548.85730:15639 549.83765:15029</t>
  </si>
  <si>
    <t>w/o MS2: Cer 12:0;O2/23:1</t>
  </si>
  <si>
    <t>C35H69NO3</t>
  </si>
  <si>
    <t>KHXSINHNDQHQSB-UHFFFAOYSA-N</t>
  </si>
  <si>
    <t>O=C(NC(CO)C(O)CCCCCCCCC)CCCCCCCCCCC=CCCCCCCCCCC</t>
  </si>
  <si>
    <t>550.52045:24183 550.85309:7742 550.86560:6521 551.52472:7570 551.54169:8145</t>
  </si>
  <si>
    <t>w/o MS2: CerP 12:1;O2/18:4</t>
  </si>
  <si>
    <t>C30H52NO6P</t>
  </si>
  <si>
    <t>MFYZDCQANAWLGO-UHFFFAOYSA-N</t>
  </si>
  <si>
    <t>O=C(NC(COP(=O)(O)O)C(O)C=CCCCCCCC)CCCCC=CCC=CCC=CCC=CCC</t>
  </si>
  <si>
    <t>552.34589:23419 553.34894:8183</t>
  </si>
  <si>
    <t>NAGly 31:1;O2|NAGly 16:0;O(FA 15:0)</t>
  </si>
  <si>
    <t>MWFCMUKEVITITP-UHFFFAOYSA-N</t>
  </si>
  <si>
    <t>O=C(O)CNC(=O)CCCCCCC(OC(=O)CCCCCCCCCCCCCC)CCCCCCCC</t>
  </si>
  <si>
    <t>552.46289:6476022 553.46631:2349828 554.46973:419009 554.51447:798260</t>
  </si>
  <si>
    <t>74.02470:102554 241.21719:37240 266.24890:32889 310.23868:341532</t>
  </si>
  <si>
    <t>w/o MS2: Cer 12:0;O2/19:2(2OH)</t>
  </si>
  <si>
    <t>C31H59NO4</t>
  </si>
  <si>
    <t>XOYFSACWXRGBBF-UHFFFAOYSA-N</t>
  </si>
  <si>
    <t>O=C(NC(CO)C(O)CCCCCCCCC)C(O)CCCCCCC=CCC=CCCCCCC</t>
  </si>
  <si>
    <t>554.44269:35452</t>
  </si>
  <si>
    <t>554.44257:19980 555.44611:12959</t>
  </si>
  <si>
    <t>w/o MS2: Cer 12:0;O2/19:1(2OH)</t>
  </si>
  <si>
    <t>C31H61NO4</t>
  </si>
  <si>
    <t>MIAXBYONSJXMGO-UHFFFAOYSA-N</t>
  </si>
  <si>
    <t>O=C(NC(CO)C(O)CCCCCCCCC)C(O)CCCCCCC=CCCCCCCCCC</t>
  </si>
  <si>
    <t>556.45795:70049 557.46100:30067</t>
  </si>
  <si>
    <t>556.45807:50454</t>
  </si>
  <si>
    <t>w/o MS2: Cer 12:0;O2/19:0(2OH)</t>
  </si>
  <si>
    <t>C31H63NO4</t>
  </si>
  <si>
    <t>JYMHQUSFRPLOBA-UHFFFAOYSA-N</t>
  </si>
  <si>
    <t>O=C(NC(CO)C(O)CCCCCCCCC)C(O)CCCCCCCCCCCCCCCCC</t>
  </si>
  <si>
    <t>558.47363:79098</t>
  </si>
  <si>
    <t>558.47375:91751 559.47729:48842 560.47870:11937</t>
  </si>
  <si>
    <t>w/o MS2: PA 18:0_8:0</t>
  </si>
  <si>
    <t>C29H57O8P</t>
  </si>
  <si>
    <t>PA</t>
  </si>
  <si>
    <t>ZLFILBJFQQLRPQ-UHFFFAOYSA-N</t>
  </si>
  <si>
    <t>O=C(OCC(OC(=O)CCCCCCC)COP(=O)(O)O)CCCCCCCCCCCCCCCCC</t>
  </si>
  <si>
    <t>563.37189:18744</t>
  </si>
  <si>
    <t>w/o MS2: CerP 12:1;O2/19:5</t>
  </si>
  <si>
    <t>C31H52NO6P</t>
  </si>
  <si>
    <t>GBHHEOJDYONTCC-UHFFFAOYSA-N</t>
  </si>
  <si>
    <t>O=C(NC(COP(=O)(O)O)C(O)C=CCCCCCCC)CCC=CCC=CCC=CCC=CCC=CCC</t>
  </si>
  <si>
    <t>564.34467:18010</t>
  </si>
  <si>
    <t>w/o MS2: CerP 12:1;O2/19:4</t>
  </si>
  <si>
    <t>C31H54NO6P</t>
  </si>
  <si>
    <t>HMQOONWBBIRYBO-UHFFFAOYSA-N</t>
  </si>
  <si>
    <t>O=C(NC(COP(=O)(O)O)C(O)C=CCCCCCCC)CCCCCC=CCC=CCC=CCC=CCC</t>
  </si>
  <si>
    <t>566.36334:24827 566.90100:15366 567.36584:12283</t>
  </si>
  <si>
    <t>566.36407:128523 566.83527:11119 566.90222:17743 567.36774:45274</t>
  </si>
  <si>
    <t>83.93089:3577 99.92578:7729</t>
  </si>
  <si>
    <t>566.36395:21379 566.90210:8765</t>
  </si>
  <si>
    <t>566.47870:2663432 566.90094:39494 567.48206:951632 567.90326:12893 568.48547:204248 568.53088:421936</t>
  </si>
  <si>
    <t>63.27630:3062 74.02471:187576 82.02979:41235 98.14101:2970 98.84978:3016 100.93362:9650 108.28349:3407 108.69673:3040 118.36904:3071 195.61974:3016 232.59938:2962 233.39444:3216 241.21729:62467 244.75896:3460 278.24866:6470 280.26453:71957 291.28690:3189 324.25433:679639 344.47702:3092 422.47189:3170 500.14093:3215 566.47852:33784</t>
  </si>
  <si>
    <t>w/o MS2: Cer 12:0;O2/20:2(2OH)</t>
  </si>
  <si>
    <t>C32H61NO4</t>
  </si>
  <si>
    <t>UAGSWJMAUMJIGS-UHFFFAOYSA-N</t>
  </si>
  <si>
    <t>O=C(NC(CO)C(O)CCCCCCCCC)C(O)CCCCCCCCC=CCC=CCCCCC</t>
  </si>
  <si>
    <t>568.45813:158286</t>
  </si>
  <si>
    <t>568.45813:116460 569.46033:26838</t>
  </si>
  <si>
    <t>568.45837:117350 569.46240:53004</t>
  </si>
  <si>
    <t>w/o MS2: Cer 12:0;O2/20:1(2OH)</t>
  </si>
  <si>
    <t>C32H63NO4</t>
  </si>
  <si>
    <t>ZBYKSNVGXZEYGS-UHFFFAOYSA-N</t>
  </si>
  <si>
    <t>O=C(NC(CO)C(O)CCCCCCCCC)C(O)CCCCCCCCC=CCCCCCCCC</t>
  </si>
  <si>
    <t>570.47388:352469 571.47687:159255 572.48950:1324495</t>
  </si>
  <si>
    <t>w/o MS2: Cer 16:0;O2/16:1(3OH)</t>
  </si>
  <si>
    <t>Cer_BDS</t>
  </si>
  <si>
    <t>URZBARRICAUNMS-UHFFFAOYSA-N</t>
  </si>
  <si>
    <t>O=C(NC(CO)C(O)CCCCCCCCCCCCC)CC(O)CCCCCC=CCCCCCC</t>
  </si>
  <si>
    <t>570.47333:559323 571.47650:234312 572.48987:73002</t>
  </si>
  <si>
    <t>74.53012:2929 282.24359:18324</t>
  </si>
  <si>
    <t>570.47388:147215 571.47571:39728 572.48083:20997</t>
  </si>
  <si>
    <t>w/o MS2: AAHFA 28:4/9:0;O</t>
  </si>
  <si>
    <t>C37H64O4</t>
  </si>
  <si>
    <t>FAHFA</t>
  </si>
  <si>
    <t>QPVBMTWDDCVAPX-UHFFFAOYSA-N</t>
  </si>
  <si>
    <t>O=C(OC(C(=O)O)CCCCCCC)CCCCCCCCCCCCCCC=CCC=CCC=CCC=CCC</t>
  </si>
  <si>
    <t>571.47681:69881 572.47894:34278</t>
  </si>
  <si>
    <t>w/o MS2: Cer 17:0;O2/15:0(3OH)</t>
  </si>
  <si>
    <t>C32H65NO4</t>
  </si>
  <si>
    <t>ZTZSUNGWBHUEMY-UHFFFAOYSA-N</t>
  </si>
  <si>
    <t>O=C(NC(CO)C(O)CCCCCCCCCCCCCC)CC(O)CCCCCCCCCCCC</t>
  </si>
  <si>
    <t>572.48901:3312464 573.49249:1267876 574.49591:277585</t>
  </si>
  <si>
    <t>84.04543:34099 225.22231:10868 328.28555:93250</t>
  </si>
  <si>
    <t>w/o MS2: Cer 15:0;O2/17:0(3OH)</t>
  </si>
  <si>
    <t>YNCCWQIIUBUYID-UHFFFAOYSA-N</t>
  </si>
  <si>
    <t>O=C(NC(CO)C(O)CCCCCCCCCCCC)CC(O)CCCCCCCCCCCCCC</t>
  </si>
  <si>
    <t>572.48895:1101594 573.49255:433657 574.49567:35202</t>
  </si>
  <si>
    <t>84.04545:18711 300.25433:35644</t>
  </si>
  <si>
    <t>w/o MS2: Cer 16:0;O2/16:0(3OH)</t>
  </si>
  <si>
    <t>LRJVLSOHAXCHBP-UHFFFAOYSA-N</t>
  </si>
  <si>
    <t>O=C(NC(CO)C(O)CCCCCCCCCCCCC)CC(O)CCCCCCCCCCCCC</t>
  </si>
  <si>
    <t>572.48920:1126439 573.49261:367446 574.49585:76966</t>
  </si>
  <si>
    <t>84.04545:14880 100.04034:4576 211.20680:5433 266.24887:5588 314.26996:38606</t>
  </si>
  <si>
    <t>w/o MS2: CerP 12:1;O2/19:0</t>
  </si>
  <si>
    <t>C31H62NO6P</t>
  </si>
  <si>
    <t>IEARHFOSZFONIK-UHFFFAOYSA-N</t>
  </si>
  <si>
    <t>O=C(NC(COP(=O)(O)O)C(O)C=CCCCCCCC)CCCCCCCCCCCCCCCCCC</t>
  </si>
  <si>
    <t>574.42224:177855 574.85394:12347 575.42535:59390 576.42859:12148</t>
  </si>
  <si>
    <t>135.31631:2881 173.66280:2918</t>
  </si>
  <si>
    <t>w/o MS2: Cer 13:0;O2/20:3(2OH)</t>
  </si>
  <si>
    <t>C33H61NO4</t>
  </si>
  <si>
    <t>CPUPQBSTVIYZCF-UHFFFAOYSA-N</t>
  </si>
  <si>
    <t>O=C(NC(CO)C(O)CCCCCCCCCC)C(O)CCCCCCCCC=CCC=CCC=CCC</t>
  </si>
  <si>
    <t>580.45819:62821</t>
  </si>
  <si>
    <t>w/o MS2: NAGly 17:0;O(FA 16:0)</t>
  </si>
  <si>
    <t>C35H67NO5</t>
  </si>
  <si>
    <t>UVJPOLYQNWDNNA-UHFFFAOYSA-N</t>
  </si>
  <si>
    <t>O=C(O)CNC(=O)CCCCCCCC(OC(=O)CCCCCCCCCCCCCCC)CCCCCCCC</t>
  </si>
  <si>
    <t>580.49438:169794 580.86548:11853 581.49792:60214 581.52588:77021 582.50128:11675 582.52960:40201 582.54480:13712</t>
  </si>
  <si>
    <t>64.96195:2661 74.02469:10939 104.95375:5332 127.69267:3031 138.02005:3510 148.43555:2858 157.12184:2860 171.45015:2632 172.39262:2446 182.26653:2817 194.13605:2595 209.41763:2772 212.81909:2648 217.81171:2894 241.21777:2935 257.76163:2863 269.60107:3375 310.23825:3788 324.25412:26669 338.27020:3492 377.15884:3400 437.91257:2952</t>
  </si>
  <si>
    <t>w/o MS2: Cer 12:0;O2/21:2(2OH)</t>
  </si>
  <si>
    <t>C33H63NO4</t>
  </si>
  <si>
    <t>MUFUTFOFYBVNPM-UHFFFAOYSA-N</t>
  </si>
  <si>
    <t>O=C(NC(CO)C(O)CCCCCCCCC)C(O)CCCCCCCCC=CCC=CCCCCCC</t>
  </si>
  <si>
    <t>582.47229:726624 583.47681:284185</t>
  </si>
  <si>
    <t>74.02471:9340 93.04192:3177</t>
  </si>
  <si>
    <t>582.47382:142651 583.47668:57652 584.48907:438930</t>
  </si>
  <si>
    <t>w/o MS2: Cer 18:2;O3/15:0</t>
  </si>
  <si>
    <t>Cer_NP</t>
  </si>
  <si>
    <t>SVIKBFWULJCZBT-UHFFFAOYSA-N</t>
  </si>
  <si>
    <t>O=C(NC(CO)C(O)C(O)CCCC=CCCC=CCCCCC)CCCCCCCCCCCCCC</t>
  </si>
  <si>
    <t>582.47339:849576 583.47650:287155 584.47998:116357</t>
  </si>
  <si>
    <t>104.03530:3786 157.87190:3119 241.21716:13417</t>
  </si>
  <si>
    <t>w/o MS2: AAHFA 28:5/10:0;O</t>
  </si>
  <si>
    <t>C38H64O4</t>
  </si>
  <si>
    <t>MCSHMBADHADCAE-UHFFFAOYSA-N</t>
  </si>
  <si>
    <t>O=C(OC(C(=O)O)CCCCCCCC)CCCCCCCCCCCC=CCC=CCC=CCC=CCC=CCC</t>
  </si>
  <si>
    <t>583.47540:72690 584.48926:356299 585.49237:97880</t>
  </si>
  <si>
    <t>583.47699:117981</t>
  </si>
  <si>
    <t>w/o MS2: Cer 12:0;O2/21:1(2OH)</t>
  </si>
  <si>
    <t>C33H65NO4</t>
  </si>
  <si>
    <t>XQWWZSCDVQQNNI-UHFFFAOYSA-N</t>
  </si>
  <si>
    <t>O=C(NC(CO)C(O)CCCCCCCCC)C(O)CCCCCCCCC=CCCCCCCCCC</t>
  </si>
  <si>
    <t>584.48932:56492 585.49207:36454</t>
  </si>
  <si>
    <t>584.48901:164136 585.49225:76301 586.50507:137383</t>
  </si>
  <si>
    <t>w/o MS2: Cer 17:0;O2/16:1(3OH)</t>
  </si>
  <si>
    <t>DDWMTYQQMHXTJB-UHFFFAOYSA-N</t>
  </si>
  <si>
    <t>O=C(NC(CO)C(O)CCCCCCCCCCCCCC)CC(O)CCCCCC=CCCCCCC</t>
  </si>
  <si>
    <t>584.48895:1402054 585.32800:39565 585.49243:493839 586.50476:3767043</t>
  </si>
  <si>
    <t>136.18004:3070 296.25949:29812</t>
  </si>
  <si>
    <t>584.48950:530835 585.49243:159656</t>
  </si>
  <si>
    <t>584.48901:2860609 585.49243:1078774 586.49396:100013 586.50732:193092</t>
  </si>
  <si>
    <t>99.03262:3977 296.25937:102345</t>
  </si>
  <si>
    <t>w/o MS2: AAHFA 28:4/10:0;O</t>
  </si>
  <si>
    <t>C38H66O4</t>
  </si>
  <si>
    <t>FTGFMAORJDMJFP-UHFFFAOYSA-N</t>
  </si>
  <si>
    <t>O=C(OC(C(=O)O)CCCCCCCC)CCCCCCCCCCCCCCC=CCC=CCC=CCC=CCC</t>
  </si>
  <si>
    <t>585.49268:36138 586.50464:35085</t>
  </si>
  <si>
    <t>w/o MS2: Cer 17:0;O2/16:0(3OH)</t>
  </si>
  <si>
    <t>C33H67NO4</t>
  </si>
  <si>
    <t>ANLFXSWKBRMPCT-UHFFFAOYSA-N</t>
  </si>
  <si>
    <t>O=C(NC(CO)C(O)CCCCCCCCCCCCCC)CC(O)CCCCCCCCCCCCC</t>
  </si>
  <si>
    <t>586.50476:4595513 587.50806:1711421 587.73889:17545 588.51129:375510</t>
  </si>
  <si>
    <t>84.04543:58902 159.08467:5641 225.22234:19595 328.28552:137573</t>
  </si>
  <si>
    <t>586.50482:29302452 587.50800:10902371 588.51105:2132637</t>
  </si>
  <si>
    <t>129.47299:13396 225.22224:119127 280.26440:134230 328.28555:1033564</t>
  </si>
  <si>
    <t>w/o MS2: PA 20:0_8:0</t>
  </si>
  <si>
    <t>C31H61O8P</t>
  </si>
  <si>
    <t>BLOVCFLMJNFKPP-UHFFFAOYSA-N</t>
  </si>
  <si>
    <t>O=C(OCC(OC(=O)CCCCCCC)COP(=O)(O)O)CCCCCCCCCCCCCCCCCCC</t>
  </si>
  <si>
    <t>591.40283:340529 592.40564:113220</t>
  </si>
  <si>
    <t>PE 25:0|PE 11:0_14:0</t>
  </si>
  <si>
    <t>592.39807:448146 592.80762:6766 592.82166:10556 593.40167:165223 594.40430:27523</t>
  </si>
  <si>
    <t>78.95896:16408 81.63523:3124 97.21581:3479 106.35947:3173 109.65711:2790 111.94341:2836 117.36198:2623 140.01170:6254 171.13884:3579 180.63222:3053 185.15466:74095 196.03806:3612 199.17046:18663 205.27678:3190 213.18581:18209 227.20169:24431 234.13762:2920 252.38486:3182 316.29782:2718 342.01648:2552 368.43088:3106 399.27167:3390 404.07941:3112 424.24747:3278 431.73975:3016 592.39832:35932</t>
  </si>
  <si>
    <t>NAGly 34:1;O2|NAGly 17:0;O(FA 17:0)</t>
  </si>
  <si>
    <t>C36H69NO5</t>
  </si>
  <si>
    <t>OLCGNYKFNNUHSI-UHFFFAOYSA-N</t>
  </si>
  <si>
    <t>O=C(O)CNC(=O)CCCCCCCC(OC(=O)CCCCCCCCCCCCCCCC)CCCCCCCC</t>
  </si>
  <si>
    <t>594.51007:205659 594.83673:24126 595.51349:71068 595.83337:34064 596.51709:11429</t>
  </si>
  <si>
    <t>71.58217:2969 74.02469:15791 74.27743:3606 75.05667:2898 104.63372:2489 122.79057:3367 128.53821:3416 132.86548:3107 133.95868:2739 149.12836:2760 155.83748:2716 165.81879:2716 174.95599:3998 189.58064:2886 243.19176:3138 269.24863:6948 280.26477:3386 289.73718:3271 324.16229:2877 324.25430:47621 387.62222:2945 594.51172:4020</t>
  </si>
  <si>
    <t>w/o MS2: AAHFA 28:6/11:0;O</t>
  </si>
  <si>
    <t>C39H64O4</t>
  </si>
  <si>
    <t>KCALJGNKXBYZTG-UHFFFAOYSA-N</t>
  </si>
  <si>
    <t>O=C(OC(C(=O)O)CCCCCCCCC)CCCCCCCCC=CCC=CCC=CCC=CCC=CCC=CCC</t>
  </si>
  <si>
    <t>595.46918:242735 596.47357:129109</t>
  </si>
  <si>
    <t>595.46930:41666 596.47223:36420</t>
  </si>
  <si>
    <t>w/o MS2: PE O-22:6_4:0;O</t>
  </si>
  <si>
    <t>C31H52NO8P</t>
  </si>
  <si>
    <t>EtherOxPE</t>
  </si>
  <si>
    <t>PFXRKOGJOHCGFN-UHFFFAOYSA-N</t>
  </si>
  <si>
    <t>O=C(OC(COCCCC=CCC=CCC=CCC=CCC=CCC=CCC)COP(=O)(O)OCCN)CCCO</t>
  </si>
  <si>
    <t>596.33490:13123 596.83264:8947 597.05182:7287</t>
  </si>
  <si>
    <t>w/o MS2: Cer 12:0;O2/22:2(2OH)</t>
  </si>
  <si>
    <t>C34H65NO4</t>
  </si>
  <si>
    <t>VBYSIGQKUWGOPL-UHFFFAOYSA-N</t>
  </si>
  <si>
    <t>O=C(NC(CO)C(O)CCCCCCCCC)C(O)CCCCCCCCCCC=CCC=CCCCCC</t>
  </si>
  <si>
    <t>596.48950:56679 597.49225:46955 597.50989:15470 598.50470:73713</t>
  </si>
  <si>
    <t>596.48877:77505 598.50476:221872 598.54071:203950</t>
  </si>
  <si>
    <t>w/o MS2: Cer 19:2;O3/15:0</t>
  </si>
  <si>
    <t>CNYDLIDVBHUGLD-UHFFFAOYSA-N</t>
  </si>
  <si>
    <t>O=C(NC(CO)C(O)C(O)CCCC=CCCC=CCCCCCC)CCCCCCCCCCCCCC</t>
  </si>
  <si>
    <t>596.48889:1312843 597.49231:431301 598.50537:498652</t>
  </si>
  <si>
    <t>74.02471:11855 241.21724:15068</t>
  </si>
  <si>
    <t>NAGlySer 28:0;O</t>
  </si>
  <si>
    <t>FBIJBVCHDZFXFF-UHFFFAOYSA-N</t>
  </si>
  <si>
    <t>O=C(OC(CCCCCCC(=O)NCC(=O)NC(C(=O)O)CO)CCCCCCC)CCCCCCCCCCCC</t>
  </si>
  <si>
    <t>597.44812:251743 597.83752:8001 598.45142:76469 599.45422:15024</t>
  </si>
  <si>
    <t>99.05643:4056 213.18600:3425 383.25458:4790</t>
  </si>
  <si>
    <t>BSNOYFZYFVETET-UHFFFAOYSA-N</t>
  </si>
  <si>
    <t>O=C(OC(CCCCCCC(=O)NCC(=O)NC(C(=O)O)CO)CCCCCCCC)CCCCCCCCCCC</t>
  </si>
  <si>
    <t>597.44806:220250 598.45135:74775 598.85266:23363 599.45447:15775</t>
  </si>
  <si>
    <t>99.05628:5113 199.17023:4330</t>
  </si>
  <si>
    <t>w/o MS2: Cer 12:0;O2/22:1(2OH)</t>
  </si>
  <si>
    <t>C34H67NO4</t>
  </si>
  <si>
    <t>TVVAMYBHFYPYGU-UHFFFAOYSA-N</t>
  </si>
  <si>
    <t>O=C(NC(CO)C(O)CCCCCCCCC)C(O)CCCCCCCCCCC=CCCCCCCCC</t>
  </si>
  <si>
    <t>598.50464:158417 599.50854:43326 600.52136:100132</t>
  </si>
  <si>
    <t>w/o MS2: Cer 17:0;O2/17:1(3OH)</t>
  </si>
  <si>
    <t>ILOCTESSKVESLK-UHFFFAOYSA-N</t>
  </si>
  <si>
    <t>O=C(NC(CO)C(O)CCCCCCCCCCCCCC)CC(O)CCCCCC=CCCCCCCC</t>
  </si>
  <si>
    <t>598.50519:1665766 599.50854:677966 600.52228:338662</t>
  </si>
  <si>
    <t>72.04546:3492 99.03266:3230 296.25940:46643</t>
  </si>
  <si>
    <t>w/o MS2: Cer 18:0;O2/16:0(3OH)</t>
  </si>
  <si>
    <t>C34H69NO4</t>
  </si>
  <si>
    <t>NANAYHZEAHRCME-UHFFFAOYSA-N</t>
  </si>
  <si>
    <t>O=C(NC(CO)C(O)CCCCCCCCCCCCCCC)CC(O)CCCCCCCCCCCCC</t>
  </si>
  <si>
    <t>600.52069:2839091 600.85345:68292 601.44812:56327 601.52399:1043949 601.85083:51969 602.45288:26223 602.52747:213429</t>
  </si>
  <si>
    <t>84.04549:36781 100.04043:10792 239.23793:9043 342.30096:119743</t>
  </si>
  <si>
    <t>w/o MS2: Cer 17:0;O2/17:0(3OH)</t>
  </si>
  <si>
    <t>PWQBJCNBDUDXMV-UHFFFAOYSA-N</t>
  </si>
  <si>
    <t>O=C(NC(CO)C(O)CCCCCCCCCCCCCC)CC(O)CCCCCCCCCCCCCC</t>
  </si>
  <si>
    <t>600.52069:116964752 601.52405:45658836 602.52698:9173805</t>
  </si>
  <si>
    <t>84.04545:1255429 328.28561:3599715</t>
  </si>
  <si>
    <t>w/o MS2: Cer 18:0;O3/16:0</t>
  </si>
  <si>
    <t>IVBULNXGVIHEKN-UHFFFAOYSA-N</t>
  </si>
  <si>
    <t>O=C(NC(CO)C(O)C(O)CCCCCCCCCCCCCC)CCCCCCCCCCCCCCC</t>
  </si>
  <si>
    <t>600.52094:27253476 601.52417:10372955 601.85010:25617 601.90344:21013 602.25159:20372 602.52704:2049871</t>
  </si>
  <si>
    <t>84.04546:323393 140.66168:9218 225.22238:96079 280.26456:128350 296.25946:87009</t>
  </si>
  <si>
    <t>w/o MS2: CerP 12:1;O2/21:0</t>
  </si>
  <si>
    <t>C33H66NO6P</t>
  </si>
  <si>
    <t>NZCFKEXBQBYDDJ-UHFFFAOYSA-N</t>
  </si>
  <si>
    <t>O=C(NC(COP(=O)(O)O)C(O)C=CCCCCCCC)CCCCCCCCCCCCCCCCCCCC</t>
  </si>
  <si>
    <t>602.45386:100565 602.84863:14720 603.45721:36927</t>
  </si>
  <si>
    <t>602.45490:186148 602.84906:30969 602.87048:21933 603.45844:69031 604.45233:80242 604.50757:1191790</t>
  </si>
  <si>
    <t>w/o MS2: Cer 12:0;O3/21:0(2OH)</t>
  </si>
  <si>
    <t>C33H67NO5</t>
  </si>
  <si>
    <t>QURVYQHFULYIOI-UHFFFAOYSA-N</t>
  </si>
  <si>
    <t>O=C(NC(CO)C(O)C(O)CCCCCCCC)C(O)CCCCCCCCCCCCCCCCCCC</t>
  </si>
  <si>
    <t>602.50037:12761</t>
  </si>
  <si>
    <t>606.41351:2647796 607.41693:849020 608.41931:201741</t>
  </si>
  <si>
    <t>78.95901:20806 140.01166:8986 185.15468:119803 241.21724:56782</t>
  </si>
  <si>
    <t xml:space="preserve"> ; Normalized unit: Intensity; Annotation method: Msp20230821112155_conventional_converted_dev_1; Tag: Confirmed</t>
  </si>
  <si>
    <t>606.41382:3452414 607.41705:1202655 608.42004:250865</t>
  </si>
  <si>
    <t>78.95900:27872 213.18591:195069</t>
  </si>
  <si>
    <t>606.43494:146652 607.43835:43975</t>
  </si>
  <si>
    <t>w/o MS2: PE-Cer 12:0;O2/17:0;O</t>
  </si>
  <si>
    <t>PE_Cer</t>
  </si>
  <si>
    <t>YXTMPBHFUGULOS-UHFFFAOYSA-N</t>
  </si>
  <si>
    <t>O=C(NC(COP(=O)(O)OCCN)C(O)CCCCCCCCC)CC(O)CCCCCCCCCCCCCC</t>
  </si>
  <si>
    <t>607.44562:26623 607.79193:5820 608.44836:11610</t>
  </si>
  <si>
    <t>w/o MS2: PE O-8:0_17:1;O2</t>
  </si>
  <si>
    <t>C30H60NO9P</t>
  </si>
  <si>
    <t>BRQMSKFFESZJNO-UHFFFAOYSA-N</t>
  </si>
  <si>
    <t>O=C(OC(COCCCCCCCC)COP(=O)(O)OCCN)CCCCCCC(O)C=CCCCCCCCO</t>
  </si>
  <si>
    <t>608.39490:116819 608.93726:49998 609.39886:76184 610.38989:2860394</t>
  </si>
  <si>
    <t>w/o MS2: AAHFA 28:6/12:0;O</t>
  </si>
  <si>
    <t>C40H66O4</t>
  </si>
  <si>
    <t>OJYXSOOVDQZPEY-UHFFFAOYSA-N</t>
  </si>
  <si>
    <t>O=C(OC(C(=O)O)CCCCCCCCCC)CCCCCCCCC=CCC=CCC=CCC=CCC=CCC=CCC</t>
  </si>
  <si>
    <t>609.48480:395786 610.48737:174550</t>
  </si>
  <si>
    <t>609.48450:1562380 610.48798:647250 611.49158:111939 611.56116:14882</t>
  </si>
  <si>
    <t>74.02472:15699 87.05638:21973 241.21736:11826</t>
  </si>
  <si>
    <t>609.48456:129367 609.55737:22483 610.48792:69875 611.55902:22091</t>
  </si>
  <si>
    <t>w/o MS2: CerP 12:1;O2/22:3</t>
  </si>
  <si>
    <t>C34H62NO6P</t>
  </si>
  <si>
    <t>FIVYZMZHDBRSKJ-UHFFFAOYSA-N</t>
  </si>
  <si>
    <t>O=C(NC(COP(=O)(O)O)C(O)C=CCCCCCCC)CCCCCCCCC=CCC=CCC=CCCCCC</t>
  </si>
  <si>
    <t>610.42169:32277 610.50433:104051 611.42578:29208 611.50812:62567</t>
  </si>
  <si>
    <t>w/o MS2: Cer 13:0;O2/22:2(2OH)</t>
  </si>
  <si>
    <t>C35H67NO4</t>
  </si>
  <si>
    <t>VKOOPZWKDVJCLX-UHFFFAOYSA-N</t>
  </si>
  <si>
    <t>O=C(NC(CO)C(O)CCCCCCCCCC)C(O)CCCCCCCCCCC=CCC=CCCCCC</t>
  </si>
  <si>
    <t>610.50452:41861 611.36157:16870 612.51886:15964</t>
  </si>
  <si>
    <t>610.50494:30486</t>
  </si>
  <si>
    <t>w/o MS2: NAGlySer 15:0;O(FA 14:0)</t>
  </si>
  <si>
    <t>611.46338:1133367 612.46680:425969 613.46997:79557</t>
  </si>
  <si>
    <t>87.05636:11499 99.05639:10759 131.04630:3830 213.18602:10737 383.25467:18247</t>
  </si>
  <si>
    <t>w/o MS2: NAGlySer 16:0;O(FA 13:0)</t>
  </si>
  <si>
    <t>611.46362:1531724 612.46704:579075 612.88928:14796 613.47003:116680</t>
  </si>
  <si>
    <t>74.02473:12729 99.05636:21392 113.03564:9500 213.18602:17849 335.27054:8742 367.25964:17107</t>
  </si>
  <si>
    <t>611.46362:284561 612.46692:128162 613.47003:25084</t>
  </si>
  <si>
    <t>87.05635:6288 99.05636:6057 213.18597:5656</t>
  </si>
  <si>
    <t>w/o MS2: Cer 12:0;O2/23:1(2OH)</t>
  </si>
  <si>
    <t>C35H69NO4</t>
  </si>
  <si>
    <t>QUDRHINWZKHOPN-UHFFFAOYSA-N</t>
  </si>
  <si>
    <t>O=C(NC(CO)C(O)CCCCCCCCC)C(O)CCCCCCCCCC=CCCCCCCCCCC</t>
  </si>
  <si>
    <t>612.52051:224547 613.52399:108408</t>
  </si>
  <si>
    <t>612.52039:155601 613.52374:85951 613.80682:18255 614.52667:17142</t>
  </si>
  <si>
    <t>w/o MS2: Cer 18:0;O2/17:1(3OH)</t>
  </si>
  <si>
    <t>JXFSAHSFPKXUPS-UHFFFAOYSA-N</t>
  </si>
  <si>
    <t>O=C(NC(CO)C(O)CCCCCCCCCCCCCCC)CC(O)CCCCCC=CCCCCCCC</t>
  </si>
  <si>
    <t>612.52118:1593948 612.80908:5103 612.89313:4566 613.52448:572832 613.80750:16935 614.52435:31519 614.53876:295488</t>
  </si>
  <si>
    <t>94.26254:3023 169.55824:2948 310.27505:45346</t>
  </si>
  <si>
    <t>612.52100:362516 613.52478:150920 613.80823:18423 614.52698:53879</t>
  </si>
  <si>
    <t>w/o MS2: Cer 18:0;O2/17:0(3OH)</t>
  </si>
  <si>
    <t>C35H71NO4</t>
  </si>
  <si>
    <t>FCAGLPTUQJDWLS-UHFFFAOYSA-N</t>
  </si>
  <si>
    <t>O=C(NC(CO)C(O)CCCCCCCCCCCCCCC)CC(O)CCCCCCCCCCCCCC</t>
  </si>
  <si>
    <t>614.53632:16573493 615.53961:6492356 616.54248:1505889</t>
  </si>
  <si>
    <t>84.04543:255555 100.04036:40061 120.77344:7063 239.23795:70411 294.28006:76348 342.30078:677554</t>
  </si>
  <si>
    <t>614.53674:21079680 614.80432:18420 615.53998:8444996 616.54266:1704294</t>
  </si>
  <si>
    <t>84.04544:328833 239.23798:100396 294.28015:120643 342.30084:900645</t>
  </si>
  <si>
    <t>w/o MS2: Cer 12:0;O3/22:0(2OH)</t>
  </si>
  <si>
    <t>C34H69NO5</t>
  </si>
  <si>
    <t>MFZOLBMIMXNESI-UHFFFAOYSA-N</t>
  </si>
  <si>
    <t>O=C(NC(CO)C(O)C(O)CCCCCCCC)C(O)CCCCCCCCCCCCCCCCCCCC</t>
  </si>
  <si>
    <t>616.51495:9679</t>
  </si>
  <si>
    <t>616.51526:64877 617.51746:30728</t>
  </si>
  <si>
    <t>616.51569:94189</t>
  </si>
  <si>
    <t>616.51556:68819 617.20551:47333</t>
  </si>
  <si>
    <t>w/o MS2: PE O-9:0_18:2;O</t>
  </si>
  <si>
    <t>PPCSLPWFELESDO-UHFFFAOYSA-N</t>
  </si>
  <si>
    <t>O=C(OC(COCCCCCCCCC)COP(=O)(O)OCCN)CCCCCCC(O)C=CCC=CCCCCC</t>
  </si>
  <si>
    <t>618.41339:32255 619.41742:9875</t>
  </si>
  <si>
    <t>618.41345:51389</t>
  </si>
  <si>
    <t>618.41406:35124 619.41705:19299</t>
  </si>
  <si>
    <t>PA 30:0|PA 15:0_15:0</t>
  </si>
  <si>
    <t>C33H65O8P</t>
  </si>
  <si>
    <t>OVLNVEPIDBCLGL-UHFFFAOYSA-N</t>
  </si>
  <si>
    <t>O=C(OCC(OC(=O)CCCCCCCCCCCCCC)COP(=O)(O)O)CCCCCCCCCCCCCC</t>
  </si>
  <si>
    <t>619.43396:1197094 619.51715:92372 620.43634:457711 620.45050:54313</t>
  </si>
  <si>
    <t>78.95898:140801 79.65875:3307 96.96958:17502 104.55204:3866 105.75470:2782 135.55995:3026 148.99014:2914 152.99574:77009 179.79840:2695 188.97252:3124 195.81268:3264 241.21713:193571 276.98834:3342 285.61841:3283 367.31509:3477 377.20911:99452 395.21970:32261 619.43372:89934 620.34753:2980</t>
  </si>
  <si>
    <t>620.42908:815438 621.43250:272182 622.43585:64826</t>
  </si>
  <si>
    <t>65.74234:2883 78.95898:25969 86.33538:3198 95.64838:2987 96.71024:3218 97.27033:3002 107.86556:2749 132.32541:2952 135.77156:2974 139.28064:3297 140.01176:8697 143.17323:3573 178.08073:2984 185.15477:6727 199.17027:118457 213.18596:52023 227.20166:15312 241.21709:40325 250.31549:3151 266.98007:3057 336.57947:3024 345.10547:3430 419.85117:3291 438.26215:8256 485.74942:3168 571.76355:3126 620.42932:63077 620.46173:3796</t>
  </si>
  <si>
    <t>w/o MS2: PE 13:0_14:0</t>
  </si>
  <si>
    <t>620.42969:11495834 621.43286:4129404 622.43555:876165</t>
  </si>
  <si>
    <t>78.95901:79046 140.01178:36341 213.18596:738816 424.24625:34519</t>
  </si>
  <si>
    <t>620.42963:2468925 620.84882:6437 621.43286:879084 622.43585:172372</t>
  </si>
  <si>
    <t>140.01170:10374 213.18596:158743 424.24606:9267</t>
  </si>
  <si>
    <t>w/o MS2: Cer 13:1;O3/22:4(2OH)</t>
  </si>
  <si>
    <t>C35H61NO5</t>
  </si>
  <si>
    <t>JGUIMYXSXVEKLB-UHFFFAOYSA-N</t>
  </si>
  <si>
    <t>O=C(NC(CO)C(O)C(O)CCCC=CCCCC)C(O)CCCCCCCC=CCC=CCC=CCC=CCC</t>
  </si>
  <si>
    <t>620.45099:824585 621.43994:153629 621.45404:332559 622.45599:49834</t>
  </si>
  <si>
    <t>PE-Cer 30:0;O3</t>
  </si>
  <si>
    <t>QFXCNSKGGFLASM-UHFFFAOYSA-N</t>
  </si>
  <si>
    <t>O=C(NC(COP(=O)(O)OCCN)C(O)CCCCCCCCC)CC(O)CCCCCCCCCCCCCCC</t>
  </si>
  <si>
    <t>621.46130:125163 622.46484:55090 622.85638:7975 623.46802:13311</t>
  </si>
  <si>
    <t>78.95899:15867 140.01183:5153</t>
  </si>
  <si>
    <t>w/o MS2: PE-Cer 12:0;O2/18:0;O</t>
  </si>
  <si>
    <t>621.46124:31030</t>
  </si>
  <si>
    <t>621.46130:44932 622.46497:26948</t>
  </si>
  <si>
    <t>w/o MS2: PC O-16:2_5:0;O</t>
  </si>
  <si>
    <t>C29H56NO8P</t>
  </si>
  <si>
    <t>EtherOxPC</t>
  </si>
  <si>
    <t>ILBIVRLFXBCNPU-UHFFFAOYSA-N</t>
  </si>
  <si>
    <t>O=C(OC(COCCCCCCCCC=CCC=CCCC)COP(=O)([O-])OCC[N+](C)(C)C)CCCCO</t>
  </si>
  <si>
    <t>622.37262:31151 622.76184:4746 622.96844:5649 623.76184:4075</t>
  </si>
  <si>
    <t>622.37280:24016 623.78320:6407 623.84247:5724</t>
  </si>
  <si>
    <t>w/o MS2: PE O-8:0_18:1;O2</t>
  </si>
  <si>
    <t>C31H62NO9P</t>
  </si>
  <si>
    <t>NKSQSFUUUWMWPF-UHFFFAOYSA-N</t>
  </si>
  <si>
    <t>O=C(OC(COCCCCCCCC)COP(=O)(O)OCCN)CCCCCC(O)C=CC(O)CCCCCCCC</t>
  </si>
  <si>
    <t>622.40875:31960 623.41248:21180 623.78186:8427</t>
  </si>
  <si>
    <t>622.40894:34673 623.03369:5913</t>
  </si>
  <si>
    <t>w/o MS2: NAGlySer 8:0;O(FA 22:1)</t>
  </si>
  <si>
    <t>C35H64N2O7</t>
  </si>
  <si>
    <t>QOSVSGIFUAEHSO-UHFFFAOYSA-N</t>
  </si>
  <si>
    <t>O=C(OC(CCC)CCCC(=O)NCC(=O)NC(C(=O)O)CO)CCCCCCCCCCCC=CCCCCCCCC</t>
  </si>
  <si>
    <t>623.46356:62950 624.46710:20182 624.86841:17058</t>
  </si>
  <si>
    <t>w/o MS2: AAHFA 28:6/13:0;O</t>
  </si>
  <si>
    <t>C41H68O4</t>
  </si>
  <si>
    <t>UURHTPWQVVJWNE-UHFFFAOYSA-N</t>
  </si>
  <si>
    <t>O=C(OC(C(=O)O)CCCCCCCCCCC)CCCCCCCCC=CCC=CCC=CCC=CCC=CCC=CCC</t>
  </si>
  <si>
    <t>623.50000:154803 624.50153:77714</t>
  </si>
  <si>
    <t>w/o MS2: AAHFA 15:0/26:6;O</t>
  </si>
  <si>
    <t>GVINGLNXYVZAQS-UHFFFAOYSA-N</t>
  </si>
  <si>
    <t>O=C(OC(C(=O)O)CCCCCC=CCC=CCC=CCC=CCC=CCC=CCC)CCCCCCCCCCCCCC</t>
  </si>
  <si>
    <t>623.49994:1643097 624.50323:609737 625.50604:88220</t>
  </si>
  <si>
    <t>74.02469:22772 87.05632:31265 113.03560:17183 241.21722:13469 381.27524:101983</t>
  </si>
  <si>
    <t>623.50012:1085365 624.50354:401684 624.86865:23860 625.50665:100811</t>
  </si>
  <si>
    <t>88.04035:28449 145.06194:6642 241.21696:9472 381.27533:47293</t>
  </si>
  <si>
    <t>623.50079:235379 623.53632:34209 624.50409:102428 624.53955:11481 624.86938:31952 625.50671:18539</t>
  </si>
  <si>
    <t>w/o MS2: CerP 13:1;O2/22:3</t>
  </si>
  <si>
    <t>C35H64NO6P</t>
  </si>
  <si>
    <t>XOPQXLAHSRNDNV-UHFFFAOYSA-N</t>
  </si>
  <si>
    <t>O=C(NC(COP(=O)(O)O)C(O)C=CCCCCCCCC)CCCCCCCCC=CCC=CCC=CCCCCC</t>
  </si>
  <si>
    <t>624.43744:157982 625.43951:28451 626.43237:22183 626.48291:19318</t>
  </si>
  <si>
    <t>w/o MS2: Cer 13:1;O3/22:2(2OH)</t>
  </si>
  <si>
    <t>C35H65NO5</t>
  </si>
  <si>
    <t>NSEFDYNITDPQJN-UHFFFAOYSA-N</t>
  </si>
  <si>
    <t>O=C(NC(CO)C(O)C(O)CCCC=CCCCC)C(O)CCCCCCCCCCC=CCC=CCCCCC</t>
  </si>
  <si>
    <t>624.48340:12401 624.86847:24925 625.48792:14096</t>
  </si>
  <si>
    <t>w/o MS2: NAGlySer 15:0;O(FA 15:0)</t>
  </si>
  <si>
    <t>625.47894:5536288 626.48224:1954067 627.48523:403969</t>
  </si>
  <si>
    <t>87.05633:35227 99.05634:54931 131.04613:12657 213.18588:19892 241.21713:38314 296.22318:7907 321.25446:11720 353.24387:29056</t>
  </si>
  <si>
    <t>625.47937:14409087 626.48254:5588286 627.48553:1202029</t>
  </si>
  <si>
    <t>87.05634:102273 99.05634:121468 113.03561:68712 131.04613:36068 227.20157:52482 241.21716:138970 296.22324:30091 321.25470:37367 353.24399:107408</t>
  </si>
  <si>
    <t>w/o MS2: Cer 12:0;O2/24:1(2OH)</t>
  </si>
  <si>
    <t>C36H71NO4</t>
  </si>
  <si>
    <t>CFWCQANYVJQJOF-UHFFFAOYSA-N</t>
  </si>
  <si>
    <t>O=C(NC(CO)C(O)CCCCCCCCC)C(O)CCCCCCCCCCC=CCCCCCCCCCC</t>
  </si>
  <si>
    <t>626.53644:46303 627.53998:22718 628.48407:47344 628.55231:64358</t>
  </si>
  <si>
    <t>626.53656:41694 627.53882:9564</t>
  </si>
  <si>
    <t>626.53650:129220 627.53943:59527 628.55212:300441</t>
  </si>
  <si>
    <t>626.53656:55451 626.76007:8262 627.54041:25196</t>
  </si>
  <si>
    <t>w/o MS2: Cer 19:0;O2/17:1(3OH)</t>
  </si>
  <si>
    <t>AOZYKQBRCSOWAS-UHFFFAOYSA-N</t>
  </si>
  <si>
    <t>O=C(NC(CO)C(O)CCCCCCCCCCCCCCCC)CC(O)CCCCCC=CCCCCCCC</t>
  </si>
  <si>
    <t>626.53662:849093 627.54010:364614 628.55341:290874</t>
  </si>
  <si>
    <t>89.42571:3078 324.29077:45353</t>
  </si>
  <si>
    <t>w/o MS2: AAHFA 28:4/13:0;O</t>
  </si>
  <si>
    <t>C41H72O4</t>
  </si>
  <si>
    <t>CBJHUAHRMPFIPJ-UHFFFAOYSA-N</t>
  </si>
  <si>
    <t>O=C(OC(C(=O)O)CCCCCCCCCCC)CCCCCCCCCCCCCCC=CCC=CCC=CCC=CCC</t>
  </si>
  <si>
    <t>627.54047:24694 628.49414:12984 628.87054:22359 629.36304:17319 629.47546:11475</t>
  </si>
  <si>
    <t>w/o MS2: Cer 12:1;O3/23:0(2OH)</t>
  </si>
  <si>
    <t>C35H69NO5</t>
  </si>
  <si>
    <t>UVPVHDQBDVDKIY-UHFFFAOYSA-N</t>
  </si>
  <si>
    <t>O=C(NC(CO)C(O)C(O)CCCC=CCCC)C(O)CCCCCCCCCCCCCCCCCCCCC</t>
  </si>
  <si>
    <t>628.51544:32291 629.36249:66896 630.36456:34128</t>
  </si>
  <si>
    <t>628.51544:90877 629.36224:33201 629.51813:38626</t>
  </si>
  <si>
    <t>628.51556:40693 630.53162:220410</t>
  </si>
  <si>
    <t>628.51569:19150 628.87231:10072 629.51862:14229</t>
  </si>
  <si>
    <t>w/o MS2: Cer 19:0;O2/17:0(3OH)</t>
  </si>
  <si>
    <t>C36H73NO4</t>
  </si>
  <si>
    <t>NQUPGZHTGZJYRB-UHFFFAOYSA-N</t>
  </si>
  <si>
    <t>O=C(NC(CO)C(O)CCCCCCCCCCCCCCCC)CC(O)CCCCCCCCCCCCCC</t>
  </si>
  <si>
    <t>628.55231:11734080 628.87280:16517 629.36261:22286 629.55554:4688576 630.55823:1054639</t>
  </si>
  <si>
    <t>84.04546:204895 117.06638:6060 308.29587:92116 356.31653:550617</t>
  </si>
  <si>
    <t>w/o MS2: Cer 12:0;O3/23:0(2OH)</t>
  </si>
  <si>
    <t>C35H71NO5</t>
  </si>
  <si>
    <t>WVNNQWWOLCLJGI-UHFFFAOYSA-N</t>
  </si>
  <si>
    <t>O=C(NC(CO)C(O)C(O)CCCCCCCC)C(O)CCCCCCCCCCCCCCCCCCCCC</t>
  </si>
  <si>
    <t>630.53131:303774 631.53418:155313 632.53638:27706</t>
  </si>
  <si>
    <t>630.53137:32862 630.77850:7210 630.79810:6198 630.88623:6999 631.53558:9012 631.77612:8486</t>
  </si>
  <si>
    <t>w/o MS2: PE 15:0_13:1</t>
  </si>
  <si>
    <t>C33H64NO8P</t>
  </si>
  <si>
    <t>GVJMYWLKUSNGDU-UHFFFAOYSA-N</t>
  </si>
  <si>
    <t>O=C(OCC(OC(=O)CCCCCCCC=CCCC)COP(=O)(O)OCCN)CCCCCCCCCCCCCC</t>
  </si>
  <si>
    <t>632.42902:164158 633.43298:49797 634.43646:22542</t>
  </si>
  <si>
    <t>78.95908:4212 113.59778:3156 211.17026:11846</t>
  </si>
  <si>
    <t>w/o MS2: CerP 12:0;O2/23:0</t>
  </si>
  <si>
    <t>C35H72NO6P</t>
  </si>
  <si>
    <t>AASUXIGMBYWHOO-UHFFFAOYSA-N</t>
  </si>
  <si>
    <t>O=C(NC(COP(=O)(O)O)C(O)CCCCCCCCC)CCCCCCCCCCCCCCCCCCCCCC</t>
  </si>
  <si>
    <t>632.50208:124829</t>
  </si>
  <si>
    <t>w/o MS2: PE O-9:0_18:2;O2</t>
  </si>
  <si>
    <t>C32H62NO9P</t>
  </si>
  <si>
    <t>ABAYMUMLFACUDS-UHFFFAOYSA-N</t>
  </si>
  <si>
    <t>O=C(OC(COCCCCCCCCC)COP(=O)(O)OCCN)CCCCCC(O)C(O)C=CCC=CCCCCC</t>
  </si>
  <si>
    <t>634.40912:17146 634.88800:24042 636.42444:18498</t>
  </si>
  <si>
    <t>634.40887:12513 634.88861:7721</t>
  </si>
  <si>
    <t>w/o MS2: PE 13:0_15:0</t>
  </si>
  <si>
    <t>634.44489:50829180 634.84924:24640 635.44812:18221620 636.45081:3861350</t>
  </si>
  <si>
    <t>122.00122:40512 213.18581:2682281</t>
  </si>
  <si>
    <t>634.44513:52782256 635.44843:18992996 636.45105:3966153</t>
  </si>
  <si>
    <t>74.00831:20868 78.95901:308061 140.01178:114420 213.18596:2576638 241.21721:918651</t>
  </si>
  <si>
    <t>w/o MS2: Cer 13:0;O2/24:4(2OH)</t>
  </si>
  <si>
    <t>C37H67NO4</t>
  </si>
  <si>
    <t>LWQSSMXCEPYIPV-UHFFFAOYSA-N</t>
  </si>
  <si>
    <t>O=C(NC(CO)C(O)CCCCCCCCCC)C(O)CCCCCCCCCC=CCC=CCC=CCC=CCC</t>
  </si>
  <si>
    <t>634.50513:223168 635.44788:385122 635.50739:76771</t>
  </si>
  <si>
    <t>PE-Cer 31:0;O3</t>
  </si>
  <si>
    <t>MROKRZOFVJDJJW-UHFFFAOYSA-N</t>
  </si>
  <si>
    <t>O=C(NC(COP(=O)(O)OCCN)C(O)CCCCCCCCC)CC(O)CCCCCCCCCCCCCCCC</t>
  </si>
  <si>
    <t>635.47644:511559 636.15356:22868 636.47980:222533 636.79626:9530 637.48242:44832</t>
  </si>
  <si>
    <t>78.95901:59614 140.01184:17391</t>
  </si>
  <si>
    <t>PE-Cer 31:0;O3|PE-Cer 13:0;O2/18:0;O</t>
  </si>
  <si>
    <t>MGWWBDOCNYPHGI-UHFFFAOYSA-N</t>
  </si>
  <si>
    <t>O=C(NC(COP(=O)(O)OCCN)C(O)CCCCCCCCCC)CC(O)CCCCCCCCCCCCCCC</t>
  </si>
  <si>
    <t>635.47656:1086926 636.15424:14487 636.48004:380169 636.82452:11612 637.48285:54933</t>
  </si>
  <si>
    <t>67.69917:2908 78.95901:285783 79.61165:2787 82.62840:2818 102.82079:3084 103.09488:3239 112.90298:3067 119.13762:3000 139.22411:3354 140.01176:74202 181.59453:2748 196.28525:2868 204.24780:3048 210.97388:2905 241.74583:2743 246.77472:3193 253.43117:2897 333.16223:2596 342.03577:2831 353.24405:2937 442.00226:2883 512.30023:3064 589.17657:3629 600.05200:3959 635.47662:243031</t>
  </si>
  <si>
    <t>w/o MS2: PE-Cer 12:0;O2/19:0;O</t>
  </si>
  <si>
    <t>635.47693:57662 636.47992:20089 637.48273:9043</t>
  </si>
  <si>
    <t>w/o MS2: PC O-16:2_6:0;O</t>
  </si>
  <si>
    <t>C30H58NO8P</t>
  </si>
  <si>
    <t>OVXGPQRTNDATMZ-UHFFFAOYSA-N</t>
  </si>
  <si>
    <t>O=C(OC(COCCCCCCCCC=CCC=CCCC)COP(=O)([O-])OCC[N+](C)(C)C)CCCC(O)C</t>
  </si>
  <si>
    <t>636.38824:48848 636.82385:21261 637.39178:15093 637.82306:17082</t>
  </si>
  <si>
    <t>w/o MS2: PS 11:0_14:0</t>
  </si>
  <si>
    <t>C31H60NO10P</t>
  </si>
  <si>
    <t>MWVPVLQPOLSATL-UHFFFAOYSA-N</t>
  </si>
  <si>
    <t>O=C(OCC(OC(=O)CCCCCCCCCCCCC)COP(=O)(O)OCC(N)C(=O)O)CCCCCCCCCC</t>
  </si>
  <si>
    <t>636.38843:161762 637.39148:52080 637.82251:10346 638.39453:16492</t>
  </si>
  <si>
    <t>78.95903:8251 152.99588:6459 227.20142:6953 363.19403:4601</t>
  </si>
  <si>
    <t>w/o MS2: PE O-9:0_18:1;O2</t>
  </si>
  <si>
    <t>C32H64NO9P</t>
  </si>
  <si>
    <t>YJTKJBUEQBOLCH-UHFFFAOYSA-N</t>
  </si>
  <si>
    <t>O=C(OC(COCCCCCCCCC)COP(=O)(O)OCCN)CCCCCC(O)C=CC(O)CCCCCCCC</t>
  </si>
  <si>
    <t>636.42462:41290 636.82745:12025 637.42773:11972</t>
  </si>
  <si>
    <t>w/o MS2: AAHFA 28:6/14:0;O</t>
  </si>
  <si>
    <t>C42H70O4</t>
  </si>
  <si>
    <t>ODAKZNHFYBMMMO-UHFFFAOYSA-N</t>
  </si>
  <si>
    <t>O=C(OC(C(=O)O)CCCCCCCCCCCC)CCCCCCCCC=CCC=CCC=CCC=CCC=CCC=CCC</t>
  </si>
  <si>
    <t>637.51562:1124042 638.51923:505653 639.52173:97737</t>
  </si>
  <si>
    <t>88.04037:34100 145.06187:9697</t>
  </si>
  <si>
    <t>637.51654:158392 638.51959:77370 639.49530:15162 639.52289:20712</t>
  </si>
  <si>
    <t>w/o MS2: NAGlySer 16:0;O(FA 15:0)</t>
  </si>
  <si>
    <t>639.49524:6577772 640.49847:2648043 641.42249:15630 641.50159:561362</t>
  </si>
  <si>
    <t>74.02471:51977 87.05634:58660 99.05635:76803 241.21722:90149 292.22800:19860 367.25974:70689</t>
  </si>
  <si>
    <t>639.49506:83476168 640.49829:32716048 641.50092:6979712</t>
  </si>
  <si>
    <t>74.02468:428692 99.05632:788433 113.03558:365497 131.04614:200170 141.06683:57303 241.21713:923893 310.23880:238395 367.25955:571223 397.27020:936730</t>
  </si>
  <si>
    <t>639.49506:13884479 640.49817:5290569 641.50098:1157844</t>
  </si>
  <si>
    <t>74.02467:68499 82.02977:15063 99.05632:113720 131.04613:32430 241.21712:108669 310.23849:30240 335.27008:29890 367.25955:76856 397.27014:148279</t>
  </si>
  <si>
    <t>w/o MS2: PE O-9:0_20:5;O</t>
  </si>
  <si>
    <t>C34H60NO8P</t>
  </si>
  <si>
    <t>CMNHEZNKXIOLMW-UHFFFAOYSA-N</t>
  </si>
  <si>
    <t>O=C(OC(COCCCCCCCCC)COP(=O)(O)OCCN)CCCC=CC(O)C=CCC=CCC=CCC=CCC</t>
  </si>
  <si>
    <t>640.39807:10977 640.84076:12333 641.79578:7718</t>
  </si>
  <si>
    <t>640.39832:17652 640.83966:11240 641.40033:7988</t>
  </si>
  <si>
    <t>w/o MS2: Cer 15:3;O3/22:6(2OH)</t>
  </si>
  <si>
    <t>C37H57NO5</t>
  </si>
  <si>
    <t>QTJUKYBCOCWXQO-UHFFFAOYSA-N</t>
  </si>
  <si>
    <t>O=C(NC(CO)C(O)C(O)C=CCCC=CCCC=CC)C(O)CC=CCC=CCC=CCC=CCC=CCC=CCC</t>
  </si>
  <si>
    <t>640.42365:170941 640.49823:4063819 641.42804:64756 641.50134:893723 642.50311:138001</t>
  </si>
  <si>
    <t>w/o MS2: Cer 12:0;O2/25:1(2OH)</t>
  </si>
  <si>
    <t>C37H73NO4</t>
  </si>
  <si>
    <t>SENYECPZFXIFQN-UHFFFAOYSA-N</t>
  </si>
  <si>
    <t>O=C(NC(CO)C(O)CCCCCCCCC)C(O)CCCCCCCCCCCC=CCCCCCCCCCC</t>
  </si>
  <si>
    <t>640.55273:37233 640.83875:25380 641.52863:15123 642.50922:87148</t>
  </si>
  <si>
    <t>w/o MS2: Cer 12:1;O3/24:0(2OH)</t>
  </si>
  <si>
    <t>C36H71NO5</t>
  </si>
  <si>
    <t>NAMYDFHOBCPBJV-UHFFFAOYSA-N</t>
  </si>
  <si>
    <t>O=C(NC(CO)C(O)C(O)CCCC=CCCC)C(O)CCCCCCCCCCCCCCCCCCCCCC</t>
  </si>
  <si>
    <t>642.53070:690379 643.53619:203098 644.54785:99501</t>
  </si>
  <si>
    <t>w/o MS2: Cer 12:0;O2/25:0(2OH)</t>
  </si>
  <si>
    <t>C37H75NO4</t>
  </si>
  <si>
    <t>XLQUBEVBFIQMBR-UHFFFAOYSA-N</t>
  </si>
  <si>
    <t>O=C(NC(CO)C(O)CCCCCCCCC)C(O)CCCCCCCCCCCCCCCCCCCCCCC</t>
  </si>
  <si>
    <t>642.56781:39909 642.83899:29448 643.83923:11052</t>
  </si>
  <si>
    <t>642.56763:23286 642.84125:18510 643.57098:13011</t>
  </si>
  <si>
    <t>w/o MS2: Cer 12:0;O3/24:0(2OH)</t>
  </si>
  <si>
    <t>C36H73NO5</t>
  </si>
  <si>
    <t>ZLPSKPDZPZUYGG-UHFFFAOYSA-N</t>
  </si>
  <si>
    <t>O=C(NC(CO)C(O)C(O)CCCCCCCC)C(O)CCCCCCCCCCCCCCCCCCCCCC</t>
  </si>
  <si>
    <t>644.54712:224965 645.30493:43354 645.55035:106319</t>
  </si>
  <si>
    <t>644.54816:48964 645.55035:29401</t>
  </si>
  <si>
    <t>w/o MS2: PC O-20:4_3:0;O</t>
  </si>
  <si>
    <t>C31H56NO8P</t>
  </si>
  <si>
    <t>HLXQVACGSRBZJO-UHFFFAOYSA-N</t>
  </si>
  <si>
    <t>O=C(OC(COCCCCCCCC=CCC=CCC=CCC=CCC)COP(=O)([O-])OCC[N+](C)(C)C)CCO</t>
  </si>
  <si>
    <t>646.37091:7885 646.84338:11228 647.84283:11194</t>
  </si>
  <si>
    <t>w/o MS2: PE O-12:0_17:2;O</t>
  </si>
  <si>
    <t>BXHLLJYVBHZWPA-UHFFFAOYSA-N</t>
  </si>
  <si>
    <t>O=C(OC(COCCCCCCCCCCCC)COP(=O)(O)OCCN)CCCCCCC(O)C=CCC=CCCCC</t>
  </si>
  <si>
    <t>646.44513:176905 647.44861:67656</t>
  </si>
  <si>
    <t>w/o MS2: PE-Cer 12:1;O2/20:0;O</t>
  </si>
  <si>
    <t>C34H69N2O7P</t>
  </si>
  <si>
    <t>KRANPRDNKGAEGY-UHFFFAOYSA-N</t>
  </si>
  <si>
    <t>O=C(NC(COP(=O)(O)OCCN)C(O)C=CCCCCCCC)CC(O)CCCCCCCCCCCCCCCCC</t>
  </si>
  <si>
    <t>647.47687:44165 647.84265:19685 648.42480:24077</t>
  </si>
  <si>
    <t>w/o MS2: PE O-10:0_18:2;O2</t>
  </si>
  <si>
    <t>C33H64NO9P</t>
  </si>
  <si>
    <t>GQNHOFRYZBONFW-UHFFFAOYSA-N</t>
  </si>
  <si>
    <t>O=C(OC(COCCCCCCCCCC)COP(=O)(O)OCCN)CCCCCC(O)C(O)C=CCC=CCCCCC</t>
  </si>
  <si>
    <t>648.42462:42582 649.42816:23532 649.83997:9883 650.44025:488273</t>
  </si>
  <si>
    <t>648.42444:32374 648.99139:7443 649.74359:7834</t>
  </si>
  <si>
    <t>w/o MS2: PE O-12:0_17:1;O</t>
  </si>
  <si>
    <t>GAFXXALTMJUTTL-UHFFFAOYSA-N</t>
  </si>
  <si>
    <t>O=C(OC(COCCCCCCCCCCCC)COP(=O)(O)OCCN)CCCCCCC(O)C=CCCCCCCC</t>
  </si>
  <si>
    <t>648.46014:12794 648.85254:14690 649.55322:13048 650.39600:9064</t>
  </si>
  <si>
    <t>w/o MS2: PE 14:0_15:0</t>
  </si>
  <si>
    <t>648.46021:14947056 649.46356:5670560 650.46680:1109451</t>
  </si>
  <si>
    <t>140.01173:38140 196.03786:21576 227.20155:833323</t>
  </si>
  <si>
    <t>648.46088:64632964 649.46417:24564416 650.46680:5196638</t>
  </si>
  <si>
    <t>140.01178:168378 196.03799:151770 241.21725:3404123</t>
  </si>
  <si>
    <t>648.48260:29887</t>
  </si>
  <si>
    <t>648.48206:62174 649.48425:20789</t>
  </si>
  <si>
    <t>648.48315:32707 648.78198:6382 648.85388:11995 649.48578:21706 649.85895:8212</t>
  </si>
  <si>
    <t>PE-Cer 32:0;O3|PE-Cer 17:0;O2/15:0;O</t>
  </si>
  <si>
    <t>C34H71N2O7P</t>
  </si>
  <si>
    <t>VIRCXQWOGPFRKQ-UHFFFAOYSA-N</t>
  </si>
  <si>
    <t>O=C(NC(COP(=O)(O)OCCN)C(O)CCCCCCCCCCCCCC)CC(O)CCCCCCCCCCCC</t>
  </si>
  <si>
    <t>649.49286:15449022 650.49603:5693414 650.86786:31430 651.49890:1210221</t>
  </si>
  <si>
    <t>78.95903:1394349 140.01178:255302 409.28351:14912</t>
  </si>
  <si>
    <t>PE-Cer 32:0;O3|PE-Cer 16:0;O2/16:0;O</t>
  </si>
  <si>
    <t>ONEVVBLGPZZTMY-UHFFFAOYSA-N</t>
  </si>
  <si>
    <t>O=C(NC(COP(=O)(O)OCCN)C(O)CCCCCCCCCCCCC)CC(O)CCCCCCCCCCCCC</t>
  </si>
  <si>
    <t>649.49249:5226847 650.49567:1912230 650.86792:33380 651.49872:358514</t>
  </si>
  <si>
    <t>78.95902:496290 140.01178:122168 395.26752:7451</t>
  </si>
  <si>
    <t>PE-Cer 32:0;O3|PE-Cer 15:0;O2/17:0;O</t>
  </si>
  <si>
    <t>KVZNQJFBRUWYBJ-UHFFFAOYSA-N</t>
  </si>
  <si>
    <t>O=C(NC(COP(=O)(O)OCCN)C(O)CCCCCCCCCCCC)CC(O)CCCCCCCCCCCCCC</t>
  </si>
  <si>
    <t>649.49268:4014358 650.49585:1604197 650.86688:30622 651.49896:305973</t>
  </si>
  <si>
    <t>77.28240:3117 78.95899:1546719 81.11560:3147 81.70508:3150 93.41100:3352 96.96960:4055 104.22622:3324 109.20111:3232 110.86837:2938 111.44404:3433 126.10796:3391 137.61015:3891 140.01172:367079 171.71236:3027 183.35028:3468 184.91331:3649 211.83749:3181 213.66489:3234 222.36452:3338 308.74725:3349 381.25150:9073 409.28290:4795 427.93948:3463 639.21466:3319 649.49213:1222310 650.49603:5928</t>
  </si>
  <si>
    <t>w/o MS2: PS 11:0_15:0</t>
  </si>
  <si>
    <t>WYKQVKYCHSKQJX-UHFFFAOYSA-N</t>
  </si>
  <si>
    <t>O=C(OCC(OC(=O)CCCCCCCCCCCCCC)COP(=O)(O)OCC(N)C(=O)O)CCCCCCCCCC</t>
  </si>
  <si>
    <t>650.40375:1037060 650.86804:78235 651.40717:370218 651.87665:6220 652.41028:77027</t>
  </si>
  <si>
    <t>78.95898:39009 96.96964:4633 152.99576:21502 185.15462:14254 241.21716:34511 377.20932:17982</t>
  </si>
  <si>
    <t>w/o MS2: PS 13:0_13:0</t>
  </si>
  <si>
    <t>650.40350:1114052 650.86786:33766 651.40710:363360 652.41040:73389</t>
  </si>
  <si>
    <t>78.95901:33652 213.18593:51294 349.17783:14673</t>
  </si>
  <si>
    <t>w/o MS2: PE O-10:0_18:1;O2</t>
  </si>
  <si>
    <t>C33H66NO9P</t>
  </si>
  <si>
    <t>OCTCZUGWXXPURX-UHFFFAOYSA-N</t>
  </si>
  <si>
    <t>O=C(OC(COCCCCCCCCCC)COP(=O)(O)OCCN)CCCCCC(O)C=CC(O)CCCCCCCC</t>
  </si>
  <si>
    <t>650.44006:68923 650.86810:67263 651.45630:26855 652.46008:23943</t>
  </si>
  <si>
    <t>650.44006:839952 650.86743:28648 651.44379:297215 652.44598:67926</t>
  </si>
  <si>
    <t>140.01184:4843 174.95624:4857</t>
  </si>
  <si>
    <t>w/o MS2: NAGlySer 8:0;O(FA 24:1)</t>
  </si>
  <si>
    <t>C37H68N2O7</t>
  </si>
  <si>
    <t>RFGJJJZYETZOIH-UHFFFAOYSA-N</t>
  </si>
  <si>
    <t>O=C(OC(CCC)CCCC(=O)NCC(=O)NC(C(=O)O)CO)CCCCCCCCCCCC=CCCCCCCCCCC</t>
  </si>
  <si>
    <t>651.49536:62588 652.49847:45276</t>
  </si>
  <si>
    <t>w/o MS2: HexCer 16:0;O2/15:3</t>
  </si>
  <si>
    <t>C37H67NO8</t>
  </si>
  <si>
    <t>HexCer_NDS</t>
  </si>
  <si>
    <t>FZXVWOGISJRCAQ-UHFFFAOYSA-N</t>
  </si>
  <si>
    <t>O=C(NC(COC1OC(CO)C(O)C(O)C1O)C(O)CCCCCCCCCCCCC)CCCCC=CCC=CCC=CCC</t>
  </si>
  <si>
    <t>652.47711:339001 652.49438:19556 653.48059:113044 653.51086:190108 654.49432:24166 654.51428:65098</t>
  </si>
  <si>
    <t>652.51331:52935 653.51062:98705</t>
  </si>
  <si>
    <t>w/o MS2: PE-Cer 13:1;O2/20:4;O</t>
  </si>
  <si>
    <t>C35H63N2O7P</t>
  </si>
  <si>
    <t>HVNYOBUYMQEXPO-UHFFFAOYSA-N</t>
  </si>
  <si>
    <t>O=C(NC(COP(=O)(O)OCCN)C(O)C=CCCCCCCCC)CC(O)CCCCC=CCC=CCC=CCC=CCC</t>
  </si>
  <si>
    <t>653.43286:66261 653.51062:3094964 654.43896:96949 654.51410:1268895 655.44238:28679 655.51740:273195</t>
  </si>
  <si>
    <t>653.43250:213216 653.51056:6979620 654.43860:186851 654.51398:2805120 655.44165:75214 655.51691:732119</t>
  </si>
  <si>
    <t>w/o MS2: PS 22:6_4:0;O</t>
  </si>
  <si>
    <t>C32H50NO11P</t>
  </si>
  <si>
    <t>OxPS</t>
  </si>
  <si>
    <t>IAEYDBSPSDRLDL-UHFFFAOYSA-N</t>
  </si>
  <si>
    <t>O=C(O)C(N)COP(=O)(O)OCC(OC(=O)CCCO)COC(=O)CCC=CCC=CCC=CCC=CCC=CCC=CCC</t>
  </si>
  <si>
    <t>654.30334:19000 655.30493:14006 655.49017:103111</t>
  </si>
  <si>
    <t>w/o MS2: Cer 16:3;O3/22:6(2OH)</t>
  </si>
  <si>
    <t>C38H59NO5</t>
  </si>
  <si>
    <t>NOXHHQZDHRAPMD-UHFFFAOYSA-N</t>
  </si>
  <si>
    <t>O=C(NC(CO)C(O)C(O)C=CCCC=CCCC=CCC)C(O)CC=CCC=CCC=CCC=CCC=CCC=CCC</t>
  </si>
  <si>
    <t>654.43793:126115 654.51404:8563140 655.44196:37545 655.51709:1851237 656.44086:42844 656.51978:270359</t>
  </si>
  <si>
    <t>654.43719:44649 654.51422:1645950 655.51715:399933 656.44006:22915 656.52008:58727</t>
  </si>
  <si>
    <t>w/o MS2: HexCer 16:0;O2/15:2</t>
  </si>
  <si>
    <t>C37H69NO8</t>
  </si>
  <si>
    <t>VEYKJLSODDFJOS-UHFFFAOYSA-N</t>
  </si>
  <si>
    <t>O=C(NC(COC1OC(CO)C(O)C(O)C1O)C(O)CCCCCCCCCCCCC)CCCCCCC=CCC=CCCC</t>
  </si>
  <si>
    <t>654.49243:331107 655.49567:126168</t>
  </si>
  <si>
    <t>654.49200:1480757 655.49573:534410 656.49866:141597</t>
  </si>
  <si>
    <t>112.98557:56906 243.40642:3149</t>
  </si>
  <si>
    <t>w/o MS2: PE-Cer 13:1;O2/20:3;O</t>
  </si>
  <si>
    <t>C35H65N2O7P</t>
  </si>
  <si>
    <t>JMAQPGKHODKPIM-UHFFFAOYSA-N</t>
  </si>
  <si>
    <t>O=C(NC(COP(=O)(O)OCCN)C(O)C=CCCCCCCCC)CC(O)CCCCCCCC=CCC=CCC=CCC</t>
  </si>
  <si>
    <t>655.44452:40157 655.51678:293032 656.88409:43554</t>
  </si>
  <si>
    <t>w/o MS2: Cer 12:2;O3/26:6(2OH)</t>
  </si>
  <si>
    <t>C38H61NO5</t>
  </si>
  <si>
    <t>KODOTLWVKCUFMB-UHFFFAOYSA-N</t>
  </si>
  <si>
    <t>O=C(NC(CO)C(O)C(O)C=CCCC=CCC)C(O)CCCCCC=CCC=CCC=CCC=CCC=CCC=CCC</t>
  </si>
  <si>
    <t>656.45514:15580 656.88489:28489</t>
  </si>
  <si>
    <t>w/o MS2: PE O-9:0_20:4;O2</t>
  </si>
  <si>
    <t>C34H62NO9P</t>
  </si>
  <si>
    <t>BANJFXXPFYDLLB-UHFFFAOYSA-N</t>
  </si>
  <si>
    <t>O=C(OC(COCCCCCCCCC)COP(=O)(O)OCCN)CCCCC(O)C(O)C=CCC=CCC=CCC=CCC</t>
  </si>
  <si>
    <t>658.40845:10072 658.81439:8206 659.41241:7599 659.81091:8851</t>
  </si>
  <si>
    <t>w/o MS2: Cer 12:0;O3/25:0(2OH)</t>
  </si>
  <si>
    <t>C37H75NO5</t>
  </si>
  <si>
    <t>NUDZJDBCWPEIMF-UHFFFAOYSA-N</t>
  </si>
  <si>
    <t>O=C(NC(CO)C(O)C(O)CCCCCCCC)C(O)CCCCCCCCCCCCCCCCCCCCCCC</t>
  </si>
  <si>
    <t>658.56238:32531 659.53687:18362 659.56677:17246 659.80920:13439</t>
  </si>
  <si>
    <t>658.56262:40668 659.56525:29904</t>
  </si>
  <si>
    <t>w/o MS2: PC O-20:4_4:0;O</t>
  </si>
  <si>
    <t>C32H58NO8P</t>
  </si>
  <si>
    <t>AHVOYEASOPIPPJ-UHFFFAOYSA-N</t>
  </si>
  <si>
    <t>O=C(OC(COCCCCCCCC=CCC=CCC=CCC=CCC)COP(=O)([O-])OCC[N+](C)(C)C)CCCO</t>
  </si>
  <si>
    <t>660.38684:56178 661.38947:14842 662.06342:6036</t>
  </si>
  <si>
    <t>660.38562:13660 660.80927:7802 662.40393:22227 662.43994:16163</t>
  </si>
  <si>
    <t>PE 30:1|PE 14:0_16:1</t>
  </si>
  <si>
    <t>C35H68NO8P</t>
  </si>
  <si>
    <t>AZKOMSGSPCBHKK-UHFFFAOYSA-N</t>
  </si>
  <si>
    <t>O=C(OCC(OC(=O)CCCCCCCC=CCCCCCC)COP(=O)(O)OCCN)CCCCCCCCCCCCC</t>
  </si>
  <si>
    <t>660.46033:822263 661.46356:219397</t>
  </si>
  <si>
    <t>78.95903:20160 81.68490:3487 106.35432:3355 139.29550:3199 140.01184:8350 156.06473:2863 172.88988:2836 173.57347:2747 176.11215:2760 176.98105:2772 177.03450:3019 227.20160:48353 253.21724:143817 266.92618:3098 348.64722:3040 424.24667:7169 431.05386:2855 457.83990:3127 660.46094:74013</t>
  </si>
  <si>
    <t>PE-Cer 33:1;O3</t>
  </si>
  <si>
    <t>C35H71N2O7P</t>
  </si>
  <si>
    <t>ISCODRLREAUWBY-UHFFFAOYSA-N</t>
  </si>
  <si>
    <t>O=C(NC(COP(=O)(O)OCCN)C(O)C=CCCCCCCC)CC(O)CCCCCCCCCCCCCCCCCC</t>
  </si>
  <si>
    <t>661.49194:384338 662.49518:159494 662.82208:21126 663.49878:45543</t>
  </si>
  <si>
    <t>78.95899:38074 140.01176:11190</t>
  </si>
  <si>
    <t>w/o MS2: PE-Cer 12:1;O2/21:0;O</t>
  </si>
  <si>
    <t>661.49255:68457 662.49640:19250 662.82391:23074 663.50824:810776</t>
  </si>
  <si>
    <t>w/o MS2: PC O-18:3_6:0;O</t>
  </si>
  <si>
    <t>C32H60NO8P</t>
  </si>
  <si>
    <t>WZMIKYOYWJSAFY-UHFFFAOYSA-N</t>
  </si>
  <si>
    <t>O=C(OC(COCCCCCCCCC=CCC=CCC=CCC)COP(=O)([O-])OCC[N+](C)(C)C)CCCC(O)C</t>
  </si>
  <si>
    <t>662.40314:18325 662.82336:36047 663.40747:6439 663.82214:48304</t>
  </si>
  <si>
    <t>w/o MS2: PE O-12:0_17:2;O2</t>
  </si>
  <si>
    <t>C34H66NO9P</t>
  </si>
  <si>
    <t>PAMOHGVZKMPNNQ-UHFFFAOYSA-N</t>
  </si>
  <si>
    <t>O=C(OC(COCCCCCCCCCCCC)COP(=O)(O)OCCN)CCCCCCC(O)C=CCC=CCCCCO</t>
  </si>
  <si>
    <t>662.43982:15163 662.82440:35951 663.82251:29994</t>
  </si>
  <si>
    <t>662.44153:32803 662.47626:20317 662.49585:32630 662.82446:31024 663.44385:12224 663.82220:29385 664.45721:52757</t>
  </si>
  <si>
    <t>662.44025:23699 662.82178:26143 663.44373:8845 663.82147:23593</t>
  </si>
  <si>
    <t>PE 30:0|PE 15:0_15:0</t>
  </si>
  <si>
    <t>C35H70NO8P</t>
  </si>
  <si>
    <t>SKVKIGSFTGVBOX-UHFFFAOYSA-N</t>
  </si>
  <si>
    <t>O=C(OCC(OC(=O)CCCCCCCCCCCCCC)COP(=O)(O)OCCN)CCCCCCCCCCCCCC</t>
  </si>
  <si>
    <t>662.47638:204228032 663.47968:78580296 664.48236:16731883</t>
  </si>
  <si>
    <t>140.01180:473296 196.03777:208742 241.21718:10600458</t>
  </si>
  <si>
    <t>662.47626:217742832 662.91882:100060 663.47949:84206920 664.48236:18601726</t>
  </si>
  <si>
    <t>140.01175:500063 196.03795:263081 241.21719:11991150</t>
  </si>
  <si>
    <t>w/o MS2: PE-Cer 13:1;O2/22:5</t>
  </si>
  <si>
    <t>C37H65N2O6P</t>
  </si>
  <si>
    <t>COAPYWWEBYUNCQ-UHFFFAOYSA-N</t>
  </si>
  <si>
    <t>O=C(NC(COP(=O)(O)OCCN)C(O)C=CCCCCCCCC)CCCCCC=CCC=CCC=CCC=CCC=CCC</t>
  </si>
  <si>
    <t>663.45294:94578 663.50787:674588 664.51123:237649 665.51440:61150</t>
  </si>
  <si>
    <t>PE-Cer 33:0;O3|PE-Cer 17:0;O2/16:0;O</t>
  </si>
  <si>
    <t>C35H73N2O7P</t>
  </si>
  <si>
    <t>QVAVUFMUDDFKTN-UHFFFAOYSA-N</t>
  </si>
  <si>
    <t>O=C(NC(COP(=O)(O)OCCN)C(O)CCCCCCCCCCCCCC)CC(O)CCCCCCCCCCCCC</t>
  </si>
  <si>
    <t>663.50775:25006630 664.51086:9519544 665.51385:1955867</t>
  </si>
  <si>
    <t>78.95897:6961918 95.10080:10157 96.96949:16529 101.38546:8993 140.01167:1829355 143.11723:12016 157.16608:10210 314.55829:9546 395.26633:9930 409.28305:82426 469.34311:10026 517.92865:10825 639.74927:13978 663.50769:5753430 664.51093:35339</t>
  </si>
  <si>
    <t>663.50806:23682512 664.51123:9114363 665.51416:2168428</t>
  </si>
  <si>
    <t>76.26912:7542 78.95902:6680486 96.96947:14544 103.15787:7569 107.31286:8926 108.32598:8290 111.43220:8578 113.35732:9191 118.52863:7321 119.31535:7460 119.43250:7811 127.26070:9767 130.48473:8934 130.93678:8079 140.01175:1693089 141.12981:8362 141.98247:7243 170.03137:7072 205.53574:8954 232.21217:7023 240.09431:8085 244.39835:7261 257.34683:9067 274.14389:8411 392.64511:7290 409.28339:103532 410.19257:8017 421.50983:7967 439.50266:8970 663.50824:6152128 664.50934:44184</t>
  </si>
  <si>
    <t>663.50781:134034280 664.51105:50383908 665.51373:10715625</t>
  </si>
  <si>
    <t>78.95898:31746646 89.76863:51920 90.79145:44700 93.62248:48519 96.96951:94641 98.99562:47207 111.01331:62871 120.10564:50739 123.03934:44980 140.01170:10124248 140.40150:44720 149.23651:48233 151.55408:51781 178.59761:47398 240.32315:52655 244.12578:50369 309.69080:55735 409.28329:521719 598.71472:46438 625.88263:54691 663.50781:28618116 664.51117:65145</t>
  </si>
  <si>
    <t>w/o MS2: SHexCer 26:2;O2</t>
  </si>
  <si>
    <t>C32H59NO11S</t>
  </si>
  <si>
    <t>SHexCer</t>
  </si>
  <si>
    <t>IZUVJLCXCDNBFU-UHFFFAOYSA-N</t>
  </si>
  <si>
    <t>O=C(NC(COC1OC(CO)C(O)C(OS(=O)(=O)O)C1O)C(O)C=CCCCCCCC)CCCCCCCC=CCCCC</t>
  </si>
  <si>
    <t>664.37305:23977 664.41962:351303 664.81866:14907 665.42303:116491 666.42578:29429</t>
  </si>
  <si>
    <t>w/o MS2: PS 13:0_14:0</t>
  </si>
  <si>
    <t>664.41937:1028741 665.42279:333153 665.48865:13235 666.42566:83284</t>
  </si>
  <si>
    <t>213.18587:37266 363.19366:13048</t>
  </si>
  <si>
    <t>664.41907:1961255 664.81927:17338 665.42249:709124 666.42560:165485</t>
  </si>
  <si>
    <t>227.20151:76287 363.19360:34892</t>
  </si>
  <si>
    <t>w/o MS2: PE O-9:0_18:2;O4</t>
  </si>
  <si>
    <t>C32H62NO11P</t>
  </si>
  <si>
    <t>AEQHBXVTKIPTKW-UHFFFAOYSA-N</t>
  </si>
  <si>
    <t>O=C(OC(COCCCCCCCCC)COP(=O)(O)OCCN)CCCC(O)CCCC(O)C=CC(O)C(O)CC=CCC</t>
  </si>
  <si>
    <t>666.39905:17669 667.74591:6979 668.40381:5921</t>
  </si>
  <si>
    <t>666.39893:18998 666.85498:6917</t>
  </si>
  <si>
    <t>w/o MS2: HexCer 17:0;O2/15:3</t>
  </si>
  <si>
    <t>C38H69NO8</t>
  </si>
  <si>
    <t>VLSRBFVQJBVFDH-UHFFFAOYSA-N</t>
  </si>
  <si>
    <t>O=C(NC(COC1OC(CO)C(O)C(O)C1O)C(O)CCCCCCCCCCCCCC)CCCCC=CCC=CCC=CCC</t>
  </si>
  <si>
    <t>666.49225:1563026 667.49591:652070 667.52380:109156 668.50732:156428 668.52899:62197</t>
  </si>
  <si>
    <t>75.71852:3321 79.95733:3044 112.98556:240901 132.26819:3034 133.11737:2902 152.23769:2902 183.46231:2983 217.19141:2929 220.03558:2934 289.48474:2805 465.30136:2863 471.45306:3396</t>
  </si>
  <si>
    <t>w/o MS2: HexCer 16:0;O2/16:3</t>
  </si>
  <si>
    <t>QSKPEDVLQJWJFI-UHFFFAOYSA-N</t>
  </si>
  <si>
    <t>O=C(NC(COC1OC(CO)C(O)C(O)C1O)C(O)CCCCCCCCCCCCC)CCCCCC=CCC=CCC=CCC</t>
  </si>
  <si>
    <t>666.49316:301052 666.84192:12282 666.85986:7246 667.47321:11076 667.49652:100189 667.52789:17409 668.49799:16473 668.50873:28030 668.52783:11424</t>
  </si>
  <si>
    <t>112.98560:12516</t>
  </si>
  <si>
    <t>w/o MS2: PE-Cer 12:1;O2/22:4;O</t>
  </si>
  <si>
    <t>C36H65N2O7P</t>
  </si>
  <si>
    <t>LFDAARFKHSKXJP-UHFFFAOYSA-N</t>
  </si>
  <si>
    <t>O=C(NC(COP(=O)(O)OCCN)C(O)C=CCCCCCCC)CC(O)CCCCCCC=CCC=CCC=CCC=CCC</t>
  </si>
  <si>
    <t>667.44751:43040 667.52618:54716 667.85815:20548 668.45300:38949 668.52960:14297 668.84119:68618 669.46106:29264</t>
  </si>
  <si>
    <t>w/o MS2: NAGlySer 17:0;O(FA 16:0)</t>
  </si>
  <si>
    <t>C38H72N2O7</t>
  </si>
  <si>
    <t>CEQGGVBVXNWRIE-UHFFFAOYSA-N</t>
  </si>
  <si>
    <t>O=C(OC(CCCCCCCC(=O)NCC(=O)NC(C(=O)O)CO)CCCCCCCC)CCCCCCCCCCCCCCC</t>
  </si>
  <si>
    <t>667.52637:1828291 668.52979:796814 668.83990:21221 669.53308:203155</t>
  </si>
  <si>
    <t>87.05635:15572 113.03563:6986 131.04620:3989 148.02209:2972 255.23289:12927 349.28546:4606 381.27533:9780</t>
  </si>
  <si>
    <t>667.52686:996189 668.53040:416949 668.84106:31212 669.53326:123085</t>
  </si>
  <si>
    <t>87.05631:18068 113.03561:7400 131.04614:5391 255.23283:13849 381.27533:8948</t>
  </si>
  <si>
    <t>w/o MS2: SHexCer 26:0;O2</t>
  </si>
  <si>
    <t>C32H63NO11S</t>
  </si>
  <si>
    <t>BYACCDDOVPLHOO-UHFFFAOYSA-N</t>
  </si>
  <si>
    <t>O=C(NC(COC1OC(CO)C(O)C(OS(=O)(=O)O)C1O)C(O)CCCCCCCCC)CCCCCCCCCCCCC</t>
  </si>
  <si>
    <t>668.40503:24424 668.83978:20331 669.40826:18015 669.83917:17407</t>
  </si>
  <si>
    <t>w/o MS2: Cer 15:3;O3/24:6(2OH)</t>
  </si>
  <si>
    <t>C39H61NO5</t>
  </si>
  <si>
    <t>NZKSERXBCNIKSN-UHFFFAOYSA-N</t>
  </si>
  <si>
    <t>O=C(NC(CO)C(O)C(O)C=CCCC=CCCC=CC)C(O)CCCC=CCC=CCC=CCC=CCC=CCC=CCC</t>
  </si>
  <si>
    <t>668.45374:27422 668.52924:19433 668.84009:69186 669.46069:21763 669.83875:76831</t>
  </si>
  <si>
    <t>668.45386:53437 668.52881:38510 668.83990:24240 669.83929:32951</t>
  </si>
  <si>
    <t>w/o MS2: MGDG O-8:0_18:4</t>
  </si>
  <si>
    <t>C35H60O9</t>
  </si>
  <si>
    <t>GHSHXQGYTWFBSW-UHFFFAOYSA-N</t>
  </si>
  <si>
    <t>O=C(OC(COCCCCCCCC)COC1OC(CO)C(O)C(O)C1O)CCCCC=CCC=CCC=CCC=CCC</t>
  </si>
  <si>
    <t>669.42120:18984 669.83887:38820 670.42560:9686</t>
  </si>
  <si>
    <t>w/o MS2: PC O-20:5_5:0;O</t>
  </si>
  <si>
    <t>C33H58NO8P</t>
  </si>
  <si>
    <t>UINNRNURLBWHLV-UHFFFAOYSA-N</t>
  </si>
  <si>
    <t>O=C(OC(COCCCCC=CCC=CCC=CCC=CCC=CCC)COP(=O)([O-])OCC[N+](C)(C)C)CCCCO</t>
  </si>
  <si>
    <t>672.38647:62299 673.39001:28161 673.76294:7685 674.39240:7755</t>
  </si>
  <si>
    <t>672.38629:51019 673.38916:20910</t>
  </si>
  <si>
    <t>w/o MS2: Cer 12:0;O3/26:0(2OH)</t>
  </si>
  <si>
    <t>C38H77NO5</t>
  </si>
  <si>
    <t>TUGMJZRJEDQCQO-UHFFFAOYSA-N</t>
  </si>
  <si>
    <t>O=C(NC(CO)C(O)C(O)CCCCCCCC)C(O)CCCCCCCCCCCCCCCCCCCCCCCC</t>
  </si>
  <si>
    <t>672.57837:57375 672.86115:27110</t>
  </si>
  <si>
    <t>w/o MS2: MGDG O-8:0_18:2</t>
  </si>
  <si>
    <t>C35H64O9</t>
  </si>
  <si>
    <t>YEGALTGANVMRIS-UHFFFAOYSA-N</t>
  </si>
  <si>
    <t>O=C(OC(COCCCCCCCC)COC1OC(CO)C(O)C(O)C1O)CCCCCCCC=CCC=CCCCCC</t>
  </si>
  <si>
    <t>673.45215:60911 675.50732:220938</t>
  </si>
  <si>
    <t>673.45258:41543</t>
  </si>
  <si>
    <t>w/o MS2: PS 11:0_17:2</t>
  </si>
  <si>
    <t>C34H62NO10P</t>
  </si>
  <si>
    <t>WDPFKQZSVPUIPY-UHFFFAOYSA-N</t>
  </si>
  <si>
    <t>O=C(OCC(OC(=O)CCCCCCCC=CCC=CCCCC)COP(=O)(O)OCC(N)C(=O)O)CCCCCCCCCC</t>
  </si>
  <si>
    <t>674.40100:573797 675.40417:188357 676.40808:37446</t>
  </si>
  <si>
    <t>185.15465:28429</t>
  </si>
  <si>
    <t>w/o MS2: PS 13:0_15:2</t>
  </si>
  <si>
    <t>DJACJVJKQHVKDV-UHFFFAOYSA-N</t>
  </si>
  <si>
    <t>O=C(OCC(OC(=O)CCCCCCC=CCC=CCCC)COP(=O)(O)OCC(N)C(=O)O)CCCCCCCCCCCC</t>
  </si>
  <si>
    <t>674.40106:341609 675.40454:116467 676.40424:12156 676.41937:35385</t>
  </si>
  <si>
    <t>213.18600:17922</t>
  </si>
  <si>
    <t>PE 31:1</t>
  </si>
  <si>
    <t>C36H70NO8P</t>
  </si>
  <si>
    <t>VXJHBCXCHWHLOT-UHFFFAOYSA-N</t>
  </si>
  <si>
    <t>O=C(OCC(OC(=O)CCCCCCCCCCCCCCCC=CCCCCCCCC)COP(=O)(O)OCCN)CCCC</t>
  </si>
  <si>
    <t>674.47626:2118480 675.47949:873445 676.48212:249652</t>
  </si>
  <si>
    <t>78.95904:19854 140.01187:6364 196.03809:3398</t>
  </si>
  <si>
    <t>w/o MS2: PE O-14:0_17:2;O</t>
  </si>
  <si>
    <t>YJNRIZOQUHXPIF-UHFFFAOYSA-N</t>
  </si>
  <si>
    <t>O=C(OC(COCCCCCCCCCCCCCC)COP(=O)(O)OCCN)CCCCCCC(O)C=CCC=CCCCC</t>
  </si>
  <si>
    <t>674.47644:142149 675.47992:54796</t>
  </si>
  <si>
    <t>w/o MS2: MGDG O-22:1_4:0</t>
  </si>
  <si>
    <t>C35H66O9</t>
  </si>
  <si>
    <t>ZHDWAPVLUMGTNI-UHFFFAOYSA-N</t>
  </si>
  <si>
    <t>O=C(OC(COCCCCCCCCCCCCC=CCCCCCCCC)COC1OC(CO)C(O)C(O)C1O)CCC</t>
  </si>
  <si>
    <t>675.47064:2824228 676.47467:1195589 677.46686:713695 677.52301:864130</t>
  </si>
  <si>
    <t>87.05634:21068 99.05634:21092 113.03557:11882 241.21710:44136 292.22815:7755</t>
  </si>
  <si>
    <t>PE-Cer 34:1;O3|PE-Cer 17:0;O2/17:1;O</t>
  </si>
  <si>
    <t>ILWWCNZTDWESKC-UHFFFAOYSA-N</t>
  </si>
  <si>
    <t>O=C(NC(COP(=O)(O)OCCN)C(O)CCCCCCCCCCCCCC)CC(O)CCCCCC=CCCCCCCC</t>
  </si>
  <si>
    <t>675.50775:578044 676.51141:189049 677.51404:84714</t>
  </si>
  <si>
    <t>140.01178:17906 409.28302:23595</t>
  </si>
  <si>
    <t>w/o MS2: PE-Cer 12:1;O2/22:0;O</t>
  </si>
  <si>
    <t>GTENMFZGVBYHAD-UHFFFAOYSA-N</t>
  </si>
  <si>
    <t>O=C(NC(COP(=O)(O)OCCN)C(O)C=CCCCCCCC)CC(O)CCCCCCCCCCCCCCCCCCC</t>
  </si>
  <si>
    <t>675.50757:226663 676.51074:78475 677.51276:23560</t>
  </si>
  <si>
    <t>675.50787:301799 676.51147:73495</t>
  </si>
  <si>
    <t>675.50812:130964 675.77686:11599 676.45624:20704 676.51141:52626 676.77527:19538</t>
  </si>
  <si>
    <t>w/o MS2: PC O-18:3_7:0;O</t>
  </si>
  <si>
    <t>C33H62NO8P</t>
  </si>
  <si>
    <t>OYCKOVSRXLSZGX-UHFFFAOYSA-N</t>
  </si>
  <si>
    <t>O=C(OC(COCCCCCCCCC=CCC=CCC=CCC)COP(=O)([O-])OCC[N+](C)(C)C)CCCC(O)CC</t>
  </si>
  <si>
    <t>676.41943:132816 676.77484:16619 677.42255:37462 678.42468:11941</t>
  </si>
  <si>
    <t>676.41974:74259 676.77509:12189 677.42273:31360 678.43542:125337</t>
  </si>
  <si>
    <t>w/o MS2: PE O-12:0_18:2;O2</t>
  </si>
  <si>
    <t>C35H68NO9P</t>
  </si>
  <si>
    <t>QEMMZJFAXFUVHG-UHFFFAOYSA-N</t>
  </si>
  <si>
    <t>O=C(OC(COCCCCCCCCCCCC)COP(=O)(O)OCCN)CCCCCC(O)C(O)C=CCC=CCCCCC</t>
  </si>
  <si>
    <t>676.45569:23616 676.77521:7512 677.45905:9099 677.48706:12112</t>
  </si>
  <si>
    <t>w/o MS2: CerP 13:1;O2/26:5</t>
  </si>
  <si>
    <t>C39H68NO6P</t>
  </si>
  <si>
    <t>JJLHBEDBVLVHDO-UHFFFAOYSA-N</t>
  </si>
  <si>
    <t>O=C(NC(COP(=O)(O)O)C(O)C=CCCCCCCCC)CCCCCCCCCC=CCC=CCC=CCC=CCC=CCC</t>
  </si>
  <si>
    <t>676.47412:354346 677.46771:211929 677.52332:791248 678.47125:53804 678.52643:273456</t>
  </si>
  <si>
    <t>PE 31:0</t>
  </si>
  <si>
    <t>C36H72NO8P</t>
  </si>
  <si>
    <t>NMNDMXQUCMODRA-UHFFFAOYSA-N</t>
  </si>
  <si>
    <t>O=C(OCC(OC(=O)CCCC)COP(=O)(O)OCCN)CCCCCCCCCCCCCCCCCCCCCCCCC</t>
  </si>
  <si>
    <t>676.49207:120036456 677.49524:48356300 678.49805:10575836</t>
  </si>
  <si>
    <t>140.01175:300525 196.03793:162028</t>
  </si>
  <si>
    <t>PE 31:0|PE 15:0_16:0</t>
  </si>
  <si>
    <t>DCIHLTIBNFDPMW-UHFFFAOYSA-N</t>
  </si>
  <si>
    <t>O=C(OCC(OC(=O)CCCCCCCCCCCCCCC)COP(=O)(O)OCCN)CCCCCCCCCCCCCC</t>
  </si>
  <si>
    <t>676.49188:8286462 677.49518:3185570 677.52423:87246 678.49817:756379 678.52753:31267</t>
  </si>
  <si>
    <t>77.23988:3164 78.95898:194639 96.96963:8337 99.28987:3615 122.00120:18947 140.01172:77858 152.99570:12580 160.51414:3478 165.53261:3703 196.03804:33596 223.20659:4695 227.20125:23105 241.21718:1447546 255.23280:545795 255.89987:3590 269.24841:6245 289.03918:3669 306.73178:3893 307.85455:3357 357.27960:3881 384.89087:4162 387.75095:4089 420.25162:10430 434.26651:18976 438.26236:8649 450.54956:3570 452.27774:70274 509.81195:3250 539.11444:3376 615.72852:3479 676.49176:875009 677.49603:5311</t>
  </si>
  <si>
    <t>w/o MS2: PE O-14:0_17:1;O</t>
  </si>
  <si>
    <t>SYEKWFWZKQWUJH-UHFFFAOYSA-N</t>
  </si>
  <si>
    <t>O=C(OC(COCCCCCCCCCCCCCC)COP(=O)(O)OCCN)CCCCCCC(O)C=CCCCCCCC</t>
  </si>
  <si>
    <t>676.49207:67745 677.49597:16991 677.58380:11246</t>
  </si>
  <si>
    <t>w/o MS2: SM 12:1;O2/17:0</t>
  </si>
  <si>
    <t>C34H69N2O6P</t>
  </si>
  <si>
    <t>IZTZKGUFILGIGR-UHFFFAOYSA-N</t>
  </si>
  <si>
    <t>O=C(NC(COP(=O)([O-])OCC[N+](C)(C)C)C(O)C=CCCCCCCC)CCCCCCCCCCCCCCCC</t>
  </si>
  <si>
    <t>677.48730:22593 678.49011:7652 678.77063:9434</t>
  </si>
  <si>
    <t>677.48749:24307 678.39740:9922 678.48932:11629 678.79767:12215</t>
  </si>
  <si>
    <t>677.48743:66688 678.49054:32306</t>
  </si>
  <si>
    <t>PE-Cer 34:0;O3|PE-Cer 18:0;O2/16:0;O</t>
  </si>
  <si>
    <t>C36H75N2O7P</t>
  </si>
  <si>
    <t>HEMGTJKEYMLUAN-UHFFFAOYSA-N</t>
  </si>
  <si>
    <t>O=C(NC(COP(=O)(O)OCCN)C(O)CCCCCCCCCCCCCCC)CC(O)CCCCCCCCCCCCC</t>
  </si>
  <si>
    <t>677.52399:14561518 678.52716:5955068 679.53009:1303161</t>
  </si>
  <si>
    <t>78.95904:1779372 96.96967:9520 140.01178:344798 423.29880:20735</t>
  </si>
  <si>
    <t>PE-Cer 34:0;O3|PE-Cer 17:0;O2/17:0;O</t>
  </si>
  <si>
    <t>FYAVCLBTWMJGKP-UHFFFAOYSA-N</t>
  </si>
  <si>
    <t>O=C(NC(COP(=O)(O)OCCN)C(O)CCCCCCCCCCCCCC)CC(O)CCCCCCCCCCCCCC</t>
  </si>
  <si>
    <t>677.52356:404045408 678.52673:161549680 679.52966:35817944</t>
  </si>
  <si>
    <t>76.12037:182524 78.95901:96038728 79.35632:176711 82.93889:160931 96.96957:186125 101.25351:176825 103.42360:174592 108.18095:161444 114.15080:170661 140.01173:34129020 143.65805:197499 148.84274:201947 158.98457:174289 170.16170:199718 189.55501:165437 194.76924:171711 213.20613:159376 220.21643:160831 238.16557:176088 287.02805:176971 295.86783:247138 301.56378:178761 369.27072:201152 408.57269:192320 409.28354:1827582 574.45752:206291 677.52362:101070632</t>
  </si>
  <si>
    <t>677.52399:115084064 678.52722:45270320 679.53003:10240224</t>
  </si>
  <si>
    <t>78.95906:7341896 140.01183:2390986 409.28323:134422</t>
  </si>
  <si>
    <t>w/o MS2: PE O-8:0_20:3;O4</t>
  </si>
  <si>
    <t>C33H62NO11P</t>
  </si>
  <si>
    <t>DJKUFINXOZDJPK-UHFFFAOYSA-N</t>
  </si>
  <si>
    <t>O=C(OC(COCCCCCCCC)COP(=O)(O)OCCN)CCCCC(O)CCC(O)C(O)C=CCC=CCC=CCCO</t>
  </si>
  <si>
    <t>678.39862:12370 680.41370:9530</t>
  </si>
  <si>
    <t>w/o MS2: PE 15:0_14:1;O2</t>
  </si>
  <si>
    <t>OxPE</t>
  </si>
  <si>
    <t>TUVFZACGZYACTJ-UHFFFAOYSA-N</t>
  </si>
  <si>
    <t>O=C(OCC(OC(=O)CCCCCCC(O)C=CCCCCO)COP(=O)(O)OCCN)CCCCCCCCCCCCCC</t>
  </si>
  <si>
    <t>678.43488:17168548 679.43787:6153732 680.44086:1384059</t>
  </si>
  <si>
    <t>152.99576:196092 241.21721:492502</t>
  </si>
  <si>
    <t>w/o MS2: PC O-8:0_17:2;O</t>
  </si>
  <si>
    <t>OAQPBVBKSJPEAX-UHFFFAOYSA-N</t>
  </si>
  <si>
    <t>O=C(OC(COCCCCCCCC)COP(=O)([O-])OCC[N+](C)(C)C)CCCCCCC(O)C=CCC=CCCCC</t>
  </si>
  <si>
    <t>678.43524:15559 680.37720:6198 680.41479:65726</t>
  </si>
  <si>
    <t>w/o MS2: PS 13:0_15:0</t>
  </si>
  <si>
    <t>678.43494:20843810 679.43823:7779102 680.44104:1764553</t>
  </si>
  <si>
    <t>78.95901:489734 241.21721:669072 349.17804:76369 377.20926:281120</t>
  </si>
  <si>
    <t>w/o MS2: PE O-12:0_18:1;O2</t>
  </si>
  <si>
    <t>C35H70NO9P</t>
  </si>
  <si>
    <t>JLLAYHHYFIHRFI-UHFFFAOYSA-N</t>
  </si>
  <si>
    <t>O=C(OC(COCCCCCCCCCCCC)COP(=O)(O)OCCN)CCCCCC(O)C=CC(O)CCCCCCCC</t>
  </si>
  <si>
    <t>678.47101:212510 679.45148:41480 679.47418:87523 680.45526:25037 680.47705:18556</t>
  </si>
  <si>
    <t>678.47107:421540 679.45105:57777 679.47473:171859</t>
  </si>
  <si>
    <t>109.76720:2963</t>
  </si>
  <si>
    <t>w/o MS2: PG 24:0_5:0</t>
  </si>
  <si>
    <t>C35H69O10P</t>
  </si>
  <si>
    <t>PG</t>
  </si>
  <si>
    <t>SDSOWQATBVDCMY-UHFFFAOYSA-N</t>
  </si>
  <si>
    <t>O=C(OCC(OC(=O)CCCC)COP(=O)(O)OCC(O)CO)CCCCCCCCCCCCCCCCCCCCCCC</t>
  </si>
  <si>
    <t>679.45111:215224 679.47253:57536 680.45392:94253 681.45764:41537</t>
  </si>
  <si>
    <t>w/o MS2: PG 13:0_16:0</t>
  </si>
  <si>
    <t>QFAIUDGCZQNULH-UHFFFAOYSA-N</t>
  </si>
  <si>
    <t>O=C(OCC(OC(=O)CCCCCCCCCCCCCCC)COP(=O)(O)OCC(O)CO)CCCCCCCCCCCC</t>
  </si>
  <si>
    <t>679.45135:405775 679.47424:31838 680.45477:168014 681.45764:46763</t>
  </si>
  <si>
    <t>87.05634:8385 213.18608:5937</t>
  </si>
  <si>
    <t>w/o MS2: SM 12:0;O2/17:0</t>
  </si>
  <si>
    <t>C34H71N2O6P</t>
  </si>
  <si>
    <t>JVMUFGAGFQACHU-UHFFFAOYSA-N</t>
  </si>
  <si>
    <t>O=C(NC(COP(=O)([O-])OCC[N+](C)(C)C)C(O)CCCCCCCCC)CCCCCCCCCCCCCCCC</t>
  </si>
  <si>
    <t>679.50250:44546 679.84851:16863 680.44073:1009003 680.50739:17949 681.44403:160530</t>
  </si>
  <si>
    <t>679.50299:16082 680.79639:9754 680.86774:9627</t>
  </si>
  <si>
    <t>679.50317:107051 680.50574:31076 680.79529:8010</t>
  </si>
  <si>
    <t>w/o MS2: PC O-8:0_16:2;O2</t>
  </si>
  <si>
    <t>ZFEIWRBLYWYRHH-UHFFFAOYSA-N</t>
  </si>
  <si>
    <t>O=C(OC(COCCCCCCCC)COP(=O)([O-])OCC[N+](C)(C)C)CCCCCCC(O)C=CCC=CCCCO</t>
  </si>
  <si>
    <t>680.41437:50990 681.79456:19580</t>
  </si>
  <si>
    <t>680.41394:31056 681.41772:7775 681.79510:26302</t>
  </si>
  <si>
    <t>w/o MS2: HexCer 16:0;O2/17:3</t>
  </si>
  <si>
    <t>C39H71NO8</t>
  </si>
  <si>
    <t>ADXBKIVQSQWHNA-UHFFFAOYSA-N</t>
  </si>
  <si>
    <t>O=C(NC(COC1OC(CO)C(O)C(O)C1O)C(O)CCCCCCCCCCCCC)CCCCCCC=CCC=CCC=CCC</t>
  </si>
  <si>
    <t>680.50885:56131 681.51215:28493 681.79480:18506 682.52350:17488</t>
  </si>
  <si>
    <t>680.50873:174164 681.51215:72745 681.79584:12645 682.52594:53501</t>
  </si>
  <si>
    <t>w/o MS2: PG 9:0_18:1;O2</t>
  </si>
  <si>
    <t>C33H63O12P</t>
  </si>
  <si>
    <t>OxPG</t>
  </si>
  <si>
    <t>HGSAHACQWQLPBJ-UHFFFAOYSA-N</t>
  </si>
  <si>
    <t>O=C(OCC(OC(=O)CCCCCC(O)C=CC(O)CCCCCCCC)COP(=O)(O)OCC(O)CO)CCCCCCCC</t>
  </si>
  <si>
    <t>681.39886:108799 681.53430:156361 683.43695:80250</t>
  </si>
  <si>
    <t>681.39990:16375 681.44275:15318 681.53510:36118 682.40234:19479 682.45520:23205 683.43781:24567</t>
  </si>
  <si>
    <t>w/o MS2: PE-Cer 13:1;O2/22:4;O</t>
  </si>
  <si>
    <t>C37H67N2O7P</t>
  </si>
  <si>
    <t>JBTGNVALJRRQDB-UHFFFAOYSA-N</t>
  </si>
  <si>
    <t>O=C(NC(COP(=O)(O)OCCN)C(O)C=CCCCCCCCC)CC(O)CCCCCCC=CCC=CCC=CCC=CCC</t>
  </si>
  <si>
    <t>681.46149:19888 681.79510:26833 682.52356:1219230 683.52710:508533</t>
  </si>
  <si>
    <t>681.46259:31580 681.54205:37884 681.79419:23926 682.47192:51286 682.79169:32708 683.47516:22881</t>
  </si>
  <si>
    <t>681.46362:23557 681.79382:32394 682.46692:10178 682.79236:29726</t>
  </si>
  <si>
    <t>w/o MS2: NAGlySer 17:0;O(FA 17:0)</t>
  </si>
  <si>
    <t>681.54211:650975 681.79437:16622 682.54572:259375 682.79309:14603 683.54865:74030</t>
  </si>
  <si>
    <t>87.05628:10690 113.65285:3783 269.24844:10854 411.28577:13736</t>
  </si>
  <si>
    <t>w/o MS2: SHexCer 27:0;O2</t>
  </si>
  <si>
    <t>C33H65NO11S</t>
  </si>
  <si>
    <t>FZVKMXRHVUULPJ-UHFFFAOYSA-N</t>
  </si>
  <si>
    <t>O=C(NC(COC1OC(CO)C(O)C(OS(=O)(=O)O)C1O)C(O)CCCCCCCCC)CCCCCCCCCCCCCC</t>
  </si>
  <si>
    <t>682.42114:87203 682.79120:23187 683.42438:26637</t>
  </si>
  <si>
    <t>682.42072:90855 683.42505:41132 684.44653:23702 684.48712:23502</t>
  </si>
  <si>
    <t>w/o MS2: Cer 16:3;O3/24:6(2OH)</t>
  </si>
  <si>
    <t>C40H63NO5</t>
  </si>
  <si>
    <t>OOHRFYAYPOAXKU-UHFFFAOYSA-N</t>
  </si>
  <si>
    <t>O=C(NC(CO)C(O)C(O)C=CCCC=CCCC=CCC)C(O)CCCC=CCC=CCC=CCC=CCC=CCC=CCC</t>
  </si>
  <si>
    <t>682.46960:24383 682.79218:25426</t>
  </si>
  <si>
    <t>w/o MS2: HexCer 16:0;O2/17:2</t>
  </si>
  <si>
    <t>C39H73NO8</t>
  </si>
  <si>
    <t>SZQHAPRFDZBXIM-UHFFFAOYSA-N</t>
  </si>
  <si>
    <t>O=C(NC(COC1OC(CO)C(O)C(O)C1O)C(O)CCCCCCCCCCCCC)CCCCCCCC=CCC=CCCCC</t>
  </si>
  <si>
    <t>682.52362:2052201 683.52710:892247 684.53046:202098</t>
  </si>
  <si>
    <t>112.98560:68723</t>
  </si>
  <si>
    <t>682.52399:1607243 683.52728:692673 684.53052:137154</t>
  </si>
  <si>
    <t>112.98565:52313</t>
  </si>
  <si>
    <t>w/o MS2: MGDG O-8:0_19:4</t>
  </si>
  <si>
    <t>C36H62O9</t>
  </si>
  <si>
    <t>IMCYZZXJNINUBO-UHFFFAOYSA-N</t>
  </si>
  <si>
    <t>O=C(OC(COCCCCCCCC)COC1OC(CO)C(O)C(O)C1O)CCCCCC=CCC=CCC=CCC=CCC</t>
  </si>
  <si>
    <t>683.43933:9649 684.45093:21566 684.47241:28178 684.89056:12655 685.45502:10160 685.47333:13164</t>
  </si>
  <si>
    <t>683.43768:39451 684.45087:261322 684.46979:21868 685.45374:138716</t>
  </si>
  <si>
    <t>w/o MS2: PE-Cer 13:1;O2/22:3;O</t>
  </si>
  <si>
    <t>C37H69N2O7P</t>
  </si>
  <si>
    <t>PQJLCGVHGMKEKW-UHFFFAOYSA-N</t>
  </si>
  <si>
    <t>O=C(NC(COP(=O)(O)OCCN)C(O)C=CCCCCCCCC)CC(O)CCCCCCC=CCC=CCC=CCCCCC</t>
  </si>
  <si>
    <t>683.47491:13952 683.79108:9397 684.48779:17195 684.81458:5571 684.83197:11195 685.54016:5026</t>
  </si>
  <si>
    <t>683.47693:40971 683.79016:12606 684.47986:25942 684.81494:6698 685.48285:6750</t>
  </si>
  <si>
    <t>w/o MS2: Cer 12:2;O3/28:6(2OH)</t>
  </si>
  <si>
    <t>C40H65NO5</t>
  </si>
  <si>
    <t>CSBRLGLSTHVCFW-UHFFFAOYSA-N</t>
  </si>
  <si>
    <t>O=C(NC(CO)C(O)C(O)C=CCCC=CCC)C(O)CCCCCCCC=CCC=CCC=CCC=CCC=CCC=CCC</t>
  </si>
  <si>
    <t>684.48273:87016 686.56036:47081</t>
  </si>
  <si>
    <t>684.48608:94690 685.48926:18430</t>
  </si>
  <si>
    <t>w/o MS2: MGDG O-8:0_19:3</t>
  </si>
  <si>
    <t>C36H64O9</t>
  </si>
  <si>
    <t>IWSLPJPWANYKMD-UHFFFAOYSA-N</t>
  </si>
  <si>
    <t>O=C(OC(COCCCCCCCC)COC1OC(CO)C(O)C(O)C1O)CCCCCCCCC=CCC=CCC=CCC</t>
  </si>
  <si>
    <t>685.45435:103832 686.45782:32346 686.47449:30282</t>
  </si>
  <si>
    <t>w/o MS2: PS 14:0_15:3</t>
  </si>
  <si>
    <t>C35H62NO10P</t>
  </si>
  <si>
    <t>MMJGHLSPLKZCDQ-UHFFFAOYSA-N</t>
  </si>
  <si>
    <t>O=C(OCC(OC(=O)CCCCC=CCC=CCC=CCC)COP(=O)(O)OCC(N)C(=O)O)CCCCCCCCCCCCC</t>
  </si>
  <si>
    <t>686.40131:151550 687.40491:67546 688.40698:28791</t>
  </si>
  <si>
    <t>104.75780:3109 152.99579:8746 227.20149:8048</t>
  </si>
  <si>
    <t>w/o MS2: PC O-20:5_6:0;O</t>
  </si>
  <si>
    <t>BBJVVTLNUBNERY-UHFFFAOYSA-N</t>
  </si>
  <si>
    <t>O=C(OC(COCCCCC=CCC=CCC=CCC=CCC=CCC)COP(=O)([O-])OCC[N+](C)(C)C)CCCC(O)C</t>
  </si>
  <si>
    <t>686.40186:58895 687.40472:13707</t>
  </si>
  <si>
    <t>w/o MS2: PE O-9:0_22:4;O2</t>
  </si>
  <si>
    <t>C36H66NO9P</t>
  </si>
  <si>
    <t>CJUZXSDYZIYCOC-UHFFFAOYSA-N</t>
  </si>
  <si>
    <t>O=C(OC(COCCCCCCCCC)COP(=O)(O)OCCN)CCCCCCC(O)C(O)C=CCC=CCC=CCC=CCC</t>
  </si>
  <si>
    <t>686.44031:112791 687.44336:43397 688.44550:11020</t>
  </si>
  <si>
    <t>w/o MS2: SM 12:1;O2/18:2</t>
  </si>
  <si>
    <t>C35H67N2O6P</t>
  </si>
  <si>
    <t>CYGRMLQQGRQIPK-UHFFFAOYSA-N</t>
  </si>
  <si>
    <t>O=C(NC(COP(=O)([O-])OCC[N+](C)(C)C)C(O)C=CCCCCCCC)CCCCCCCC=CCC=CCCCCC</t>
  </si>
  <si>
    <t>687.47156:21392 687.80914:6408 688.47504:6392</t>
  </si>
  <si>
    <t>687.47198:31008 688.47559:7772 688.75977:5533 689.47668:8928</t>
  </si>
  <si>
    <t>w/o MS2: NAGlySer 9:0;O(FA 26:4)</t>
  </si>
  <si>
    <t>C40H68N2O7</t>
  </si>
  <si>
    <t>AQMXDZMGSNHPBY-UHFFFAOYSA-N</t>
  </si>
  <si>
    <t>O=C(OC(CCCC(=O)NCC(=O)NC(C(=O)O)CO)CCCC)CCCCCCCCCCCCC=CCC=CCC=CCC=CCC</t>
  </si>
  <si>
    <t>687.49634:20866 687.51404:14188 688.47229:48816 689.47870:18792 689.52338:734546</t>
  </si>
  <si>
    <t>100.93358:82206 158.97546:23295 236.45154:3222 283.84500:3173 539.44110:5408</t>
  </si>
  <si>
    <t>w/o MS2: PS 13:0_16:2</t>
  </si>
  <si>
    <t>C35H64NO10P</t>
  </si>
  <si>
    <t>SQNBWIHWWKBDBA-UHFFFAOYSA-N</t>
  </si>
  <si>
    <t>O=C(OCC(OC(=O)CCCCCCCC=CCC=CCCC)COP(=O)(O)OCC(N)C(=O)O)CCCCCCCCCCCC</t>
  </si>
  <si>
    <t>688.41675:1451707 689.42023:496267 690.42316:108227</t>
  </si>
  <si>
    <t>213.18596:83240</t>
  </si>
  <si>
    <t>w/o MS2: PE 12:0_18:3;O2</t>
  </si>
  <si>
    <t>GOZYDHBODQYZEV-UHFFFAOYSA-N</t>
  </si>
  <si>
    <t>O=C(OCC(OC(=O)CCCCCC(O)C(O)C=CCC=CCC=CCC)COP(=O)(O)OCCN)CCCCCCCCCCC</t>
  </si>
  <si>
    <t>688.41693:261748 689.42078:85505</t>
  </si>
  <si>
    <t>128.82594:3324 199.17030:10238</t>
  </si>
  <si>
    <t>w/o MS2: CerP 12:1;O2/28:6</t>
  </si>
  <si>
    <t>C40H68NO6P</t>
  </si>
  <si>
    <t>AYNSDCXOFWOBCS-UHFFFAOYSA-N</t>
  </si>
  <si>
    <t>O=C(NC(COP(=O)(O)O)C(O)C=CCCCCCCC)CCCCCCCCC=CCC=CCC=CCC=CCC=CCC=CCC</t>
  </si>
  <si>
    <t>688.47198:84257</t>
  </si>
  <si>
    <t>w/o MS2: MGDG O-23:1_4:0</t>
  </si>
  <si>
    <t>C36H68O9</t>
  </si>
  <si>
    <t>GDPBLZLTUWHUOA-UHFFFAOYSA-N</t>
  </si>
  <si>
    <t>O=C(OC(COCCCCCCCCCCCC=CCCCCCCCCCC)COC1OC(CO)C(O)C(O)C1O)CCC</t>
  </si>
  <si>
    <t>689.48694:2164852 690.48987:845898 691.48248:517910 691.53876:3151804</t>
  </si>
  <si>
    <t>87.05634:25478 241.21718:20145 411.28577:13006</t>
  </si>
  <si>
    <t>PE-Cer 35:1;O3</t>
  </si>
  <si>
    <t>CLFCTCRKZGKSCT-UHFFFAOYSA-N</t>
  </si>
  <si>
    <t>O=C(NC(COP(=O)(O)OCCN)C(O)C=CCCCCCCC)CC(O)CCCCCCCCCCCCCCCCCCCC</t>
  </si>
  <si>
    <t>689.52307:496391 690.52655:171662 691.52899:40265</t>
  </si>
  <si>
    <t>75.84216:3228 78.95901:153147 82.97926:2821 90.33887:3350 98.83823:3026 118.66543:3325 140.01176:43878 237.43445:2775 265.01404:3013 307.46350:3635 309.22043:2821 332.08331:3048 343.75476:2919 524.78711:3175 569.81879:3328 689.52344:151502</t>
  </si>
  <si>
    <t>689.52362:816569 690.52679:362090 691.53003:75772</t>
  </si>
  <si>
    <t>78.95902:88462 140.01180:19894</t>
  </si>
  <si>
    <t>w/o MS2: PE-Cer 12:1;O2/23:0;O</t>
  </si>
  <si>
    <t>689.52393:320361 690.52795:165932</t>
  </si>
  <si>
    <t>w/o MS2: PC O-8:0_18:3;O</t>
  </si>
  <si>
    <t>C34H64NO8P</t>
  </si>
  <si>
    <t>IYNPKPMUZLZVDZ-UHFFFAOYSA-N</t>
  </si>
  <si>
    <t>O=C(OC(COCCCCCCCC)COP(=O)([O-])OCC[N+](C)(C)C)CCCCCCC(O)C=CCC=CCC=CCC</t>
  </si>
  <si>
    <t>690.43622:74043 691.43817:19802 692.45135:28286</t>
  </si>
  <si>
    <t>w/o MS2: PE O-14:0_17:2;O2</t>
  </si>
  <si>
    <t>C36H70NO9P</t>
  </si>
  <si>
    <t>YJCSXRDFZQLESR-UHFFFAOYSA-N</t>
  </si>
  <si>
    <t>O=C(OC(COCCCCCCCCCCCCCC)COP(=O)(O)OCCN)CCCCCCC(O)C=CCC=CCCCCO</t>
  </si>
  <si>
    <t>690.47076:44885 691.52832:32443 692.40314:23367 692.45062:48075 692.48682:110150</t>
  </si>
  <si>
    <t>690.47162:47994 691.47437:34046 691.77509:5487</t>
  </si>
  <si>
    <t>w/o MS2: CerP 12:1;O2/28:5</t>
  </si>
  <si>
    <t>C40H70NO6P</t>
  </si>
  <si>
    <t>IJCKUJSYLGDFAA-UHFFFAOYSA-N</t>
  </si>
  <si>
    <t>O=C(NC(COP(=O)(O)O)C(O)C=CCCCCCCC)CCCCCCCCCCCC=CCC=CCC=CCC=CCC=CCC</t>
  </si>
  <si>
    <t>690.49042:53952 691.48663:136990 691.53882:280648 692.48865:28838 692.54138:105475</t>
  </si>
  <si>
    <t>SLKDGVPOSSLUAI-UHFFFAOYSA-N</t>
  </si>
  <si>
    <t>O=C(OCC(OC(=O)CCCCCCCCCCCCCCC)COP(=O)(O)OCCN)CCCCCCCCCCCCCCC</t>
  </si>
  <si>
    <t>690.50812:3856178 691.51135:1649016 692.51434:361493</t>
  </si>
  <si>
    <t>140.01181:15914 196.03809:6418</t>
  </si>
  <si>
    <t>w/o MS2: SM 12:1;O2/18:0</t>
  </si>
  <si>
    <t>C35H71N2O6P</t>
  </si>
  <si>
    <t>CJMIWZVSZIRNGB-UHFFFAOYSA-N</t>
  </si>
  <si>
    <t>O=C(NC(COP(=O)([O-])OCC[N+](C)(C)C)C(O)C=CCCCCCCC)CCCCCCCCCCCCCCCCC</t>
  </si>
  <si>
    <t>691.50293:25169</t>
  </si>
  <si>
    <t>691.50311:53792 692.41528:18024 692.50665:15910</t>
  </si>
  <si>
    <t>691.50305:30147 692.50604:21485 692.83582:6716 692.85596:27820 692.94849:7117</t>
  </si>
  <si>
    <t>691.50317:21690</t>
  </si>
  <si>
    <t>PE-Cer 35:0;O3|PE-Cer 18:0;O2/17:0;O</t>
  </si>
  <si>
    <t>C37H77N2O7P</t>
  </si>
  <si>
    <t>RESZGEDHBKXZKO-UHFFFAOYSA-N</t>
  </si>
  <si>
    <t>O=C(NC(COP(=O)(O)OCCN)C(O)CCCCCCCCCCCCCCC)CC(O)CCCCCCCCCCCCCC</t>
  </si>
  <si>
    <t>691.53931:58143368 692.54248:23736602 693.54541:4805185</t>
  </si>
  <si>
    <t>78.95900:4087469 96.96955:31281 140.01173:989655 423.29901:57566</t>
  </si>
  <si>
    <t>691.53949:62965012 692.54254:25657708 693.54553:6277222</t>
  </si>
  <si>
    <t>78.95902:3557268 96.96954:27092 113.37859:25811 140.01176:1044719 423.29846:62543</t>
  </si>
  <si>
    <t>w/o MS2: SHexCer 28:2;O2</t>
  </si>
  <si>
    <t>C34H63NO11S</t>
  </si>
  <si>
    <t>YSUVWSJTLMEVOL-UHFFFAOYSA-N</t>
  </si>
  <si>
    <t>O=C(NC(COC1OC(CO)C(O)C(OS(=O)(=O)O)C1O)C(O)C=CCCCCCCC)CCCCCCCC=CCCCCCC</t>
  </si>
  <si>
    <t>692.40332:230228 692.44965:62252 692.48645:361215 693.40540:59127 693.46991:99163 693.48944:123722 694.40021:30327 694.47040:27830 694.49231:42719</t>
  </si>
  <si>
    <t>w/o MS2: PE O-9:0_20:3;O4</t>
  </si>
  <si>
    <t>C34H64NO11P</t>
  </si>
  <si>
    <t>STKMOTTWQVAPDT-UHFFFAOYSA-N</t>
  </si>
  <si>
    <t>O=C(OC(COCCCCCCCCC)COP(=O)(O)OCCN)CCCCC(O)CCC(O)C(O)C=CCC=CCC=CCCO</t>
  </si>
  <si>
    <t>692.41449:52569 692.48779:10564 692.85693:20259 693.41821:22314 694.42999:458145</t>
  </si>
  <si>
    <t>692.41461:53171 692.85608:16578 693.41864:18449 693.74982:12611</t>
  </si>
  <si>
    <t>w/o MS2: PE 15:0_15:1;O2</t>
  </si>
  <si>
    <t>BNYIEGSDPFXBBD-UHFFFAOYSA-N</t>
  </si>
  <si>
    <t>O=C(OCC(OC(=O)CCCCCCC(O)C=CCCCCCO)COP(=O)(O)OCCN)CCCCCCCCCCCCCC</t>
  </si>
  <si>
    <t>692.44995:3225618 693.45337:1285778 693.47363:25524 693.51733:19662 694.45642:328472</t>
  </si>
  <si>
    <t>241.21713:107701</t>
  </si>
  <si>
    <t>w/o MS2: PS 13:0_16:0</t>
  </si>
  <si>
    <t>692.45093:10680430 693.45404:4370688 694.45691:935893</t>
  </si>
  <si>
    <t>78.95901:277706 134.98517:9627 152.99577:185007 213.18594:118910 255.23288:335145 349.17819:34824 391.22501:143346</t>
  </si>
  <si>
    <t>w/o MS2: PE 14:0_16:1;O2</t>
  </si>
  <si>
    <t>SJOMYOOJXPEHFJ-UHFFFAOYSA-N</t>
  </si>
  <si>
    <t>O=C(OCC(OC(=O)CCCCCCC(O)C=CCCCCCCO)COP(=O)(O)OCCN)CCCCCCCCCCCCC</t>
  </si>
  <si>
    <t>692.45068:10032982 693.45380:4055556 694.45667:851407</t>
  </si>
  <si>
    <t>96.96957:31695 152.99573:161009 227.20152:436212</t>
  </si>
  <si>
    <t>w/o MS2: PE O-14:0_17:1;O2</t>
  </si>
  <si>
    <t>C36H72NO9P</t>
  </si>
  <si>
    <t>FKCSRSUCQRIFHT-UHFFFAOYSA-N</t>
  </si>
  <si>
    <t>O=C(OC(COCCCCCCCCCCCCCC)COP(=O)(O)OCCN)CCCCCCC(O)C=CCCCCCCCO</t>
  </si>
  <si>
    <t>692.48694:9815 692.75043:11481 693.49066:14257 694.42993:17226</t>
  </si>
  <si>
    <t>PE 31:0;O|PE 15:0_16:0;O</t>
  </si>
  <si>
    <t>WGXVISIBWOKILJ-UHFFFAOYSA-N</t>
  </si>
  <si>
    <t>O=C(OCC(OC(=O)CCCCCCC(O)CCCCCCCC)COP(=O)(O)OCCN)CCCCCCCCCCCCCC</t>
  </si>
  <si>
    <t>692.48663:517102 692.50458:34242 693.40753:42768 693.46741:139347 693.49042:198497 694.40112:37881 694.49396:39631</t>
  </si>
  <si>
    <t>78.95906:17312 89.93717:2673 94.29565:3033 100.28182:2743 115.66919:3446 130.50586:3190 136.50433:3147 140.98555:3196 152.99580:3753 168.97795:3828 192.57863:2924 213.18614:10327 227.20186:6755 239.57326:3171 241.21730:48187 255.23303:5689 271.22784:13073 278.03287:3213 403.86816:3638 458.90518:3630 531.74329:3638 587.75195:3355 605.41754:8315 628.25018:2867 692.40393:9427 692.48596:27306</t>
  </si>
  <si>
    <t>692.48682:23850 692.85583:11855 693.41833:14872 693.74817:8217 694.43011:379552</t>
  </si>
  <si>
    <t>692.48718:165062 693.46692:451785 693.48889:59058 694.47089:151953 694.49023:23317</t>
  </si>
  <si>
    <t>PG 30:0|PG 15:0_15:0</t>
  </si>
  <si>
    <t>C36H71O10P</t>
  </si>
  <si>
    <t>YWGQFCQRZHYWAU-UHFFFAOYSA-N</t>
  </si>
  <si>
    <t>O=C(OCC(OC(=O)CCCCCCCCCCCCCC)COP(=O)(O)OCC(O)CO)CCCCCCCCCCCCCC</t>
  </si>
  <si>
    <t>693.46643:1141009 694.46967:429112 695.47284:115559</t>
  </si>
  <si>
    <t>87.05635:9262 131.04617:3358 241.21710:8779</t>
  </si>
  <si>
    <t>w/o MS2: PG 30:0|PG 15:0_15:0</t>
  </si>
  <si>
    <t>693.46661:1232970 694.47003:471919 695.47308:116081 695.50275:10657</t>
  </si>
  <si>
    <t>87.05634:11976 99.05633:14724 227.20151:15187 241.21724:3532 292.22763:3788</t>
  </si>
  <si>
    <t>w/o MS2: PG 25:0_5:0</t>
  </si>
  <si>
    <t>GHNCWPYWTKCCLL-UHFFFAOYSA-N</t>
  </si>
  <si>
    <t>O=C(OCC(OC(=O)CCCC)COP(=O)(O)OCC(O)CO)CCCCCCCCCCCCCCCCCCCCCCCC</t>
  </si>
  <si>
    <t>693.46680:609169 693.48950:95037 694.39905:23187 694.46991:294544 695.47144:43307</t>
  </si>
  <si>
    <t>w/o MS2: SM 29:1;O3</t>
  </si>
  <si>
    <t>CUELZUIYEOZBQX-UHFFFAOYSA-N</t>
  </si>
  <si>
    <t>O=C(NC(COP(=O)([O-])OCC[N+](C)(C)C)C(O)C(O)CCCC=CCCC)CCCCCCCCCCCCCCCC</t>
  </si>
  <si>
    <t>693.48206:24268 694.48676:8716 694.74854:15380 694.76611:8889</t>
  </si>
  <si>
    <t>w/o MS2: SM 12:0;O2/18:0</t>
  </si>
  <si>
    <t>C35H73N2O6P</t>
  </si>
  <si>
    <t>NZIBHIJYIGRIBX-UHFFFAOYSA-N</t>
  </si>
  <si>
    <t>O=C(NC(COP(=O)([O-])OCC[N+](C)(C)C)C(O)CCCCCCCCC)CCCCCCCCCCCCCCCCC</t>
  </si>
  <si>
    <t>693.51886:32406</t>
  </si>
  <si>
    <t>w/o MS2: SHexCer 28:1;O2</t>
  </si>
  <si>
    <t>C34H65NO11S</t>
  </si>
  <si>
    <t>ONTRCEJSNFRRLT-UHFFFAOYSA-N</t>
  </si>
  <si>
    <t>O=C(NC(COC1OC(CO)C(O)C(OS(=O)(=O)O)C1O)C(O)C=CCCCCCCC)CCCCCCCCCCCCCCC</t>
  </si>
  <si>
    <t>694.42120:32219 696.43640:166075</t>
  </si>
  <si>
    <t>w/o MS2: PC O-8:0_18:1;O</t>
  </si>
  <si>
    <t>AUJLQYRYWRYOTE-UHFFFAOYSA-N</t>
  </si>
  <si>
    <t>O=C(OC(COCCCCCCCC)COP(=O)([O-])OCC[N+](C)(C)C)CCCCCCC(O)C=CCCCCCCCC</t>
  </si>
  <si>
    <t>694.47046:221589 695.47308:68800</t>
  </si>
  <si>
    <t>w/o MS2: HexCer 16:0;O2/18:3</t>
  </si>
  <si>
    <t>C40H73NO8</t>
  </si>
  <si>
    <t>HGAYOJPUJQMWSV-UHFFFAOYSA-N</t>
  </si>
  <si>
    <t>O=C(NC(COC1OC(CO)C(O)C(O)C1O)C(O)CCCCCCCCCCCCC)CCCCCCCC=CCC=CCC=CCC</t>
  </si>
  <si>
    <t>694.52423:113552 695.50446:37297 695.52789:51360 696.50653:18992 696.54083:55404</t>
  </si>
  <si>
    <t>w/o MS2: PG 10:0_18:1;O2</t>
  </si>
  <si>
    <t>C34H65O12P</t>
  </si>
  <si>
    <t>LWTXFEYTEGTSMD-UHFFFAOYSA-N</t>
  </si>
  <si>
    <t>O=C(OCC(OC(=O)CCCCCC(O)C=CC(O)CCCCCCCC)COP(=O)(O)OCC(O)CO)CCCCCCCCC</t>
  </si>
  <si>
    <t>695.41418:422654 696.41895:137236 697.40961:146058 697.45300:331537</t>
  </si>
  <si>
    <t>w/o MS2: PE-Cer 12:1;O2/24:4;O</t>
  </si>
  <si>
    <t>C38H69N2O7P</t>
  </si>
  <si>
    <t>AGEXMRQFLFYCSU-UHFFFAOYSA-N</t>
  </si>
  <si>
    <t>O=C(NC(COP(=O)(O)OCCN)C(O)C=CCCCCCCC)CC(O)CCCCCCCCC=CCC=CCC=CCC=CCC</t>
  </si>
  <si>
    <t>695.47980:95404 696.48309:41791 696.85992:11359</t>
  </si>
  <si>
    <t>w/o MS2: HexCer 16:1;O3/16:3(2OH)</t>
  </si>
  <si>
    <t>C38H67NO10</t>
  </si>
  <si>
    <t>HexCer_AP</t>
  </si>
  <si>
    <t>AQQXGTVMJRRCLD-UHFFFAOYSA-N</t>
  </si>
  <si>
    <t>O=C(NC(COC1OC(CO)C(O)C(O)C1O)C(O)C(O)CCCC=CCCCCCCC)C(O)CCCCC=CCC=CCC=CCC</t>
  </si>
  <si>
    <t>696.47125:103230 697.05670:21251 697.47571:57347 698.46606:2184876</t>
  </si>
  <si>
    <t>w/o MS2: HexCer 16:0;O2/18:2</t>
  </si>
  <si>
    <t>C40H75NO8</t>
  </si>
  <si>
    <t>PQYLOPGBFLWDSQ-UHFFFAOYSA-N</t>
  </si>
  <si>
    <t>O=C(NC(COC1OC(CO)C(O)C(O)C1O)C(O)CCCCCCCCCCCCC)CCCCCCCC=CCC=CCCCCC</t>
  </si>
  <si>
    <t>696.53955:1680684 697.54309:616834 698.54602:154605</t>
  </si>
  <si>
    <t>112.98564:61381</t>
  </si>
  <si>
    <t>w/o MS2: MGDG O-8:0_20:4</t>
  </si>
  <si>
    <t>C37H64O9</t>
  </si>
  <si>
    <t>BFTNBYAOEWUEBE-UHFFFAOYSA-N</t>
  </si>
  <si>
    <t>O=C(OC(COCCCCCCCC)COC1OC(CO)C(O)C(O)C1O)CCCCCCC=CCC=CCC=CCC=CCC</t>
  </si>
  <si>
    <t>697.45306:75363 698.48792:79210 699.49054:40053</t>
  </si>
  <si>
    <t>697.45331:251341 698.41321:73650 698.46619:623507 698.48779:183412 699.41119:51462 699.44989:49323 699.46960:279404</t>
  </si>
  <si>
    <t>PE-Cer 36:4;O3</t>
  </si>
  <si>
    <t>C38H71N2O7P</t>
  </si>
  <si>
    <t>ZUISVZYEBWOLJO-UHFFFAOYSA-N</t>
  </si>
  <si>
    <t>O=C(NC(COP(=O)(O)OCCN)C(O)C=CCCC=CCCC)CC(O)CCCCCCCCCC=CCC=CCCCCCCC</t>
  </si>
  <si>
    <t>697.49261:193401 698.49609:112018 698.87360:9561 699.49841:19058</t>
  </si>
  <si>
    <t>78.08434:3167 78.95901:87073 80.17847:2841 89.13470:2968 92.88352:3252 100.81235:3452 138.75003:3115 140.01176:19711 204.18002:2957 214.74614:3277 250.86603:2719 272.02240:3368 322.46796:3070 451.62711:3336 477.73700:3230 567.67535:3142 572.75616:3393 595.00000:3219 697.49219:59073</t>
  </si>
  <si>
    <t>w/o MS2: SHexCer 29:6;O2</t>
  </si>
  <si>
    <t>C35H57NO11S</t>
  </si>
  <si>
    <t>IDVUYCYLNPPKCL-UHFFFAOYSA-N</t>
  </si>
  <si>
    <t>O=C(NC(COC1OC(CO)C(O)C(OS(=O)(=O)O)C1O)C(O)C=CCCC=CCCC)CCCC=CCC=CCC=CCC=CCC</t>
  </si>
  <si>
    <t>698.35309:25657 698.87329:48371 699.35406:14910</t>
  </si>
  <si>
    <t>698.35400:15148 698.87396:30083 699.35486:18225 699.49811:18887 700.35413:10127</t>
  </si>
  <si>
    <t>w/o MS2: HexCer 16:1;O3/16:2(2OH)</t>
  </si>
  <si>
    <t>C38H69NO10</t>
  </si>
  <si>
    <t>DXCCEOMDMUFNNQ-UHFFFAOYSA-N</t>
  </si>
  <si>
    <t>O=C(NC(COC1OC(CO)C(O)C(O)C1O)C(O)C(O)CCCC=CCCCCCCC)C(O)CCCCCCC=CCC=CCCC</t>
  </si>
  <si>
    <t>698.48761:161622 698.51843:73969 699.49060:69777 699.52173:56920 700.48151:2785443</t>
  </si>
  <si>
    <t>698.48779:114285 699.46954:57501 699.49060:32864 700.48151:1970516</t>
  </si>
  <si>
    <t>100.93359:59538 158.97545:24153</t>
  </si>
  <si>
    <t>w/o MS2: SM 12:1;O2/19:3</t>
  </si>
  <si>
    <t>C36H67N2O6P</t>
  </si>
  <si>
    <t>VDJJLOCCHYQIPK-UHFFFAOYSA-N</t>
  </si>
  <si>
    <t>O=C(NC(COP(=O)([O-])OCC[N+](C)(C)C)C(O)C=CCCCCCCC)CCCCCCCCC=CCC=CCC=CCC</t>
  </si>
  <si>
    <t>699.47192:18912 700.19507:5788</t>
  </si>
  <si>
    <t>w/o MS2: PS 15:0_15:3</t>
  </si>
  <si>
    <t>C36H64NO10P</t>
  </si>
  <si>
    <t>HOFUSUUSCLOZJA-UHFFFAOYSA-N</t>
  </si>
  <si>
    <t>O=C(OCC(OC(=O)CCCCC=CCC=CCC=CCC)COP(=O)(O)OCC(N)C(=O)O)CCCCCCCCCCCCCC</t>
  </si>
  <si>
    <t>700.41650:1012505 701.42017:376055 702.42255:77417</t>
  </si>
  <si>
    <t>152.99573:39706 241.21722:33639 377.20898:7369</t>
  </si>
  <si>
    <t>700.41626:1127466 701.41968:377958 702.42291:95621</t>
  </si>
  <si>
    <t>75.60151:3138 78.95901:264096 96.96960:12422 116.42764:3108 125.60580:3414 152.99576:134870 160.96222:4491 163.89070:3115 174.97774:9165 187.97296:10746 192.98814:7400 205.98343:13293 213.18593:41704 227.20140:5740 241.21719:90178 250.03471:2977 262.00977:5803 265.80310:3243 266.57297:3275 292.97229:2870 330.14404:3494 344.80850:3848 349.17813:4461 377.20917:26778 389.80478:2869 418.54291:3762 476.20193:10871 504.23416:31779 613.38422:35540 621.17926:3070 700.41675:380193</t>
  </si>
  <si>
    <t>w/o MS2: MGDG O-8:0_20:2</t>
  </si>
  <si>
    <t>C37H68O9</t>
  </si>
  <si>
    <t>DTZQDHYLPGVKLW-UHFFFAOYSA-N</t>
  </si>
  <si>
    <t>O=C(OC(COCCCCCCCC)COC1OC(CO)C(O)C(O)C1O)CCCCCCCCCC=CCC=CCCCCC</t>
  </si>
  <si>
    <t>701.48474:1508338 702.48712:408184 703.49298:43908 703.53864:30251</t>
  </si>
  <si>
    <t>w/o MS2: PE O-10:0_20:5;O4</t>
  </si>
  <si>
    <t>C35H62NO11P</t>
  </si>
  <si>
    <t>VYLDJDQSJQUBNP-UHFFFAOYSA-N</t>
  </si>
  <si>
    <t>O=C(OC(COCCCCCCCCCC)COP(=O)(O)OCCN)CCC(O)C=CCC=CCC(O)C=CC=CC=CC(O)C(O)C</t>
  </si>
  <si>
    <t>702.39575:6297 702.87628:9859</t>
  </si>
  <si>
    <t>w/o MS2: PS 13:0_17:2</t>
  </si>
  <si>
    <t>C36H66NO10P</t>
  </si>
  <si>
    <t>NOZQRVDZMFCXCJ-UHFFFAOYSA-N</t>
  </si>
  <si>
    <t>O=C(OCC(OC(=O)CCCCCCCC=CCC=CCCCC)COP(=O)(O)OCC(N)C(=O)O)CCCCCCCCCCCC</t>
  </si>
  <si>
    <t>702.43213:5105012 703.02136:23224 703.43549:1817420 704.43781:399150</t>
  </si>
  <si>
    <t>140.01181:14394 213.18593:241433</t>
  </si>
  <si>
    <t>w/o MS2: CerP 13:1;O2/28:6</t>
  </si>
  <si>
    <t>C41H70NO6P</t>
  </si>
  <si>
    <t>NCDAYLVFPRIESX-UHFFFAOYSA-N</t>
  </si>
  <si>
    <t>O=C(NC(COP(=O)(O)O)C(O)C=CCCCCCCCC)CCCCCCCCC=CCC=CCC=CCC=CCC=CCC=CCC</t>
  </si>
  <si>
    <t>702.48785:339813 703.48865:52401</t>
  </si>
  <si>
    <t>w/o MS2: PE O-15:0_18:2;O</t>
  </si>
  <si>
    <t>C38H74NO8P</t>
  </si>
  <si>
    <t>FXPDVWZKHAFAOC-UHFFFAOYSA-N</t>
  </si>
  <si>
    <t>O=C(OC(COCCCCCCCCCCCCCCC)COP(=O)(O)OCCN)CCCCCCC(O)C=CCC=CCCCCC</t>
  </si>
  <si>
    <t>702.50690:436082 703.50903:247831</t>
  </si>
  <si>
    <t>PE 33:1|PE 15:0_18:1</t>
  </si>
  <si>
    <t>ADCNXGARWPJRBV-UHFFFAOYSA-N</t>
  </si>
  <si>
    <t>O=C(OCC(OC(=O)CCCCCCCC=CCCCCCCCC)COP(=O)(O)OCCN)CCCCCCCCCCCCCC</t>
  </si>
  <si>
    <t>702.50769:1694255 702.87610:28966 703.45758:74748 703.51111:688421 704.46088:30486 704.51434:148073</t>
  </si>
  <si>
    <t>78.95905:10879 140.01181:5490 241.21730:21114 281.24854:51043</t>
  </si>
  <si>
    <t>702.50726:1465715 702.87555:28382 703.45673:518105 703.51080:630424 704.46033:98111 704.51379:117208</t>
  </si>
  <si>
    <t>140.01164:5609 241.21713:38394 281.24838:105469</t>
  </si>
  <si>
    <t>w/o MS2: PE-Cer 13:2;O2/24:6;O</t>
  </si>
  <si>
    <t>C39H65N2O7P</t>
  </si>
  <si>
    <t>LEQGOZVDHNLQES-UHFFFAOYSA-N</t>
  </si>
  <si>
    <t>O=C(NC(COP(=O)(O)OCCN)C(O)C=CCCC=CCCCC)CC(O)CCC=CCC=CCC=CCC=CCC=CCC=CCC</t>
  </si>
  <si>
    <t>703.44580:62504 705.55536:20083392</t>
  </si>
  <si>
    <t>703.44434:340480 704.44647:78363 705.45087:54099</t>
  </si>
  <si>
    <t>w/o MS2: SM 12:1;O2/19:1</t>
  </si>
  <si>
    <t>C36H71N2O6P</t>
  </si>
  <si>
    <t>NUFYKHYGMRIDAK-UHFFFAOYSA-N</t>
  </si>
  <si>
    <t>O=C(NC(COP(=O)([O-])OCC[N+](C)(C)C)C(O)C=CCCCCCCC)CCCCCCCC=CCCCCCCCCC</t>
  </si>
  <si>
    <t>703.50323:17336 704.50500:7343 704.81311:7610 705.51740:17023</t>
  </si>
  <si>
    <t>w/o MS2: PE O-10:0_20:4;O4</t>
  </si>
  <si>
    <t>C35H64NO11P</t>
  </si>
  <si>
    <t>XIAYIIVXKIQQIR-UHFFFAOYSA-N</t>
  </si>
  <si>
    <t>O=C(OC(COCCCCCCCCCC)COP(=O)(O)OCCN)CCC(O)CC(O)C(O)C=CCC=CCC=CCC=CCCO</t>
  </si>
  <si>
    <t>704.41217:16675 704.81403:10050 705.51990:33720 705.81116:6481 706.52216:11778</t>
  </si>
  <si>
    <t>w/o MS2: PC O-9:0_18:3;O</t>
  </si>
  <si>
    <t>C35H66NO8P</t>
  </si>
  <si>
    <t>HPJVVPHRHYJPHR-UHFFFAOYSA-N</t>
  </si>
  <si>
    <t>O=C(OC(COCCCCCCCCC)COP(=O)([O-])OCC[N+](C)(C)C)CCCCCCC(O)C=CCC=CCC=CCC</t>
  </si>
  <si>
    <t>704.45087:115703 705.45294:51314</t>
  </si>
  <si>
    <t>PE 33:0|PE 15:0_18:0</t>
  </si>
  <si>
    <t>OZKFXEPRCADVOK-UHFFFAOYSA-N</t>
  </si>
  <si>
    <t>O=C(OCC(OC(=O)CCCCCCCCCCCCCCCCC)COP(=O)(O)OCCN)CCCCCCCCCCCCCC</t>
  </si>
  <si>
    <t>704.52362:761139 704.81366:17145 705.52716:338302 705.81030:17926 706.53015:90256</t>
  </si>
  <si>
    <t>78.17793:3321 78.95908:19153 80.12402:2997 85.28312:3465 87.74119:3021 92.06882:3185 105.30304:3506 119.96043:2717 120.38192:2747 140.01189:7738 143.59862:3385 196.03802:6730 202.71515:2877 241.21730:133331 249.71817:2920 269.24905:5094 283.26440:53764 327.85977:3408 395.95139:2756 441.93295:2705 480.30930:5697 704.52362:91690</t>
  </si>
  <si>
    <t>w/o MS2: Cer 13:1;O3/28:4(2OH)</t>
  </si>
  <si>
    <t>C41H73NO5</t>
  </si>
  <si>
    <t>PIHUGYOIHDSJGH-UHFFFAOYSA-N</t>
  </si>
  <si>
    <t>O=C(NC(CO)C(O)C(O)CCCC=CCCCC)C(O)CCCCCCCCCCCCCC=CCC=CCC=CCC=CCC</t>
  </si>
  <si>
    <t>704.54205:43354 706.46558:176445</t>
  </si>
  <si>
    <t>w/o MS2: SM 12:1;O2/19:0</t>
  </si>
  <si>
    <t>C36H73N2O6P</t>
  </si>
  <si>
    <t>UTYQQMVOWMIZRM-UHFFFAOYSA-N</t>
  </si>
  <si>
    <t>O=C(NC(COP(=O)([O-])OCC[N+](C)(C)C)C(O)C=CCCCCCCC)CCCCCCCCCCCCCCCCCC</t>
  </si>
  <si>
    <t>705.51862:90850 705.80920:12201 706.43060:29158 706.52179:61801 706.81573:10734 707.43390:10273 707.52490:8373</t>
  </si>
  <si>
    <t>104.59177:3085 140.01193:5445</t>
  </si>
  <si>
    <t>705.51849:28962</t>
  </si>
  <si>
    <t>705.51874:26064 707.45129:17194</t>
  </si>
  <si>
    <t>705.51874:75606 705.80994:13403 706.52209:45790 706.89978:6593</t>
  </si>
  <si>
    <t>PE-Cer 36:0;O3|PE-Cer 16:0;O2/20:0;O</t>
  </si>
  <si>
    <t>C38H79N2O7P</t>
  </si>
  <si>
    <t>LAVWGGYIENKTQI-UHFFFAOYSA-N</t>
  </si>
  <si>
    <t>O=C(NC(COP(=O)(O)OCCN)C(O)CCCCCCCCCCCCC)CC(O)CCCCCCCCCCCCCCCCC</t>
  </si>
  <si>
    <t>705.55487:2213925 706.46539:55565 706.55835:878462 707.56061:263469</t>
  </si>
  <si>
    <t>78.95905:636538 80.76427:2914 83.83536:2980 88.04044:7355 104.60000:3507 129.92879:2893 140.01181:159279 146.57866:3153 162.07988:3232 209.39209:2973 250.59566:3204 310.41058:3502 310.52216:2996 395.29108:9565 442.71533:3188 608.09174:3103 626.22681:2842 637.51520:11478 655.27094:3389 705.55499:556826</t>
  </si>
  <si>
    <t>PE-Cer 36:0;O3|PE-Cer 19:0;O2/17:0;O</t>
  </si>
  <si>
    <t>OOMJHXQUCSPYDV-UHFFFAOYSA-N</t>
  </si>
  <si>
    <t>O=C(NC(COP(=O)(O)OCCN)C(O)CCCCCCCCCCCCCCCC)CC(O)CCCCCCCCCCCCCC</t>
  </si>
  <si>
    <t>705.55505:30151652 706.55841:12396652 707.47028:27636 707.56110:2660554</t>
  </si>
  <si>
    <t>78.95899:10349978 86.00344:14231 96.96951:32289 97.65189:16651 107.48821:16953 107.64301:15386 110.40491:13417 110.78540:14023 122.77594:14626 140.01172:2986197 189.47021:14653 223.72299:14031 259.40305:13861 270.84564:13225 295.27383:15342 338.02225:15436 350.48355:15681 389.38983:16219 392.01071:14327 401.39612:14697 437.31421:163423 555.47650:17317 705.55481:9406278 706.55829:76397</t>
  </si>
  <si>
    <t>w/o MS2: SHexCer 29:2;O2</t>
  </si>
  <si>
    <t>C35H65NO11S</t>
  </si>
  <si>
    <t>MFJAMWRMAAZMMX-UHFFFAOYSA-N</t>
  </si>
  <si>
    <t>O=C(NC(COC1OC(CO)C(O)C(OS(=O)(=O)O)C1O)C(O)C=CCCCCCCC)CCCCCCCC=CCCCCCCC</t>
  </si>
  <si>
    <t>706.41846:240021 706.46588:207563 706.50336:54102 707.42279:88967 707.48273:884328 708.41675:34900 708.48560:330165</t>
  </si>
  <si>
    <t>w/o MS2: PC O-8:0_18:3;O2</t>
  </si>
  <si>
    <t>C34H64NO9P</t>
  </si>
  <si>
    <t>RGSSVMBQVSRKMT-UHFFFAOYSA-N</t>
  </si>
  <si>
    <t>O=C(OC(COCCCCCCCC)COP(=O)([O-])OCC[N+](C)(C)C)CCCCCC(O)C(O)C=CCC=CCC=CCC</t>
  </si>
  <si>
    <t>706.43011:11538 706.90625:5690</t>
  </si>
  <si>
    <t>706.43018:31112 706.46698:8147 706.52173:18995 707.53418:10751 708.44574:26971</t>
  </si>
  <si>
    <t>w/o MS2: PS 15:0_15:0</t>
  </si>
  <si>
    <t>706.46625:50400496 707.46960:19535618 708.47211:4883778</t>
  </si>
  <si>
    <t>152.99577:689063 241.21721:1917215 377.20935:668921</t>
  </si>
  <si>
    <t>706.46619:48703820 707.46942:18866306 707.53351:2133896 708.47211:4362286 708.53687:894286</t>
  </si>
  <si>
    <t>152.99577:609905 241.21721:1658551 377.20926:654884</t>
  </si>
  <si>
    <t>w/o MS2: PE O-14:0_18:1;O2</t>
  </si>
  <si>
    <t>C37H74NO9P</t>
  </si>
  <si>
    <t>FJVPAOSUPMZQIF-UHFFFAOYSA-N</t>
  </si>
  <si>
    <t>O=C(OC(COCCCCCCCCCCCCCC)COP(=O)(O)OCCN)CCCCCC(O)C=CC(O)CCCCCCCC</t>
  </si>
  <si>
    <t>706.50287:133574 707.42181:51874 707.48242:1335854 708.41528:34661 708.46765:34976 708.48572:586747</t>
  </si>
  <si>
    <t>w/o MS2: PG 12:0_18:1;O</t>
  </si>
  <si>
    <t>C36H69O11P</t>
  </si>
  <si>
    <t>JAONTOCZPVRFIP-UHFFFAOYSA-N</t>
  </si>
  <si>
    <t>O=C(OCC(OC(=O)CCCCCCC(O)C=CCCCCCCCC)COP(=O)(O)OCC(O)CO)CCCCCCCCCCC</t>
  </si>
  <si>
    <t>707.45056:89486 708.45490:15799</t>
  </si>
  <si>
    <t>707.45099:39761 709.44824:26163</t>
  </si>
  <si>
    <t>707.45142:24314 708.45538:10350 709.48175:9238</t>
  </si>
  <si>
    <t>w/o MS2: PG 15:0_16:0</t>
  </si>
  <si>
    <t>C37H73O10P</t>
  </si>
  <si>
    <t>XJCOWHHMMBKIKB-UHFFFAOYSA-N</t>
  </si>
  <si>
    <t>O=C(OCC(OC(=O)CCCCCCCCCCCCCCC)COP(=O)(O)OCC(O)CO)CCCCCCCCCCCCCC</t>
  </si>
  <si>
    <t>707.48230:7618934 708.48566:2806365 709.48889:697797</t>
  </si>
  <si>
    <t>99.05637:42541 113.03566:24110 159.07765:4504 241.21721:60420 310.23898:16756 397.27036:64226</t>
  </si>
  <si>
    <t>707.48242:1462188 708.41522:37564 708.48547:631530 708.50562:31666 709.48901:138314</t>
  </si>
  <si>
    <t>99.05634:15767 241.21715:15137</t>
  </si>
  <si>
    <t>w/o MS2: SM 12:0;O2/19:0</t>
  </si>
  <si>
    <t>C36H75N2O6P</t>
  </si>
  <si>
    <t>ODOZDXXLZAQPMT-UHFFFAOYSA-N</t>
  </si>
  <si>
    <t>O=C(NC(COP(=O)([O-])OCC[N+](C)(C)C)C(O)CCCCCCCCC)CCCCCCCCCCCCCCCCCC</t>
  </si>
  <si>
    <t>707.53461:162370 708.53790:63975</t>
  </si>
  <si>
    <t>707.53485:31788 708.53754:23042</t>
  </si>
  <si>
    <t>w/o MS2: PG 12:0_17:1;O2</t>
  </si>
  <si>
    <t>C35H67O12P</t>
  </si>
  <si>
    <t>UKWCXWUJAWXEBD-UHFFFAOYSA-N</t>
  </si>
  <si>
    <t>O=C(OCC(OC(=O)CCCCCCC(O)C=CCCCCCCCO)COP(=O)(O)OCC(O)CO)CCCCCCCCCCC</t>
  </si>
  <si>
    <t>709.42969:406014 710.43500:93968 711.42529:130835 711.46893:114914</t>
  </si>
  <si>
    <t>709.43011:168524 709.54565:44887 710.43286:57748 710.48737:542585 711.42670:37298 711.46906:118808 711.49091:168722</t>
  </si>
  <si>
    <t>w/o MS2: PE-Cer 13:1;O2/24:4;O</t>
  </si>
  <si>
    <t>C39H71N2O7P</t>
  </si>
  <si>
    <t>VFECTWUNNSKPFO-UHFFFAOYSA-N</t>
  </si>
  <si>
    <t>O=C(NC(COP(=O)(O)OCCN)C(O)C=CCCCCCCCC)CC(O)CCCCCCCCC=CCC=CCC=CCC=CCC</t>
  </si>
  <si>
    <t>709.48877:108334 710.49298:16101 710.82880:21419</t>
  </si>
  <si>
    <t>w/o MS2: PE O-12:0_22:5;O</t>
  </si>
  <si>
    <t>C39H70NO8P</t>
  </si>
  <si>
    <t>WGETWEDDVKQSRL-UHFFFAOYSA-N</t>
  </si>
  <si>
    <t>O=C(OC(COCCCCCCCCCCCC)COP(=O)(O)OCCN)CCCCC(O)C=CCC=CCC=CCC=CCC=CCC</t>
  </si>
  <si>
    <t>710.47668:171711 711.47913:80853 712.48291:24877</t>
  </si>
  <si>
    <t>w/o MS2: HexCer 17:1;O3/16:3(2OH)</t>
  </si>
  <si>
    <t>C39H69NO10</t>
  </si>
  <si>
    <t>QLSORWROISVGFH-UHFFFAOYSA-N</t>
  </si>
  <si>
    <t>O=C(NC(COC1OC(CO)C(O)C(O)C1O)C(O)C(O)CCCC=CCCCCCCCC)C(O)CCCCC=CCC=CCC=CCC</t>
  </si>
  <si>
    <t>710.48773:585940 711.42688:29836 711.46942:122595 711.49139:217396 712.48254:10133578</t>
  </si>
  <si>
    <t>98.93917:33256 156.98105:15663 442.18915:4558</t>
  </si>
  <si>
    <t>710.48798:77769 710.82886:17209 711.49127:29399 711.82788:8913 712.48279:1233518</t>
  </si>
  <si>
    <t>w/o MS2: MGDG O-8:0_21:4</t>
  </si>
  <si>
    <t>C38H66O9</t>
  </si>
  <si>
    <t>PYTCBKCMAOAESJ-UHFFFAOYSA-N</t>
  </si>
  <si>
    <t>O=C(OC(COCCCCCCCC)COC1OC(CO)C(O)C(O)C1O)CCCCCCCC=CCC=CCC=CCC=CCC</t>
  </si>
  <si>
    <t>711.46948:184390 712.42987:60455 712.48126:211793 712.50330:525066 713.48523:119967 713.50659:244136</t>
  </si>
  <si>
    <t>w/o MS2: SM 12:1;O2/20:4</t>
  </si>
  <si>
    <t>C37H67N2O6P</t>
  </si>
  <si>
    <t>RBYWKRCEWIJTJX-UHFFFAOYSA-N</t>
  </si>
  <si>
    <t>O=C(NC(COP(=O)([O-])OCC[N+](C)(C)C)C(O)C=CCCCCCCC)CCCCCCC=CCC=CCC=CCC=CCC</t>
  </si>
  <si>
    <t>711.47180:34637 712.47571:30047</t>
  </si>
  <si>
    <t>PE-Cer 37:4;O3</t>
  </si>
  <si>
    <t>C39H73N2O7P</t>
  </si>
  <si>
    <t>KZTSUSAHDADKKE-UHFFFAOYSA-N</t>
  </si>
  <si>
    <t>O=C(NC(COP(=O)(O)OCCN)C(O)C=CCCC=CCCCC)CC(O)CCCCCCCCCC=CCC=CCCCCCCC</t>
  </si>
  <si>
    <t>711.50781:841101 712.51129:390786 713.51398:90474</t>
  </si>
  <si>
    <t>78.95898:85596 112.97449:2901 140.01175:20443</t>
  </si>
  <si>
    <t>w/o MS2: HexCer 16:1;O3/17:2(2OH)</t>
  </si>
  <si>
    <t>C39H71NO10</t>
  </si>
  <si>
    <t>XJAIMPBXTKLPPS-UHFFFAOYSA-N</t>
  </si>
  <si>
    <t>O=C(NC(COC1OC(CO)C(O)C(O)C1O)C(O)C(O)CCCC=CCCCCCCC)C(O)CCCCCCC=CCC=CCCCC</t>
  </si>
  <si>
    <t>712.50281:2166910 713.46881:64559 713.50623:749555 713.60547:110462 714.49774:38628932</t>
  </si>
  <si>
    <t>98.93911:128242</t>
  </si>
  <si>
    <t>w/o MS2: Cer 12:2;O3/30:6(2OH)</t>
  </si>
  <si>
    <t>C42H69NO5</t>
  </si>
  <si>
    <t>HBYTUPDYYYBHBN-UHFFFAOYSA-N</t>
  </si>
  <si>
    <t>O=C(NC(CO)C(O)C(O)C=CCCC=CCC)C(O)CCCCCCCCCC=CCC=CCC=CCC=CCC=CCC=CCC</t>
  </si>
  <si>
    <t>712.51654:44243 713.52039:22847 714.37592:12433 714.49762:13079</t>
  </si>
  <si>
    <t>712.51886:34334 712.82172:8476 712.83887:18925 713.52197:16964</t>
  </si>
  <si>
    <t>w/o MS2: MGDG O-8:0_21:3</t>
  </si>
  <si>
    <t>C38H68O9</t>
  </si>
  <si>
    <t>CFNOFZVCYFZOMJ-UHFFFAOYSA-N</t>
  </si>
  <si>
    <t>O=C(OC(COCCCCCCCC)COC1OC(CO)C(O)C(O)C1O)CCCCCCCC=CCC=CCC=CCCCCC</t>
  </si>
  <si>
    <t>713.48462:445640 713.53912:58638 714.49854:840414 715.50000:442981</t>
  </si>
  <si>
    <t>w/o MS2: SM 12:1;O2/20:3</t>
  </si>
  <si>
    <t>C37H69N2O6P</t>
  </si>
  <si>
    <t>UBPUIYOUYMPJEC-UHFFFAOYSA-N</t>
  </si>
  <si>
    <t>O=C(NC(COP(=O)([O-])OCC[N+](C)(C)C)C(O)C=CCCCCCCC)CCCCCCCCCC=CCC=CCC=CCC</t>
  </si>
  <si>
    <t>713.48749:84550 714.49091:24546</t>
  </si>
  <si>
    <t>w/o MS2: PE-Cer 13:1;O2/24:2;O</t>
  </si>
  <si>
    <t>C39H75N2O7P</t>
  </si>
  <si>
    <t>WQURXCIOXQROFS-UHFFFAOYSA-N</t>
  </si>
  <si>
    <t>O=C(NC(COP(=O)(O)OCCN)C(O)C=CCCCCCCCC)CC(O)CCCCCCCCCC=CCC=CCCCCCCC</t>
  </si>
  <si>
    <t>713.52228:30318 713.56683:17415 714.84320:11572</t>
  </si>
  <si>
    <t>PS 31:3</t>
  </si>
  <si>
    <t>C37H66NO10P</t>
  </si>
  <si>
    <t>AZXKSRPGZYEOLQ-UHFFFAOYSA-N</t>
  </si>
  <si>
    <t>O=C(OCC(OC(=O)CCCCC=CCC=CCC=CCC)COP(=O)(O)OCC(N)C(=O)O)CCCCCCCCCCCCCCC</t>
  </si>
  <si>
    <t>714.43256:861253 715.43604:256270 716.43976:67777</t>
  </si>
  <si>
    <t>152.99579:31305 255.23285:23402 391.22537:5845 627.40070:8824</t>
  </si>
  <si>
    <t>w/o MS2: PS 15:0_16:3</t>
  </si>
  <si>
    <t>BCNMJTHCJLLVBZ-UHFFFAOYSA-N</t>
  </si>
  <si>
    <t>O=C(OCC(OC(=O)CCCCCC=CCC=CCC=CCC)COP(=O)(O)OCC(N)C(=O)O)CCCCCCCCCCCCCC</t>
  </si>
  <si>
    <t>714.43250:256816 715.43524:102959 716.43933:19525</t>
  </si>
  <si>
    <t>152.99582:8272 241.21742:6193</t>
  </si>
  <si>
    <t>w/o MS2: PG 9:0_18:0;O4</t>
  </si>
  <si>
    <t>C33H65O14P</t>
  </si>
  <si>
    <t>JWJSQSAXGBTNPM-UHFFFAOYSA-N</t>
  </si>
  <si>
    <t>O=C(OCC(OC(=O)CCCC(O)CCC(O)CCCC(O)CCCCCCO)COP(=O)(O)OCC(O)CO)CCCCCCCC</t>
  </si>
  <si>
    <t>715.40717:236544 715.46429:22646 715.51025:62326 716.40906:121738 717.41193:37616 717.46033:51820</t>
  </si>
  <si>
    <t>w/o MS2: MGDG O-8:0_21:2</t>
  </si>
  <si>
    <t>C38H70O9</t>
  </si>
  <si>
    <t>XRBKZOPMXGWZIW-UHFFFAOYSA-N</t>
  </si>
  <si>
    <t>O=C(OC(COCCCCCCCC)COC1OC(CO)C(O)C(O)C1O)CCCCCCCCCC=CCC=CCCCCCC</t>
  </si>
  <si>
    <t>715.50037:1028387 716.50330:315364 717.50397:50370 717.53857:35347</t>
  </si>
  <si>
    <t>w/o MS2: SM 12:1;O2/20:2</t>
  </si>
  <si>
    <t>C37H71N2O6P</t>
  </si>
  <si>
    <t>JMSCUGDFSVUQKP-UHFFFAOYSA-N</t>
  </si>
  <si>
    <t>O=C(NC(COP(=O)([O-])OCC[N+](C)(C)C)C(O)C=CCCCCCCC)CCCCCCCCCC=CCC=CCCCCC</t>
  </si>
  <si>
    <t>715.50311:52458 715.83063:22626 716.45087:15898 716.50641:13775</t>
  </si>
  <si>
    <t>w/o MS2: PC 20:4_7:0;O</t>
  </si>
  <si>
    <t>C35H62NO9P</t>
  </si>
  <si>
    <t>OxPC</t>
  </si>
  <si>
    <t>ZVRQLLYYUNCTQB-UHFFFAOYSA-N</t>
  </si>
  <si>
    <t>O=C(OCC(OC(=O)CCCC(O)CC)COP(=O)([O-])OCC[N+](C)(C)C)CCCCCCC=CCC=CCC=CCC=CCC</t>
  </si>
  <si>
    <t>716.41248:43397 717.41528:20214 718.39160:18308</t>
  </si>
  <si>
    <t>716.41223:49785 716.82715:14004 717.41577:26912 718.39093:34853</t>
  </si>
  <si>
    <t>w/o MS2: PE 14:0_18:3;O2</t>
  </si>
  <si>
    <t>C37H68NO10P</t>
  </si>
  <si>
    <t>NOGJSASEXRIMKC-UHFFFAOYSA-N</t>
  </si>
  <si>
    <t>O=C(OCC(OC(=O)CCCCCC(O)C(O)C=CCC=CCC=CCC)COP(=O)(O)OCCN)CCCCCCCCCCCCC</t>
  </si>
  <si>
    <t>716.44781:6117676 717.45111:2243806 718.45416:514639</t>
  </si>
  <si>
    <t>227.20154:224751</t>
  </si>
  <si>
    <t>716.44757:1240309 717.45117:519921 718.45532:76285</t>
  </si>
  <si>
    <t>227.20145:58127</t>
  </si>
  <si>
    <t>w/o MS2: PE 14:0_20:1</t>
  </si>
  <si>
    <t>C39H76NO8P</t>
  </si>
  <si>
    <t>BPFXNETZQIVTNB-UHFFFAOYSA-N</t>
  </si>
  <si>
    <t>O=C(OCC(OC(=O)CCCCCCCCCC=CCCCCCCCC)COP(=O)(O)OCCN)CCCCCCCCCCCCC</t>
  </si>
  <si>
    <t>716.52142:444468 717.45135:138672 717.52441:183003 718.45325:49800 718.52777:68968</t>
  </si>
  <si>
    <t>127.09557:3223 227.20137:13106</t>
  </si>
  <si>
    <t>w/o MS2: PE O-16:0_18:2;O</t>
  </si>
  <si>
    <t>AWIKVTJNUCNFOE-UHFFFAOYSA-N</t>
  </si>
  <si>
    <t>O=C(OC(COCCCCCCCCCCCCCCCC)COP(=O)(O)OCCN)CCCCCCC(O)C=CCC=CCCCCC</t>
  </si>
  <si>
    <t>716.52374:96499 716.83307:13057 717.52625:41546 718.52899:12222</t>
  </si>
  <si>
    <t>w/o MS2: PE-Cer 12:2;O2/26:6;O</t>
  </si>
  <si>
    <t>C40H67N2O7P</t>
  </si>
  <si>
    <t>CLWIRTHVUBAUOV-UHFFFAOYSA-N</t>
  </si>
  <si>
    <t>O=C(NC(COP(=O)(O)OCCN)C(O)C=CCCC=CCCC)CC(O)CCCCC=CCC=CCC=CCC=CCC=CCC=CCC</t>
  </si>
  <si>
    <t>717.45978:44809 718.42755:50961 718.85510:33387 719.44501:22671</t>
  </si>
  <si>
    <t>717.46094:24199 718.42719:12087 718.46027:15488 718.85522:93815 719.57056:10796</t>
  </si>
  <si>
    <t>w/o MS2: SM 31:3;O3</t>
  </si>
  <si>
    <t>C36H69N2O7P</t>
  </si>
  <si>
    <t>NTQSCUYZVOPYMH-UHFFFAOYSA-N</t>
  </si>
  <si>
    <t>O=C(NC(COP(=O)([O-])OCC[N+](C)(C)C)C(O)C(O)CCCC=CCCC)CCCCCCCC=CCC=CCCCCCC</t>
  </si>
  <si>
    <t>717.47980:1649360 718.48334:599536 718.85522:29061 719.48645:121876</t>
  </si>
  <si>
    <t>78.95903:120478</t>
  </si>
  <si>
    <t>717.47949:431419 718.48303:196384 718.85559:13375 719.48547:61469 719.53375:14556</t>
  </si>
  <si>
    <t>78.95898:202397 90.37791:3537 91.79726:2778 93.25785:2793 93.87166:2888 94.16547:2773 100.93362:2944 105.18490:3494 105.43816:2658 140.01173:51648 151.11948:2954 168.63977:3604 171.29120:2785 235.03186:3261 256.43930:2786 268.52936:3030 315.65759:3097 341.29251:3945 346.53729:3460 362.31512:3465 497.37189:3004 499.99869:2990 649.49188:143764</t>
  </si>
  <si>
    <t>717.47980:463423 718.48322:181926 718.50110:5207 718.85468:47952 719.48621:35231</t>
  </si>
  <si>
    <t>78.95902:39513 140.01178:12451</t>
  </si>
  <si>
    <t>w/o MS2: PE O-8:0_22:5;O4</t>
  </si>
  <si>
    <t>C35H62NO12P</t>
  </si>
  <si>
    <t>PZIRSUQDXZHEAX-UHFFFAOYSA-N</t>
  </si>
  <si>
    <t>O=C(OC(COCCCCCCCC)COP(=O)(O)OCCN)CC(O)CC(O)C(O)C=CCC=CCC=CCC=CCC=CC(O)CO</t>
  </si>
  <si>
    <t>718.39240:44056 718.85541:32992 719.39514:18209</t>
  </si>
  <si>
    <t>718.39221:29235 718.85529:44813 719.39606:7830</t>
  </si>
  <si>
    <t>w/o MS2: PC 9:0_18:3;O</t>
  </si>
  <si>
    <t>C35H64NO9P</t>
  </si>
  <si>
    <t>AEFLQPMGUSLSMI-UHFFFAOYSA-N</t>
  </si>
  <si>
    <t>O=C(OCC(OC(=O)CCCCCCC(O)C=CCC=CCC=CCC)COP(=O)([O-])OCC[N+](C)(C)C)CCCCCCCC</t>
  </si>
  <si>
    <t>718.42773:125081 718.50293:13378 718.85583:49906 719.43091:41115 720.44781:13717</t>
  </si>
  <si>
    <t>718.42773:42053 718.50293:18117 718.85583:43201 719.43091:11184 719.85919:9948</t>
  </si>
  <si>
    <t>w/o MS2: PC O-8:0_20:3;O</t>
  </si>
  <si>
    <t>C36H68NO8P</t>
  </si>
  <si>
    <t>BWBGBJYYUKUISU-UHFFFAOYSA-N</t>
  </si>
  <si>
    <t>O=C(OC(COCCCCCCCC)COP(=O)([O-])OCC[N+](C)(C)C)CCCCCCCCC(O)C=CCC=CCC=CCC</t>
  </si>
  <si>
    <t>718.46631:397119 719.42529:34860 719.46899:108877 720.48407:56337</t>
  </si>
  <si>
    <t>w/o MS2: PE 15:0_17:2;O2</t>
  </si>
  <si>
    <t>C37H70NO10P</t>
  </si>
  <si>
    <t>NVCDIUFERVJCGC-UHFFFAOYSA-N</t>
  </si>
  <si>
    <t>O=C(OCC(OC(=O)CCCCCCC(O)C=CCC=CCCCCO)COP(=O)(O)OCCN)CCCCCCCCCCCCCC</t>
  </si>
  <si>
    <t>718.46576:406663 719.42468:33980 719.46924:117634 720.47357:51009</t>
  </si>
  <si>
    <t>152.99565:6851 241.21706:16628</t>
  </si>
  <si>
    <t>w/o MS2: PE O-15:0_18:2;O2</t>
  </si>
  <si>
    <t>C38H74NO9P</t>
  </si>
  <si>
    <t>JOXGVTHYOJIHGJ-UHFFFAOYSA-N</t>
  </si>
  <si>
    <t>O=C(OC(COCCCCCCCCCCCCCCC)COP(=O)(O)OCCN)CCCCCC(O)C(O)C=CCC=CCCCCC</t>
  </si>
  <si>
    <t>718.50311:25273 718.85547:35718 719.30463:9688 719.42883:11449 720.44507:17846 720.51086:8491</t>
  </si>
  <si>
    <t>718.50226:55029 718.82098:9644 718.85535:30774 719.50635:20653</t>
  </si>
  <si>
    <t>w/o MS2: PE-Cer 12:0;O2/25:0;O</t>
  </si>
  <si>
    <t>WFMFRPXMPJJWKF-UHFFFAOYSA-N</t>
  </si>
  <si>
    <t>O=C(NC(COP(=O)(O)OCCN)C(O)CCCCCCCCC)CC(O)CCCCCCCCCCCCCCCCCCCCCC</t>
  </si>
  <si>
    <t>719.57092:28645 719.82220:10374 719.85828:10401</t>
  </si>
  <si>
    <t>719.57092:101751 719.85864:11990 720.57397:51477 720.78656:8741 720.86053:7809 721.57690:8230</t>
  </si>
  <si>
    <t>w/o MS2: SHexCer 29:3;O3</t>
  </si>
  <si>
    <t>C35H63NO12S</t>
  </si>
  <si>
    <t>UURORXYLDWFKII-UHFFFAOYSA-N</t>
  </si>
  <si>
    <t>O=C(NC(COC1OC(CO)C(O)C(OS(=O)(=O)O)C1O)C(O)C=CCCCCCCC)C(O)CCCCCCC=CCC=CCCCC</t>
  </si>
  <si>
    <t>720.40302:44981 721.49854:30604 722.39941:26582</t>
  </si>
  <si>
    <t>w/o MS2: PC O-9:0_18:3;O2</t>
  </si>
  <si>
    <t>C35H66NO9P</t>
  </si>
  <si>
    <t>KDKGDRPGNSKRCU-UHFFFAOYSA-N</t>
  </si>
  <si>
    <t>O=C(OC(COCCCCCCCCC)COP(=O)([O-])OCC[N+](C)(C)C)CCCCCC(O)C(O)C=CCC=CCC=CCC</t>
  </si>
  <si>
    <t>720.44531:29025</t>
  </si>
  <si>
    <t>720.44580:16672 721.44849:8981</t>
  </si>
  <si>
    <t>720.48169:2355802 721.48505:947918 721.55090:68960 722.48749:192483 722.55328:73093</t>
  </si>
  <si>
    <t>78.95901:143880 89.12968:3740 96.96963:16602 102.37059:2914 107.49969:3658 107.91814:3340 108.99354:3298 111.53911:3433 117.16804:2865 139.84892:2862 142.55592:3467 152.99576:82117 240.17464:3050 241.21721:98876 255.23286:150277 266.20157:2974 269.24866:6435 377.21008:20213 379.94449:2845 391.22498:66900 405.24197:5827 409.23572:15681 633.44952:216111 720.48193:106195</t>
  </si>
  <si>
    <t>w/o MS2: PE 16:0_16:1;O2</t>
  </si>
  <si>
    <t>OQLWSALVKWGRID-UHFFFAOYSA-N</t>
  </si>
  <si>
    <t>O=C(OCC(OC(=O)CCCCCCC(O)C=CCCCCCCO)COP(=O)(O)OCCN)CCCCCCCCCCCCCCC</t>
  </si>
  <si>
    <t>720.48181:27863030 721.48505:11377404 722.48779:2715040</t>
  </si>
  <si>
    <t>152.99571:392125 255.23279:1079167</t>
  </si>
  <si>
    <t>w/o MS2: PG 14:0_17:1;O</t>
  </si>
  <si>
    <t>C37H71O11P</t>
  </si>
  <si>
    <t>MEGZZXJZHRFSEO-UHFFFAOYSA-N</t>
  </si>
  <si>
    <t>O=C(OCC(OC(=O)CCCCCCC(O)C=CCCCCCCC)COP(=O)(O)OCC(O)CO)CCCCCCCCCCCCC</t>
  </si>
  <si>
    <t>721.46600:100429 721.51276:51565 722.47070:38933</t>
  </si>
  <si>
    <t>721.46649:70838 722.43646:24752</t>
  </si>
  <si>
    <t>721.46613:194106 722.47034:143053</t>
  </si>
  <si>
    <t>w/o MS2: PG 15:0_17:0</t>
  </si>
  <si>
    <t>C38H75O10P</t>
  </si>
  <si>
    <t>MLMUQPVUWKHGQY-UHFFFAOYSA-N</t>
  </si>
  <si>
    <t>O=C(OCC(OC(=O)CCCCCCCCCCCCCCCC)COP(=O)(O)OCC(O)CO)CCCCCCCCCCCCCC</t>
  </si>
  <si>
    <t>721.49786:9210824 722.50122:4180453 723.50433:913166</t>
  </si>
  <si>
    <t>99.05636:63533 113.03563:33537 131.04614:19423 241.21721:89938 306.24390:21003 407.25226:84083</t>
  </si>
  <si>
    <t>721.49811:2509899 722.50159:1160062 722.55707:19000 723.50458:227754</t>
  </si>
  <si>
    <t>99.05631:31684 241.21724:29663</t>
  </si>
  <si>
    <t>PG 32:0|PG 16:0_16:0</t>
  </si>
  <si>
    <t>BIABMEZBCHDPBV-UHFFFAOYSA-N</t>
  </si>
  <si>
    <t>O=C(OCC(OC(=O)CCCCCCCCCCCCCCC)COP(=O)(O)OCC(O)CO)CCCCCCCCCCCCCCC</t>
  </si>
  <si>
    <t>721.49908:268738 722.50226:110875 723.50586:31145 723.53485:8406</t>
  </si>
  <si>
    <t>87.05647:5556 255.23302:3897</t>
  </si>
  <si>
    <t>721.51379:101736 722.51660:36254 722.78088:7587</t>
  </si>
  <si>
    <t>w/o MS2: PC O-9:0_18:2;O2</t>
  </si>
  <si>
    <t>RNFDZWBBCRPDFB-UHFFFAOYSA-N</t>
  </si>
  <si>
    <t>O=C(OC(COCCCCCCCCC)COP(=O)([O-])OCC[N+](C)(C)C)CCCCCC(O)C(O)C=CCC=CCCCCC</t>
  </si>
  <si>
    <t>722.46106:90056 723.46442:27060</t>
  </si>
  <si>
    <t>722.46136:123258 723.46490:42567 724.46960:9723</t>
  </si>
  <si>
    <t>w/o MS2: SHexCer 29:1;O3</t>
  </si>
  <si>
    <t>C35H67NO12S</t>
  </si>
  <si>
    <t>RGGMLPIKUDPFEN-UHFFFAOYSA-N</t>
  </si>
  <si>
    <t>O=C(NC(COC1OC(CO)C(O)C(OS(=O)(=O)O)C1O)C(O)C=CCCCCCCC)C(O)CCCCCCCCCCCCCCC</t>
  </si>
  <si>
    <t>724.42889:92291</t>
  </si>
  <si>
    <t>w/o MS2: PE O-15:0_20:5;O</t>
  </si>
  <si>
    <t>RLNAHWIZOJUAHC-UHFFFAOYSA-N</t>
  </si>
  <si>
    <t>O=C(OC(COCCCCCCCCCCCCCCC)COP(=O)(O)OCCN)CCCC=CC(O)C=CCC=CCC=CCC=CCC</t>
  </si>
  <si>
    <t>724.49176:336806 725.47650:92403 725.49335:222848</t>
  </si>
  <si>
    <t>PE 35:4|PE 15:0_20:4</t>
  </si>
  <si>
    <t>PNJZUQDFCCAMNB-UHFFFAOYSA-N</t>
  </si>
  <si>
    <t>O=C(OCC(OC(=O)CCCCCCC=CCC=CCC=CCC=CCC)COP(=O)(O)OCCN)CCCCCCCCCCCCCC</t>
  </si>
  <si>
    <t>724.49152:631822 725.47186:39734 725.49481:295101 726.49884:87234</t>
  </si>
  <si>
    <t>78.95902:18729 85.37607:2686 87.75210:3333 90.46658:3530 96.02691:3729 96.04876:3254 111.81861:2964 119.50442:2826 121.18382:3175 121.99088:3160 127.59772:2777 140.01178:5282 204.85040:2902 208.27702:2655 241.21725:33282 303.23276:70523 306.41684:2826 438.26224:9155 478.04700:3167 565.37421:3217 724.45197:4300 724.49188:55282</t>
  </si>
  <si>
    <t>w/o MS2: HexCer 16:1;O3/18:3(2OH)</t>
  </si>
  <si>
    <t>C40H71NO10</t>
  </si>
  <si>
    <t>OTDHYECDELHYRK-UHFFFAOYSA-N</t>
  </si>
  <si>
    <t>O=C(NC(COC1OC(CO)C(O)C(O)C1O)C(O)C(O)CCCC=CCCCCCCC)C(O)CCCCCCC=CCC=CCC=CCC</t>
  </si>
  <si>
    <t>724.50317:45727 724.87238:66347 725.48560:9782 725.50818:17395 725.87653:10395 726.49841:969107</t>
  </si>
  <si>
    <t>w/o MS2: PG 10:0_22:6;O</t>
  </si>
  <si>
    <t>C38H63O11P</t>
  </si>
  <si>
    <t>CPEANPVLTMNOHQ-UHFFFAOYSA-N</t>
  </si>
  <si>
    <t>O=C(OCC(OC(=O)CCC=CC=CC(O)CC=CCC=CCC=CCC=CCC)COP(=O)(O)OCC(O)CO)CCCCCCCCC</t>
  </si>
  <si>
    <t>725.40356:46812 726.40350:26042</t>
  </si>
  <si>
    <t>725.40405:14783</t>
  </si>
  <si>
    <t>725.40430:393114 726.40570:188430 727.41095:58707</t>
  </si>
  <si>
    <t>w/o MS2: Cer 13:2;O3/30:6(2OH)</t>
  </si>
  <si>
    <t>C43H71NO5</t>
  </si>
  <si>
    <t>YWXYJZOLMRAPOW-UHFFFAOYSA-N</t>
  </si>
  <si>
    <t>O=C(NC(CO)C(O)C(O)C=CCCC=CCCC)C(O)CCCCCCCCCC=CCC=CCC=CCC=CCC=CCC=CCC</t>
  </si>
  <si>
    <t>726.53400:31437 727.45288:18900 727.53925:9567 727.79895:10823</t>
  </si>
  <si>
    <t>w/o MS2: MGDG O-8:0_22:3</t>
  </si>
  <si>
    <t>C39H70O9</t>
  </si>
  <si>
    <t>LJCMECRCFJCSFV-UHFFFAOYSA-N</t>
  </si>
  <si>
    <t>O=C(OC(COCCCCCCCC)COC1OC(CO)C(O)C(O)C1O)CCCCCCCCC=CCC=CCC=CCCCCC</t>
  </si>
  <si>
    <t>727.50067:121884 728.50317:30206</t>
  </si>
  <si>
    <t>727.50134:124097 728.51477:38136 728.79883:6362 729.51819:16634</t>
  </si>
  <si>
    <t>w/o MS2: SHexCer 30:6;O3</t>
  </si>
  <si>
    <t>C36H59NO12S</t>
  </si>
  <si>
    <t>VXCJZUJVRBBJEZ-UHFFFAOYSA-N</t>
  </si>
  <si>
    <t>O=C(NC(COC1OC(CO)C(O)C(OS(=O)(=O)O)C1O)C(O)C=CCCCCCCC)C(O)C=CCC=CCC=CCC=CCC=CCC</t>
  </si>
  <si>
    <t>728.37189:25427 729.37622:9977</t>
  </si>
  <si>
    <t>w/o MS2: PS 15:0_17:3</t>
  </si>
  <si>
    <t>C38H68NO10P</t>
  </si>
  <si>
    <t>HJKGIKAMYMMNLJ-UHFFFAOYSA-N</t>
  </si>
  <si>
    <t>O=C(OCC(OC(=O)CCCCCCC=CCC=CCC=CCC)COP(=O)(O)OCC(N)C(=O)O)CCCCCCCCCCCCCC</t>
  </si>
  <si>
    <t>728.44824:2585399 729.45154:940968 730.45331:183590</t>
  </si>
  <si>
    <t>118.95161:4340 152.99582:80714 241.21730:95385 377.20932:18230</t>
  </si>
  <si>
    <t>728.44775:2325690 729.45117:909891 730.45435:285615 730.49597:50730</t>
  </si>
  <si>
    <t>152.99574:50271 174.97778:10300 241.21716:51832 377.20935:10377</t>
  </si>
  <si>
    <t>w/o MS2: PC O-9:0_20:5;O</t>
  </si>
  <si>
    <t>C37H66NO8P</t>
  </si>
  <si>
    <t>BYOVCXBJTIATMA-UHFFFAOYSA-N</t>
  </si>
  <si>
    <t>O=C(OC(COCCCCCCCCC)COP(=O)([O-])OCC[N+](C)(C)C)CCCC=CC(O)C=CCC=CCC=CCC=CCC</t>
  </si>
  <si>
    <t>728.44836:32787 729.45087:27213</t>
  </si>
  <si>
    <t>w/o MS2: CerP 15:2;O2/28:6</t>
  </si>
  <si>
    <t>C43H72NO6P</t>
  </si>
  <si>
    <t>XTTFEDAWGWKPBF-UHFFFAOYSA-N</t>
  </si>
  <si>
    <t>O=C(NC(COP(=O)(O)O)C(O)C=CCCC=CCCCCCC)CCCCCCCCC=CCC=CCC=CCC=CCC=CCC=CCC</t>
  </si>
  <si>
    <t>728.50403:18912 730.46368:427337 730.53741:223663 730.58728:18434</t>
  </si>
  <si>
    <t>w/o MS2: PC O-8:0_20:5;O2</t>
  </si>
  <si>
    <t>C36H64NO9P</t>
  </si>
  <si>
    <t>MMQPFFKILSCCSY-UHFFFAOYSA-N</t>
  </si>
  <si>
    <t>O=C(OC(COCCCCCCCC)COP(=O)([O-])OCC[N+](C)(C)C)CCCC=CCC=CCC(O)C=CC=CC=CC(O)CC</t>
  </si>
  <si>
    <t>730.42834:32433 730.80927:17729 731.43152:8056 731.80902:16415 732.40692:66089</t>
  </si>
  <si>
    <t>730.43011:28947 730.81171:19835 731.43292:11567 731.80884:15369</t>
  </si>
  <si>
    <t>w/o MS2: PE O-17:0_18:2;O</t>
  </si>
  <si>
    <t>C40H78NO8P</t>
  </si>
  <si>
    <t>ABOFQKJFUIAYDG-UHFFFAOYSA-N</t>
  </si>
  <si>
    <t>O=C(OC(COCCCCCCCCCCCCCCCCC)COP(=O)(O)OCCN)CCCCCCC(O)C=CCC=CCCCCC</t>
  </si>
  <si>
    <t>730.53748:427071 731.46619:260878 731.53998:196093 732.47034:94434</t>
  </si>
  <si>
    <t>w/o MS2: PE-Cer 13:2;O2/26:6;O</t>
  </si>
  <si>
    <t>C41H69N2O7P</t>
  </si>
  <si>
    <t>FLPUKJCBMSQELW-UHFFFAOYSA-N</t>
  </si>
  <si>
    <t>O=C(NC(COP(=O)(O)OCCN)C(O)C=CCCC=CCCCC)CC(O)CCCCC=CCC=CCC=CCC=CCC=CCC=CCC</t>
  </si>
  <si>
    <t>731.47656:36121 731.80939:27271 732.80994:16348</t>
  </si>
  <si>
    <t>w/o MS2: SM 32:3;O3</t>
  </si>
  <si>
    <t>C37H71N2O7P</t>
  </si>
  <si>
    <t>CHMMMHYUXMEPJU-UHFFFAOYSA-N</t>
  </si>
  <si>
    <t>O=C(NC(COP(=O)([O-])OCC[N+](C)(C)C)C(O)C(O)CCCC=CCCC)CCCCCCCCCC=CCC=CCCCCC</t>
  </si>
  <si>
    <t>731.49463:8709998 732.49817:3461593 733.50073:870310</t>
  </si>
  <si>
    <t>78.95900:582199 140.01173:138387 473.27557:23860</t>
  </si>
  <si>
    <t>731.49481:2210739 732.15009:22019 732.41998:34700 732.49835:885079 733.50128:203426</t>
  </si>
  <si>
    <t>77.02157:2719 78.95900:494062 129.52055:3511 130.49167:3247 140.01175:133004 144.38229:2981 156.51378:3378 169.21793:2996 174.95625:4327 182.45924:2842 186.12170:3250 196.72197:3074 281.66348:3657 409.28329:6341 473.27582:18643 515.69049:3551 536.40796:3047 544.59155:3652 663.50781:461026 687.70752:3719 731.49341:4714</t>
  </si>
  <si>
    <t>731.49506:1908120 732.49847:747115 733.50177:161691</t>
  </si>
  <si>
    <t>78.95901:106164 140.01180:33799</t>
  </si>
  <si>
    <t>w/o MS2: PE O-9:0_22:5;O4</t>
  </si>
  <si>
    <t>C36H64NO12P</t>
  </si>
  <si>
    <t>MNUXOMHRDUGCJN-UHFFFAOYSA-N</t>
  </si>
  <si>
    <t>O=C(OC(COCCCCCCCCC)COP(=O)(O)OCCN)CC(O)CC(O)C(O)C=CCC=CCC=CCC=CCC=CC(O)CO</t>
  </si>
  <si>
    <t>732.40790:57539 734.26471:6011</t>
  </si>
  <si>
    <t>w/o MS2: PC O-8:0_20:4;O2</t>
  </si>
  <si>
    <t>TWIDOSZWWSJGAH-UHFFFAOYSA-N</t>
  </si>
  <si>
    <t>O=C(OC(COCCCCCCCC)COP(=O)([O-])OCC[N+](C)(C)C)CCCCC(O)C(O)C=CCC=CCC=CCC=CCC</t>
  </si>
  <si>
    <t>732.44427:37638 733.44458:16194 734.54285:27597</t>
  </si>
  <si>
    <t>w/o MS2: HexCer 17:2;O3/18:5(2OH)</t>
  </si>
  <si>
    <t>C41H67NO10</t>
  </si>
  <si>
    <t>KSRFPLPIZMPAGO-UHFFFAOYSA-N</t>
  </si>
  <si>
    <t>O=C(NC(COC1OC(CO)C(O)C(O)C1O)C(O)C(O)CCCC=CCCC=CCCCC)C(O)C=CCC=CCC=CCC=CCC=CCC</t>
  </si>
  <si>
    <t>732.46948:1298519 733.47260:188872</t>
  </si>
  <si>
    <t>w/o MS2: PS 8:0_20:4;O4</t>
  </si>
  <si>
    <t>C34H58NO14P</t>
  </si>
  <si>
    <t>RQYSCGKCPTZRRW-UHFFFAOYSA-N</t>
  </si>
  <si>
    <t>O=C(O)C(N)COP(=O)(O)OCC(OC(=O)CCC(O)CC(O)C(O)C=CCC=CCC=CCC=CCCO)COC(=O)CCCCCCC</t>
  </si>
  <si>
    <t>734.35406:9020 734.82660:7896</t>
  </si>
  <si>
    <t>w/o MS2: SHexCer 31:2;O2</t>
  </si>
  <si>
    <t>C37H69NO11S</t>
  </si>
  <si>
    <t>IKZRINMFAHCUIJ-UHFFFAOYSA-N</t>
  </si>
  <si>
    <t>O=C(NC(COC1OC(CO)C(O)C(OS(=O)(=O)O)C1O)C(O)C=CCCCCCCC)CCCCCCCC=CCCCCCCCCC</t>
  </si>
  <si>
    <t>734.45050:357443 735.45374:137435 736.44495:46487</t>
  </si>
  <si>
    <t>734.45123:35678 734.49774:52360 735.50098:18620 736.49487:26549</t>
  </si>
  <si>
    <t>w/o MS2: PC O-8:0_20:3;O2</t>
  </si>
  <si>
    <t>C36H68NO9P</t>
  </si>
  <si>
    <t>UZNHTOPCXJUGLT-UHFFFAOYSA-N</t>
  </si>
  <si>
    <t>O=C(OC(COCCCCCCCC)COP(=O)([O-])OCC[N+](C)(C)C)CCCCCCCC(O)C(O)C=CCC=CCC=CCC</t>
  </si>
  <si>
    <t>734.46155:31848 735.23932:5562 735.46649:8865 735.73792:6889</t>
  </si>
  <si>
    <t>w/o MS2: PS 15:0_17:0</t>
  </si>
  <si>
    <t>734.49701:2560791 735.50049:979299 736.50354:261489</t>
  </si>
  <si>
    <t>152.99574:35345 241.21719:26391 269.24847:62219 377.20917:10044 405.24063:32899</t>
  </si>
  <si>
    <t>w/o MS2: PE 17:0_16:1;O2</t>
  </si>
  <si>
    <t>JSNZOHSWCIVISF-UHFFFAOYSA-N</t>
  </si>
  <si>
    <t>O=C(OCC(OC(=O)CCCCCCC(O)C=CCCCCCCO)COP(=O)(O)OCCN)CCCCCCCCCCCCCCCC</t>
  </si>
  <si>
    <t>734.49744:2076314 735.50079:959858 736.49493:1214659</t>
  </si>
  <si>
    <t>96.96968:6847 269.24860:58611</t>
  </si>
  <si>
    <t>w/o MS2: HexCer 16:0;O2/16:0;O</t>
  </si>
  <si>
    <t>C38H75NO9</t>
  </si>
  <si>
    <t>LZTLCNBSJGUIIQ-UHFFFAOYSA-N</t>
  </si>
  <si>
    <t>O=C(NC(COC1OC(CO)C(O)C(O)C1O)C(O)CCCCCCCCCCCCC)C(O)CCCCCCCCCCCCCC</t>
  </si>
  <si>
    <t>734.54242:145827 735.52905:20719 735.54602:35128 736.47607:61465 736.54840:27131</t>
  </si>
  <si>
    <t>734.54199:60570 735.37183:67417 736.37653:42206</t>
  </si>
  <si>
    <t>734.54175:69214 735.54480:43679 736.54706:12140</t>
  </si>
  <si>
    <t>w/o MS2: PG 14:0_18:1;O</t>
  </si>
  <si>
    <t>C38H73O11P</t>
  </si>
  <si>
    <t>VHDQXQYCGDHAPC-UHFFFAOYSA-N</t>
  </si>
  <si>
    <t>O=C(OCC(OC(=O)CCCCCCC(O)C=CCCCCCCCC)COP(=O)(O)OCC(O)CO)CCCCCCCCCCCCC</t>
  </si>
  <si>
    <t>735.48151:224482 736.48627:61251 737.48077:94345</t>
  </si>
  <si>
    <t>w/o MS2: PG 28:0_5:0</t>
  </si>
  <si>
    <t>C39H77O10P</t>
  </si>
  <si>
    <t>RZPISESQHSHVBR-UHFFFAOYSA-N</t>
  </si>
  <si>
    <t>O=C(OCC(OC(=O)CCCC)COP(=O)(O)OCC(O)CO)CCCCCCCCCCCCCCCCCCCCCCCCCCC</t>
  </si>
  <si>
    <t>735.51422:254917 736.44696:17302 736.51740:106977 737.45068:27554 737.52020:39828</t>
  </si>
  <si>
    <t>735.51514:153588 736.51862:68794 736.57495:12337 736.82959:42111 737.52057:23769</t>
  </si>
  <si>
    <t>735.52924:325812 736.53278:157809 736.82782:30158 737.53571:37768</t>
  </si>
  <si>
    <t>122.98524:16389</t>
  </si>
  <si>
    <t>w/o MS2: PC O-10:0_18:2;O2</t>
  </si>
  <si>
    <t>RODIZCXHNRLEIM-UHFFFAOYSA-N</t>
  </si>
  <si>
    <t>O=C(OC(COCCCCCCCCCC)COP(=O)([O-])OCC[N+](C)(C)C)CCCCCC(O)C(O)C=CCC=CCCCCC</t>
  </si>
  <si>
    <t>736.47681:93549 736.82904:20451 737.48065:42398 737.80774:10430 737.82629:42677</t>
  </si>
  <si>
    <t>w/o MS2: PE O-14:0_22:6;O</t>
  </si>
  <si>
    <t>C41H72NO8P</t>
  </si>
  <si>
    <t>MZZMFYKBTVNSHV-UHFFFAOYSA-N</t>
  </si>
  <si>
    <t>O=C(OC(COCCCCCCCCCCCCCC)COP(=O)(O)OCCN)CCC=CC=CC(O)CC=CCC=CCC=CCC=CCC</t>
  </si>
  <si>
    <t>736.49481:1021809 737.49854:337797 738.50397:100762</t>
  </si>
  <si>
    <t>112.98555:12776 180.97292:3499</t>
  </si>
  <si>
    <t>736.49469:198521 737.49805:91996 738.50378:43910</t>
  </si>
  <si>
    <t>w/o MS2: PG 12:0_18:2;O3</t>
  </si>
  <si>
    <t>C36H67O13P</t>
  </si>
  <si>
    <t>KSUASAPWJNDXIY-UHFFFAOYSA-N</t>
  </si>
  <si>
    <t>O=C(OCC(OC(=O)CCCCCCCC(O)C=CC(O)C(O)CC=CCC)COP(=O)(O)OCC(O)CO)CCCCCCCCCCC</t>
  </si>
  <si>
    <t>737.42462:38001 737.47107:77041 739.41980:441616</t>
  </si>
  <si>
    <t>w/o MS2: PG 8:0_24:0;O</t>
  </si>
  <si>
    <t>C38H75O11P</t>
  </si>
  <si>
    <t>WWZBITZOPYCNNS-UHFFFAOYSA-N</t>
  </si>
  <si>
    <t>O=C(OCC(OC(=O)CCCCCCCC(O)CCCCCCCCCCCCCCC)COP(=O)(O)OCC(O)CO)CCCCCCC</t>
  </si>
  <si>
    <t>737.49927:84430 738.50360:32416</t>
  </si>
  <si>
    <t>w/o MS2: PE O-14:0_22:5;O</t>
  </si>
  <si>
    <t>GXFYOJXIKBHMTJ-UHFFFAOYSA-N</t>
  </si>
  <si>
    <t>O=C(OC(COCCCCCCCCCCCCCC)COP(=O)(O)OCCN)CCCCC(O)C=CCC=CCC=CCC=CCC=CCC</t>
  </si>
  <si>
    <t>738.50787:199291 738.82440:27320 739.49054:22137 739.51129:99578 740.51465:38310</t>
  </si>
  <si>
    <t>w/o MS2: HexCer 17:1;O3/18:3(2OH)</t>
  </si>
  <si>
    <t>C41H73NO10</t>
  </si>
  <si>
    <t>ZHDZPLZLOCUFCD-UHFFFAOYSA-N</t>
  </si>
  <si>
    <t>O=C(NC(COC1OC(CO)C(O)C(O)C1O)C(O)C(O)CCCC=CCCCCCCCC)C(O)CCCCCCC=CCC=CCC=CCC</t>
  </si>
  <si>
    <t>738.51880:20034 738.57880:15329 738.80261:14353 738.82544:21815 739.52258:9555 739.82587:9976 740.51385:392177</t>
  </si>
  <si>
    <t>w/o MS2: PC O-12:0_17:0;O</t>
  </si>
  <si>
    <t>C37H76NO8P</t>
  </si>
  <si>
    <t>ZKKKMUKBDJFRAZ-UHFFFAOYSA-N</t>
  </si>
  <si>
    <t>O=C(OC(COCCCCCCCCCCCC)COP(=O)([O-])OCC[N+](C)(C)C)CCCCCCCC(O)CCCCCCCC</t>
  </si>
  <si>
    <t>738.52911:56270 739.53223:61627 740.52838:38090</t>
  </si>
  <si>
    <t>w/o MS2: SHexCer 31:7;O3</t>
  </si>
  <si>
    <t>C37H59NO12S</t>
  </si>
  <si>
    <t>JICWSJQPIQXGAR-UHFFFAOYSA-N</t>
  </si>
  <si>
    <t>O=C(NC(COC1OC(CO)C(O)C(OS(=O)(=O)O)C1O)C(O)C=CCCC=CCCCC)C(O)C=CCC=CCC=CCC=CCC=CCC</t>
  </si>
  <si>
    <t>740.37280:65862 741.37683:18966</t>
  </si>
  <si>
    <t>w/o MS2: PC O-8:0_22:6;O</t>
  </si>
  <si>
    <t>C38H66NO8P</t>
  </si>
  <si>
    <t>HWNFJEMWLXFWAL-UHFFFAOYSA-N</t>
  </si>
  <si>
    <t>O=C(OC(COCCCCCCCC)COP(=O)([O-])OCC[N+](C)(C)C)CCC=CC=CC(O)CC=CCC=CCC=CCC=CCC</t>
  </si>
  <si>
    <t>740.45087:22086 740.84570:15084 742.38873:23035</t>
  </si>
  <si>
    <t>w/o MS2: HexCer 16:1;O3/19:2(2OH)</t>
  </si>
  <si>
    <t>C41H75NO10</t>
  </si>
  <si>
    <t>GHSYLVRHLNCKKB-UHFFFAOYSA-N</t>
  </si>
  <si>
    <t>O=C(NC(COC1OC(CO)C(O)C(O)C1O)C(O)C(O)CCCC=CCCCCCCC)C(O)CCCCCCC=CCC=CCCCCCC</t>
  </si>
  <si>
    <t>740.53418:528173 740.84631:70434 741.53802:252206 742.52887:10516355</t>
  </si>
  <si>
    <t>98.93909:50935 156.98097:13478 359.50177:3085</t>
  </si>
  <si>
    <t>w/o MS2: PE-Cer 15:3;O2/26:6</t>
  </si>
  <si>
    <t>C43H71N2O6P</t>
  </si>
  <si>
    <t>RXLSYMOLGAOLHC-UHFFFAOYSA-N</t>
  </si>
  <si>
    <t>O=C(NC(COP(=O)(O)OCCN)C(O)C=CCCC=CCCC=CCC)CCCCCCC=CCC=CCC=CCC=CCC=CCC=CCC</t>
  </si>
  <si>
    <t>741.49469:67880</t>
  </si>
  <si>
    <t>741.49738:36588</t>
  </si>
  <si>
    <t>w/o MS2: SHexCer 31:6;O3</t>
  </si>
  <si>
    <t>C37H61NO12S</t>
  </si>
  <si>
    <t>AXPBYOWSMHUOKB-UHFFFAOYSA-N</t>
  </si>
  <si>
    <t>O=C(NC(COC1OC(CO)C(O)C(OS(=O)(=O)O)C1O)C(O)C=CCCCCCCCC)C(O)C=CCC=CCC=CCC=CCC=CCC</t>
  </si>
  <si>
    <t>742.38843:289057 743.39209:102091 744.39429:12757</t>
  </si>
  <si>
    <t>112.98567:3362 185.15463:9917</t>
  </si>
  <si>
    <t>w/o MS2: PS 16:0_17:3</t>
  </si>
  <si>
    <t>C39H70NO10P</t>
  </si>
  <si>
    <t>AJQKXKATAXRTIP-UHFFFAOYSA-N</t>
  </si>
  <si>
    <t>O=C(OCC(OC(=O)CCCCCCC=CCC=CCC=CCC)COP(=O)(O)OCC(N)C(=O)O)CCCCCCCCCCCCCCC</t>
  </si>
  <si>
    <t>742.46356:1475251 743.41272:30924 743.46698:660544 744.47028:99126 744.50781:226564</t>
  </si>
  <si>
    <t>98.93915:5878 152.99577:46467 187.97298:6736 255.23289:51336 391.22485:9085</t>
  </si>
  <si>
    <t>w/o MS2: PC O-8:0_22:5;O</t>
  </si>
  <si>
    <t>C38H68NO8P</t>
  </si>
  <si>
    <t>FNHRBGXRIAXQKS-UHFFFAOYSA-N</t>
  </si>
  <si>
    <t>O=C(OC(COCCCCCCCC)COP(=O)([O-])OCC[N+](C)(C)C)CCCCC(O)C=CCC=CCC=CCC=CCC=CCC</t>
  </si>
  <si>
    <t>742.46368:152110 743.46783:34917 744.50781:190415</t>
  </si>
  <si>
    <t>w/o MS2: PS 15:0_18:2</t>
  </si>
  <si>
    <t>C39H72NO10P</t>
  </si>
  <si>
    <t>PQNAZHVNKDOOFJ-UHFFFAOYSA-N</t>
  </si>
  <si>
    <t>O=C(OCC(OC(=O)CCCCCCCC=CCC=CCCCCC)COP(=O)(O)OCC(N)C(=O)O)CCCCCCCCCCCCCC</t>
  </si>
  <si>
    <t>744.47937:11342391 745.48267:4949522 746.48566:1104450</t>
  </si>
  <si>
    <t>241.21727:524212 309.20374:5864</t>
  </si>
  <si>
    <t>w/o MS2: PC O-8:0_22:4;O</t>
  </si>
  <si>
    <t>C38H70NO8P</t>
  </si>
  <si>
    <t>ACIVAFCVHJOWRA-UHFFFAOYSA-N</t>
  </si>
  <si>
    <t>O=C(OC(COCCCCCCCC)COP(=O)([O-])OCC[N+](C)(C)C)CCCCCCCC(O)C=CCC=CCC=CCC=CCC</t>
  </si>
  <si>
    <t>744.48090:91154 745.48260:44750</t>
  </si>
  <si>
    <t>744.48199:124549 745.51074:1404328 746.51440:623490</t>
  </si>
  <si>
    <t>w/o MS2: PE O-18:0_18:2;O</t>
  </si>
  <si>
    <t>C41H80NO8P</t>
  </si>
  <si>
    <t>AZGBXRDHXXWQJO-UHFFFAOYSA-N</t>
  </si>
  <si>
    <t>O=C(OC(COCCCCCCCCCCCCCCCCCC)COP(=O)(O)OCCN)CCCCCCC(O)C=CCC=CCCCCC</t>
  </si>
  <si>
    <t>744.55328:136654 744.76239:13862 745.48114:21079 745.55640:68929 746.55981:14964</t>
  </si>
  <si>
    <t>w/o MS2: SM 33:3;O3</t>
  </si>
  <si>
    <t>C38H73N2O7P</t>
  </si>
  <si>
    <t>KDVFDKNVXHXEHJ-UHFFFAOYSA-N</t>
  </si>
  <si>
    <t>O=C(NC(COP(=O)([O-])OCC[N+](C)(C)C)C(O)C(O)CCCC=CCCC)CCCCCCCCCC=CCC=CCCCCCC</t>
  </si>
  <si>
    <t>745.51044:8081571 746.51385:3834792 747.51709:721987</t>
  </si>
  <si>
    <t>78.95906:633811 100.93363:17935 140.01183:134406 473.27606:27199</t>
  </si>
  <si>
    <t>745.51038:13062315 746.51385:5104208 747.51636:1109582</t>
  </si>
  <si>
    <t>78.95902:3475113 80.97461:8214 84.04546:12442 96.96957:13048 140.01176:908433 144.48303:5202 155.36206:5195 161.99384:9642 178.72226:5088 186.31020:5578 224.33556:5024 363.17877:5141 364.51154:5802 387.92941:6278 409.28302:51430 415.77429:5902 434.10358:5450 473.27573:164968 487.48859:5210 519.26813:6369 677.52368:2943936 678.52710:21415 745.51086:19660</t>
  </si>
  <si>
    <t>745.51099:1644789 746.51440:769777 746.53180:16768 747.51740:150960</t>
  </si>
  <si>
    <t>78.95902:191703 100.93359:17264 140.01178:47994</t>
  </si>
  <si>
    <t>w/o MS2: HexCer 16:0;O2/17:1;O</t>
  </si>
  <si>
    <t>C39H75NO9</t>
  </si>
  <si>
    <t>RZLDTQIWWWUAIE-UHFFFAOYSA-N</t>
  </si>
  <si>
    <t>O=C(NC(COC1OC(CO)C(O)C(O)C1O)C(O)CCCCCCCCCCCCC)C(O)CCCCCCC=CCCCCCCC</t>
  </si>
  <si>
    <t>746.54236:19372 747.54553:13426</t>
  </si>
  <si>
    <t>w/o MS2: MGDG O-15:3_17:4</t>
  </si>
  <si>
    <t>C41H66O9</t>
  </si>
  <si>
    <t>VAYCGQXSFLQYAV-UHFFFAOYSA-N</t>
  </si>
  <si>
    <t>O=C(OC(COCCCCCC=CCC=CCC=CCC)COC1OC(CO)C(O)C(O)C1O)CCCC=CCC=CCC=CCC=CCC</t>
  </si>
  <si>
    <t>747.46851:156618 748.48669:69896 748.55731:157310</t>
  </si>
  <si>
    <t>w/o MS2: MGDG O-8:0_23:0</t>
  </si>
  <si>
    <t>C40H78O9</t>
  </si>
  <si>
    <t>AYJUORAZRBHAKR-UHFFFAOYSA-N</t>
  </si>
  <si>
    <t>O=C(OC(COCCCCCCCC)COC1OC(CO)C(O)C(O)C1O)CCCCCCCCCCCCCCCCCCCCCC</t>
  </si>
  <si>
    <t>747.56232:53506 748.44391:137589 748.51318:77864 749.44635:69828 749.51666:35526</t>
  </si>
  <si>
    <t>w/o MS2: PC O-8:0_20:4;O3</t>
  </si>
  <si>
    <t>RYTVNISFPBOLMA-UHFFFAOYSA-N</t>
  </si>
  <si>
    <t>O=C(OC(COCCCCCCCC)COP(=O)([O-])OCC[N+](C)(C)C)CCC(O)CC(O)C(O)C=CCC=CCC=CCC=CCC</t>
  </si>
  <si>
    <t>748.44379:145169 748.51453:65360 749.44769:85667 749.51636:60127 750.51031:190776</t>
  </si>
  <si>
    <t>w/o MS2: SHexCer 32:2;O2</t>
  </si>
  <si>
    <t>C38H71NO11S</t>
  </si>
  <si>
    <t>FMEQRLFFRPJJTQ-UHFFFAOYSA-N</t>
  </si>
  <si>
    <t>O=C(NC(COC1OC(CO)C(O)C(OS(=O)(=O)O)C1O)C(O)C=CCCCCCCC)CCCCCCCCCC=CCCCCCCCC</t>
  </si>
  <si>
    <t>748.46600:96935 749.47021:32387 750.46387:16319 750.51086:105548</t>
  </si>
  <si>
    <t>w/o MS2: HexCer 16:0;O2/17:0;O</t>
  </si>
  <si>
    <t>WAXSGSZSZULDKH-UHFFFAOYSA-N</t>
  </si>
  <si>
    <t>O=C(NC(COC1OC(CO)C(O)C(O)C1O)C(O)CCCCCCCCCCCCC)C(O)CCCCCCCCCCCCCCC</t>
  </si>
  <si>
    <t>748.55750:2399403 749.56097:923289 750.56360:257457</t>
  </si>
  <si>
    <t>84.04546:6401 89.02435:18082 101.02434:17185 179.05602:11317 310.27527:3594</t>
  </si>
  <si>
    <t>748.55798:102921</t>
  </si>
  <si>
    <t>748.55743:199720 749.56177:58251 750.56348:35211</t>
  </si>
  <si>
    <t>DLCL</t>
  </si>
  <si>
    <t>w/o MS2: PG 29:0_5:0</t>
  </si>
  <si>
    <t>C40H79O10P</t>
  </si>
  <si>
    <t>JSNCIBIQERKVPD-UHFFFAOYSA-N</t>
  </si>
  <si>
    <t>O=C(OCC(OC(=O)CCCC)COP(=O)(O)OCC(O)CO)CCCCCCCCCCCCCCCCCCCCCCCCCCCC</t>
  </si>
  <si>
    <t>749.53082:64873 749.78204:16170 750.53381:24796 750.78302:9860 751.53601:7079</t>
  </si>
  <si>
    <t>w/o MS2: PE-Cer 13:1;O2/28:4</t>
  </si>
  <si>
    <t>C43H79N2O6P</t>
  </si>
  <si>
    <t>WOPIPKYXYSPPGU-UHFFFAOYSA-N</t>
  </si>
  <si>
    <t>O=C(NC(COP(=O)(O)OCCN)C(O)C=CCCCCCCCC)CCCCCCCCCCCCCCC=CCC=CCC=CCC=CCC</t>
  </si>
  <si>
    <t>749.56030:206824</t>
  </si>
  <si>
    <t>w/o MS2: SHexCer 33:8;O2</t>
  </si>
  <si>
    <t>C39H61NO11S</t>
  </si>
  <si>
    <t>WDUDWUAENMTOMO-UHFFFAOYSA-N</t>
  </si>
  <si>
    <t>O=C(NC(COC1OC(CO)C(O)C(OS(=O)(=O)O)C1O)C(O)C=CCCC=CCCC=CCC)CC=CCC=CCC=CCC=CCC=CCC</t>
  </si>
  <si>
    <t>750.38776:197516 750.40753:23166 751.39111:71725</t>
  </si>
  <si>
    <t>w/o MS2: PE O-15:0_22:6;O</t>
  </si>
  <si>
    <t>CUTOJXZEWGIBKT-UHFFFAOYSA-N</t>
  </si>
  <si>
    <t>O=C(OC(COCCCCCCCCCCCCCCC)COP(=O)(O)OCCN)CCC=CC=CC(O)CC=CCC=CCC=CCC=CCC</t>
  </si>
  <si>
    <t>750.51056:357460 751.51398:152442 752.51746:29676</t>
  </si>
  <si>
    <t>750.51044:377410 751.51373:169407 752.52032:69548</t>
  </si>
  <si>
    <t>w/o MS2: DGDG O-15:2_5:0</t>
  </si>
  <si>
    <t>C35H62O14</t>
  </si>
  <si>
    <t>EtherDGDG</t>
  </si>
  <si>
    <t>NLTQNRDMNQKAAN-UHFFFAOYSA-N</t>
  </si>
  <si>
    <t>O=C(OC(COCCCCCCCC=CCC=CCCC)COC1OC(COC2OC(CO)C(O)C(O)C2O)C(O)C(O)C1O)CCCC</t>
  </si>
  <si>
    <t>751.41199:21457 752.40680:18117</t>
  </si>
  <si>
    <t>w/o MS2: PG 15:0_16:2;O3</t>
  </si>
  <si>
    <t>C37H69O13P</t>
  </si>
  <si>
    <t>MXEWKKUNOSWRTJ-UHFFFAOYSA-N</t>
  </si>
  <si>
    <t>O=C(OCC(OC(=O)CCCCCCC(OO)C=CCC=CCCCO)COP(=O)(O)OCC(O)CO)CCCCCCCCCCCCCC</t>
  </si>
  <si>
    <t>751.44080:211382 751.48590:113159 752.42737:123810 753.43542:1589205</t>
  </si>
  <si>
    <t>w/o MS2: PE O-15:0_22:5;O</t>
  </si>
  <si>
    <t>KPVMAJQUMQLYBB-UHFFFAOYSA-N</t>
  </si>
  <si>
    <t>O=C(OC(COCCCCCCCCCCCCCCC)COP(=O)(O)OCCN)CCCCC(O)C=CCC=CCC=CCC=CCC=CCC</t>
  </si>
  <si>
    <t>752.52362:54350 753.52704:21835</t>
  </si>
  <si>
    <t>w/o MS2: PC O-12:0_18:0;O</t>
  </si>
  <si>
    <t>C38H78NO8P</t>
  </si>
  <si>
    <t>BSRUTXXNUVCBGR-UHFFFAOYSA-N</t>
  </si>
  <si>
    <t>O=C(OC(COCCCCCCCCCCCC)COP(=O)([O-])OCC[N+](C)(C)C)CCCCCCCC(O)CCCCCCCCC</t>
  </si>
  <si>
    <t>752.54449:113918 753.54865:101748</t>
  </si>
  <si>
    <t>752.54462:34996 753.54803:18663</t>
  </si>
  <si>
    <t>w/o MS2: PG 12:0_18:2;O4</t>
  </si>
  <si>
    <t>C36H67O14P</t>
  </si>
  <si>
    <t>FXQYDQYOSMVRSP-UHFFFAOYSA-N</t>
  </si>
  <si>
    <t>O=C(OCC(OC(=O)CCCC(O)CCCC(O)C=CC(O)C(O)CC=CCC)COP(=O)(O)OCC(O)CO)CCCCCCCCCCC</t>
  </si>
  <si>
    <t>753.41968:51064 754.33118:7290 754.42365:15161</t>
  </si>
  <si>
    <t>w/o MS2: PG 12:0_22:6;O</t>
  </si>
  <si>
    <t>C40H67O11P</t>
  </si>
  <si>
    <t>HDBLPIJTOKQKJY-UHFFFAOYSA-N</t>
  </si>
  <si>
    <t>O=C(OCC(OC(=O)CCC=CC=CC(O)CC=CCC=CCC=CCC=CCC)COP(=O)(O)OCC(O)CO)CCCCCCCCCCC</t>
  </si>
  <si>
    <t>753.43518:174362 754.43866:67090 755.40833:36087 755.43671:28982</t>
  </si>
  <si>
    <t>w/o MS2: SHexCer 32:7;O3</t>
  </si>
  <si>
    <t>C38H61NO12S</t>
  </si>
  <si>
    <t>VBPSSCJWDKNPMF-UHFFFAOYSA-N</t>
  </si>
  <si>
    <t>O=C(NC(COC1OC(CO)C(O)C(OS(=O)(=O)O)C1O)C(O)C=CCCC=CCCC)C(O)CCC=CCC=CCC=CCC=CCC=CCC</t>
  </si>
  <si>
    <t>754.38879:218807 755.39240:92511 756.39526:14319</t>
  </si>
  <si>
    <t>87.32098:3059 104.37929:3235 115.86574:2863 136.26433:3001 152.99585:25734 205.98354:3350 213.18593:5349 227.20187:13814 294.74219:3852 599.36676:4215 639.63647:2812 686.40112:45371 754.38715:25807</t>
  </si>
  <si>
    <t>w/o MS2: PC O-9:0_22:6;O</t>
  </si>
  <si>
    <t>C39H68NO8P</t>
  </si>
  <si>
    <t>MPSAPOTYCHIBGN-UHFFFAOYSA-N</t>
  </si>
  <si>
    <t>O=C(OC(COCCCCCCCCC)COP(=O)([O-])OCC[N+](C)(C)C)CCC=CC=CC(O)CC=CCC=CCC=CCC=CCC</t>
  </si>
  <si>
    <t>754.46649:43017 756.40363:103069</t>
  </si>
  <si>
    <t>w/o MS2: HexCer 16:0;O2/18:4;O</t>
  </si>
  <si>
    <t>C40H71NO9</t>
  </si>
  <si>
    <t>DMOBSTZSUPKHDD-UHFFFAOYSA-N</t>
  </si>
  <si>
    <t>O=C(NC(COC1OC(CO)C(O)C(O)C1O)C(O)CCCCCCCCCCCCC)C(O)CCCC=CCC=CCC=CCC=CCC</t>
  </si>
  <si>
    <t>754.51086:55742 755.42810:26621</t>
  </si>
  <si>
    <t>w/o MS2: PG 12:0_18:1;O4</t>
  </si>
  <si>
    <t>C36H69O14P</t>
  </si>
  <si>
    <t>VMUKOERRSKHNQY-UHFFFAOYSA-N</t>
  </si>
  <si>
    <t>O=C(OCC(OC(=O)CCCC(O)CCC(O)C=CCC(O)CCCCCCO)COP(=O)(O)OCC(O)CO)CCCCCCCCCCC</t>
  </si>
  <si>
    <t>755.43658:39825</t>
  </si>
  <si>
    <t>755.43683:201983 757.51031:47969</t>
  </si>
  <si>
    <t>w/o MS2: SHexCer 32:6;O3</t>
  </si>
  <si>
    <t>C38H63NO12S</t>
  </si>
  <si>
    <t>NXNXAHBXAYGPEJ-UHFFFAOYSA-N</t>
  </si>
  <si>
    <t>O=C(NC(COC1OC(CO)C(O)C(OS(=O)(=O)O)C1O)C(O)C=CCCCCCCC)C(O)CCC=CCC=CCC=CCC=CCC=CCC</t>
  </si>
  <si>
    <t>756.40369:892196 757.40723:321314 758.40924:50270</t>
  </si>
  <si>
    <t>87.81437:3115 112.98566:4810</t>
  </si>
  <si>
    <t>w/o MS2: SHexCer 33:5;O2</t>
  </si>
  <si>
    <t>C39H67NO11S</t>
  </si>
  <si>
    <t>MAMHBDKVZQRUDR-UHFFFAOYSA-N</t>
  </si>
  <si>
    <t>O=C(NC(COC1OC(CO)C(O)C(OS(=O)(=O)O)C1O)C(O)C=CCCCCCCC)CCCCCCCC=CCC=CCC=CCC=CCC</t>
  </si>
  <si>
    <t>756.43994:27162</t>
  </si>
  <si>
    <t>w/o MS2: PC O-9:0_22:5;O</t>
  </si>
  <si>
    <t>GWSFTPGXZMAIGR-UHFFFAOYSA-N</t>
  </si>
  <si>
    <t>O=C(OC(COCCCCCCCCC)COP(=O)([O-])OCC[N+](C)(C)C)CCCCC(O)C=CCC=CCC=CCC=CCC=CCC</t>
  </si>
  <si>
    <t>756.48004:254710 757.42987:27478 757.48370:91350 758.48688:25110</t>
  </si>
  <si>
    <t>w/o MS2: PE 15:0_20:3;O2</t>
  </si>
  <si>
    <t>C40H74NO10P</t>
  </si>
  <si>
    <t>XLVZAKGNKICSGH-UHFFFAOYSA-N</t>
  </si>
  <si>
    <t>O=C(OCC(OC(=O)CCCCCCCC(O)C(O)C=CCC=CCC=CCC)COP(=O)(O)OCCN)CCCCCCCCCCCCCC</t>
  </si>
  <si>
    <t>758.49536:960778 758.56714:23438 759.49878:392194 760.50177:98695</t>
  </si>
  <si>
    <t>241.21729:65030</t>
  </si>
  <si>
    <t>758.49493:803973 759.49829:364712 760.50092:81064</t>
  </si>
  <si>
    <t>134.88948:3347 196.03816:3715 241.21713:38277</t>
  </si>
  <si>
    <t>w/o MS2: PC O-9:0_22:4;O</t>
  </si>
  <si>
    <t>C39H72NO8P</t>
  </si>
  <si>
    <t>DESVTKXPGBMAPT-UHFFFAOYSA-N</t>
  </si>
  <si>
    <t>O=C(OC(COCCCCCCCCC)COP(=O)([O-])OCC[N+](C)(C)C)CCCCCCCC(O)C=CCC=CCC=CCC=CCC</t>
  </si>
  <si>
    <t>758.49750:59454 759.45508:65338</t>
  </si>
  <si>
    <t>w/o MS2: PC O-9:0_20:5;O3</t>
  </si>
  <si>
    <t>JXNZUDIMSAVXMA-UHFFFAOYSA-N</t>
  </si>
  <si>
    <t>O=C(OC(COCCCCCCCCC)COP(=O)([O-])OCC[N+](C)(C)C)CCCC=CCC=CCC(O)C=CC=CC=CC(O)C(O)C</t>
  </si>
  <si>
    <t>760.43854:193739 761.44196:69766</t>
  </si>
  <si>
    <t>w/o MS2: PC O-8:0_22:4;O2</t>
  </si>
  <si>
    <t>C38H70NO9P</t>
  </si>
  <si>
    <t>KMAHQBCQGGKTHY-UHFFFAOYSA-N</t>
  </si>
  <si>
    <t>O=C(OC(COCCCCCCCC)COP(=O)([O-])OCC[N+](C)(C)C)CCCCCCC(O)C(O)C=CCC=CCC=CCC=CCC</t>
  </si>
  <si>
    <t>760.47467:48328 761.39447:31555 761.45410:93542 761.47498:26601 762.45648:42969 762.49219:24563</t>
  </si>
  <si>
    <t>w/o MS2: MGDG O-15:2_18:5</t>
  </si>
  <si>
    <t>C42H68O9</t>
  </si>
  <si>
    <t>PPJQVVALXAOINM-UHFFFAOYSA-N</t>
  </si>
  <si>
    <t>O=C(OC(COCCCCCCCC=CCC=CCCC)COC1OC(CO)C(O)C(O)C1O)CC=CCC=CCC=CCC=CCC=CCC</t>
  </si>
  <si>
    <t>761.48450:246326</t>
  </si>
  <si>
    <t>87.05644:5461 99.05649:5112 136.93237:6835 241.21715:6134</t>
  </si>
  <si>
    <t>761.48505:73809 763.43243:956328</t>
  </si>
  <si>
    <t>w/o MS2: PS 10:0_20:4;O4</t>
  </si>
  <si>
    <t>C36H62NO14P</t>
  </si>
  <si>
    <t>PRLPDBFIGXXKDE-UHFFFAOYSA-N</t>
  </si>
  <si>
    <t>O=C(O)C(N)COP(=O)(O)OCC(OC(=O)CCC(O)CC(O)C(O)C=CCC=CCC=CCC=CCCO)COC(=O)CCCCCCCCC</t>
  </si>
  <si>
    <t>762.38629:187343 763.39056:93915 763.41241:45151 764.39362:17582</t>
  </si>
  <si>
    <t>w/o MS2: PE O-16:1_22:6;O</t>
  </si>
  <si>
    <t>C43H74NO8P</t>
  </si>
  <si>
    <t>KRBMEUPRFOJADK-UHFFFAOYSA-N</t>
  </si>
  <si>
    <t>O=C(OC(COCCCCCCCCC=CCCCCCC)COP(=O)(O)OCCN)CCC=CC=CC(O)CC=CCC=CCC=CCC=CCC</t>
  </si>
  <si>
    <t>762.50830:20480 762.73431:11205 762.79730:11549 763.41083:11359 763.73444:11081</t>
  </si>
  <si>
    <t>w/o MS2: HexCer 22:0;O2/12:0;O</t>
  </si>
  <si>
    <t>TTZOEMPOXIWGRY-UHFFFAOYSA-N</t>
  </si>
  <si>
    <t>O=C(NC(COC1OC(CO)C(O)C(O)C1O)C(O)CCCCCCCCCCCCCCCCCCC)C(O)CCCCCCCCCC</t>
  </si>
  <si>
    <t>762.57330:699289 763.55652:18336 763.57721:346944 764.50751:18081 764.58014:90805</t>
  </si>
  <si>
    <t>119.03512:4130 179.05640:4626</t>
  </si>
  <si>
    <t>w/o MS2: HexCer 16:0;O2/18:0;O</t>
  </si>
  <si>
    <t>MJUADWSNJDLKPB-UHFFFAOYSA-N</t>
  </si>
  <si>
    <t>O=C(NC(COC1OC(CO)C(O)C(O)C1O)C(O)CCCCCCCCCCCCC)C(O)CCCCCCCCCCCCCCCC</t>
  </si>
  <si>
    <t>762.57312:205693 763.40417:579209 764.40741:115634</t>
  </si>
  <si>
    <t>w/o MS2: PG 16:0_18:1;O</t>
  </si>
  <si>
    <t>C40H77O11P</t>
  </si>
  <si>
    <t>VSMQAQBJDUKBCI-UHFFFAOYSA-N</t>
  </si>
  <si>
    <t>O=C(OCC(OC(=O)CCCCCCC(O)C=CCCCCCCCC)COP(=O)(O)OCC(O)CO)CCCCCCCCCCCCCCC</t>
  </si>
  <si>
    <t>763.51312:143388 764.51605:52389 765.50983:37329</t>
  </si>
  <si>
    <t>w/o MS2: SHexCer 34:8;O2</t>
  </si>
  <si>
    <t>C40H63NO11S</t>
  </si>
  <si>
    <t>ORFGLSLUXSSYAR-UHFFFAOYSA-N</t>
  </si>
  <si>
    <t>O=C(NC(COC1OC(CO)C(O)C(OS(=O)(=O)O)C1O)C(O)C=CCCC=CCCC)CCC=CCC=CCC=CCC=CCC=CCC=CCC</t>
  </si>
  <si>
    <t>764.40234:425793 765.40570:185644 766.40802:49572</t>
  </si>
  <si>
    <t>105.81483:2774 106.57845:2734 107.75126:3131 154.92902:3770 160.97694:3313 164.92714:13166 169.78015:3236 196.03802:10670 199.93404:3057 213.18585:24042 241.21718:13465 262.65048:3082 361.14490:5434 412.54401:3089 420.51718:3495 453.05634:3449 494.18228:4065 522.21509:5119 525.90497:3237 551.20038:3077 689.99866:3640 764.40240:114000</t>
  </si>
  <si>
    <t>764.40302:615108 765.40643:201909 766.40973:57812</t>
  </si>
  <si>
    <t>86.59317:3261 140.01187:4987 196.03830:8671 494.18320:4729</t>
  </si>
  <si>
    <t>w/o MS2: PC O-9:0_20:3;O3</t>
  </si>
  <si>
    <t>ZVIVEWBMTQQSOT-UHFFFAOYSA-N</t>
  </si>
  <si>
    <t>O=C(OC(COCCCCCCCCC)COP(=O)([O-])OCC[N+](C)(C)C)CCCCC(O)CCC(O)C(O)C=CCC=CCC=CCC</t>
  </si>
  <si>
    <t>764.47388:18240</t>
  </si>
  <si>
    <t>w/o MS2: PS 12:0_22:6;O</t>
  </si>
  <si>
    <t>C40H66NO11P</t>
  </si>
  <si>
    <t>MDODPCCRZAGMPE-UHFFFAOYSA-N</t>
  </si>
  <si>
    <t>O=C(OCC(OC(=O)CCC=CC=CC(O)CC=CCC=CCC=CCC=CCC)COP(=O)(O)OCC(N)C(=O)O)CCCCCCCCCCC</t>
  </si>
  <si>
    <t>766.43030:202830 767.43115:63303</t>
  </si>
  <si>
    <t>766.43121:133424 767.42688:36175 768.48181:76308</t>
  </si>
  <si>
    <t>766.43152:89077 767.43365:28457</t>
  </si>
  <si>
    <t>w/o MS2: PC O-14:0_17:0;O</t>
  </si>
  <si>
    <t>C39H80NO8P</t>
  </si>
  <si>
    <t>RHQRKAALJJVKKD-UHFFFAOYSA-N</t>
  </si>
  <si>
    <t>O=C(OC(COCCCCCCCCCCCCCC)COP(=O)([O-])OCC[N+](C)(C)C)CCCCCCCC(O)CCCCCCCC</t>
  </si>
  <si>
    <t>766.56018:29455 768.49951:16847</t>
  </si>
  <si>
    <t>w/o MS2: DGDG O-8:0_13:1</t>
  </si>
  <si>
    <t>C36H66O14</t>
  </si>
  <si>
    <t>VSBMPYOHQWRMBQ-UHFFFAOYSA-N</t>
  </si>
  <si>
    <t>O=C(OC(COCCCCCCCC)COC1OC(COC2OC(CO)C(O)C(O)C2O)C(O)C(O)C1O)CCCCCCCC=CCCC</t>
  </si>
  <si>
    <t>767.43927:40377 768.44122:39029 769.45258:405922</t>
  </si>
  <si>
    <t>w/o MS2: SHexCer 33:7;O3</t>
  </si>
  <si>
    <t>C39H63NO12S</t>
  </si>
  <si>
    <t>QUOSWCMNPSRNGD-UHFFFAOYSA-N</t>
  </si>
  <si>
    <t>O=C(NC(COC1OC(CO)C(O)C(OS(=O)(=O)O)C1O)C(O)C=CCCC=CCCCC)C(O)CCC=CCC=CCC=CCC=CCC=CCC</t>
  </si>
  <si>
    <t>768.40399:843788 768.43835:21537 769.40747:365422 770.41077:96287 770.46362:17093</t>
  </si>
  <si>
    <t>96.96957:3693 152.99582:21827</t>
  </si>
  <si>
    <t>768.40375:1027080 768.43842:91669 769.40704:400055 769.44061:41603 770.40985:74507</t>
  </si>
  <si>
    <t>96.96957:4675 152.99580:32687 241.21727:22561 280.02069:4467</t>
  </si>
  <si>
    <t>w/o MS2: PC O-10:0_22:6;O</t>
  </si>
  <si>
    <t>C40H70NO8P</t>
  </si>
  <si>
    <t>PBVWMEAZJBPQLI-UHFFFAOYSA-N</t>
  </si>
  <si>
    <t>O=C(OC(COCCCCCCCCCC)COP(=O)([O-])OCC[N+](C)(C)C)CCC=CC=CC(O)CC=CCC=CCC=CCC=CCC</t>
  </si>
  <si>
    <t>768.47968:80666 769.45398:51448 769.48358:41897 770.45636:19232</t>
  </si>
  <si>
    <t>768.48212:143696 769.48389:50187 770.41986:266196</t>
  </si>
  <si>
    <t>768.48218:121706 769.02576:30562 770.41962:294475</t>
  </si>
  <si>
    <t>w/o MS2: SHexCer 33:6;O3</t>
  </si>
  <si>
    <t>C39H65NO12S</t>
  </si>
  <si>
    <t>VBFYAPUGXSZYBK-UHFFFAOYSA-N</t>
  </si>
  <si>
    <t>O=C(NC(COC1OC(CO)C(O)C(OS(=O)(=O)O)C1O)C(O)C=CCCCCCCCC)C(O)CCC=CCC=CCC=CCC=CCC=CCC</t>
  </si>
  <si>
    <t>770.41864:2417870 771.42206:948838 772.42468:279216</t>
  </si>
  <si>
    <t>112.98562:10238 213.18585:75949 438.26163:4092</t>
  </si>
  <si>
    <t>770.41913:2325960 771.42267:925834 772.42517:326809</t>
  </si>
  <si>
    <t>112.98558:8744 140.01181:7984 213.18587:77926</t>
  </si>
  <si>
    <t>w/o MS2: PC O-10:0_22:5;O</t>
  </si>
  <si>
    <t>JCEZAULCGHHDHC-UHFFFAOYSA-N</t>
  </si>
  <si>
    <t>O=C(OC(COCCCCCCCCCC)COP(=O)([O-])OCC[N+](C)(C)C)CCCCC(O)C=CCC=CCC=CCC=CCC=CCC</t>
  </si>
  <si>
    <t>770.49493:264315 771.44452:218834 771.49835:83191 772.44739:45322</t>
  </si>
  <si>
    <t>w/o MS2: PG 12:0_20:5;O4</t>
  </si>
  <si>
    <t>C38H65O14P</t>
  </si>
  <si>
    <t>KFTNBNUUTCXNLW-UHFFFAOYSA-N</t>
  </si>
  <si>
    <t>O=C(OCC(OC(=O)CCC(O)C=CCC=CCC(O)C=CC=CC=CC(O)C(O)C)COP(=O)(O)OCC(O)CO)CCCCCCCCCCC</t>
  </si>
  <si>
    <t>775.40234:16542</t>
  </si>
  <si>
    <t>w/o MS2: PG 15:1_18:3;O3</t>
  </si>
  <si>
    <t>C39H69O13P</t>
  </si>
  <si>
    <t>AUGKORPPRWWFJG-UHFFFAOYSA-N</t>
  </si>
  <si>
    <t>O=C(OCC(OC(=O)CCCCCC=CC(O)C=CC(O)C(O)CC=CCC)COP(=O)(O)OCC(O)CO)CCCCCCCC=CCCCCC</t>
  </si>
  <si>
    <t>775.44000:40579 776.40405:28413 776.44116:22500 777.53973:46240</t>
  </si>
  <si>
    <t>w/o MS2: PC 8:0_20:5;O4</t>
  </si>
  <si>
    <t>C36H62NO12P</t>
  </si>
  <si>
    <t>LLLMXSKWGHHOCM-UHFFFAOYSA-N</t>
  </si>
  <si>
    <t>O=C(OCC(OC(=O)CCC(O)C=CCC=CCC(O)C=CC=CC=CC(O)C(O)C)COP(=O)([O-])OCC[N+](C)(C)C)CCCCCCC</t>
  </si>
  <si>
    <t>776.40216:89316 777.40479:39096 777.42719:19237 777.80206:17929 778.40735:13678</t>
  </si>
  <si>
    <t>776.40210:38223 777.40674:14802 777.53906:17426</t>
  </si>
  <si>
    <t>w/o MS2: PE O-17:1_22:6;O</t>
  </si>
  <si>
    <t>C44H76NO8P</t>
  </si>
  <si>
    <t>RZSQBHIUPPNYFI-UHFFFAOYSA-N</t>
  </si>
  <si>
    <t>O=C(OC(COCCCCCCCCC=CCCCCCCC)COP(=O)(O)OCCN)CCC=CC=CC(O)CC=CCC=CCC=CCC=CCC</t>
  </si>
  <si>
    <t>776.52417:102504 777.48615:32377</t>
  </si>
  <si>
    <t>w/o MS2: HexCer 16:0;O2/19:0;O</t>
  </si>
  <si>
    <t>C41H81NO9</t>
  </si>
  <si>
    <t>NMLDSHFZPUGVCT-UHFFFAOYSA-N</t>
  </si>
  <si>
    <t>O=C(NC(COC1OC(CO)C(O)C(O)C1O)C(O)CCCCCCCCCCCCC)C(O)CCCCCCCCCCCCCCCCC</t>
  </si>
  <si>
    <t>776.58942:849969 777.59241:371086 778.59552:104906</t>
  </si>
  <si>
    <t>301.97391:3243</t>
  </si>
  <si>
    <t>776.58929:473553 777.45880:122812 777.59222:166539 778.59521:83850</t>
  </si>
  <si>
    <t>w/o MS2: PG 12:0_20:4;O4</t>
  </si>
  <si>
    <t>C38H67O14P</t>
  </si>
  <si>
    <t>JMAPCILCQDKICI-UHFFFAOYSA-N</t>
  </si>
  <si>
    <t>O=C(OCC(OC(=O)CCC(O)CC(O)C(O)C=CCC=CCC=CCC=CCCO)COP(=O)(O)OCC(O)CO)CCCCCCCCCCC</t>
  </si>
  <si>
    <t>777.41797:146022 779.45752:65002</t>
  </si>
  <si>
    <t>777.41809:41923 779.45660:52420</t>
  </si>
  <si>
    <t>w/o MS2: PE O-17:0_22:6;O</t>
  </si>
  <si>
    <t>C44H78NO8P</t>
  </si>
  <si>
    <t>MWUVKUXVHXRGDY-UHFFFAOYSA-N</t>
  </si>
  <si>
    <t>O=C(OC(COCCCCCCCCCCCCCCCCC)COP(=O)(O)OCCN)CCC=CC=CC(O)CC=CCC=CCC=CCC=CCC</t>
  </si>
  <si>
    <t>778.54266:31181 779.45129:75983 779.49579:29134 780.45361:29978 780.49854:22948</t>
  </si>
  <si>
    <t>w/o MS2: PG 14:1_22:6;O</t>
  </si>
  <si>
    <t>C42H69O11P</t>
  </si>
  <si>
    <t>BDIQIEIVNSBREG-UHFFFAOYSA-N</t>
  </si>
  <si>
    <t>O=C(OCC(OC(=O)CCC=CC=CC(O)CC=CCC=CCC=CCC=CCC)COP(=O)(O)OCC(O)CO)CCCCCCCC=CCCCC</t>
  </si>
  <si>
    <t>779.45001:99284 779.49542:45498 780.45306:35771 780.49884:46940 781.45044:165061 781.50073:15660</t>
  </si>
  <si>
    <t>779.45038:77748 780.45502:17159 781.45020:129055</t>
  </si>
  <si>
    <t>779.45227:88266 779.56219:60755 780.44617:117718</t>
  </si>
  <si>
    <t>w/o MS2: PE 14:1_22:6;O3</t>
  </si>
  <si>
    <t>C41H68NO11P</t>
  </si>
  <si>
    <t>QVCNHOQQTVZSJT-UHFFFAOYSA-N</t>
  </si>
  <si>
    <t>O=C(OCC(OC(=O)CC(O)C=CCC=CCC=CC=CC(O)CC=CCC=CC(O)C)COP(=O)(O)OCCN)CCCCCCCC=CCCCC</t>
  </si>
  <si>
    <t>780.44568:394780 781.45001:223381</t>
  </si>
  <si>
    <t>780.44598:323435 781.45050:126388</t>
  </si>
  <si>
    <t>w/o MS2: PC O-8:0_24:0;O</t>
  </si>
  <si>
    <t>C40H82NO8P</t>
  </si>
  <si>
    <t>BDWFQJZPLNPBJD-UHFFFAOYSA-N</t>
  </si>
  <si>
    <t>O=C(OC(COCCCCCCCC)COP(=O)([O-])OCC[N+](C)(C)C)CCCCCCCC(O)CCCCCCCCCCCCCCC</t>
  </si>
  <si>
    <t>780.57593:36770 782.53247:13602</t>
  </si>
  <si>
    <t>w/o MS2: PG 14:0_18:2;O4</t>
  </si>
  <si>
    <t>C38H71O14P</t>
  </si>
  <si>
    <t>NVSYLIUMYZRIHO-UHFFFAOYSA-N</t>
  </si>
  <si>
    <t>O=C(OCC(OC(=O)CCCC(O)CCCC(O)C=CC(O)C(O)CC=CCC)COP(=O)(O)OCC(O)CO)CCCCCCCCCCCCC</t>
  </si>
  <si>
    <t>781.45068:611292 782.42023:240148 782.45392:250350 783.42358:98113 783.45734:82866</t>
  </si>
  <si>
    <t>227.20168:26731</t>
  </si>
  <si>
    <t>781.45081:235670 782.45422:100048 782.83197:10683 783.45746:29764</t>
  </si>
  <si>
    <t>227.20137:8888</t>
  </si>
  <si>
    <t>781.44971:163788</t>
  </si>
  <si>
    <t>781.45312:26789 782.45837:20506 783.46887:237261</t>
  </si>
  <si>
    <t>w/o MS2: PG 16:0_18:0;O2</t>
  </si>
  <si>
    <t>C40H79O12P</t>
  </si>
  <si>
    <t>COXUGOUFXBTTSA-UHFFFAOYSA-N</t>
  </si>
  <si>
    <t>O=C(OCC(OC(=O)CCCCCCCC(O)C(O)CCCCCCCC)COP(=O)(O)OCC(O)CO)CCCCCCCCCCCCCCC</t>
  </si>
  <si>
    <t>781.52356:17792</t>
  </si>
  <si>
    <t>w/o MS2: SHexCer 34:7;O3</t>
  </si>
  <si>
    <t>C40H65NO12S</t>
  </si>
  <si>
    <t>KYFOHHJBWCWRPZ-UHFFFAOYSA-N</t>
  </si>
  <si>
    <t>O=C(NC(COC1OC(CO)C(O)C(OS(=O)(=O)O)C1O)C(O)C=CCCCCCCC)C(O)CC=CCC=CCC=CCC=CCC=CCC=CCC</t>
  </si>
  <si>
    <t>782.41943:716726 783.42279:223364 784.42694:72710</t>
  </si>
  <si>
    <t>96.96954:4405 152.99574:16691 174.97777:4318</t>
  </si>
  <si>
    <t>w/o MS2: SHexCer 35:6;O2</t>
  </si>
  <si>
    <t>C41H69NO11S</t>
  </si>
  <si>
    <t>SGBRYBFFHGINDA-UHFFFAOYSA-N</t>
  </si>
  <si>
    <t>O=C(NC(COC1OC(CO)C(O)C(OS(=O)(=O)O)C1O)C(O)C=CCCCCCCCC)CCCCCC=CCC=CCC=CCC=CCC=CCC</t>
  </si>
  <si>
    <t>782.45404:84525 783.45697:22926 784.37994:8943</t>
  </si>
  <si>
    <t>w/o MS2: PE O-15:0_22:6;O3</t>
  </si>
  <si>
    <t>C42H74NO10P</t>
  </si>
  <si>
    <t>HTXJCQHLAXNTTQ-UHFFFAOYSA-N</t>
  </si>
  <si>
    <t>O=C(OC(COCCCCCCCCCCCCCCC)COP(=O)(O)OCCN)CC(O)C=CCC=CCC=CC=CC(O)CC=CCC=CC(O)C</t>
  </si>
  <si>
    <t>782.49780:63824 783.50067:38758 784.43555:824749</t>
  </si>
  <si>
    <t>w/o MS2: PG 14:0_18:1;O4</t>
  </si>
  <si>
    <t>C38H73O14P</t>
  </si>
  <si>
    <t>SGWVNGVPKLQOTE-UHFFFAOYSA-N</t>
  </si>
  <si>
    <t>O=C(OCC(OC(=O)CCCC(O)CCC(O)C=CCC(O)CCCCCCO)COP(=O)(O)OCC(O)CO)CCCCCCCCCCCCC</t>
  </si>
  <si>
    <t>783.46759:239371 784.47217:120308 785.47412:48499</t>
  </si>
  <si>
    <t>783.46814:826330 784.47186:429297 785.47559:119558</t>
  </si>
  <si>
    <t>w/o MS2: PG 15:0_20:5;O2</t>
  </si>
  <si>
    <t>C41H71O12P</t>
  </si>
  <si>
    <t>DSXYWZBRIOJMPC-UHFFFAOYSA-N</t>
  </si>
  <si>
    <t>O=C(OCC(OC(=O)CCCC=CCC=CCC(O)C=CC=CC=CC(O)CC)COP(=O)(O)OCC(O)CO)CCCCCCCCCCCCCC</t>
  </si>
  <si>
    <t>785.46075:170231 786.46509:45270</t>
  </si>
  <si>
    <t>785.46216:31586 786.44263:15183 786.46472:14507 786.84308:34330</t>
  </si>
  <si>
    <t>w/o MS2: PC 8:0_22:6;O3</t>
  </si>
  <si>
    <t>C38H64NO11P</t>
  </si>
  <si>
    <t>PQXLVUQXWLTOSZ-UHFFFAOYSA-N</t>
  </si>
  <si>
    <t>O=C(OCC(OC(=O)CC(O)C=CCC=CCC=CC=CC(O)CC=CCC=CC(O)C)COP(=O)([O-])OCC[N+](C)(C)C)CCCCCCC</t>
  </si>
  <si>
    <t>786.41571:35662 786.84308:18832 788.39032:23388 788.43701:22683</t>
  </si>
  <si>
    <t>786.41504:41731 786.84277:50819 787.41809:17843 787.84485:9344</t>
  </si>
  <si>
    <t>w/o MS2: DGDG O-8:0_15:4</t>
  </si>
  <si>
    <t>C38H64O14</t>
  </si>
  <si>
    <t>CGMAXQBRNUPXGP-UHFFFAOYSA-N</t>
  </si>
  <si>
    <t>O=C(OC(COCCCCCCCC)COC1OC(COC2OC(CO)C(O)C(O)C2O)C(O)C(O)C1O)CC=CCC=CCC=CCC=CCC</t>
  </si>
  <si>
    <t>789.42651:45891 790.42126:28320 791.46375:37726</t>
  </si>
  <si>
    <t>w/o MS2: PC 9:0_20:5;O4</t>
  </si>
  <si>
    <t>C37H64NO12P</t>
  </si>
  <si>
    <t>JRHWBIOGGXYVCE-UHFFFAOYSA-N</t>
  </si>
  <si>
    <t>O=C(OCC(OC(=O)CCC(O)C=CCC=CCC(O)C=CC=CC=CC(O)C(O)C)COP(=O)([O-])OCC[N+](C)(C)C)CCCCCCCC</t>
  </si>
  <si>
    <t>790.41730:320712 791.42102:104532 791.44440:34260 792.42432:42015</t>
  </si>
  <si>
    <t>790.41785:138825 791.42169:92168 791.44342:50034</t>
  </si>
  <si>
    <t>790.41797:38132 792.43384:755033</t>
  </si>
  <si>
    <t>w/o MS2: HexCer 16:0;O2/20:0;O</t>
  </si>
  <si>
    <t>C42H83NO9</t>
  </si>
  <si>
    <t>JWUAISUJPUBKJV-UHFFFAOYSA-N</t>
  </si>
  <si>
    <t>O=C(NC(COC1OC(CO)C(O)C(O)C1O)C(O)CCCCCCCCCCCCC)C(O)CCCCCCCCCCCCCCCCCC</t>
  </si>
  <si>
    <t>790.60510:19287 791.60632:12956</t>
  </si>
  <si>
    <t>w/o MS2: PG 15:1_18:3;O4</t>
  </si>
  <si>
    <t>C39H69O14P</t>
  </si>
  <si>
    <t>FSUJPFKJXWKFGN-UHFFFAOYSA-N</t>
  </si>
  <si>
    <t>O=C(OCC(OC(=O)CCC(O)CCC=CC(O)C=CC(O)C(O)CC=CCC)COP(=O)(O)OCC(O)CO)CCCCCCCC=CCCCCC</t>
  </si>
  <si>
    <t>791.43634:13961 792.78705:10625 792.86011:62944</t>
  </si>
  <si>
    <t>w/o MS2: DGDG O-8:0_15:3</t>
  </si>
  <si>
    <t>C38H66O14</t>
  </si>
  <si>
    <t>NJWFVXHMCHWTJM-UHFFFAOYSA-N</t>
  </si>
  <si>
    <t>O=C(OC(COCCCCCCCC)COC1OC(COC2OC(CO)C(O)C(O)C2O)C(O)C(O)C1O)CCCCC=CCC=CCC=CCC</t>
  </si>
  <si>
    <t>791.44360:62067 792.43268:31123 792.47974:53725 793.42010:29226</t>
  </si>
  <si>
    <t>w/o MS2: SHexCer 36:8;O2</t>
  </si>
  <si>
    <t>C42H67NO11S</t>
  </si>
  <si>
    <t>UJVQTMYPRIVVLA-UHFFFAOYSA-N</t>
  </si>
  <si>
    <t>O=C(NC(COC1OC(CO)C(O)C(OS(=O)(=O)O)C1O)C(O)C=CCCC=CCCC)CCCCC=CCC=CCC=CCC=CCC=CCC=CCC</t>
  </si>
  <si>
    <t>792.43378:1062414 792.46686:202787 793.43744:346348 793.46313:64736</t>
  </si>
  <si>
    <t>97.78573:3193 109.26572:3104 136.93214:6111 164.92714:7301 241.21712:16937</t>
  </si>
  <si>
    <t>w/o MS2: PE O-16:2_22:6;O3</t>
  </si>
  <si>
    <t>C43H72NO10P</t>
  </si>
  <si>
    <t>FSKAOLIIVMGRHL-UHFFFAOYSA-N</t>
  </si>
  <si>
    <t>O=C(OC(COCCCCCCCCC=CCC=CCCC)COP(=O)(O)OCCN)CC(O)C=CCC=CCC=CC=CC(O)CC=CCC=CC(O)C</t>
  </si>
  <si>
    <t>792.48187:17285 792.86060:19376 794.37579:40440</t>
  </si>
  <si>
    <t>w/o MS2: PE O-24:0_14:0;O2</t>
  </si>
  <si>
    <t>C43H88NO9P</t>
  </si>
  <si>
    <t>UQQJDZTYQBZPGZ-UHFFFAOYSA-N</t>
  </si>
  <si>
    <t>O=C(OC(COCCCCCCCCCCCCCCCCCCCCCCCC)COP(=O)(O)OCCN)CCCCCCC(O)CCCCCCO</t>
  </si>
  <si>
    <t>792.61169:11603 792.86023:106838 793.86432:19496</t>
  </si>
  <si>
    <t>w/o MS2: PG 15:1_22:6;O</t>
  </si>
  <si>
    <t>C43H71O11P</t>
  </si>
  <si>
    <t>IXFSNCNSNIXAAY-UHFFFAOYSA-N</t>
  </si>
  <si>
    <t>O=C(OCC(OC(=O)CCC=CC=CC(O)CC=CCC=CCC=CCC=CCC)COP(=O)(O)OCC(O)CO)CCCCCCCC=CCCCCC</t>
  </si>
  <si>
    <t>793.46582:121100 794.46967:54782 795.46716:49565</t>
  </si>
  <si>
    <t>793.46600:175041 794.37640:28120 794.46930:91399 795.46570:2165427</t>
  </si>
  <si>
    <t>w/o MS2: PE 15:1_22:6;O3</t>
  </si>
  <si>
    <t>C42H70NO11P</t>
  </si>
  <si>
    <t>NXCLLINZVIKESS-UHFFFAOYSA-N</t>
  </si>
  <si>
    <t>O=C(OCC(OC(=O)CC(O)C=CCC=CCC=CC=CC(O)CC=CCC=CC(O)C)COP(=O)(O)OCCN)CCCCCCCC=CCCCCC</t>
  </si>
  <si>
    <t>794.46216:75921</t>
  </si>
  <si>
    <t>w/o MS2: PG 15:0_18:2;O4</t>
  </si>
  <si>
    <t>C39H73O14P</t>
  </si>
  <si>
    <t>XZIJSEVGOCFUIS-UHFFFAOYSA-N</t>
  </si>
  <si>
    <t>O=C(OCC(OC(=O)CCCC(O)CCCC(O)C=CC(O)C(O)CC=CCC)COP(=O)(O)OCC(O)CO)CCCCCCCCCCCCCC</t>
  </si>
  <si>
    <t>795.46606:1979313 796.43561:406150 796.46960:799258 797.43793:176243 797.47272:154297</t>
  </si>
  <si>
    <t>152.99585:25527 241.21732:65706</t>
  </si>
  <si>
    <t>795.46552:2389758 796.46912:918796 797.47174:250792</t>
  </si>
  <si>
    <t>96.96958:7563 241.21716:85116</t>
  </si>
  <si>
    <t>w/o MS2: SHexCer 35:7;O3</t>
  </si>
  <si>
    <t>C41H67NO12S</t>
  </si>
  <si>
    <t>YEDVOQJFALMACG-UHFFFAOYSA-N</t>
  </si>
  <si>
    <t>O=C(NC(COC1OC(CO)C(O)C(OS(=O)(=O)O)C1O)C(O)C=CCCCCCCCC)C(O)CC=CCC=CCC=CCC=CCC=CCC=CCC</t>
  </si>
  <si>
    <t>796.43500:1224774 796.47070:95189 797.43817:554203 798.43958:160764</t>
  </si>
  <si>
    <t>96.96963:4095 152.99574:31057</t>
  </si>
  <si>
    <t>796.43488:1907298 797.43799:810334 798.44061:157449</t>
  </si>
  <si>
    <t>96.96956:7132 152.99580:42753</t>
  </si>
  <si>
    <t>w/o MS2: PS 12:0_22:6;O3</t>
  </si>
  <si>
    <t>C40H66NO13P</t>
  </si>
  <si>
    <t>JWUFFSXLWAORHS-UHFFFAOYSA-N</t>
  </si>
  <si>
    <t>O=C(O)C(N)COP(=O)(O)OCC(OC(=O)CC(O)C=CCC=CCC=CC=CC(O)CC=CCC=CC(O)C)COC(=O)CCCCCCCCCCC</t>
  </si>
  <si>
    <t>798.42133:89962 798.50323:23893 798.79749:15832 799.42175:35157 799.79657:11682 800.42896:12740</t>
  </si>
  <si>
    <t>w/o MS2: SHexCer 35:5;O3</t>
  </si>
  <si>
    <t>C41H71NO12S</t>
  </si>
  <si>
    <t>CGVYJKXVPJXGQE-UHFFFAOYSA-N</t>
  </si>
  <si>
    <t>O=C(NC(COC1OC(CO)C(O)C(OS(=O)(=O)O)C1O)C(O)C=CCCCCCCCC)C(O)CCCCCCCC=CCC=CCC=CCC=CCC</t>
  </si>
  <si>
    <t>800.45782:259397</t>
  </si>
  <si>
    <t>800.45807:259437 802.43909:178203 802.48676:58792</t>
  </si>
  <si>
    <t>w/o MS2: PE O-20:5_20:5;O2</t>
  </si>
  <si>
    <t>C45H72NO9P</t>
  </si>
  <si>
    <t>JEBLKCOQDJAVBS-UHFFFAOYSA-N</t>
  </si>
  <si>
    <t>O=C(OC(COCCCCC=CCC=CCC=CCC=CCC=CCC)COP(=O)(O)OCCN)CCCC=CCC=CCC(O)C=CC=CC=CC(O)CC</t>
  </si>
  <si>
    <t>800.48096:204232 802.42554:38406</t>
  </si>
  <si>
    <t>800.48761:63827 801.48962:117940</t>
  </si>
  <si>
    <t>w/o MS2: DGDG O-18:5_6:0</t>
  </si>
  <si>
    <t>C39H64O14</t>
  </si>
  <si>
    <t>MBSALBLNKOTDJV-UHFFFAOYSA-N</t>
  </si>
  <si>
    <t>O=C(OC(COCCC=CCC=CCC=CCC=CCC=CCC)COC1OC(COC2OC(CO)C(O)C(O)C2O)C(O)C(O)C1O)CCCCC</t>
  </si>
  <si>
    <t>801.42523:30260</t>
  </si>
  <si>
    <t>w/o MS2: PC O-10:0_22:5;O3</t>
  </si>
  <si>
    <t>C40H72NO10P</t>
  </si>
  <si>
    <t>WKIOTFMAHSAFQU-UHFFFAOYSA-N</t>
  </si>
  <si>
    <t>O=C(OC(COCCCCCCCCCC)COP(=O)([O-])OCC[N+](C)(C)C)CCCC(O)C(O)C=CCC=CCC=CCC=CCC=CC(O)C</t>
  </si>
  <si>
    <t>802.48474:71252</t>
  </si>
  <si>
    <t>802.48578:74730 803.48804:57970</t>
  </si>
  <si>
    <t>w/o MS2: PG 14:0_20:5;O4</t>
  </si>
  <si>
    <t>C40H69O14P</t>
  </si>
  <si>
    <t>MCEPLVIGZJPANC-UHFFFAOYSA-N</t>
  </si>
  <si>
    <t>O=C(OCC(OC(=O)CCC(O)C=CCC=CCC(O)C=CC=CC=CC(O)C(O)C)COP(=O)(O)OCC(O)CO)CCCCCCCCCCCCC</t>
  </si>
  <si>
    <t>803.43359:89923 804.43549:38513 805.43750:17559</t>
  </si>
  <si>
    <t>803.43304:21768 804.43579:17867 804.81500:14910</t>
  </si>
  <si>
    <t>w/o MS2: PG 15:0_20:4;O3</t>
  </si>
  <si>
    <t>C41H73O13P</t>
  </si>
  <si>
    <t>YNJSWWUYWQTCSJ-UHFFFAOYSA-N</t>
  </si>
  <si>
    <t>O=C(OCC(OC(=O)CCC(O)CC(O)C(O)C=CCC=CCC=CCC=CCC)COP(=O)(O)OCC(O)CO)CCCCCCCCCCCCCC</t>
  </si>
  <si>
    <t>803.46997:102799 803.55322:157067 804.47150:50533 804.55713:84598 805.46606:43391</t>
  </si>
  <si>
    <t>803.47034:109868 805.46735:30242</t>
  </si>
  <si>
    <t>803.46954:89001 804.47491:32733 805.46655:38650</t>
  </si>
  <si>
    <t>w/o MS2: SHexCer 37:9;O2</t>
  </si>
  <si>
    <t>C43H67NO11S</t>
  </si>
  <si>
    <t>RTIUOKBDTQYHRU-UHFFFAOYSA-N</t>
  </si>
  <si>
    <t>O=C(NC(COC1OC(CO)C(O)C(OS(=O)(=O)O)C1O)C(O)C=CCCC=CCCC=CCC)CCC=CCC=CCC=CCC=CCC=CCC=CCC</t>
  </si>
  <si>
    <t>804.43463:172799 805.43683:63487 805.45947:20815 805.81177:25227 806.38367:20933 806.44257:32312</t>
  </si>
  <si>
    <t>804.43469:52476 806.44940:762217</t>
  </si>
  <si>
    <t>w/o MS2: PE 17:2_22:6;O2</t>
  </si>
  <si>
    <t>C44H72NO10P</t>
  </si>
  <si>
    <t>YTCBGCCEZBQRQU-UHFFFAOYSA-N</t>
  </si>
  <si>
    <t>O=C(OCC(OC(=O)CCC=CCC=CCC=CC=CC(O)CC=CCC=CC(O)C)COP(=O)(O)OCCN)CCCCCCCC=CCC=CCCCC</t>
  </si>
  <si>
    <t>804.48224:90155 805.48492:44230</t>
  </si>
  <si>
    <t>w/o MS2: PE O-18:2_22:6;O2</t>
  </si>
  <si>
    <t>C45H76NO9P</t>
  </si>
  <si>
    <t>ZGXUUYGVVPQAKP-UHFFFAOYSA-N</t>
  </si>
  <si>
    <t>O=C(OC(COCCCCCCCCC=CCC=CCCCCC)COP(=O)(O)OCCN)CCC=CCC=CCC=CC=CC(O)CC=CCC=CC(O)C</t>
  </si>
  <si>
    <t>804.51947:15590</t>
  </si>
  <si>
    <t>w/o MS2: DGDG O-8:0_16:3</t>
  </si>
  <si>
    <t>C39H68O14</t>
  </si>
  <si>
    <t>MYJVJPLVDVTVOX-UHFFFAOYSA-N</t>
  </si>
  <si>
    <t>O=C(OC(COCCCCCCCC)COC1OC(COC2OC(CO)C(O)C(O)C2O)C(O)C(O)C1O)CCCCCC=CCC=CCC=CCC</t>
  </si>
  <si>
    <t>805.45850:74112 807.43561:63441</t>
  </si>
  <si>
    <t>w/o MS2: PG 15:0_20:3;O3</t>
  </si>
  <si>
    <t>C41H75O13P</t>
  </si>
  <si>
    <t>UWIMXBIKIQHBQM-UHFFFAOYSA-N</t>
  </si>
  <si>
    <t>O=C(OCC(OC(=O)CCCCC(O)CCC(O)C(O)C=CCC=CCC=CCC)COP(=O)(O)OCC(O)CO)CCCCCCCCCCCCCC</t>
  </si>
  <si>
    <t>805.48718:37783 805.81415:27930</t>
  </si>
  <si>
    <t>w/o MS2: SHexCer 37:8;O2</t>
  </si>
  <si>
    <t>C43H69NO11S</t>
  </si>
  <si>
    <t>FBZVPJSMLUAFNN-UHFFFAOYSA-N</t>
  </si>
  <si>
    <t>O=C(NC(COC1OC(CO)C(O)C(OS(=O)(=O)O)C1O)C(O)C=CCCC=CCCCC)CCCCC=CCC=CCC=CCC=CCC=CCC=CCC</t>
  </si>
  <si>
    <t>806.44977:789958 807.45258:278529 808.45691:88795</t>
  </si>
  <si>
    <t>87.15762:2969 92.42283:3282 102.36475:3090 106.93339:3170 112.92622:3134 116.50934:3329 136.93225:3906 138.87334:3404 140.01183:9596 146.96155:3331 150.47595:2907 161.45445:2959 164.92697:14952 170.88179:3001 176.69334:2983 196.03815:15280 231.73515:3055 241.21735:36432 255.23270:17555 339.14865:3670 341.16370:5710 371.17538:5409 375.16110:5431 522.21539:3905 528.80762:3600 536.23016:8922 723.58734:3481 726.84344:3191 806.44983:185578</t>
  </si>
  <si>
    <t>w/o MS2: PG 16:1_22:6;O</t>
  </si>
  <si>
    <t>C44H73O11P</t>
  </si>
  <si>
    <t>LWDVPUWDZGWQBB-UHFFFAOYSA-N</t>
  </si>
  <si>
    <t>O=C(OCC(OC(=O)CCC=CC=CC(O)CC=CCC=CCC=CCC=CCC)COP(=O)(O)OCC(O)CO)CCCCCCCC=CCCCCCC</t>
  </si>
  <si>
    <t>807.48193:320450 808.48273:97362 809.48120:1085316</t>
  </si>
  <si>
    <t>w/o MS2: PE O-16:2_22:6;O4</t>
  </si>
  <si>
    <t>C43H72NO11P</t>
  </si>
  <si>
    <t>LJECIAWPANGSOI-UHFFFAOYSA-N</t>
  </si>
  <si>
    <t>O=C(OC(COCCCCCCCCC=CCC=CCCC)COP(=O)(O)OCCN)CCC(O)C=CC(O)C=CC=CC=CC(O)CC=CCC=CC(O)C</t>
  </si>
  <si>
    <t>808.47699:136815 809.48444:38381</t>
  </si>
  <si>
    <t>w/o MS2: PG 16:0_18:2;O4</t>
  </si>
  <si>
    <t>C40H75O14P</t>
  </si>
  <si>
    <t>ZYMIYJIAFKAYGQ-UHFFFAOYSA-N</t>
  </si>
  <si>
    <t>O=C(OCC(OC(=O)CCCC(O)CCCC(O)C=CC(O)C(O)CC=CCC)COP(=O)(O)OCC(O)CO)CCCCCCCCCCCCCCC</t>
  </si>
  <si>
    <t>809.48132:994226 810.44873:60832 810.48413:437915 811.48767:61601</t>
  </si>
  <si>
    <t>102.97929:3491 152.99579:13990 255.23291:27426</t>
  </si>
  <si>
    <t>809.48181:15398 810.75714:11017</t>
  </si>
  <si>
    <t>w/o MS2: DGDG O-8:0_16:1</t>
  </si>
  <si>
    <t>C39H72O14</t>
  </si>
  <si>
    <t>ZLSWRRXDRMUHOL-UHFFFAOYSA-N</t>
  </si>
  <si>
    <t>O=C(OC(COCCCCCCCC)COC1OC(COC2OC(CO)C(O)C(O)C2O)C(O)C(O)C1O)CCCCCCCC=CCCCCCC</t>
  </si>
  <si>
    <t>809.48688:156391</t>
  </si>
  <si>
    <t>w/o MS2: SHexCer 36:7;O3</t>
  </si>
  <si>
    <t>C42H69NO12S</t>
  </si>
  <si>
    <t>JHDQHLGCWJCAEX-UHFFFAOYSA-N</t>
  </si>
  <si>
    <t>O=C(NC(COC1OC(CO)C(O)C(OS(=O)(=O)O)C1O)C(O)C=CCCCCCCC)C(O)CCCC=CCC=CCC=CCC=CCC=CCC=CCC</t>
  </si>
  <si>
    <t>810.45081:966012 811.40149:27152 811.45435:489018 812.45660:94139</t>
  </si>
  <si>
    <t>96.96963:3922 152.99573:20766</t>
  </si>
  <si>
    <t>w/o MS2: PE O-16:1_22:6;O4</t>
  </si>
  <si>
    <t>C43H74NO11P</t>
  </si>
  <si>
    <t>FYIMLEPPEWCUGN-UHFFFAOYSA-N</t>
  </si>
  <si>
    <t>O=C(OC(COCCCCCCCCC=CCCCCCC)COP(=O)(O)OCCN)CCC(O)C=CC(O)C=CC=CC=CC(O)CC=CCC=CC(O)C</t>
  </si>
  <si>
    <t>810.49072:105983</t>
  </si>
  <si>
    <t>w/o MS2: PG 14:1_22:6;O3</t>
  </si>
  <si>
    <t>C42H69O13P</t>
  </si>
  <si>
    <t>FQZWVOGWXBSGGU-UHFFFAOYSA-N</t>
  </si>
  <si>
    <t>O=C(OCC(OC(=O)CC(O)C=CCC=CCC=CC=CC(O)CC=CCC=CC(O)C)COP(=O)(O)OCC(O)CO)CCCCCCCC=CCCCC</t>
  </si>
  <si>
    <t>811.43787:102998 812.41168:30436 812.43756:94212 812.51886:126580 813.43524:52003 813.52356:52468</t>
  </si>
  <si>
    <t>811.43878:109065 812.43793:82703 812.51862:713422 813.43756:106039 813.52228:365225</t>
  </si>
  <si>
    <t>811.43909:480878 812.43701:587301 812.51886:228539 813.43896:377365 813.52124:100140</t>
  </si>
  <si>
    <t>w/o MS2: PS 15:1_20:5;O3</t>
  </si>
  <si>
    <t>C41H68NO13P</t>
  </si>
  <si>
    <t>KQFBMRLBOUSHBO-UHFFFAOYSA-N</t>
  </si>
  <si>
    <t>O=C(O)C(N)COP(=O)(O)OCC(OC(=O)CCCC=CCC=CCC(O)C=CC=CC=CC(O)C(O)C)COC(=O)CCCCCCCC=CCCCCC</t>
  </si>
  <si>
    <t>812.43433:108003 812.51886:129501 813.43506:52261 813.52161:69557 814.38452:31890</t>
  </si>
  <si>
    <t>812.43585:97883 812.51837:519184 813.43536:45351 813.52191:264804 814.52643:41125</t>
  </si>
  <si>
    <t>w/o MS2: PE 15:0_22:6;O4</t>
  </si>
  <si>
    <t>C42H72NO12P</t>
  </si>
  <si>
    <t>YRRGTTXFQBCOOA-UHFFFAOYSA-N</t>
  </si>
  <si>
    <t>O=C(OCC(OC(=O)CCC(O)C=CC(O)C=CC=CC=CC(O)CC=CCC=CC(O)C)COP(=O)(O)OCCN)CCCCCCCCCCCCCC</t>
  </si>
  <si>
    <t>812.46637:646552 813.46967:258370 814.47302:63458</t>
  </si>
  <si>
    <t>140.01176:4403 241.21715:25231</t>
  </si>
  <si>
    <t>812.46619:3632770 813.46954:1529259 814.47229:325070</t>
  </si>
  <si>
    <t>122.00114:12180 140.01172:12027 196.03790:8502 241.21716:160892 452.27756:3971</t>
  </si>
  <si>
    <t>w/o MS2: PG 15:0_22:5;O2</t>
  </si>
  <si>
    <t>C43H75O12P</t>
  </si>
  <si>
    <t>RNYQYBDAPRHVSH-UHFFFAOYSA-N</t>
  </si>
  <si>
    <t>O=C(OCC(OC(=O)CCCC(O)C(O)C=CCC=CCC=CCC=CCC=CCC)COP(=O)(O)OCC(O)CO)CCCCCCCCCCCCCC</t>
  </si>
  <si>
    <t>813.49237:905112 814.49493:448406 815.49884:165223</t>
  </si>
  <si>
    <t>w/o MS2: PC O-12:0_22:5;O2</t>
  </si>
  <si>
    <t>C42H76NO9P</t>
  </si>
  <si>
    <t>VGNFCLQWUFOQFZ-UHFFFAOYSA-N</t>
  </si>
  <si>
    <t>O=C(OC(COCCCCCCCCCCCC)COP(=O)([O-])OCC[N+](C)(C)C)CCCC(O)C(O)C=CCC=CCC=CCC=CCC=CCC</t>
  </si>
  <si>
    <t>814.52563:162237 816.41064:213071</t>
  </si>
  <si>
    <t>w/o MS2: DGDG O-18:5_7:0</t>
  </si>
  <si>
    <t>C40H66O14</t>
  </si>
  <si>
    <t>YMJVNOCYGYXSCN-UHFFFAOYSA-N</t>
  </si>
  <si>
    <t>O=C(OC(COCCC=CCC=CCC=CCC=CCC=CCC)COC1OC(COC2OC(CO)C(O)C(O)C2O)C(O)C(O)C1O)CCCCCC</t>
  </si>
  <si>
    <t>815.44324:22608 816.40173:28286</t>
  </si>
  <si>
    <t>w/o MS2: PC 9:0_22:6;O4</t>
  </si>
  <si>
    <t>C39H66NO12P</t>
  </si>
  <si>
    <t>IECCTTPUOVXYQF-UHFFFAOYSA-N</t>
  </si>
  <si>
    <t>O=C(OCC(OC(=O)CCC(O)C=CC(O)C=CC=CC=CC(O)CC=CCC=CC(O)C)COP(=O)([O-])OCC[N+](C)(C)C)CCCCCCCC</t>
  </si>
  <si>
    <t>816.43042:103952 817.43420:77242 818.43329:33011 818.49689:35668</t>
  </si>
  <si>
    <t>w/o MS2: PG 15:0_20:5;O4</t>
  </si>
  <si>
    <t>C41H71O14P</t>
  </si>
  <si>
    <t>WUAYTFJZCILNJJ-UHFFFAOYSA-N</t>
  </si>
  <si>
    <t>O=C(OCC(OC(=O)CCC(O)C=CCC=CCC(O)C=CC=CC=CC(O)C(O)C)COP(=O)(O)OCC(O)CO)CCCCCCCCCCCCCC</t>
  </si>
  <si>
    <t>817.44751:306001 818.45135:115313 818.84937:20177</t>
  </si>
  <si>
    <t>100.93353:17196 113.02427:3719 117.81707:3280 119.98983:3437 152.99556:14959 156.59689:3107 182.15848:2956 188.47493:2936 221.62766:3015 241.21719:22417 294.49054:3142 421.60812:3133 503.40909:2970 558.68976:2943 569.17847:3305 596.16473:3567 630.88062:3862 645.53687:2926 676.21594:3330 817.44757:102594</t>
  </si>
  <si>
    <t>817.44977:164162 818.45111:110117 819.45276:54263</t>
  </si>
  <si>
    <t>w/o MS2: PG 14:0_22:4;O4</t>
  </si>
  <si>
    <t>C42H75O13P</t>
  </si>
  <si>
    <t>CBPRHAZUCQJTPQ-UHFFFAOYSA-N</t>
  </si>
  <si>
    <t>O=C(OCC(OC(=O)CCCC(O)CCC(O)C(O)C=CCC=CCC=CCC=CCC)COP(=O)(O)OCC(O)CO)CCCCCCCCCCCCC</t>
  </si>
  <si>
    <t>817.48450:50701 818.48706:27947</t>
  </si>
  <si>
    <t>w/o MS2: PE O-18:3_22:6;O3</t>
  </si>
  <si>
    <t>C45H74NO10P</t>
  </si>
  <si>
    <t>YZPSGZRBOIYDOO-UHFFFAOYSA-N</t>
  </si>
  <si>
    <t>O=C(OC(COCCCCCCCCC=CCC=CCC=CCC)COP(=O)(O)OCCN)CC(O)C=CCC=CCC=CC=CC(O)CC=CCC=CC(O)C</t>
  </si>
  <si>
    <t>818.49823:29832</t>
  </si>
  <si>
    <t>818.49768:39591 818.76794:11986 819.50360:15772 820.46594:24794</t>
  </si>
  <si>
    <t>w/o MS2: PC O-12:0_22:3;O2</t>
  </si>
  <si>
    <t>C42H80NO9P</t>
  </si>
  <si>
    <t>LZHZRFPMEMGLME-UHFFFAOYSA-N</t>
  </si>
  <si>
    <t>O=C(OC(COCCCCCCCCCCCC)COP(=O)([O-])OCC[N+](C)(C)C)CCCCCCC(O)C(O)C=CCC=CCC=CCCCCC</t>
  </si>
  <si>
    <t>818.55139:33894 819.43036:25754</t>
  </si>
  <si>
    <t>w/o MS2: PE O-20:3_22:4;O</t>
  </si>
  <si>
    <t>C47H82NO8P</t>
  </si>
  <si>
    <t>BIASGUJNMCHEJR-UHFFFAOYSA-N</t>
  </si>
  <si>
    <t>O=C(OC(COCCCCCCCCCCC=CCC=CCC=CCC)COP(=O)(O)OCCN)CCCCCCCC(O)C=CCC=CCC=CCC=CCC</t>
  </si>
  <si>
    <t>818.57239:75545 820.40686:28330</t>
  </si>
  <si>
    <t>w/o MS2: SHexCer 38:8;O2</t>
  </si>
  <si>
    <t>C44H71NO11S</t>
  </si>
  <si>
    <t>ZEZOYFULRRXPTF-UHFFFAOYSA-N</t>
  </si>
  <si>
    <t>O=C(NC(COC1OC(CO)C(O)C(OS(=O)(=O)O)C1O)C(O)C=CCCC=CCCC)CCCCCCC=CCC=CCC=CCC=CCC=CCC=CCC</t>
  </si>
  <si>
    <t>820.46643:58285 821.46881:28234 821.78619:13997</t>
  </si>
  <si>
    <t>820.46722:32655 821.46979:17739 821.81116:8328</t>
  </si>
  <si>
    <t>w/o MS2: PG 16:2_22:6;O2</t>
  </si>
  <si>
    <t>C44H71O12P</t>
  </si>
  <si>
    <t>ZBIQZUXRNNZCEC-UHFFFAOYSA-N</t>
  </si>
  <si>
    <t>O=C(OCC(OC(=O)CCC=CCC=CCC=CC=CC(O)CC=CCC=CC(O)C)COP(=O)(O)OCC(O)CO)CCCCCCCC=CCC=CCCC</t>
  </si>
  <si>
    <t>821.46100:330094 822.46313:158089 823.46442:95324</t>
  </si>
  <si>
    <t>w/o MS2: PG 17:1_22:6;O</t>
  </si>
  <si>
    <t>C45H75O11P</t>
  </si>
  <si>
    <t>FTCXNHAYEMGFGB-UHFFFAOYSA-N</t>
  </si>
  <si>
    <t>O=C(OCC(OC(=O)CCC=CC=CC(O)CC=CCC=CCC=CCC=CCC)COP(=O)(O)OCC(O)CO)CCCCCCCC=CCCCCCCC</t>
  </si>
  <si>
    <t>821.49762:265141</t>
  </si>
  <si>
    <t>821.49731:245919</t>
  </si>
  <si>
    <t>w/o MS2: SHexCer 37:7;O3</t>
  </si>
  <si>
    <t>C43H71NO12S</t>
  </si>
  <si>
    <t>LLTOWDINYUDFSZ-UHFFFAOYSA-N</t>
  </si>
  <si>
    <t>O=C(NC(COC1OC(CO)C(O)C(OS(=O)(=O)O)C1O)C(O)C=CCCCCCCCC)C(O)CCCC=CCC=CCC=CCC=CCC=CCC=CCC</t>
  </si>
  <si>
    <t>824.46576:78704 825.41516:81873 825.46997:33517</t>
  </si>
  <si>
    <t>824.46588:80150 825.47040:45318 826.43500:9567 826.47241:13487</t>
  </si>
  <si>
    <t>824.46631:88092 824.62476:23520 825.42108:75381 825.46973:34080 825.62885:18390 826.42126:45298 826.47217:12531</t>
  </si>
  <si>
    <t>w/o MS2: PG 15:1_22:6;O3</t>
  </si>
  <si>
    <t>C43H71O13P</t>
  </si>
  <si>
    <t>JZZORKAEJNYTCD-UHFFFAOYSA-N</t>
  </si>
  <si>
    <t>O=C(OCC(OC(=O)CC(O)C=CCC=CCC=CC=CC(O)CC=CCC=CC(O)C)COP(=O)(O)OCC(O)CO)CCCCCCCC=CCCCCC</t>
  </si>
  <si>
    <t>825.45477:399551 826.45221:498354 826.53467:1757804 827.45276:197362 827.53809:672522</t>
  </si>
  <si>
    <t>w/o MS2: PE O-20:4_22:6;O2</t>
  </si>
  <si>
    <t>C47H76NO9P</t>
  </si>
  <si>
    <t>MMDBIPPNXMAXBQ-UHFFFAOYSA-N</t>
  </si>
  <si>
    <t>O=C(OC(COCCCCCCCC=CCC=CCC=CCC=CCC)COP(=O)(O)OCCN)CCC=CCC=CCC=CC=CC(O)CC=CCC=CC(O)C</t>
  </si>
  <si>
    <t>828.51642:228206</t>
  </si>
  <si>
    <t>w/o MS2: PC O-15:0_20:5;O2</t>
  </si>
  <si>
    <t>C43H78NO9P</t>
  </si>
  <si>
    <t>LWBXMJLSOYJDMP-UHFFFAOYSA-N</t>
  </si>
  <si>
    <t>O=C(OC(COCCCCCCCCCCCCCCC)COP(=O)([O-])OCC[N+](C)(C)C)CCCC=CCC=CCC(O)C=CC=CC=CC(O)CC</t>
  </si>
  <si>
    <t>828.54047:251721 830.42639:137000 830.56097:196476</t>
  </si>
  <si>
    <t>828.53937:99202 829.47119:82905</t>
  </si>
  <si>
    <t>w/o MS2: DGDG O-8:0_18:5</t>
  </si>
  <si>
    <t>C41H68O14</t>
  </si>
  <si>
    <t>VGGAAJUJZUIIMC-UHFFFAOYSA-N</t>
  </si>
  <si>
    <t>O=C(OC(COCCCCCCCC)COC1OC(COC2OC(CO)C(O)C(O)C2O)C(O)C(O)C1O)CC=CCC=CCC=CCC=CCC=CCC</t>
  </si>
  <si>
    <t>829.45776:37093 830.41620:52436 831.41962:23067</t>
  </si>
  <si>
    <t>w/o MS2: DLCL 8:0_21:1</t>
  </si>
  <si>
    <t>C38H74O15P2</t>
  </si>
  <si>
    <t>VMOHOVDSMHSGGP-UHFFFAOYSA-N</t>
  </si>
  <si>
    <t>O=C(OCC(O)COP(=O)(O)OCC(O)COP(=O)(O)OCC(O)COC(=O)CCCCCCCCCC=CCCCCCCCCC)CCCCCCC</t>
  </si>
  <si>
    <t>831.44714:109764</t>
  </si>
  <si>
    <t>831.44855:132471 831.56433:131474 833.44391:73341 833.51862:61413</t>
  </si>
  <si>
    <t>w/o MS2: PG 15:0_22:4;O4</t>
  </si>
  <si>
    <t>C43H77O13P</t>
  </si>
  <si>
    <t>RWARXFGEASGIJK-UHFFFAOYSA-N</t>
  </si>
  <si>
    <t>O=C(OCC(OC(=O)CCCC(O)CCC(O)C(O)C=CCC=CCC=CCC=CCC)COP(=O)(O)OCC(O)CO)CCCCCCCCCCCCCC</t>
  </si>
  <si>
    <t>831.50269:118322 832.50458:58561 833.49902:42966</t>
  </si>
  <si>
    <t>w/o MS2: DLCL 21:0_8:0</t>
  </si>
  <si>
    <t>C38H76O15P2</t>
  </si>
  <si>
    <t>PDFSGIAJJMFVLF-UHFFFAOYSA-N</t>
  </si>
  <si>
    <t>O=C(OCC(O)COP(=O)(O)OCC(O)COP(=O)(O)OCC(O)COC(=O)CCCCCCCCCCCCCCCCCCCC)CCCCCCC</t>
  </si>
  <si>
    <t>833.46674:17496</t>
  </si>
  <si>
    <t>w/o MS2: PG 15:0_22:3;O3</t>
  </si>
  <si>
    <t>C43H79O13P</t>
  </si>
  <si>
    <t>ULBZSWLLDKQMDL-UHFFFAOYSA-N</t>
  </si>
  <si>
    <t>O=C(OCC(OC(=O)CCCCCCC(O)C(O)C=CCC=CCC=CCCCC(O)C)COP(=O)(O)OCC(O)CO)CCCCCCCCCCCCCC</t>
  </si>
  <si>
    <t>833.51770:55563 834.52344:51799</t>
  </si>
  <si>
    <t>w/o MS2: PG 18:1_22:6;O</t>
  </si>
  <si>
    <t>C46H77O11P</t>
  </si>
  <si>
    <t>COGMHINXIWKSFC-UHFFFAOYSA-N</t>
  </si>
  <si>
    <t>O=C(OCC(OC(=O)CCC=CC=CC(O)CC=CCC=CCC=CCC=CCC)COP(=O)(O)OCC(O)CO)CCCCCCCC=CCCCCCCCC</t>
  </si>
  <si>
    <t>835.51208:187920 835.53442:98367 836.51532:67778 836.53668:29814</t>
  </si>
  <si>
    <t>w/o MS2: SHexCer 38:7;O3</t>
  </si>
  <si>
    <t>C44H73NO12S</t>
  </si>
  <si>
    <t>FKZMPJKZSTYYID-UHFFFAOYSA-N</t>
  </si>
  <si>
    <t>O=C(NC(COC1OC(CO)C(O)C(OS(=O)(=O)O)C1O)C(O)C=CCCCCCCC)C(O)CCCCCC=CCC=CCC=CCC=CCC=CCC=CCC</t>
  </si>
  <si>
    <t>838.48090:98793 839.43738:82991 839.48627:63936 840.43646:29168 840.48676:17440</t>
  </si>
  <si>
    <t>w/o MS2: DLCL 8:0_22:4</t>
  </si>
  <si>
    <t>C39H70O15P2</t>
  </si>
  <si>
    <t>UXNNCXSZFZHEDX-UHFFFAOYSA-N</t>
  </si>
  <si>
    <t>O=C(OCC(O)COP(=O)(O)OCC(O)COP(=O)(O)OCC(O)COC(=O)CCCCCCCCC=CCC=CCC=CCC=CCC)CCCCCCC</t>
  </si>
  <si>
    <t>30:4; Normalized unit: Intensity; Annotation method: Msp20230821112155_conventional_converted_dev_1; Tag: Confirmed</t>
  </si>
  <si>
    <t>839.41486:59087 840.41949:52586 840.54987:124764</t>
  </si>
  <si>
    <t>w/o MS2: PG 16:1_22:6;O3</t>
  </si>
  <si>
    <t>C44H73O13P</t>
  </si>
  <si>
    <t>WUBYQGUVLWCPLQ-UHFFFAOYSA-N</t>
  </si>
  <si>
    <t>O=C(OCC(OC(=O)CC(O)C=CCC=CCC=CC=CC(O)CC=CCC=CC(O)C)COP(=O)(O)OCC(O)CO)CCCCCCCC=CCCCCCC</t>
  </si>
  <si>
    <t>839.47058:99347 840.54999:5301964 841.47217:61716 841.55328:2652602</t>
  </si>
  <si>
    <t>839.47040:113642 840.47076:126018 840.55023:4395778 841.46863:96635 841.55377:1940879</t>
  </si>
  <si>
    <t>w/o MS2: PE 16:2_22:5;O4</t>
  </si>
  <si>
    <t>C43H72NO13P</t>
  </si>
  <si>
    <t>DAWHUKSJWAVHAO-UHFFFAOYSA-N</t>
  </si>
  <si>
    <t>O=C(OCC(OC(=O)CC(O)CC(O)C(O)C=CCC=CCC=CCC=CCC=CC(O)CO)COP(=O)(O)OCCN)CCCCCCCC=CCC=CCCC</t>
  </si>
  <si>
    <t>840.46893:105204 840.55023:5073623 841.55365:2373950 842.55701:740509</t>
  </si>
  <si>
    <t>840.46783:109136 840.54980:3995891 841.46906:94459 841.55298:2123256 842.55664:460495</t>
  </si>
  <si>
    <t>w/o MS2: SHexCer 38:6;O3</t>
  </si>
  <si>
    <t>C44H75NO12S</t>
  </si>
  <si>
    <t>QTPWHJGWSKCPRJ-UHFFFAOYSA-N</t>
  </si>
  <si>
    <t>O=C(NC(COC1OC(CO)C(O)C(OS(=O)(=O)O)C1O)C(O)C=CCCCCCCC)C(O)CCCCCCCCC=CCC=CCC=CCC=CCC=CCC</t>
  </si>
  <si>
    <t>840.49713:82882 841.50165:33477 841.78412:13391</t>
  </si>
  <si>
    <t>w/o MS2: PE O-20:4_22:6;O3</t>
  </si>
  <si>
    <t>C47H76NO10P</t>
  </si>
  <si>
    <t>GNGWPYSZGBHLLS-UHFFFAOYSA-N</t>
  </si>
  <si>
    <t>O=C(OC(COCCCCCCCC=CCC=CCC=CCC=CCC)COP(=O)(O)OCCN)CC(O)C=CCC=CCC=CC=CC(O)CC=CCC=CC(O)C</t>
  </si>
  <si>
    <t>844.51282:19716 845.47260:36111 846.47638:23508</t>
  </si>
  <si>
    <t>w/o MS2: PS 14:1_22:3;O4</t>
  </si>
  <si>
    <t>C42H74NO14P</t>
  </si>
  <si>
    <t>SYLBENQJLANQOY-UHFFFAOYSA-N</t>
  </si>
  <si>
    <t>O=C(O)C(N)COP(=O)(O)OCC(OC(=O)CCCC(O)CCC(O)C(O)C=CCC=CCC=CCCCC(O)C)COC(=O)CCCCCCCC=CCCCC</t>
  </si>
  <si>
    <t>846.47510:80455 848.51764:31551</t>
  </si>
  <si>
    <t>w/o MS2: SHexCer 39:8;O3</t>
  </si>
  <si>
    <t>C45H73NO12S</t>
  </si>
  <si>
    <t>GDUAAAXNJCRJJG-UHFFFAOYSA-N</t>
  </si>
  <si>
    <t>O=C(NC(COC1OC(CO)C(O)C(OS(=O)(=O)O)C1O)C(O)C=CCCC=CCCCC)C(O)CCCCCC=CCC=CCC=CCC=CCC=CCC=CCC</t>
  </si>
  <si>
    <t>850.48340:26214</t>
  </si>
  <si>
    <t>w/o MS2: Hex2Cer 31:5;O2</t>
  </si>
  <si>
    <t>C43H73NO13</t>
  </si>
  <si>
    <t>Hex2Cer</t>
  </si>
  <si>
    <t>IDUWJECQYULIQD-UHFFFAOYSA-N</t>
  </si>
  <si>
    <t>O=C(NC(COC1OC(CO)C(OC2OC(CO)C(O)C(O)C2O)C(O)C1O)C(O)C=CCCCCCCCCCCC)CC=CCC=CCC=CCC=CCC</t>
  </si>
  <si>
    <t>856.50793:23175 857.34082:15515</t>
  </si>
  <si>
    <t>w/o MS2: PC O-15:0_22:4;O2</t>
  </si>
  <si>
    <t>C45H84NO9P</t>
  </si>
  <si>
    <t>QSLFSVUECPEDGA-UHFFFAOYSA-N</t>
  </si>
  <si>
    <t>O=C(OC(COCCCCCCCCCCCCCCC)COP(=O)([O-])OCC[N+](C)(C)C)CCCCCCC(O)C(O)C=CCC=CCC=CCC=CCC</t>
  </si>
  <si>
    <t>858.59033:68735 859.45935:75002 859.59473:38247 860.45837:12806</t>
  </si>
  <si>
    <t>w/o MS2: PC 14:0_20:5;O4</t>
  </si>
  <si>
    <t>C42H74NO12P</t>
  </si>
  <si>
    <t>DRZFFYCZLFEEGT-UHFFFAOYSA-N</t>
  </si>
  <si>
    <t>O=C(OCC(OC(=O)CCC(O)C=CCC=CCC(O)C=CC=CC=CC(O)C(O)C)COP(=O)([O-])OCC[N+](C)(C)C)CCCCCCCCCCCCC</t>
  </si>
  <si>
    <t>860.49048:184040 861.49384:60790</t>
  </si>
  <si>
    <t>w/o MS2: Hex2Cer 31:3;O2</t>
  </si>
  <si>
    <t>C43H77NO13</t>
  </si>
  <si>
    <t>HLZKFUSAMSAIIL-UHFFFAOYSA-N</t>
  </si>
  <si>
    <t>O=C(NC(COC1OC(CO)C(OC2OC(CO)C(O)C(O)C2O)C(O)C1O)C(O)C=CCCCCCCCCCCC)CCCCCCC=CCC=CCCC</t>
  </si>
  <si>
    <t>860.53998:29434 861.45337:69479 862.45740:27006 862.53461:342290</t>
  </si>
  <si>
    <t>w/o MS2: DGDG O-8:0_20:2</t>
  </si>
  <si>
    <t>C43H78O14</t>
  </si>
  <si>
    <t>CUSSVYUCLZXRAX-UHFFFAOYSA-N</t>
  </si>
  <si>
    <t>O=C(OC(COCCCCCCCC)COC1OC(COC2OC(CO)C(O)C(O)C2O)C(O)C(O)C1O)CCCCCCCCCC=CCC=CCCCCC</t>
  </si>
  <si>
    <t>863.53729:41070 864.42365:194177 864.45416:31366 865.42487:87049</t>
  </si>
  <si>
    <t>w/o MS2: DLCL 10:0_22:4</t>
  </si>
  <si>
    <t>C41H74O15P2</t>
  </si>
  <si>
    <t>JLMFSLJJZSSFBH-UHFFFAOYSA-N</t>
  </si>
  <si>
    <t>O=C(OCC(O)COP(=O)(O)OCC(O)COP(=O)(O)OCC(O)COC(=O)CCCCCCCCC)CCCCCCCCC=CCC=CCC=CCC=CCC</t>
  </si>
  <si>
    <t>867.44031:253470 868.44550:93014</t>
  </si>
  <si>
    <t>867.44153:336574 868.44495:76988</t>
  </si>
  <si>
    <t>w/o MS2: DGDG O-8:0_20:0</t>
  </si>
  <si>
    <t>C43H82O14</t>
  </si>
  <si>
    <t>UJVHRTXOAICENT-UHFFFAOYSA-N</t>
  </si>
  <si>
    <t>O=C(OC(COCCCCCCCC)COC1OC(COC2OC(CO)C(O)C(O)C2O)C(O)C(O)C1O)CCCCCCCCCCCCCCCCCCC</t>
  </si>
  <si>
    <t>867.56970:15579 867.78442:28581</t>
  </si>
  <si>
    <t>w/o MS2: Hex2Cer 32:5;O2</t>
  </si>
  <si>
    <t>C44H75NO13</t>
  </si>
  <si>
    <t>PGQRJBAHWCJHKM-UHFFFAOYSA-N</t>
  </si>
  <si>
    <t>O=C(NC(COC1OC(CO)C(OC2OC(CO)C(O)C(O)C2O)C(O)C1O)C(O)C=CCCCCCCCCCCC)CCC=CCC=CCC=CCC=CCC</t>
  </si>
  <si>
    <t>870.52393:14081</t>
  </si>
  <si>
    <t>w/o MS2: DGDG O-8:0_21:5</t>
  </si>
  <si>
    <t>C44H74O14</t>
  </si>
  <si>
    <t>YAGHLCHRBTVZKF-UHFFFAOYSA-N</t>
  </si>
  <si>
    <t>O=C(OC(COCCCCCCCC)COC1OC(COC2OC(CO)C(O)C(O)C2O)C(O)C(O)C1O)CCCCC=CCC=CCC=CCC=CCC=CCC</t>
  </si>
  <si>
    <t>871.50458:16420 872.35413:11443</t>
  </si>
  <si>
    <t>w/o MS2: Hex2Cer 32:3;O2</t>
  </si>
  <si>
    <t>C44H79NO13</t>
  </si>
  <si>
    <t>QUHMAQLPFOHXGJ-UHFFFAOYSA-N</t>
  </si>
  <si>
    <t>O=C(NC(COC1OC(CO)C(OC2OC(CO)C(O)C(O)C2O)C(O)C1O)C(O)C=CCCCCCCCCCCC)CCCCCCCC=CCC=CCCC</t>
  </si>
  <si>
    <t>874.55353:66762 875.46857:112946 876.54980:1354222</t>
  </si>
  <si>
    <t>w/o MS2: PS 18:3_22:6;O3</t>
  </si>
  <si>
    <t>C46H72NO13P</t>
  </si>
  <si>
    <t>CFIXCAIYVNCFIQ-UHFFFAOYSA-N</t>
  </si>
  <si>
    <t>O=C(O)C(N)COP(=O)(O)OCC(OC(=O)CC(O)C=CCC=CCC=CC=CC(O)CC=CCC=CC(O)C)COC(=O)CCCCCCCC=CCC=CCC=CCC</t>
  </si>
  <si>
    <t>876.46680:79012 877.46808:23715 878.09723:20992</t>
  </si>
  <si>
    <t>w/o MS2: PC O-17:2_22:6;O2</t>
  </si>
  <si>
    <t>C47H80NO9P</t>
  </si>
  <si>
    <t>QLBDZBRQMGYQHB-UHFFFAOYSA-N</t>
  </si>
  <si>
    <t>O=C(OC(COCCCCCCCCC=CCC=CCCCC)COP(=O)([O-])OCC[N+](C)(C)C)CCC=CCC=CCC=CC=CC(O)CC=CCC=CC(O)C</t>
  </si>
  <si>
    <t>878.55597:20824 879.39075:33234 879.44135:246992 880.44501:78107</t>
  </si>
  <si>
    <t>w/o MS2: DGDG O-8:0_21:0</t>
  </si>
  <si>
    <t>C44H84O14</t>
  </si>
  <si>
    <t>KPEFKDULDQIUOE-UHFFFAOYSA-N</t>
  </si>
  <si>
    <t>O=C(OC(COCCCCCCCC)COC1OC(COC2OC(CO)C(O)C(O)C2O)C(O)C(O)C1O)CCCCCCCCCCCCCCCCCCCC</t>
  </si>
  <si>
    <t>881.58551:21949</t>
  </si>
  <si>
    <t>w/o MS2: Hex2Cer 33:5;O2</t>
  </si>
  <si>
    <t>C45H77NO13</t>
  </si>
  <si>
    <t>FMFMUOKKULZXFT-UHFFFAOYSA-N</t>
  </si>
  <si>
    <t>O=C(NC(COC1OC(CO)C(OC2OC(CO)C(O)C(O)C2O)C(O)C1O)C(O)C=CCCCCCCCCCCC)CCCC=CCC=CCC=CCC=CCC</t>
  </si>
  <si>
    <t>884.53815:83039</t>
  </si>
  <si>
    <t>w/o MS2: Hex2Cer 34:8;O2</t>
  </si>
  <si>
    <t>C46H73NO13</t>
  </si>
  <si>
    <t>DHDUCICKHFADMR-UHFFFAOYSA-N</t>
  </si>
  <si>
    <t>O=C(NC(COC1OC(CO)C(OC2OC(CO)C(O)C(O)C2O)C(O)C1O)C(O)C=CCCC=CCCC=CCCC)CC=CCC=CCC=CCC=CCC=CCC</t>
  </si>
  <si>
    <t>892.50653:72943 893.51099:24903</t>
  </si>
  <si>
    <t>w/o MS2: DGDG O-15:3_16:4</t>
  </si>
  <si>
    <t>C46H74O14</t>
  </si>
  <si>
    <t>ONEPHRZPRBASIV-UHFFFAOYSA-N</t>
  </si>
  <si>
    <t>O=C(OC(COCCCCCC=CCC=CCC=CCC)COC1OC(COC2OC(CO)C(O)C(O)C2O)C(O)C(O)C1O)CCC=CCC=CCC=CCC=CCC</t>
  </si>
  <si>
    <t>895.50159:520101 896.50494:211990 897.50757:76240</t>
  </si>
  <si>
    <t>895.50269:122988 896.50427:75201</t>
  </si>
  <si>
    <t>w/o MS2: PC O-16:1_22:6;O4</t>
  </si>
  <si>
    <t>C46H80NO11P</t>
  </si>
  <si>
    <t>WZZXXBQCURRUQZ-UHFFFAOYSA-N</t>
  </si>
  <si>
    <t>O=C(OC(COCCCCCCCCC=CCCCCCC)COP(=O)([O-])OCC[N+](C)(C)C)CCC(O)C=CC(O)C=CC=CC=CC(O)CC=CCC=CC(O)C</t>
  </si>
  <si>
    <t>898.54700:146043 899.55066:61401</t>
  </si>
  <si>
    <t>898.54755:66182 899.35083:16163</t>
  </si>
  <si>
    <t>w/o MS2: DGDG O-9:0_22:2</t>
  </si>
  <si>
    <t>C46H84O14</t>
  </si>
  <si>
    <t>AZBHJMCGDFCZLV-UHFFFAOYSA-N</t>
  </si>
  <si>
    <t>O=C(OC(COCCCCCCCCC)COC1OC(COC2OC(CO)C(O)C(O)C2O)C(O)C(O)C1O)CCCCCCCCCCCC=CCC=CCCCCC</t>
  </si>
  <si>
    <t>905.58496:12363 906.83899:13970</t>
  </si>
  <si>
    <t>w/o MS2: Hex2Cer 35:8;O2</t>
  </si>
  <si>
    <t>C47H75NO13</t>
  </si>
  <si>
    <t>UMMCTMYFOUADHA-UHFFFAOYSA-N</t>
  </si>
  <si>
    <t>O=C(NC(COC1OC(CO)C(OC2OC(CO)C(O)C(O)C2O)C(O)C1O)C(O)C=CCCC=CCCC=CCCC)CCC=CCC=CCC=CCC=CCC=CCC</t>
  </si>
  <si>
    <t>906.52203:166127 907.52606:39802</t>
  </si>
  <si>
    <t>906.52173:130781 907.39746:39052 907.52618:59073 908.40472:36463</t>
  </si>
  <si>
    <t>w/o MS2: Hex2Cer 36:8;O2</t>
  </si>
  <si>
    <t>C48H77NO13</t>
  </si>
  <si>
    <t>ZKLJZGNPDDCEQJ-UHFFFAOYSA-N</t>
  </si>
  <si>
    <t>O=C(NC(COC1OC(CO)C(OC2OC(CO)C(O)C(O)C2O)C(O)C1O)C(O)C=CCCC=CCCC=CCCC)CCCC=CCC=CCC=CCC=CCC=CCC</t>
  </si>
  <si>
    <t>920.53766:77402 921.41357:43111 921.53864:25924</t>
  </si>
  <si>
    <t>w/o MS2: DLCL 14:0_22:4</t>
  </si>
  <si>
    <t>C45H82O15P2</t>
  </si>
  <si>
    <t>SUSXSCXIMMPPQW-UHFFFAOYSA-N</t>
  </si>
  <si>
    <t>O=C(OCC(O)COP(=O)(O)OCC(O)COP(=O)(O)OCC(O)COC(=O)CCCCCCCCCCCCC)CCCCCCCCC=CCC=CCC=CCC=CCC</t>
  </si>
  <si>
    <t>923.50562:16170</t>
  </si>
  <si>
    <t>w/o MS2: PC O-18:1_22:6;O4</t>
  </si>
  <si>
    <t>C48H84NO11P</t>
  </si>
  <si>
    <t>XYUHGAPCDRFYQJ-UHFFFAOYSA-N</t>
  </si>
  <si>
    <t>O=C(OC(COCCCCCCCCC=CCCCCCCCC)COP(=O)([O-])OCC[N+](C)(C)C)CCC(O)C=CC(O)C=CC=CC=CC(O)CC=CCC=CC(O)C</t>
  </si>
  <si>
    <t>926.58057:7046 926.76703:6842</t>
  </si>
  <si>
    <t>w/o MS2: DLCL 15:3_22:6</t>
  </si>
  <si>
    <t>C46H74O15P2</t>
  </si>
  <si>
    <t>ZZKUONILIPDIJZ-UHFFFAOYSA-N</t>
  </si>
  <si>
    <t>O=C(OCC(O)COP(=O)(O)OCC(O)COP(=O)(O)OCC(O)COC(=O)CCCCC=CCC=CCC=CCC)CCC=CCC=CCC=CCC=CCC=CCC=CCC</t>
  </si>
  <si>
    <t>37:9; Normalized unit: Intensity; Annotation method: Msp20230821112155_conventional_converted_dev_1; Tag: Confirmed</t>
  </si>
  <si>
    <t>927.44702:90456 928.45026:57421</t>
  </si>
  <si>
    <t>w/o MS2: DLCL 16:4_22:6</t>
  </si>
  <si>
    <t>C47H74O15P2</t>
  </si>
  <si>
    <t>GIURKJASWPKZKR-UHFFFAOYSA-N</t>
  </si>
  <si>
    <t>O=C(OCC(O)COP(=O)(O)OCC(O)COP(=O)(O)OCC(O)COC(=O)CCC=CCC=CCC=CCC=CCC)CCC=CCC=CCC=CCC=CCC=CCC=CCC</t>
  </si>
  <si>
    <t>38:10; Normalized unit: Intensity; Annotation method: Msp20230821112155_conventional_converted_dev_1; Tag: Confirmed</t>
  </si>
  <si>
    <t>939.44330:21792</t>
  </si>
  <si>
    <t>939.44348:30742 940.35425:28286 940.40778:71521 941.41077:44678</t>
  </si>
  <si>
    <t>w/o MS2: DLCL 16:3_22:6</t>
  </si>
  <si>
    <t>C47H76O15P2</t>
  </si>
  <si>
    <t>LGJRXTOKDPIACO-UHFFFAOYSA-N</t>
  </si>
  <si>
    <t>O=C(OCC(O)COP(=O)(O)OCC(O)COP(=O)(O)OCC(O)COC(=O)CCCCCC=CCC=CCC=CCC)CCC=CCC=CCC=CCC=CCC=CCC=CCC</t>
  </si>
  <si>
    <t>38:9; Normalized unit: Intensity; Annotation method: Msp20230821112155_conventional_converted_dev_1; Tag: Confirmed</t>
  </si>
  <si>
    <t>941.46307:17426 941.78827:25170</t>
  </si>
  <si>
    <t>w/o MS2: DLCL 16:1_22:6</t>
  </si>
  <si>
    <t>C47H80O15P2</t>
  </si>
  <si>
    <t>STQSWMGSDHWKQB-UHFFFAOYSA-N</t>
  </si>
  <si>
    <t>O=C(OCC(O)COP(=O)(O)OCC(O)COP(=O)(O)OCC(O)COC(=O)CCCCCCCC=CCCCCCC)CCC=CCC=CCC=CCC=CCC=CCC=CCC</t>
  </si>
  <si>
    <t>38:7; Normalized unit: Intensity; Annotation method: Msp20230821112155_conventional_converted_dev_1; Tag: Confirmed</t>
  </si>
  <si>
    <t>945.49579:71690 947.38141:66700</t>
  </si>
  <si>
    <t>w/o MS2: DLCL 18:4_22:6</t>
  </si>
  <si>
    <t>C49H78O15P2</t>
  </si>
  <si>
    <t>VQALZOVWEVRAST-UHFFFAOYSA-N</t>
  </si>
  <si>
    <t>O=C(OCC(O)COP(=O)(O)OCC(O)COP(=O)(O)OCC(O)COC(=O)CCCCC=CCC=CCC=CCC=CCC)CCC=CCC=CCC=CCC=CCC=CCC=CCC</t>
  </si>
  <si>
    <t>40:10; Normalized unit: Intensity; Annotation method: Msp20230821112155_conventional_converted_dev_1; Tag: Confirmed</t>
  </si>
  <si>
    <t>967.47485:57567</t>
  </si>
  <si>
    <t>MLCL</t>
  </si>
  <si>
    <t>w/o MS2: AHexCer (O-22:6)13:1;O2/32:4</t>
  </si>
  <si>
    <t>C73H121NO9</t>
  </si>
  <si>
    <t>AHexCer</t>
  </si>
  <si>
    <t>FKSHJIOEXWZJQH-UHFFFAOYSA-N</t>
  </si>
  <si>
    <t>O=C(OCC1OC(OCC(NC(=O)CCCCCCCCCCCCCCCCCCC=CCC=CCC=CCC=CCC)C(O)C=CCCCCCCCC)C(O)C(O)C1O)CCC=CCC=CCC=CCC=CCC=CCC=CCC</t>
  </si>
  <si>
    <t>1200.91150:72775 1201.91528:54758 1202.91711:28473</t>
  </si>
  <si>
    <t>w/o MS2: Cer 18:2;O2/38:6;O(FA 22:6)</t>
  </si>
  <si>
    <t>C78H127NO5</t>
  </si>
  <si>
    <t>Cer_EOS</t>
  </si>
  <si>
    <t>UGDSBDSIHWOWKU-UHFFFAOYSA-N</t>
  </si>
  <si>
    <t>O=C(OCCC=CCC=CCC=CCC=CCC=CCC=CCCCCCCCCCCCCCCCCCCC(=O)NC(CO)C(O)C=CCCC=CCCCCCCCCC)CCC=CCC=CCC=CCC=CCC=CCC=CCC</t>
  </si>
  <si>
    <t>1202.96985:153983 1203.98059:364939 1204.94312:74873 1204.98499:130786</t>
  </si>
  <si>
    <t>w/o MS2: AHexCer (O-22:6)12:1;O2/34:4</t>
  </si>
  <si>
    <t>C74H123NO9</t>
  </si>
  <si>
    <t>NIMNTFXJSOOJQZ-UHFFFAOYSA-N</t>
  </si>
  <si>
    <t>O=C(OCC1OC(OCC(NC(=O)CCCCCCCCCCCCCCCCCCCCC=CCC=CCC=CCC=CCC)C(O)C=CCCCCCCC)C(O)C(O)C1O)CCC=CCC=CCC=CCC=CCC=CCC=CCC</t>
  </si>
  <si>
    <t>1214.92590:195273 1215.92969:145232 1216.93250:51635</t>
  </si>
  <si>
    <t>w/o MS2: AHexCer (O-22:6)12:1;O2/34:3</t>
  </si>
  <si>
    <t>C74H125NO9</t>
  </si>
  <si>
    <t>IGIYKHMMYMAQCQ-UHFFFAOYSA-N</t>
  </si>
  <si>
    <t>O=C(OCC1OC(OCC(NC(=O)CCCCCCCCCCCCCCCCCCC=CCC=CCC=CCCCCCCC)C(O)C=CCCCCCCC)C(O)C(O)C1O)CCC=CCC=CCC=CCC=CCC=CCC=CCC</t>
  </si>
  <si>
    <t>1216.93225:172750 1217.93604:41526</t>
  </si>
  <si>
    <t>1216.93396:93689 1217.93640:33215</t>
  </si>
  <si>
    <t>w/o MS2: Cer 19:1;O2/38:6;O(FA 22:6)</t>
  </si>
  <si>
    <t>C79H131NO5</t>
  </si>
  <si>
    <t>WLWMBWBZPXXFRM-UHFFFAOYSA-N</t>
  </si>
  <si>
    <t>O=C(OCCC=CCC=CCC=CCC=CCC=CCC=CCCCCCCCCCCCCCCCCCCC(=O)NC(CO)C(O)C=CCCCCCCCCCCCCCC)CCC=CCC=CCC=CCC=CCC=CCC=CCC</t>
  </si>
  <si>
    <t>1219.00061:519498 1220.00525:236415 1221.00806:81344</t>
  </si>
  <si>
    <t>w/o MS2: AHexCer (O-22:6)13:1;O2/34:5</t>
  </si>
  <si>
    <t>C75H123NO9</t>
  </si>
  <si>
    <t>OFQQQOVAAHYHLB-UHFFFAOYSA-N</t>
  </si>
  <si>
    <t>O=C(OCC1OC(OCC(NC(=O)CCCCCCCCCCCCCCCCCC=CCC=CCC=CCC=CCC=CCC)C(O)C=CCCCCCCCC)C(O)C(O)C1O)CCC=CCC=CCC=CCC=CCC=CCC=CCC</t>
  </si>
  <si>
    <t>1226.92468:27173 1227.92810:30032</t>
  </si>
  <si>
    <t>1226.92456:38780 1227.92920:37097 1228.94226:161474</t>
  </si>
  <si>
    <t>1226.92493:23888 1227.92822:33497 1228.93152:16825</t>
  </si>
  <si>
    <t>w/o MS2: AHexCer (O-22:6)12:1;O2/34:4;O</t>
  </si>
  <si>
    <t>C74H123NO10</t>
  </si>
  <si>
    <t>DMAKXVSMJIITEV-UHFFFAOYSA-N</t>
  </si>
  <si>
    <t>O=C(OCC1OC(OCC(NC(=O)C(O)CCCCCCCCCCCCCCCCCCCC=CCC=CCC=CCC=CCC)C(O)C=CCCCCCCC)C(O)C(O)C1O)CCC=CCC=CCC=CCC=CCC=CCC=CCC</t>
  </si>
  <si>
    <t>1230.91663:276664 1231.92236:85357</t>
  </si>
  <si>
    <t>w/o MS2: Cer 20:1;O2/38:6;O(FA 22:6)</t>
  </si>
  <si>
    <t>C80H133NO5</t>
  </si>
  <si>
    <t>JYWYJVLGZXKAGU-UHFFFAOYSA-N</t>
  </si>
  <si>
    <t>O=C(OCCC=CCC=CCC=CCC=CCC=CCC=CCCCCCCCCCCCCCCCCCCC(=O)NC(CO)C(O)C=CCCCCCCCCCCCCCCC)CCC=CCC=CCC=CCC=CCC=CCC=CCC</t>
  </si>
  <si>
    <t>1233.01697:78744 1233.34851:43257</t>
  </si>
  <si>
    <t>w/o MS2: AHexCer (O-22:6)12:2;O2/36:6</t>
  </si>
  <si>
    <t>C76H121NO9</t>
  </si>
  <si>
    <t>TWQFDVTXPCNDLP-UHFFFAOYSA-N</t>
  </si>
  <si>
    <t>O=C(OCC1OC(OCC(NC(=O)CCCCCCCCCCCCCCCCC=CCC=CCC=CCC=CCC=CCC=CCC)C(O)C=CCCC=CCCC)C(O)C(O)C1O)CCC=CCC=CCC=CCC=CCC=CCC=CCC</t>
  </si>
  <si>
    <t>1236.90601:83056 1237.90955:51303 1238.91272:27865</t>
  </si>
  <si>
    <t>1236.90747:138676 1237.91101:98013 1238.91431:38553</t>
  </si>
  <si>
    <t>1236.90674:36840 1237.91150:32821</t>
  </si>
  <si>
    <t>w/o MS2: AHexCer (O-22:6)12:1;O2/36:6</t>
  </si>
  <si>
    <t>C76H123NO9</t>
  </si>
  <si>
    <t>OSOWOUNBJADSIK-UHFFFAOYSA-N</t>
  </si>
  <si>
    <t>O=C(OCC1OC(OCC(NC(=O)CCCCCCCCCCCCCCCCC=CCC=CCC=CCC=CCC=CCC=CCC)C(O)C=CCCCCCCC)C(O)C(O)C1O)CCC=CCC=CCC=CCC=CCC=CCC=CCC</t>
  </si>
  <si>
    <t>1238.91370:37773</t>
  </si>
  <si>
    <t>w/o MS2: MLCL 22:6_15:2_22:6</t>
  </si>
  <si>
    <t>C68H106O16P2</t>
  </si>
  <si>
    <t>YJMMPUVSUIFGPQ-UHFFFAOYSA-N</t>
  </si>
  <si>
    <t>O=C(OCC(OC(=O)CCC=CCC=CCC=CCC=CCC=CCC=CCC)COP(=O)(O)OCC(O)COP(=O)(O)OCC(O)COC(=O)CCCCCCC=CCC=CCCC)CCC=CCC=CCC=CCC=CCC=CCC=CCC</t>
  </si>
  <si>
    <t>1239.68787:28133 1240.68933:14430</t>
  </si>
  <si>
    <t>1239.68567:14317 1240.68616:18677</t>
  </si>
  <si>
    <t>w/o MS2: AHexCer (O-22:6)12:1;O2/36:5</t>
  </si>
  <si>
    <t>C76H125NO9</t>
  </si>
  <si>
    <t>GMQFYRAZSGRSKI-UHFFFAOYSA-N</t>
  </si>
  <si>
    <t>O=C(OCC1OC(OCC(NC(=O)CCCCCCCCCCCCCCCCCCCC=CCC=CCC=CCC=CCC=CCC)C(O)C=CCCCCCCC)C(O)C(O)C1O)CCC=CCC=CCC=CCC=CCC=CCC=CCC</t>
  </si>
  <si>
    <t>1240.94043:135644 1241.94458:133222 1242.95728:3283646</t>
  </si>
  <si>
    <t>1240.94092:245768 1241.94409:223753 1242.94836:90769</t>
  </si>
  <si>
    <t>w/o MS2: Cer 21:1;O2/38:6;O(FA 22:6)</t>
  </si>
  <si>
    <t>C81H135NO5</t>
  </si>
  <si>
    <t>YSSXVJXZXNRJPU-UHFFFAOYSA-N</t>
  </si>
  <si>
    <t>O=C(OCCC=CCC=CCC=CCC=CCC=CCC=CCCCCCCCCCCCCCCCCCCC(=O)NC(CO)C(O)C=CCCCCCCCCCCCCCCCC)CCC=CCC=CCC=CCC=CCC=CCC=CCC</t>
  </si>
  <si>
    <t>1247.03162:39279</t>
  </si>
  <si>
    <t>w/o MS2: AHexCer (O-22:6)13:1;O2/36:6</t>
  </si>
  <si>
    <t>C77H125NO9</t>
  </si>
  <si>
    <t>PLFAKYUQCDARLQ-UHFFFAOYSA-N</t>
  </si>
  <si>
    <t>O=C(OCC1OC(OCC(NC(=O)CCCCCCCCCCCCCCCCC=CCC=CCC=CCC=CCC=CCC=CCC)C(O)C=CCCCCCCCC)C(O)C(O)C1O)CCC=CCC=CCC=CCC=CCC=CCC=CCC</t>
  </si>
  <si>
    <t>1252.92981:384353 1253.93359:101461 1254.95825:312481</t>
  </si>
  <si>
    <t>w/o MS2: AHexCer (O-22:6)16:3;O2/34:6</t>
  </si>
  <si>
    <t>C78H123NO9</t>
  </si>
  <si>
    <t>ZGWSSVGLRZOETD-UHFFFAOYSA-N</t>
  </si>
  <si>
    <t>O=C(OCC1OC(OCC(NC(=O)CCCCCCCCCCCCCCC=CCC=CCC=CCC=CCC=CCC=CCC)C(O)C=CCCC=CCCC=CCCC)C(O)C(O)C1O)CCC=CCC=CCC=CCC=CCC=CCC=CCC</t>
  </si>
  <si>
    <t>1262.92310:85052 1263.92688:39271</t>
  </si>
  <si>
    <t>w/o MS2: AHexCer (O-22:6)13:1;O2/36:3;O</t>
  </si>
  <si>
    <t>C77H131NO10</t>
  </si>
  <si>
    <t>UAKMAIJFXDZOQD-UHFFFAOYSA-N</t>
  </si>
  <si>
    <t>O=C(OCC1OC(OCC(NC(=O)C(O)CCCCCCCCCCCCCCCCCCCC=CCC=CCC=CCCCCCCC)C(O)C=CCCCCCCCC)C(O)C(O)C1O)CCC=CCC=CCC=CCC=CCC=CCC=CCC</t>
  </si>
  <si>
    <t>1274.97314:24092 1276.94287:20973</t>
  </si>
  <si>
    <t>w/o MS2: AHexCer (O-22:6)15:3;O2/36:6</t>
  </si>
  <si>
    <t>C79H125NO9</t>
  </si>
  <si>
    <t>VUARXENPCUGUOO-UHFFFAOYSA-N</t>
  </si>
  <si>
    <t>O=C(OCC1OC(OCC(NC(=O)CCCCCCCCCCCCCCCCC=CCC=CCC=CCC=CCC=CCC=CCC)C(O)C=CCCC=CCCC=CCC)C(O)C(O)C1O)CCC=CCC=CCC=CCC=CCC=CCC=CCC</t>
  </si>
  <si>
    <t>1276.93823:155648 1277.94299:102024 1278.94690:48249</t>
  </si>
  <si>
    <t>1276.93921:130494 1277.94348:142176 1278.94592:42508</t>
  </si>
  <si>
    <t>1276.94116:135511 1277.94519:94887 1278.94641:40762</t>
  </si>
  <si>
    <t>w/o MS2: AHexCer (O-22:6)12:2;O2/38:6;O</t>
  </si>
  <si>
    <t>C78H125NO10</t>
  </si>
  <si>
    <t>KGGQIMWJRAYSHO-UHFFFAOYSA-N</t>
  </si>
  <si>
    <t>O=C(OCC1OC(OCC(NC(=O)C(O)CCCCCCCCCCCCCCCCCC=CCC=CCC=CCC=CCC=CCC=CCC)C(O)C=CCCC=CCCC)C(O)C(O)C1O)CCC=CCC=CCC=CCC=CCC=CCC=CCC</t>
  </si>
  <si>
    <t>1280.93457:28357 1281.93848:20062</t>
  </si>
  <si>
    <t>w/o MS2: MLCL 22:0_16:0_22:0</t>
  </si>
  <si>
    <t>C69H136O16P2</t>
  </si>
  <si>
    <t>MNLXTWKOQSXEHH-UHFFFAOYSA-N</t>
  </si>
  <si>
    <t>O=C(OCC(O)COP(=O)(O)OCC(O)COP(=O)(O)OCC(OC(=O)CCCCCCCCCCCCCCCCCCCCC)COC(=O)CCCCCCCCCCCCCCCCCCCCC)CCCCCCCCCCCCCCC</t>
  </si>
  <si>
    <t>1281.91248:43847 1282.40662:57364 1282.91821:38739 1283.42786:50821 1283.91699:28076</t>
  </si>
  <si>
    <t>w/o MS2: AHexCer (O-22:6)13:1;O2/38:5</t>
  </si>
  <si>
    <t>C79H131NO9</t>
  </si>
  <si>
    <t>QNODDWUZRUTPBT-UHFFFAOYSA-N</t>
  </si>
  <si>
    <t>O=C(OCC1OC(OCC(NC(=O)CCCCCCCCCCCCCCCCCCCCCC=CCC=CCC=CCC=CCC=CCC)C(O)C=CCCCCCCCC)C(O)C(O)C1O)CCC=CCC=CCC=CCC=CCC=CCC=CCC</t>
  </si>
  <si>
    <t>1282.98743:330645 1283.45459:76665 1283.99585:196519 1284.99719:71406</t>
  </si>
  <si>
    <t>w/o MS2: AHexCer (O-22:6)12:1;O2/38:5;O</t>
  </si>
  <si>
    <t>C78H129NO10</t>
  </si>
  <si>
    <t>LIPSZBZDUXFJSQ-UHFFFAOYSA-N</t>
  </si>
  <si>
    <t>O=C(OCC1OC(OCC(NC(=O)C(O)CCCCCCCCCCCCCCCCCCCCC=CCC=CCC=CCC=CCC=CCC)C(O)C=CCCCCCCC)C(O)C(O)C1O)CCC=CCC=CCC=CCC=CCC=CCC=CCC</t>
  </si>
  <si>
    <t>1284.96606:39330 1285.96997:36856 1286.97766:23118</t>
  </si>
  <si>
    <t>w/o MS2: AHexCer (O-22:6)13:1;O2/38:3</t>
  </si>
  <si>
    <t>C79H135NO9</t>
  </si>
  <si>
    <t>VXKUCCNUBUMCIT-UHFFFAOYSA-N</t>
  </si>
  <si>
    <t>O=C(OCC1OC(OCC(NC(=O)CCCCCCCCCCCCCCCCCCCCCCC=CCC=CCC=CCCCCCCC)C(O)C=CCCCCCCCC)C(O)C(O)C1O)CCC=CCC=CCC=CCC=CCC=CCC=CCC</t>
  </si>
  <si>
    <t>1287.01099:2910110 1288.01404:791647 1289.01660:179482</t>
  </si>
  <si>
    <t>w/o MS2: AHexCer (O-22:6)12:1;O2/38:3;O</t>
  </si>
  <si>
    <t>C78H133NO10</t>
  </si>
  <si>
    <t>HMPZJLUJESXMBR-UHFFFAOYSA-N</t>
  </si>
  <si>
    <t>O=C(OCC1OC(OCC(NC(=O)C(O)CCCCCCCCCCCCCCCCCCCCCC=CCC=CCC=CCCCCCCC)C(O)C=CCCCCCCC)C(O)C(O)C1O)CCC=CCC=CCC=CCC=CCC=CCC=CCC</t>
  </si>
  <si>
    <t>1288.99097:90186</t>
  </si>
  <si>
    <t>1288.99390:70348 1290.95544:159741</t>
  </si>
  <si>
    <t>w/o MS2: CL 12:0_12:0_14:0_22:3</t>
  </si>
  <si>
    <t>C69H128O17P2</t>
  </si>
  <si>
    <t>VSJKSVVWYLMPMY-UHFFFAOYSA-N</t>
  </si>
  <si>
    <t>O=C(OCC(OC(=O)CCCCCCCCCCCCC)COP(=O)(O)OCC(O)COP(=O)(O)OCC(OC(=O)CCCCCCCCCCC)COC(=O)CCCCCCCCCCC)CCCCCCCCC=CCC=CCC=CCCCCC</t>
  </si>
  <si>
    <t>7ppm error; Normalized unit: Intensity; Annotation method: Msp20230821112155_conventional_converted_dev_1; Tag: Confirmed</t>
  </si>
  <si>
    <t>1289.84729:42459 1290.85034:36166</t>
  </si>
  <si>
    <t>5.7ppm; Normalized unit: Intensity; Annotation method: Msp20230821112155_conventional_converted_dev_1; Tag: Confirmed</t>
  </si>
  <si>
    <t>1289.85107:50797 1290.85083:21167 1291.85498:19450</t>
  </si>
  <si>
    <t>w/o MS2: AHexCer (O-22:6)16:3;O2/36:6</t>
  </si>
  <si>
    <t>C80H127NO9</t>
  </si>
  <si>
    <t>HWSZLCOYEWJGTK-UHFFFAOYSA-N</t>
  </si>
  <si>
    <t>O=C(OCC1OC(OCC(NC(=O)CCCCCCCCCCCCCCCCC=CCC=CCC=CCC=CCC=CCC=CCC)C(O)C=CCCC=CCCC=CCCC)C(O)C(O)C1O)CCC=CCC=CCC=CCC=CCC=CCC=CCC</t>
  </si>
  <si>
    <t>1290.95325:170607 1291.42615:31551 1291.96118:111146 1292.95959:72789</t>
  </si>
  <si>
    <t>1290.95581:122201 1291.82776:18816 1291.95984:126318 1292.42676:20527 1292.96191:68398</t>
  </si>
  <si>
    <t>w/o MS2: AHexCer (O-22:6)15:3;O2/36:6;O</t>
  </si>
  <si>
    <t>C79H125NO10</t>
  </si>
  <si>
    <t>SOHCOPRIXHPPKE-UHFFFAOYSA-N</t>
  </si>
  <si>
    <t>O=C(OCC1OC(OCC(NC(=O)C(O)CCCCCCCCCCCCCCCC=CCC=CCC=CCC=CCC=CCC=CCC)C(O)C=CCCC=CCCC=CCC)C(O)C(O)C1O)CCC=CCC=CCC=CCC=CCC=CCC=CCC</t>
  </si>
  <si>
    <t>1292.93677:14674 1293.93860:14979</t>
  </si>
  <si>
    <t>w/o MS2: MLCL 22:1_17:0_22:0</t>
  </si>
  <si>
    <t>C70H136O16P2</t>
  </si>
  <si>
    <t>TYDWGZYPYDHVQG-UHFFFAOYSA-N</t>
  </si>
  <si>
    <t>O=C(OCC(O)COP(=O)(O)OCC(O)COP(=O)(O)OCC(OC(=O)CCCCCCCCCCCCCCCCCCCCC)COC(=O)CCCCCCCCCCCC=CCCCCCCCC)CCCCCCCCCCCCCCCC</t>
  </si>
  <si>
    <t>1293.92078:48178 1294.42163:91552 1294.45801:47107 1294.92261:66769 1294.96509:40575 1295.42041:91758 1295.46375:35521 1295.92517:75089</t>
  </si>
  <si>
    <t>w/o MS2: AHexCer (O-22:6)13:2;O2/38:6;O</t>
  </si>
  <si>
    <t>C79H127NO10</t>
  </si>
  <si>
    <t>XMJSURAJYYMDAZ-UHFFFAOYSA-N</t>
  </si>
  <si>
    <t>O=C(OCC1OC(OCC(NC(=O)C(O)CCCCCCCCCCCCCCCCCC=CCC=CCC=CCC=CCC=CCC=CCC)C(O)C=CCCC=CCCCC)C(O)C(O)C1O)CCC=CCC=CCC=CCC=CCC=CCC=CCC</t>
  </si>
  <si>
    <t>1294.95081:54101 1295.95386:31613</t>
  </si>
  <si>
    <t>ASM</t>
  </si>
  <si>
    <t>w/o MS2: AHexCer (O-22:6)13:1;O2/38:5;O</t>
  </si>
  <si>
    <t>C79H131NO10</t>
  </si>
  <si>
    <t>PFKDIATUGPDTMM-UHFFFAOYSA-N</t>
  </si>
  <si>
    <t>O=C(OCC1OC(OCC(NC(=O)C(O)CCCCCCCCCCCCCCCCCCCCC=CCC=CCC=CCC=CCC=CCC)C(O)C=CCCCCCCCC)C(O)C(O)C1O)CCC=CCC=CCC=CCC=CCC=CCC=CCC</t>
  </si>
  <si>
    <t>1298.98352:35790</t>
  </si>
  <si>
    <t>1298.98083:55427 1299.98682:23398 1300.98645:14879</t>
  </si>
  <si>
    <t>w/o MS2: MLCL 22:5_18:0_22:0</t>
  </si>
  <si>
    <t>C71H130O16P2</t>
  </si>
  <si>
    <t>HYNRXYVTGWHTIW-UHFFFAOYSA-N</t>
  </si>
  <si>
    <t>O=C(OCC(O)COP(=O)(O)OCC(O)COP(=O)(O)OCC(OC(=O)CCCCCCCCCCCCCCCCCCCCC)COC(=O)CCCCCC=CCC=CCC=CCC=CCC=CCC)CCCCCCCCCCCCCCCCC</t>
  </si>
  <si>
    <t>1299.88269:42418 1300.88684:28801 1301.88403:21348</t>
  </si>
  <si>
    <t>w/o MS2: SM 52:6;O2(FA 22:6)</t>
  </si>
  <si>
    <t>C79H135N2O7P</t>
  </si>
  <si>
    <t>MOMPMCXATSIVPS-UHFFFAOYSA-N</t>
  </si>
  <si>
    <t>O=C(OC(C=CCCCCCCCCC)C(NC(=O)CCCCCCCCCCCCCCCCCCCCCC=CCC=CCC=CCC=CCC=CCC)COP(=O)([O-])OCC[N+](C)(C)C)CCC=CCC=CCC=CCC=CCC=CCC=CCC</t>
  </si>
  <si>
    <t>1299.99304:102440 1300.99512:65815 1301.99487:39281</t>
  </si>
  <si>
    <t>w/o MS2: CL 12:0_12:0_15:0_22:3</t>
  </si>
  <si>
    <t>C70H130O17P2</t>
  </si>
  <si>
    <t>BYWYEBTWLQHFBL-UHFFFAOYSA-N</t>
  </si>
  <si>
    <t>O=C(OCC(OC(=O)CCCCCCCCCCCCCC)COP(=O)(O)OCC(O)COP(=O)(O)OCC(OC(=O)CCCCCCCCCCC)COC(=O)CCCCCCCCCCC)CCCCCCCCC=CCC=CCC=CCCCCC</t>
  </si>
  <si>
    <t>1303.86157:94749 1304.00684:51105 1304.43799:28815 1304.86902:38124 1305.93933:130089</t>
  </si>
  <si>
    <t>1303.86536:121289 1303.91223:28771 1304.86951:115987 1304.93152:25539 1304.97363:191460 1305.86877:55211</t>
  </si>
  <si>
    <t>w/o MS2: Hex3Cer 51:2;O2</t>
  </si>
  <si>
    <t>C69H129NO18</t>
  </si>
  <si>
    <t>Hex3Cer</t>
  </si>
  <si>
    <t>CSMXMGNXDWWFIQ-UHFFFAOYSA-N</t>
  </si>
  <si>
    <t>O=C(NC(COC1OC(CO)C(OC2OC(CO)C(OC3OC(CO)C(O)C(O)C3O)C(O)C2O)C(O)C1O)C(O)C=CCCCCCCCCCCC)CCCCCCCCCCCCCCCCCCCCCCC=CCCCCCCCCCC</t>
  </si>
  <si>
    <t>1304.91895:13191 1306.05322:10930</t>
  </si>
  <si>
    <t>w/o MS2: AHexCer (O-22:6)15:3;O2/38:6</t>
  </si>
  <si>
    <t>C81H129NO9</t>
  </si>
  <si>
    <t>WMERCHALFQSGCH-UHFFFAOYSA-N</t>
  </si>
  <si>
    <t>O=C(OCC1OC(OCC(NC(=O)CCCCCCCCCCCCCCCCCCC=CCC=CCC=CCC=CCC=CCC=CCC)C(O)C=CCCC=CCCC=CCC)C(O)C(O)C1O)CCC=CCC=CCC=CCC=CCC=CCC=CCC</t>
  </si>
  <si>
    <t>1304.97131:87241 1305.43628:24648 1305.97449:109546 1306.97900:34232</t>
  </si>
  <si>
    <t>w/o MS2: CL 12:0_14:0_17:0_18:2</t>
  </si>
  <si>
    <t>1305.89880:33111</t>
  </si>
  <si>
    <t>w/o MS2: AHexCer (O-22:6)15:2;O2/38:6</t>
  </si>
  <si>
    <t>C81H131NO9</t>
  </si>
  <si>
    <t>PLZHBROUOTUNII-UHFFFAOYSA-N</t>
  </si>
  <si>
    <t>O=C(OCC1OC(OCC(NC(=O)CCCCCCCCCCCCCCCCCCC=CCC=CCC=CCC=CCC=CCC=CCC)C(O)C=CCCC=CCCCCCC)C(O)C(O)C1O)CCC=CCC=CCC=CCC=CCC=CCC=CCC</t>
  </si>
  <si>
    <t>1306.98022:118036 1307.98230:24824</t>
  </si>
  <si>
    <t>w/o MS2: MLCL 22:1_18:0_22:0</t>
  </si>
  <si>
    <t>C71H138O16P2</t>
  </si>
  <si>
    <t>HENOCZYXXHJNIH-UHFFFAOYSA-N</t>
  </si>
  <si>
    <t>O=C(OCC(O)COP(=O)(O)OCC(O)COP(=O)(O)OCC(OC(=O)CCCCCCCCCCCCCCCCCCCCC)COC(=O)CCCCCCCCCCCC=CCCCCCCCC)CCCCCCCCCCCCCCCCC</t>
  </si>
  <si>
    <t>1307.93274:104394 1307.97717:57193 1308.43481:139495 1308.93457:142115 1309.43408:92562 1309.47913:41051 1309.93921:174856</t>
  </si>
  <si>
    <t>241.21730:5785 294.27997:6165 444.24860:14537</t>
  </si>
  <si>
    <t>w/o MS2: CL 12:0_14:0_17:0_18:0</t>
  </si>
  <si>
    <t>C70H136O17P2</t>
  </si>
  <si>
    <t>FSRDURVQAHZMHR-UHFFFAOYSA-N</t>
  </si>
  <si>
    <t>O=C(OCC(OC(=O)CCCCCCCCCCC)COP(=O)(O)OCC(O)COP(=O)(O)OCC(OC(=O)CCCCCCCCCCCCCCCC)COC(=O)CCCCCCCCCCCCCCCCC)CCCCCCCCCCCCC</t>
  </si>
  <si>
    <t>1309.91394:140693 1310.91418:92324 1311.91736:24584</t>
  </si>
  <si>
    <t>w/o MS2: AHexCer (O-22:6)15:1;O2/38:4</t>
  </si>
  <si>
    <t>C81H137NO9</t>
  </si>
  <si>
    <t>IEDZHGSFEPAFTM-UHFFFAOYSA-N</t>
  </si>
  <si>
    <t>O=C(OCC1OC(OCC(NC(=O)CCCCCCCCCCCCCCCCCCCCCCCCC=CCC=CCC=CCC=CCC)C(O)C=CCCCCCCCCCC)C(O)C(O)C1O)CCC=CCC=CCC=CCC=CCC=CCC=CCC</t>
  </si>
  <si>
    <t>1313.03650:20529</t>
  </si>
  <si>
    <t>w/o MS2: MLCL 22:5_19:0_22:0</t>
  </si>
  <si>
    <t>C72H132O16P2</t>
  </si>
  <si>
    <t>PUBITBXHEUQKBX-UHFFFAOYSA-N</t>
  </si>
  <si>
    <t>O=C(OCC(O)COP(=O)(O)OCC(O)COP(=O)(O)OCC(OC(=O)CCCCCCCCCCCCCCCCCCCCC)COC(=O)CCCCCC=CCC=CCC=CCC=CCC=CCC)CCCCCCCCCCCCCCCCCC</t>
  </si>
  <si>
    <t>1313.89893:19280 1314.89978:41733</t>
  </si>
  <si>
    <t>w/o MS2: MLCL 22:4_19:0_22:0</t>
  </si>
  <si>
    <t>C72H134O16P2</t>
  </si>
  <si>
    <t>AIRODNPBVJJZRA-UHFFFAOYSA-N</t>
  </si>
  <si>
    <t>O=C(OCC(O)COP(=O)(O)OCC(O)COP(=O)(O)OCC(OC(=O)CCCCCCCCCCCCCCCCCCCCC)COC(=O)CCCCCCCCC=CCC=CCC=CCC=CCC)CCCCCCCCCCCCCCCCCC</t>
  </si>
  <si>
    <t>1315.90405:21704</t>
  </si>
  <si>
    <t>w/o MS2: AHexCer (O-22:6)14:1;O2/38:3;O</t>
  </si>
  <si>
    <t>C80H137NO10</t>
  </si>
  <si>
    <t>WGUHVEIUBYXWJK-UHFFFAOYSA-N</t>
  </si>
  <si>
    <t>O=C(OCC1OC(OCC(NC(=O)C(O)CCCCCCCCCCCCCCCCCCCCCC=CCC=CCC=CCCCCCCC)C(O)C=CCCCCCCCCC)C(O)C(O)C1O)CCC=CCC=CCC=CCC=CCC=CCC=CCC</t>
  </si>
  <si>
    <t>1317.01917:302541 1317.88049:102997 1317.92969:58353 1318.02051:70099 1318.88098:94370</t>
  </si>
  <si>
    <t>w/o MS2: CL 12:0_12:0_16:0_22:3</t>
  </si>
  <si>
    <t>C71H132O17P2</t>
  </si>
  <si>
    <t>YTMMLCWTEGEBAI-UHFFFAOYSA-N</t>
  </si>
  <si>
    <t>O=C(OCC(OC(=O)CCCCCCCCCCCCCCC)COP(=O)(O)OCC(O)COP(=O)(O)OCC(OC(=O)CCCCCCCCCCC)COC(=O)CCCCCCCCCCC)CCCCCCCCC=CCC=CCC=CCCCCC</t>
  </si>
  <si>
    <t>1317.88086:56628 1318.88184:65256 1319.45093:51411 1319.88623:24905</t>
  </si>
  <si>
    <t>w/o MS2: MLCL 22:3_19:0_22:0</t>
  </si>
  <si>
    <t>C72H136O16P2</t>
  </si>
  <si>
    <t>VIWMHRRUQXCNQA-UHFFFAOYSA-N</t>
  </si>
  <si>
    <t>O=C(OCC(O)COP(=O)(O)OCC(O)COP(=O)(O)OCC(OC(=O)CCCCCCCCCCCCCCCCCCCCC)COC(=O)CCCCCCCCC=CCC=CCC=CCCCCC)CCCCCCCCCCCCCCCCCC</t>
  </si>
  <si>
    <t>1317.92871:118250 1318.02112:84701</t>
  </si>
  <si>
    <t>w/o MS2: MLCL 22:6_20:0_22:2</t>
  </si>
  <si>
    <t>C73H128O16P2</t>
  </si>
  <si>
    <t>JRYNMUHCMFCWJV-UHFFFAOYSA-N</t>
  </si>
  <si>
    <t>O=C(OCC(OC(=O)CCCCCCCCCCCC=CCC=CCCCCC)COP(=O)(O)OCC(O)COP(=O)(O)OCC(O)COC(=O)CCCCCCCCCCCCCCCCCCC)CCC=CCC=CCC=CCC=CCC=CCC=CCC</t>
  </si>
  <si>
    <t>1321.86218:59602 1321.94580:35684 1322.44971:57813 1322.86914:32476 1322.94995:69473 1323.44897:43521 1323.86951:54541 1323.95386:28080</t>
  </si>
  <si>
    <t>w/o MS2: MLCL 22:1_19:0_22:0</t>
  </si>
  <si>
    <t>C72H140O16P2</t>
  </si>
  <si>
    <t>JDKMRZORFCHWKE-UHFFFAOYSA-N</t>
  </si>
  <si>
    <t>O=C(OCC(O)COP(=O)(O)OCC(O)COP(=O)(O)OCC(OC(=O)CCCCCCCCCCCCCCCCCCCCC)COC(=O)CCCCCCCCCCCC=CCCCCCCCC)CCCCCCCCCCCCCCCCCC</t>
  </si>
  <si>
    <t>1321.95447:131325 1322.45374:109865 1322.95325:93863 1323.45422:76267 1323.95593:151540</t>
  </si>
  <si>
    <t>w/o MS2: SM 54:9;O2(FA 22:6)</t>
  </si>
  <si>
    <t>C81H133N2O7P</t>
  </si>
  <si>
    <t>SPDJSTSFUIFXKX-UHFFFAOYSA-N</t>
  </si>
  <si>
    <t>O=C(OC(C=CCCC=CCCC=CCCC)C(NC(=O)CCCCCCCCCCCCCCCCCCC=CCC=CCC=CCC=CCC=CCC=CCC)COP(=O)([O-])OCC[N+](C)(C)C)CCC=CCC=CCC=CCC=CCC=CCC=CCC</t>
  </si>
  <si>
    <t>1321.97449:75391 1322.97766:64468 1323.97888:35884</t>
  </si>
  <si>
    <t>w/o MS2: AHexCer (O-22:6)15:2;O2/38:6;O</t>
  </si>
  <si>
    <t>C81H131NO10</t>
  </si>
  <si>
    <t>GZHOBTBAUPPVSI-UHFFFAOYSA-N</t>
  </si>
  <si>
    <t>O=C(OCC1OC(OCC(NC(=O)C(O)CCCCCCCCCCCCCCCCCC=CCC=CCC=CCC=CCC=CCC=CCC)C(O)C=CCCC=CCCCCCC)C(O)C(O)C1O)CCC=CCC=CCC=CCC=CCC=CCC=CCC</t>
  </si>
  <si>
    <t>1322.98059:128418 1323.90271:83638 1323.98071:106147 1324.89661:56108 1324.98682:45866</t>
  </si>
  <si>
    <t>w/o MS2: CL 12:0_12:0_12:0_26:0</t>
  </si>
  <si>
    <t>C71H138O17P2</t>
  </si>
  <si>
    <t>BWZGRRWHISTITI-UHFFFAOYSA-N</t>
  </si>
  <si>
    <t>O=C(OCC(OC(=O)CCCCCCCCCCC)COP(=O)(O)OCC(O)COP(=O)(O)OCC(OC(=O)CCCCCCCCCCC)COC(=O)CCCCCCCCCCCCCCCCCCCCCCCCC)CCCCCCCCCCC</t>
  </si>
  <si>
    <t>1323.92969:96758 1324.93127:55063 1325.93579:37742</t>
  </si>
  <si>
    <t>w/o MS2: SM 54:6;O2(FA 22:6)</t>
  </si>
  <si>
    <t>C81H139N2O7P</t>
  </si>
  <si>
    <t>FQBJTLMHTMAWPD-UHFFFAOYSA-N</t>
  </si>
  <si>
    <t>O=C(OC(C=CCCCCCCCCCCC)C(NC(=O)CCCCCCCCCCCCCCCCCCCCCC=CCC=CCC=CCC=CCC=CCC)COP(=O)([O-])OCC[N+](C)(C)C)CCC=CCC=CCC=CCC=CCC=CCC=CCC</t>
  </si>
  <si>
    <t>1328.02258:7715650 1329.02588:5975071 1330.02893:3244179</t>
  </si>
  <si>
    <t>409.28317:11671</t>
  </si>
  <si>
    <t>w/o MS2: MLCL 22:4_20:0_22:0</t>
  </si>
  <si>
    <t>C73H136O16P2</t>
  </si>
  <si>
    <t>UABZVNYQAHQBAJ-UHFFFAOYSA-N</t>
  </si>
  <si>
    <t>O=C(OCC(O)COP(=O)(O)OCC(O)COP(=O)(O)OCC(OC(=O)CCCCCCCCCCCCCCCCCCCCC)COC(=O)CCCCCCCCC=CCC=CCC=CCC=CCC)CCCCCCCCCCCCCCCCCCC</t>
  </si>
  <si>
    <t>1329.91626:34995</t>
  </si>
  <si>
    <t>CL 63:3|CL 31:0_32:3</t>
  </si>
  <si>
    <t>C72H134O17P2</t>
  </si>
  <si>
    <t>NJQODQIRWIBIKP-UHFFFAOYSA-N</t>
  </si>
  <si>
    <t>O=C(OCC(OC(=O)CCCCCCCC=CCCCCC)COP(=O)(O)OCC(O)COP(=O)(O)OCC(OC(=O)CCCCCCCCCCCCCC)COC(=O)CCCCCCCCCCCCCCC)CCCCCCCC=CCC=CCCCC</t>
  </si>
  <si>
    <t>1331.89453:960914 1332.89783:705259 1332.94116:12551 1333.90161:344616</t>
  </si>
  <si>
    <t>241.21722:39901 641.41779:12265</t>
  </si>
  <si>
    <t>w/o MS2: Hex3Cer 53:2;O2</t>
  </si>
  <si>
    <t>C71H133NO18</t>
  </si>
  <si>
    <t>YNMRLWVUGYPRHN-UHFFFAOYSA-N</t>
  </si>
  <si>
    <t>O=C(NC(COC1OC(CO)C(OC2OC(CO)C(OC3OC(CO)C(O)C(O)C3O)C(O)C2O)C(O)C1O)C(O)C=CCCCCCCCCCCC)CCCCCCCCCCCCCCCCCCCCCCCCC=CCCCCCCCCCC</t>
  </si>
  <si>
    <t>1332.95056:72437 1333.30627:21272 1334.95532:44331</t>
  </si>
  <si>
    <t>1332.95044:118144 1333.95618:150129 1334.95959:75330</t>
  </si>
  <si>
    <t>w/o MS2: CL 12:0_15:0_18:1_18:1</t>
  </si>
  <si>
    <t>JGIUXWKDEOLAQD-UHFFFAOYSA-N</t>
  </si>
  <si>
    <t>O=C(OCC(OC(=O)CCCCCCCC=CCCCCCCCC)COP(=O)(O)OCC(O)COP(=O)(O)OCC(OC(=O)CCCCCCCCCCC)COC(=O)CCCCCCCCCCCCCC)CCCCCCCC=CCCCCCCCC</t>
  </si>
  <si>
    <t>1333.92944:1575169 1334.43384:111301 1334.93298:661092 1335.93738:165428</t>
  </si>
  <si>
    <t>241.21730:6250 281.26733:10186 430.23322:8993 639.28241:15207 1023.71808:44799</t>
  </si>
  <si>
    <t>w/o MS2: CL 12:0_15:0_18:0_18:2</t>
  </si>
  <si>
    <t>1333.92957:1454721 1334.43188:75978 1334.93286:628095 1335.93445:174122</t>
  </si>
  <si>
    <t>w/o MS2: Hex3Cer 53:1;O2</t>
  </si>
  <si>
    <t>C71H135NO18</t>
  </si>
  <si>
    <t>FXKPYRZWMKQNAT-UHFFFAOYSA-N</t>
  </si>
  <si>
    <t>O=C(NC(COC1OC(CO)C(OC2OC(CO)C(OC3OC(CO)C(O)C(O)C3O)C(O)C2O)C(O)C1O)C(O)C=CCCCCCCCCCCC)CCCCCCCCCCCCCCCCCCCCCCCCCCCCCCCCCCCC</t>
  </si>
  <si>
    <t>1334.96069:49872 1335.95959:47361</t>
  </si>
  <si>
    <t>w/o MS2: AHexCer (O-22:6)16:3;O2/38:6;O</t>
  </si>
  <si>
    <t>C82H131NO10</t>
  </si>
  <si>
    <t>JYRQUFZALRLQBY-UHFFFAOYSA-N</t>
  </si>
  <si>
    <t>O=C(OCC1OC(OCC(NC(=O)C(O)CCCCCCCCCCCCCCCCCC=CCC=CCC=CCC=CCC=CCC=CCC)C(O)C=CCCC=CCCC=CCCC)C(O)C(O)C1O)CCC=CCC=CCC=CCC=CCC=CCC=CCC</t>
  </si>
  <si>
    <t>1334.97156:97038 1335.47778:89534 1335.93298:18664</t>
  </si>
  <si>
    <t>w/o MS2: MLCL 22:6_21:0_22:2</t>
  </si>
  <si>
    <t>C74H130O16P2</t>
  </si>
  <si>
    <t>FFKZCVDIYHZQBY-UHFFFAOYSA-N</t>
  </si>
  <si>
    <t>O=C(OCC(OC(=O)CCCCCCCCCCCC=CCC=CCCCCC)COP(=O)(O)OCC(O)COP(=O)(O)OCC(O)COC(=O)CCCCCCCCCCCCCCCCCCCC)CCC=CCC=CCC=CCC=CCC=CCC=CCC</t>
  </si>
  <si>
    <t>1335.88000:20052 1336.88562:29196 1337.88440:15774</t>
  </si>
  <si>
    <t>w/o MS2: CL 12:0_12:0_24:0_15:1</t>
  </si>
  <si>
    <t>1335.93542:180189</t>
  </si>
  <si>
    <t>1335.93591:254693</t>
  </si>
  <si>
    <t>w/o MS2: AHexCer (O-22:6)16:2;O2/38:6;O</t>
  </si>
  <si>
    <t>C82H133NO10</t>
  </si>
  <si>
    <t>DQRPRICMQMCMHO-UHFFFAOYSA-N</t>
  </si>
  <si>
    <t>O=C(OCC1OC(OCC(NC(=O)C(O)CCCCCCCCCCCCCCCCCC=CCC=CCC=CCC=CCC=CCC=CCC)C(O)C=CCCC=CCCCCCCC)C(O)C(O)C1O)CCC=CCC=CCC=CCC=CCC=CCC=CCC</t>
  </si>
  <si>
    <t>1336.99548:48120 1337.91541:139820 1337.99829:49094 1338.91150:73871</t>
  </si>
  <si>
    <t>w/o MS2: CL 15:0_15:1_17:1_17:1</t>
  </si>
  <si>
    <t>C73H136O17P2</t>
  </si>
  <si>
    <t>JPZYHXHVYUISSO-UHFFFAOYSA-N</t>
  </si>
  <si>
    <t>O=C(OCC(OC(=O)CCCCCCCC=CCCCCCCC)COP(=O)(O)OCC(O)COP(=O)(O)OCC(OC(=O)CCCCCCCCCCCCCC)COC(=O)CCCCCCCC=CCCCCC)CCCCCCCC=CCCCCCCC</t>
  </si>
  <si>
    <t>1345.91077:629300 1346.91382:460684 1347.91675:205123</t>
  </si>
  <si>
    <t>152.99579:16903 241.21727:27046 349.28577:6513 807.45251:9663</t>
  </si>
  <si>
    <t>w/o MS2: CL 12:0_12:0_18:0_22:3</t>
  </si>
  <si>
    <t>KUTRRQQMWPHSMO-UHFFFAOYSA-N</t>
  </si>
  <si>
    <t>O=C(OCC(OC(=O)CCCCCCCCCCCCCCCCC)COP(=O)(O)OCC(O)COP(=O)(O)OCC(OC(=O)CCCCCCCCCCC)COC(=O)CCCCCCCCCCC)CCCCCCCCC=CCC=CCC=CCCCCC</t>
  </si>
  <si>
    <t>1345.92847:45703 1346.38977:17395 1346.72229:18786 1346.93237:19386</t>
  </si>
  <si>
    <t>w/o MS2: CL 12:0_12:0_26:0_14:1</t>
  </si>
  <si>
    <t>C73H140O17P2</t>
  </si>
  <si>
    <t>ZAPKQFOJZCQOJG-UHFFFAOYSA-N</t>
  </si>
  <si>
    <t>O=C(OCC(OC(=O)CCCCCCCCCCCCCCCCCCCCCCCCC)COP(=O)(O)OCC(O)COP(=O)(O)OCC(OC(=O)CCCCCCCCCCC)COC(=O)CCCCCCCCCCC)CCCCCCCC=CCCCC</t>
  </si>
  <si>
    <t>1349.95044:497339 1351.95190:81781</t>
  </si>
  <si>
    <t>w/o MS2: SM 56:9;O2(FA 22:6)</t>
  </si>
  <si>
    <t>C83H137N2O7P</t>
  </si>
  <si>
    <t>UUDWWHMEEDLIEF-UHFFFAOYSA-N</t>
  </si>
  <si>
    <t>O=C(OC(C=CCCC=CCCC=CCCCCC)C(NC(=O)CCCCCCCCCCCCCCCCCCC=CCC=CCC=CCC=CCC=CCC=CCC)COP(=O)([O-])OCC[N+](C)(C)C)CCC=CCC=CCC=CCC=CCC=CCC=CCC</t>
  </si>
  <si>
    <t>1350.00598:92753 1351.00635:69469 1352.01038:43406</t>
  </si>
  <si>
    <t>w/o MS2: Hex3Cer 55:7;O2</t>
  </si>
  <si>
    <t>C73H127NO18</t>
  </si>
  <si>
    <t>QLCQIEAZGANVDX-UHFFFAOYSA-N</t>
  </si>
  <si>
    <t>O=C(NC(COC1OC(CO)C(OC2OC(CO)C(OC3OC(CO)C(O)C(O)C3O)C(O)C2O)C(O)C1O)C(O)C=CCCCCCCCCCCCC)CCCCCCCCCCCCCCCCCCC=CCC=CCC=CCC=CCC=CCC=CCC</t>
  </si>
  <si>
    <t>1350.90027:43530 1351.90295:33780</t>
  </si>
  <si>
    <t>w/o MS2: Hex3Cer 55:5;O2</t>
  </si>
  <si>
    <t>C73H131NO18</t>
  </si>
  <si>
    <t>WQNIYFGORLJXDB-UHFFFAOYSA-N</t>
  </si>
  <si>
    <t>O=C(NC(COC1OC(CO)C(OC2OC(CO)C(OC3OC(CO)C(O)C(O)C3O)C(O)C2O)C(O)C1O)C(O)C=CCCCCCCCCCCCC)CCCCCCCCCCCCCCCCCCCCCCCCC=CCC=CCC=CCC=CCC</t>
  </si>
  <si>
    <t>1354.93372:46273 1355.93738:84165 1356.93945:37068</t>
  </si>
  <si>
    <t>1354.93445:17603 1356.94617:17876</t>
  </si>
  <si>
    <t>w/o MS2: MLCL 22:5_22:0_22:0</t>
  </si>
  <si>
    <t>C75H138O16P2</t>
  </si>
  <si>
    <t>UUTFTBSYZJJTGN-UHFFFAOYSA-N</t>
  </si>
  <si>
    <t>O=C(OCC(O)COP(=O)(O)OCC(O)COP(=O)(O)OCC(OC(=O)CCCCCCCCCCCCCCCCCCCCC)COC(=O)CCCCCC=CCC=CCC=CCC=CCC=CCC)CCCCCCCCCCCCCCCCCCCCC</t>
  </si>
  <si>
    <t>1355.93872:218312 1356.95044:122404 1357.44116:71481</t>
  </si>
  <si>
    <t>w/o MS2: SM 56:6;O2(FA 22:6)</t>
  </si>
  <si>
    <t>C83H143N2O7P</t>
  </si>
  <si>
    <t>YYYAVFXWXQAJKV-UHFFFAOYSA-N</t>
  </si>
  <si>
    <t>O=C(OC(C=CCCCCCCCCCCCCC)C(NC(=O)CCCCCCCCCCCCCCCCCCCCCC=CCC=CCC=CCC=CCC=CCC)COP(=O)([O-])OCC[N+](C)(C)C)CCC=CCC=CCC=CCC=CCC=CCC=CCC</t>
  </si>
  <si>
    <t>1356.05383:38537232 1356.55310:394192 1357.05688:30824080 1357.55920:234467 1358.06006:14528418</t>
  </si>
  <si>
    <t>218.00478:15562 409.28317:86941</t>
  </si>
  <si>
    <t>1356.05420:3414584 1357.05725:2470164 1358.06067:1176863</t>
  </si>
  <si>
    <t>409.28287:6324</t>
  </si>
  <si>
    <t>w/o MS2: CL 12:0_12:0_20:5_22:6</t>
  </si>
  <si>
    <t>C75H124O17P2</t>
  </si>
  <si>
    <t>GFDHCZUEWJAWKW-UHFFFAOYSA-N</t>
  </si>
  <si>
    <t>O=C(OCC(OC(=O)CCCC=CCC=CCC=CCC=CCC=CCC)COP(=O)(O)OCC(O)COP(=O)(O)OCC(OC(=O)CCCCCCCCCCC)COC(=O)CCCCCCCCCCC)CCC=CCC=CCC=CCC=CCC=CCC=CCC</t>
  </si>
  <si>
    <t>1357.83191:16058 1358.83838:28408</t>
  </si>
  <si>
    <t>w/o MS2: MLCL 22:4_22:0_22:0</t>
  </si>
  <si>
    <t>C75H140O16P2</t>
  </si>
  <si>
    <t>BSYFBRIBYPXYPX-UHFFFAOYSA-N</t>
  </si>
  <si>
    <t>O=C(OCC(O)COP(=O)(O)OCC(O)COP(=O)(O)OCC(OC(=O)CCCCCCCCCCCCCCCCCCCCC)COC(=O)CCCCCCCCC=CCC=CCC=CCC=CCC)CCCCCCCCCCCCCCCCCCCCC</t>
  </si>
  <si>
    <t>1357.94568:121316 1358.44946:125197</t>
  </si>
  <si>
    <t>w/o MS2: CL 12:0_14:0_17:0_22:3</t>
  </si>
  <si>
    <t>C74H138O17P2</t>
  </si>
  <si>
    <t>NUVOJXZLBVBACT-UHFFFAOYSA-N</t>
  </si>
  <si>
    <t>O=C(OCC(OC(=O)CCCCCCCCCCCCCCCC)COP(=O)(O)OCC(O)COP(=O)(O)OCC(OC(=O)CCCCCCCCCCC)COC(=O)CCCCCCCCCCCCC)CCCCCCCCC=CCC=CCC=CCCCCC</t>
  </si>
  <si>
    <t>5.6ppm error; Normalized unit: Intensity; Annotation method: Msp20230821112155_conventional_converted_dev_1; Tag: Confirmed</t>
  </si>
  <si>
    <t>1359.92761:165381 1360.92932:114528 1361.93005:57685</t>
  </si>
  <si>
    <t>1359.94470:45968 1360.89636:27603</t>
  </si>
  <si>
    <t>w/o MS2: Hex3Cer 55:2;O2</t>
  </si>
  <si>
    <t>C73H137NO18</t>
  </si>
  <si>
    <t>CQNCMCNHMHIUSM-UHFFFAOYSA-N</t>
  </si>
  <si>
    <t>O=C(NC(COC1OC(CO)C(OC2OC(CO)C(OC3OC(CO)C(O)C(O)C3O)C(O)C2O)C(O)C1O)C(O)C=CCCCCCCCCCCCC)CCCCCCCCCCCCCCCCCCCCCCCCCC=CCCCCCCCCCC</t>
  </si>
  <si>
    <t>1360.98206:138310 1361.98877:115827 1362.99316:64046</t>
  </si>
  <si>
    <t>1360.98389:81850 1361.98938:97229 1362.99109:34368</t>
  </si>
  <si>
    <t>w/o MS2: CL 12:0_12:0_26:0_15:1</t>
  </si>
  <si>
    <t>C74H142O17P2</t>
  </si>
  <si>
    <t>YGJPJUYTHDLGBP-UHFFFAOYSA-N</t>
  </si>
  <si>
    <t>O=C(OCC(OC(=O)CCCCCCCCCCCCCCCCCCCCCCCCC)COP(=O)(O)OCC(O)COP(=O)(O)OCC(OC(=O)CCCCCCCCCCC)COC(=O)CCCCCCCCCCC)CCCCCCCC=CCCCCC</t>
  </si>
  <si>
    <t>1363.96790:266888 1364.97205:80998</t>
  </si>
  <si>
    <t>w/o MS2: SM 57:8;O2(FA 22:6)</t>
  </si>
  <si>
    <t>C84H141N2O7P</t>
  </si>
  <si>
    <t>IPHUIONVBQCUIJ-UHFFFAOYSA-N</t>
  </si>
  <si>
    <t>O=C(OC(C=CCCC=CCCCCCCCCCC)C(NC(=O)CCCCCCCCCCCCCCCCCCC=CCC=CCC=CCC=CCC=CCC=CCC)COP(=O)([O-])OCC[N+](C)(C)C)CCC=CCC=CCC=CCC=CCC=CCC=CCC</t>
  </si>
  <si>
    <t>1366.03442:828112 1367.03845:738447 1368.04187:527007</t>
  </si>
  <si>
    <t>241.21710:66203 376.00928:3816</t>
  </si>
  <si>
    <t>w/o MS2: SM 57:7;O2(FA 22:6)</t>
  </si>
  <si>
    <t>C84H143N2O7P</t>
  </si>
  <si>
    <t>HERBPMLZMYJJLJ-UHFFFAOYSA-N</t>
  </si>
  <si>
    <t>O=C(OC(C=CCCCCCCCCCCCCCC)C(NC(=O)CCCCCCCCCCCCCCCCCCC=CCC=CCC=CCC=CCC=CCC=CCC)COP(=O)([O-])OCC[N+](C)(C)C)CCC=CCC=CCC=CCC=CCC=CCC=CCC</t>
  </si>
  <si>
    <t>1368.06824:28760 1369.07068:20953</t>
  </si>
  <si>
    <t>w/o MS2: CL 12:0_15:1_20:5_20:5</t>
  </si>
  <si>
    <t>C76H126O17P2</t>
  </si>
  <si>
    <t>BAANIQFMTSMZMD-UHFFFAOYSA-N</t>
  </si>
  <si>
    <t>O=C(OCC(OC(=O)CCCC=CCC=CCC=CCC=CCC=CCC)COP(=O)(O)OCC(O)COP(=O)(O)OCC(OC(=O)CCCCCCCCCCC)COC(=O)CCCCCCCC=CCCCCC)CCCC=CCC=CCC=CCC=CCC=CCC</t>
  </si>
  <si>
    <t>1371.84790:87850 1372.85229:65664 1373.42542:21474</t>
  </si>
  <si>
    <t>w/o MS2: CL 12:0_15:0_20:5_20:5</t>
  </si>
  <si>
    <t>1373.85779:30546</t>
  </si>
  <si>
    <t>w/o MS2: CL 12:0_12:0_26:0_16:2</t>
  </si>
  <si>
    <t>C75H142O17P2</t>
  </si>
  <si>
    <t>RILBPMFRTXTVQI-UHFFFAOYSA-N</t>
  </si>
  <si>
    <t>O=C(OCC(OC(=O)CCCCCCCCCCCCCCCCCCCCCCCCC)COP(=O)(O)OCC(O)COP(=O)(O)OCC(OC(=O)CCCCCCCCCCC)COC(=O)CCCCCCCCCCC)CCCCCCCC=CCC=CCCC</t>
  </si>
  <si>
    <t>1375.97620:642181 1376.48047:29833 1376.97925:333065 1377.98376:101379</t>
  </si>
  <si>
    <t>w/o MS2: Hex3Cer 57:8;O2</t>
  </si>
  <si>
    <t>C75H129NO18</t>
  </si>
  <si>
    <t>DTGHVBQHEXSLMM-UHFFFAOYSA-N</t>
  </si>
  <si>
    <t>O=C(NC(COC1OC(CO)C(OC2OC(CO)C(OC3OC(CO)C(O)C(O)C3O)C(O)C2O)C(O)C1O)C(O)C=CCCC=CCCCCCCCCCC)CCCCCCCCCCCCCCCCCCC=CCC=CCC=CCC=CCC=CCC=CCC</t>
  </si>
  <si>
    <t>1376.91821:54916 1377.91907:52717</t>
  </si>
  <si>
    <t>1376.91931:22701 1377.91907:20204</t>
  </si>
  <si>
    <t>w/o MS2: SM 58:9;O2(FA 22:6)</t>
  </si>
  <si>
    <t>C85H141N2O7P</t>
  </si>
  <si>
    <t>MNLBGFJPSHJWQI-UHFFFAOYSA-N</t>
  </si>
  <si>
    <t>O=C(OC(C=CCCC=CCCC=CCCCCCCC)C(NC(=O)CCCCCCCCCCCCCCCCCCC=CCC=CCC=CCC=CCC=CCC=CCC)COP(=O)([O-])OCC[N+](C)(C)C)CCC=CCC=CCC=CCC=CCC=CCC=CCC</t>
  </si>
  <si>
    <t>1378.03528:4835610 1379.03796:3677996 1380.04285:1728590</t>
  </si>
  <si>
    <t>144.99944:3540 154.59958:3788 157.75659:3701 161.92206:4582 165.69583:3515 190.02153:4277 206.10825:3614 210.65477:4487 221.29417:4281 221.88687:4083 226.32358:4315 244.93987:4953 255.89740:4839 402.53555:4682 409.28275:50990 410.87363:4281 499.47446:4419 520.53961:4720 677.52362:2064174 678.52686:28690 708.32526:4460 807.59827:3865 894.25305:4284 1045.97424:4321 1378.03564:551749 1379.03699:16846</t>
  </si>
  <si>
    <t>1378.03540:1266988 1379.03894:867255 1380.04150:443067</t>
  </si>
  <si>
    <t>166.53836:3757 188.55110:3563 245.24603:4097 409.28311:9540 440.55267:3686 677.52350:534528 678.52814:7573 906.17914:4078 925.56207:6856 1378.03625:126060 1379.03784:6865</t>
  </si>
  <si>
    <t>w/o MS2: Hex3Cer 57:7;O2</t>
  </si>
  <si>
    <t>C75H131NO18</t>
  </si>
  <si>
    <t>IVLYIQIZUJFVMA-UHFFFAOYSA-N</t>
  </si>
  <si>
    <t>O=C(NC(COC1OC(CO)C(OC2OC(CO)C(OC3OC(CO)C(O)C(O)C3O)C(O)C2O)C(O)C1O)C(O)C=CCCCCCCCCCCCCCC)CCCCCCCCCCCCCCCCCCC=CCC=CCC=CCC=CCC=CCC=CCC</t>
  </si>
  <si>
    <t>1378.93213:139054 1379.87805:20919 1379.93555:103498 1380.93774:59713</t>
  </si>
  <si>
    <t>w/o MS2: Hex3Cer 57:5;O2</t>
  </si>
  <si>
    <t>C75H135NO18</t>
  </si>
  <si>
    <t>JCCPPRBLORPEKV-UHFFFAOYSA-N</t>
  </si>
  <si>
    <t>O=C(NC(COC1OC(CO)C(OC2OC(CO)C(OC3OC(CO)C(O)C(O)C3O)C(O)C2O)C(O)C1O)C(O)C=CCCCCCCCCCCCCCC)CCCCCCCCCCCCCCCCCCCCCCCCC=CCC=CCC=CCC=CCC</t>
  </si>
  <si>
    <t>1382.96558:77768 1383.96606:51486 1384.97449:21768</t>
  </si>
  <si>
    <t>1382.96619:103534 1383.97021:131350 1384.97095:52292</t>
  </si>
  <si>
    <t>w/o MS2: SM 58:6;O2(FA 22:6)</t>
  </si>
  <si>
    <t>C85H147N2O7P</t>
  </si>
  <si>
    <t>VHQKNJOEHRQOEP-UHFFFAOYSA-N</t>
  </si>
  <si>
    <t>O=C(OC(C=CCCCCCCCCCCCCCCC)C(NC(=O)CCCCCCCCCCCCCCCCCCCCCC=CCC=CCC=CCC=CCC=CCC)COP(=O)([O-])OCC[N+](C)(C)C)CCC=CCC=CCC=CCC=CCC=CCC=CCC</t>
  </si>
  <si>
    <t>1384.08618:401325 1385.09009:265685 1386.09131:147457</t>
  </si>
  <si>
    <t>1384.08472:1123588 1385.08801:692790 1386.09045:321181</t>
  </si>
  <si>
    <t>423.29956:4552</t>
  </si>
  <si>
    <t>w/o MS2: CL 12:0_12:0_22:5_22:6</t>
  </si>
  <si>
    <t>C77H128O17P2</t>
  </si>
  <si>
    <t>MBHBJJBPRODJLO-UHFFFAOYSA-N</t>
  </si>
  <si>
    <t>O=C(OCC(OC(=O)CCCCCC=CCC=CCC=CCC=CCC=CCC)COP(=O)(O)OCC(O)COP(=O)(O)OCC(OC(=O)CCCCCCCCCCC)COC(=O)CCCCCCCCCCC)CCC=CCC=CCC=CCC=CCC=CCC=CCC</t>
  </si>
  <si>
    <t>1385.86438:39683 1386.86792:63104 1387.86963:29591</t>
  </si>
  <si>
    <t>w/o MS2: Hex3Cer 58:7;O2</t>
  </si>
  <si>
    <t>C76H133NO18</t>
  </si>
  <si>
    <t>IGNTXZQDQGOZGZ-UHFFFAOYSA-N</t>
  </si>
  <si>
    <t>O=C(NC(COC1OC(CO)C(OC2OC(CO)C(OC3OC(CO)C(O)C(O)C3O)C(O)C2O)C(O)C1O)C(O)C=CCCCCCCCCCCCCCCC)CCCCCCCCCCCCCCCCCCC=CCC=CCC=CCC=CCC=CCC=CCC</t>
  </si>
  <si>
    <t>1392.94873:321378 1393.95056:292669 1394.95239:152115</t>
  </si>
  <si>
    <t>w/o MS2: SM 59:8;O2(FA 22:6)</t>
  </si>
  <si>
    <t>C86H145N2O7P</t>
  </si>
  <si>
    <t>YNTHPDKOQXMHTD-UHFFFAOYSA-N</t>
  </si>
  <si>
    <t>O=C(OC(C=CCCC=CCCCCCCCCCCCC)C(NC(=O)CCCCCCCCCCCCCCCCCCC=CCC=CCC=CCC=CCC=CCC=CCC)COP(=O)([O-])OCC[N+](C)(C)C)CCC=CCC=CCC=CCC=CCC=CCC=CCC</t>
  </si>
  <si>
    <t>1394.06824:119437</t>
  </si>
  <si>
    <t>w/o MS2: SM 59:6;O2(FA 22:6)</t>
  </si>
  <si>
    <t>C86H149N2O7P</t>
  </si>
  <si>
    <t>LVECLYGPDGYCMM-UHFFFAOYSA-N</t>
  </si>
  <si>
    <t>O=C(OC(C=CCCCCCCCCCCCCCCCC)C(NC(=O)CCCCCCCCCCCCCCCCCCCCCC=CCC=CCC=CCC=CCC=CCC)COP(=O)([O-])OCC[N+](C)(C)C)CCC=CCC=CCC=CCC=CCC=CCC=CCC</t>
  </si>
  <si>
    <t>1398.10938:64206 1399.00891:52244 1400.01367:55005</t>
  </si>
  <si>
    <t>w/o MS2: Hex3Cer 58:4;O2</t>
  </si>
  <si>
    <t>C76H139NO18</t>
  </si>
  <si>
    <t>ULQHWKQLUOEVQD-UHFFFAOYSA-N</t>
  </si>
  <si>
    <t>O=C(NC(COC1OC(CO)C(OC2OC(CO)C(OC3OC(CO)C(O)C(O)C3O)C(O)C2O)C(O)C1O)C(O)C=CCCCCCCCCCCCCCCC)CCCCCCCCCCCCCCCCCCCCCCC=CCC=CCC=CCCCCCCC</t>
  </si>
  <si>
    <t>1399.00061:100294 1400.00269:47402</t>
  </si>
  <si>
    <t>w/o MS2: CL 15:0_14:1_20:5_20:5</t>
  </si>
  <si>
    <t>C78H130O17P2</t>
  </si>
  <si>
    <t>BUDBHUGERRFLBX-UHFFFAOYSA-N</t>
  </si>
  <si>
    <t>O=C(OCC(OC(=O)CCCC=CCC=CCC=CCC=CCC=CCC)COP(=O)(O)OCC(O)COP(=O)(O)OCC(OC(=O)CCCCCCCCCCCCCC)COC(=O)CCCCCCCC=CCCCC)CCCC=CCC=CCC=CCC=CCC=CCC</t>
  </si>
  <si>
    <t>1399.88220:473043 1400.88550:370312 1401.72681:20101 1401.88928:138500</t>
  </si>
  <si>
    <t>241.21735:14105</t>
  </si>
  <si>
    <t>w/o MS2: Hex3Cer 58:3;O2</t>
  </si>
  <si>
    <t>C76H141NO18</t>
  </si>
  <si>
    <t>QHXAUJKXOLHLLR-UHFFFAOYSA-N</t>
  </si>
  <si>
    <t>O=C(NC(COC1OC(CO)C(OC2OC(CO)C(OC3OC(CO)C(O)C(O)C3O)C(O)C2O)C(O)C1O)C(O)C=CCCCCCCCCCCCCCCC)CCCCCCCCCCCCCCCCCCCCCCCCCC=CCC=CCCCCCCC</t>
  </si>
  <si>
    <t>1401.01721:53899 1402.02002:22316</t>
  </si>
  <si>
    <t>w/o MS2: Hex3Cer 59:8;O2</t>
  </si>
  <si>
    <t>C77H133NO18</t>
  </si>
  <si>
    <t>YAYAGTAVEBUFIO-UHFFFAOYSA-N</t>
  </si>
  <si>
    <t>O=C(NC(COC1OC(CO)C(OC2OC(CO)C(OC3OC(CO)C(O)C(O)C3O)C(O)C2O)C(O)C1O)C(O)C=CCCC=CCCCCCCCCCCCC)CCCCCCCCCCCCCCCCCCC=CCC=CCC=CCC=CCC=CCC=CCC</t>
  </si>
  <si>
    <t>1404.94861:102597 1405.94800:57045</t>
  </si>
  <si>
    <t>1404.94910:36238 1405.95117:24896</t>
  </si>
  <si>
    <t>w/o MS2: CL 12:0_15:0_20:3_22:5</t>
  </si>
  <si>
    <t>C78H136O17P2</t>
  </si>
  <si>
    <t>YUAYKVBNCZNDFK-UHFFFAOYSA-N</t>
  </si>
  <si>
    <t>O=C(OCC(OC(=O)CCCCCCCCCC=CCC=CCC=CCC)COP(=O)(O)OCC(O)COP(=O)(O)OCC(OC(=O)CCCCCCCCCCC)COC(=O)CCCCCCCCCCCCCC)CCCCCC=CCC=CCC=CCC=CCC=CCC</t>
  </si>
  <si>
    <t>1405.90320:71524 1406.90173:24573</t>
  </si>
  <si>
    <t>w/o MS2: SM 60:9;O2(FA 22:6)</t>
  </si>
  <si>
    <t>C87H145N2O7P</t>
  </si>
  <si>
    <t>UNZVRZFQHHTFAS-UHFFFAOYSA-N</t>
  </si>
  <si>
    <t>O=C(OC(C=CCCC=CCCC=CCCCCCCCCC)C(NC(=O)CCCCCCCCCCCCCCCCCCC=CCC=CCC=CCC=CCC=CCC=CCC)COP(=O)([O-])OCC[N+](C)(C)C)CCC=CCC=CCC=CCC=CCC=CCC=CCC</t>
  </si>
  <si>
    <t>1406.06897:76824 1407.07300:139144 1408.07556:64639</t>
  </si>
  <si>
    <t>1406.06836:154974 1407.06958:155276</t>
  </si>
  <si>
    <t>w/o MS2: Hex3Cer 59:7;O2</t>
  </si>
  <si>
    <t>C77H135NO18</t>
  </si>
  <si>
    <t>PWUUTPLOKCZUGX-UHFFFAOYSA-N</t>
  </si>
  <si>
    <t>O=C(NC(COC1OC(CO)C(OC2OC(CO)C(OC3OC(CO)C(O)C(O)C3O)C(O)C2O)C(O)C1O)C(O)C=CCCCCCCCCCCCCCCCC)CCCCCCCCCCCCCCCCCCC=CCC=CCC=CCC=CCC=CCC=CCC</t>
  </si>
  <si>
    <t>1406.96484:361095 1407.96692:237325 1408.97009:127147</t>
  </si>
  <si>
    <t>w/o MS2: CL 12:0_15:0_20:3_22:4</t>
  </si>
  <si>
    <t>C78H138O17P2</t>
  </si>
  <si>
    <t>FREKFJOTRBLNOE-UHFFFAOYSA-N</t>
  </si>
  <si>
    <t>O=C(OCC(OC(=O)CCCCCCCCCC=CCC=CCC=CCC)COP(=O)(O)OCC(O)COP(=O)(O)OCC(OC(=O)CCCCCCCCCCC)COC(=O)CCCCCCCCCCCCCC)CCCCCCCCC=CCC=CCC=CCC=CCC</t>
  </si>
  <si>
    <t>9.9ppm error; Normalized unit: Intensity; Annotation method: Msp20230821112155_conventional_converted_dev_1; Tag: Confirmed</t>
  </si>
  <si>
    <t>1407.92444:125942 1408.42554:130687 1408.92334:82515 1409.91833:73831</t>
  </si>
  <si>
    <t>w/o MS2: SM 60:6;O2(FA 22:6)</t>
  </si>
  <si>
    <t>C87H151N2O7P</t>
  </si>
  <si>
    <t>YDCZZXGXCVLSFX-UHFFFAOYSA-N</t>
  </si>
  <si>
    <t>O=C(OC(C=CCCCCCCCCCCCCCCCCC)C(NC(=O)CCCCCCCCCCCCCCCCCCCCCC=CCC=CCC=CCC=CCC=CCC)COP(=O)([O-])OCC[N+](C)(C)C)CCC=CCC=CCC=CCC=CCC=CCC=CCC</t>
  </si>
  <si>
    <t>1412.11694:1247718 1413.12036:1110026 1414.12305:493103</t>
  </si>
  <si>
    <t>437.31464:5687</t>
  </si>
  <si>
    <t>w/o MS2: CL 15:0_15:1_20:5_20:5</t>
  </si>
  <si>
    <t>C79H132O17P2</t>
  </si>
  <si>
    <t>TZQOQNLEFHNJAW-UHFFFAOYSA-N</t>
  </si>
  <si>
    <t>O=C(OCC(OC(=O)CCCC=CCC=CCC=CCC=CCC=CCC)COP(=O)(O)OCC(O)COP(=O)(O)OCC(OC(=O)CCCCCCCCCCCCCC)COC(=O)CCCCCCCC=CCCCCC)CCCC=CCC=CCC=CCC=CCC=CCC</t>
  </si>
  <si>
    <t>1413.89856:386706 1414.90198:353718 1415.90515:168843</t>
  </si>
  <si>
    <t>241.21722:13445</t>
  </si>
  <si>
    <t>w/o MS2: CL 12:0_14:0_22:4_22:6</t>
  </si>
  <si>
    <t>C79H134O17P2</t>
  </si>
  <si>
    <t>LZMWAKOMNKAZOM-UHFFFAOYSA-N</t>
  </si>
  <si>
    <t>O=C(OCC(OC(=O)CCCCCCCCC=CCC=CCC=CCC=CCC)COP(=O)(O)OCC(O)COP(=O)(O)OCC(OC(=O)CCCCCCCCCCC)COC(=O)CCCCCCCCCCCCC)CCC=CCC=CCC=CCC=CCC=CCC=CCC</t>
  </si>
  <si>
    <t>1415.89941:101858 1416.90881:53310</t>
  </si>
  <si>
    <t>w/o MS2: CL 12:0_14:0_22:3_22:5</t>
  </si>
  <si>
    <t>C79H138O17P2</t>
  </si>
  <si>
    <t>GWDQYMZXZFCFIW-UHFFFAOYSA-N</t>
  </si>
  <si>
    <t>O=C(OCC(OC(=O)CCCCCCCCC=CCC=CCC=CCCCCC)COP(=O)(O)OCC(O)COP(=O)(O)OCC(OC(=O)CCCCCCCCCCC)COC(=O)CCCCCCCCCCCCC)CCCCCC=CCC=CCC=CCC=CCC=CCC</t>
  </si>
  <si>
    <t>1419.92297:87160 1421.93469:58853</t>
  </si>
  <si>
    <t>w/o MS2: CL 12:0_14:0_22:3_22:4</t>
  </si>
  <si>
    <t>C79H140O17P2</t>
  </si>
  <si>
    <t>VDLJOUMOVUNGRR-UHFFFAOYSA-N</t>
  </si>
  <si>
    <t>O=C(OCC(OC(=O)CCCCCCCCC=CCC=CCC=CCCCCC)COP(=O)(O)OCC(O)COP(=O)(O)OCC(OC(=O)CCCCCCCCCCC)COC(=O)CCCCCCCCCCCCC)CCCCCCCCC=CCC=CCC=CCC=CCC</t>
  </si>
  <si>
    <t>1421.93945:64697 1422.44165:143048 1422.93542:121156 1423.44385:73006 1423.93494:188288</t>
  </si>
  <si>
    <t>w/o MS2: Hex3Cer 60:6;O2</t>
  </si>
  <si>
    <t>C78H139NO18</t>
  </si>
  <si>
    <t>DJTXWQMMNYMHQI-UHFFFAOYSA-N</t>
  </si>
  <si>
    <t>O=C(NC(COC1OC(CO)C(OC2OC(CO)C(OC3OC(CO)C(O)C(O)C3O)C(O)C2O)C(O)C1O)C(O)C=CCCCCCCCCCCCCCCCCC)CCCCCCCCCCCCCCCCCCCCCC=CCC=CCC=CCC=CCC=CCC</t>
  </si>
  <si>
    <t>1423.00000:42418</t>
  </si>
  <si>
    <t>w/o MS2: CL 12:0_15:0_22:5_22:6</t>
  </si>
  <si>
    <t>C80H134O17P2</t>
  </si>
  <si>
    <t>PCDLAOIIFLGPPV-UHFFFAOYSA-N</t>
  </si>
  <si>
    <t>O=C(OCC(OC(=O)CCCCCC=CCC=CCC=CCC=CCC=CCC)COP(=O)(O)OCC(O)COP(=O)(O)OCC(OC(=O)CCCCCCCCCCC)COC(=O)CCCCCCCCCCCCCC)CCC=CCC=CCC=CCC=CCC=CCC=CCC</t>
  </si>
  <si>
    <t>1427.91296:62555 1428.91956:43054 1429.92236:20018</t>
  </si>
  <si>
    <t>w/o MS2: CL 12:0_12:0_28:0_18:3</t>
  </si>
  <si>
    <t>C79H148O17P2</t>
  </si>
  <si>
    <t>INRCIYPZVKLZEM-UHFFFAOYSA-N</t>
  </si>
  <si>
    <t>O=C(OCC(OC(=O)CCCCCCCCCCCCCCCCCCCCCCCCCCC)COP(=O)(O)OCC(O)COP(=O)(O)OCC(OC(=O)CCCCCCCCCCC)COC(=O)CCCCCCCCCCC)CCCCCCCC=CCC=CCC=CCC</t>
  </si>
  <si>
    <t>1430.00195:35005</t>
  </si>
  <si>
    <t>w/o MS2: CL 12:0_15:0_22:3_22:5</t>
  </si>
  <si>
    <t>1433.93860:41933 1434.93091:25307 1435.10181:14343</t>
  </si>
  <si>
    <t>w/o MS2: CL 12:0_15:0_22:3_22:4</t>
  </si>
  <si>
    <t>C80H142O17P2</t>
  </si>
  <si>
    <t>HNTUSNWGXMBKHF-UHFFFAOYSA-N</t>
  </si>
  <si>
    <t>O=C(OCC(OC(=O)CCCCCCCCC=CCC=CCC=CCCCCC)COP(=O)(O)OCC(O)COP(=O)(O)OCC(OC(=O)CCCCCCCCCCC)COC(=O)CCCCCCCCCCCCCC)CCCCCCCCC=CCC=CCC=CCC=CCC</t>
  </si>
  <si>
    <t>1435.95190:41901 1436.45642:53303 1436.95581:52555 1437.45862:15077 1437.94714:26034</t>
  </si>
  <si>
    <t>w/o MS2: CL 12:0_16:0_22:5_22:6</t>
  </si>
  <si>
    <t>C81H136O17P2</t>
  </si>
  <si>
    <t>WIVMEKJALBCVQK-UHFFFAOYSA-N</t>
  </si>
  <si>
    <t>O=C(OCC(OC(=O)CCCCCC=CCC=CCC=CCC=CCC=CCC)COP(=O)(O)OCC(O)COP(=O)(O)OCC(OC(=O)CCCCCCCCCCC)COC(=O)CCCCCCCCCCCCCCC)CCC=CCC=CCC=CCC=CCC=CCC=CCC</t>
  </si>
  <si>
    <t>1441.91846:50257 1442.41943:89891 1442.91992:66857 1443.01428:33905 1443.42078:87679 1444.01855:39038</t>
  </si>
  <si>
    <t>w/o MS2: CL 12:0_18:3_22:6_22:6</t>
  </si>
  <si>
    <t>C83H132O17P2</t>
  </si>
  <si>
    <t>KOXFKFHUDNJQJP-UHFFFAOYSA-N</t>
  </si>
  <si>
    <t>O=C(OCC(OC(=O)CCC=CCC=CCC=CCC=CCC=CCC=CCC)COP(=O)(O)OCC(O)COP(=O)(O)OCC(OC(=O)CCCCCCCCCCC)COC(=O)CCCCCCCC=CCC=CCC=CCC)CCC=CCC=CCC=CCC=CCC=CCC=CCC</t>
  </si>
  <si>
    <t>1461.87378:22636 1462.39490:24889 1462.88428:27673 1463.88916:29902</t>
  </si>
  <si>
    <t>w/o MS2: CL 12:0_18:2_22:6_22:6</t>
  </si>
  <si>
    <t>C83H134O17P2</t>
  </si>
  <si>
    <t>DBSRFCNLDWFFEC-UHFFFAOYSA-N</t>
  </si>
  <si>
    <t>O=C(OCC(OC(=O)CCC=CCC=CCC=CCC=CCC=CCC=CCC)COP(=O)(O)OCC(O)COP(=O)(O)OCC(OC(=O)CCCCCCCCCCC)COC(=O)CCCCCCCC=CCC=CCCCCC)CCC=CCC=CCC=CCC=CCC=CCC=CCC</t>
  </si>
  <si>
    <t>9.8ppm error; Normalized unit: Intensity; Annotation method: Msp20230821112155_conventional_converted_dev_1; Tag: Confirmed</t>
  </si>
  <si>
    <t>1463.88806:77662 1464.38647:42034 1465.96777:25384</t>
  </si>
  <si>
    <t>w/o MS2: CL 15:1_20:5_20:5_20:5</t>
  </si>
  <si>
    <t>C84H132O17P2</t>
  </si>
  <si>
    <t>SUHBNKDAEDENHS-UHFFFAOYSA-N</t>
  </si>
  <si>
    <t>O=C(OCC(OC(=O)CCCC=CCC=CCC=CCC=CCC=CCC)COP(=O)(O)OCC(O)COP(=O)(O)OCC(OC(=O)CCCCCCCC=CCCCCC)COC(=O)CCCC=CCC=CCC=CCC=CCC=CCC)CCCC=CCC=CCC=CCC=CCC=CCC</t>
  </si>
  <si>
    <t>1473.89075:56868 1474.89001:49937</t>
  </si>
  <si>
    <t>1473.89209:56158</t>
  </si>
  <si>
    <t>w/o MS2: CL 14:0_17:2_22:6_22:6</t>
  </si>
  <si>
    <t>C84H136O17P2</t>
  </si>
  <si>
    <t>ZYKVXYSFNFKODB-UHFFFAOYSA-N</t>
  </si>
  <si>
    <t>O=C(OCC(OC(=O)CCC=CCC=CCC=CCC=CCC=CCC=CCC)COP(=O)(O)OCC(O)COP(=O)(O)OCC(OC(=O)CCCCCCCCCCCCC)COC(=O)CCCCCCCC=CCC=CCCCC)CCC=CCC=CCC=CCC=CCC=CCC=CCC</t>
  </si>
  <si>
    <t>1477.90845:63312 1478.90466:36786</t>
  </si>
  <si>
    <t>w/o MS2: CL 12:0_20:4_22:6_22:6</t>
  </si>
  <si>
    <t>C85H134O17P2</t>
  </si>
  <si>
    <t>PCQVHYCAULFDTD-UHFFFAOYSA-N</t>
  </si>
  <si>
    <t>O=C(OCC(OC(=O)CCC=CCC=CCC=CCC=CCC=CCC=CCC)COP(=O)(O)OCC(O)COP(=O)(O)OCC(OC(=O)CCCCCCCCCCC)COC(=O)CCCCCCC=CCC=CCC=CCC=CCC)CCC=CCC=CCC=CCC=CCC=CCC=CCC</t>
  </si>
  <si>
    <t>1487.90796:38055 1488.90369:28189</t>
  </si>
  <si>
    <t>w/o MS2: CL 12:0_20:3_22:5_22:6</t>
  </si>
  <si>
    <t>C85H138O17P2</t>
  </si>
  <si>
    <t>QWUHGYUCTBFPJR-UHFFFAOYSA-N</t>
  </si>
  <si>
    <t>O=C(OCC(OC(=O)CCCCCC=CCC=CCC=CCC=CCC=CCC)COP(=O)(O)OCC(O)COP(=O)(O)OCC(OC(=O)CCCCCCCCCCC)COC(=O)CCCCCCCCCC=CCC=CCC=CCC)CCC=CCC=CCC=CCC=CCC=CCC=CCC</t>
  </si>
  <si>
    <t>1491.92175:40987 1492.41724:34551 1492.92236:50173 1493.41431:20158 1493.92493:19879</t>
  </si>
  <si>
    <t>w/o MS2: CL 12:0_15:0_28:0_20:3</t>
  </si>
  <si>
    <t>C84H158O17P2</t>
  </si>
  <si>
    <t>JPZFEGGRZBQKKL-UHFFFAOYSA-N</t>
  </si>
  <si>
    <t>O=C(OCC(OC(=O)CCCCCCCCCCCCCCCCCCCCCCCCCCC)COP(=O)(O)OCC(O)COP(=O)(O)OCC(OC(=O)CCCCCCCCCCC)COC(=O)CCCCCCCCCCCCCC)CCCCCCCCCC=CCC=CCC=CCC</t>
  </si>
  <si>
    <t>1500.07959:17674 1501.07703:18285 1502.07886:10081</t>
  </si>
  <si>
    <t>w/o MS2: CL 15:0_20:5_20:5_22:6</t>
  </si>
  <si>
    <t>C86H136O17P2</t>
  </si>
  <si>
    <t>FHZDPSBVNUPCBK-UHFFFAOYSA-N</t>
  </si>
  <si>
    <t>O=C(OCC(OC(=O)CCCC=CCC=CCC=CCC=CCC=CCC)COP(=O)(O)OCC(O)COP(=O)(O)OCC(OC(=O)CCCCCCCCCCCCCC)COC(=O)CCCC=CCC=CCC=CCC=CCC=CCC)CCC=CCC=CCC=CCC=CCC=CCC=CCC</t>
  </si>
  <si>
    <t>5.4 ppm error; Normalized unit: Intensity; Annotation method: Msp20230821112155_conventional_converted_dev_1; Tag: Confirmed</t>
  </si>
  <si>
    <t>1501.92078:37696 1503.93713:18417</t>
  </si>
  <si>
    <t>w/o MS2: CL 15:0_18:2_22:6_22:6</t>
  </si>
  <si>
    <t>C86H140O17P2</t>
  </si>
  <si>
    <t>QISMVSXQUIQZQN-UHFFFAOYSA-N</t>
  </si>
  <si>
    <t>O=C(OCC(OC(=O)CCC=CCC=CCC=CCC=CCC=CCC=CCC)COP(=O)(O)OCC(O)COP(=O)(O)OCC(OC(=O)CCCCCCCCCCCCCC)COC(=O)CCCCCCCC=CCC=CCCCCC)CCC=CCC=CCC=CCC=CCC=CCC=CCC</t>
  </si>
  <si>
    <t>1505.94373:34597</t>
  </si>
  <si>
    <t>mass error (ppm)</t>
  </si>
  <si>
    <t>w/o MS2: Cer 12:0:2/16:3</t>
  </si>
  <si>
    <t>w/o MS2: Cer 12:0:2/23:1</t>
  </si>
  <si>
    <t>w/o MS2: Cer 12:0:2/17:3</t>
  </si>
  <si>
    <t>w/o MS2: Cer 12:0:2/21:1</t>
  </si>
  <si>
    <t>w/o MS2: Cer 12:0:2/18:3</t>
  </si>
  <si>
    <t>w/o MS2: Cer 12:0:2/20:1</t>
  </si>
  <si>
    <t>w/o MS2: Cer 12:0:2/19:3</t>
  </si>
  <si>
    <t>w/o MS2: Cer 12:0:2/21:3</t>
  </si>
  <si>
    <t>w/o MS2: Cer 12:0:2/21:2</t>
  </si>
  <si>
    <t>w/o MS2: Cer 12:0:2/19:1</t>
  </si>
  <si>
    <t>w/o MS2: Cer 12:0:2/20:3</t>
  </si>
  <si>
    <t>w/o MS2: Cer 12:0:2/22:2</t>
  </si>
  <si>
    <t>w/o MS2: Cer 12:0:2/22:1</t>
  </si>
  <si>
    <t>w/o MS2: Cer 13:0:2/22:2</t>
  </si>
  <si>
    <t>w/o MS2: CerP 12:1:2/28:5</t>
  </si>
  <si>
    <t>w/o MS2: CerP 12:1:2/14:1</t>
  </si>
  <si>
    <t>w/o MS2: CerP 12:1:2/19:4</t>
  </si>
  <si>
    <t>w/o MS2: CerP 13:1:2/26:5</t>
  </si>
  <si>
    <t>w/o MS2: CerP 13:1:2/22:3</t>
  </si>
  <si>
    <t>w/o MS2: CerP 12:1:2/22:3</t>
  </si>
  <si>
    <t>w/o MS2: CerP 12:1:2/19:5</t>
  </si>
  <si>
    <t>w/o MS2: CerP 12:1:2/19:0</t>
  </si>
  <si>
    <t>w/o MS2: CerP 12:1:2/17:4</t>
  </si>
  <si>
    <t>w/o MS2: CerP 12:1:2/21:0</t>
  </si>
  <si>
    <t>w/o MS2: CerP 12:0:2/23:0</t>
  </si>
  <si>
    <t>w/o MS2: CerP 13:1:2/28:6</t>
  </si>
  <si>
    <t>w/o MS2: CerP 12:1:2/17:2</t>
  </si>
  <si>
    <t>w/o MS2: CerP 12:1:2/28:6</t>
  </si>
  <si>
    <t>w/o MS2: CerP 15:2:2/28:6</t>
  </si>
  <si>
    <t>w/o MS2: CerP 12:1:2/18:4</t>
  </si>
  <si>
    <t>w/o MS2: Cer 19:2:3/15:0</t>
  </si>
  <si>
    <t>w/o MS2: Cer 18:2:3/15:0</t>
  </si>
  <si>
    <t>w/o MS2: Cer 18:0:3/16:0</t>
  </si>
  <si>
    <t>w/o MS2: Cer 12:0:2/21:1:2</t>
  </si>
  <si>
    <t>w/o MS2: Cer 12:0:2/19:1:2</t>
  </si>
  <si>
    <t>w/o MS2: Cer 12:0:2/22:2:2</t>
  </si>
  <si>
    <t>w/o MS2: Cer 12:0:2/21:2:2</t>
  </si>
  <si>
    <t>w/o MS2: Cer 12:0:2/20:2:2</t>
  </si>
  <si>
    <t>w/o MS2: Cer 13:0:2/20:3:2</t>
  </si>
  <si>
    <t>w/o MS2: Cer 12:0:2/23:1:2</t>
  </si>
  <si>
    <t>w/o MS2: Cer 13:0:2/22:2:2</t>
  </si>
  <si>
    <t>w/o MS2: Cer 12:0:2/24:1:2</t>
  </si>
  <si>
    <t>w/o MS2: Cer 12:0:2/22:1:2</t>
  </si>
  <si>
    <t>w/o MS2: Cer 12:0:2/18:0:2</t>
  </si>
  <si>
    <t>w/o MS2: Cer 12:0:2/19:0:2</t>
  </si>
  <si>
    <t>w/o MS2: Cer 12:0:2/20:1:2</t>
  </si>
  <si>
    <t>w/o MS2: Cer 12:0:2/25:0:2</t>
  </si>
  <si>
    <t>w/o MS2: Cer 12:0:2/25:1:2</t>
  </si>
  <si>
    <t>w/o MS2: Cer 12:0:2/19:2:2</t>
  </si>
  <si>
    <t>w/o MS2: Cer 13:0:2/24:4:2</t>
  </si>
  <si>
    <t>w/o MS2: Cer 13:1:3/28:4:2</t>
  </si>
  <si>
    <t>w/o MS2: Cer 13:2:3/30:6:2</t>
  </si>
  <si>
    <t>w/o MS2: Cer 12:2:3/30:6:2</t>
  </si>
  <si>
    <t>w/o MS2: Cer 12:2:3/28:6:2</t>
  </si>
  <si>
    <t>w/o MS2: Cer 13:1:3/22:4:2</t>
  </si>
  <si>
    <t>w/o MS2: Cer 16:3:3/22:6:2</t>
  </si>
  <si>
    <t>w/o MS2: Cer 15:3:3/22:6:2</t>
  </si>
  <si>
    <t>w/o MS2: Cer 12:2:3/26:6:2</t>
  </si>
  <si>
    <t>w/o MS2: Cer 16:3:3/24:6:2</t>
  </si>
  <si>
    <t>w/o MS2: Cer 15:3:3/24:6:2</t>
  </si>
  <si>
    <t>w/o MS2: Cer 12:0:3/22:0:2</t>
  </si>
  <si>
    <t>w/o MS2: Cer 13:1:3/22:2:2</t>
  </si>
  <si>
    <t>w/o MS2: Cer 12:0:3/24:0:2</t>
  </si>
  <si>
    <t>w/o MS2: Cer 12:1:3/23:0:2</t>
  </si>
  <si>
    <t>w/o MS2: Cer 12:1:3/24:0:2</t>
  </si>
  <si>
    <t>w/o MS2: Cer 12:0:3/25:0:2</t>
  </si>
  <si>
    <t>w/o MS2: Cer 12:0:3/23:0:2</t>
  </si>
  <si>
    <t>w/o MS2: Cer 12:0:3/26:0:2</t>
  </si>
  <si>
    <t>w/o MS2: Cer 12:0:3/21:0:2</t>
  </si>
  <si>
    <t>w/o MS2: Cer 12:1:2/11:0:2</t>
  </si>
  <si>
    <t>w/o MS2: Cer 12:1:2/10:0:2</t>
  </si>
  <si>
    <t>w/o MS2: Cer 12:1:2/9:0:2</t>
  </si>
  <si>
    <t>w/o MS2: Cer 17:0:2/15:0:3</t>
  </si>
  <si>
    <t>w/o MS2: Cer 15:0:2/17:0:3</t>
  </si>
  <si>
    <t>w/o MS2: Cer 17:0:2/16:1:3</t>
  </si>
  <si>
    <t>w/o MS2: Cer 17:0:2/16:0:3</t>
  </si>
  <si>
    <t>w/o MS2: Cer 18:0:2/16:0:3</t>
  </si>
  <si>
    <t>w/o MS2: Cer 16:0:2/16:0:3</t>
  </si>
  <si>
    <t>w/o MS2: Cer 16:0:2/16:1:3</t>
  </si>
  <si>
    <t>w/o MS2: Cer 18:0:2/17:0:3</t>
  </si>
  <si>
    <t>w/o MS2: Cer 19:0:2/17:0:3</t>
  </si>
  <si>
    <t>w/o MS2: Cer 17:0:2/17:0:3</t>
  </si>
  <si>
    <t>w/o MS2: Cer 18:0:2/17:1:3</t>
  </si>
  <si>
    <t>w/o MS2: Cer 17:0:2/17:1:3</t>
  </si>
  <si>
    <t>w/o MS2: Cer 19:0:2/17:1:3</t>
  </si>
  <si>
    <t>w/o MS2: SM 59:8:2/22:6</t>
  </si>
  <si>
    <t>w/o MS2: SM 54:9:2/22:6</t>
  </si>
  <si>
    <t>w/o MS2: SM 57:8:2/22:6</t>
  </si>
  <si>
    <t>w/o MS2: SM 58:9:2/22:6</t>
  </si>
  <si>
    <t>w/o MS2: SM 60:9:2/22:6</t>
  </si>
  <si>
    <t>w/o MS2: SM 56:9:2/22:6</t>
  </si>
  <si>
    <t>w/o MS2: SM 54:6:2/22:6</t>
  </si>
  <si>
    <t>w/o MS2: SM 52:6:2/22:6</t>
  </si>
  <si>
    <t>w/o MS2: SM 58:6:2/22:6</t>
  </si>
  <si>
    <t>w/o MS2: SM 56:6:2/22:6</t>
  </si>
  <si>
    <t>w/o MS2: SM 60:6:2/22:6</t>
  </si>
  <si>
    <t>w/o MS2: SM 57:7:2/22:6</t>
  </si>
  <si>
    <t>w/o MS2: SM 59:6:2/22:6</t>
  </si>
  <si>
    <t>Headgroup abbreviation</t>
  </si>
  <si>
    <t>w/o MS2: Cer 21:1:2/38:6:1/22:6</t>
  </si>
  <si>
    <t>w/o MS2: Cer 18:2:2/38:6:1/22:6</t>
  </si>
  <si>
    <t>w/o MS2: Cer 19:1:2/38:6:1/22:6</t>
  </si>
  <si>
    <t>w/o MS2: Cer 20:1:2/38:6:1/22:6</t>
  </si>
  <si>
    <t>w/o MS2: AHexCer (O-  22:6)13:1:2/38:5</t>
  </si>
  <si>
    <t>w/o MS2: AHexCer (O-  22:6)13:1:2/38:5:1</t>
  </si>
  <si>
    <t>w/o MS2: AHexCer (O-  22:6)13:1:2/32:4</t>
  </si>
  <si>
    <t>w/o MS2: AHexCer (O-  22:6)13:1:2/34:5</t>
  </si>
  <si>
    <t>w/o MS2: AHexCer (O-  22:6)15:1:2/38:4</t>
  </si>
  <si>
    <t>w/o MS2: AHexCer (O-  22:6)12:1:2/34:4</t>
  </si>
  <si>
    <t>w/o MS2: AHexCer (O-  22:6)12:1:2/36:5</t>
  </si>
  <si>
    <t>w/o MS2: AHexCer (O-  22:6)15:3:2/36:6:1</t>
  </si>
  <si>
    <t>w/o MS2: AHexCer (O-  22:6)15:3:2/36:6</t>
  </si>
  <si>
    <t>w/o MS2: AHexCer (O-  22:6)12:2:2/36:6</t>
  </si>
  <si>
    <t>w/o MS2: AHexCer (O-  22:6)12:2:2/38:6:1</t>
  </si>
  <si>
    <t>w/o MS2: AHexCer (O-  22:6)12:1:2/38:5:1</t>
  </si>
  <si>
    <t>w/o MS2: AHexCer (O-  22:6)16:3:2/36:6</t>
  </si>
  <si>
    <t>w/o MS2: AHexCer (O-  22:6)15:3:2/38:6</t>
  </si>
  <si>
    <t>w/o MS2: AHexCer (O-  22:6)16:3:2/34:6</t>
  </si>
  <si>
    <t>w/o MS2: AHexCer (O-  22:6)13:2:2/38:6:1</t>
  </si>
  <si>
    <t>w/o MS2: AHexCer (O-  22:6)15:2:2/38:6:1</t>
  </si>
  <si>
    <t>w/o MS2: AHexCer (O-  22:6)12:1:2/34:4:1</t>
  </si>
  <si>
    <t>w/o MS2: AHexCer (O-  22:6)16:2:2/38:6:1</t>
  </si>
  <si>
    <t>w/o MS2: AHexCer (O-  22:6)13:1:2/36:6</t>
  </si>
  <si>
    <t>w/o MS2: AHexCer (O-  22:6)12:1:2/36:6</t>
  </si>
  <si>
    <t>w/o MS2: AHexCer (O-  22:6)12:1:2/38:3:1</t>
  </si>
  <si>
    <t>w/o MS2: AHexCer (O-  22:6)13:1:2/36:3:1</t>
  </si>
  <si>
    <t>w/o MS2: AHexCer (O-  22:6)13:1:2/38:3</t>
  </si>
  <si>
    <t>w/o MS2: AHexCer (O-  22:6)12:1:2/34:3</t>
  </si>
  <si>
    <t>w/o MS2: AHexCer (O-  22:6)15:2:2/38:6</t>
  </si>
  <si>
    <t>w/o MS2: AHexCer (O-  22:6)16:3:2/38:6:1</t>
  </si>
  <si>
    <t>w/o MS2: AHexCer (O-  22:6)14:1:2/38:3:1</t>
  </si>
  <si>
    <t>w/o MS2: DGDG O-  8:0_13:1</t>
  </si>
  <si>
    <t>w/o MS2: DGDG O-  15:3_16:4</t>
  </si>
  <si>
    <t>w/o MS2: DGDG O-  8:0_16:1</t>
  </si>
  <si>
    <t>w/o MS2: DGDG O-  18:5_6:0</t>
  </si>
  <si>
    <t>w/o MS2: DGDG O-  8:0_15:4</t>
  </si>
  <si>
    <t>w/o MS2: DGDG O-  8:0_15:3</t>
  </si>
  <si>
    <t>w/o MS2: DGDG O-  8:0_21:5</t>
  </si>
  <si>
    <t>w/o MS2: DGDG O-  8:0_21:0</t>
  </si>
  <si>
    <t>w/o MS2: DGDG O-  9:0_22:2</t>
  </si>
  <si>
    <t>w/o MS2: DGDG O-  8:0_18:5</t>
  </si>
  <si>
    <t>w/o MS2: DGDG O-  18:5_7:0</t>
  </si>
  <si>
    <t>w/o MS2: DGDG O-  8:0_16:3</t>
  </si>
  <si>
    <t>w/o MS2: DGDG O-  15:2_5:0</t>
  </si>
  <si>
    <t>w/o MS2: DGDG O-  8:0_20:2</t>
  </si>
  <si>
    <t>w/o MS2: DGDG O-  8:0_20:0</t>
  </si>
  <si>
    <t>w/o MS2: MGDG O-  22:1_4:0</t>
  </si>
  <si>
    <t>w/o MS2: MGDG O-  23:1_4:0</t>
  </si>
  <si>
    <t>w/o MS2: MGDG O-  8:0_21:4</t>
  </si>
  <si>
    <t>w/o MS2: MGDG O-  8:0_22:3</t>
  </si>
  <si>
    <t>w/o MS2: MGDG O-  8:0_19:3</t>
  </si>
  <si>
    <t>w/o MS2: MGDG O-  8:0_18:2</t>
  </si>
  <si>
    <t>w/o MS2: MGDG O-  8:0_20:4</t>
  </si>
  <si>
    <t>w/o MS2: MGDG O-  8:0_18:4</t>
  </si>
  <si>
    <t>w/o MS2: MGDG O-  8:0_21:3</t>
  </si>
  <si>
    <t>w/o MS2: MGDG O-  15:2_18:5</t>
  </si>
  <si>
    <t>w/o MS2: MGDG O-  8:0_19:4</t>
  </si>
  <si>
    <t>w/o MS2: MGDG O-  15:3_17:4</t>
  </si>
  <si>
    <t>w/o MS2: MGDG O-  8:0_23:0</t>
  </si>
  <si>
    <t>w/o MS2: MGDG O-  8:0_21:2</t>
  </si>
  <si>
    <t>w/o MS2: MGDG O-  8:0_20:2</t>
  </si>
  <si>
    <t>w/o MS2: PC O-  15:0_22:4:2</t>
  </si>
  <si>
    <t>w/o MS2: PC O-  12:0_22:3:2</t>
  </si>
  <si>
    <t>w/o MS2: PC O-  8:0_22:4:2</t>
  </si>
  <si>
    <t>w/o MS2: PC O-  8:0_20:5:2</t>
  </si>
  <si>
    <t>w/o MS2: PC O-  15:0_20:5:2</t>
  </si>
  <si>
    <t>w/o MS2: PC O-  8:0_20:4:2</t>
  </si>
  <si>
    <t>w/o MS2: PC O-  8:0_20:3:2</t>
  </si>
  <si>
    <t>w/o MS2: PC O-  12:0_22:5:2</t>
  </si>
  <si>
    <t>w/o MS2: PC O-  8:0_18:3:2</t>
  </si>
  <si>
    <t>w/o MS2: PC O-  8:0_16:2:2</t>
  </si>
  <si>
    <t>w/o MS2: PC O-  9:0_18:3:2</t>
  </si>
  <si>
    <t>w/o MS2: PC O-  17:2_22:6:2</t>
  </si>
  <si>
    <t>w/o MS2: PC O-  9:0_18:2:2</t>
  </si>
  <si>
    <t>w/o MS2: PC O-  10:0_18:2:2</t>
  </si>
  <si>
    <t>w/o MS2: PE O-  20:5_20:5:2</t>
  </si>
  <si>
    <t>w/o MS2: PE O-  8:0_17:1:2</t>
  </si>
  <si>
    <t>w/o MS2: PE O-  15:0_18:2:2</t>
  </si>
  <si>
    <t>w/o MS2: PE O-  20:4_22:6:2</t>
  </si>
  <si>
    <t>w/o MS2: PE O-  24:0_14:0:2</t>
  </si>
  <si>
    <t>w/o MS2: PE O-  9:0_18:2:2</t>
  </si>
  <si>
    <t>w/o MS2: PE O-  18:2_22:6:2</t>
  </si>
  <si>
    <t>w/o MS2: PE O-  9:0_20:4:2</t>
  </si>
  <si>
    <t>w/o MS2: PE O-  14:0_17:2:2</t>
  </si>
  <si>
    <t>w/o MS2: PE O-  14:0_17:1:2</t>
  </si>
  <si>
    <t>w/o MS2: PE O-  10:0_18:1:2</t>
  </si>
  <si>
    <t>w/o MS2: PE O-  10:0_18:2:2</t>
  </si>
  <si>
    <t>w/o MS2: PE O-  12:0_18:1:2</t>
  </si>
  <si>
    <t>w/o MS2: PE O-  9:0_18:1:2</t>
  </si>
  <si>
    <t>w/o MS2: PE O-  8:0_18:1:2</t>
  </si>
  <si>
    <t>w/o MS2: PE O-  12:0_17:2:2</t>
  </si>
  <si>
    <t>w/o MS2: PE O-  12:0_18:2:2</t>
  </si>
  <si>
    <t>w/o MS2: PE O-  9:0_22:4:2</t>
  </si>
  <si>
    <t>w/o MS2: PE O-  14:0_18:1:2</t>
  </si>
  <si>
    <t>w/o MS2: Hex2Cer 31:5:2</t>
  </si>
  <si>
    <t>w/o MS2: Hex2Cer 32:5:2</t>
  </si>
  <si>
    <t>w/o MS2: Hex2Cer 31:3:2</t>
  </si>
  <si>
    <t>w/o MS2: Hex2Cer 32:3:2</t>
  </si>
  <si>
    <t>w/o MS2: Hex2Cer 33:5:2</t>
  </si>
  <si>
    <t>w/o MS2: Hex2Cer 35:8:2</t>
  </si>
  <si>
    <t>w/o MS2: Hex2Cer 36:8:2</t>
  </si>
  <si>
    <t>w/o MS2: Hex2Cer 34:8:2</t>
  </si>
  <si>
    <t>w/o MS2: Hex3Cer 58:3:2</t>
  </si>
  <si>
    <t>w/o MS2: Hex3Cer 59:8:2</t>
  </si>
  <si>
    <t>w/o MS2: Hex3Cer 53:1:2</t>
  </si>
  <si>
    <t>w/o MS2: Hex3Cer 53:2:2</t>
  </si>
  <si>
    <t>w/o MS2: Hex3Cer 58:7:2</t>
  </si>
  <si>
    <t>w/o MS2: Hex3Cer 55:5:2</t>
  </si>
  <si>
    <t>w/o MS2: Hex3Cer 55:7:2</t>
  </si>
  <si>
    <t>w/o MS2: Hex3Cer 58:4:2</t>
  </si>
  <si>
    <t>w/o MS2: Hex3Cer 57:7:2</t>
  </si>
  <si>
    <t>w/o MS2: Hex3Cer 55:2:2</t>
  </si>
  <si>
    <t>w/o MS2: Hex3Cer 57:8:2</t>
  </si>
  <si>
    <t>w/o MS2: Hex3Cer 59:7:2</t>
  </si>
  <si>
    <t>w/o MS2: Hex3Cer 60:6:2</t>
  </si>
  <si>
    <t>w/o MS2: Hex3Cer 57:5:2</t>
  </si>
  <si>
    <t>w/o MS2: Hex3Cer 51:2:2</t>
  </si>
  <si>
    <t>w/o MS2: PC O-  8:0_20:4:3</t>
  </si>
  <si>
    <t>w/o MS2: PC O-  10:0_22:5:3</t>
  </si>
  <si>
    <t>w/o MS2: PC O-  9:0_20:5:3</t>
  </si>
  <si>
    <t>w/o MS2: PC O-  9:0_20:3:3</t>
  </si>
  <si>
    <t>w/o MS2: PE O-  20:4_22:6:3</t>
  </si>
  <si>
    <t>w/o MS2: PE O-  15:0_22:6:3</t>
  </si>
  <si>
    <t>w/o MS2: PE O-  18:3_22:6:3</t>
  </si>
  <si>
    <t>w/o MS2: PE O-  16:2_22:6:3</t>
  </si>
  <si>
    <t>w/o MS2: PC O-  16:1_22:6:4</t>
  </si>
  <si>
    <t>w/o MS2: PC O-  18:1_22:6:4</t>
  </si>
  <si>
    <t>w/o MS2: PE O-  10:0_20:5:4</t>
  </si>
  <si>
    <t>w/o MS2: PE O-  9:0_22:5:4</t>
  </si>
  <si>
    <t>w/o MS2: PE O-  10:0_20:4:4</t>
  </si>
  <si>
    <t>w/o MS2: PE O-  8:0_22:5:4</t>
  </si>
  <si>
    <t>w/o MS2: PE O-  16:1_22:6:4</t>
  </si>
  <si>
    <t>w/o MS2: PE O-  9:0_18:2:4</t>
  </si>
  <si>
    <t>w/o MS2: PE O-  9:0_20:3:4</t>
  </si>
  <si>
    <t>w/o MS2: PE O-  8:0_20:3:4</t>
  </si>
  <si>
    <t>w/o MS2: PE O-  16:2_22:6:4</t>
  </si>
  <si>
    <t>w/o MS2: PC O-  10:0_22:5:1</t>
  </si>
  <si>
    <t>w/o MS2: PC O-  8:0_18:1:1</t>
  </si>
  <si>
    <t>w/o MS2: PC O-  10:0_22:6:1</t>
  </si>
  <si>
    <t>w/o MS2: PC O-  20:5_5:0:1</t>
  </si>
  <si>
    <t>w/o MS2: PC O-  20:5_6:0:1</t>
  </si>
  <si>
    <t>w/o MS2: PC O-  8:0_22:5:1</t>
  </si>
  <si>
    <t>w/o MS2: PC O-  20:4_4:0:1</t>
  </si>
  <si>
    <t>w/o MS2: PC O-  20:4_3:0:1</t>
  </si>
  <si>
    <t>w/o MS2: PC O-  9:0_22:5:1</t>
  </si>
  <si>
    <t>w/o MS2: PC O-  9:0_20:5:1</t>
  </si>
  <si>
    <t>w/o MS2: PC O-  8:0_18:3:1</t>
  </si>
  <si>
    <t>w/o MS2: PC O-  18:3_7:0:1</t>
  </si>
  <si>
    <t>w/o MS2: PC O-  8:0_22:4:1</t>
  </si>
  <si>
    <t>w/o MS2: PC O-  16:2_6:0:1</t>
  </si>
  <si>
    <t>w/o MS2: PC O-  8:0_20:3:1</t>
  </si>
  <si>
    <t>w/o MS2: PC O-  12:0_17:0:1</t>
  </si>
  <si>
    <t>w/o MS2: PC O-  12:0_18:0:1</t>
  </si>
  <si>
    <t>w/o MS2: PC O-  9:0_22:4:1</t>
  </si>
  <si>
    <t>w/o MS2: PC O-  9:0_18:3:1</t>
  </si>
  <si>
    <t>w/o MS2: PC O-  16:2_5:0:1</t>
  </si>
  <si>
    <t>w/o MS2: PC O-  14:0_17:0:1</t>
  </si>
  <si>
    <t>w/o MS2: PC O-  8:0_17:2:1</t>
  </si>
  <si>
    <t>w/o MS2: PC O-  9:0_22:6:1</t>
  </si>
  <si>
    <t>w/o MS2: PC O-  8:0_22:6:1</t>
  </si>
  <si>
    <t>w/o MS2: PC O-  18:3_6:0:1</t>
  </si>
  <si>
    <t>w/o MS2: PC O-  8:0_24:0:1</t>
  </si>
  <si>
    <t>w/o MS2: PE O-  17:0_22:6:1</t>
  </si>
  <si>
    <t>w/o MS2: PE O-  14:0_22:6:1</t>
  </si>
  <si>
    <t>w/o MS2: PE O-  15:0_22:6:1</t>
  </si>
  <si>
    <t>w/o MS2: PE O-  22:6_4:0:1</t>
  </si>
  <si>
    <t>w/o MS2: PE O-  18:0_18:2:1</t>
  </si>
  <si>
    <t>w/o MS2: PE O-  20:3_22:4:1</t>
  </si>
  <si>
    <t>w/o MS2: PE O-  17:0_18:2:1</t>
  </si>
  <si>
    <t>w/o MS2: PE O-  17:1_22:6:1</t>
  </si>
  <si>
    <t>w/o MS2: PE O-  16:0_18:2:1</t>
  </si>
  <si>
    <t>w/o MS2: PE O-  15:0_18:2:1</t>
  </si>
  <si>
    <t>w/o MS2: PE O-  12:0_17:1:1</t>
  </si>
  <si>
    <t>w/o MS2: PE O-  9:0_18:2:1</t>
  </si>
  <si>
    <t>w/o MS2: PE O-  15:0_22:5:1</t>
  </si>
  <si>
    <t>w/o MS2: PE O-  12:0_17:2:1</t>
  </si>
  <si>
    <t>w/o MS2: PE O-  16:1_22:6:1</t>
  </si>
  <si>
    <t>w/o MS2: PE O-  15:0_20:5:1</t>
  </si>
  <si>
    <t>w/o MS2: PE O-  9:0_20:5:1</t>
  </si>
  <si>
    <t>w/o MS2: PE O-  14:0_17:2:1</t>
  </si>
  <si>
    <t>w/o MS2: PE O-  14:0_17:1:1</t>
  </si>
  <si>
    <t>w/o MS2: PE O-  12:0_22:5:1</t>
  </si>
  <si>
    <t>w/o MS2: PE O-  14:0_22:5:1</t>
  </si>
  <si>
    <t>w/o MS2: AAHFA 28:6/12:0:1</t>
  </si>
  <si>
    <t>w/o MS2: AAHFA 28:6/13:0:1</t>
  </si>
  <si>
    <t>w/o MS2: AAHFA 28:6/11:0:1</t>
  </si>
  <si>
    <t>w/o MS2: AAHFA 15:0/26:6:1</t>
  </si>
  <si>
    <t>w/o MS2: AAHFA 28:6/14:0:1</t>
  </si>
  <si>
    <t>w/o MS2: AAHFA 28:4/10:0:1</t>
  </si>
  <si>
    <t>w/o MS2: AAHFA 28:4/9:0:1</t>
  </si>
  <si>
    <t>w/o MS2: AAHFA 28:4/13:0:1</t>
  </si>
  <si>
    <t>w/o MS2: AAHFA 28:5/10:0:1</t>
  </si>
  <si>
    <t>w/o MS2: HexCer 16:0:2/15:2</t>
  </si>
  <si>
    <t>w/o MS2: HexCer 16:0:2/15:3</t>
  </si>
  <si>
    <t>w/o MS2: HexCer 16:0:2/17:2</t>
  </si>
  <si>
    <t>w/o MS2: HexCer 16:0:2/18:2</t>
  </si>
  <si>
    <t>w/o MS2: HexCer 17:0:2/15:3</t>
  </si>
  <si>
    <t>w/o MS2: HexCer 16:0:2/17:3</t>
  </si>
  <si>
    <t>w/o MS2: HexCer 16:0:2/18:3</t>
  </si>
  <si>
    <t>w/o MS2: HexCer 16:0:2/16:3</t>
  </si>
  <si>
    <t>w/o MS2: HexCer 16:0:2/18:4:1</t>
  </si>
  <si>
    <t>w/o MS2: HexCer 16:0:2/17:1:1</t>
  </si>
  <si>
    <t>w/o MS2: HexCer 16:0:2/16:0:1</t>
  </si>
  <si>
    <t>w/o MS2: HexCer 16:0:2/17:0:1</t>
  </si>
  <si>
    <t>w/o MS2: HexCer 22:0:2/12:0:1</t>
  </si>
  <si>
    <t>w/o MS2: HexCer 16:0:2/18:0:1</t>
  </si>
  <si>
    <t>w/o MS2: HexCer 16:0:2/20:0:1</t>
  </si>
  <si>
    <t>w/o MS2: HexCer 16:0:2/19:0:1</t>
  </si>
  <si>
    <t>w/o MS2: HexCer 17:1:3/16:3:2</t>
  </si>
  <si>
    <t>w/o MS2: HexCer 16:1:3/16:3:2</t>
  </si>
  <si>
    <t>w/o MS2: HexCer 16:1:3/16:2:2</t>
  </si>
  <si>
    <t>w/o MS2: HexCer 16:1:3/18:3:2</t>
  </si>
  <si>
    <t>w/o MS2: HexCer 16:1:3/17:2:2</t>
  </si>
  <si>
    <t>w/o MS2: HexCer 17:1:3/18:3:2</t>
  </si>
  <si>
    <t>w/o MS2: HexCer 16:1:3/19:2:2</t>
  </si>
  <si>
    <t>w/o MS2: HexCer 17:2:3/18:5:2</t>
  </si>
  <si>
    <t>NAGly 16:0:1</t>
  </si>
  <si>
    <t>NAGly 15:0:1</t>
  </si>
  <si>
    <t>w/o MS2: NAGlySer 20:3:1</t>
  </si>
  <si>
    <t>w/o MS2: NAGlySer 18:0:1</t>
  </si>
  <si>
    <t>w/o MS2: NAGlySer 16:1:1</t>
  </si>
  <si>
    <t>NAGlySer 15:0:1</t>
  </si>
  <si>
    <t>NAGlySer 16:0:1</t>
  </si>
  <si>
    <t>NAGlySer 17:0:1</t>
  </si>
  <si>
    <t>NAGlySer 28:0:1</t>
  </si>
  <si>
    <t>NAGly 30:1:2|NAGly 15:0:1_15:0</t>
  </si>
  <si>
    <t>w/o MS2: NAGly 16:0:1_13:0</t>
  </si>
  <si>
    <t>NAGly 32:1:2|NAGly 17:0:1_15:0</t>
  </si>
  <si>
    <t>NAGly 31:1:2|NAGly 16:0:1_15:0</t>
  </si>
  <si>
    <t>NAGly 34:1:2|NAGly 17:0:1_17:0</t>
  </si>
  <si>
    <t>w/o MS2: NAGly 17:0:1_16:0</t>
  </si>
  <si>
    <t>w/o MS2: NAGlySer 8:0:1_22:1</t>
  </si>
  <si>
    <t>w/o MS2: NAGlySer 15:0:1_14:0</t>
  </si>
  <si>
    <t>w/o MS2: NAGlySer 15:0:1_15:0</t>
  </si>
  <si>
    <t>w/o MS2: NAGlySer 16:0:1_13:0</t>
  </si>
  <si>
    <t>w/o MS2: NAGlySer 8:0:1_24:1</t>
  </si>
  <si>
    <t>w/o MS2: NAGlySer 16:0:1_15:0</t>
  </si>
  <si>
    <t>w/o MS2: NAGlySer 17:0:1_16:0</t>
  </si>
  <si>
    <t>w/o MS2: NAGlySer 17:0:1_17:0</t>
  </si>
  <si>
    <t>w/o MS2: NAGlySer 9:0:1_26:4</t>
  </si>
  <si>
    <t>w/o MS2: PC 9:0_20:5:4</t>
  </si>
  <si>
    <t>w/o MS2: PC 8:0_20:5:4</t>
  </si>
  <si>
    <t>w/o MS2: PC 14:0_20:5:4</t>
  </si>
  <si>
    <t>w/o MS2: PC 9:0_22:6:4</t>
  </si>
  <si>
    <t>w/o MS2: PE 15:0_22:6:4</t>
  </si>
  <si>
    <t>w/o MS2: PE 16:2_22:5:4</t>
  </si>
  <si>
    <t>w/o MS2: PG 9:0_18:0:4</t>
  </si>
  <si>
    <t>w/o MS2: PG 14:0_20:5:4</t>
  </si>
  <si>
    <t>w/o MS2: PG 12:0_20:4:4</t>
  </si>
  <si>
    <t>w/o MS2: PG 14:0_18:2:4</t>
  </si>
  <si>
    <t>w/o MS2: PG 14:0_22:4:4</t>
  </si>
  <si>
    <t>w/o MS2: PG 12:0_20:5:4</t>
  </si>
  <si>
    <t>w/o MS2: PG 15:0_20:5:4</t>
  </si>
  <si>
    <t>w/o MS2: PG 14:0_18:1:4</t>
  </si>
  <si>
    <t>w/o MS2: PG 12:0_18:1:4</t>
  </si>
  <si>
    <t>w/o MS2: PG 15:0_18:2:4</t>
  </si>
  <si>
    <t>w/o MS2: PG 16:0_18:2:4</t>
  </si>
  <si>
    <t>w/o MS2: PG 15:1_18:3:4</t>
  </si>
  <si>
    <t>w/o MS2: PG 15:0_22:4:4</t>
  </si>
  <si>
    <t>w/o MS2: PG 12:0_18:2:4</t>
  </si>
  <si>
    <t>w/o MS2: PS 10:0_20:4:4</t>
  </si>
  <si>
    <t>w/o MS2: PS 14:1_22:3:4</t>
  </si>
  <si>
    <t>w/o MS2: PS 8:0_20:4:4</t>
  </si>
  <si>
    <t>w/o MS2: PC 8:0_22:6:3</t>
  </si>
  <si>
    <t>w/o MS2: PE 14:1_22:6:3</t>
  </si>
  <si>
    <t>w/o MS2: PE 15:1_22:6:3</t>
  </si>
  <si>
    <t>w/o MS2: PG 15:0_20:4:3</t>
  </si>
  <si>
    <t>w/o MS2: PG 14:1_22:6:3</t>
  </si>
  <si>
    <t>w/o MS2: PG 15:1_22:6:3</t>
  </si>
  <si>
    <t>w/o MS2: PG 16:1_22:6:3</t>
  </si>
  <si>
    <t>w/o MS2: PG 15:0_16:2:3</t>
  </si>
  <si>
    <t>w/o MS2: PG 15:0_22:3:3</t>
  </si>
  <si>
    <t>w/o MS2: PG 12:0_18:2:3</t>
  </si>
  <si>
    <t>w/o MS2: PG 15:0_20:3:3</t>
  </si>
  <si>
    <t>w/o MS2: PG 15:1_18:3:3</t>
  </si>
  <si>
    <t>w/o MS2: PS 12:0_22:6:3</t>
  </si>
  <si>
    <t>w/o MS2: PS 15:1_20:5:3</t>
  </si>
  <si>
    <t>w/o MS2: PS 18:3_22:6:3</t>
  </si>
  <si>
    <t>w/o MS2: PE 14:0_18:3:2</t>
  </si>
  <si>
    <t>w/o MS2: PE 12:0_18:3:2</t>
  </si>
  <si>
    <t>w/o MS2: PE 15:0_20:3:2</t>
  </si>
  <si>
    <t>w/o MS2: PE 17:2_22:6:2</t>
  </si>
  <si>
    <t>w/o MS2: PE 15:0_15:1:2</t>
  </si>
  <si>
    <t>w/o MS2: PE 17:0_16:1:2</t>
  </si>
  <si>
    <t>w/o MS2: PE 15:0_14:1:2</t>
  </si>
  <si>
    <t>w/o MS2: PE 16:0_16:1:2</t>
  </si>
  <si>
    <t>w/o MS2: PE 15:0_17:2:2</t>
  </si>
  <si>
    <t>w/o MS2: PE 14:0_16:1:2</t>
  </si>
  <si>
    <t>w/o MS2: PG 9:0_18:1:2</t>
  </si>
  <si>
    <t>w/o MS2: PG 15:0_20:5:2</t>
  </si>
  <si>
    <t>w/o MS2: PG 12:0_17:1:2</t>
  </si>
  <si>
    <t>w/o MS2: PG 16:0_18:0:2</t>
  </si>
  <si>
    <t>w/o MS2: PG 16:2_22:6:2</t>
  </si>
  <si>
    <t>w/o MS2: PG 10:0_18:1:2</t>
  </si>
  <si>
    <t>w/o MS2: PG 15:0_22:5:2</t>
  </si>
  <si>
    <t>w/o MS2: PC 20:4_7:0:1</t>
  </si>
  <si>
    <t>w/o MS2: PC 9:0_18:3:1</t>
  </si>
  <si>
    <t>PE 31:0:1|PE 15:0_16:0:1</t>
  </si>
  <si>
    <t>w/o MS2: PG 14:1_22:6:1</t>
  </si>
  <si>
    <t>w/o MS2: PG 8:0_24:0:1</t>
  </si>
  <si>
    <t>w/o MS2: PG 10:0_22:6:1</t>
  </si>
  <si>
    <t>w/o MS2: PG 12:0_18:1:1</t>
  </si>
  <si>
    <t>w/o MS2: PG 14:0_18:1:1</t>
  </si>
  <si>
    <t>w/o MS2: PG 15:1_22:6:1</t>
  </si>
  <si>
    <t>w/o MS2: PG 17:1_22:6:1</t>
  </si>
  <si>
    <t>w/o MS2: PG 16:0_18:1:1</t>
  </si>
  <si>
    <t>w/o MS2: PG 18:1_22:6:1</t>
  </si>
  <si>
    <t>w/o MS2: PG 14:0_17:1:1</t>
  </si>
  <si>
    <t>w/o MS2: PG 12:0_22:6:1</t>
  </si>
  <si>
    <t>w/o MS2: PG 16:1_22:6:1</t>
  </si>
  <si>
    <t>w/o MS2: PS 22:6_4:0:1</t>
  </si>
  <si>
    <t>w/o MS2: PS 12:0_22:6:1</t>
  </si>
  <si>
    <t>PE-Cer 35:1:3</t>
  </si>
  <si>
    <t>PE-Cer 31:0:3</t>
  </si>
  <si>
    <t>PE-Cer 33:1:3</t>
  </si>
  <si>
    <t>PE-Cer 37:4:3</t>
  </si>
  <si>
    <t>PE-Cer 36:4:3</t>
  </si>
  <si>
    <t>PE-Cer 30:0:3</t>
  </si>
  <si>
    <t>w/o MS2: PE-Cer 13:1:2/22:5</t>
  </si>
  <si>
    <t>w/o MS2: PE-Cer 15:3:2/26:6</t>
  </si>
  <si>
    <t>w/o MS2: PE-Cer 13:1:2/28:4</t>
  </si>
  <si>
    <t>w/o MS2: PE-Cer 13:1:2/24:4:1</t>
  </si>
  <si>
    <t>w/o MS2: PE-Cer 12:1:2/24:4:1</t>
  </si>
  <si>
    <t>w/o MS2: PE-Cer 13:1:2/20:4:1</t>
  </si>
  <si>
    <t>w/o MS2: PE-Cer 13:1:2/22:3:1</t>
  </si>
  <si>
    <t>w/o MS2: PE-Cer 13:1:2/22:4:1</t>
  </si>
  <si>
    <t>w/o MS2: PE-Cer 12:1:2/22:4:1</t>
  </si>
  <si>
    <t>w/o MS2: PE-Cer 13:2:2/24:6:1</t>
  </si>
  <si>
    <t>w/o MS2: PE-Cer 13:1:2/24:2:1</t>
  </si>
  <si>
    <t>w/o MS2: PE-Cer 12:2:2/26:6:1</t>
  </si>
  <si>
    <t>w/o MS2: PE-Cer 13:1:2/20:3:1</t>
  </si>
  <si>
    <t>w/o MS2: PE-Cer 12:1:2/20:0:1</t>
  </si>
  <si>
    <t>PE-Cer 34:1:3|PE-Cer 17:0:2/17:1:1</t>
  </si>
  <si>
    <t>PE-Cer 33:0:3|PE-Cer 17:0:2/16:0:1</t>
  </si>
  <si>
    <t>w/o MS2: PE-Cer 12:1:2/22:0:1</t>
  </si>
  <si>
    <t>w/o MS2: PE-Cer 12:0:2/25:0:1</t>
  </si>
  <si>
    <t>PE-Cer 34:0:3|PE-Cer 18:0:2/16:0:1</t>
  </si>
  <si>
    <t>PE-Cer 31:0:3|PE-Cer 13:0:2/18:0:1</t>
  </si>
  <si>
    <t>w/o MS2: PE-Cer 13:2:2/26:6:1</t>
  </si>
  <si>
    <t>w/o MS2: PE-Cer 12:0:2/19:0:1</t>
  </si>
  <si>
    <t>PE-Cer 35:0:3|PE-Cer 18:0:2/17:0:1</t>
  </si>
  <si>
    <t>w/o MS2: PE-Cer 12:0:2/17:0:1</t>
  </si>
  <si>
    <t>PE-Cer 32:0:3|PE-Cer 17:0:2/15:0:1</t>
  </si>
  <si>
    <t>PE-Cer 36:0:3|PE-Cer 16:0:2/20:0:1</t>
  </si>
  <si>
    <t>PE-Cer 34:0:3|PE-Cer 17:0:2/17:0:1</t>
  </si>
  <si>
    <t>w/o MS2: PE-Cer 12:0:2/18:0:1</t>
  </si>
  <si>
    <t>w/o MS2: PE-Cer 12:1:2/21:0:1</t>
  </si>
  <si>
    <t>PE-Cer 32:0:3|PE-Cer 16:0:2/16:0:1</t>
  </si>
  <si>
    <t>w/o MS2: PE-Cer 12:1:2/23:0:1</t>
  </si>
  <si>
    <t>PE-Cer 36:0:3|PE-Cer 19:0:2/17:0:1</t>
  </si>
  <si>
    <t>PE-Cer 32:0:3|PE-Cer 15:0:2/17:0:1</t>
  </si>
  <si>
    <t>w/o MS2: SHexCer 31:7:3</t>
  </si>
  <si>
    <t>w/o MS2: SHexCer 30:6:3</t>
  </si>
  <si>
    <t>w/o MS2: SHexCer 35:5:3</t>
  </si>
  <si>
    <t>w/o MS2: SHexCer 39:8:3</t>
  </si>
  <si>
    <t>w/o MS2: SHexCer 32:7:3</t>
  </si>
  <si>
    <t>w/o MS2: SHexCer 31:6:3</t>
  </si>
  <si>
    <t>w/o MS2: SHexCer 29:1:3</t>
  </si>
  <si>
    <t>w/o MS2: SHexCer 32:6:3</t>
  </si>
  <si>
    <t>w/o MS2: SHexCer 37:7:3</t>
  </si>
  <si>
    <t>w/o MS2: SHexCer 34:7:3</t>
  </si>
  <si>
    <t>w/o MS2: SHexCer 33:7:3</t>
  </si>
  <si>
    <t>w/o MS2: SHexCer 33:6:3</t>
  </si>
  <si>
    <t>w/o MS2: SHexCer 35:7:3</t>
  </si>
  <si>
    <t>w/o MS2: SHexCer 38:7:3</t>
  </si>
  <si>
    <t>w/o MS2: SHexCer 36:7:3</t>
  </si>
  <si>
    <t>w/o MS2: SHexCer 38:6:3</t>
  </si>
  <si>
    <t>w/o MS2: SHexCer 29:3:3</t>
  </si>
  <si>
    <t>w/o MS2: SM 32:3:3</t>
  </si>
  <si>
    <t>w/o MS2: SM 33:3:3</t>
  </si>
  <si>
    <t>w/o MS2: SM 31:3:3</t>
  </si>
  <si>
    <t>w/o MS2: SM 29:1:3</t>
  </si>
  <si>
    <t>w/o MS2: SHexCer 29:6:2</t>
  </si>
  <si>
    <t>w/o MS2: SHexCer 33:5:2</t>
  </si>
  <si>
    <t>w/o MS2: SHexCer 34:8:2</t>
  </si>
  <si>
    <t>w/o MS2: SHexCer 37:8:2</t>
  </si>
  <si>
    <t>w/o MS2: SHexCer 29:2:2</t>
  </si>
  <si>
    <t>w/o MS2: SHexCer 31:2:2</t>
  </si>
  <si>
    <t>w/o MS2: SHexCer 35:6:2</t>
  </si>
  <si>
    <t>w/o MS2: SHexCer 36:8:2</t>
  </si>
  <si>
    <t>w/o MS2: SHexCer 33:8:2</t>
  </si>
  <si>
    <t>w/o MS2: SHexCer 37:9:2</t>
  </si>
  <si>
    <t>w/o MS2: SHexCer 28:2:2</t>
  </si>
  <si>
    <t>w/o MS2: SHexCer 27:0:2</t>
  </si>
  <si>
    <t>w/o MS2: SHexCer 38:8:2</t>
  </si>
  <si>
    <t>w/o MS2: SHexCer 32:2:2</t>
  </si>
  <si>
    <t>w/o MS2: SHexCer 28:1:2</t>
  </si>
  <si>
    <t>w/o MS2: SHexCer 26:0:2</t>
  </si>
  <si>
    <t>w/o MS2: SHexCer 26:2:2</t>
  </si>
  <si>
    <t>w/o MS2: SM 12:0:2/17:0</t>
  </si>
  <si>
    <t>w/o MS2: SM 12:1:2/19:0</t>
  </si>
  <si>
    <t>w/o MS2: SM 12:0:2/19:0</t>
  </si>
  <si>
    <t>w/o MS2: SM 12:1:2/18:2</t>
  </si>
  <si>
    <t>w/o MS2: SM 12:1:2/19:3</t>
  </si>
  <si>
    <t>w/o MS2: SM 12:1:2/18:0</t>
  </si>
  <si>
    <t>w/o MS2: SM 12:0:2/18:0</t>
  </si>
  <si>
    <t>w/o MS2: SM 12:1:2/17:0</t>
  </si>
  <si>
    <t>w/o MS2: SM 12:1:2/20:4</t>
  </si>
  <si>
    <t>w/o MS2: SM 12:1:2/20:2</t>
  </si>
  <si>
    <t>w/o MS2: SM 12:1:2/20:3</t>
  </si>
  <si>
    <t>w/o MS2: SM 12:1:2/19:1</t>
  </si>
  <si>
    <t>SM 81:14:2O</t>
  </si>
  <si>
    <t>SM 76:15:2O</t>
  </si>
  <si>
    <t>SM 79:14:2O</t>
  </si>
  <si>
    <t>SM 80:15:2O</t>
  </si>
  <si>
    <t>SM 82:15:2O</t>
  </si>
  <si>
    <t>SM 78:15:2O</t>
  </si>
  <si>
    <t>SM 76:12:2O</t>
  </si>
  <si>
    <t>SM 74:12:2O</t>
  </si>
  <si>
    <t>SM 80:12:2O</t>
  </si>
  <si>
    <t>SM 78:12:2O</t>
  </si>
  <si>
    <t>SM 82:12:2O</t>
  </si>
  <si>
    <t>SM 79:13:2O</t>
  </si>
  <si>
    <t>SM 81:12:2O</t>
  </si>
  <si>
    <t>Cer 33:1:4O</t>
  </si>
  <si>
    <t>Cer 31:1:4O</t>
  </si>
  <si>
    <t>Cer 34:2:4O</t>
  </si>
  <si>
    <t>Cer 33:2:4O</t>
  </si>
  <si>
    <t>Cer 32:2:4O</t>
  </si>
  <si>
    <t>Cer 33:3:4O</t>
  </si>
  <si>
    <t>Cer 35:1:4O</t>
  </si>
  <si>
    <t>Cer 35:2:4O</t>
  </si>
  <si>
    <t>Cer 36:1:4O</t>
  </si>
  <si>
    <t>Cer 34:1:4O</t>
  </si>
  <si>
    <t>Cer 30:0:4O</t>
  </si>
  <si>
    <t>Cer 31:0:4O</t>
  </si>
  <si>
    <t>Cer 32:1:4O</t>
  </si>
  <si>
    <t>Cer 37:0:4O</t>
  </si>
  <si>
    <t>Cer 37:1:4O</t>
  </si>
  <si>
    <t>Cer 31:2:4O</t>
  </si>
  <si>
    <t>Cer 37:4:4O</t>
  </si>
  <si>
    <t>Cer 41:5:5O</t>
  </si>
  <si>
    <t>Cer 43:8:5O</t>
  </si>
  <si>
    <t>Cer 42:8:5O</t>
  </si>
  <si>
    <t>Cer 40:8:5O</t>
  </si>
  <si>
    <t>Cer 35:5:5O</t>
  </si>
  <si>
    <t>Cer 38:9:5O</t>
  </si>
  <si>
    <t>Cer 37:9:5O</t>
  </si>
  <si>
    <t>Cer 38:8:5O</t>
  </si>
  <si>
    <t>Cer 40:9:5O</t>
  </si>
  <si>
    <t>Cer 39:9:5O</t>
  </si>
  <si>
    <t>Cer 34:0:5O</t>
  </si>
  <si>
    <t>Cer 35:3:5O</t>
  </si>
  <si>
    <t>Cer 36:0:5O</t>
  </si>
  <si>
    <t>Cer 35:1:5O</t>
  </si>
  <si>
    <t>Cer 36:1:5O</t>
  </si>
  <si>
    <t>Cer 37:0:5O</t>
  </si>
  <si>
    <t>Cer 35:0:5O</t>
  </si>
  <si>
    <t>Cer 38:0:5O</t>
  </si>
  <si>
    <t>Cer 33:0:5O</t>
  </si>
  <si>
    <t>Cer 23:1:4O</t>
  </si>
  <si>
    <t>Cer 22:1:4O</t>
  </si>
  <si>
    <t>Cer 21:1:4O</t>
  </si>
  <si>
    <t>Cer 32:0:5O</t>
  </si>
  <si>
    <t>Cer 32:1:5O</t>
  </si>
  <si>
    <t>Cer 34:1:5O</t>
  </si>
  <si>
    <t>Cer 81:13:3O</t>
  </si>
  <si>
    <t>Cer 78:14:3O</t>
  </si>
  <si>
    <t>Cer 79:13:3O</t>
  </si>
  <si>
    <t>Cer 80:13:3O</t>
  </si>
  <si>
    <t>Cer 28:3:2O</t>
  </si>
  <si>
    <t>Cer 35:1:2O</t>
  </si>
  <si>
    <t>Cer 29:3:2O</t>
  </si>
  <si>
    <t>Cer 33:1:2O</t>
  </si>
  <si>
    <t>Cer 30:3:2O</t>
  </si>
  <si>
    <t>Cer 32:1:2O</t>
  </si>
  <si>
    <t>Cer 31:3:2O</t>
  </si>
  <si>
    <t>Cer 33:3:2O</t>
  </si>
  <si>
    <t>Cer 33:2:2O</t>
  </si>
  <si>
    <t>Cer 31:1:2O</t>
  </si>
  <si>
    <t>Cer 32:3:2O</t>
  </si>
  <si>
    <t>Cer 34:2:2O</t>
  </si>
  <si>
    <t>Cer 34:1:2O</t>
  </si>
  <si>
    <t>Cer 35:2:2O</t>
  </si>
  <si>
    <t>Cer 34:2:3O</t>
  </si>
  <si>
    <t>Cer 33:2:3O</t>
  </si>
  <si>
    <t>Cer 34:0:3O</t>
  </si>
  <si>
    <t>CerP 40:6:2O</t>
  </si>
  <si>
    <t>CerP 26:2:2O</t>
  </si>
  <si>
    <t>CerP 31:5:2O</t>
  </si>
  <si>
    <t>CerP 39:6:2O</t>
  </si>
  <si>
    <t>CerP 35:4:2O</t>
  </si>
  <si>
    <t>CerP 34:4:2O</t>
  </si>
  <si>
    <t>CerP 31:6:2O</t>
  </si>
  <si>
    <t>CerP 31:1:2O</t>
  </si>
  <si>
    <t>CerP 29:5:2O</t>
  </si>
  <si>
    <t>CerP 33:1:2O</t>
  </si>
  <si>
    <t>CerP 35:0:2O</t>
  </si>
  <si>
    <t>CerP 41:7:2O</t>
  </si>
  <si>
    <t>CerP 29:3:2O</t>
  </si>
  <si>
    <t>CerP 40:7:2O</t>
  </si>
  <si>
    <t>CerP 43:8:2O</t>
  </si>
  <si>
    <t>CerP 30:5:2O</t>
  </si>
  <si>
    <t>CL 69:7</t>
  </si>
  <si>
    <t>CL 74:14</t>
  </si>
  <si>
    <t>CL 69:8</t>
  </si>
  <si>
    <t>CL 69:11</t>
  </si>
  <si>
    <t>CL 71:7</t>
  </si>
  <si>
    <t>CL 71:11</t>
  </si>
  <si>
    <t>CL 74:15</t>
  </si>
  <si>
    <t>CL 65:3</t>
  </si>
  <si>
    <t>CL 70:7</t>
  </si>
  <si>
    <t>CL 70:11</t>
  </si>
  <si>
    <t>CL 66:2</t>
  </si>
  <si>
    <t>CL 70:3</t>
  </si>
  <si>
    <t>CL 68:11</t>
  </si>
  <si>
    <t>CL 76:14</t>
  </si>
  <si>
    <t>CL 75:14</t>
  </si>
  <si>
    <t>CL 64:3</t>
  </si>
  <si>
    <t>CL 67:11</t>
  </si>
  <si>
    <t>CL 70:8</t>
  </si>
  <si>
    <t>CL 61:3</t>
  </si>
  <si>
    <t>CL 60:3</t>
  </si>
  <si>
    <t>CL 75:3</t>
  </si>
  <si>
    <t>CL 61:0</t>
  </si>
  <si>
    <t>CL 62:3</t>
  </si>
  <si>
    <t>CL 66:11</t>
  </si>
  <si>
    <t>CL 77:16</t>
  </si>
  <si>
    <t>CL 76:16</t>
  </si>
  <si>
    <t>CL 77:14</t>
  </si>
  <si>
    <t>CL 75:16</t>
  </si>
  <si>
    <t>CL 62:0</t>
  </si>
  <si>
    <t>CL 65:1</t>
  </si>
  <si>
    <t>CL 70:10</t>
  </si>
  <si>
    <t>CL 64:1</t>
  </si>
  <si>
    <t>CL 72:11</t>
  </si>
  <si>
    <t>DLCL 29:0</t>
  </si>
  <si>
    <t>DLCL 30:4</t>
  </si>
  <si>
    <t>DLCL 38:9</t>
  </si>
  <si>
    <t>DLCL 29:1</t>
  </si>
  <si>
    <t>DLCL 38:7</t>
  </si>
  <si>
    <t>DLCL 37:9</t>
  </si>
  <si>
    <t>DLCL 32:4</t>
  </si>
  <si>
    <t>DLCL 38:10</t>
  </si>
  <si>
    <t>DLCL 36:4</t>
  </si>
  <si>
    <t>DLCL 40:10</t>
  </si>
  <si>
    <t>DGDG O- 21:1</t>
  </si>
  <si>
    <t>DGDG O- 31:7</t>
  </si>
  <si>
    <t>DGDG O- 24:1</t>
  </si>
  <si>
    <t>DGDG O- 24:5</t>
  </si>
  <si>
    <t>DGDG O- 23:4</t>
  </si>
  <si>
    <t>DGDG O- 23:3</t>
  </si>
  <si>
    <t>DGDG O- 29:5</t>
  </si>
  <si>
    <t>DGDG O- 29:0</t>
  </si>
  <si>
    <t>DGDG O- 31:2</t>
  </si>
  <si>
    <t>DGDG O- 26:5</t>
  </si>
  <si>
    <t>DGDG O- 25:5</t>
  </si>
  <si>
    <t>DGDG O- 24:3</t>
  </si>
  <si>
    <t>DGDG O- 20:2</t>
  </si>
  <si>
    <t>DGDG O- 28:2</t>
  </si>
  <si>
    <t>DGDG O- 28:0</t>
  </si>
  <si>
    <t>MGDG O- 26:1</t>
  </si>
  <si>
    <t>MGDG O- 27:1</t>
  </si>
  <si>
    <t>MGDG O- 29:4</t>
  </si>
  <si>
    <t>MGDG O- 30:3</t>
  </si>
  <si>
    <t>MGDG O- 27:3</t>
  </si>
  <si>
    <t>MGDG O- 26:2</t>
  </si>
  <si>
    <t>MGDG O- 28:4</t>
  </si>
  <si>
    <t>MGDG O- 26:4</t>
  </si>
  <si>
    <t>MGDG O- 29:3</t>
  </si>
  <si>
    <t>MGDG O- 33:7</t>
  </si>
  <si>
    <t>MGDG O- 27:4</t>
  </si>
  <si>
    <t>MGDG O- 32:7</t>
  </si>
  <si>
    <t>MGDG O- 31:0</t>
  </si>
  <si>
    <t>MGDG O- 29:2</t>
  </si>
  <si>
    <t>MGDG O- 28:2</t>
  </si>
  <si>
    <t>PC O- 37:4:2O</t>
  </si>
  <si>
    <t>PC O- 32:5:1O</t>
  </si>
  <si>
    <t>PC O- 28:4:3O</t>
  </si>
  <si>
    <t>PC O- 26:1:1O</t>
  </si>
  <si>
    <t>PC O- 32:6:1O</t>
  </si>
  <si>
    <t>PC O- 38:7:4O</t>
  </si>
  <si>
    <t>PC O- 34:3:2O</t>
  </si>
  <si>
    <t>PC O- 30:4:2O</t>
  </si>
  <si>
    <t>PC O- 32:5:3O</t>
  </si>
  <si>
    <t>PC O- 25:5:1O</t>
  </si>
  <si>
    <t>PC O- 26:5:1O</t>
  </si>
  <si>
    <t>PC O- 30:5:1O</t>
  </si>
  <si>
    <t>PC O- 40:7:4O</t>
  </si>
  <si>
    <t>PC O- 24:4:1O</t>
  </si>
  <si>
    <t>PC O- 28:5:2O</t>
  </si>
  <si>
    <t>PC O- 23:4:1O</t>
  </si>
  <si>
    <t>PC O- 31:5:1O</t>
  </si>
  <si>
    <t>PC O- 29:5:1O</t>
  </si>
  <si>
    <t>PC O- 29:5:3O</t>
  </si>
  <si>
    <t>PC O- 29:3:3O</t>
  </si>
  <si>
    <t>PC O- 26:3:1O</t>
  </si>
  <si>
    <t>PC O- 25:3:1O</t>
  </si>
  <si>
    <t>PC O- 35:5:2O</t>
  </si>
  <si>
    <t>PC O- 28:4:2O</t>
  </si>
  <si>
    <t>PC O- 30:4:1O</t>
  </si>
  <si>
    <t>PC O- 28:3:2O</t>
  </si>
  <si>
    <t>PC O- 34:5:2O</t>
  </si>
  <si>
    <t>PC O- 22:2:1O</t>
  </si>
  <si>
    <t>PC O- 28:3:1O</t>
  </si>
  <si>
    <t>PC O- 29:0:1O</t>
  </si>
  <si>
    <t>PC O- 26:3:2O</t>
  </si>
  <si>
    <t>PC O- 30:0:1O</t>
  </si>
  <si>
    <t>PC O- 24:2:2O</t>
  </si>
  <si>
    <t>PC O- 31:4:1O</t>
  </si>
  <si>
    <t>PC O- 27:3:2O</t>
  </si>
  <si>
    <t>PC O- 39:8:2O</t>
  </si>
  <si>
    <t>PC O- 27:2:2O</t>
  </si>
  <si>
    <t>PC O- 27:3:1O</t>
  </si>
  <si>
    <t>PC O- 21:2:1O</t>
  </si>
  <si>
    <t>PC O- 31:0:1O</t>
  </si>
  <si>
    <t>PC O- 28:2:2O</t>
  </si>
  <si>
    <t>PC O- 25:2:1O</t>
  </si>
  <si>
    <t>PC O- 31:6:1O</t>
  </si>
  <si>
    <t>PC O- 30:6:1O</t>
  </si>
  <si>
    <t>PC O- 24:3:1O</t>
  </si>
  <si>
    <t>PC O- 32:0:1O</t>
  </si>
  <si>
    <t>PE O- 40:10:2O</t>
  </si>
  <si>
    <t>PE O- 30:5:4O</t>
  </si>
  <si>
    <t>PE O- 39:6:1O</t>
  </si>
  <si>
    <t>PE O- 42:10:3O</t>
  </si>
  <si>
    <t>PE O- 36:6:1O</t>
  </si>
  <si>
    <t>PE O- 37:6:1O</t>
  </si>
  <si>
    <t>PE O- 31:5:4O</t>
  </si>
  <si>
    <t>PE O- 25:1:2O</t>
  </si>
  <si>
    <t>PE O- 26:6:1O</t>
  </si>
  <si>
    <t>PE O- 30:4:4O</t>
  </si>
  <si>
    <t>PE O- 36:2:1O</t>
  </si>
  <si>
    <t>PE O- 42:7:1O</t>
  </si>
  <si>
    <t>PE O- 37:6:3O</t>
  </si>
  <si>
    <t>PE O- 35:2:1O</t>
  </si>
  <si>
    <t>PE O- 39:7:1O</t>
  </si>
  <si>
    <t>PE O- 33:2:2O</t>
  </si>
  <si>
    <t>PE O- 38:7:4O</t>
  </si>
  <si>
    <t>PE O- 34:2:1O</t>
  </si>
  <si>
    <t>PE O- 33:2:1O</t>
  </si>
  <si>
    <t>PE O- 42:10:2O</t>
  </si>
  <si>
    <t>PE O- 38:0:2O</t>
  </si>
  <si>
    <t>PE O- 27:2:2O</t>
  </si>
  <si>
    <t>PE O- 29:1:1O</t>
  </si>
  <si>
    <t>PE O- 40:8:2O</t>
  </si>
  <si>
    <t>PE O- 29:4:2O</t>
  </si>
  <si>
    <t>PE O- 31:2:2O</t>
  </si>
  <si>
    <t>PE O- 31:1:2O</t>
  </si>
  <si>
    <t>PE O- 28:1:2O</t>
  </si>
  <si>
    <t>PE O- 27:2:4O</t>
  </si>
  <si>
    <t>PE O- 27:2:1O</t>
  </si>
  <si>
    <t>PE O- 37:5:1O</t>
  </si>
  <si>
    <t>PE O- 29:2:1O</t>
  </si>
  <si>
    <t>PE O- 28:2:2O</t>
  </si>
  <si>
    <t>PE O- 30:1:2O</t>
  </si>
  <si>
    <t>PE O- 27:1:2O</t>
  </si>
  <si>
    <t>PE O- 40:9:3O</t>
  </si>
  <si>
    <t>PE O- 26:1:2O</t>
  </si>
  <si>
    <t>PE O- 38:7:1O</t>
  </si>
  <si>
    <t>PE O- 29:2:2O</t>
  </si>
  <si>
    <t>PE O- 30:2:2O</t>
  </si>
  <si>
    <t>PE O- 38:8:3O</t>
  </si>
  <si>
    <t>PE O- 35:5:1O</t>
  </si>
  <si>
    <t>PE O- 29:5:1O</t>
  </si>
  <si>
    <t>PE O- 29:3:4O</t>
  </si>
  <si>
    <t>PE O- 31:2:1O</t>
  </si>
  <si>
    <t>PE O- 31:1:1O</t>
  </si>
  <si>
    <t>PE O- 31:4:2O</t>
  </si>
  <si>
    <t>PE O- 28:3:4O</t>
  </si>
  <si>
    <t>PE O- 34:5:1O</t>
  </si>
  <si>
    <t>PE O- 38:8:4O</t>
  </si>
  <si>
    <t>PE O- 32:1:2O</t>
  </si>
  <si>
    <t>PE O- 36:5:1O</t>
  </si>
  <si>
    <t>AAHFA 40:6:1O</t>
  </si>
  <si>
    <t>AAHFA 41:6:1O</t>
  </si>
  <si>
    <t>AAHFA 39:6:1O</t>
  </si>
  <si>
    <t>AAHFA 42:6:1O</t>
  </si>
  <si>
    <t>AAHFA 38:4:1O</t>
  </si>
  <si>
    <t>AAHFA 37:4:1O</t>
  </si>
  <si>
    <t>AAHFA 41:4:1O</t>
  </si>
  <si>
    <t>AAHFA 38:5:1O</t>
  </si>
  <si>
    <t>Hex2Cer 31:5:2O</t>
  </si>
  <si>
    <t>Hex2Cer 32:5:2O</t>
  </si>
  <si>
    <t>Hex2Cer 31:3:2O</t>
  </si>
  <si>
    <t>Hex2Cer 32:3:2O</t>
  </si>
  <si>
    <t>Hex2Cer 33:5:2O</t>
  </si>
  <si>
    <t>Hex2Cer 35:8:2O</t>
  </si>
  <si>
    <t>Hex2Cer 36:8:2O</t>
  </si>
  <si>
    <t>Hex2Cer 34:8:2O</t>
  </si>
  <si>
    <t>Hex3Cer 58:3:2O</t>
  </si>
  <si>
    <t>Hex3Cer 59:8:2O</t>
  </si>
  <si>
    <t>Hex3Cer 53:1:2O</t>
  </si>
  <si>
    <t>Hex3Cer 53:2:2O</t>
  </si>
  <si>
    <t>Hex3Cer 58:7:2O</t>
  </si>
  <si>
    <t>Hex3Cer 55:5:2O</t>
  </si>
  <si>
    <t>Hex3Cer 55:7:2O</t>
  </si>
  <si>
    <t>Hex3Cer 58:4:2O</t>
  </si>
  <si>
    <t>Hex3Cer 57:7:2O</t>
  </si>
  <si>
    <t>Hex3Cer 55:2:2O</t>
  </si>
  <si>
    <t>Hex3Cer 57:8:2O</t>
  </si>
  <si>
    <t>Hex3Cer 59:7:2O</t>
  </si>
  <si>
    <t>Hex3Cer 60:6:2O</t>
  </si>
  <si>
    <t>Hex3Cer 57:5:2O</t>
  </si>
  <si>
    <t>Hex3Cer 51:2:2O</t>
  </si>
  <si>
    <t>HexCer 33:4:5O</t>
  </si>
  <si>
    <t>HexCer 32:4:5O</t>
  </si>
  <si>
    <t>HexCer 32:3:5O</t>
  </si>
  <si>
    <t>HexCer 34:4:5O</t>
  </si>
  <si>
    <t>HexCer 33:3:5O</t>
  </si>
  <si>
    <t>HexCer 35:4:5O</t>
  </si>
  <si>
    <t>HexCer 35:3:5O</t>
  </si>
  <si>
    <t>HexCer 35:7:5O</t>
  </si>
  <si>
    <t>HexCer 34:4:3O</t>
  </si>
  <si>
    <t>HexCer 33:1:3O</t>
  </si>
  <si>
    <t>HexCer 32:0:3O</t>
  </si>
  <si>
    <t>HexCer 36:0:3O</t>
  </si>
  <si>
    <t>HexCer 35:0:3O</t>
  </si>
  <si>
    <t>HexCer 31:2:2O</t>
  </si>
  <si>
    <t>HexCer 31:3:2O</t>
  </si>
  <si>
    <t>HexCer 33:2:2O</t>
  </si>
  <si>
    <t>HexCer 34:2:2O</t>
  </si>
  <si>
    <t>HexCer 32:3:2O</t>
  </si>
  <si>
    <t>HexCer 33:3:2O</t>
  </si>
  <si>
    <t>HexCer 34:3:2O</t>
  </si>
  <si>
    <t>LPA 18:3</t>
  </si>
  <si>
    <t>LPA 20:5</t>
  </si>
  <si>
    <t>LPA 19:4</t>
  </si>
  <si>
    <t>LPC 15:3</t>
  </si>
  <si>
    <t>LPC 17:4</t>
  </si>
  <si>
    <t>LPC 15:2</t>
  </si>
  <si>
    <t>LPC 14:2</t>
  </si>
  <si>
    <t>LPE 11:0</t>
  </si>
  <si>
    <t>LPE 12:0</t>
  </si>
  <si>
    <t>LPE 18:0</t>
  </si>
  <si>
    <t>LPE 15:1</t>
  </si>
  <si>
    <t>LPS 17:2</t>
  </si>
  <si>
    <t>LPS 15:2</t>
  </si>
  <si>
    <t>LPS 16:2</t>
  </si>
  <si>
    <t>LPS 17:3</t>
  </si>
  <si>
    <t>LPS 16:1</t>
  </si>
  <si>
    <t>MLCL 66:4</t>
  </si>
  <si>
    <t>MLCL 63:5</t>
  </si>
  <si>
    <t>MLCL 60:0</t>
  </si>
  <si>
    <t>MLCL 62:5</t>
  </si>
  <si>
    <t>MLCL 63:3</t>
  </si>
  <si>
    <t>MLCL 64:4</t>
  </si>
  <si>
    <t>MLCL 64:8</t>
  </si>
  <si>
    <t>MLCL 63:1</t>
  </si>
  <si>
    <t>MLCL 65:8</t>
  </si>
  <si>
    <t>MLCL 59:14</t>
  </si>
  <si>
    <t>MLCL 62:1</t>
  </si>
  <si>
    <t>MLCL 63:4</t>
  </si>
  <si>
    <t>MLCL 61:1</t>
  </si>
  <si>
    <t>MLCL 66:5</t>
  </si>
  <si>
    <t>NAE 20:4</t>
  </si>
  <si>
    <t>NAE 18:5</t>
  </si>
  <si>
    <t>NAE 13:1</t>
  </si>
  <si>
    <t>NAGly 14:1</t>
  </si>
  <si>
    <t>NAGly 19:4</t>
  </si>
  <si>
    <t>NAGly 29:0:1O</t>
  </si>
  <si>
    <t>NAGly 15:3</t>
  </si>
  <si>
    <t>NAGly 12:0</t>
  </si>
  <si>
    <t>NAGly 14:0</t>
  </si>
  <si>
    <t>NAGly 16:0</t>
  </si>
  <si>
    <t>NAGly 10:0</t>
  </si>
  <si>
    <t>NAGly 16:1</t>
  </si>
  <si>
    <t>NAGly 17:0</t>
  </si>
  <si>
    <t>NAGly 33:0:1O</t>
  </si>
  <si>
    <t>NAGly 17:1</t>
  </si>
  <si>
    <t>NAGlySer 20:3:1O</t>
  </si>
  <si>
    <t>NAGlySer 30:1:1O</t>
  </si>
  <si>
    <t>NAGlySer 18:0:1O</t>
  </si>
  <si>
    <t>NAGlySer 16:1:1O</t>
  </si>
  <si>
    <t>NAGlySer 30:0:1O</t>
  </si>
  <si>
    <t>NAGlySer 32:1:1O</t>
  </si>
  <si>
    <t>NAGlySer 33:0:1O</t>
  </si>
  <si>
    <t>NAGlySer 35:4:1O</t>
  </si>
  <si>
    <t>PC 30:6:3O</t>
  </si>
  <si>
    <t>PC 29:5:4O</t>
  </si>
  <si>
    <t>PC 28:5:4O</t>
  </si>
  <si>
    <t>PC 27:4:1O</t>
  </si>
  <si>
    <t>PC 27:3:1O</t>
  </si>
  <si>
    <t>PC 34:5:4O</t>
  </si>
  <si>
    <t>PC 31:6:4O</t>
  </si>
  <si>
    <t>PE 37:6:4O</t>
  </si>
  <si>
    <t>PE 32:3:2O</t>
  </si>
  <si>
    <t>PE 30:3:2O</t>
  </si>
  <si>
    <t>PE 35:3:2O</t>
  </si>
  <si>
    <t>PE 39:8:2O</t>
  </si>
  <si>
    <t>PE 36:7:3O</t>
  </si>
  <si>
    <t>PE 38:7:4O</t>
  </si>
  <si>
    <t>PE 30:1:2O</t>
  </si>
  <si>
    <t>PE 37:7:3O</t>
  </si>
  <si>
    <t>PE 33:1:2O</t>
  </si>
  <si>
    <t>PE 29:1:2O</t>
  </si>
  <si>
    <t>PE 32:1:2O</t>
  </si>
  <si>
    <t>PE 32:2:2O</t>
  </si>
  <si>
    <t>PG 27:0:4O</t>
  </si>
  <si>
    <t>PG 34:5:4O</t>
  </si>
  <si>
    <t>PG 32:4:4O</t>
  </si>
  <si>
    <t>PG 32:2:4O</t>
  </si>
  <si>
    <t>PG 35:4:3O</t>
  </si>
  <si>
    <t>PG 36:7:3O</t>
  </si>
  <si>
    <t>PG 36:4:4O</t>
  </si>
  <si>
    <t>PG 37:7:3O</t>
  </si>
  <si>
    <t>PG 38:7:3O</t>
  </si>
  <si>
    <t>PG 27:1:2O</t>
  </si>
  <si>
    <t>PG 32:5:4O</t>
  </si>
  <si>
    <t>PG 35:5:4O</t>
  </si>
  <si>
    <t>PG 36:7:1O</t>
  </si>
  <si>
    <t>PG 32:0:1O</t>
  </si>
  <si>
    <t>PG 32:1:4O</t>
  </si>
  <si>
    <t>PG 30:1:4O</t>
  </si>
  <si>
    <t>PG 31:2:3O</t>
  </si>
  <si>
    <t>PG 35:5:2O</t>
  </si>
  <si>
    <t>PG 33:2:4O</t>
  </si>
  <si>
    <t>PG 32:6:1O</t>
  </si>
  <si>
    <t>PG 30:1:1O</t>
  </si>
  <si>
    <t>PG 32:1:1O</t>
  </si>
  <si>
    <t>PG 37:7:1O</t>
  </si>
  <si>
    <t>PG 39:7:1O</t>
  </si>
  <si>
    <t>PG 29:1:2O</t>
  </si>
  <si>
    <t>PG 37:3:3O</t>
  </si>
  <si>
    <t>PG 30:2:3O</t>
  </si>
  <si>
    <t>PG 35:3:3O</t>
  </si>
  <si>
    <t>PG 34:0:2O</t>
  </si>
  <si>
    <t>PG 34:2:4O</t>
  </si>
  <si>
    <t>PG 34:1:1O</t>
  </si>
  <si>
    <t>PG 33:4:4O</t>
  </si>
  <si>
    <t>PG 40:7:1O</t>
  </si>
  <si>
    <t>PG 31:1:1O</t>
  </si>
  <si>
    <t>PG 34:6:1O</t>
  </si>
  <si>
    <t>PG 38:8:2O</t>
  </si>
  <si>
    <t>PG 33:4:3O</t>
  </si>
  <si>
    <t>PG 37:4:4O</t>
  </si>
  <si>
    <t>PG 28:1:2O</t>
  </si>
  <si>
    <t>PG 38:7:1O</t>
  </si>
  <si>
    <t>PG 37:5:2O</t>
  </si>
  <si>
    <t>PG 30:2:4O</t>
  </si>
  <si>
    <t>PS 34:6:3O</t>
  </si>
  <si>
    <t>PS 30:4:4O</t>
  </si>
  <si>
    <t>PS 35:6:3O</t>
  </si>
  <si>
    <t>PS 36:4:4O</t>
  </si>
  <si>
    <t>PS 28:4:4O</t>
  </si>
  <si>
    <t>PS 26:6:1O</t>
  </si>
  <si>
    <t>PS 34:6:1O</t>
  </si>
  <si>
    <t>PS 40:9:3O</t>
  </si>
  <si>
    <t>PA 28:0</t>
  </si>
  <si>
    <t>PA 26:0</t>
  </si>
  <si>
    <t>PE 34:1</t>
  </si>
  <si>
    <t>PE 28:1</t>
  </si>
  <si>
    <t>PE 27:0</t>
  </si>
  <si>
    <t>PE-Cer 37:5:3O</t>
  </si>
  <si>
    <t>PE-Cer 36:5:3O</t>
  </si>
  <si>
    <t>PE-Cer 33:5:3O</t>
  </si>
  <si>
    <t>PE-Cer 35:6:2O</t>
  </si>
  <si>
    <t>PE-Cer 35:4:3O</t>
  </si>
  <si>
    <t>PE-Cer 35:5:3O</t>
  </si>
  <si>
    <t>PE-Cer 34:5:3O</t>
  </si>
  <si>
    <t>PE-Cer 37:8:3O</t>
  </si>
  <si>
    <t>PE-Cer 37:3:3O</t>
  </si>
  <si>
    <t>PE-Cer 38:8:3O</t>
  </si>
  <si>
    <t>PE-Cer 33:4:3O</t>
  </si>
  <si>
    <t>PE-Cer 32:1:3O</t>
  </si>
  <si>
    <t>PE-Cer 34:1:3O</t>
  </si>
  <si>
    <t>PE-Cer 37:0:3O</t>
  </si>
  <si>
    <t>PE-Cer 39:8:3O</t>
  </si>
  <si>
    <t>PE-Cer 31:0:3O</t>
  </si>
  <si>
    <t>PE-Cer 29:0:3O</t>
  </si>
  <si>
    <t>PE-Cer 41:9:2O</t>
  </si>
  <si>
    <t>PE-Cer 30:0:3O</t>
  </si>
  <si>
    <t>PE-Cer 33:1:3O</t>
  </si>
  <si>
    <t>PE-Cer 35:1:3O</t>
  </si>
  <si>
    <t>PE-Cer 41:5:2O</t>
  </si>
  <si>
    <t>PG 29:0</t>
  </si>
  <si>
    <t>PG 31:0</t>
  </si>
  <si>
    <t>PG 32:0</t>
  </si>
  <si>
    <t>PG 33:0</t>
  </si>
  <si>
    <t>PG 30:0</t>
  </si>
  <si>
    <t>PG 34:0</t>
  </si>
  <si>
    <t>PS 30:2</t>
  </si>
  <si>
    <t>PS 28:2</t>
  </si>
  <si>
    <t>PS 30:3</t>
  </si>
  <si>
    <t>PS 32:3</t>
  </si>
  <si>
    <t>PS 29:3</t>
  </si>
  <si>
    <t>PS 29:2</t>
  </si>
  <si>
    <t>PS 33:2</t>
  </si>
  <si>
    <t>PS 33:3</t>
  </si>
  <si>
    <t>PS 28:0</t>
  </si>
  <si>
    <t>PS 30:0</t>
  </si>
  <si>
    <t>PS 25:0</t>
  </si>
  <si>
    <t>SHexCer 29:6:2O</t>
  </si>
  <si>
    <t>SHexCer 31:7:3O</t>
  </si>
  <si>
    <t>SHexCer 30:6:3O</t>
  </si>
  <si>
    <t>SHexCer 35:5:3O</t>
  </si>
  <si>
    <t>SHexCer 39:8:3O</t>
  </si>
  <si>
    <t>SHexCer 32:7:3O</t>
  </si>
  <si>
    <t>SHexCer 31:6:3O</t>
  </si>
  <si>
    <t>SHexCer 29:1:3O</t>
  </si>
  <si>
    <t>SHexCer 32:6:3O</t>
  </si>
  <si>
    <t>SHexCer 37:7:3O</t>
  </si>
  <si>
    <t>SHexCer 34:7:3O</t>
  </si>
  <si>
    <t>SHexCer 33:7:3O</t>
  </si>
  <si>
    <t>SHexCer 33:6:3O</t>
  </si>
  <si>
    <t>SHexCer 35:7:3O</t>
  </si>
  <si>
    <t>SHexCer 38:7:3O</t>
  </si>
  <si>
    <t>SHexCer 33:5:2O</t>
  </si>
  <si>
    <t>SHexCer 36:7:3O</t>
  </si>
  <si>
    <t>SHexCer 38:6:3O</t>
  </si>
  <si>
    <t>SHexCer 29:3:3O</t>
  </si>
  <si>
    <t>SHexCer 34:8:2O</t>
  </si>
  <si>
    <t>SHexCer 37:8:2O</t>
  </si>
  <si>
    <t>SHexCer 29:2:2O</t>
  </si>
  <si>
    <t>SHexCer 31:2:2O</t>
  </si>
  <si>
    <t>SHexCer 35:6:2O</t>
  </si>
  <si>
    <t>SHexCer 36:8:2O</t>
  </si>
  <si>
    <t>SHexCer 33:8:2O</t>
  </si>
  <si>
    <t>SHexCer 37:9:2O</t>
  </si>
  <si>
    <t>SHexCer 28:2:2O</t>
  </si>
  <si>
    <t>SHexCer 27:0:2O</t>
  </si>
  <si>
    <t>SHexCer 38:8:2O</t>
  </si>
  <si>
    <t>SHexCer 32:2:2O</t>
  </si>
  <si>
    <t>SHexCer 28:1:2O</t>
  </si>
  <si>
    <t>SHexCer 26:0:2O</t>
  </si>
  <si>
    <t>SHexCer 26:2:2O</t>
  </si>
  <si>
    <t>SM 32:3:3O</t>
  </si>
  <si>
    <t>SM 33:3:3O</t>
  </si>
  <si>
    <t>SM 31:3:3O</t>
  </si>
  <si>
    <t>SM 29:0:2O</t>
  </si>
  <si>
    <t>SM 31:1:2O</t>
  </si>
  <si>
    <t>SM 31:0:2O</t>
  </si>
  <si>
    <t>SM 30:3:2O</t>
  </si>
  <si>
    <t>SM 29:1:3O</t>
  </si>
  <si>
    <t>SM 31:4:2O</t>
  </si>
  <si>
    <t>SM 30:1:2O</t>
  </si>
  <si>
    <t>SM 30:0:2O</t>
  </si>
  <si>
    <t>SM 29:1:2O</t>
  </si>
  <si>
    <t>SM 32:5:2O</t>
  </si>
  <si>
    <t>SM 32:3:2O</t>
  </si>
  <si>
    <t>SM 32:4:2O</t>
  </si>
  <si>
    <t>SM 31:2:2O</t>
  </si>
  <si>
    <t>AHexCer (O-22:6)51:6:2O</t>
  </si>
  <si>
    <t>AHexCer (O-22:6)51:6:3O</t>
  </si>
  <si>
    <t>AHexCer (O-22:6)45:5:2O</t>
  </si>
  <si>
    <t>AHexCer (O-22:6)47:6:2O</t>
  </si>
  <si>
    <t>AHexCer (O-22:6)53:5:2O</t>
  </si>
  <si>
    <t>AHexCer (O-22:6)46:5:2O</t>
  </si>
  <si>
    <t>AHexCer (O-22:6)48:6:2O</t>
  </si>
  <si>
    <t>AHexCer (O-22:6)51:9:3O</t>
  </si>
  <si>
    <t>AHexCer (O-22:6)51:9:2O</t>
  </si>
  <si>
    <t>AHexCer (O-22:6)48:8:2O</t>
  </si>
  <si>
    <t>AHexCer (O-22:6)50:8:3O</t>
  </si>
  <si>
    <t>AHexCer (O-22:6)50:6:3O</t>
  </si>
  <si>
    <t>AHexCer (O-22:6)52:9:2O</t>
  </si>
  <si>
    <t>AHexCer (O-22:6)53:9:2O</t>
  </si>
  <si>
    <t>AHexCer (O-22:6)50:9:2O</t>
  </si>
  <si>
    <t>AHexCer (O-22:6)51:8:3O</t>
  </si>
  <si>
    <t>AHexCer (O-22:6)53:8:3O</t>
  </si>
  <si>
    <t>AHexCer (O-22:6)46:5:3O</t>
  </si>
  <si>
    <t>AHexCer (O-22:6)54:8:3O</t>
  </si>
  <si>
    <t>AHexCer (O-22:6)49:7:2O</t>
  </si>
  <si>
    <t>AHexCer (O-22:6)48:7:2O</t>
  </si>
  <si>
    <t>AHexCer (O-22:6)50:4:3O</t>
  </si>
  <si>
    <t>AHexCer (O-22:6)49:4:3O</t>
  </si>
  <si>
    <t>AHexCer (O-22:6)51:4:2O</t>
  </si>
  <si>
    <t>AHexCer (O-22:6)46:4:2O</t>
  </si>
  <si>
    <t>AHexCer (O-22:6)53:8:2O</t>
  </si>
  <si>
    <t>AHexCer (O-22:6)54:9:3O</t>
  </si>
  <si>
    <t>AHexCer (O-22:6)52:4:3O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</si>
</sst>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ptos Narrow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20" fillId="33" borderId="15" xfId="0" applyFont="1" applyFill="1" applyBorder="1"/>
    <xf numFmtId="0" fontId="20" fillId="33" borderId="15" xfId="0" applyFont="1" applyFill="1" applyBorder="1" applyAlignment="1">
      <alignment horizontal="center" vertical="center"/>
    </xf>
    <xf numFmtId="11" fontId="20" fillId="33" borderId="15" xfId="0" applyNumberFormat="1" applyFont="1" applyFill="1" applyBorder="1" applyAlignment="1">
      <alignment horizontal="center" vertical="center"/>
    </xf>
    <xf numFmtId="11" fontId="20" fillId="33" borderId="15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4" borderId="15" xfId="0" applyFill="1" applyBorder="1"/>
    <xf numFmtId="0" fontId="0" fillId="35" borderId="15" xfId="0" applyFill="1" applyBorder="1"/>
    <xf numFmtId="0" fontId="0" fillId="36" borderId="15" xfId="0" applyFill="1" applyBorder="1"/>
    <xf numFmtId="0" fontId="0" fillId="37" borderId="15" xfId="0" applyFill="1" applyBorder="1"/>
    <xf numFmtId="0" fontId="0" fillId="0" borderId="16" xfId="0" applyBorder="1" applyAlignment="1">
      <alignment horizontal="center"/>
    </xf>
    <xf numFmtId="10" fontId="0" fillId="0" borderId="0" xfId="0" applyNumberFormat="1"/>
    <xf numFmtId="2" fontId="0" fillId="0" borderId="0" xfId="0" applyNumberFormat="1"/>
    <xf numFmtId="0" fontId="14" fillId="0" borderId="0" xfId="0" applyFont="1"/>
    <xf numFmtId="0" fontId="18" fillId="33" borderId="10" xfId="0" applyFont="1" applyFill="1" applyBorder="1" applyAlignment="1">
      <alignment horizontal="center"/>
    </xf>
    <xf numFmtId="0" fontId="18" fillId="33" borderId="11" xfId="0" applyFont="1" applyFill="1" applyBorder="1" applyAlignment="1">
      <alignment horizontal="center"/>
    </xf>
    <xf numFmtId="0" fontId="18" fillId="33" borderId="12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center" vertical="center" wrapText="1"/>
    </xf>
    <xf numFmtId="0" fontId="19" fillId="33" borderId="1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Bismonoacylglycerophosphate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stats!$B$5</c:f>
              <c:strCache>
                <c:ptCount val="1"/>
                <c:pt idx="0">
                  <c:v>AHexCer (O-22:6)51:6:2O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stats!$E$5:$H$5</c:f>
              <c:numCache>
                <c:formatCode>General</c:formatCode>
                <c:ptCount val="4"/>
                <c:pt idx="0">
                  <c:v>1.6934172422316384E-3</c:v>
                </c:pt>
                <c:pt idx="1">
                  <c:v>1.4887419619514473E-3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E-4A49-B08B-46E920909E70}"/>
            </c:ext>
          </c:extLst>
        </c:ser>
        <c:ser>
          <c:idx val="1"/>
          <c:order val="1"/>
          <c:tx>
            <c:strRef>
              <c:f>stats!$B$6</c:f>
              <c:strCache>
                <c:ptCount val="1"/>
                <c:pt idx="0">
                  <c:v>AHexCer (O-22:6)51:6:3O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stats!$E$6:$H$6</c:f>
              <c:numCache>
                <c:formatCode>General</c:formatCode>
                <c:ptCount val="4"/>
                <c:pt idx="0">
                  <c:v>2.3705644957627118E-4</c:v>
                </c:pt>
                <c:pt idx="1">
                  <c:v>1.3640203314659198E-4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2E-4A49-B08B-46E920909E70}"/>
            </c:ext>
          </c:extLst>
        </c:ser>
        <c:ser>
          <c:idx val="2"/>
          <c:order val="2"/>
          <c:tx>
            <c:strRef>
              <c:f>stats!$B$7</c:f>
              <c:strCache>
                <c:ptCount val="1"/>
                <c:pt idx="0">
                  <c:v>AHexCer (O-22:6)45:5:2O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stats!$E$7:$H$7</c:f>
              <c:numCache>
                <c:formatCode>General</c:formatCode>
                <c:ptCount val="4"/>
                <c:pt idx="0">
                  <c:v>2.4776678728813563E-4</c:v>
                </c:pt>
                <c:pt idx="1">
                  <c:v>2.6419124883286647E-4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2E-4A49-B08B-46E920909E70}"/>
            </c:ext>
          </c:extLst>
        </c:ser>
        <c:ser>
          <c:idx val="3"/>
          <c:order val="3"/>
          <c:tx>
            <c:strRef>
              <c:f>stats!$B$8</c:f>
              <c:strCache>
                <c:ptCount val="1"/>
                <c:pt idx="0">
                  <c:v>AHexCer (O-22:6)47:6:2O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stats!$E$8:$H$8</c:f>
              <c:numCache>
                <c:formatCode>General</c:formatCode>
                <c:ptCount val="4"/>
                <c:pt idx="0">
                  <c:v>1.3927842499999999E-4</c:v>
                </c:pt>
                <c:pt idx="1">
                  <c:v>2.7683104691876749E-4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2E-4A49-B08B-46E920909E70}"/>
            </c:ext>
          </c:extLst>
        </c:ser>
        <c:ser>
          <c:idx val="4"/>
          <c:order val="4"/>
          <c:tx>
            <c:strRef>
              <c:f>stats!$B$9</c:f>
              <c:strCache>
                <c:ptCount val="1"/>
                <c:pt idx="0">
                  <c:v>AHexCer (O-22:6)53:5:2O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stats!$E$9:$H$9</c:f>
              <c:numCache>
                <c:formatCode>General</c:formatCode>
                <c:ptCount val="4"/>
                <c:pt idx="0">
                  <c:v>8.5780519209039554E-5</c:v>
                </c:pt>
                <c:pt idx="1">
                  <c:v>5.5545756302521008E-5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2E-4A49-B08B-46E920909E70}"/>
            </c:ext>
          </c:extLst>
        </c:ser>
        <c:ser>
          <c:idx val="5"/>
          <c:order val="5"/>
          <c:tx>
            <c:strRef>
              <c:f>stats!$B$10</c:f>
              <c:strCache>
                <c:ptCount val="1"/>
                <c:pt idx="0">
                  <c:v>AHexCer (O-22:6)46:5:2O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stats!$E$10:$H$10</c:f>
              <c:numCache>
                <c:formatCode>General</c:formatCode>
                <c:ptCount val="4"/>
                <c:pt idx="0">
                  <c:v>9.191453550847459E-4</c:v>
                </c:pt>
                <c:pt idx="1">
                  <c:v>9.8505453898225961E-4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2E-4A49-B08B-46E920909E70}"/>
            </c:ext>
          </c:extLst>
        </c:ser>
        <c:ser>
          <c:idx val="6"/>
          <c:order val="6"/>
          <c:tx>
            <c:strRef>
              <c:f>stats!$B$11</c:f>
              <c:strCache>
                <c:ptCount val="1"/>
                <c:pt idx="0">
                  <c:v>AHexCer (O-22:6)48:6:2O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stats!$E$11:$H$11</c:f>
              <c:numCache>
                <c:formatCode>General</c:formatCode>
                <c:ptCount val="4"/>
                <c:pt idx="0">
                  <c:v>1.8236714207627118E-3</c:v>
                </c:pt>
                <c:pt idx="1">
                  <c:v>2.1595908193277314E-3</c:v>
                </c:pt>
                <c:pt idx="2">
                  <c:v>4.0732758620689658E-6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2E-4A49-B08B-46E920909E70}"/>
            </c:ext>
          </c:extLst>
        </c:ser>
        <c:ser>
          <c:idx val="7"/>
          <c:order val="7"/>
          <c:tx>
            <c:strRef>
              <c:f>stats!$B$12</c:f>
              <c:strCache>
                <c:ptCount val="1"/>
                <c:pt idx="0">
                  <c:v>AHexCer (O-22:6)47:6:2O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stats!$E$12:$H$12</c:f>
              <c:numCache>
                <c:formatCode>General</c:formatCode>
                <c:ptCount val="4"/>
                <c:pt idx="0">
                  <c:v>1.2693819957627117E-4</c:v>
                </c:pt>
                <c:pt idx="1">
                  <c:v>1.7369514122315594E-4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2E-4A49-B08B-46E920909E70}"/>
            </c:ext>
          </c:extLst>
        </c:ser>
        <c:ser>
          <c:idx val="8"/>
          <c:order val="8"/>
          <c:tx>
            <c:strRef>
              <c:f>stats!$B$13</c:f>
              <c:strCache>
                <c:ptCount val="1"/>
                <c:pt idx="0">
                  <c:v>AHexCer (O-22:6)51:9:3O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stats!$E$13:$H$13</c:f>
              <c:numCache>
                <c:formatCode>General</c:formatCode>
                <c:ptCount val="4"/>
                <c:pt idx="0">
                  <c:v>1.2425533333333333E-5</c:v>
                </c:pt>
                <c:pt idx="1">
                  <c:v>2.6675986227824461E-5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2E-4A49-B08B-46E920909E70}"/>
            </c:ext>
          </c:extLst>
        </c:ser>
        <c:ser>
          <c:idx val="9"/>
          <c:order val="9"/>
          <c:tx>
            <c:strRef>
              <c:f>stats!$B$14</c:f>
              <c:strCache>
                <c:ptCount val="1"/>
                <c:pt idx="0">
                  <c:v>AHexCer (O-22:6)51:6:3O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stats!$E$14:$H$14</c:f>
              <c:numCache>
                <c:formatCode>General</c:formatCode>
                <c:ptCount val="4"/>
                <c:pt idx="0">
                  <c:v>7.871895240112994E-5</c:v>
                </c:pt>
                <c:pt idx="1">
                  <c:v>5.5110563725490197E-5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62E-4A49-B08B-46E920909E70}"/>
            </c:ext>
          </c:extLst>
        </c:ser>
        <c:ser>
          <c:idx val="10"/>
          <c:order val="10"/>
          <c:tx>
            <c:strRef>
              <c:f>stats!$B$15</c:f>
              <c:strCache>
                <c:ptCount val="1"/>
                <c:pt idx="0">
                  <c:v>AHexCer (O-22:6)48:6:2O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stats!$E$15:$H$15</c:f>
              <c:numCache>
                <c:formatCode>General</c:formatCode>
                <c:ptCount val="4"/>
                <c:pt idx="0">
                  <c:v>5.9876735211864408E-4</c:v>
                </c:pt>
                <c:pt idx="1">
                  <c:v>8.6574991129785247E-4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62E-4A49-B08B-46E920909E70}"/>
            </c:ext>
          </c:extLst>
        </c:ser>
        <c:ser>
          <c:idx val="11"/>
          <c:order val="11"/>
          <c:tx>
            <c:strRef>
              <c:f>stats!$B$16</c:f>
              <c:strCache>
                <c:ptCount val="1"/>
                <c:pt idx="0">
                  <c:v>AHexCer (O-22:6)51:9:2O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stats!$E$16:$H$16</c:f>
              <c:numCache>
                <c:formatCode>General</c:formatCode>
                <c:ptCount val="4"/>
                <c:pt idx="0">
                  <c:v>6.6316508347457617E-4</c:v>
                </c:pt>
                <c:pt idx="1">
                  <c:v>6.1069227707749769E-4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62E-4A49-B08B-46E920909E70}"/>
            </c:ext>
          </c:extLst>
        </c:ser>
        <c:ser>
          <c:idx val="12"/>
          <c:order val="12"/>
          <c:tx>
            <c:strRef>
              <c:f>stats!$B$17</c:f>
              <c:strCache>
                <c:ptCount val="1"/>
                <c:pt idx="0">
                  <c:v>AHexCer (O-22:6)48:8:2O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stats!$E$17:$H$17</c:f>
              <c:numCache>
                <c:formatCode>General</c:formatCode>
                <c:ptCount val="4"/>
                <c:pt idx="0">
                  <c:v>1.9543771101694914E-4</c:v>
                </c:pt>
                <c:pt idx="1">
                  <c:v>2.1394479925303453E-4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62E-4A49-B08B-46E920909E70}"/>
            </c:ext>
          </c:extLst>
        </c:ser>
        <c:ser>
          <c:idx val="13"/>
          <c:order val="13"/>
          <c:tx>
            <c:strRef>
              <c:f>stats!$B$18</c:f>
              <c:strCache>
                <c:ptCount val="1"/>
                <c:pt idx="0">
                  <c:v>AHexCer (O-22:6)50:8:3O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stats!$E$18:$H$18</c:f>
              <c:numCache>
                <c:formatCode>General</c:formatCode>
                <c:ptCount val="4"/>
                <c:pt idx="0">
                  <c:v>1.3331992076271186E-4</c:v>
                </c:pt>
                <c:pt idx="1">
                  <c:v>1.9274517273576094E-4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62E-4A49-B08B-46E920909E70}"/>
            </c:ext>
          </c:extLst>
        </c:ser>
        <c:ser>
          <c:idx val="14"/>
          <c:order val="14"/>
          <c:tx>
            <c:strRef>
              <c:f>stats!$B$19</c:f>
              <c:strCache>
                <c:ptCount val="1"/>
                <c:pt idx="0">
                  <c:v>AHexCer (O-22:6)47:6:2O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stats!$E$19:$H$19</c:f>
              <c:numCache>
                <c:formatCode>General</c:formatCode>
                <c:ptCount val="4"/>
                <c:pt idx="0">
                  <c:v>1.0257693305084746E-4</c:v>
                </c:pt>
                <c:pt idx="1">
                  <c:v>1.0887745448179272E-4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62E-4A49-B08B-46E920909E70}"/>
            </c:ext>
          </c:extLst>
        </c:ser>
        <c:ser>
          <c:idx val="15"/>
          <c:order val="15"/>
          <c:tx>
            <c:strRef>
              <c:f>stats!$B$20</c:f>
              <c:strCache>
                <c:ptCount val="1"/>
                <c:pt idx="0">
                  <c:v>AHexCer (O-22:6)50:6:3O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stats!$E$20:$H$20</c:f>
              <c:numCache>
                <c:formatCode>General</c:formatCode>
                <c:ptCount val="4"/>
                <c:pt idx="0">
                  <c:v>2.9673467838983053E-4</c:v>
                </c:pt>
                <c:pt idx="1">
                  <c:v>2.6576466970121379E-4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62E-4A49-B08B-46E920909E70}"/>
            </c:ext>
          </c:extLst>
        </c:ser>
        <c:ser>
          <c:idx val="16"/>
          <c:order val="16"/>
          <c:tx>
            <c:strRef>
              <c:f>stats!$B$21</c:f>
              <c:strCache>
                <c:ptCount val="1"/>
                <c:pt idx="0">
                  <c:v>AHexCer (O-22:6)52:9:2O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stats!$E$21:$H$21</c:f>
              <c:numCache>
                <c:formatCode>General</c:formatCode>
                <c:ptCount val="4"/>
                <c:pt idx="0">
                  <c:v>6.2039535028248589E-4</c:v>
                </c:pt>
                <c:pt idx="1">
                  <c:v>6.4878032679738554E-4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62E-4A49-B08B-46E920909E70}"/>
            </c:ext>
          </c:extLst>
        </c:ser>
        <c:ser>
          <c:idx val="17"/>
          <c:order val="17"/>
          <c:tx>
            <c:strRef>
              <c:f>stats!$B$22</c:f>
              <c:strCache>
                <c:ptCount val="1"/>
                <c:pt idx="0">
                  <c:v>AHexCer (O-22:6)53:9:2O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stats!$E$22:$H$22</c:f>
              <c:numCache>
                <c:formatCode>General</c:formatCode>
                <c:ptCount val="4"/>
                <c:pt idx="0">
                  <c:v>6.2977698742937847E-4</c:v>
                </c:pt>
                <c:pt idx="1">
                  <c:v>4.6684665849673206E-4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62E-4A49-B08B-46E920909E70}"/>
            </c:ext>
          </c:extLst>
        </c:ser>
        <c:ser>
          <c:idx val="18"/>
          <c:order val="18"/>
          <c:tx>
            <c:strRef>
              <c:f>stats!$B$23</c:f>
              <c:strCache>
                <c:ptCount val="1"/>
                <c:pt idx="0">
                  <c:v>AHexCer (O-22:6)50:9:2O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stats!$E$23:$H$23</c:f>
              <c:numCache>
                <c:formatCode>General</c:formatCode>
                <c:ptCount val="4"/>
                <c:pt idx="0">
                  <c:v>3.5266952358757061E-4</c:v>
                </c:pt>
                <c:pt idx="1">
                  <c:v>3.7593492530345476E-4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62E-4A49-B08B-46E920909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79609631"/>
        <c:axId val="679609151"/>
      </c:barChart>
      <c:catAx>
        <c:axId val="679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151"/>
        <c:crosses val="autoZero"/>
        <c:auto val="1"/>
        <c:lblAlgn val="ctr"/>
        <c:lblOffset val="100"/>
        <c:noMultiLvlLbl val="0"/>
      </c:catAx>
      <c:valAx>
        <c:axId val="6796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Peak area/cell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Acylcarnitine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stats!$B$24</c:f>
              <c:strCache>
                <c:ptCount val="1"/>
                <c:pt idx="0">
                  <c:v>AHexCer (O-22:6)51:8:3O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stats!$E$24:$H$24</c:f>
              <c:numCache>
                <c:formatCode>General</c:formatCode>
                <c:ptCount val="4"/>
                <c:pt idx="0">
                  <c:v>1.5753331144067797E-4</c:v>
                </c:pt>
                <c:pt idx="1">
                  <c:v>2.4078906862745096E-4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9-426A-B7A8-DF6220E40282}"/>
            </c:ext>
          </c:extLst>
        </c:ser>
        <c:ser>
          <c:idx val="1"/>
          <c:order val="1"/>
          <c:tx>
            <c:strRef>
              <c:f>stats!$B$25</c:f>
              <c:strCache>
                <c:ptCount val="1"/>
                <c:pt idx="0">
                  <c:v>AHexCer (O-22:6)53:8:3O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stats!$E$25:$H$25</c:f>
              <c:numCache>
                <c:formatCode>General</c:formatCode>
                <c:ptCount val="4"/>
                <c:pt idx="0">
                  <c:v>7.3025862641242943E-4</c:v>
                </c:pt>
                <c:pt idx="1">
                  <c:v>6.3127063725490192E-4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A9-426A-B7A8-DF6220E40282}"/>
            </c:ext>
          </c:extLst>
        </c:ser>
        <c:ser>
          <c:idx val="2"/>
          <c:order val="2"/>
          <c:tx>
            <c:strRef>
              <c:f>stats!$B$26</c:f>
              <c:strCache>
                <c:ptCount val="1"/>
                <c:pt idx="0">
                  <c:v>AHexCer (O-22:6)46:5:3O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stats!$E$26:$H$26</c:f>
              <c:numCache>
                <c:formatCode>General</c:formatCode>
                <c:ptCount val="4"/>
                <c:pt idx="0">
                  <c:v>1.0649878382768363E-3</c:v>
                </c:pt>
                <c:pt idx="1">
                  <c:v>2.0441038748832867E-5</c:v>
                </c:pt>
                <c:pt idx="2">
                  <c:v>1.5551204711155748E-3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A9-426A-B7A8-DF6220E40282}"/>
            </c:ext>
          </c:extLst>
        </c:ser>
        <c:ser>
          <c:idx val="3"/>
          <c:order val="3"/>
          <c:tx>
            <c:strRef>
              <c:f>stats!$B$27</c:f>
              <c:strCache>
                <c:ptCount val="1"/>
                <c:pt idx="0">
                  <c:v>AHexCer (O-22:6)48:8:2O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stats!$E$27:$H$27</c:f>
              <c:numCache>
                <c:formatCode>General</c:formatCode>
                <c:ptCount val="4"/>
                <c:pt idx="0">
                  <c:v>5.4623743262711868E-4</c:v>
                </c:pt>
                <c:pt idx="1">
                  <c:v>7.1732369981325863E-4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A9-426A-B7A8-DF6220E40282}"/>
            </c:ext>
          </c:extLst>
        </c:ser>
        <c:ser>
          <c:idx val="4"/>
          <c:order val="4"/>
          <c:tx>
            <c:strRef>
              <c:f>stats!$B$28</c:f>
              <c:strCache>
                <c:ptCount val="1"/>
                <c:pt idx="0">
                  <c:v>AHexCer (O-22:6)51:9:2O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stats!$E$28:$H$28</c:f>
              <c:numCache>
                <c:formatCode>General</c:formatCode>
                <c:ptCount val="4"/>
                <c:pt idx="0">
                  <c:v>6.1281031765536727E-4</c:v>
                </c:pt>
                <c:pt idx="1">
                  <c:v>6.0874664332399625E-4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A9-426A-B7A8-DF6220E40282}"/>
            </c:ext>
          </c:extLst>
        </c:ser>
        <c:ser>
          <c:idx val="5"/>
          <c:order val="5"/>
          <c:tx>
            <c:strRef>
              <c:f>stats!$B$29</c:f>
              <c:strCache>
                <c:ptCount val="1"/>
                <c:pt idx="0">
                  <c:v>AHexCer (O-22:6)48:8:2O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stats!$E$29:$H$29</c:f>
              <c:numCache>
                <c:formatCode>General</c:formatCode>
                <c:ptCount val="4"/>
                <c:pt idx="0">
                  <c:v>2.4429534816384178E-4</c:v>
                </c:pt>
                <c:pt idx="1">
                  <c:v>3.6894510971055089E-4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A9-426A-B7A8-DF6220E40282}"/>
            </c:ext>
          </c:extLst>
        </c:ser>
        <c:ser>
          <c:idx val="6"/>
          <c:order val="6"/>
          <c:tx>
            <c:strRef>
              <c:f>stats!$B$30</c:f>
              <c:strCache>
                <c:ptCount val="1"/>
                <c:pt idx="0">
                  <c:v>AHexCer (O-22:6)51:9:2O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stats!$E$30:$H$30</c:f>
              <c:numCache>
                <c:formatCode>General</c:formatCode>
                <c:ptCount val="4"/>
                <c:pt idx="0">
                  <c:v>8.0921463446327689E-4</c:v>
                </c:pt>
                <c:pt idx="1">
                  <c:v>1.036476514939309E-3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A9-426A-B7A8-DF6220E40282}"/>
            </c:ext>
          </c:extLst>
        </c:ser>
        <c:ser>
          <c:idx val="7"/>
          <c:order val="7"/>
          <c:tx>
            <c:strRef>
              <c:f>stats!$B$31</c:f>
              <c:strCache>
                <c:ptCount val="1"/>
                <c:pt idx="0">
                  <c:v>AHexCer (O-22:6)54:8:3O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stats!$E$31:$H$31</c:f>
              <c:numCache>
                <c:formatCode>General</c:formatCode>
                <c:ptCount val="4"/>
                <c:pt idx="0">
                  <c:v>3.6267786045197746E-4</c:v>
                </c:pt>
                <c:pt idx="1">
                  <c:v>2.7512586718020539E-4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9-426A-B7A8-DF6220E40282}"/>
            </c:ext>
          </c:extLst>
        </c:ser>
        <c:ser>
          <c:idx val="8"/>
          <c:order val="8"/>
          <c:tx>
            <c:strRef>
              <c:f>stats!$B$32</c:f>
              <c:strCache>
                <c:ptCount val="1"/>
                <c:pt idx="0">
                  <c:v>AHexCer (O-22:6)49:7:2O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stats!$E$32:$H$32</c:f>
              <c:numCache>
                <c:formatCode>General</c:formatCode>
                <c:ptCount val="4"/>
                <c:pt idx="0">
                  <c:v>1.6855654412429378E-3</c:v>
                </c:pt>
                <c:pt idx="1">
                  <c:v>2.0800791760037349E-3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A9-426A-B7A8-DF6220E40282}"/>
            </c:ext>
          </c:extLst>
        </c:ser>
        <c:ser>
          <c:idx val="9"/>
          <c:order val="9"/>
          <c:tx>
            <c:strRef>
              <c:f>stats!$B$33</c:f>
              <c:strCache>
                <c:ptCount val="1"/>
                <c:pt idx="0">
                  <c:v>AHexCer (O-22:6)48:7:2O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stats!$E$33:$H$33</c:f>
              <c:numCache>
                <c:formatCode>General</c:formatCode>
                <c:ptCount val="4"/>
                <c:pt idx="0">
                  <c:v>1.313677865819209E-4</c:v>
                </c:pt>
                <c:pt idx="1">
                  <c:v>1.7664300186741362E-4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3A9-426A-B7A8-DF6220E40282}"/>
            </c:ext>
          </c:extLst>
        </c:ser>
        <c:ser>
          <c:idx val="10"/>
          <c:order val="10"/>
          <c:tx>
            <c:strRef>
              <c:f>stats!$B$34</c:f>
              <c:strCache>
                <c:ptCount val="1"/>
                <c:pt idx="0">
                  <c:v>AHexCer (O-22:6)50:4:3O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stats!$E$34:$H$34</c:f>
              <c:numCache>
                <c:formatCode>General</c:formatCode>
                <c:ptCount val="4"/>
                <c:pt idx="0">
                  <c:v>2.218165540960452E-4</c:v>
                </c:pt>
                <c:pt idx="1">
                  <c:v>2.1654342320261439E-4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3A9-426A-B7A8-DF6220E40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79609631"/>
        <c:axId val="679609151"/>
      </c:barChart>
      <c:catAx>
        <c:axId val="679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151"/>
        <c:crosses val="autoZero"/>
        <c:auto val="1"/>
        <c:lblAlgn val="ctr"/>
        <c:lblOffset val="100"/>
        <c:noMultiLvlLbl val="0"/>
      </c:catAx>
      <c:valAx>
        <c:axId val="6796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Peak area/cell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Ceramides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stats!$B$35</c:f>
              <c:strCache>
                <c:ptCount val="1"/>
                <c:pt idx="0">
                  <c:v>AHexCer (O-22:6)52:9:2O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stats!$E$35:$H$35</c:f>
              <c:numCache>
                <c:formatCode>General</c:formatCode>
                <c:ptCount val="4"/>
                <c:pt idx="0">
                  <c:v>5.4599293248587576E-4</c:v>
                </c:pt>
                <c:pt idx="1">
                  <c:v>6.5691828548085915E-4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0-4A71-8E99-079AE606ED4C}"/>
            </c:ext>
          </c:extLst>
        </c:ser>
        <c:ser>
          <c:idx val="1"/>
          <c:order val="1"/>
          <c:tx>
            <c:strRef>
              <c:f>stats!$B$36</c:f>
              <c:strCache>
                <c:ptCount val="1"/>
                <c:pt idx="0">
                  <c:v>AHexCer (O-22:6)49:4:3O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stats!$E$36:$H$36</c:f>
              <c:numCache>
                <c:formatCode>General</c:formatCode>
                <c:ptCount val="4"/>
                <c:pt idx="0">
                  <c:v>5.8827610593220344E-5</c:v>
                </c:pt>
                <c:pt idx="1">
                  <c:v>1.0377498482726424E-4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0-4A71-8E99-079AE606ED4C}"/>
            </c:ext>
          </c:extLst>
        </c:ser>
        <c:ser>
          <c:idx val="2"/>
          <c:order val="2"/>
          <c:tx>
            <c:strRef>
              <c:f>stats!$B$37</c:f>
              <c:strCache>
                <c:ptCount val="1"/>
                <c:pt idx="0">
                  <c:v>AHexCer (O-22:6)51:4:2O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stats!$E$37:$H$37</c:f>
              <c:numCache>
                <c:formatCode>General</c:formatCode>
                <c:ptCount val="4"/>
                <c:pt idx="0">
                  <c:v>1.711483914039548E-2</c:v>
                </c:pt>
                <c:pt idx="1">
                  <c:v>1.446077373015873E-2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0-4A71-8E99-079AE606ED4C}"/>
            </c:ext>
          </c:extLst>
        </c:ser>
        <c:ser>
          <c:idx val="3"/>
          <c:order val="3"/>
          <c:tx>
            <c:strRef>
              <c:f>stats!$B$38</c:f>
              <c:strCache>
                <c:ptCount val="1"/>
                <c:pt idx="0">
                  <c:v>AHexCer (O-22:6)46:4:2O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stats!$E$38:$H$38</c:f>
              <c:numCache>
                <c:formatCode>General</c:formatCode>
                <c:ptCount val="4"/>
                <c:pt idx="0">
                  <c:v>6.6709542867231643E-4</c:v>
                </c:pt>
                <c:pt idx="1">
                  <c:v>8.3997786414565824E-4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0-4A71-8E99-079AE606ED4C}"/>
            </c:ext>
          </c:extLst>
        </c:ser>
        <c:ser>
          <c:idx val="4"/>
          <c:order val="4"/>
          <c:tx>
            <c:strRef>
              <c:f>stats!$B$39</c:f>
              <c:strCache>
                <c:ptCount val="1"/>
                <c:pt idx="0">
                  <c:v>AHexCer (O-22:6)53:8:2O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stats!$E$39:$H$39</c:f>
              <c:numCache>
                <c:formatCode>General</c:formatCode>
                <c:ptCount val="4"/>
                <c:pt idx="0">
                  <c:v>1.6983723968926555E-4</c:v>
                </c:pt>
                <c:pt idx="1">
                  <c:v>1.5858590569561157E-4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0-4A71-8E99-079AE606ED4C}"/>
            </c:ext>
          </c:extLst>
        </c:ser>
        <c:ser>
          <c:idx val="5"/>
          <c:order val="5"/>
          <c:tx>
            <c:strRef>
              <c:f>stats!$B$40</c:f>
              <c:strCache>
                <c:ptCount val="1"/>
                <c:pt idx="0">
                  <c:v>AHexCer (O-22:6)46:4:2O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stats!$E$40:$H$40</c:f>
              <c:numCache>
                <c:formatCode>General</c:formatCode>
                <c:ptCount val="4"/>
                <c:pt idx="0">
                  <c:v>3.0059882076271188E-4</c:v>
                </c:pt>
                <c:pt idx="1">
                  <c:v>4.8725595004668539E-4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30-4A71-8E99-079AE606ED4C}"/>
            </c:ext>
          </c:extLst>
        </c:ser>
        <c:ser>
          <c:idx val="6"/>
          <c:order val="6"/>
          <c:tx>
            <c:strRef>
              <c:f>stats!$B$41</c:f>
              <c:strCache>
                <c:ptCount val="1"/>
                <c:pt idx="0">
                  <c:v>AHexCer (O-22:6)50:4:3O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stats!$E$41:$H$41</c:f>
              <c:numCache>
                <c:formatCode>General</c:formatCode>
                <c:ptCount val="4"/>
                <c:pt idx="0">
                  <c:v>2.7644846525423731E-4</c:v>
                </c:pt>
                <c:pt idx="1">
                  <c:v>2.7152424486461251E-4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30-4A71-8E99-079AE606ED4C}"/>
            </c:ext>
          </c:extLst>
        </c:ser>
        <c:ser>
          <c:idx val="7"/>
          <c:order val="7"/>
          <c:tx>
            <c:strRef>
              <c:f>stats!$B$42</c:f>
              <c:strCache>
                <c:ptCount val="1"/>
                <c:pt idx="0">
                  <c:v>AHexCer (O-22:6)54:9:3O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stats!$E$42:$H$42</c:f>
              <c:numCache>
                <c:formatCode>General</c:formatCode>
                <c:ptCount val="4"/>
                <c:pt idx="0">
                  <c:v>1.9037602853107347E-4</c:v>
                </c:pt>
                <c:pt idx="1">
                  <c:v>3.7070968253968248E-4</c:v>
                </c:pt>
                <c:pt idx="2">
                  <c:v>0</c:v>
                </c:pt>
                <c:pt idx="3">
                  <c:v>4.8023598820058995E-6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30-4A71-8E99-079AE606ED4C}"/>
            </c:ext>
          </c:extLst>
        </c:ser>
        <c:ser>
          <c:idx val="8"/>
          <c:order val="8"/>
          <c:tx>
            <c:strRef>
              <c:f>stats!$B$43</c:f>
              <c:strCache>
                <c:ptCount val="1"/>
                <c:pt idx="0">
                  <c:v>AHexCer (O-22:6)52:4:3O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stats!$E$43:$H$43</c:f>
              <c:numCache>
                <c:formatCode>General</c:formatCode>
                <c:ptCount val="4"/>
                <c:pt idx="0">
                  <c:v>7.5505813644067795E-4</c:v>
                </c:pt>
                <c:pt idx="1">
                  <c:v>6.9718071428571428E-4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30-4A71-8E99-079AE606ED4C}"/>
            </c:ext>
          </c:extLst>
        </c:ser>
        <c:ser>
          <c:idx val="9"/>
          <c:order val="9"/>
          <c:tx>
            <c:strRef>
              <c:f>stats!$B$44</c:f>
              <c:strCache>
                <c:ptCount val="1"/>
                <c:pt idx="0">
                  <c:v>SM 81:14:2O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stats!$E$44:$H$44</c:f>
              <c:numCache>
                <c:formatCode>General</c:formatCode>
                <c:ptCount val="4"/>
                <c:pt idx="0">
                  <c:v>5.0492565734463275E-4</c:v>
                </c:pt>
                <c:pt idx="1">
                  <c:v>2.0951542250233427E-4</c:v>
                </c:pt>
                <c:pt idx="2">
                  <c:v>3.1619837020091177E-4</c:v>
                </c:pt>
                <c:pt idx="3">
                  <c:v>1.5236699563169991E-4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30-4A71-8E99-079AE606ED4C}"/>
            </c:ext>
          </c:extLst>
        </c:ser>
        <c:ser>
          <c:idx val="10"/>
          <c:order val="10"/>
          <c:tx>
            <c:strRef>
              <c:f>stats!$B$45</c:f>
              <c:strCache>
                <c:ptCount val="1"/>
                <c:pt idx="0">
                  <c:v>SM 76:15:2O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stats!$E$45:$H$45</c:f>
              <c:numCache>
                <c:formatCode>General</c:formatCode>
                <c:ptCount val="4"/>
                <c:pt idx="0">
                  <c:v>1.1829890240112996E-4</c:v>
                </c:pt>
                <c:pt idx="1">
                  <c:v>1.4214366363211951E-4</c:v>
                </c:pt>
                <c:pt idx="2">
                  <c:v>1.7599604551823335E-4</c:v>
                </c:pt>
                <c:pt idx="3">
                  <c:v>2.0924825101337525E-4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30-4A71-8E99-079AE606ED4C}"/>
            </c:ext>
          </c:extLst>
        </c:ser>
        <c:ser>
          <c:idx val="11"/>
          <c:order val="11"/>
          <c:tx>
            <c:strRef>
              <c:f>stats!$B$46</c:f>
              <c:strCache>
                <c:ptCount val="1"/>
                <c:pt idx="0">
                  <c:v>SM 79:14:2O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stats!$E$46:$H$46</c:f>
              <c:numCache>
                <c:formatCode>General</c:formatCode>
                <c:ptCount val="4"/>
                <c:pt idx="0">
                  <c:v>2.6366163115819209E-3</c:v>
                </c:pt>
                <c:pt idx="1">
                  <c:v>1.5061596860410831E-3</c:v>
                </c:pt>
                <c:pt idx="2">
                  <c:v>2.355829568045894E-3</c:v>
                </c:pt>
                <c:pt idx="3">
                  <c:v>1.1865286668074004E-3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30-4A71-8E99-079AE606ED4C}"/>
            </c:ext>
          </c:extLst>
        </c:ser>
        <c:ser>
          <c:idx val="12"/>
          <c:order val="12"/>
          <c:tx>
            <c:strRef>
              <c:f>stats!$B$47</c:f>
              <c:strCache>
                <c:ptCount val="1"/>
                <c:pt idx="0">
                  <c:v>SM 80:15:2O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stats!$E$47:$H$47</c:f>
              <c:numCache>
                <c:formatCode>General</c:formatCode>
                <c:ptCount val="4"/>
                <c:pt idx="0">
                  <c:v>3.0839487934745766E-2</c:v>
                </c:pt>
                <c:pt idx="1">
                  <c:v>2.8091153886554626E-2</c:v>
                </c:pt>
                <c:pt idx="2">
                  <c:v>3.4770217246545727E-2</c:v>
                </c:pt>
                <c:pt idx="3">
                  <c:v>2.9083807345280887E-2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30-4A71-8E99-079AE606ED4C}"/>
            </c:ext>
          </c:extLst>
        </c:ser>
        <c:ser>
          <c:idx val="13"/>
          <c:order val="13"/>
          <c:tx>
            <c:strRef>
              <c:f>stats!$B$48</c:f>
              <c:strCache>
                <c:ptCount val="1"/>
                <c:pt idx="0">
                  <c:v>SM 82:15:2O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stats!$E$48:$H$48</c:f>
              <c:numCache>
                <c:formatCode>General</c:formatCode>
                <c:ptCount val="4"/>
                <c:pt idx="0">
                  <c:v>6.5458341680790962E-4</c:v>
                </c:pt>
                <c:pt idx="1">
                  <c:v>5.1808793183940249E-4</c:v>
                </c:pt>
                <c:pt idx="2">
                  <c:v>8.638720826255336E-4</c:v>
                </c:pt>
                <c:pt idx="3">
                  <c:v>5.7053360642153074E-4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30-4A71-8E99-079AE606ED4C}"/>
            </c:ext>
          </c:extLst>
        </c:ser>
        <c:ser>
          <c:idx val="14"/>
          <c:order val="14"/>
          <c:tx>
            <c:strRef>
              <c:f>stats!$B$49</c:f>
              <c:strCache>
                <c:ptCount val="1"/>
                <c:pt idx="0">
                  <c:v>SM 80:15:2O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stats!$E$49:$H$49</c:f>
              <c:numCache>
                <c:formatCode>General</c:formatCode>
                <c:ptCount val="4"/>
                <c:pt idx="0">
                  <c:v>4.721864773305085E-3</c:v>
                </c:pt>
                <c:pt idx="1">
                  <c:v>4.5716169047619049E-3</c:v>
                </c:pt>
                <c:pt idx="2">
                  <c:v>5.8117881244652758E-3</c:v>
                </c:pt>
                <c:pt idx="3">
                  <c:v>5.4436323156990298E-3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30-4A71-8E99-079AE606ED4C}"/>
            </c:ext>
          </c:extLst>
        </c:ser>
        <c:ser>
          <c:idx val="15"/>
          <c:order val="15"/>
          <c:tx>
            <c:strRef>
              <c:f>stats!$B$50</c:f>
              <c:strCache>
                <c:ptCount val="1"/>
                <c:pt idx="0">
                  <c:v>SM 78:15:2O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stats!$E$50:$H$50</c:f>
              <c:numCache>
                <c:formatCode>General</c:formatCode>
                <c:ptCount val="4"/>
                <c:pt idx="0">
                  <c:v>3.6641711624293781E-4</c:v>
                </c:pt>
                <c:pt idx="1">
                  <c:v>2.6577690009337067E-4</c:v>
                </c:pt>
                <c:pt idx="2">
                  <c:v>4.5852321965141122E-4</c:v>
                </c:pt>
                <c:pt idx="3">
                  <c:v>3.1506741973086528E-4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B30-4A71-8E99-079AE606ED4C}"/>
            </c:ext>
          </c:extLst>
        </c:ser>
        <c:ser>
          <c:idx val="16"/>
          <c:order val="16"/>
          <c:tx>
            <c:strRef>
              <c:f>stats!$B$51</c:f>
              <c:strCache>
                <c:ptCount val="1"/>
                <c:pt idx="0">
                  <c:v>SM 76:12:2O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stats!$E$51:$H$51</c:f>
              <c:numCache>
                <c:formatCode>General</c:formatCode>
                <c:ptCount val="4"/>
                <c:pt idx="0">
                  <c:v>2.2107233232909602E-2</c:v>
                </c:pt>
                <c:pt idx="1">
                  <c:v>2.0123002719421103E-2</c:v>
                </c:pt>
                <c:pt idx="2">
                  <c:v>3.4395787354358602E-2</c:v>
                </c:pt>
                <c:pt idx="3">
                  <c:v>2.9292859620306019E-2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B30-4A71-8E99-079AE606ED4C}"/>
            </c:ext>
          </c:extLst>
        </c:ser>
        <c:ser>
          <c:idx val="17"/>
          <c:order val="17"/>
          <c:tx>
            <c:strRef>
              <c:f>stats!$B$52</c:f>
              <c:strCache>
                <c:ptCount val="1"/>
                <c:pt idx="0">
                  <c:v>SM 74:12:2O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stats!$E$52:$H$52</c:f>
              <c:numCache>
                <c:formatCode>General</c:formatCode>
                <c:ptCount val="4"/>
                <c:pt idx="0">
                  <c:v>2.5824543601694915E-4</c:v>
                </c:pt>
                <c:pt idx="1">
                  <c:v>2.6743821895424839E-4</c:v>
                </c:pt>
                <c:pt idx="2">
                  <c:v>3.4521754485486488E-4</c:v>
                </c:pt>
                <c:pt idx="3">
                  <c:v>4.4253578871982321E-4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B30-4A71-8E99-079AE606ED4C}"/>
            </c:ext>
          </c:extLst>
        </c:ser>
        <c:ser>
          <c:idx val="18"/>
          <c:order val="18"/>
          <c:tx>
            <c:strRef>
              <c:f>stats!$B$53</c:f>
              <c:strCache>
                <c:ptCount val="1"/>
                <c:pt idx="0">
                  <c:v>SM 80:12:2O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stats!$E$53:$H$53</c:f>
              <c:numCache>
                <c:formatCode>General</c:formatCode>
                <c:ptCount val="4"/>
                <c:pt idx="0">
                  <c:v>1.7830680463276835E-3</c:v>
                </c:pt>
                <c:pt idx="1">
                  <c:v>1.5898237289915967E-3</c:v>
                </c:pt>
                <c:pt idx="2">
                  <c:v>1.9971514485610485E-3</c:v>
                </c:pt>
                <c:pt idx="3">
                  <c:v>1.6540051620104179E-3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30-4A71-8E99-079AE606ED4C}"/>
            </c:ext>
          </c:extLst>
        </c:ser>
        <c:ser>
          <c:idx val="19"/>
          <c:order val="19"/>
          <c:tx>
            <c:strRef>
              <c:f>stats!$B$54</c:f>
              <c:strCache>
                <c:ptCount val="1"/>
                <c:pt idx="0">
                  <c:v>SM 82:15:2O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stats!$E$54:$H$54</c:f>
              <c:numCache>
                <c:formatCode>General</c:formatCode>
                <c:ptCount val="4"/>
                <c:pt idx="0">
                  <c:v>2.8331302344632766E-4</c:v>
                </c:pt>
                <c:pt idx="1">
                  <c:v>2.096388492063492E-4</c:v>
                </c:pt>
                <c:pt idx="2">
                  <c:v>4.1257894497555249E-4</c:v>
                </c:pt>
                <c:pt idx="3">
                  <c:v>2.7528021728543203E-4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B30-4A71-8E99-079AE606ED4C}"/>
            </c:ext>
          </c:extLst>
        </c:ser>
        <c:ser>
          <c:idx val="20"/>
          <c:order val="20"/>
          <c:tx>
            <c:strRef>
              <c:f>stats!$B$55</c:f>
              <c:strCache>
                <c:ptCount val="1"/>
                <c:pt idx="0">
                  <c:v>SM 78:12:2O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stats!$E$55:$H$55</c:f>
              <c:numCache>
                <c:formatCode>General</c:formatCode>
                <c:ptCount val="4"/>
                <c:pt idx="0">
                  <c:v>0.15965012943954804</c:v>
                </c:pt>
                <c:pt idx="1">
                  <c:v>0.12662655997315594</c:v>
                </c:pt>
                <c:pt idx="2">
                  <c:v>0.18307358669625992</c:v>
                </c:pt>
                <c:pt idx="3">
                  <c:v>0.14490632573079679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B30-4A71-8E99-079AE606ED4C}"/>
            </c:ext>
          </c:extLst>
        </c:ser>
        <c:ser>
          <c:idx val="21"/>
          <c:order val="21"/>
          <c:tx>
            <c:strRef>
              <c:f>stats!$B$56</c:f>
              <c:strCache>
                <c:ptCount val="1"/>
                <c:pt idx="0">
                  <c:v>SM 78:12:2O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stats!$E$56:$H$56</c:f>
              <c:numCache>
                <c:formatCode>General</c:formatCode>
                <c:ptCount val="4"/>
                <c:pt idx="0">
                  <c:v>1.2755342453813559E-2</c:v>
                </c:pt>
                <c:pt idx="1">
                  <c:v>1.2789727327264239E-2</c:v>
                </c:pt>
                <c:pt idx="2">
                  <c:v>1.6815862027117507E-2</c:v>
                </c:pt>
                <c:pt idx="3">
                  <c:v>1.5825793954931885E-2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B30-4A71-8E99-079AE606ED4C}"/>
            </c:ext>
          </c:extLst>
        </c:ser>
        <c:ser>
          <c:idx val="22"/>
          <c:order val="22"/>
          <c:tx>
            <c:strRef>
              <c:f>stats!$B$57</c:f>
              <c:strCache>
                <c:ptCount val="1"/>
                <c:pt idx="0">
                  <c:v>SM 80:12:2O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stats!$E$57:$H$57</c:f>
              <c:numCache>
                <c:formatCode>General</c:formatCode>
                <c:ptCount val="4"/>
                <c:pt idx="0">
                  <c:v>2.30410411539548E-3</c:v>
                </c:pt>
                <c:pt idx="1">
                  <c:v>1.7908074019607843E-3</c:v>
                </c:pt>
                <c:pt idx="2">
                  <c:v>3.0966984529669718E-3</c:v>
                </c:pt>
                <c:pt idx="3">
                  <c:v>2.2121149083286578E-3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B30-4A71-8E99-079AE606E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79609631"/>
        <c:axId val="679609151"/>
      </c:barChart>
      <c:catAx>
        <c:axId val="679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151"/>
        <c:crosses val="autoZero"/>
        <c:auto val="1"/>
        <c:lblAlgn val="ctr"/>
        <c:lblOffset val="100"/>
        <c:noMultiLvlLbl val="0"/>
      </c:catAx>
      <c:valAx>
        <c:axId val="6796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Peak area/cell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Cardiolipin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stats!$B$58</c:f>
              <c:strCache>
                <c:ptCount val="1"/>
                <c:pt idx="0">
                  <c:v>SM 82:12:2O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stats!$E$58:$H$58</c:f>
              <c:numCache>
                <c:formatCode>General</c:formatCode>
                <c:ptCount val="4"/>
                <c:pt idx="0">
                  <c:v>5.4388470056497178E-3</c:v>
                </c:pt>
                <c:pt idx="1">
                  <c:v>2.460457636554622E-3</c:v>
                </c:pt>
                <c:pt idx="2">
                  <c:v>2.7985119783464976E-3</c:v>
                </c:pt>
                <c:pt idx="3">
                  <c:v>1.6890129138450484E-3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1-41E4-8EDE-17BD79173695}"/>
            </c:ext>
          </c:extLst>
        </c:ser>
        <c:ser>
          <c:idx val="1"/>
          <c:order val="1"/>
          <c:tx>
            <c:strRef>
              <c:f>stats!$B$59</c:f>
              <c:strCache>
                <c:ptCount val="1"/>
                <c:pt idx="0">
                  <c:v>SM 79:13:2O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stats!$E$59:$H$59</c:f>
              <c:numCache>
                <c:formatCode>General</c:formatCode>
                <c:ptCount val="4"/>
                <c:pt idx="0">
                  <c:v>7.8362101977401139E-5</c:v>
                </c:pt>
                <c:pt idx="1">
                  <c:v>4.5780904528478057E-5</c:v>
                </c:pt>
                <c:pt idx="2">
                  <c:v>1.0853440061253085E-4</c:v>
                </c:pt>
                <c:pt idx="3">
                  <c:v>3.9040076746162687E-5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51-41E4-8EDE-17BD79173695}"/>
            </c:ext>
          </c:extLst>
        </c:ser>
        <c:ser>
          <c:idx val="2"/>
          <c:order val="2"/>
          <c:tx>
            <c:strRef>
              <c:f>stats!$B$60</c:f>
              <c:strCache>
                <c:ptCount val="1"/>
                <c:pt idx="0">
                  <c:v>SM 81:12:2O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stats!$E$60:$H$60</c:f>
              <c:numCache>
                <c:formatCode>General</c:formatCode>
                <c:ptCount val="4"/>
                <c:pt idx="0">
                  <c:v>3.2486557584745758E-4</c:v>
                </c:pt>
                <c:pt idx="1">
                  <c:v>1.4777557773109243E-4</c:v>
                </c:pt>
                <c:pt idx="2">
                  <c:v>2.1078150204383603E-4</c:v>
                </c:pt>
                <c:pt idx="3">
                  <c:v>2.5495287735613221E-5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51-41E4-8EDE-17BD79173695}"/>
            </c:ext>
          </c:extLst>
        </c:ser>
        <c:ser>
          <c:idx val="3"/>
          <c:order val="3"/>
          <c:tx>
            <c:strRef>
              <c:f>stats!$B$61</c:f>
              <c:strCache>
                <c:ptCount val="1"/>
                <c:pt idx="0">
                  <c:v>Cer 33:1:4O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stats!$E$61:$H$61</c:f>
              <c:numCache>
                <c:formatCode>General</c:formatCode>
                <c:ptCount val="4"/>
                <c:pt idx="0">
                  <c:v>1.0925747980225989E-4</c:v>
                </c:pt>
                <c:pt idx="1">
                  <c:v>1.1072757352941177E-4</c:v>
                </c:pt>
                <c:pt idx="2">
                  <c:v>3.1722567680111756E-4</c:v>
                </c:pt>
                <c:pt idx="3">
                  <c:v>2.143183364442889E-4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51-41E4-8EDE-17BD79173695}"/>
            </c:ext>
          </c:extLst>
        </c:ser>
        <c:ser>
          <c:idx val="4"/>
          <c:order val="4"/>
          <c:tx>
            <c:strRef>
              <c:f>stats!$B$62</c:f>
              <c:strCache>
                <c:ptCount val="1"/>
                <c:pt idx="0">
                  <c:v>Cer 31:1:4O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stats!$E$62:$H$62</c:f>
              <c:numCache>
                <c:formatCode>General</c:formatCode>
                <c:ptCount val="4"/>
                <c:pt idx="0">
                  <c:v>1.3437867994350283E-4</c:v>
                </c:pt>
                <c:pt idx="1">
                  <c:v>2.4464503267973857E-4</c:v>
                </c:pt>
                <c:pt idx="2">
                  <c:v>3.2957641642591143E-4</c:v>
                </c:pt>
                <c:pt idx="3">
                  <c:v>3.1528264725652605E-4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51-41E4-8EDE-17BD79173695}"/>
            </c:ext>
          </c:extLst>
        </c:ser>
        <c:ser>
          <c:idx val="5"/>
          <c:order val="5"/>
          <c:tx>
            <c:strRef>
              <c:f>stats!$B$63</c:f>
              <c:strCache>
                <c:ptCount val="1"/>
                <c:pt idx="0">
                  <c:v>Cer 34:2:4O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stats!$E$63:$H$63</c:f>
              <c:numCache>
                <c:formatCode>General</c:formatCode>
                <c:ptCount val="4"/>
                <c:pt idx="0">
                  <c:v>4.1216525593220336E-4</c:v>
                </c:pt>
                <c:pt idx="1">
                  <c:v>5.3068809757236227E-4</c:v>
                </c:pt>
                <c:pt idx="2">
                  <c:v>4.5435051002905595E-4</c:v>
                </c:pt>
                <c:pt idx="3">
                  <c:v>5.0476474588307622E-4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51-41E4-8EDE-17BD79173695}"/>
            </c:ext>
          </c:extLst>
        </c:ser>
        <c:ser>
          <c:idx val="6"/>
          <c:order val="6"/>
          <c:tx>
            <c:strRef>
              <c:f>stats!$B$64</c:f>
              <c:strCache>
                <c:ptCount val="1"/>
                <c:pt idx="0">
                  <c:v>Cer 34:2:4O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stats!$E$64:$H$64</c:f>
              <c:numCache>
                <c:formatCode>General</c:formatCode>
                <c:ptCount val="4"/>
                <c:pt idx="0">
                  <c:v>1.8903613361581921E-4</c:v>
                </c:pt>
                <c:pt idx="1">
                  <c:v>1.5366692810457516E-4</c:v>
                </c:pt>
                <c:pt idx="2">
                  <c:v>1.1619879560399592E-4</c:v>
                </c:pt>
                <c:pt idx="3">
                  <c:v>1.1381155108911222E-4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51-41E4-8EDE-17BD79173695}"/>
            </c:ext>
          </c:extLst>
        </c:ser>
        <c:ser>
          <c:idx val="7"/>
          <c:order val="7"/>
          <c:tx>
            <c:strRef>
              <c:f>stats!$B$65</c:f>
              <c:strCache>
                <c:ptCount val="1"/>
                <c:pt idx="0">
                  <c:v>Cer 33:1:4O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stats!$E$65:$H$65</c:f>
              <c:numCache>
                <c:formatCode>General</c:formatCode>
                <c:ptCount val="4"/>
                <c:pt idx="0">
                  <c:v>3.7336384985875703E-4</c:v>
                </c:pt>
                <c:pt idx="1">
                  <c:v>5.5036127917833797E-4</c:v>
                </c:pt>
                <c:pt idx="2">
                  <c:v>7.2994180027030717E-4</c:v>
                </c:pt>
                <c:pt idx="3">
                  <c:v>4.6062027306042103E-4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51-41E4-8EDE-17BD79173695}"/>
            </c:ext>
          </c:extLst>
        </c:ser>
        <c:ser>
          <c:idx val="8"/>
          <c:order val="8"/>
          <c:tx>
            <c:strRef>
              <c:f>stats!$B$66</c:f>
              <c:strCache>
                <c:ptCount val="1"/>
                <c:pt idx="0">
                  <c:v>Cer 33:2:4O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stats!$E$66:$H$66</c:f>
              <c:numCache>
                <c:formatCode>General</c:formatCode>
                <c:ptCount val="4"/>
                <c:pt idx="0">
                  <c:v>3.5265534087570625E-3</c:v>
                </c:pt>
                <c:pt idx="1">
                  <c:v>3.1862601937441646E-3</c:v>
                </c:pt>
                <c:pt idx="2">
                  <c:v>3.258704875757914E-3</c:v>
                </c:pt>
                <c:pt idx="3">
                  <c:v>2.9042116294185293E-3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51-41E4-8EDE-17BD79173695}"/>
            </c:ext>
          </c:extLst>
        </c:ser>
        <c:ser>
          <c:idx val="9"/>
          <c:order val="9"/>
          <c:tx>
            <c:strRef>
              <c:f>stats!$B$67</c:f>
              <c:strCache>
                <c:ptCount val="1"/>
                <c:pt idx="0">
                  <c:v>Cer 32:2:4O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stats!$E$67:$H$67</c:f>
              <c:numCache>
                <c:formatCode>General</c:formatCode>
                <c:ptCount val="4"/>
                <c:pt idx="0">
                  <c:v>9.9330970621468932E-4</c:v>
                </c:pt>
                <c:pt idx="1">
                  <c:v>1.2887902019140989E-3</c:v>
                </c:pt>
                <c:pt idx="2">
                  <c:v>1.2358971226136301E-3</c:v>
                </c:pt>
                <c:pt idx="3">
                  <c:v>1.543283950756166E-3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A51-41E4-8EDE-17BD79173695}"/>
            </c:ext>
          </c:extLst>
        </c:ser>
        <c:ser>
          <c:idx val="10"/>
          <c:order val="10"/>
          <c:tx>
            <c:strRef>
              <c:f>stats!$B$68</c:f>
              <c:strCache>
                <c:ptCount val="1"/>
                <c:pt idx="0">
                  <c:v>Cer 33:3:4O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stats!$E$68:$H$68</c:f>
              <c:numCache>
                <c:formatCode>General</c:formatCode>
                <c:ptCount val="4"/>
                <c:pt idx="0">
                  <c:v>1.0957836581920905E-4</c:v>
                </c:pt>
                <c:pt idx="1">
                  <c:v>1.3206536414565826E-4</c:v>
                </c:pt>
                <c:pt idx="2">
                  <c:v>2.1675352029576725E-4</c:v>
                </c:pt>
                <c:pt idx="3">
                  <c:v>1.6471746722849045E-4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A51-41E4-8EDE-17BD79173695}"/>
            </c:ext>
          </c:extLst>
        </c:ser>
        <c:ser>
          <c:idx val="11"/>
          <c:order val="11"/>
          <c:tx>
            <c:strRef>
              <c:f>stats!$B$69</c:f>
              <c:strCache>
                <c:ptCount val="1"/>
                <c:pt idx="0">
                  <c:v>Cer 32:2:4O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stats!$E$69:$H$69</c:f>
              <c:numCache>
                <c:formatCode>General</c:formatCode>
                <c:ptCount val="4"/>
                <c:pt idx="0">
                  <c:v>3.9676153050847458E-4</c:v>
                </c:pt>
                <c:pt idx="1">
                  <c:v>4.4298912114845934E-4</c:v>
                </c:pt>
                <c:pt idx="2">
                  <c:v>4.1200345860870356E-4</c:v>
                </c:pt>
                <c:pt idx="3">
                  <c:v>4.9651352765695044E-4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A51-41E4-8EDE-17BD79173695}"/>
            </c:ext>
          </c:extLst>
        </c:ser>
        <c:ser>
          <c:idx val="12"/>
          <c:order val="12"/>
          <c:tx>
            <c:strRef>
              <c:f>stats!$B$70</c:f>
              <c:strCache>
                <c:ptCount val="1"/>
                <c:pt idx="0">
                  <c:v>Cer 35:1:4O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stats!$E$70:$H$70</c:f>
              <c:numCache>
                <c:formatCode>General</c:formatCode>
                <c:ptCount val="4"/>
                <c:pt idx="0">
                  <c:v>1.2462037765536723E-3</c:v>
                </c:pt>
                <c:pt idx="1">
                  <c:v>1.4891690394491129E-3</c:v>
                </c:pt>
                <c:pt idx="2">
                  <c:v>1.926206635027506E-3</c:v>
                </c:pt>
                <c:pt idx="3">
                  <c:v>1.2912004132200796E-3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A51-41E4-8EDE-17BD79173695}"/>
            </c:ext>
          </c:extLst>
        </c:ser>
        <c:ser>
          <c:idx val="13"/>
          <c:order val="13"/>
          <c:tx>
            <c:strRef>
              <c:f>stats!$B$71</c:f>
              <c:strCache>
                <c:ptCount val="1"/>
                <c:pt idx="0">
                  <c:v>Cer 35:2:4O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stats!$E$71:$H$71</c:f>
              <c:numCache>
                <c:formatCode>General</c:formatCode>
                <c:ptCount val="4"/>
                <c:pt idx="0">
                  <c:v>1.3486614632768359E-4</c:v>
                </c:pt>
                <c:pt idx="1">
                  <c:v>1.1009511788048552E-4</c:v>
                </c:pt>
                <c:pt idx="2">
                  <c:v>6.0424123361727988E-5</c:v>
                </c:pt>
                <c:pt idx="3">
                  <c:v>3.9633851733339265E-5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A51-41E4-8EDE-17BD79173695}"/>
            </c:ext>
          </c:extLst>
        </c:ser>
        <c:ser>
          <c:idx val="14"/>
          <c:order val="14"/>
          <c:tx>
            <c:strRef>
              <c:f>stats!$B$72</c:f>
              <c:strCache>
                <c:ptCount val="1"/>
                <c:pt idx="0">
                  <c:v>Cer 32:2:4O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stats!$E$72:$H$72</c:f>
              <c:numCache>
                <c:formatCode>General</c:formatCode>
                <c:ptCount val="4"/>
                <c:pt idx="0">
                  <c:v>4.6266087161016945E-4</c:v>
                </c:pt>
                <c:pt idx="1">
                  <c:v>7.7445560457516333E-4</c:v>
                </c:pt>
                <c:pt idx="2">
                  <c:v>7.2752426595494059E-4</c:v>
                </c:pt>
                <c:pt idx="3">
                  <c:v>9.1628497987137692E-4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A51-41E4-8EDE-17BD79173695}"/>
            </c:ext>
          </c:extLst>
        </c:ser>
        <c:ser>
          <c:idx val="15"/>
          <c:order val="15"/>
          <c:tx>
            <c:strRef>
              <c:f>stats!$B$73</c:f>
              <c:strCache>
                <c:ptCount val="1"/>
                <c:pt idx="0">
                  <c:v>Cer 36:1:4O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stats!$E$73:$H$73</c:f>
              <c:numCache>
                <c:formatCode>General</c:formatCode>
                <c:ptCount val="4"/>
                <c:pt idx="0">
                  <c:v>3.0962756596045199E-4</c:v>
                </c:pt>
                <c:pt idx="1">
                  <c:v>2.2477869164332399E-4</c:v>
                </c:pt>
                <c:pt idx="2">
                  <c:v>3.5599341705001511E-4</c:v>
                </c:pt>
                <c:pt idx="3">
                  <c:v>2.2705456778087022E-4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A51-41E4-8EDE-17BD79173695}"/>
            </c:ext>
          </c:extLst>
        </c:ser>
        <c:ser>
          <c:idx val="16"/>
          <c:order val="16"/>
          <c:tx>
            <c:strRef>
              <c:f>stats!$B$74</c:f>
              <c:strCache>
                <c:ptCount val="1"/>
                <c:pt idx="0">
                  <c:v>Cer 34:1:4O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stats!$E$74:$H$74</c:f>
              <c:numCache>
                <c:formatCode>General</c:formatCode>
                <c:ptCount val="4"/>
                <c:pt idx="0">
                  <c:v>6.4149896610169485E-4</c:v>
                </c:pt>
                <c:pt idx="1">
                  <c:v>9.3425979225023341E-4</c:v>
                </c:pt>
                <c:pt idx="2">
                  <c:v>1.4091699464138842E-3</c:v>
                </c:pt>
                <c:pt idx="3">
                  <c:v>1.1186963691167293E-3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A51-41E4-8EDE-17BD79173695}"/>
            </c:ext>
          </c:extLst>
        </c:ser>
        <c:ser>
          <c:idx val="17"/>
          <c:order val="17"/>
          <c:tx>
            <c:strRef>
              <c:f>stats!$B$75</c:f>
              <c:strCache>
                <c:ptCount val="1"/>
                <c:pt idx="0">
                  <c:v>Cer 35:2:4O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stats!$E$75:$H$75</c:f>
              <c:numCache>
                <c:formatCode>General</c:formatCode>
                <c:ptCount val="4"/>
                <c:pt idx="0">
                  <c:v>6.7031269745762708E-4</c:v>
                </c:pt>
                <c:pt idx="1">
                  <c:v>3.6808071895424836E-4</c:v>
                </c:pt>
                <c:pt idx="2">
                  <c:v>4.0818737781414945E-4</c:v>
                </c:pt>
                <c:pt idx="3">
                  <c:v>2.7387035328789119E-4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A51-41E4-8EDE-17BD79173695}"/>
            </c:ext>
          </c:extLst>
        </c:ser>
        <c:ser>
          <c:idx val="18"/>
          <c:order val="18"/>
          <c:tx>
            <c:strRef>
              <c:f>stats!$B$76</c:f>
              <c:strCache>
                <c:ptCount val="1"/>
                <c:pt idx="0">
                  <c:v>Cer 30:0:4O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stats!$E$76:$H$76</c:f>
              <c:numCache>
                <c:formatCode>General</c:formatCode>
                <c:ptCount val="4"/>
                <c:pt idx="0">
                  <c:v>5.4203518785310727E-5</c:v>
                </c:pt>
                <c:pt idx="1">
                  <c:v>2.4665764472455647E-5</c:v>
                </c:pt>
                <c:pt idx="2">
                  <c:v>7.1394613696388061E-5</c:v>
                </c:pt>
                <c:pt idx="3">
                  <c:v>3.2315399924448224E-5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A51-41E4-8EDE-17BD79173695}"/>
            </c:ext>
          </c:extLst>
        </c:ser>
        <c:ser>
          <c:idx val="19"/>
          <c:order val="19"/>
          <c:tx>
            <c:strRef>
              <c:f>stats!$B$77</c:f>
              <c:strCache>
                <c:ptCount val="1"/>
                <c:pt idx="0">
                  <c:v>Cer 36:1:4O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stats!$E$77:$H$77</c:f>
              <c:numCache>
                <c:formatCode>General</c:formatCode>
                <c:ptCount val="4"/>
                <c:pt idx="0">
                  <c:v>2.7508793474576276E-4</c:v>
                </c:pt>
                <c:pt idx="1">
                  <c:v>2.2970167950513536E-4</c:v>
                </c:pt>
                <c:pt idx="2">
                  <c:v>2.7201939112698234E-4</c:v>
                </c:pt>
                <c:pt idx="3">
                  <c:v>1.931235381286491E-4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A51-41E4-8EDE-17BD79173695}"/>
            </c:ext>
          </c:extLst>
        </c:ser>
        <c:ser>
          <c:idx val="20"/>
          <c:order val="20"/>
          <c:tx>
            <c:strRef>
              <c:f>stats!$B$78</c:f>
              <c:strCache>
                <c:ptCount val="1"/>
                <c:pt idx="0">
                  <c:v>Cer 31:0:4O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stats!$E$78:$H$78</c:f>
              <c:numCache>
                <c:formatCode>General</c:formatCode>
                <c:ptCount val="4"/>
                <c:pt idx="0">
                  <c:v>1.6370324067796612E-4</c:v>
                </c:pt>
                <c:pt idx="1">
                  <c:v>3.0385295751633989E-4</c:v>
                </c:pt>
                <c:pt idx="2">
                  <c:v>3.7006683013221905E-4</c:v>
                </c:pt>
                <c:pt idx="3">
                  <c:v>4.0262063924581553E-4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A51-41E4-8EDE-17BD79173695}"/>
            </c:ext>
          </c:extLst>
        </c:ser>
        <c:ser>
          <c:idx val="21"/>
          <c:order val="21"/>
          <c:tx>
            <c:strRef>
              <c:f>stats!$B$79</c:f>
              <c:strCache>
                <c:ptCount val="1"/>
                <c:pt idx="0">
                  <c:v>Cer 32:1:4O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stats!$E$79:$H$79</c:f>
              <c:numCache>
                <c:formatCode>General</c:formatCode>
                <c:ptCount val="4"/>
                <c:pt idx="0">
                  <c:v>1.5069761487288135E-3</c:v>
                </c:pt>
                <c:pt idx="1">
                  <c:v>1.8582965231092434E-3</c:v>
                </c:pt>
                <c:pt idx="2">
                  <c:v>2.3746420684075437E-3</c:v>
                </c:pt>
                <c:pt idx="3">
                  <c:v>2.0625308660029962E-3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A51-41E4-8EDE-17BD79173695}"/>
            </c:ext>
          </c:extLst>
        </c:ser>
        <c:ser>
          <c:idx val="22"/>
          <c:order val="22"/>
          <c:tx>
            <c:strRef>
              <c:f>stats!$B$80</c:f>
              <c:strCache>
                <c:ptCount val="1"/>
                <c:pt idx="0">
                  <c:v>Cer 37:0:4O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stats!$E$80:$H$80</c:f>
              <c:numCache>
                <c:formatCode>General</c:formatCode>
                <c:ptCount val="4"/>
                <c:pt idx="0">
                  <c:v>1.6518844420903957E-4</c:v>
                </c:pt>
                <c:pt idx="1">
                  <c:v>8.8813201447245568E-5</c:v>
                </c:pt>
                <c:pt idx="2">
                  <c:v>1.0761978418827264E-4</c:v>
                </c:pt>
                <c:pt idx="3">
                  <c:v>4.3239994111405537E-5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A51-41E4-8EDE-17BD79173695}"/>
            </c:ext>
          </c:extLst>
        </c:ser>
        <c:ser>
          <c:idx val="23"/>
          <c:order val="23"/>
          <c:tx>
            <c:strRef>
              <c:f>stats!$B$81</c:f>
              <c:strCache>
                <c:ptCount val="1"/>
                <c:pt idx="0">
                  <c:v>Cer 33:1:4O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stats!$E$81:$H$81</c:f>
              <c:numCache>
                <c:formatCode>General</c:formatCode>
                <c:ptCount val="4"/>
                <c:pt idx="0">
                  <c:v>9.7837804505649718E-4</c:v>
                </c:pt>
                <c:pt idx="1">
                  <c:v>1.8076126563958917E-3</c:v>
                </c:pt>
                <c:pt idx="2">
                  <c:v>2.5532296044174963E-3</c:v>
                </c:pt>
                <c:pt idx="3">
                  <c:v>2.5377239045918077E-3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A51-41E4-8EDE-17BD79173695}"/>
            </c:ext>
          </c:extLst>
        </c:ser>
        <c:ser>
          <c:idx val="24"/>
          <c:order val="24"/>
          <c:tx>
            <c:strRef>
              <c:f>stats!$B$82</c:f>
              <c:strCache>
                <c:ptCount val="1"/>
                <c:pt idx="0">
                  <c:v>Cer 35:1:4O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stats!$E$82:$H$82</c:f>
              <c:numCache>
                <c:formatCode>General</c:formatCode>
                <c:ptCount val="4"/>
                <c:pt idx="0">
                  <c:v>1.1221042711864406E-3</c:v>
                </c:pt>
                <c:pt idx="1">
                  <c:v>1.0129419596171805E-3</c:v>
                </c:pt>
                <c:pt idx="2">
                  <c:v>1.0065782095872236E-3</c:v>
                </c:pt>
                <c:pt idx="3">
                  <c:v>9.2969456332738908E-4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A51-41E4-8EDE-17BD79173695}"/>
            </c:ext>
          </c:extLst>
        </c:ser>
        <c:ser>
          <c:idx val="25"/>
          <c:order val="25"/>
          <c:tx>
            <c:strRef>
              <c:f>stats!$B$83</c:f>
              <c:strCache>
                <c:ptCount val="1"/>
                <c:pt idx="0">
                  <c:v>Cer 33:2:4O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stats!$E$83:$H$83</c:f>
              <c:numCache>
                <c:formatCode>General</c:formatCode>
                <c:ptCount val="4"/>
                <c:pt idx="0">
                  <c:v>1.1293298566384181E-3</c:v>
                </c:pt>
                <c:pt idx="1">
                  <c:v>1.3009721802054155E-3</c:v>
                </c:pt>
                <c:pt idx="2">
                  <c:v>9.8851633219258772E-4</c:v>
                </c:pt>
                <c:pt idx="3">
                  <c:v>1.0691715004990492E-3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A51-41E4-8EDE-17BD79173695}"/>
            </c:ext>
          </c:extLst>
        </c:ser>
        <c:ser>
          <c:idx val="26"/>
          <c:order val="26"/>
          <c:tx>
            <c:strRef>
              <c:f>stats!$B$84</c:f>
              <c:strCache>
                <c:ptCount val="1"/>
                <c:pt idx="0">
                  <c:v>Cer 37:1:4O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stats!$E$84:$H$84</c:f>
              <c:numCache>
                <c:formatCode>General</c:formatCode>
                <c:ptCount val="4"/>
                <c:pt idx="0">
                  <c:v>1.1438469194915257E-4</c:v>
                </c:pt>
                <c:pt idx="1">
                  <c:v>5.9571777544351078E-5</c:v>
                </c:pt>
                <c:pt idx="2">
                  <c:v>6.870696474847798E-5</c:v>
                </c:pt>
                <c:pt idx="3">
                  <c:v>3.5012325494836369E-5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A51-41E4-8EDE-17BD79173695}"/>
            </c:ext>
          </c:extLst>
        </c:ser>
        <c:ser>
          <c:idx val="27"/>
          <c:order val="27"/>
          <c:tx>
            <c:strRef>
              <c:f>stats!$B$85</c:f>
              <c:strCache>
                <c:ptCount val="1"/>
                <c:pt idx="0">
                  <c:v>Cer 37:0:4O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stats!$E$85:$H$85</c:f>
              <c:numCache>
                <c:formatCode>General</c:formatCode>
                <c:ptCount val="4"/>
                <c:pt idx="0">
                  <c:v>7.1646714971751411E-5</c:v>
                </c:pt>
                <c:pt idx="1">
                  <c:v>4.129880602240897E-5</c:v>
                </c:pt>
                <c:pt idx="2">
                  <c:v>1.3951389240205502E-4</c:v>
                </c:pt>
                <c:pt idx="3">
                  <c:v>5.9949666359274622E-5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A51-41E4-8EDE-17BD79173695}"/>
            </c:ext>
          </c:extLst>
        </c:ser>
        <c:ser>
          <c:idx val="28"/>
          <c:order val="28"/>
          <c:tx>
            <c:strRef>
              <c:f>stats!$B$86</c:f>
              <c:strCache>
                <c:ptCount val="1"/>
                <c:pt idx="0">
                  <c:v>Cer 31:2:4O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stats!$E$86:$H$86</c:f>
              <c:numCache>
                <c:formatCode>General</c:formatCode>
                <c:ptCount val="4"/>
                <c:pt idx="0">
                  <c:v>1.7485495070621468E-4</c:v>
                </c:pt>
                <c:pt idx="1">
                  <c:v>2.571232843137255E-4</c:v>
                </c:pt>
                <c:pt idx="2">
                  <c:v>2.704865748490372E-4</c:v>
                </c:pt>
                <c:pt idx="3">
                  <c:v>3.2799236200227027E-4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A51-41E4-8EDE-17BD79173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79609631"/>
        <c:axId val="679609151"/>
      </c:barChart>
      <c:catAx>
        <c:axId val="679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151"/>
        <c:crosses val="autoZero"/>
        <c:auto val="1"/>
        <c:lblAlgn val="ctr"/>
        <c:lblOffset val="100"/>
        <c:noMultiLvlLbl val="0"/>
      </c:catAx>
      <c:valAx>
        <c:axId val="6796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Peak area/cell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/>
              <a:t>Diglucosyldiacylglycerol/Digalactosyldiacylglycerol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stats!$B$87</c:f>
              <c:strCache>
                <c:ptCount val="1"/>
                <c:pt idx="0">
                  <c:v>Cer 36:1:4O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stats!$E$87:$H$87</c:f>
              <c:numCache>
                <c:formatCode>General</c:formatCode>
                <c:ptCount val="4"/>
                <c:pt idx="0">
                  <c:v>1.0487598072033899E-3</c:v>
                </c:pt>
                <c:pt idx="1">
                  <c:v>7.2075732142857141E-4</c:v>
                </c:pt>
                <c:pt idx="2">
                  <c:v>1.0872096696797234E-3</c:v>
                </c:pt>
                <c:pt idx="3">
                  <c:v>6.3883232324494891E-4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3-4A74-90F0-B0DBDFA1EE3D}"/>
            </c:ext>
          </c:extLst>
        </c:ser>
        <c:ser>
          <c:idx val="1"/>
          <c:order val="1"/>
          <c:tx>
            <c:strRef>
              <c:f>stats!$B$88</c:f>
              <c:strCache>
                <c:ptCount val="1"/>
                <c:pt idx="0">
                  <c:v>Cer 31:0:4O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stats!$E$88:$H$88</c:f>
              <c:numCache>
                <c:formatCode>General</c:formatCode>
                <c:ptCount val="4"/>
                <c:pt idx="0">
                  <c:v>5.6488673418079094E-4</c:v>
                </c:pt>
                <c:pt idx="1">
                  <c:v>6.1571399276377217E-4</c:v>
                </c:pt>
                <c:pt idx="2">
                  <c:v>8.2684952861577122E-4</c:v>
                </c:pt>
                <c:pt idx="3">
                  <c:v>7.5131754259509249E-4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B3-4A74-90F0-B0DBDFA1EE3D}"/>
            </c:ext>
          </c:extLst>
        </c:ser>
        <c:ser>
          <c:idx val="2"/>
          <c:order val="2"/>
          <c:tx>
            <c:strRef>
              <c:f>stats!$B$89</c:f>
              <c:strCache>
                <c:ptCount val="1"/>
                <c:pt idx="0">
                  <c:v>Cer 31:1:4O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stats!$E$89:$H$89</c:f>
              <c:numCache>
                <c:formatCode>General</c:formatCode>
                <c:ptCount val="4"/>
                <c:pt idx="0">
                  <c:v>0</c:v>
                </c:pt>
                <c:pt idx="1">
                  <c:v>4.2910669934640519E-5</c:v>
                </c:pt>
                <c:pt idx="2">
                  <c:v>6.8492375189607634E-5</c:v>
                </c:pt>
                <c:pt idx="3">
                  <c:v>5.8302254424315822E-5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B3-4A74-90F0-B0DBDFA1EE3D}"/>
            </c:ext>
          </c:extLst>
        </c:ser>
        <c:ser>
          <c:idx val="3"/>
          <c:order val="3"/>
          <c:tx>
            <c:strRef>
              <c:f>stats!$B$90</c:f>
              <c:strCache>
                <c:ptCount val="1"/>
                <c:pt idx="0">
                  <c:v>Cer 36:1:4O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stats!$E$90:$H$90</c:f>
              <c:numCache>
                <c:formatCode>General</c:formatCode>
                <c:ptCount val="4"/>
                <c:pt idx="0">
                  <c:v>2.6616275889830506E-4</c:v>
                </c:pt>
                <c:pt idx="1">
                  <c:v>2.1841582983193279E-4</c:v>
                </c:pt>
                <c:pt idx="2">
                  <c:v>2.4570998390143292E-4</c:v>
                </c:pt>
                <c:pt idx="3">
                  <c:v>1.8003575511039264E-4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B3-4A74-90F0-B0DBDFA1E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79609631"/>
        <c:axId val="679609151"/>
      </c:barChart>
      <c:catAx>
        <c:axId val="679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151"/>
        <c:crosses val="autoZero"/>
        <c:auto val="1"/>
        <c:lblAlgn val="ctr"/>
        <c:lblOffset val="100"/>
        <c:noMultiLvlLbl val="0"/>
      </c:catAx>
      <c:valAx>
        <c:axId val="6796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Peak area/cell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000"/>
              <a:t>Monoglucosyldiacylglycerol/Monogalactosyldiacylglycerol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stats!$B$97</c:f>
              <c:strCache>
                <c:ptCount val="1"/>
                <c:pt idx="0">
                  <c:v>Cer 37:5:5O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stats!$E$97:$H$97</c:f>
              <c:numCache>
                <c:formatCode>General</c:formatCode>
                <c:ptCount val="4"/>
                <c:pt idx="0">
                  <c:v>3.5116003841807909E-4</c:v>
                </c:pt>
                <c:pt idx="1">
                  <c:v>3.217470448179272E-4</c:v>
                </c:pt>
                <c:pt idx="2">
                  <c:v>2.9467559816819384E-4</c:v>
                </c:pt>
                <c:pt idx="3">
                  <c:v>2.3870611015745509E-4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B-49E2-A90F-F25BD1EA0C0C}"/>
            </c:ext>
          </c:extLst>
        </c:ser>
        <c:ser>
          <c:idx val="1"/>
          <c:order val="1"/>
          <c:tx>
            <c:strRef>
              <c:f>stats!$B$98</c:f>
              <c:strCache>
                <c:ptCount val="1"/>
                <c:pt idx="0">
                  <c:v>Cer 37:3:5O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stats!$E$98:$H$98</c:f>
              <c:numCache>
                <c:formatCode>General</c:formatCode>
                <c:ptCount val="4"/>
                <c:pt idx="0">
                  <c:v>1.6545522725988702E-4</c:v>
                </c:pt>
                <c:pt idx="1">
                  <c:v>1.8156219537815126E-4</c:v>
                </c:pt>
                <c:pt idx="2">
                  <c:v>2.1368855885793168E-4</c:v>
                </c:pt>
                <c:pt idx="3">
                  <c:v>2.1538581131128629E-4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EB-49E2-A90F-F25BD1EA0C0C}"/>
            </c:ext>
          </c:extLst>
        </c:ser>
        <c:ser>
          <c:idx val="2"/>
          <c:order val="2"/>
          <c:tx>
            <c:strRef>
              <c:f>stats!$B$99</c:f>
              <c:strCache>
                <c:ptCount val="1"/>
                <c:pt idx="0">
                  <c:v>Cer 43:8:5O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stats!$E$99:$H$99</c:f>
              <c:numCache>
                <c:formatCode>General</c:formatCode>
                <c:ptCount val="4"/>
                <c:pt idx="0">
                  <c:v>8.3129681073446321E-5</c:v>
                </c:pt>
                <c:pt idx="1">
                  <c:v>5.8001891923436037E-5</c:v>
                </c:pt>
                <c:pt idx="2">
                  <c:v>1.0828316986778095E-4</c:v>
                </c:pt>
                <c:pt idx="3">
                  <c:v>8.1738339471915296E-5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B-49E2-A90F-F25BD1EA0C0C}"/>
            </c:ext>
          </c:extLst>
        </c:ser>
        <c:ser>
          <c:idx val="3"/>
          <c:order val="3"/>
          <c:tx>
            <c:strRef>
              <c:f>stats!$B$100</c:f>
              <c:strCache>
                <c:ptCount val="1"/>
                <c:pt idx="0">
                  <c:v>Cer 42:8:5O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stats!$E$100:$H$100</c:f>
              <c:numCache>
                <c:formatCode>General</c:formatCode>
                <c:ptCount val="4"/>
                <c:pt idx="0">
                  <c:v>6.0459240536723167E-5</c:v>
                </c:pt>
                <c:pt idx="1">
                  <c:v>6.0135177404295057E-5</c:v>
                </c:pt>
                <c:pt idx="2">
                  <c:v>1.0796231736702667E-4</c:v>
                </c:pt>
                <c:pt idx="3">
                  <c:v>9.1517106042845998E-5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EB-49E2-A90F-F25BD1EA0C0C}"/>
            </c:ext>
          </c:extLst>
        </c:ser>
        <c:ser>
          <c:idx val="4"/>
          <c:order val="4"/>
          <c:tx>
            <c:strRef>
              <c:f>stats!$B$101</c:f>
              <c:strCache>
                <c:ptCount val="1"/>
                <c:pt idx="0">
                  <c:v>Cer 40:8:5O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stats!$E$101:$H$101</c:f>
              <c:numCache>
                <c:formatCode>General</c:formatCode>
                <c:ptCount val="4"/>
                <c:pt idx="0">
                  <c:v>3.3461246836158191E-4</c:v>
                </c:pt>
                <c:pt idx="1">
                  <c:v>4.2519182072829127E-4</c:v>
                </c:pt>
                <c:pt idx="2">
                  <c:v>4.682898308307191E-4</c:v>
                </c:pt>
                <c:pt idx="3">
                  <c:v>5.8956668856371996E-4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EB-49E2-A90F-F25BD1EA0C0C}"/>
            </c:ext>
          </c:extLst>
        </c:ser>
        <c:ser>
          <c:idx val="5"/>
          <c:order val="5"/>
          <c:tx>
            <c:strRef>
              <c:f>stats!$B$102</c:f>
              <c:strCache>
                <c:ptCount val="1"/>
                <c:pt idx="0">
                  <c:v>Cer 35:5:5O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stats!$E$102:$H$102</c:f>
              <c:numCache>
                <c:formatCode>General</c:formatCode>
                <c:ptCount val="4"/>
                <c:pt idx="0">
                  <c:v>5.0037784645480228E-3</c:v>
                </c:pt>
                <c:pt idx="1">
                  <c:v>5.768176251167133E-3</c:v>
                </c:pt>
                <c:pt idx="2">
                  <c:v>5.7487098803663608E-3</c:v>
                </c:pt>
                <c:pt idx="3">
                  <c:v>5.62461414632972E-3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EB-49E2-A90F-F25BD1EA0C0C}"/>
            </c:ext>
          </c:extLst>
        </c:ser>
        <c:ser>
          <c:idx val="6"/>
          <c:order val="6"/>
          <c:tx>
            <c:strRef>
              <c:f>stats!$B$103</c:f>
              <c:strCache>
                <c:ptCount val="1"/>
                <c:pt idx="0">
                  <c:v>Cer 37:5:5O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stats!$E$103:$H$103</c:f>
              <c:numCache>
                <c:formatCode>General</c:formatCode>
                <c:ptCount val="4"/>
                <c:pt idx="0">
                  <c:v>2.1881094844632769E-4</c:v>
                </c:pt>
                <c:pt idx="1">
                  <c:v>2.0408863211951448E-4</c:v>
                </c:pt>
                <c:pt idx="2">
                  <c:v>2.1933466740649811E-4</c:v>
                </c:pt>
                <c:pt idx="3">
                  <c:v>2.287426062030232E-4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EB-49E2-A90F-F25BD1EA0C0C}"/>
            </c:ext>
          </c:extLst>
        </c:ser>
        <c:ser>
          <c:idx val="7"/>
          <c:order val="7"/>
          <c:tx>
            <c:strRef>
              <c:f>stats!$B$104</c:f>
              <c:strCache>
                <c:ptCount val="1"/>
                <c:pt idx="0">
                  <c:v>Cer 34:5:5O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stats!$E$104:$H$104</c:f>
              <c:numCache>
                <c:formatCode>General</c:formatCode>
                <c:ptCount val="4"/>
                <c:pt idx="0">
                  <c:v>1.3401507980225988E-4</c:v>
                </c:pt>
                <c:pt idx="1">
                  <c:v>4.7379753734827268E-4</c:v>
                </c:pt>
                <c:pt idx="2">
                  <c:v>6.5695507321851478E-4</c:v>
                </c:pt>
                <c:pt idx="3">
                  <c:v>1.3248741354135998E-3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EB-49E2-A90F-F25BD1EA0C0C}"/>
            </c:ext>
          </c:extLst>
        </c:ser>
        <c:ser>
          <c:idx val="8"/>
          <c:order val="8"/>
          <c:tx>
            <c:strRef>
              <c:f>stats!$B$105</c:f>
              <c:strCache>
                <c:ptCount val="1"/>
                <c:pt idx="0">
                  <c:v>Cer 38:9:5O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stats!$E$105:$H$105</c:f>
              <c:numCache>
                <c:formatCode>General</c:formatCode>
                <c:ptCount val="4"/>
                <c:pt idx="0">
                  <c:v>3.2831251807909605E-4</c:v>
                </c:pt>
                <c:pt idx="1">
                  <c:v>2.7142364145658259E-4</c:v>
                </c:pt>
                <c:pt idx="2">
                  <c:v>2.8970533722261487E-4</c:v>
                </c:pt>
                <c:pt idx="3">
                  <c:v>2.7535599715384601E-4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EB-49E2-A90F-F25BD1EA0C0C}"/>
            </c:ext>
          </c:extLst>
        </c:ser>
        <c:ser>
          <c:idx val="9"/>
          <c:order val="9"/>
          <c:tx>
            <c:strRef>
              <c:f>stats!$B$106</c:f>
              <c:strCache>
                <c:ptCount val="1"/>
                <c:pt idx="0">
                  <c:v>Cer 37:9:5O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stats!$E$106:$H$106</c:f>
              <c:numCache>
                <c:formatCode>General</c:formatCode>
                <c:ptCount val="4"/>
                <c:pt idx="0">
                  <c:v>6.6028889745762707E-4</c:v>
                </c:pt>
                <c:pt idx="1">
                  <c:v>6.3648960901027077E-4</c:v>
                </c:pt>
                <c:pt idx="2">
                  <c:v>6.9451424867842965E-4</c:v>
                </c:pt>
                <c:pt idx="3">
                  <c:v>5.6344001846203985E-4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0EB-49E2-A90F-F25BD1EA0C0C}"/>
            </c:ext>
          </c:extLst>
        </c:ser>
        <c:ser>
          <c:idx val="10"/>
          <c:order val="10"/>
          <c:tx>
            <c:strRef>
              <c:f>stats!$B$107</c:f>
              <c:strCache>
                <c:ptCount val="1"/>
                <c:pt idx="0">
                  <c:v>Cer 40:8:5O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stats!$E$107:$H$107</c:f>
              <c:numCache>
                <c:formatCode>General</c:formatCode>
                <c:ptCount val="4"/>
                <c:pt idx="0">
                  <c:v>2.577354652542373E-4</c:v>
                </c:pt>
                <c:pt idx="1">
                  <c:v>2.3591448295985062E-4</c:v>
                </c:pt>
                <c:pt idx="2">
                  <c:v>2.4295831411424819E-4</c:v>
                </c:pt>
                <c:pt idx="3">
                  <c:v>2.4100379485655346E-4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0EB-49E2-A90F-F25BD1EA0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79609631"/>
        <c:axId val="679609151"/>
      </c:barChart>
      <c:catAx>
        <c:axId val="679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151"/>
        <c:crosses val="autoZero"/>
        <c:auto val="1"/>
        <c:lblAlgn val="ctr"/>
        <c:lblOffset val="100"/>
        <c:noMultiLvlLbl val="0"/>
      </c:catAx>
      <c:valAx>
        <c:axId val="6796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Peak area/cell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Lysophospholipids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stats!$B$111</c:f>
              <c:strCache>
                <c:ptCount val="1"/>
                <c:pt idx="0">
                  <c:v>Cer 39:9:5O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stats!$E$111:$H$111</c:f>
              <c:numCache>
                <c:formatCode>General</c:formatCode>
                <c:ptCount val="4"/>
                <c:pt idx="0">
                  <c:v>1.662912903954802E-4</c:v>
                </c:pt>
                <c:pt idx="1">
                  <c:v>1.6945183123249301E-4</c:v>
                </c:pt>
                <c:pt idx="2">
                  <c:v>1.9321117197154748E-4</c:v>
                </c:pt>
                <c:pt idx="3">
                  <c:v>2.0014136663537194E-4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1-4191-87AA-4DE0CD1C95FD}"/>
            </c:ext>
          </c:extLst>
        </c:ser>
        <c:ser>
          <c:idx val="1"/>
          <c:order val="1"/>
          <c:tx>
            <c:strRef>
              <c:f>stats!$B$112</c:f>
              <c:strCache>
                <c:ptCount val="1"/>
                <c:pt idx="0">
                  <c:v>Cer 34:0:5O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stats!$E$112:$H$112</c:f>
              <c:numCache>
                <c:formatCode>General</c:formatCode>
                <c:ptCount val="4"/>
                <c:pt idx="0">
                  <c:v>3.8976304661016949E-5</c:v>
                </c:pt>
                <c:pt idx="1">
                  <c:v>2.3926889589168999E-5</c:v>
                </c:pt>
                <c:pt idx="2">
                  <c:v>5.0883509818265987E-5</c:v>
                </c:pt>
                <c:pt idx="3">
                  <c:v>1.8927528762450766E-5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1-4191-87AA-4DE0CD1C95FD}"/>
            </c:ext>
          </c:extLst>
        </c:ser>
        <c:ser>
          <c:idx val="2"/>
          <c:order val="2"/>
          <c:tx>
            <c:strRef>
              <c:f>stats!$B$113</c:f>
              <c:strCache>
                <c:ptCount val="1"/>
                <c:pt idx="0">
                  <c:v>Cer 35:3:5O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stats!$E$113:$H$113</c:f>
              <c:numCache>
                <c:formatCode>General</c:formatCode>
                <c:ptCount val="4"/>
                <c:pt idx="0">
                  <c:v>2.8701206920903953E-5</c:v>
                </c:pt>
                <c:pt idx="1">
                  <c:v>3.7213704481792717E-5</c:v>
                </c:pt>
                <c:pt idx="2">
                  <c:v>7.6147153612154736E-5</c:v>
                </c:pt>
                <c:pt idx="3">
                  <c:v>4.8643621476333593E-5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1-4191-87AA-4DE0CD1C95FD}"/>
            </c:ext>
          </c:extLst>
        </c:ser>
        <c:ser>
          <c:idx val="3"/>
          <c:order val="3"/>
          <c:tx>
            <c:strRef>
              <c:f>stats!$B$114</c:f>
              <c:strCache>
                <c:ptCount val="1"/>
                <c:pt idx="0">
                  <c:v>Cer 36:0:5O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stats!$E$114:$H$114</c:f>
              <c:numCache>
                <c:formatCode>General</c:formatCode>
                <c:ptCount val="4"/>
                <c:pt idx="0">
                  <c:v>2.3252130635593221E-4</c:v>
                </c:pt>
                <c:pt idx="1">
                  <c:v>2.2120249183006538E-4</c:v>
                </c:pt>
                <c:pt idx="2">
                  <c:v>3.4208997755706829E-4</c:v>
                </c:pt>
                <c:pt idx="3">
                  <c:v>2.373431639066195E-4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81-4191-87AA-4DE0CD1C95FD}"/>
            </c:ext>
          </c:extLst>
        </c:ser>
        <c:ser>
          <c:idx val="4"/>
          <c:order val="4"/>
          <c:tx>
            <c:strRef>
              <c:f>stats!$B$115</c:f>
              <c:strCache>
                <c:ptCount val="1"/>
                <c:pt idx="0">
                  <c:v>Cer 34:0:5O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stats!$E$115:$H$115</c:f>
              <c:numCache>
                <c:formatCode>General</c:formatCode>
                <c:ptCount val="4"/>
                <c:pt idx="0">
                  <c:v>2.8859068022598874E-4</c:v>
                </c:pt>
                <c:pt idx="1">
                  <c:v>3.5529949463118578E-4</c:v>
                </c:pt>
                <c:pt idx="2">
                  <c:v>4.6354246012556471E-4</c:v>
                </c:pt>
                <c:pt idx="3">
                  <c:v>3.8401137197769742E-4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81-4191-87AA-4DE0CD1C95FD}"/>
            </c:ext>
          </c:extLst>
        </c:ser>
        <c:ser>
          <c:idx val="5"/>
          <c:order val="5"/>
          <c:tx>
            <c:strRef>
              <c:f>stats!$B$116</c:f>
              <c:strCache>
                <c:ptCount val="1"/>
                <c:pt idx="0">
                  <c:v>Cer 35:1:5O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stats!$E$116:$H$116</c:f>
              <c:numCache>
                <c:formatCode>General</c:formatCode>
                <c:ptCount val="4"/>
                <c:pt idx="0">
                  <c:v>3.7431043079096044E-5</c:v>
                </c:pt>
                <c:pt idx="1">
                  <c:v>4.2094466619981322E-5</c:v>
                </c:pt>
                <c:pt idx="2">
                  <c:v>1.0385383017768354E-4</c:v>
                </c:pt>
                <c:pt idx="3">
                  <c:v>4.7612920141029984E-5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81-4191-87AA-4DE0CD1C95FD}"/>
            </c:ext>
          </c:extLst>
        </c:ser>
        <c:ser>
          <c:idx val="6"/>
          <c:order val="6"/>
          <c:tx>
            <c:strRef>
              <c:f>stats!$B$117</c:f>
              <c:strCache>
                <c:ptCount val="1"/>
                <c:pt idx="0">
                  <c:v>Cer 36:1:5O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stats!$E$117:$H$117</c:f>
              <c:numCache>
                <c:formatCode>General</c:formatCode>
                <c:ptCount val="4"/>
                <c:pt idx="0">
                  <c:v>3.0379603868644065E-3</c:v>
                </c:pt>
                <c:pt idx="1">
                  <c:v>3.0159779306722693E-3</c:v>
                </c:pt>
                <c:pt idx="2">
                  <c:v>3.3240672759943294E-3</c:v>
                </c:pt>
                <c:pt idx="3">
                  <c:v>2.4327375137261653E-3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81-4191-87AA-4DE0CD1C95FD}"/>
            </c:ext>
          </c:extLst>
        </c:ser>
        <c:ser>
          <c:idx val="7"/>
          <c:order val="7"/>
          <c:tx>
            <c:strRef>
              <c:f>stats!$B$118</c:f>
              <c:strCache>
                <c:ptCount val="1"/>
                <c:pt idx="0">
                  <c:v>Cer 38:9:5O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stats!$E$118:$H$118</c:f>
              <c:numCache>
                <c:formatCode>General</c:formatCode>
                <c:ptCount val="4"/>
                <c:pt idx="0">
                  <c:v>5.584866166666667E-4</c:v>
                </c:pt>
                <c:pt idx="1">
                  <c:v>5.6616008169934641E-4</c:v>
                </c:pt>
                <c:pt idx="2">
                  <c:v>6.3776727888752497E-4</c:v>
                </c:pt>
                <c:pt idx="3">
                  <c:v>6.6016020476753932E-4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81-4191-87AA-4DE0CD1C95FD}"/>
            </c:ext>
          </c:extLst>
        </c:ser>
        <c:ser>
          <c:idx val="8"/>
          <c:order val="8"/>
          <c:tx>
            <c:strRef>
              <c:f>stats!$B$119</c:f>
              <c:strCache>
                <c:ptCount val="1"/>
                <c:pt idx="0">
                  <c:v>Cer 34:0:5O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stats!$E$119:$H$119</c:f>
              <c:numCache>
                <c:formatCode>General</c:formatCode>
                <c:ptCount val="4"/>
                <c:pt idx="0">
                  <c:v>2.88747831779661E-4</c:v>
                </c:pt>
                <c:pt idx="1">
                  <c:v>3.3444712301587297E-4</c:v>
                </c:pt>
                <c:pt idx="2">
                  <c:v>5.2331822971559891E-4</c:v>
                </c:pt>
                <c:pt idx="3">
                  <c:v>4.555292553427884E-4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81-4191-87AA-4DE0CD1C95FD}"/>
            </c:ext>
          </c:extLst>
        </c:ser>
        <c:ser>
          <c:idx val="9"/>
          <c:order val="9"/>
          <c:tx>
            <c:strRef>
              <c:f>stats!$B$120</c:f>
              <c:strCache>
                <c:ptCount val="1"/>
                <c:pt idx="0">
                  <c:v>Cer 37:0:5O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stats!$E$120:$H$120</c:f>
              <c:numCache>
                <c:formatCode>General</c:formatCode>
                <c:ptCount val="4"/>
                <c:pt idx="0">
                  <c:v>8.1439877401129945E-5</c:v>
                </c:pt>
                <c:pt idx="1">
                  <c:v>6.1446922268907573E-5</c:v>
                </c:pt>
                <c:pt idx="2">
                  <c:v>1.2262461551496817E-4</c:v>
                </c:pt>
                <c:pt idx="3">
                  <c:v>5.0838770237414062E-5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81-4191-87AA-4DE0CD1C95FD}"/>
            </c:ext>
          </c:extLst>
        </c:ser>
        <c:ser>
          <c:idx val="10"/>
          <c:order val="10"/>
          <c:tx>
            <c:strRef>
              <c:f>stats!$B$121</c:f>
              <c:strCache>
                <c:ptCount val="1"/>
                <c:pt idx="0">
                  <c:v>Cer 35:0:5O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stats!$E$121:$H$121</c:f>
              <c:numCache>
                <c:formatCode>General</c:formatCode>
                <c:ptCount val="4"/>
                <c:pt idx="0">
                  <c:v>9.9949005437853099E-4</c:v>
                </c:pt>
                <c:pt idx="1">
                  <c:v>1.0700733508403361E-3</c:v>
                </c:pt>
                <c:pt idx="2">
                  <c:v>1.2803611052213913E-3</c:v>
                </c:pt>
                <c:pt idx="3">
                  <c:v>8.9422442201963972E-4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81-4191-87AA-4DE0CD1C95FD}"/>
            </c:ext>
          </c:extLst>
        </c:ser>
        <c:ser>
          <c:idx val="11"/>
          <c:order val="11"/>
          <c:tx>
            <c:strRef>
              <c:f>stats!$B$122</c:f>
              <c:strCache>
                <c:ptCount val="1"/>
                <c:pt idx="0">
                  <c:v>Cer 34:0:5O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stats!$E$122:$H$122</c:f>
              <c:numCache>
                <c:formatCode>General</c:formatCode>
                <c:ptCount val="4"/>
                <c:pt idx="0">
                  <c:v>3.3320509632768356E-4</c:v>
                </c:pt>
                <c:pt idx="1">
                  <c:v>3.1998425186741364E-4</c:v>
                </c:pt>
                <c:pt idx="2">
                  <c:v>4.2937042296453356E-4</c:v>
                </c:pt>
                <c:pt idx="3">
                  <c:v>3.4179222233332774E-4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281-4191-87AA-4DE0CD1C95FD}"/>
            </c:ext>
          </c:extLst>
        </c:ser>
        <c:ser>
          <c:idx val="12"/>
          <c:order val="12"/>
          <c:tx>
            <c:strRef>
              <c:f>stats!$B$123</c:f>
              <c:strCache>
                <c:ptCount val="1"/>
                <c:pt idx="0">
                  <c:v>Cer 38:0:5O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stats!$E$123:$H$123</c:f>
              <c:numCache>
                <c:formatCode>General</c:formatCode>
                <c:ptCount val="4"/>
                <c:pt idx="0">
                  <c:v>2.3130049350282488E-4</c:v>
                </c:pt>
                <c:pt idx="1">
                  <c:v>5.8981163632119515E-5</c:v>
                </c:pt>
                <c:pt idx="2">
                  <c:v>1.2998959317536487E-4</c:v>
                </c:pt>
                <c:pt idx="3">
                  <c:v>5.0477697828071557E-5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281-4191-87AA-4DE0CD1C95FD}"/>
            </c:ext>
          </c:extLst>
        </c:ser>
        <c:ser>
          <c:idx val="13"/>
          <c:order val="13"/>
          <c:tx>
            <c:strRef>
              <c:f>stats!$B$124</c:f>
              <c:strCache>
                <c:ptCount val="1"/>
                <c:pt idx="0">
                  <c:v>Cer 35:1:5O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stats!$E$124:$H$124</c:f>
              <c:numCache>
                <c:formatCode>General</c:formatCode>
                <c:ptCount val="4"/>
                <c:pt idx="0">
                  <c:v>3.6834365409604521E-4</c:v>
                </c:pt>
                <c:pt idx="1">
                  <c:v>4.7427419467787111E-4</c:v>
                </c:pt>
                <c:pt idx="2">
                  <c:v>6.8484512744526691E-4</c:v>
                </c:pt>
                <c:pt idx="3">
                  <c:v>6.0185627709355264E-4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81-4191-87AA-4DE0CD1C95FD}"/>
            </c:ext>
          </c:extLst>
        </c:ser>
        <c:ser>
          <c:idx val="14"/>
          <c:order val="14"/>
          <c:tx>
            <c:strRef>
              <c:f>stats!$B$125</c:f>
              <c:strCache>
                <c:ptCount val="1"/>
                <c:pt idx="0">
                  <c:v>Cer 35:1:5O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stats!$E$125:$H$125</c:f>
              <c:numCache>
                <c:formatCode>General</c:formatCode>
                <c:ptCount val="4"/>
                <c:pt idx="0">
                  <c:v>1.3025507132768361E-4</c:v>
                </c:pt>
                <c:pt idx="1">
                  <c:v>2.6700656862745098E-4</c:v>
                </c:pt>
                <c:pt idx="2">
                  <c:v>2.8281236293485764E-4</c:v>
                </c:pt>
                <c:pt idx="3">
                  <c:v>1.9935623621596699E-4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281-4191-87AA-4DE0CD1C95FD}"/>
            </c:ext>
          </c:extLst>
        </c:ser>
        <c:ser>
          <c:idx val="15"/>
          <c:order val="15"/>
          <c:tx>
            <c:strRef>
              <c:f>stats!$B$126</c:f>
              <c:strCache>
                <c:ptCount val="1"/>
                <c:pt idx="0">
                  <c:v>Cer 33:0:5O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stats!$E$126:$H$126</c:f>
              <c:numCache>
                <c:formatCode>General</c:formatCode>
                <c:ptCount val="4"/>
                <c:pt idx="0">
                  <c:v>2.8809167372881357E-5</c:v>
                </c:pt>
                <c:pt idx="1">
                  <c:v>3.8596921101774045E-5</c:v>
                </c:pt>
                <c:pt idx="2">
                  <c:v>3.9250149826201608E-5</c:v>
                </c:pt>
                <c:pt idx="3">
                  <c:v>3.5650983191581161E-5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281-4191-87AA-4DE0CD1C95FD}"/>
            </c:ext>
          </c:extLst>
        </c:ser>
        <c:ser>
          <c:idx val="16"/>
          <c:order val="16"/>
          <c:tx>
            <c:strRef>
              <c:f>stats!$B$127</c:f>
              <c:strCache>
                <c:ptCount val="1"/>
                <c:pt idx="0">
                  <c:v>Cer 35:1:5O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stats!$E$127:$H$127</c:f>
              <c:numCache>
                <c:formatCode>General</c:formatCode>
                <c:ptCount val="4"/>
                <c:pt idx="0">
                  <c:v>4.2323983898305088E-5</c:v>
                </c:pt>
                <c:pt idx="1">
                  <c:v>4.5507350606909434E-5</c:v>
                </c:pt>
                <c:pt idx="2">
                  <c:v>5.805627203478447E-5</c:v>
                </c:pt>
                <c:pt idx="3">
                  <c:v>4.2002355160019777E-5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281-4191-87AA-4DE0CD1C95FD}"/>
            </c:ext>
          </c:extLst>
        </c:ser>
        <c:ser>
          <c:idx val="17"/>
          <c:order val="17"/>
          <c:tx>
            <c:strRef>
              <c:f>stats!$B$128</c:f>
              <c:strCache>
                <c:ptCount val="1"/>
                <c:pt idx="0">
                  <c:v>Cer 35:0:5O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stats!$E$128:$H$128</c:f>
              <c:numCache>
                <c:formatCode>General</c:formatCode>
                <c:ptCount val="4"/>
                <c:pt idx="0">
                  <c:v>8.681108912429378E-5</c:v>
                </c:pt>
                <c:pt idx="1">
                  <c:v>6.5919084967320252E-5</c:v>
                </c:pt>
                <c:pt idx="2">
                  <c:v>1.3793622528900958E-4</c:v>
                </c:pt>
                <c:pt idx="3">
                  <c:v>9.1757074183327866E-5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281-4191-87AA-4DE0CD1C95FD}"/>
            </c:ext>
          </c:extLst>
        </c:ser>
        <c:ser>
          <c:idx val="18"/>
          <c:order val="18"/>
          <c:tx>
            <c:strRef>
              <c:f>stats!$B$129</c:f>
              <c:strCache>
                <c:ptCount val="1"/>
                <c:pt idx="0">
                  <c:v>Cer 39:9:5O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stats!$E$129:$H$129</c:f>
              <c:numCache>
                <c:formatCode>General</c:formatCode>
                <c:ptCount val="4"/>
                <c:pt idx="0">
                  <c:v>1.4636268177966103E-4</c:v>
                </c:pt>
                <c:pt idx="1">
                  <c:v>1.373750350140056E-4</c:v>
                </c:pt>
                <c:pt idx="2">
                  <c:v>1.9794012149355024E-4</c:v>
                </c:pt>
                <c:pt idx="3">
                  <c:v>1.6664456281815536E-4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281-4191-87AA-4DE0CD1C95FD}"/>
            </c:ext>
          </c:extLst>
        </c:ser>
        <c:ser>
          <c:idx val="19"/>
          <c:order val="19"/>
          <c:tx>
            <c:strRef>
              <c:f>stats!$B$130</c:f>
              <c:strCache>
                <c:ptCount val="1"/>
                <c:pt idx="0">
                  <c:v>Cer 36:0:5O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stats!$E$130:$H$130</c:f>
              <c:numCache>
                <c:formatCode>General</c:formatCode>
                <c:ptCount val="4"/>
                <c:pt idx="0">
                  <c:v>1.6982860425141244E-3</c:v>
                </c:pt>
                <c:pt idx="1">
                  <c:v>1.774083256302521E-3</c:v>
                </c:pt>
                <c:pt idx="2">
                  <c:v>2.1606116706344779E-3</c:v>
                </c:pt>
                <c:pt idx="3">
                  <c:v>1.6340443733831825E-3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281-4191-87AA-4DE0CD1C95FD}"/>
            </c:ext>
          </c:extLst>
        </c:ser>
        <c:ser>
          <c:idx val="20"/>
          <c:order val="20"/>
          <c:tx>
            <c:strRef>
              <c:f>stats!$B$131</c:f>
              <c:strCache>
                <c:ptCount val="1"/>
                <c:pt idx="0">
                  <c:v>Cer 37:0:5O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stats!$E$131:$H$131</c:f>
              <c:numCache>
                <c:formatCode>General</c:formatCode>
                <c:ptCount val="4"/>
                <c:pt idx="0">
                  <c:v>1.2955766525423728E-4</c:v>
                </c:pt>
                <c:pt idx="1">
                  <c:v>7.0555344304388431E-5</c:v>
                </c:pt>
                <c:pt idx="2">
                  <c:v>8.182861153475761E-5</c:v>
                </c:pt>
                <c:pt idx="3">
                  <c:v>6.1677975823431051E-5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281-4191-87AA-4DE0CD1C95FD}"/>
            </c:ext>
          </c:extLst>
        </c:ser>
        <c:ser>
          <c:idx val="21"/>
          <c:order val="21"/>
          <c:tx>
            <c:strRef>
              <c:f>stats!$B$132</c:f>
              <c:strCache>
                <c:ptCount val="1"/>
                <c:pt idx="0">
                  <c:v>Cer 23:1:4O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stats!$E$132:$H$132</c:f>
              <c:numCache>
                <c:formatCode>General</c:formatCode>
                <c:ptCount val="4"/>
                <c:pt idx="0">
                  <c:v>1.6865480112994349E-4</c:v>
                </c:pt>
                <c:pt idx="1">
                  <c:v>1.5990565359477125E-4</c:v>
                </c:pt>
                <c:pt idx="2">
                  <c:v>1.7675939430949754E-4</c:v>
                </c:pt>
                <c:pt idx="3">
                  <c:v>1.4701395032100246E-4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281-4191-87AA-4DE0CD1C9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79609631"/>
        <c:axId val="679609151"/>
      </c:barChart>
      <c:catAx>
        <c:axId val="679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151"/>
        <c:crosses val="autoZero"/>
        <c:auto val="1"/>
        <c:lblAlgn val="ctr"/>
        <c:lblOffset val="100"/>
        <c:noMultiLvlLbl val="0"/>
      </c:catAx>
      <c:valAx>
        <c:axId val="6796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Peak area/cell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Fatty amides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stats!$B$133</c:f>
              <c:strCache>
                <c:ptCount val="1"/>
                <c:pt idx="0">
                  <c:v>Cer 22:1:4O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stats!$E$133:$H$133</c:f>
              <c:numCache>
                <c:formatCode>General</c:formatCode>
                <c:ptCount val="4"/>
                <c:pt idx="0">
                  <c:v>1.1576146949152543E-4</c:v>
                </c:pt>
                <c:pt idx="1">
                  <c:v>1.5949245331465918E-4</c:v>
                </c:pt>
                <c:pt idx="2">
                  <c:v>1.5672829689973423E-4</c:v>
                </c:pt>
                <c:pt idx="3">
                  <c:v>1.8963987245082189E-4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3-461C-B2EB-A30004FFB4BD}"/>
            </c:ext>
          </c:extLst>
        </c:ser>
        <c:ser>
          <c:idx val="1"/>
          <c:order val="1"/>
          <c:tx>
            <c:strRef>
              <c:f>stats!$B$134</c:f>
              <c:strCache>
                <c:ptCount val="1"/>
                <c:pt idx="0">
                  <c:v>Cer 21:1:4O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stats!$E$134:$H$134</c:f>
              <c:numCache>
                <c:formatCode>General</c:formatCode>
                <c:ptCount val="4"/>
                <c:pt idx="0">
                  <c:v>6.7573087711864395E-5</c:v>
                </c:pt>
                <c:pt idx="1">
                  <c:v>8.5517505835667597E-5</c:v>
                </c:pt>
                <c:pt idx="2">
                  <c:v>8.6553272720885164E-5</c:v>
                </c:pt>
                <c:pt idx="3">
                  <c:v>8.1874141339229338E-5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E3-461C-B2EB-A30004FFB4BD}"/>
            </c:ext>
          </c:extLst>
        </c:ser>
        <c:ser>
          <c:idx val="2"/>
          <c:order val="2"/>
          <c:tx>
            <c:strRef>
              <c:f>stats!$B$135</c:f>
              <c:strCache>
                <c:ptCount val="1"/>
                <c:pt idx="0">
                  <c:v>Cer 22:1:4O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stats!$E$135:$H$135</c:f>
              <c:numCache>
                <c:formatCode>General</c:formatCode>
                <c:ptCount val="4"/>
                <c:pt idx="0">
                  <c:v>9.8499167514124296E-5</c:v>
                </c:pt>
                <c:pt idx="1">
                  <c:v>1.0773432773109244E-4</c:v>
                </c:pt>
                <c:pt idx="2">
                  <c:v>1.1818266696838563E-4</c:v>
                </c:pt>
                <c:pt idx="3">
                  <c:v>9.5615476355811837E-5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E3-461C-B2EB-A30004FFB4BD}"/>
            </c:ext>
          </c:extLst>
        </c:ser>
        <c:ser>
          <c:idx val="3"/>
          <c:order val="3"/>
          <c:tx>
            <c:strRef>
              <c:f>stats!$B$136</c:f>
              <c:strCache>
                <c:ptCount val="1"/>
                <c:pt idx="0">
                  <c:v>Cer 32:0:5O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stats!$E$136:$H$136</c:f>
              <c:numCache>
                <c:formatCode>General</c:formatCode>
                <c:ptCount val="4"/>
                <c:pt idx="0">
                  <c:v>1.0903126029519775E-2</c:v>
                </c:pt>
                <c:pt idx="1">
                  <c:v>1.3908838422035483E-2</c:v>
                </c:pt>
                <c:pt idx="2">
                  <c:v>1.5965598781448005E-2</c:v>
                </c:pt>
                <c:pt idx="3">
                  <c:v>1.6137821301018283E-2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E3-461C-B2EB-A30004FFB4BD}"/>
            </c:ext>
          </c:extLst>
        </c:ser>
        <c:ser>
          <c:idx val="4"/>
          <c:order val="4"/>
          <c:tx>
            <c:strRef>
              <c:f>stats!$B$137</c:f>
              <c:strCache>
                <c:ptCount val="1"/>
                <c:pt idx="0">
                  <c:v>Cer 32:0:5O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stats!$E$137:$H$137</c:f>
              <c:numCache>
                <c:formatCode>General</c:formatCode>
                <c:ptCount val="4"/>
                <c:pt idx="0">
                  <c:v>4.4160870043785305E-3</c:v>
                </c:pt>
                <c:pt idx="1">
                  <c:v>4.1754867927170864E-3</c:v>
                </c:pt>
                <c:pt idx="2">
                  <c:v>5.8415019298648048E-3</c:v>
                </c:pt>
                <c:pt idx="3">
                  <c:v>4.5811351499091711E-3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E3-461C-B2EB-A30004FFB4BD}"/>
            </c:ext>
          </c:extLst>
        </c:ser>
        <c:ser>
          <c:idx val="5"/>
          <c:order val="5"/>
          <c:tx>
            <c:strRef>
              <c:f>stats!$B$138</c:f>
              <c:strCache>
                <c:ptCount val="1"/>
                <c:pt idx="0">
                  <c:v>Cer 33:1:5O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stats!$E$138:$H$138</c:f>
              <c:numCache>
                <c:formatCode>General</c:formatCode>
                <c:ptCount val="4"/>
                <c:pt idx="0">
                  <c:v>5.1179927101694918E-3</c:v>
                </c:pt>
                <c:pt idx="1">
                  <c:v>7.4941835224089639E-3</c:v>
                </c:pt>
                <c:pt idx="2">
                  <c:v>9.0475753386072156E-3</c:v>
                </c:pt>
                <c:pt idx="3">
                  <c:v>7.9795015145539012E-3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E3-461C-B2EB-A30004FFB4BD}"/>
            </c:ext>
          </c:extLst>
        </c:ser>
        <c:ser>
          <c:idx val="6"/>
          <c:order val="6"/>
          <c:tx>
            <c:strRef>
              <c:f>stats!$B$139</c:f>
              <c:strCache>
                <c:ptCount val="1"/>
                <c:pt idx="0">
                  <c:v>Cer 33:0:5O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stats!$E$139:$H$139</c:f>
              <c:numCache>
                <c:formatCode>General</c:formatCode>
                <c:ptCount val="4"/>
                <c:pt idx="0">
                  <c:v>2.223634439774011E-2</c:v>
                </c:pt>
                <c:pt idx="1">
                  <c:v>2.486028112978525E-2</c:v>
                </c:pt>
                <c:pt idx="2">
                  <c:v>2.8189871705373491E-2</c:v>
                </c:pt>
                <c:pt idx="3">
                  <c:v>2.3160578665279697E-2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E3-461C-B2EB-A30004FFB4BD}"/>
            </c:ext>
          </c:extLst>
        </c:ser>
        <c:ser>
          <c:idx val="7"/>
          <c:order val="7"/>
          <c:tx>
            <c:strRef>
              <c:f>stats!$B$140</c:f>
              <c:strCache>
                <c:ptCount val="1"/>
                <c:pt idx="0">
                  <c:v>Cer 33:0:5O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stats!$E$140:$H$140</c:f>
              <c:numCache>
                <c:formatCode>General</c:formatCode>
                <c:ptCount val="4"/>
                <c:pt idx="0">
                  <c:v>0.12509079733305084</c:v>
                </c:pt>
                <c:pt idx="1">
                  <c:v>0.14998785218370683</c:v>
                </c:pt>
                <c:pt idx="2">
                  <c:v>0.18297486365712326</c:v>
                </c:pt>
                <c:pt idx="3">
                  <c:v>0.16535565956123491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E3-461C-B2EB-A30004FFB4BD}"/>
            </c:ext>
          </c:extLst>
        </c:ser>
        <c:ser>
          <c:idx val="8"/>
          <c:order val="8"/>
          <c:tx>
            <c:strRef>
              <c:f>stats!$B$141</c:f>
              <c:strCache>
                <c:ptCount val="1"/>
                <c:pt idx="0">
                  <c:v>Cer 33:1:5O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stats!$E$141:$H$141</c:f>
              <c:numCache>
                <c:formatCode>General</c:formatCode>
                <c:ptCount val="4"/>
                <c:pt idx="0">
                  <c:v>1.3435428776694916E-2</c:v>
                </c:pt>
                <c:pt idx="1">
                  <c:v>2.2200230711951447E-2</c:v>
                </c:pt>
                <c:pt idx="2">
                  <c:v>2.8573917164296313E-2</c:v>
                </c:pt>
                <c:pt idx="3">
                  <c:v>2.5747610214813334E-2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E3-461C-B2EB-A30004FFB4BD}"/>
            </c:ext>
          </c:extLst>
        </c:ser>
        <c:ser>
          <c:idx val="9"/>
          <c:order val="9"/>
          <c:tx>
            <c:strRef>
              <c:f>stats!$B$142</c:f>
              <c:strCache>
                <c:ptCount val="1"/>
                <c:pt idx="0">
                  <c:v>Cer 34:0:5O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stats!$E$142:$H$142</c:f>
              <c:numCache>
                <c:formatCode>General</c:formatCode>
                <c:ptCount val="4"/>
                <c:pt idx="0">
                  <c:v>9.3028632351694913E-3</c:v>
                </c:pt>
                <c:pt idx="1">
                  <c:v>1.0751044674369749E-2</c:v>
                </c:pt>
                <c:pt idx="2">
                  <c:v>1.7385285069870672E-2</c:v>
                </c:pt>
                <c:pt idx="3">
                  <c:v>1.4927302321874647E-2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FE3-461C-B2EB-A30004FFB4BD}"/>
            </c:ext>
          </c:extLst>
        </c:ser>
        <c:ser>
          <c:idx val="10"/>
          <c:order val="10"/>
          <c:tx>
            <c:strRef>
              <c:f>stats!$B$143</c:f>
              <c:strCache>
                <c:ptCount val="1"/>
                <c:pt idx="0">
                  <c:v>Cer 32:0:5O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stats!$E$143:$H$143</c:f>
              <c:numCache>
                <c:formatCode>General</c:formatCode>
                <c:ptCount val="4"/>
                <c:pt idx="0">
                  <c:v>3.4615855348870059E-3</c:v>
                </c:pt>
                <c:pt idx="1">
                  <c:v>4.2286794281045752E-3</c:v>
                </c:pt>
                <c:pt idx="2">
                  <c:v>6.1911869564408731E-3</c:v>
                </c:pt>
                <c:pt idx="3">
                  <c:v>6.0142917130995297E-3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E3-461C-B2EB-A30004FFB4BD}"/>
            </c:ext>
          </c:extLst>
        </c:ser>
        <c:ser>
          <c:idx val="11"/>
          <c:order val="11"/>
          <c:tx>
            <c:strRef>
              <c:f>stats!$B$144</c:f>
              <c:strCache>
                <c:ptCount val="1"/>
                <c:pt idx="0">
                  <c:v>Cer 32:1:5O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stats!$E$144:$H$144</c:f>
              <c:numCache>
                <c:formatCode>General</c:formatCode>
                <c:ptCount val="4"/>
                <c:pt idx="0">
                  <c:v>1.5324742508474574E-3</c:v>
                </c:pt>
                <c:pt idx="1">
                  <c:v>2.4910638935574229E-3</c:v>
                </c:pt>
                <c:pt idx="2">
                  <c:v>2.9922049020033314E-3</c:v>
                </c:pt>
                <c:pt idx="3">
                  <c:v>2.8700094751743892E-3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FE3-461C-B2EB-A30004FFB4BD}"/>
            </c:ext>
          </c:extLst>
        </c:ser>
        <c:ser>
          <c:idx val="12"/>
          <c:order val="12"/>
          <c:tx>
            <c:strRef>
              <c:f>stats!$B$145</c:f>
              <c:strCache>
                <c:ptCount val="1"/>
                <c:pt idx="0">
                  <c:v>Cer 35:0:5O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stats!$E$145:$H$145</c:f>
              <c:numCache>
                <c:formatCode>General</c:formatCode>
                <c:ptCount val="4"/>
                <c:pt idx="0">
                  <c:v>0.10856744129830508</c:v>
                </c:pt>
                <c:pt idx="1">
                  <c:v>9.3210587935340802E-2</c:v>
                </c:pt>
                <c:pt idx="2">
                  <c:v>0.12207436745010271</c:v>
                </c:pt>
                <c:pt idx="3">
                  <c:v>8.4431867576297115E-2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E3-461C-B2EB-A30004FFB4BD}"/>
            </c:ext>
          </c:extLst>
        </c:ser>
        <c:ser>
          <c:idx val="13"/>
          <c:order val="13"/>
          <c:tx>
            <c:strRef>
              <c:f>stats!$B$146</c:f>
              <c:strCache>
                <c:ptCount val="1"/>
                <c:pt idx="0">
                  <c:v>Cer 36:0:5O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stats!$E$146:$H$146</c:f>
              <c:numCache>
                <c:formatCode>General</c:formatCode>
                <c:ptCount val="4"/>
                <c:pt idx="0">
                  <c:v>0.20171875522754237</c:v>
                </c:pt>
                <c:pt idx="1">
                  <c:v>0.10979989125</c:v>
                </c:pt>
                <c:pt idx="2">
                  <c:v>0.15817196814457299</c:v>
                </c:pt>
                <c:pt idx="3">
                  <c:v>8.6028250865697445E-2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FE3-461C-B2EB-A30004FFB4BD}"/>
            </c:ext>
          </c:extLst>
        </c:ser>
        <c:ser>
          <c:idx val="14"/>
          <c:order val="14"/>
          <c:tx>
            <c:strRef>
              <c:f>stats!$B$147</c:f>
              <c:strCache>
                <c:ptCount val="1"/>
                <c:pt idx="0">
                  <c:v>Cer 34:0:5O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stats!$E$147:$H$147</c:f>
              <c:numCache>
                <c:formatCode>General</c:formatCode>
                <c:ptCount val="4"/>
                <c:pt idx="0">
                  <c:v>0.82320301121144068</c:v>
                </c:pt>
                <c:pt idx="1">
                  <c:v>0.74419172005368817</c:v>
                </c:pt>
                <c:pt idx="2">
                  <c:v>0.91840417625347703</c:v>
                </c:pt>
                <c:pt idx="3">
                  <c:v>0.69199965124220641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FE3-461C-B2EB-A30004FFB4BD}"/>
            </c:ext>
          </c:extLst>
        </c:ser>
        <c:ser>
          <c:idx val="15"/>
          <c:order val="15"/>
          <c:tx>
            <c:strRef>
              <c:f>stats!$B$148</c:f>
              <c:strCache>
                <c:ptCount val="1"/>
                <c:pt idx="0">
                  <c:v>Cer 35:1:5O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stats!$E$148:$H$148</c:f>
              <c:numCache>
                <c:formatCode>General</c:formatCode>
                <c:ptCount val="4"/>
                <c:pt idx="0">
                  <c:v>7.2199073944915248E-3</c:v>
                </c:pt>
                <c:pt idx="1">
                  <c:v>8.2380197560690937E-3</c:v>
                </c:pt>
                <c:pt idx="2">
                  <c:v>1.0695060448155999E-2</c:v>
                </c:pt>
                <c:pt idx="3">
                  <c:v>7.7666695257366759E-3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FE3-461C-B2EB-A30004FFB4BD}"/>
            </c:ext>
          </c:extLst>
        </c:ser>
        <c:ser>
          <c:idx val="16"/>
          <c:order val="16"/>
          <c:tx>
            <c:strRef>
              <c:f>stats!$B$149</c:f>
              <c:strCache>
                <c:ptCount val="1"/>
                <c:pt idx="0">
                  <c:v>Cer 34:1:5O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stats!$E$149:$H$149</c:f>
              <c:numCache>
                <c:formatCode>General</c:formatCode>
                <c:ptCount val="4"/>
                <c:pt idx="0">
                  <c:v>8.3577129891242944E-3</c:v>
                </c:pt>
                <c:pt idx="1">
                  <c:v>1.1706891329365079E-2</c:v>
                </c:pt>
                <c:pt idx="2">
                  <c:v>1.4761104406336925E-2</c:v>
                </c:pt>
                <c:pt idx="3">
                  <c:v>1.2594620403146508E-2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FE3-461C-B2EB-A30004FFB4BD}"/>
            </c:ext>
          </c:extLst>
        </c:ser>
        <c:ser>
          <c:idx val="17"/>
          <c:order val="17"/>
          <c:tx>
            <c:strRef>
              <c:f>stats!$B$150</c:f>
              <c:strCache>
                <c:ptCount val="1"/>
                <c:pt idx="0">
                  <c:v>Cer 35:0:5O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stats!$E$150:$H$150</c:f>
              <c:numCache>
                <c:formatCode>General</c:formatCode>
                <c:ptCount val="4"/>
                <c:pt idx="0">
                  <c:v>7.6959993183898304E-2</c:v>
                </c:pt>
                <c:pt idx="1">
                  <c:v>7.027613412464985E-2</c:v>
                </c:pt>
                <c:pt idx="2">
                  <c:v>0.10807916382585854</c:v>
                </c:pt>
                <c:pt idx="3">
                  <c:v>7.671678031491945E-2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FE3-461C-B2EB-A30004FFB4BD}"/>
            </c:ext>
          </c:extLst>
        </c:ser>
        <c:ser>
          <c:idx val="18"/>
          <c:order val="18"/>
          <c:tx>
            <c:strRef>
              <c:f>stats!$B$151</c:f>
              <c:strCache>
                <c:ptCount val="1"/>
                <c:pt idx="0">
                  <c:v>Cer 36:1:5O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stats!$E$151:$H$151</c:f>
              <c:numCache>
                <c:formatCode>General</c:formatCode>
                <c:ptCount val="4"/>
                <c:pt idx="0">
                  <c:v>9.8373558340395465E-3</c:v>
                </c:pt>
                <c:pt idx="1">
                  <c:v>6.993702469654528E-3</c:v>
                </c:pt>
                <c:pt idx="2">
                  <c:v>9.1006484516237014E-3</c:v>
                </c:pt>
                <c:pt idx="3">
                  <c:v>5.56614248222774E-3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FE3-461C-B2EB-A30004FFB4BD}"/>
            </c:ext>
          </c:extLst>
        </c:ser>
        <c:ser>
          <c:idx val="19"/>
          <c:order val="19"/>
          <c:tx>
            <c:strRef>
              <c:f>stats!$B$152</c:f>
              <c:strCache>
                <c:ptCount val="1"/>
                <c:pt idx="0">
                  <c:v>Cer 81:13:3O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stats!$E$152:$H$152</c:f>
              <c:numCache>
                <c:formatCode>General</c:formatCode>
                <c:ptCount val="4"/>
                <c:pt idx="0">
                  <c:v>1.6360584194915256E-4</c:v>
                </c:pt>
                <c:pt idx="1">
                  <c:v>1.090293545751634E-4</c:v>
                </c:pt>
                <c:pt idx="2">
                  <c:v>1.8571619951890289E-4</c:v>
                </c:pt>
                <c:pt idx="3">
                  <c:v>1.0826362357808034E-4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FE3-461C-B2EB-A30004FFB4BD}"/>
            </c:ext>
          </c:extLst>
        </c:ser>
        <c:ser>
          <c:idx val="20"/>
          <c:order val="20"/>
          <c:tx>
            <c:strRef>
              <c:f>stats!$B$153</c:f>
              <c:strCache>
                <c:ptCount val="1"/>
                <c:pt idx="0">
                  <c:v>Cer 78:14:3O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stats!$E$153:$H$153</c:f>
              <c:numCache>
                <c:formatCode>General</c:formatCode>
                <c:ptCount val="4"/>
                <c:pt idx="0">
                  <c:v>5.3421799675141244E-4</c:v>
                </c:pt>
                <c:pt idx="1">
                  <c:v>9.198130135387488E-4</c:v>
                </c:pt>
                <c:pt idx="2">
                  <c:v>1.1760130743509942E-3</c:v>
                </c:pt>
                <c:pt idx="3">
                  <c:v>8.4857660496604793E-4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FE3-461C-B2EB-A30004FFB4BD}"/>
            </c:ext>
          </c:extLst>
        </c:ser>
        <c:ser>
          <c:idx val="21"/>
          <c:order val="21"/>
          <c:tx>
            <c:strRef>
              <c:f>stats!$B$154</c:f>
              <c:strCache>
                <c:ptCount val="1"/>
                <c:pt idx="0">
                  <c:v>Cer 79:13:3O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stats!$E$154:$H$154</c:f>
              <c:numCache>
                <c:formatCode>General</c:formatCode>
                <c:ptCount val="4"/>
                <c:pt idx="0">
                  <c:v>4.097700335451978E-3</c:v>
                </c:pt>
                <c:pt idx="1">
                  <c:v>3.3359767542016808E-3</c:v>
                </c:pt>
                <c:pt idx="2">
                  <c:v>3.6692895372746927E-3</c:v>
                </c:pt>
                <c:pt idx="3">
                  <c:v>2.9734905662587244E-3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FE3-461C-B2EB-A30004FFB4BD}"/>
            </c:ext>
          </c:extLst>
        </c:ser>
        <c:ser>
          <c:idx val="22"/>
          <c:order val="22"/>
          <c:tx>
            <c:strRef>
              <c:f>stats!$B$155</c:f>
              <c:strCache>
                <c:ptCount val="1"/>
                <c:pt idx="0">
                  <c:v>Cer 80:13:3O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stats!$E$155:$H$155</c:f>
              <c:numCache>
                <c:formatCode>General</c:formatCode>
                <c:ptCount val="4"/>
                <c:pt idx="0">
                  <c:v>8.4032786016949158E-5</c:v>
                </c:pt>
                <c:pt idx="1">
                  <c:v>6.0163040382819789E-5</c:v>
                </c:pt>
                <c:pt idx="2">
                  <c:v>1.8383745241726496E-4</c:v>
                </c:pt>
                <c:pt idx="3">
                  <c:v>1.55428237569603E-4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FE3-461C-B2EB-A30004FFB4BD}"/>
            </c:ext>
          </c:extLst>
        </c:ser>
        <c:ser>
          <c:idx val="23"/>
          <c:order val="23"/>
          <c:tx>
            <c:strRef>
              <c:f>stats!$B$156</c:f>
              <c:strCache>
                <c:ptCount val="1"/>
                <c:pt idx="0">
                  <c:v>Cer 28:3:2O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stats!$E$156:$H$156</c:f>
              <c:numCache>
                <c:formatCode>General</c:formatCode>
                <c:ptCount val="4"/>
                <c:pt idx="0">
                  <c:v>3.1138877288135593E-4</c:v>
                </c:pt>
                <c:pt idx="1">
                  <c:v>3.1105240896358541E-4</c:v>
                </c:pt>
                <c:pt idx="2">
                  <c:v>2.9797083338499756E-4</c:v>
                </c:pt>
                <c:pt idx="3">
                  <c:v>2.4716371486981206E-4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FE3-461C-B2EB-A30004FFB4BD}"/>
            </c:ext>
          </c:extLst>
        </c:ser>
        <c:ser>
          <c:idx val="24"/>
          <c:order val="24"/>
          <c:tx>
            <c:strRef>
              <c:f>stats!$B$157</c:f>
              <c:strCache>
                <c:ptCount val="1"/>
                <c:pt idx="0">
                  <c:v>Cer 35:1:2O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stats!$E$157:$H$157</c:f>
              <c:numCache>
                <c:formatCode>General</c:formatCode>
                <c:ptCount val="4"/>
                <c:pt idx="0">
                  <c:v>2.5180484604519772E-4</c:v>
                </c:pt>
                <c:pt idx="1">
                  <c:v>1.7432737044817927E-4</c:v>
                </c:pt>
                <c:pt idx="2">
                  <c:v>2.3649985079376889E-4</c:v>
                </c:pt>
                <c:pt idx="3">
                  <c:v>8.6360962507430169E-5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FE3-461C-B2EB-A30004FFB4BD}"/>
            </c:ext>
          </c:extLst>
        </c:ser>
        <c:ser>
          <c:idx val="25"/>
          <c:order val="25"/>
          <c:tx>
            <c:strRef>
              <c:f>stats!$B$158</c:f>
              <c:strCache>
                <c:ptCount val="1"/>
                <c:pt idx="0">
                  <c:v>Cer 29:3:2O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stats!$E$158:$H$158</c:f>
              <c:numCache>
                <c:formatCode>General</c:formatCode>
                <c:ptCount val="4"/>
                <c:pt idx="0">
                  <c:v>6.6910535169491521E-5</c:v>
                </c:pt>
                <c:pt idx="1">
                  <c:v>8.3461472922502326E-5</c:v>
                </c:pt>
                <c:pt idx="2">
                  <c:v>6.211034255436107E-5</c:v>
                </c:pt>
                <c:pt idx="3">
                  <c:v>3.2647003344277228E-5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FE3-461C-B2EB-A30004FFB4BD}"/>
            </c:ext>
          </c:extLst>
        </c:ser>
        <c:ser>
          <c:idx val="26"/>
          <c:order val="26"/>
          <c:tx>
            <c:strRef>
              <c:f>stats!$B$159</c:f>
              <c:strCache>
                <c:ptCount val="1"/>
                <c:pt idx="0">
                  <c:v>Cer 33:1:2O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stats!$E$159:$H$159</c:f>
              <c:numCache>
                <c:formatCode>General</c:formatCode>
                <c:ptCount val="4"/>
                <c:pt idx="0">
                  <c:v>2.4736112401129942E-4</c:v>
                </c:pt>
                <c:pt idx="1">
                  <c:v>3.3340748949579831E-4</c:v>
                </c:pt>
                <c:pt idx="2">
                  <c:v>5.6076359533286215E-4</c:v>
                </c:pt>
                <c:pt idx="3">
                  <c:v>3.2155481661102131E-4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FE3-461C-B2EB-A30004FFB4BD}"/>
            </c:ext>
          </c:extLst>
        </c:ser>
        <c:ser>
          <c:idx val="27"/>
          <c:order val="27"/>
          <c:tx>
            <c:strRef>
              <c:f>stats!$B$160</c:f>
              <c:strCache>
                <c:ptCount val="1"/>
                <c:pt idx="0">
                  <c:v>Cer 30:3:2O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stats!$E$160:$H$160</c:f>
              <c:numCache>
                <c:formatCode>General</c:formatCode>
                <c:ptCount val="4"/>
                <c:pt idx="0">
                  <c:v>6.8031867090395486E-4</c:v>
                </c:pt>
                <c:pt idx="1">
                  <c:v>7.853232037815126E-4</c:v>
                </c:pt>
                <c:pt idx="2">
                  <c:v>6.0123165713978674E-4</c:v>
                </c:pt>
                <c:pt idx="3">
                  <c:v>3.4572424795426899E-4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FE3-461C-B2EB-A30004FFB4BD}"/>
            </c:ext>
          </c:extLst>
        </c:ser>
        <c:ser>
          <c:idx val="28"/>
          <c:order val="28"/>
          <c:tx>
            <c:strRef>
              <c:f>stats!$B$161</c:f>
              <c:strCache>
                <c:ptCount val="1"/>
                <c:pt idx="0">
                  <c:v>Cer 32:1:2O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stats!$E$161:$H$161</c:f>
              <c:numCache>
                <c:formatCode>General</c:formatCode>
                <c:ptCount val="4"/>
                <c:pt idx="0">
                  <c:v>5.1864887725988705E-4</c:v>
                </c:pt>
                <c:pt idx="1">
                  <c:v>9.7994777310924383E-4</c:v>
                </c:pt>
                <c:pt idx="2">
                  <c:v>1.1692974175129265E-3</c:v>
                </c:pt>
                <c:pt idx="3">
                  <c:v>1.1217863924396373E-3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FE3-461C-B2EB-A30004FFB4BD}"/>
            </c:ext>
          </c:extLst>
        </c:ser>
        <c:ser>
          <c:idx val="29"/>
          <c:order val="29"/>
          <c:tx>
            <c:strRef>
              <c:f>stats!$B$162</c:f>
              <c:strCache>
                <c:ptCount val="1"/>
                <c:pt idx="0">
                  <c:v>Cer 31:3:2O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stats!$E$162:$H$162</c:f>
              <c:numCache>
                <c:formatCode>General</c:formatCode>
                <c:ptCount val="4"/>
                <c:pt idx="0">
                  <c:v>2.1634408432203391E-4</c:v>
                </c:pt>
                <c:pt idx="1">
                  <c:v>2.213887511671335E-4</c:v>
                </c:pt>
                <c:pt idx="2">
                  <c:v>1.8400538651026878E-4</c:v>
                </c:pt>
                <c:pt idx="3">
                  <c:v>1.2941355344269823E-4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FE3-461C-B2EB-A30004FFB4BD}"/>
            </c:ext>
          </c:extLst>
        </c:ser>
        <c:ser>
          <c:idx val="30"/>
          <c:order val="30"/>
          <c:tx>
            <c:strRef>
              <c:f>stats!$B$163</c:f>
              <c:strCache>
                <c:ptCount val="1"/>
                <c:pt idx="0">
                  <c:v>Cer 32:1:2O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stats!$E$163:$H$163</c:f>
              <c:numCache>
                <c:formatCode>General</c:formatCode>
                <c:ptCount val="4"/>
                <c:pt idx="0">
                  <c:v>1.8329592669491523E-4</c:v>
                </c:pt>
                <c:pt idx="1">
                  <c:v>2.9289372315592904E-4</c:v>
                </c:pt>
                <c:pt idx="2">
                  <c:v>3.1353678057591126E-4</c:v>
                </c:pt>
                <c:pt idx="3">
                  <c:v>2.1981348002044344E-4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FE3-461C-B2EB-A30004FFB4BD}"/>
            </c:ext>
          </c:extLst>
        </c:ser>
        <c:ser>
          <c:idx val="31"/>
          <c:order val="31"/>
          <c:tx>
            <c:strRef>
              <c:f>stats!$B$164</c:f>
              <c:strCache>
                <c:ptCount val="1"/>
                <c:pt idx="0">
                  <c:v>Cer 33:3:2O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stats!$E$164:$H$164</c:f>
              <c:numCache>
                <c:formatCode>General</c:formatCode>
                <c:ptCount val="4"/>
                <c:pt idx="0">
                  <c:v>1.1968978121468926E-4</c:v>
                </c:pt>
                <c:pt idx="1">
                  <c:v>1.2713419701213818E-4</c:v>
                </c:pt>
                <c:pt idx="2">
                  <c:v>1.059418243458278E-4</c:v>
                </c:pt>
                <c:pt idx="3">
                  <c:v>9.5051187440627983E-5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FE3-461C-B2EB-A30004FFB4BD}"/>
            </c:ext>
          </c:extLst>
        </c:ser>
        <c:ser>
          <c:idx val="32"/>
          <c:order val="32"/>
          <c:tx>
            <c:strRef>
              <c:f>stats!$B$165</c:f>
              <c:strCache>
                <c:ptCount val="1"/>
                <c:pt idx="0">
                  <c:v>Cer 33:2:2O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stats!$E$165:$H$165</c:f>
              <c:numCache>
                <c:formatCode>General</c:formatCode>
                <c:ptCount val="4"/>
                <c:pt idx="0">
                  <c:v>1.4526277161016948E-4</c:v>
                </c:pt>
                <c:pt idx="1">
                  <c:v>1.8514412114845936E-4</c:v>
                </c:pt>
                <c:pt idx="2">
                  <c:v>3.3151180258486363E-4</c:v>
                </c:pt>
                <c:pt idx="3">
                  <c:v>3.1357886351052818E-4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FE3-461C-B2EB-A30004FFB4BD}"/>
            </c:ext>
          </c:extLst>
        </c:ser>
        <c:ser>
          <c:idx val="33"/>
          <c:order val="33"/>
          <c:tx>
            <c:strRef>
              <c:f>stats!$B$166</c:f>
              <c:strCache>
                <c:ptCount val="1"/>
                <c:pt idx="0">
                  <c:v>Cer 33:1:2O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stats!$E$166:$H$166</c:f>
              <c:numCache>
                <c:formatCode>General</c:formatCode>
                <c:ptCount val="4"/>
                <c:pt idx="0">
                  <c:v>3.3580046793785305E-4</c:v>
                </c:pt>
                <c:pt idx="1">
                  <c:v>4.6704954598506074E-4</c:v>
                </c:pt>
                <c:pt idx="2">
                  <c:v>5.9568202994870784E-4</c:v>
                </c:pt>
                <c:pt idx="3">
                  <c:v>4.9466302430248863E-4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FE3-461C-B2EB-A30004FFB4BD}"/>
            </c:ext>
          </c:extLst>
        </c:ser>
        <c:ser>
          <c:idx val="34"/>
          <c:order val="34"/>
          <c:tx>
            <c:strRef>
              <c:f>stats!$B$167</c:f>
              <c:strCache>
                <c:ptCount val="1"/>
                <c:pt idx="0">
                  <c:v>Cer 31:1:2O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stats!$E$167:$H$167</c:f>
              <c:numCache>
                <c:formatCode>General</c:formatCode>
                <c:ptCount val="4"/>
                <c:pt idx="0">
                  <c:v>1.8582489689265539E-5</c:v>
                </c:pt>
                <c:pt idx="1">
                  <c:v>6.726458566760038E-5</c:v>
                </c:pt>
                <c:pt idx="2">
                  <c:v>7.2990520961202241E-5</c:v>
                </c:pt>
                <c:pt idx="3">
                  <c:v>6.5668507269080984E-5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FE3-461C-B2EB-A30004FFB4BD}"/>
            </c:ext>
          </c:extLst>
        </c:ser>
        <c:ser>
          <c:idx val="35"/>
          <c:order val="35"/>
          <c:tx>
            <c:strRef>
              <c:f>stats!$B$168</c:f>
              <c:strCache>
                <c:ptCount val="1"/>
                <c:pt idx="0">
                  <c:v>Cer 32:3:2O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stats!$E$168:$H$168</c:f>
              <c:numCache>
                <c:formatCode>General</c:formatCode>
                <c:ptCount val="4"/>
                <c:pt idx="0">
                  <c:v>2.5899127132768366E-4</c:v>
                </c:pt>
                <c:pt idx="1">
                  <c:v>2.4000291666666671E-4</c:v>
                </c:pt>
                <c:pt idx="2">
                  <c:v>1.584733695809413E-4</c:v>
                </c:pt>
                <c:pt idx="3">
                  <c:v>1.5598440508530128E-4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FE3-461C-B2EB-A30004FFB4BD}"/>
            </c:ext>
          </c:extLst>
        </c:ser>
        <c:ser>
          <c:idx val="36"/>
          <c:order val="36"/>
          <c:tx>
            <c:strRef>
              <c:f>stats!$B$169</c:f>
              <c:strCache>
                <c:ptCount val="1"/>
                <c:pt idx="0">
                  <c:v>Cer 34:2:2O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stats!$E$169:$H$169</c:f>
              <c:numCache>
                <c:formatCode>General</c:formatCode>
                <c:ptCount val="4"/>
                <c:pt idx="0">
                  <c:v>6.285993533898305E-4</c:v>
                </c:pt>
                <c:pt idx="1">
                  <c:v>7.3426913281979462E-4</c:v>
                </c:pt>
                <c:pt idx="2">
                  <c:v>1.1369748387043443E-3</c:v>
                </c:pt>
                <c:pt idx="3">
                  <c:v>1.0226656962985185E-3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FE3-461C-B2EB-A30004FFB4BD}"/>
            </c:ext>
          </c:extLst>
        </c:ser>
        <c:ser>
          <c:idx val="37"/>
          <c:order val="37"/>
          <c:tx>
            <c:strRef>
              <c:f>stats!$B$170</c:f>
              <c:strCache>
                <c:ptCount val="1"/>
                <c:pt idx="0">
                  <c:v>Cer 34:2:2O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stats!$E$170:$H$170</c:f>
              <c:numCache>
                <c:formatCode>General</c:formatCode>
                <c:ptCount val="4"/>
                <c:pt idx="0">
                  <c:v>4.9617478248587572E-5</c:v>
                </c:pt>
                <c:pt idx="1">
                  <c:v>1.0021993697478992E-4</c:v>
                </c:pt>
                <c:pt idx="2">
                  <c:v>1.2146724664905951E-4</c:v>
                </c:pt>
                <c:pt idx="3">
                  <c:v>1.0366302258961127E-4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FE3-461C-B2EB-A30004FFB4BD}"/>
            </c:ext>
          </c:extLst>
        </c:ser>
        <c:ser>
          <c:idx val="38"/>
          <c:order val="38"/>
          <c:tx>
            <c:strRef>
              <c:f>stats!$B$171</c:f>
              <c:strCache>
                <c:ptCount val="1"/>
                <c:pt idx="0">
                  <c:v>Cer 34:1:2O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stats!$E$171:$H$171</c:f>
              <c:numCache>
                <c:formatCode>General</c:formatCode>
                <c:ptCount val="4"/>
                <c:pt idx="0">
                  <c:v>2.2515243785310734E-4</c:v>
                </c:pt>
                <c:pt idx="1">
                  <c:v>2.836004470121382E-4</c:v>
                </c:pt>
                <c:pt idx="2">
                  <c:v>3.2406734925417548E-4</c:v>
                </c:pt>
                <c:pt idx="3">
                  <c:v>2.3351971262547985E-4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FE3-461C-B2EB-A30004FFB4BD}"/>
            </c:ext>
          </c:extLst>
        </c:ser>
        <c:ser>
          <c:idx val="39"/>
          <c:order val="39"/>
          <c:tx>
            <c:strRef>
              <c:f>stats!$B$172</c:f>
              <c:strCache>
                <c:ptCount val="1"/>
                <c:pt idx="0">
                  <c:v>Cer 30:3:2O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stats!$E$172:$H$172</c:f>
              <c:numCache>
                <c:formatCode>General</c:formatCode>
                <c:ptCount val="4"/>
                <c:pt idx="0">
                  <c:v>1.9880829223163841E-4</c:v>
                </c:pt>
                <c:pt idx="1">
                  <c:v>6.7065906862745104E-5</c:v>
                </c:pt>
                <c:pt idx="2">
                  <c:v>2.2289644529587057E-5</c:v>
                </c:pt>
                <c:pt idx="3">
                  <c:v>1.8732448377581123E-5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FE3-461C-B2EB-A30004FFB4BD}"/>
            </c:ext>
          </c:extLst>
        </c:ser>
        <c:ser>
          <c:idx val="40"/>
          <c:order val="40"/>
          <c:tx>
            <c:strRef>
              <c:f>stats!$B$173</c:f>
              <c:strCache>
                <c:ptCount val="1"/>
                <c:pt idx="0">
                  <c:v>Cer 34:1:2O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stats!$E$173:$H$173</c:f>
              <c:numCache>
                <c:formatCode>General</c:formatCode>
                <c:ptCount val="4"/>
                <c:pt idx="0">
                  <c:v>1.438378925141243E-4</c:v>
                </c:pt>
                <c:pt idx="1">
                  <c:v>1.6965614379084969E-4</c:v>
                </c:pt>
                <c:pt idx="2">
                  <c:v>2.3780131506073645E-4</c:v>
                </c:pt>
                <c:pt idx="3">
                  <c:v>1.7365133872935984E-4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FE3-461C-B2EB-A30004FFB4BD}"/>
            </c:ext>
          </c:extLst>
        </c:ser>
        <c:ser>
          <c:idx val="41"/>
          <c:order val="41"/>
          <c:tx>
            <c:strRef>
              <c:f>stats!$B$174</c:f>
              <c:strCache>
                <c:ptCount val="1"/>
                <c:pt idx="0">
                  <c:v>Cer 35:2:2O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stats!$E$174:$H$174</c:f>
              <c:numCache>
                <c:formatCode>General</c:formatCode>
                <c:ptCount val="4"/>
                <c:pt idx="0">
                  <c:v>1.9924746610169492E-5</c:v>
                </c:pt>
                <c:pt idx="1">
                  <c:v>2.2362383286647996E-5</c:v>
                </c:pt>
                <c:pt idx="2">
                  <c:v>3.6232473124279285E-5</c:v>
                </c:pt>
                <c:pt idx="3">
                  <c:v>5.0586426141655878E-5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FE3-461C-B2EB-A30004FFB4BD}"/>
            </c:ext>
          </c:extLst>
        </c:ser>
        <c:ser>
          <c:idx val="42"/>
          <c:order val="42"/>
          <c:tx>
            <c:strRef>
              <c:f>stats!$B$175</c:f>
              <c:strCache>
                <c:ptCount val="1"/>
                <c:pt idx="0">
                  <c:v>Cer 34:2:3O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stats!$E$175:$H$175</c:f>
              <c:numCache>
                <c:formatCode>General</c:formatCode>
                <c:ptCount val="4"/>
                <c:pt idx="0">
                  <c:v>6.1971170622881358E-3</c:v>
                </c:pt>
                <c:pt idx="1">
                  <c:v>6.0435892518674135E-3</c:v>
                </c:pt>
                <c:pt idx="2">
                  <c:v>5.2666916642901129E-3</c:v>
                </c:pt>
                <c:pt idx="3">
                  <c:v>4.7714205091597267E-3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FE3-461C-B2EB-A30004FFB4BD}"/>
            </c:ext>
          </c:extLst>
        </c:ser>
        <c:ser>
          <c:idx val="43"/>
          <c:order val="43"/>
          <c:tx>
            <c:strRef>
              <c:f>stats!$B$176</c:f>
              <c:strCache>
                <c:ptCount val="1"/>
                <c:pt idx="0">
                  <c:v>Cer 33:2:3O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stats!$E$176:$H$176</c:f>
              <c:numCache>
                <c:formatCode>General</c:formatCode>
                <c:ptCount val="4"/>
                <c:pt idx="0">
                  <c:v>4.787511122316384E-3</c:v>
                </c:pt>
                <c:pt idx="1">
                  <c:v>5.8860958321662006E-3</c:v>
                </c:pt>
                <c:pt idx="2">
                  <c:v>5.6076102412925153E-3</c:v>
                </c:pt>
                <c:pt idx="3">
                  <c:v>5.5108389338866387E-3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FE3-461C-B2EB-A30004FFB4BD}"/>
            </c:ext>
          </c:extLst>
        </c:ser>
        <c:ser>
          <c:idx val="44"/>
          <c:order val="44"/>
          <c:tx>
            <c:strRef>
              <c:f>stats!$B$177</c:f>
              <c:strCache>
                <c:ptCount val="1"/>
                <c:pt idx="0">
                  <c:v>Cer 34:0:3O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stats!$E$177:$H$177</c:f>
              <c:numCache>
                <c:formatCode>General</c:formatCode>
                <c:ptCount val="4"/>
                <c:pt idx="0">
                  <c:v>0.13832405633036723</c:v>
                </c:pt>
                <c:pt idx="1">
                  <c:v>0.14328422525326798</c:v>
                </c:pt>
                <c:pt idx="2">
                  <c:v>0.18595038479470713</c:v>
                </c:pt>
                <c:pt idx="3">
                  <c:v>0.15589802213009718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FE3-461C-B2EB-A30004FFB4BD}"/>
            </c:ext>
          </c:extLst>
        </c:ser>
        <c:ser>
          <c:idx val="45"/>
          <c:order val="45"/>
          <c:tx>
            <c:strRef>
              <c:f>stats!$B$178</c:f>
              <c:strCache>
                <c:ptCount val="1"/>
                <c:pt idx="0">
                  <c:v>CerP 40:6:2O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stats!$E$178:$H$178</c:f>
              <c:numCache>
                <c:formatCode>General</c:formatCode>
                <c:ptCount val="4"/>
                <c:pt idx="0">
                  <c:v>2.839407846045198E-4</c:v>
                </c:pt>
                <c:pt idx="1">
                  <c:v>3.168740149393091E-4</c:v>
                </c:pt>
                <c:pt idx="2">
                  <c:v>4.578452427597779E-4</c:v>
                </c:pt>
                <c:pt idx="3">
                  <c:v>5.2825625459467776E-4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FE3-461C-B2EB-A30004FFB4BD}"/>
            </c:ext>
          </c:extLst>
        </c:ser>
        <c:ser>
          <c:idx val="46"/>
          <c:order val="46"/>
          <c:tx>
            <c:strRef>
              <c:f>stats!$B$179</c:f>
              <c:strCache>
                <c:ptCount val="1"/>
                <c:pt idx="0">
                  <c:v>CerP 26:2:2O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stats!$E$179:$H$179</c:f>
              <c:numCache>
                <c:formatCode>General</c:formatCode>
                <c:ptCount val="4"/>
                <c:pt idx="0">
                  <c:v>5.2106980508474576E-5</c:v>
                </c:pt>
                <c:pt idx="1">
                  <c:v>3.6627245564892626E-5</c:v>
                </c:pt>
                <c:pt idx="2">
                  <c:v>2.3567290460307421E-5</c:v>
                </c:pt>
                <c:pt idx="3">
                  <c:v>1.3911605345658641E-5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FE3-461C-B2EB-A30004FFB4BD}"/>
            </c:ext>
          </c:extLst>
        </c:ser>
        <c:ser>
          <c:idx val="47"/>
          <c:order val="47"/>
          <c:tx>
            <c:strRef>
              <c:f>stats!$B$180</c:f>
              <c:strCache>
                <c:ptCount val="1"/>
                <c:pt idx="0">
                  <c:v>CerP 31:5:2O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stats!$E$180:$H$180</c:f>
              <c:numCache>
                <c:formatCode>General</c:formatCode>
                <c:ptCount val="4"/>
                <c:pt idx="0">
                  <c:v>3.0290028672316386E-5</c:v>
                </c:pt>
                <c:pt idx="1">
                  <c:v>1.1705147058823531E-5</c:v>
                </c:pt>
                <c:pt idx="2">
                  <c:v>6.3571221176538664E-6</c:v>
                </c:pt>
                <c:pt idx="3">
                  <c:v>2.1111319434028299E-5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FE3-461C-B2EB-A30004FFB4BD}"/>
            </c:ext>
          </c:extLst>
        </c:ser>
        <c:ser>
          <c:idx val="48"/>
          <c:order val="48"/>
          <c:tx>
            <c:strRef>
              <c:f>stats!$B$181</c:f>
              <c:strCache>
                <c:ptCount val="1"/>
                <c:pt idx="0">
                  <c:v>CerP 31:5:2O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stats!$E$181:$H$181</c:f>
              <c:numCache>
                <c:formatCode>General</c:formatCode>
                <c:ptCount val="4"/>
                <c:pt idx="0">
                  <c:v>5.5635757994350278E-4</c:v>
                </c:pt>
                <c:pt idx="1">
                  <c:v>2.4989848856209152E-4</c:v>
                </c:pt>
                <c:pt idx="2">
                  <c:v>2.340627136314978E-4</c:v>
                </c:pt>
                <c:pt idx="3">
                  <c:v>2.9926961934310692E-4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FE3-461C-B2EB-A30004FFB4BD}"/>
            </c:ext>
          </c:extLst>
        </c:ser>
        <c:ser>
          <c:idx val="49"/>
          <c:order val="49"/>
          <c:tx>
            <c:strRef>
              <c:f>stats!$B$182</c:f>
              <c:strCache>
                <c:ptCount val="1"/>
                <c:pt idx="0">
                  <c:v>CerP 39:6:2O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stats!$E$182:$H$182</c:f>
              <c:numCache>
                <c:formatCode>General</c:formatCode>
                <c:ptCount val="4"/>
                <c:pt idx="0">
                  <c:v>1.0969272148305086E-3</c:v>
                </c:pt>
                <c:pt idx="1">
                  <c:v>1.1964151598972924E-3</c:v>
                </c:pt>
                <c:pt idx="2">
                  <c:v>4.9661940650225049E-3</c:v>
                </c:pt>
                <c:pt idx="3">
                  <c:v>5.928797105839153E-3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FE3-461C-B2EB-A30004FFB4BD}"/>
            </c:ext>
          </c:extLst>
        </c:ser>
        <c:ser>
          <c:idx val="50"/>
          <c:order val="50"/>
          <c:tx>
            <c:strRef>
              <c:f>stats!$B$183</c:f>
              <c:strCache>
                <c:ptCount val="1"/>
                <c:pt idx="0">
                  <c:v>CerP 35:4:2O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stats!$E$183:$H$183</c:f>
              <c:numCache>
                <c:formatCode>General</c:formatCode>
                <c:ptCount val="4"/>
                <c:pt idx="0">
                  <c:v>1.0798457007062147E-3</c:v>
                </c:pt>
                <c:pt idx="1">
                  <c:v>9.8442297735760955E-4</c:v>
                </c:pt>
                <c:pt idx="2">
                  <c:v>1.0931476993928421E-3</c:v>
                </c:pt>
                <c:pt idx="3">
                  <c:v>8.784077376223781E-4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FE3-461C-B2EB-A30004FFB4BD}"/>
            </c:ext>
          </c:extLst>
        </c:ser>
        <c:ser>
          <c:idx val="51"/>
          <c:order val="51"/>
          <c:tx>
            <c:strRef>
              <c:f>stats!$B$184</c:f>
              <c:strCache>
                <c:ptCount val="1"/>
                <c:pt idx="0">
                  <c:v>CerP 34:4:2O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stats!$E$184:$H$184</c:f>
              <c:numCache>
                <c:formatCode>General</c:formatCode>
                <c:ptCount val="4"/>
                <c:pt idx="0">
                  <c:v>5.2729384604519764E-5</c:v>
                </c:pt>
                <c:pt idx="1">
                  <c:v>1.0152731909430438E-4</c:v>
                </c:pt>
                <c:pt idx="2">
                  <c:v>1.1183882709849678E-4</c:v>
                </c:pt>
                <c:pt idx="3">
                  <c:v>1.7878737266840364E-4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CFE3-461C-B2EB-A30004FFB4BD}"/>
            </c:ext>
          </c:extLst>
        </c:ser>
        <c:ser>
          <c:idx val="52"/>
          <c:order val="52"/>
          <c:tx>
            <c:strRef>
              <c:f>stats!$B$185</c:f>
              <c:strCache>
                <c:ptCount val="1"/>
                <c:pt idx="0">
                  <c:v>CerP 31:6:2O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stats!$E$185:$H$185</c:f>
              <c:numCache>
                <c:formatCode>General</c:formatCode>
                <c:ptCount val="4"/>
                <c:pt idx="0">
                  <c:v>8.8523744774011295E-5</c:v>
                </c:pt>
                <c:pt idx="1">
                  <c:v>8.1278485060690944E-5</c:v>
                </c:pt>
                <c:pt idx="2">
                  <c:v>1.3896930433111385E-4</c:v>
                </c:pt>
                <c:pt idx="3">
                  <c:v>1.2102848177035593E-4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CFE3-461C-B2EB-A30004FFB4BD}"/>
            </c:ext>
          </c:extLst>
        </c:ser>
        <c:ser>
          <c:idx val="53"/>
          <c:order val="53"/>
          <c:tx>
            <c:strRef>
              <c:f>stats!$B$186</c:f>
              <c:strCache>
                <c:ptCount val="1"/>
                <c:pt idx="0">
                  <c:v>CerP 31:1:2O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stats!$E$186:$H$186</c:f>
              <c:numCache>
                <c:formatCode>General</c:formatCode>
                <c:ptCount val="4"/>
                <c:pt idx="0">
                  <c:v>3.7726521440677971E-4</c:v>
                </c:pt>
                <c:pt idx="1">
                  <c:v>4.0928664799253032E-4</c:v>
                </c:pt>
                <c:pt idx="2">
                  <c:v>4.3326742199737957E-4</c:v>
                </c:pt>
                <c:pt idx="3">
                  <c:v>4.4557077984063755E-4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FE3-461C-B2EB-A30004FFB4BD}"/>
            </c:ext>
          </c:extLst>
        </c:ser>
        <c:ser>
          <c:idx val="54"/>
          <c:order val="54"/>
          <c:tx>
            <c:strRef>
              <c:f>stats!$B$187</c:f>
              <c:strCache>
                <c:ptCount val="1"/>
                <c:pt idx="0">
                  <c:v>CerP 29:5:2O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stats!$E$187:$H$187</c:f>
              <c:numCache>
                <c:formatCode>General</c:formatCode>
                <c:ptCount val="4"/>
                <c:pt idx="0">
                  <c:v>3.5374317231638416E-5</c:v>
                </c:pt>
                <c:pt idx="1">
                  <c:v>1.4315563725490199E-5</c:v>
                </c:pt>
                <c:pt idx="2">
                  <c:v>2.2034070168259992E-5</c:v>
                </c:pt>
                <c:pt idx="3">
                  <c:v>2.8363544091313954E-5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FE3-461C-B2EB-A30004FFB4BD}"/>
            </c:ext>
          </c:extLst>
        </c:ser>
        <c:ser>
          <c:idx val="55"/>
          <c:order val="55"/>
          <c:tx>
            <c:strRef>
              <c:f>stats!$B$188</c:f>
              <c:strCache>
                <c:ptCount val="1"/>
                <c:pt idx="0">
                  <c:v>CerP 33:1:2O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stats!$E$188:$H$188</c:f>
              <c:numCache>
                <c:formatCode>General</c:formatCode>
                <c:ptCount val="4"/>
                <c:pt idx="0">
                  <c:v>2.7432113206214692E-4</c:v>
                </c:pt>
                <c:pt idx="1">
                  <c:v>3.3997451330532212E-4</c:v>
                </c:pt>
                <c:pt idx="2">
                  <c:v>3.326194853624967E-4</c:v>
                </c:pt>
                <c:pt idx="3">
                  <c:v>3.4197942954704118E-4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CFE3-461C-B2EB-A30004FFB4BD}"/>
            </c:ext>
          </c:extLst>
        </c:ser>
        <c:ser>
          <c:idx val="56"/>
          <c:order val="56"/>
          <c:tx>
            <c:strRef>
              <c:f>stats!$B$189</c:f>
              <c:strCache>
                <c:ptCount val="1"/>
                <c:pt idx="0">
                  <c:v>CerP 31:5:2O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stats!$E$189:$H$189</c:f>
              <c:numCache>
                <c:formatCode>General</c:formatCode>
                <c:ptCount val="4"/>
                <c:pt idx="0">
                  <c:v>1.234135734463277E-4</c:v>
                </c:pt>
                <c:pt idx="1">
                  <c:v>3.0396299019607843E-5</c:v>
                </c:pt>
                <c:pt idx="2">
                  <c:v>5.3072417099612725E-5</c:v>
                </c:pt>
                <c:pt idx="3">
                  <c:v>9.1001034994546559E-5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FE3-461C-B2EB-A30004FFB4BD}"/>
            </c:ext>
          </c:extLst>
        </c:ser>
        <c:ser>
          <c:idx val="57"/>
          <c:order val="57"/>
          <c:tx>
            <c:strRef>
              <c:f>stats!$B$190</c:f>
              <c:strCache>
                <c:ptCount val="1"/>
                <c:pt idx="0">
                  <c:v>CerP 35:0:2O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stats!$E$190:$H$190</c:f>
              <c:numCache>
                <c:formatCode>General</c:formatCode>
                <c:ptCount val="4"/>
                <c:pt idx="0">
                  <c:v>3.2804400466101695E-4</c:v>
                </c:pt>
                <c:pt idx="1">
                  <c:v>3.1468008986928103E-4</c:v>
                </c:pt>
                <c:pt idx="2">
                  <c:v>3.8408603185821687E-4</c:v>
                </c:pt>
                <c:pt idx="3">
                  <c:v>1.9040862109672295E-4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FE3-461C-B2EB-A30004FFB4BD}"/>
            </c:ext>
          </c:extLst>
        </c:ser>
        <c:ser>
          <c:idx val="58"/>
          <c:order val="58"/>
          <c:tx>
            <c:strRef>
              <c:f>stats!$B$191</c:f>
              <c:strCache>
                <c:ptCount val="1"/>
                <c:pt idx="0">
                  <c:v>CerP 41:7:2O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stats!$E$191:$H$191</c:f>
              <c:numCache>
                <c:formatCode>General</c:formatCode>
                <c:ptCount val="4"/>
                <c:pt idx="0">
                  <c:v>7.5939094703389833E-4</c:v>
                </c:pt>
                <c:pt idx="1">
                  <c:v>1.0394955532212885E-3</c:v>
                </c:pt>
                <c:pt idx="2">
                  <c:v>1.5241942439873195E-3</c:v>
                </c:pt>
                <c:pt idx="3">
                  <c:v>1.7738358725119302E-3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FE3-461C-B2EB-A30004FFB4BD}"/>
            </c:ext>
          </c:extLst>
        </c:ser>
        <c:ser>
          <c:idx val="59"/>
          <c:order val="59"/>
          <c:tx>
            <c:strRef>
              <c:f>stats!$B$192</c:f>
              <c:strCache>
                <c:ptCount val="1"/>
                <c:pt idx="0">
                  <c:v>CerP 29:3:2O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stats!$E$192:$H$192</c:f>
              <c:numCache>
                <c:formatCode>General</c:formatCode>
                <c:ptCount val="4"/>
                <c:pt idx="0">
                  <c:v>4.6583888418079098E-5</c:v>
                </c:pt>
                <c:pt idx="1">
                  <c:v>3.7255247432306254E-5</c:v>
                </c:pt>
                <c:pt idx="2">
                  <c:v>3.6533649311626097E-5</c:v>
                </c:pt>
                <c:pt idx="3">
                  <c:v>2.1921576004533105E-5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FE3-461C-B2EB-A30004FFB4BD}"/>
            </c:ext>
          </c:extLst>
        </c:ser>
        <c:ser>
          <c:idx val="60"/>
          <c:order val="60"/>
          <c:tx>
            <c:strRef>
              <c:f>stats!$B$193</c:f>
              <c:strCache>
                <c:ptCount val="1"/>
                <c:pt idx="0">
                  <c:v>CerP 40:7:2O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stats!$E$193:$H$193</c:f>
              <c:numCache>
                <c:formatCode>General</c:formatCode>
                <c:ptCount val="4"/>
                <c:pt idx="0">
                  <c:v>3.4342669519774012E-4</c:v>
                </c:pt>
                <c:pt idx="1">
                  <c:v>3.5679549486461248E-4</c:v>
                </c:pt>
                <c:pt idx="2">
                  <c:v>6.2759808728771183E-4</c:v>
                </c:pt>
                <c:pt idx="3">
                  <c:v>6.3018148643493753E-4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FE3-461C-B2EB-A30004FFB4BD}"/>
            </c:ext>
          </c:extLst>
        </c:ser>
        <c:ser>
          <c:idx val="61"/>
          <c:order val="61"/>
          <c:tx>
            <c:strRef>
              <c:f>stats!$B$194</c:f>
              <c:strCache>
                <c:ptCount val="1"/>
                <c:pt idx="0">
                  <c:v>CerP 43:8:2O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stats!$E$194:$H$194</c:f>
              <c:numCache>
                <c:formatCode>General</c:formatCode>
                <c:ptCount val="4"/>
                <c:pt idx="0">
                  <c:v>1.3309129985875705E-4</c:v>
                </c:pt>
                <c:pt idx="1">
                  <c:v>1.1732173202614379E-4</c:v>
                </c:pt>
                <c:pt idx="2">
                  <c:v>1.1569876160894742E-4</c:v>
                </c:pt>
                <c:pt idx="3">
                  <c:v>9.3621435918944784E-5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CFE3-461C-B2EB-A30004FFB4BD}"/>
            </c:ext>
          </c:extLst>
        </c:ser>
        <c:ser>
          <c:idx val="62"/>
          <c:order val="62"/>
          <c:tx>
            <c:strRef>
              <c:f>stats!$B$195</c:f>
              <c:strCache>
                <c:ptCount val="1"/>
                <c:pt idx="0">
                  <c:v>CerP 33:1:2O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stats!$E$195:$H$195</c:f>
              <c:numCache>
                <c:formatCode>General</c:formatCode>
                <c:ptCount val="4"/>
                <c:pt idx="0">
                  <c:v>1.8909169121468928E-3</c:v>
                </c:pt>
                <c:pt idx="1">
                  <c:v>1.7388393627450979E-3</c:v>
                </c:pt>
                <c:pt idx="2">
                  <c:v>1.8407778953655138E-3</c:v>
                </c:pt>
                <c:pt idx="3">
                  <c:v>1.4995527519457361E-3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CFE3-461C-B2EB-A30004FFB4BD}"/>
            </c:ext>
          </c:extLst>
        </c:ser>
        <c:ser>
          <c:idx val="63"/>
          <c:order val="63"/>
          <c:tx>
            <c:strRef>
              <c:f>stats!$B$196</c:f>
              <c:strCache>
                <c:ptCount val="1"/>
                <c:pt idx="0">
                  <c:v>CerP 30:5:2O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stats!$E$196:$H$196</c:f>
              <c:numCache>
                <c:formatCode>General</c:formatCode>
                <c:ptCount val="4"/>
                <c:pt idx="0">
                  <c:v>8.2376330508474578E-5</c:v>
                </c:pt>
                <c:pt idx="1">
                  <c:v>7.2571482259570487E-5</c:v>
                </c:pt>
                <c:pt idx="2">
                  <c:v>9.8502521936622489E-5</c:v>
                </c:pt>
                <c:pt idx="3">
                  <c:v>6.584994018817578E-5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CFE3-461C-B2EB-A30004FFB4BD}"/>
            </c:ext>
          </c:extLst>
        </c:ser>
        <c:ser>
          <c:idx val="64"/>
          <c:order val="64"/>
          <c:tx>
            <c:strRef>
              <c:f>stats!$B$197</c:f>
              <c:strCache>
                <c:ptCount val="1"/>
                <c:pt idx="0">
                  <c:v>CL 69:7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stats!$E$197:$H$197</c:f>
              <c:numCache>
                <c:formatCode>General</c:formatCode>
                <c:ptCount val="4"/>
                <c:pt idx="0">
                  <c:v>2.0819048870056498E-4</c:v>
                </c:pt>
                <c:pt idx="1">
                  <c:v>2.6982913515406163E-4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CFE3-461C-B2EB-A30004FFB4BD}"/>
            </c:ext>
          </c:extLst>
        </c:ser>
        <c:ser>
          <c:idx val="65"/>
          <c:order val="65"/>
          <c:tx>
            <c:strRef>
              <c:f>stats!$B$198</c:f>
              <c:strCache>
                <c:ptCount val="1"/>
                <c:pt idx="0">
                  <c:v>CL 74:14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stats!$E$198:$H$198</c:f>
              <c:numCache>
                <c:formatCode>General</c:formatCode>
                <c:ptCount val="4"/>
                <c:pt idx="0">
                  <c:v>3.8592458079096046E-4</c:v>
                </c:pt>
                <c:pt idx="1">
                  <c:v>3.2493856325863682E-4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CFE3-461C-B2EB-A30004FFB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79609631"/>
        <c:axId val="679609151"/>
      </c:barChart>
      <c:catAx>
        <c:axId val="679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151"/>
        <c:crosses val="autoZero"/>
        <c:auto val="1"/>
        <c:lblAlgn val="ctr"/>
        <c:lblOffset val="100"/>
        <c:noMultiLvlLbl val="0"/>
      </c:catAx>
      <c:valAx>
        <c:axId val="6796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Peak area/cell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Phospholipids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stats!$B$207</c:f>
              <c:strCache>
                <c:ptCount val="1"/>
                <c:pt idx="0">
                  <c:v>CL 63:2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stats!$E$207:$H$207</c:f>
              <c:numCache>
                <c:formatCode>General</c:formatCode>
                <c:ptCount val="4"/>
                <c:pt idx="0">
                  <c:v>8.1924185210451982E-3</c:v>
                </c:pt>
                <c:pt idx="1">
                  <c:v>8.985057180205416E-3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C-4E38-B60B-DA3D89BEEED0}"/>
            </c:ext>
          </c:extLst>
        </c:ser>
        <c:ser>
          <c:idx val="1"/>
          <c:order val="1"/>
          <c:tx>
            <c:strRef>
              <c:f>stats!$B$208</c:f>
              <c:strCache>
                <c:ptCount val="1"/>
                <c:pt idx="0">
                  <c:v>CL 70:7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stats!$E$208:$H$208</c:f>
              <c:numCache>
                <c:formatCode>General</c:formatCode>
                <c:ptCount val="4"/>
                <c:pt idx="0">
                  <c:v>5.1456045338983053E-5</c:v>
                </c:pt>
                <c:pt idx="1">
                  <c:v>2.1569140522875816E-4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C-4E38-B60B-DA3D89BEEED0}"/>
            </c:ext>
          </c:extLst>
        </c:ser>
        <c:ser>
          <c:idx val="2"/>
          <c:order val="2"/>
          <c:tx>
            <c:strRef>
              <c:f>stats!$B$209</c:f>
              <c:strCache>
                <c:ptCount val="1"/>
                <c:pt idx="0">
                  <c:v>CL 70:11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stats!$E$209:$H$209</c:f>
              <c:numCache>
                <c:formatCode>General</c:formatCode>
                <c:ptCount val="4"/>
                <c:pt idx="0">
                  <c:v>1.2710665193502826E-3</c:v>
                </c:pt>
                <c:pt idx="1">
                  <c:v>8.8419837768440715E-5</c:v>
                </c:pt>
                <c:pt idx="2">
                  <c:v>2.4196831856770286E-3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C-4E38-B60B-DA3D89BEEED0}"/>
            </c:ext>
          </c:extLst>
        </c:ser>
        <c:ser>
          <c:idx val="3"/>
          <c:order val="3"/>
          <c:tx>
            <c:strRef>
              <c:f>stats!$B$210</c:f>
              <c:strCache>
                <c:ptCount val="1"/>
                <c:pt idx="0">
                  <c:v>CL 66:2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stats!$E$210:$H$210</c:f>
              <c:numCache>
                <c:formatCode>General</c:formatCode>
                <c:ptCount val="4"/>
                <c:pt idx="0">
                  <c:v>4.8626752317796609E-3</c:v>
                </c:pt>
                <c:pt idx="1">
                  <c:v>4.7863006069094301E-3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C-4E38-B60B-DA3D89BEEED0}"/>
            </c:ext>
          </c:extLst>
        </c:ser>
        <c:ser>
          <c:idx val="4"/>
          <c:order val="4"/>
          <c:tx>
            <c:strRef>
              <c:f>stats!$B$211</c:f>
              <c:strCache>
                <c:ptCount val="1"/>
                <c:pt idx="0">
                  <c:v>CL 70:3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stats!$E$211:$H$211</c:f>
              <c:numCache>
                <c:formatCode>General</c:formatCode>
                <c:ptCount val="4"/>
                <c:pt idx="0">
                  <c:v>7.3530196468926559E-5</c:v>
                </c:pt>
                <c:pt idx="1">
                  <c:v>9.4633704481792726E-5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C-4E38-B60B-DA3D89BEEED0}"/>
            </c:ext>
          </c:extLst>
        </c:ser>
        <c:ser>
          <c:idx val="5"/>
          <c:order val="5"/>
          <c:tx>
            <c:strRef>
              <c:f>stats!$B$212</c:f>
              <c:strCache>
                <c:ptCount val="1"/>
                <c:pt idx="0">
                  <c:v>CL 71:8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stats!$E$212:$H$212</c:f>
              <c:numCache>
                <c:formatCode>General</c:formatCode>
                <c:ptCount val="4"/>
                <c:pt idx="0">
                  <c:v>1.0739820112994351E-4</c:v>
                </c:pt>
                <c:pt idx="1">
                  <c:v>1.2173844887955182E-4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EC-4E38-B60B-DA3D89BEEED0}"/>
            </c:ext>
          </c:extLst>
        </c:ser>
        <c:ser>
          <c:idx val="6"/>
          <c:order val="6"/>
          <c:tx>
            <c:strRef>
              <c:f>stats!$B$213</c:f>
              <c:strCache>
                <c:ptCount val="1"/>
                <c:pt idx="0">
                  <c:v>CL 68:11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stats!$E$213:$H$213</c:f>
              <c:numCache>
                <c:formatCode>General</c:formatCode>
                <c:ptCount val="4"/>
                <c:pt idx="0">
                  <c:v>1.9263175466101694E-4</c:v>
                </c:pt>
                <c:pt idx="1">
                  <c:v>0</c:v>
                </c:pt>
                <c:pt idx="2">
                  <c:v>1.4719007451012001E-3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EC-4E38-B60B-DA3D89BEEED0}"/>
            </c:ext>
          </c:extLst>
        </c:ser>
        <c:ser>
          <c:idx val="7"/>
          <c:order val="7"/>
          <c:tx>
            <c:strRef>
              <c:f>stats!$B$214</c:f>
              <c:strCache>
                <c:ptCount val="1"/>
                <c:pt idx="0">
                  <c:v>CL 76:14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stats!$E$214:$H$214</c:f>
              <c:numCache>
                <c:formatCode>General</c:formatCode>
                <c:ptCount val="4"/>
                <c:pt idx="0">
                  <c:v>3.1580173093220337E-4</c:v>
                </c:pt>
                <c:pt idx="1">
                  <c:v>6.512361286181139E-4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EC-4E38-B60B-DA3D89BEEED0}"/>
            </c:ext>
          </c:extLst>
        </c:ser>
        <c:ser>
          <c:idx val="8"/>
          <c:order val="8"/>
          <c:tx>
            <c:strRef>
              <c:f>stats!$B$215</c:f>
              <c:strCache>
                <c:ptCount val="1"/>
                <c:pt idx="0">
                  <c:v>CL 75:14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stats!$E$215:$H$215</c:f>
              <c:numCache>
                <c:formatCode>General</c:formatCode>
                <c:ptCount val="4"/>
                <c:pt idx="0">
                  <c:v>2.3777961751412428E-4</c:v>
                </c:pt>
                <c:pt idx="1">
                  <c:v>3.4272035480859014E-4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3EC-4E38-B60B-DA3D89BEEED0}"/>
            </c:ext>
          </c:extLst>
        </c:ser>
        <c:ser>
          <c:idx val="9"/>
          <c:order val="9"/>
          <c:tx>
            <c:strRef>
              <c:f>stats!$B$216</c:f>
              <c:strCache>
                <c:ptCount val="1"/>
                <c:pt idx="0">
                  <c:v>CL 64:3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stats!$E$216:$H$216</c:f>
              <c:numCache>
                <c:formatCode>General</c:formatCode>
                <c:ptCount val="4"/>
                <c:pt idx="0">
                  <c:v>2.5742864999999998E-4</c:v>
                </c:pt>
                <c:pt idx="1">
                  <c:v>1.6535394841269842E-4</c:v>
                </c:pt>
                <c:pt idx="2">
                  <c:v>0</c:v>
                </c:pt>
                <c:pt idx="3">
                  <c:v>4.0919753086419753E-6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3EC-4E38-B60B-DA3D89BEEED0}"/>
            </c:ext>
          </c:extLst>
        </c:ser>
        <c:ser>
          <c:idx val="10"/>
          <c:order val="10"/>
          <c:tx>
            <c:strRef>
              <c:f>stats!$B$217</c:f>
              <c:strCache>
                <c:ptCount val="1"/>
                <c:pt idx="0">
                  <c:v>CL 67:11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stats!$E$217:$H$217</c:f>
              <c:numCache>
                <c:formatCode>General</c:formatCode>
                <c:ptCount val="4"/>
                <c:pt idx="0">
                  <c:v>2.8276187669491526E-4</c:v>
                </c:pt>
                <c:pt idx="1">
                  <c:v>0</c:v>
                </c:pt>
                <c:pt idx="2">
                  <c:v>4.533433706555568E-4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3EC-4E38-B60B-DA3D89BEEED0}"/>
            </c:ext>
          </c:extLst>
        </c:ser>
        <c:ser>
          <c:idx val="11"/>
          <c:order val="11"/>
          <c:tx>
            <c:strRef>
              <c:f>stats!$B$218</c:f>
              <c:strCache>
                <c:ptCount val="1"/>
                <c:pt idx="0">
                  <c:v>CL 70:8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stats!$E$218:$H$218</c:f>
              <c:numCache>
                <c:formatCode>General</c:formatCode>
                <c:ptCount val="4"/>
                <c:pt idx="0">
                  <c:v>1.236512152542373E-4</c:v>
                </c:pt>
                <c:pt idx="1">
                  <c:v>7.1211246498599439E-5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EC-4E38-B60B-DA3D89BEEED0}"/>
            </c:ext>
          </c:extLst>
        </c:ser>
        <c:ser>
          <c:idx val="12"/>
          <c:order val="12"/>
          <c:tx>
            <c:strRef>
              <c:f>stats!$B$219</c:f>
              <c:strCache>
                <c:ptCount val="1"/>
                <c:pt idx="0">
                  <c:v>CL 61:3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stats!$E$219:$H$219</c:f>
              <c:numCache>
                <c:formatCode>General</c:formatCode>
                <c:ptCount val="4"/>
                <c:pt idx="0">
                  <c:v>2.6071907387005652E-4</c:v>
                </c:pt>
                <c:pt idx="1">
                  <c:v>5.9702777777777783E-6</c:v>
                </c:pt>
                <c:pt idx="2">
                  <c:v>7.8211898773285053E-4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EC-4E38-B60B-DA3D89BEEED0}"/>
            </c:ext>
          </c:extLst>
        </c:ser>
        <c:ser>
          <c:idx val="13"/>
          <c:order val="13"/>
          <c:tx>
            <c:strRef>
              <c:f>stats!$B$220</c:f>
              <c:strCache>
                <c:ptCount val="1"/>
                <c:pt idx="0">
                  <c:v>CL 60:3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stats!$E$220:$H$220</c:f>
              <c:numCache>
                <c:formatCode>General</c:formatCode>
                <c:ptCount val="4"/>
                <c:pt idx="0">
                  <c:v>4.3525696186440678E-5</c:v>
                </c:pt>
                <c:pt idx="1">
                  <c:v>0</c:v>
                </c:pt>
                <c:pt idx="2">
                  <c:v>1.2233733906599379E-4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3EC-4E38-B60B-DA3D89BEEED0}"/>
            </c:ext>
          </c:extLst>
        </c:ser>
        <c:ser>
          <c:idx val="14"/>
          <c:order val="14"/>
          <c:tx>
            <c:strRef>
              <c:f>stats!$B$221</c:f>
              <c:strCache>
                <c:ptCount val="1"/>
                <c:pt idx="0">
                  <c:v>CL 75:3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stats!$E$221:$H$221</c:f>
              <c:numCache>
                <c:formatCode>General</c:formatCode>
                <c:ptCount val="4"/>
                <c:pt idx="0">
                  <c:v>5.1777965536723161E-5</c:v>
                </c:pt>
                <c:pt idx="1">
                  <c:v>4.1556943277310929E-5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3EC-4E38-B60B-DA3D89BEEED0}"/>
            </c:ext>
          </c:extLst>
        </c:ser>
        <c:ser>
          <c:idx val="15"/>
          <c:order val="15"/>
          <c:tx>
            <c:strRef>
              <c:f>stats!$B$222</c:f>
              <c:strCache>
                <c:ptCount val="1"/>
                <c:pt idx="0">
                  <c:v>CL 61:3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stats!$E$222:$H$222</c:f>
              <c:numCache>
                <c:formatCode>General</c:formatCode>
                <c:ptCount val="4"/>
                <c:pt idx="0">
                  <c:v>6.0347532485875699E-4</c:v>
                </c:pt>
                <c:pt idx="1">
                  <c:v>6.0413690476190476E-6</c:v>
                </c:pt>
                <c:pt idx="2">
                  <c:v>8.7991624932319892E-4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3EC-4E38-B60B-DA3D89BEEED0}"/>
            </c:ext>
          </c:extLst>
        </c:ser>
        <c:ser>
          <c:idx val="16"/>
          <c:order val="16"/>
          <c:tx>
            <c:strRef>
              <c:f>stats!$B$223</c:f>
              <c:strCache>
                <c:ptCount val="1"/>
                <c:pt idx="0">
                  <c:v>CL 61:0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stats!$E$223:$H$223</c:f>
              <c:numCache>
                <c:formatCode>General</c:formatCode>
                <c:ptCount val="4"/>
                <c:pt idx="0">
                  <c:v>7.0002076991525425E-4</c:v>
                </c:pt>
                <c:pt idx="1">
                  <c:v>3.6974999999999998E-6</c:v>
                </c:pt>
                <c:pt idx="2">
                  <c:v>1.0888915321330705E-3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3EC-4E38-B60B-DA3D89BEEED0}"/>
            </c:ext>
          </c:extLst>
        </c:ser>
        <c:ser>
          <c:idx val="17"/>
          <c:order val="17"/>
          <c:tx>
            <c:strRef>
              <c:f>stats!$B$224</c:f>
              <c:strCache>
                <c:ptCount val="1"/>
                <c:pt idx="0">
                  <c:v>CL 62:3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stats!$E$224:$H$224</c:f>
              <c:numCache>
                <c:formatCode>General</c:formatCode>
                <c:ptCount val="4"/>
                <c:pt idx="0">
                  <c:v>2.7217344844632772E-4</c:v>
                </c:pt>
                <c:pt idx="1">
                  <c:v>0</c:v>
                </c:pt>
                <c:pt idx="2">
                  <c:v>1.2053061255150922E-3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3EC-4E38-B60B-DA3D89BEEED0}"/>
            </c:ext>
          </c:extLst>
        </c:ser>
        <c:ser>
          <c:idx val="18"/>
          <c:order val="18"/>
          <c:tx>
            <c:strRef>
              <c:f>stats!$B$225</c:f>
              <c:strCache>
                <c:ptCount val="1"/>
                <c:pt idx="0">
                  <c:v>CL 60:3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stats!$E$225:$H$225</c:f>
              <c:numCache>
                <c:formatCode>General</c:formatCode>
                <c:ptCount val="4"/>
                <c:pt idx="0">
                  <c:v>1.1691866200564973E-4</c:v>
                </c:pt>
                <c:pt idx="1">
                  <c:v>0</c:v>
                </c:pt>
                <c:pt idx="2">
                  <c:v>2.6797014511442587E-4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3EC-4E38-B60B-DA3D89BEEED0}"/>
            </c:ext>
          </c:extLst>
        </c:ser>
        <c:ser>
          <c:idx val="19"/>
          <c:order val="19"/>
          <c:tx>
            <c:strRef>
              <c:f>stats!$B$226</c:f>
              <c:strCache>
                <c:ptCount val="1"/>
                <c:pt idx="0">
                  <c:v>CL 66:11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stats!$E$226:$H$226</c:f>
              <c:numCache>
                <c:formatCode>General</c:formatCode>
                <c:ptCount val="4"/>
                <c:pt idx="0">
                  <c:v>4.9283353813559325E-5</c:v>
                </c:pt>
                <c:pt idx="1">
                  <c:v>0</c:v>
                </c:pt>
                <c:pt idx="2">
                  <c:v>1.3262502159563873E-4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3EC-4E38-B60B-DA3D89BEEED0}"/>
            </c:ext>
          </c:extLst>
        </c:ser>
        <c:ser>
          <c:idx val="20"/>
          <c:order val="20"/>
          <c:tx>
            <c:strRef>
              <c:f>stats!$B$227</c:f>
              <c:strCache>
                <c:ptCount val="1"/>
                <c:pt idx="0">
                  <c:v>CL 65:3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stats!$E$227:$H$227</c:f>
              <c:numCache>
                <c:formatCode>General</c:formatCode>
                <c:ptCount val="4"/>
                <c:pt idx="0">
                  <c:v>7.5277477245762716E-4</c:v>
                </c:pt>
                <c:pt idx="1">
                  <c:v>3.1220238095238092E-6</c:v>
                </c:pt>
                <c:pt idx="2">
                  <c:v>8.6638330894782737E-4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3EC-4E38-B60B-DA3D89BEEED0}"/>
            </c:ext>
          </c:extLst>
        </c:ser>
        <c:ser>
          <c:idx val="21"/>
          <c:order val="21"/>
          <c:tx>
            <c:strRef>
              <c:f>stats!$B$228</c:f>
              <c:strCache>
                <c:ptCount val="1"/>
                <c:pt idx="0">
                  <c:v>CL 77:16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stats!$E$228:$H$228</c:f>
              <c:numCache>
                <c:formatCode>General</c:formatCode>
                <c:ptCount val="4"/>
                <c:pt idx="0">
                  <c:v>6.1429199293785316E-5</c:v>
                </c:pt>
                <c:pt idx="1">
                  <c:v>1.4346849206349206E-4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3EC-4E38-B60B-DA3D89BEEED0}"/>
            </c:ext>
          </c:extLst>
        </c:ser>
        <c:ser>
          <c:idx val="22"/>
          <c:order val="22"/>
          <c:tx>
            <c:strRef>
              <c:f>stats!$B$229</c:f>
              <c:strCache>
                <c:ptCount val="1"/>
                <c:pt idx="0">
                  <c:v>CL 63:3|CL 31:0_32:3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stats!$E$229:$H$229</c:f>
              <c:numCache>
                <c:formatCode>General</c:formatCode>
                <c:ptCount val="4"/>
                <c:pt idx="0">
                  <c:v>4.3062297172316386E-3</c:v>
                </c:pt>
                <c:pt idx="1">
                  <c:v>2.6757877334267042E-4</c:v>
                </c:pt>
                <c:pt idx="2">
                  <c:v>7.7654118698516619E-3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3EC-4E38-B60B-DA3D89BEEED0}"/>
            </c:ext>
          </c:extLst>
        </c:ser>
        <c:ser>
          <c:idx val="23"/>
          <c:order val="23"/>
          <c:tx>
            <c:strRef>
              <c:f>stats!$B$230</c:f>
              <c:strCache>
                <c:ptCount val="1"/>
                <c:pt idx="0">
                  <c:v>CL 64:3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stats!$E$230:$H$230</c:f>
              <c:numCache>
                <c:formatCode>General</c:formatCode>
                <c:ptCount val="4"/>
                <c:pt idx="0">
                  <c:v>3.3803767224576272E-3</c:v>
                </c:pt>
                <c:pt idx="1">
                  <c:v>2.1472746031746032E-4</c:v>
                </c:pt>
                <c:pt idx="2">
                  <c:v>3.2232086383588141E-3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3EC-4E38-B60B-DA3D89BEEED0}"/>
            </c:ext>
          </c:extLst>
        </c:ser>
        <c:ser>
          <c:idx val="24"/>
          <c:order val="24"/>
          <c:tx>
            <c:strRef>
              <c:f>stats!$B$231</c:f>
              <c:strCache>
                <c:ptCount val="1"/>
                <c:pt idx="0">
                  <c:v>CL 76:16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stats!$E$231:$H$231</c:f>
              <c:numCache>
                <c:formatCode>General</c:formatCode>
                <c:ptCount val="4"/>
                <c:pt idx="0">
                  <c:v>1.5004171059322032E-4</c:v>
                </c:pt>
                <c:pt idx="1">
                  <c:v>2.4508574813258635E-4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3EC-4E38-B60B-DA3D89BEEED0}"/>
            </c:ext>
          </c:extLst>
        </c:ser>
        <c:ser>
          <c:idx val="25"/>
          <c:order val="25"/>
          <c:tx>
            <c:strRef>
              <c:f>stats!$B$232</c:f>
              <c:strCache>
                <c:ptCount val="1"/>
                <c:pt idx="0">
                  <c:v>CL 77:14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stats!$E$232:$H$232</c:f>
              <c:numCache>
                <c:formatCode>General</c:formatCode>
                <c:ptCount val="4"/>
                <c:pt idx="0">
                  <c:v>2.4680956073446324E-5</c:v>
                </c:pt>
                <c:pt idx="1">
                  <c:v>1.440095693277311E-4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3EC-4E38-B60B-DA3D89BEEED0}"/>
            </c:ext>
          </c:extLst>
        </c:ser>
        <c:ser>
          <c:idx val="26"/>
          <c:order val="26"/>
          <c:tx>
            <c:strRef>
              <c:f>stats!$B$233</c:f>
              <c:strCache>
                <c:ptCount val="1"/>
                <c:pt idx="0">
                  <c:v>CL 75:16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stats!$E$233:$H$233</c:f>
              <c:numCache>
                <c:formatCode>General</c:formatCode>
                <c:ptCount val="4"/>
                <c:pt idx="0">
                  <c:v>9.113809081920904E-5</c:v>
                </c:pt>
                <c:pt idx="1">
                  <c:v>1.1022425420168067E-4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3EC-4E38-B60B-DA3D89BEEED0}"/>
            </c:ext>
          </c:extLst>
        </c:ser>
        <c:ser>
          <c:idx val="27"/>
          <c:order val="27"/>
          <c:tx>
            <c:strRef>
              <c:f>stats!$B$234</c:f>
              <c:strCache>
                <c:ptCount val="1"/>
                <c:pt idx="0">
                  <c:v>CL 62:0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stats!$E$234:$H$234</c:f>
              <c:numCache>
                <c:formatCode>General</c:formatCode>
                <c:ptCount val="4"/>
                <c:pt idx="0">
                  <c:v>5.1191918488700566E-4</c:v>
                </c:pt>
                <c:pt idx="1">
                  <c:v>3.3840336134453779E-6</c:v>
                </c:pt>
                <c:pt idx="2">
                  <c:v>6.5257866516220495E-4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3EC-4E38-B60B-DA3D89BEEED0}"/>
            </c:ext>
          </c:extLst>
        </c:ser>
        <c:ser>
          <c:idx val="28"/>
          <c:order val="28"/>
          <c:tx>
            <c:strRef>
              <c:f>stats!$B$235</c:f>
              <c:strCache>
                <c:ptCount val="1"/>
                <c:pt idx="0">
                  <c:v>CL 67:10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stats!$E$235:$H$235</c:f>
              <c:numCache>
                <c:formatCode>General</c:formatCode>
                <c:ptCount val="4"/>
                <c:pt idx="0">
                  <c:v>3.4567069350282484E-5</c:v>
                </c:pt>
                <c:pt idx="1">
                  <c:v>0</c:v>
                </c:pt>
                <c:pt idx="2">
                  <c:v>1.2968938083547223E-4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3EC-4E38-B60B-DA3D89BEEED0}"/>
            </c:ext>
          </c:extLst>
        </c:ser>
        <c:ser>
          <c:idx val="29"/>
          <c:order val="29"/>
          <c:tx>
            <c:strRef>
              <c:f>stats!$B$236</c:f>
              <c:strCache>
                <c:ptCount val="1"/>
                <c:pt idx="0">
                  <c:v>CL 65:1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stats!$E$236:$H$236</c:f>
              <c:numCache>
                <c:formatCode>General</c:formatCode>
                <c:ptCount val="4"/>
                <c:pt idx="0">
                  <c:v>2.3920974745762712E-3</c:v>
                </c:pt>
                <c:pt idx="1">
                  <c:v>2.6667918359010272E-3</c:v>
                </c:pt>
                <c:pt idx="2">
                  <c:v>0</c:v>
                </c:pt>
                <c:pt idx="3">
                  <c:v>4.6993827160493827E-6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3EC-4E38-B60B-DA3D89BEEED0}"/>
            </c:ext>
          </c:extLst>
        </c:ser>
        <c:ser>
          <c:idx val="30"/>
          <c:order val="30"/>
          <c:tx>
            <c:strRef>
              <c:f>stats!$B$237</c:f>
              <c:strCache>
                <c:ptCount val="1"/>
                <c:pt idx="0">
                  <c:v>CL 63:1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stats!$E$237:$H$237</c:f>
              <c:numCache>
                <c:formatCode>General</c:formatCode>
                <c:ptCount val="4"/>
                <c:pt idx="0">
                  <c:v>9.8087951694915258E-4</c:v>
                </c:pt>
                <c:pt idx="1">
                  <c:v>1.0363843125583566E-3</c:v>
                </c:pt>
                <c:pt idx="2">
                  <c:v>0</c:v>
                </c:pt>
                <c:pt idx="3">
                  <c:v>3.8012345679012349E-6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3EC-4E38-B60B-DA3D89BEEED0}"/>
            </c:ext>
          </c:extLst>
        </c:ser>
        <c:ser>
          <c:idx val="31"/>
          <c:order val="31"/>
          <c:tx>
            <c:strRef>
              <c:f>stats!$B$238</c:f>
              <c:strCache>
                <c:ptCount val="1"/>
                <c:pt idx="0">
                  <c:v>CL 75:16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stats!$E$238:$H$238</c:f>
              <c:numCache>
                <c:formatCode>General</c:formatCode>
                <c:ptCount val="4"/>
                <c:pt idx="0">
                  <c:v>8.2816488418079094E-5</c:v>
                </c:pt>
                <c:pt idx="1">
                  <c:v>8.5325770308123251E-5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3EC-4E38-B60B-DA3D89BEEED0}"/>
            </c:ext>
          </c:extLst>
        </c:ser>
        <c:ser>
          <c:idx val="32"/>
          <c:order val="32"/>
          <c:tx>
            <c:strRef>
              <c:f>stats!$B$239</c:f>
              <c:strCache>
                <c:ptCount val="1"/>
                <c:pt idx="0">
                  <c:v>CL 70:10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stats!$E$239:$H$239</c:f>
              <c:numCache>
                <c:formatCode>General</c:formatCode>
                <c:ptCount val="4"/>
                <c:pt idx="0">
                  <c:v>4.0005981652542374E-4</c:v>
                </c:pt>
                <c:pt idx="1">
                  <c:v>0</c:v>
                </c:pt>
                <c:pt idx="2">
                  <c:v>9.2288906723373299E-4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3EC-4E38-B60B-DA3D89BEEED0}"/>
            </c:ext>
          </c:extLst>
        </c:ser>
        <c:ser>
          <c:idx val="33"/>
          <c:order val="33"/>
          <c:tx>
            <c:strRef>
              <c:f>stats!$B$240</c:f>
              <c:strCache>
                <c:ptCount val="1"/>
                <c:pt idx="0">
                  <c:v>CL 63:1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stats!$E$240:$H$240</c:f>
              <c:numCache>
                <c:formatCode>General</c:formatCode>
                <c:ptCount val="4"/>
                <c:pt idx="0">
                  <c:v>6.4843656920903967E-4</c:v>
                </c:pt>
                <c:pt idx="1">
                  <c:v>7.915345028011205E-4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3EC-4E38-B60B-DA3D89BEEED0}"/>
            </c:ext>
          </c:extLst>
        </c:ser>
        <c:ser>
          <c:idx val="34"/>
          <c:order val="34"/>
          <c:tx>
            <c:strRef>
              <c:f>stats!$B$241</c:f>
              <c:strCache>
                <c:ptCount val="1"/>
                <c:pt idx="0">
                  <c:v>CL 64:1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stats!$E$241:$H$241</c:f>
              <c:numCache>
                <c:formatCode>General</c:formatCode>
                <c:ptCount val="4"/>
                <c:pt idx="0">
                  <c:v>2.3513577416666661E-3</c:v>
                </c:pt>
                <c:pt idx="1">
                  <c:v>2.7152841865079364E-3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3EC-4E38-B60B-DA3D89BEEED0}"/>
            </c:ext>
          </c:extLst>
        </c:ser>
        <c:ser>
          <c:idx val="35"/>
          <c:order val="35"/>
          <c:tx>
            <c:strRef>
              <c:f>stats!$B$242</c:f>
              <c:strCache>
                <c:ptCount val="1"/>
                <c:pt idx="0">
                  <c:v>CL 72:11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stats!$E$242:$H$242</c:f>
              <c:numCache>
                <c:formatCode>General</c:formatCode>
                <c:ptCount val="4"/>
                <c:pt idx="0">
                  <c:v>1.1600727514124295E-4</c:v>
                </c:pt>
                <c:pt idx="1">
                  <c:v>1.5060045634920636E-4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3EC-4E38-B60B-DA3D89BEEED0}"/>
            </c:ext>
          </c:extLst>
        </c:ser>
        <c:ser>
          <c:idx val="36"/>
          <c:order val="36"/>
          <c:tx>
            <c:strRef>
              <c:f>stats!$B$243</c:f>
              <c:strCache>
                <c:ptCount val="1"/>
                <c:pt idx="0">
                  <c:v>DLCL 29:0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stats!$E$243:$H$243</c:f>
              <c:numCache>
                <c:formatCode>General</c:formatCode>
                <c:ptCount val="4"/>
                <c:pt idx="0">
                  <c:v>9.9578499999999999E-6</c:v>
                </c:pt>
                <c:pt idx="1">
                  <c:v>8.3708730158730155E-6</c:v>
                </c:pt>
                <c:pt idx="2">
                  <c:v>1.4463356747552149E-5</c:v>
                </c:pt>
                <c:pt idx="3">
                  <c:v>2.7683570775164941E-5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3EC-4E38-B60B-DA3D89BEEED0}"/>
            </c:ext>
          </c:extLst>
        </c:ser>
        <c:ser>
          <c:idx val="37"/>
          <c:order val="37"/>
          <c:tx>
            <c:strRef>
              <c:f>stats!$B$244</c:f>
              <c:strCache>
                <c:ptCount val="1"/>
                <c:pt idx="0">
                  <c:v>DLCL 30:4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stats!$E$244:$H$244</c:f>
              <c:numCache>
                <c:formatCode>General</c:formatCode>
                <c:ptCount val="4"/>
                <c:pt idx="0">
                  <c:v>1.4197785932203391E-4</c:v>
                </c:pt>
                <c:pt idx="1">
                  <c:v>2.5887640522875816E-4</c:v>
                </c:pt>
                <c:pt idx="2">
                  <c:v>3.2815263373796744E-4</c:v>
                </c:pt>
                <c:pt idx="3">
                  <c:v>1.6765754328024339E-4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3EC-4E38-B60B-DA3D89BEEED0}"/>
            </c:ext>
          </c:extLst>
        </c:ser>
        <c:ser>
          <c:idx val="38"/>
          <c:order val="38"/>
          <c:tx>
            <c:strRef>
              <c:f>stats!$B$245</c:f>
              <c:strCache>
                <c:ptCount val="1"/>
                <c:pt idx="0">
                  <c:v>DLCL 38:9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stats!$E$245:$H$245</c:f>
              <c:numCache>
                <c:formatCode>General</c:formatCode>
                <c:ptCount val="4"/>
                <c:pt idx="0">
                  <c:v>4.4727515395480221E-5</c:v>
                </c:pt>
                <c:pt idx="1">
                  <c:v>3.9785365312791782E-5</c:v>
                </c:pt>
                <c:pt idx="2">
                  <c:v>3.3202999933869814E-5</c:v>
                </c:pt>
                <c:pt idx="3">
                  <c:v>2.1306683045477355E-5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83EC-4E38-B60B-DA3D89BEEED0}"/>
            </c:ext>
          </c:extLst>
        </c:ser>
        <c:ser>
          <c:idx val="39"/>
          <c:order val="39"/>
          <c:tx>
            <c:strRef>
              <c:f>stats!$B$246</c:f>
              <c:strCache>
                <c:ptCount val="1"/>
                <c:pt idx="0">
                  <c:v>DLCL 29:1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stats!$E$246:$H$246</c:f>
              <c:numCache>
                <c:formatCode>General</c:formatCode>
                <c:ptCount val="4"/>
                <c:pt idx="0">
                  <c:v>2.4692241073446326E-4</c:v>
                </c:pt>
                <c:pt idx="1">
                  <c:v>1.5860028594771243E-4</c:v>
                </c:pt>
                <c:pt idx="2">
                  <c:v>4.8500668080199384E-4</c:v>
                </c:pt>
                <c:pt idx="3">
                  <c:v>2.5232006955207791E-4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3EC-4E38-B60B-DA3D89BEE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79609631"/>
        <c:axId val="679609151"/>
      </c:barChart>
      <c:catAx>
        <c:axId val="679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151"/>
        <c:crosses val="autoZero"/>
        <c:auto val="1"/>
        <c:lblAlgn val="ctr"/>
        <c:lblOffset val="100"/>
        <c:noMultiLvlLbl val="0"/>
      </c:catAx>
      <c:valAx>
        <c:axId val="6796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Peak area/cell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Sulfonolipid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stats!$B$247</c:f>
              <c:strCache>
                <c:ptCount val="1"/>
                <c:pt idx="0">
                  <c:v>DLCL 38:7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stats!$E$247:$H$247</c:f>
              <c:numCache>
                <c:formatCode>General</c:formatCode>
                <c:ptCount val="4"/>
                <c:pt idx="0">
                  <c:v>1.0178822500000002E-4</c:v>
                </c:pt>
                <c:pt idx="1">
                  <c:v>2.2401312091503266E-4</c:v>
                </c:pt>
                <c:pt idx="2">
                  <c:v>9.5270312093144352E-5</c:v>
                </c:pt>
                <c:pt idx="3">
                  <c:v>2.6975233395737619E-4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8-4B4F-B24D-8D485862866C}"/>
            </c:ext>
          </c:extLst>
        </c:ser>
        <c:ser>
          <c:idx val="1"/>
          <c:order val="1"/>
          <c:tx>
            <c:strRef>
              <c:f>stats!$B$248</c:f>
              <c:strCache>
                <c:ptCount val="1"/>
                <c:pt idx="0">
                  <c:v>DLCL 37:9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stats!$E$248:$H$248</c:f>
              <c:numCache>
                <c:formatCode>General</c:formatCode>
                <c:ptCount val="4"/>
                <c:pt idx="0">
                  <c:v>4.0822974265536724E-4</c:v>
                </c:pt>
                <c:pt idx="1">
                  <c:v>5.7162670868347333E-4</c:v>
                </c:pt>
                <c:pt idx="2">
                  <c:v>7.6648797226252022E-4</c:v>
                </c:pt>
                <c:pt idx="3">
                  <c:v>7.5370439403955717E-4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8-4B4F-B24D-8D485862866C}"/>
            </c:ext>
          </c:extLst>
        </c:ser>
        <c:ser>
          <c:idx val="2"/>
          <c:order val="2"/>
          <c:tx>
            <c:strRef>
              <c:f>stats!$B$249</c:f>
              <c:strCache>
                <c:ptCount val="1"/>
                <c:pt idx="0">
                  <c:v>DLCL 29:1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stats!$E$249:$H$249</c:f>
              <c:numCache>
                <c:formatCode>General</c:formatCode>
                <c:ptCount val="4"/>
                <c:pt idx="0">
                  <c:v>1.0264024420903954E-3</c:v>
                </c:pt>
                <c:pt idx="1">
                  <c:v>6.8043510154061626E-4</c:v>
                </c:pt>
                <c:pt idx="2">
                  <c:v>9.5381064179345066E-4</c:v>
                </c:pt>
                <c:pt idx="3">
                  <c:v>1.0919925357898773E-3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B8-4B4F-B24D-8D485862866C}"/>
            </c:ext>
          </c:extLst>
        </c:ser>
        <c:ser>
          <c:idx val="3"/>
          <c:order val="3"/>
          <c:tx>
            <c:strRef>
              <c:f>stats!$B$250</c:f>
              <c:strCache>
                <c:ptCount val="1"/>
                <c:pt idx="0">
                  <c:v>DLCL 32:4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stats!$E$250:$H$250</c:f>
              <c:numCache>
                <c:formatCode>General</c:formatCode>
                <c:ptCount val="4"/>
                <c:pt idx="0">
                  <c:v>1.098489540960452E-3</c:v>
                </c:pt>
                <c:pt idx="1">
                  <c:v>1.2651927229225023E-3</c:v>
                </c:pt>
                <c:pt idx="2">
                  <c:v>1.1228205243297086E-3</c:v>
                </c:pt>
                <c:pt idx="3">
                  <c:v>1.0230047355039656E-3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B8-4B4F-B24D-8D485862866C}"/>
            </c:ext>
          </c:extLst>
        </c:ser>
        <c:ser>
          <c:idx val="4"/>
          <c:order val="4"/>
          <c:tx>
            <c:strRef>
              <c:f>stats!$B$251</c:f>
              <c:strCache>
                <c:ptCount val="1"/>
                <c:pt idx="0">
                  <c:v>DLCL 32:4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stats!$E$251:$H$251</c:f>
              <c:numCache>
                <c:formatCode>General</c:formatCode>
                <c:ptCount val="4"/>
                <c:pt idx="0">
                  <c:v>1.60912265720339E-3</c:v>
                </c:pt>
                <c:pt idx="1">
                  <c:v>1.5233484955648926E-3</c:v>
                </c:pt>
                <c:pt idx="2">
                  <c:v>2.5679427722807061E-3</c:v>
                </c:pt>
                <c:pt idx="3">
                  <c:v>1.9938757170011871E-3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B8-4B4F-B24D-8D485862866C}"/>
            </c:ext>
          </c:extLst>
        </c:ser>
        <c:ser>
          <c:idx val="5"/>
          <c:order val="5"/>
          <c:tx>
            <c:strRef>
              <c:f>stats!$B$252</c:f>
              <c:strCache>
                <c:ptCount val="1"/>
                <c:pt idx="0">
                  <c:v>DLCL 38:10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stats!$E$252:$H$252</c:f>
              <c:numCache>
                <c:formatCode>General</c:formatCode>
                <c:ptCount val="4"/>
                <c:pt idx="0">
                  <c:v>5.6977676271186444E-5</c:v>
                </c:pt>
                <c:pt idx="1">
                  <c:v>4.1437906162464987E-5</c:v>
                </c:pt>
                <c:pt idx="2">
                  <c:v>7.3930063918957453E-5</c:v>
                </c:pt>
                <c:pt idx="3">
                  <c:v>5.7226605012341974E-5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B8-4B4F-B24D-8D485862866C}"/>
            </c:ext>
          </c:extLst>
        </c:ser>
        <c:ser>
          <c:idx val="6"/>
          <c:order val="6"/>
          <c:tx>
            <c:strRef>
              <c:f>stats!$B$253</c:f>
              <c:strCache>
                <c:ptCount val="1"/>
                <c:pt idx="0">
                  <c:v>DLCL 36:4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stats!$E$253:$H$253</c:f>
              <c:numCache>
                <c:formatCode>General</c:formatCode>
                <c:ptCount val="4"/>
                <c:pt idx="0">
                  <c:v>3.1595537570621465E-5</c:v>
                </c:pt>
                <c:pt idx="1">
                  <c:v>3.4262920168067229E-5</c:v>
                </c:pt>
                <c:pt idx="2">
                  <c:v>5.0574613655056681E-5</c:v>
                </c:pt>
                <c:pt idx="3">
                  <c:v>2.9255705733231857E-5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B8-4B4F-B24D-8D485862866C}"/>
            </c:ext>
          </c:extLst>
        </c:ser>
        <c:ser>
          <c:idx val="7"/>
          <c:order val="7"/>
          <c:tx>
            <c:strRef>
              <c:f>stats!$B$254</c:f>
              <c:strCache>
                <c:ptCount val="1"/>
                <c:pt idx="0">
                  <c:v>DLCL 38:10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stats!$E$254:$H$254</c:f>
              <c:numCache>
                <c:formatCode>General</c:formatCode>
                <c:ptCount val="4"/>
                <c:pt idx="0">
                  <c:v>1.9304416299435029E-4</c:v>
                </c:pt>
                <c:pt idx="1">
                  <c:v>1.4987640289449114E-4</c:v>
                </c:pt>
                <c:pt idx="2">
                  <c:v>1.8379046433723088E-4</c:v>
                </c:pt>
                <c:pt idx="3">
                  <c:v>1.7896770286485674E-4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B8-4B4F-B24D-8D485862866C}"/>
            </c:ext>
          </c:extLst>
        </c:ser>
        <c:ser>
          <c:idx val="8"/>
          <c:order val="8"/>
          <c:tx>
            <c:strRef>
              <c:f>stats!$B$255</c:f>
              <c:strCache>
                <c:ptCount val="1"/>
                <c:pt idx="0">
                  <c:v>DLCL 40:10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stats!$E$255:$H$255</c:f>
              <c:numCache>
                <c:formatCode>General</c:formatCode>
                <c:ptCount val="4"/>
                <c:pt idx="0">
                  <c:v>3.8874996737288132E-4</c:v>
                </c:pt>
                <c:pt idx="1">
                  <c:v>2.854315476190476E-4</c:v>
                </c:pt>
                <c:pt idx="2">
                  <c:v>3.0411092109015615E-4</c:v>
                </c:pt>
                <c:pt idx="3">
                  <c:v>2.4799347004871979E-4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B8-4B4F-B24D-8D485862866C}"/>
            </c:ext>
          </c:extLst>
        </c:ser>
        <c:ser>
          <c:idx val="9"/>
          <c:order val="9"/>
          <c:tx>
            <c:strRef>
              <c:f>stats!$B$256</c:f>
              <c:strCache>
                <c:ptCount val="1"/>
                <c:pt idx="0">
                  <c:v>DGDG O- 21:1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stats!$E$256:$H$256</c:f>
              <c:numCache>
                <c:formatCode>General</c:formatCode>
                <c:ptCount val="4"/>
                <c:pt idx="0">
                  <c:v>1.4250417725988703E-4</c:v>
                </c:pt>
                <c:pt idx="1">
                  <c:v>8.5526611811391243E-5</c:v>
                </c:pt>
                <c:pt idx="2">
                  <c:v>1.3581123510520899E-4</c:v>
                </c:pt>
                <c:pt idx="3">
                  <c:v>1.2373166749069954E-4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B8-4B4F-B24D-8D485862866C}"/>
            </c:ext>
          </c:extLst>
        </c:ser>
        <c:ser>
          <c:idx val="10"/>
          <c:order val="10"/>
          <c:tx>
            <c:strRef>
              <c:f>stats!$B$257</c:f>
              <c:strCache>
                <c:ptCount val="1"/>
                <c:pt idx="0">
                  <c:v>DGDG O- 31:7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stats!$E$257:$H$257</c:f>
              <c:numCache>
                <c:formatCode>General</c:formatCode>
                <c:ptCount val="4"/>
                <c:pt idx="0">
                  <c:v>1.962793782485876E-3</c:v>
                </c:pt>
                <c:pt idx="1">
                  <c:v>1.8926906465919699E-3</c:v>
                </c:pt>
                <c:pt idx="2">
                  <c:v>2.41720498290948E-3</c:v>
                </c:pt>
                <c:pt idx="3">
                  <c:v>2.1589869751882777E-3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B8-4B4F-B24D-8D485862866C}"/>
            </c:ext>
          </c:extLst>
        </c:ser>
        <c:ser>
          <c:idx val="11"/>
          <c:order val="11"/>
          <c:tx>
            <c:strRef>
              <c:f>stats!$B$258</c:f>
              <c:strCache>
                <c:ptCount val="1"/>
                <c:pt idx="0">
                  <c:v>DGDG O- 24:1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stats!$E$258:$H$258</c:f>
              <c:numCache>
                <c:formatCode>General</c:formatCode>
                <c:ptCount val="4"/>
                <c:pt idx="0">
                  <c:v>5.5139479548022604E-4</c:v>
                </c:pt>
                <c:pt idx="1">
                  <c:v>4.8727515989729231E-4</c:v>
                </c:pt>
                <c:pt idx="2">
                  <c:v>6.5030353093859406E-4</c:v>
                </c:pt>
                <c:pt idx="3">
                  <c:v>6.043529582317181E-4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B8-4B4F-B24D-8D485862866C}"/>
            </c:ext>
          </c:extLst>
        </c:ser>
        <c:ser>
          <c:idx val="12"/>
          <c:order val="12"/>
          <c:tx>
            <c:strRef>
              <c:f>stats!$B$259</c:f>
              <c:strCache>
                <c:ptCount val="1"/>
                <c:pt idx="0">
                  <c:v>DGDG O- 31:7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stats!$E$259:$H$259</c:f>
              <c:numCache>
                <c:formatCode>General</c:formatCode>
                <c:ptCount val="4"/>
                <c:pt idx="0">
                  <c:v>6.4052454703389828E-4</c:v>
                </c:pt>
                <c:pt idx="1">
                  <c:v>7.3282280345471525E-4</c:v>
                </c:pt>
                <c:pt idx="2">
                  <c:v>1.0130667993403515E-3</c:v>
                </c:pt>
                <c:pt idx="3">
                  <c:v>6.3529717403018734E-4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B8-4B4F-B24D-8D485862866C}"/>
            </c:ext>
          </c:extLst>
        </c:ser>
        <c:ser>
          <c:idx val="13"/>
          <c:order val="13"/>
          <c:tx>
            <c:strRef>
              <c:f>stats!$B$260</c:f>
              <c:strCache>
                <c:ptCount val="1"/>
                <c:pt idx="0">
                  <c:v>DGDG O- 24:5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stats!$E$260:$H$260</c:f>
              <c:numCache>
                <c:formatCode>General</c:formatCode>
                <c:ptCount val="4"/>
                <c:pt idx="0">
                  <c:v>1.7122072274011301E-4</c:v>
                </c:pt>
                <c:pt idx="1">
                  <c:v>1.9198535830999069E-4</c:v>
                </c:pt>
                <c:pt idx="2">
                  <c:v>1.0638814864412454E-4</c:v>
                </c:pt>
                <c:pt idx="3">
                  <c:v>9.2945522075748056E-5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B8-4B4F-B24D-8D485862866C}"/>
            </c:ext>
          </c:extLst>
        </c:ser>
        <c:ser>
          <c:idx val="14"/>
          <c:order val="14"/>
          <c:tx>
            <c:strRef>
              <c:f>stats!$B$261</c:f>
              <c:strCache>
                <c:ptCount val="1"/>
                <c:pt idx="0">
                  <c:v>DGDG O- 23:4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stats!$E$261:$H$261</c:f>
              <c:numCache>
                <c:formatCode>General</c:formatCode>
                <c:ptCount val="4"/>
                <c:pt idx="0">
                  <c:v>2.3157820875706214E-4</c:v>
                </c:pt>
                <c:pt idx="1">
                  <c:v>2.9983005602240894E-4</c:v>
                </c:pt>
                <c:pt idx="2">
                  <c:v>2.7072884826015615E-4</c:v>
                </c:pt>
                <c:pt idx="3">
                  <c:v>2.6133364512329944E-4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B8-4B4F-B24D-8D485862866C}"/>
            </c:ext>
          </c:extLst>
        </c:ser>
        <c:ser>
          <c:idx val="15"/>
          <c:order val="15"/>
          <c:tx>
            <c:strRef>
              <c:f>stats!$B$262</c:f>
              <c:strCache>
                <c:ptCount val="1"/>
                <c:pt idx="0">
                  <c:v>DGDG O- 23:3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stats!$E$262:$H$262</c:f>
              <c:numCache>
                <c:formatCode>General</c:formatCode>
                <c:ptCount val="4"/>
                <c:pt idx="0">
                  <c:v>3.198079166666667E-4</c:v>
                </c:pt>
                <c:pt idx="1">
                  <c:v>2.7587866596638655E-4</c:v>
                </c:pt>
                <c:pt idx="2">
                  <c:v>4.1529943995999123E-4</c:v>
                </c:pt>
                <c:pt idx="3">
                  <c:v>4.824972668496205E-4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DB8-4B4F-B24D-8D485862866C}"/>
            </c:ext>
          </c:extLst>
        </c:ser>
        <c:ser>
          <c:idx val="16"/>
          <c:order val="16"/>
          <c:tx>
            <c:strRef>
              <c:f>stats!$B$263</c:f>
              <c:strCache>
                <c:ptCount val="1"/>
                <c:pt idx="0">
                  <c:v>DGDG O- 29:5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stats!$E$263:$H$263</c:f>
              <c:numCache>
                <c:formatCode>General</c:formatCode>
                <c:ptCount val="4"/>
                <c:pt idx="0">
                  <c:v>3.4103276694915253E-5</c:v>
                </c:pt>
                <c:pt idx="1">
                  <c:v>2.2719834267040149E-5</c:v>
                </c:pt>
                <c:pt idx="2">
                  <c:v>3.321365546999963E-5</c:v>
                </c:pt>
                <c:pt idx="3">
                  <c:v>1.3941740875919166E-5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DB8-4B4F-B24D-8D4858628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79609631"/>
        <c:axId val="679609151"/>
      </c:barChart>
      <c:catAx>
        <c:axId val="679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151"/>
        <c:crosses val="autoZero"/>
        <c:auto val="1"/>
        <c:lblAlgn val="ctr"/>
        <c:lblOffset val="100"/>
        <c:noMultiLvlLbl val="0"/>
      </c:catAx>
      <c:valAx>
        <c:axId val="6796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Peak area/cell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Sphingomyelin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stats!$B$264</c:f>
              <c:strCache>
                <c:ptCount val="1"/>
                <c:pt idx="0">
                  <c:v>DGDG O- 29:0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stats!$E$264:$H$264</c:f>
              <c:numCache>
                <c:formatCode>General</c:formatCode>
                <c:ptCount val="4"/>
                <c:pt idx="0">
                  <c:v>1.7156079661016949E-5</c:v>
                </c:pt>
                <c:pt idx="1">
                  <c:v>8.8526902427637729E-5</c:v>
                </c:pt>
                <c:pt idx="2">
                  <c:v>7.3410253588595845E-5</c:v>
                </c:pt>
                <c:pt idx="3">
                  <c:v>7.8525453079197896E-5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8-4547-B7C2-0F8B7772AC45}"/>
            </c:ext>
          </c:extLst>
        </c:ser>
        <c:ser>
          <c:idx val="1"/>
          <c:order val="1"/>
          <c:tx>
            <c:strRef>
              <c:f>stats!$B$265</c:f>
              <c:strCache>
                <c:ptCount val="1"/>
                <c:pt idx="0">
                  <c:v>DGDG O- 31:2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stats!$E$265:$H$265</c:f>
              <c:numCache>
                <c:formatCode>General</c:formatCode>
                <c:ptCount val="4"/>
                <c:pt idx="0">
                  <c:v>2.2575939915254236E-4</c:v>
                </c:pt>
                <c:pt idx="1">
                  <c:v>5.4555983893557422E-5</c:v>
                </c:pt>
                <c:pt idx="2">
                  <c:v>9.1291055789077761E-5</c:v>
                </c:pt>
                <c:pt idx="3">
                  <c:v>2.4255746333053715E-5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8-4547-B7C2-0F8B7772AC45}"/>
            </c:ext>
          </c:extLst>
        </c:ser>
        <c:ser>
          <c:idx val="2"/>
          <c:order val="2"/>
          <c:tx>
            <c:strRef>
              <c:f>stats!$B$266</c:f>
              <c:strCache>
                <c:ptCount val="1"/>
                <c:pt idx="0">
                  <c:v>DGDG O- 26:5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stats!$E$266:$H$266</c:f>
              <c:numCache>
                <c:formatCode>General</c:formatCode>
                <c:ptCount val="4"/>
                <c:pt idx="0">
                  <c:v>1.1214697062146892E-4</c:v>
                </c:pt>
                <c:pt idx="1">
                  <c:v>1.8384865196078432E-4</c:v>
                </c:pt>
                <c:pt idx="2">
                  <c:v>9.3650351936581141E-5</c:v>
                </c:pt>
                <c:pt idx="3">
                  <c:v>2.0928675191240437E-4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8-4547-B7C2-0F8B7772AC45}"/>
            </c:ext>
          </c:extLst>
        </c:ser>
        <c:ser>
          <c:idx val="3"/>
          <c:order val="3"/>
          <c:tx>
            <c:strRef>
              <c:f>stats!$B$267</c:f>
              <c:strCache>
                <c:ptCount val="1"/>
                <c:pt idx="0">
                  <c:v>DGDG O- 25:5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stats!$E$267:$H$267</c:f>
              <c:numCache>
                <c:formatCode>General</c:formatCode>
                <c:ptCount val="4"/>
                <c:pt idx="0">
                  <c:v>6.6406976977401134E-5</c:v>
                </c:pt>
                <c:pt idx="1">
                  <c:v>1.2277419351073763E-4</c:v>
                </c:pt>
                <c:pt idx="2">
                  <c:v>1.1713483882833842E-4</c:v>
                </c:pt>
                <c:pt idx="3">
                  <c:v>1.0924218627031612E-4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D8-4547-B7C2-0F8B7772AC45}"/>
            </c:ext>
          </c:extLst>
        </c:ser>
        <c:ser>
          <c:idx val="4"/>
          <c:order val="4"/>
          <c:tx>
            <c:strRef>
              <c:f>stats!$B$268</c:f>
              <c:strCache>
                <c:ptCount val="1"/>
                <c:pt idx="0">
                  <c:v>DGDG O- 24:3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stats!$E$268:$H$268</c:f>
              <c:numCache>
                <c:formatCode>General</c:formatCode>
                <c:ptCount val="4"/>
                <c:pt idx="0">
                  <c:v>1.9706423488700565E-4</c:v>
                </c:pt>
                <c:pt idx="1">
                  <c:v>2.6684478291316526E-4</c:v>
                </c:pt>
                <c:pt idx="2">
                  <c:v>3.5306070224057335E-4</c:v>
                </c:pt>
                <c:pt idx="3">
                  <c:v>2.1063838252531817E-4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D8-4547-B7C2-0F8B7772AC45}"/>
            </c:ext>
          </c:extLst>
        </c:ser>
        <c:ser>
          <c:idx val="5"/>
          <c:order val="5"/>
          <c:tx>
            <c:strRef>
              <c:f>stats!$B$269</c:f>
              <c:strCache>
                <c:ptCount val="1"/>
                <c:pt idx="0">
                  <c:v>DGDG O- 20:2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stats!$E$269:$H$269</c:f>
              <c:numCache>
                <c:formatCode>General</c:formatCode>
                <c:ptCount val="4"/>
                <c:pt idx="0">
                  <c:v>7.0685400282485873E-5</c:v>
                </c:pt>
                <c:pt idx="1">
                  <c:v>8.2645574229691892E-5</c:v>
                </c:pt>
                <c:pt idx="2">
                  <c:v>7.4805202792347083E-5</c:v>
                </c:pt>
                <c:pt idx="3">
                  <c:v>1.7404881973493919E-4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D8-4547-B7C2-0F8B7772AC45}"/>
            </c:ext>
          </c:extLst>
        </c:ser>
        <c:ser>
          <c:idx val="6"/>
          <c:order val="6"/>
          <c:tx>
            <c:strRef>
              <c:f>stats!$B$270</c:f>
              <c:strCache>
                <c:ptCount val="1"/>
                <c:pt idx="0">
                  <c:v>DGDG O- 28:2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stats!$E$270:$H$270</c:f>
              <c:numCache>
                <c:formatCode>General</c:formatCode>
                <c:ptCount val="4"/>
                <c:pt idx="0">
                  <c:v>1.9604077429378531E-4</c:v>
                </c:pt>
                <c:pt idx="1">
                  <c:v>1.2127220821661997E-4</c:v>
                </c:pt>
                <c:pt idx="2">
                  <c:v>1.3582890839729361E-4</c:v>
                </c:pt>
                <c:pt idx="3">
                  <c:v>5.23909244815537E-5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D8-4547-B7C2-0F8B7772AC45}"/>
            </c:ext>
          </c:extLst>
        </c:ser>
        <c:ser>
          <c:idx val="7"/>
          <c:order val="7"/>
          <c:tx>
            <c:strRef>
              <c:f>stats!$B$271</c:f>
              <c:strCache>
                <c:ptCount val="1"/>
                <c:pt idx="0">
                  <c:v>DGDG O- 28:0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stats!$E$271:$H$271</c:f>
              <c:numCache>
                <c:formatCode>General</c:formatCode>
                <c:ptCount val="4"/>
                <c:pt idx="0">
                  <c:v>9.813844251412429E-5</c:v>
                </c:pt>
                <c:pt idx="1">
                  <c:v>9.6204356909430452E-5</c:v>
                </c:pt>
                <c:pt idx="2">
                  <c:v>8.7489925892860824E-5</c:v>
                </c:pt>
                <c:pt idx="3">
                  <c:v>1.0102680338205313E-4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D8-4547-B7C2-0F8B7772AC45}"/>
            </c:ext>
          </c:extLst>
        </c:ser>
        <c:ser>
          <c:idx val="8"/>
          <c:order val="8"/>
          <c:tx>
            <c:strRef>
              <c:f>stats!$B$272</c:f>
              <c:strCache>
                <c:ptCount val="1"/>
                <c:pt idx="0">
                  <c:v>MGDG O- 26:1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stats!$E$272:$H$272</c:f>
              <c:numCache>
                <c:formatCode>General</c:formatCode>
                <c:ptCount val="4"/>
                <c:pt idx="0">
                  <c:v>2.4498362709039546E-3</c:v>
                </c:pt>
                <c:pt idx="1">
                  <c:v>2.9901128863211949E-3</c:v>
                </c:pt>
                <c:pt idx="2">
                  <c:v>1.1576140435921915E-2</c:v>
                </c:pt>
                <c:pt idx="3">
                  <c:v>1.175092262229481E-2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D8-4547-B7C2-0F8B7772AC45}"/>
            </c:ext>
          </c:extLst>
        </c:ser>
        <c:ser>
          <c:idx val="9"/>
          <c:order val="9"/>
          <c:tx>
            <c:strRef>
              <c:f>stats!$B$273</c:f>
              <c:strCache>
                <c:ptCount val="1"/>
                <c:pt idx="0">
                  <c:v>MGDG O- 27:1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stats!$E$273:$H$273</c:f>
              <c:numCache>
                <c:formatCode>General</c:formatCode>
                <c:ptCount val="4"/>
                <c:pt idx="0">
                  <c:v>9.1776346550847456E-3</c:v>
                </c:pt>
                <c:pt idx="1">
                  <c:v>6.6208711776377218E-3</c:v>
                </c:pt>
                <c:pt idx="2">
                  <c:v>1.4635606145354148E-2</c:v>
                </c:pt>
                <c:pt idx="3">
                  <c:v>1.1931621737200178E-2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D8-4547-B7C2-0F8B7772AC45}"/>
            </c:ext>
          </c:extLst>
        </c:ser>
        <c:ser>
          <c:idx val="10"/>
          <c:order val="10"/>
          <c:tx>
            <c:strRef>
              <c:f>stats!$B$274</c:f>
              <c:strCache>
                <c:ptCount val="1"/>
                <c:pt idx="0">
                  <c:v>MGDG O- 29:4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stats!$E$274:$H$274</c:f>
              <c:numCache>
                <c:formatCode>General</c:formatCode>
                <c:ptCount val="4"/>
                <c:pt idx="0">
                  <c:v>1.2143415540960452E-3</c:v>
                </c:pt>
                <c:pt idx="1">
                  <c:v>1.0326202696078429E-3</c:v>
                </c:pt>
                <c:pt idx="2">
                  <c:v>1.4165656333825175E-3</c:v>
                </c:pt>
                <c:pt idx="3">
                  <c:v>1.3780442662589092E-3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D8-4547-B7C2-0F8B7772AC45}"/>
            </c:ext>
          </c:extLst>
        </c:ser>
        <c:ser>
          <c:idx val="11"/>
          <c:order val="11"/>
          <c:tx>
            <c:strRef>
              <c:f>stats!$B$275</c:f>
              <c:strCache>
                <c:ptCount val="1"/>
                <c:pt idx="0">
                  <c:v>MGDG O- 30:3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stats!$E$275:$H$275</c:f>
              <c:numCache>
                <c:formatCode>General</c:formatCode>
                <c:ptCount val="4"/>
                <c:pt idx="0">
                  <c:v>7.1150071045197741E-4</c:v>
                </c:pt>
                <c:pt idx="1">
                  <c:v>6.8211130602240891E-4</c:v>
                </c:pt>
                <c:pt idx="2">
                  <c:v>1.1112728547987784E-3</c:v>
                </c:pt>
                <c:pt idx="3">
                  <c:v>8.3121079293257559E-4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D8-4547-B7C2-0F8B7772AC45}"/>
            </c:ext>
          </c:extLst>
        </c:ser>
        <c:ser>
          <c:idx val="12"/>
          <c:order val="12"/>
          <c:tx>
            <c:strRef>
              <c:f>stats!$B$276</c:f>
              <c:strCache>
                <c:ptCount val="1"/>
                <c:pt idx="0">
                  <c:v>MGDG O- 27:3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stats!$E$276:$H$276</c:f>
              <c:numCache>
                <c:formatCode>General</c:formatCode>
                <c:ptCount val="4"/>
                <c:pt idx="0">
                  <c:v>7.5213991101694908E-5</c:v>
                </c:pt>
                <c:pt idx="1">
                  <c:v>1.8790939892623717E-4</c:v>
                </c:pt>
                <c:pt idx="2">
                  <c:v>2.1221842893278279E-4</c:v>
                </c:pt>
                <c:pt idx="3">
                  <c:v>2.2173240648152778E-4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D8-4547-B7C2-0F8B7772AC45}"/>
            </c:ext>
          </c:extLst>
        </c:ser>
        <c:ser>
          <c:idx val="13"/>
          <c:order val="13"/>
          <c:tx>
            <c:strRef>
              <c:f>stats!$B$277</c:f>
              <c:strCache>
                <c:ptCount val="1"/>
                <c:pt idx="0">
                  <c:v>MGDG O- 26:2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stats!$E$277:$H$277</c:f>
              <c:numCache>
                <c:formatCode>General</c:formatCode>
                <c:ptCount val="4"/>
                <c:pt idx="0">
                  <c:v>2.9280358757062148E-5</c:v>
                </c:pt>
                <c:pt idx="1">
                  <c:v>2.7606289682539681E-5</c:v>
                </c:pt>
                <c:pt idx="2">
                  <c:v>3.6965708708932119E-5</c:v>
                </c:pt>
                <c:pt idx="3">
                  <c:v>9.0143860075514749E-5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D8-4547-B7C2-0F8B7772AC45}"/>
            </c:ext>
          </c:extLst>
        </c:ser>
        <c:ser>
          <c:idx val="14"/>
          <c:order val="14"/>
          <c:tx>
            <c:strRef>
              <c:f>stats!$B$278</c:f>
              <c:strCache>
                <c:ptCount val="1"/>
                <c:pt idx="0">
                  <c:v>MGDG O- 28:4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stats!$E$278:$H$278</c:f>
              <c:numCache>
                <c:formatCode>General</c:formatCode>
                <c:ptCount val="4"/>
                <c:pt idx="0">
                  <c:v>2.0194309420903955E-4</c:v>
                </c:pt>
                <c:pt idx="1">
                  <c:v>2.3992782913165268E-4</c:v>
                </c:pt>
                <c:pt idx="2">
                  <c:v>4.9178701585471201E-4</c:v>
                </c:pt>
                <c:pt idx="3">
                  <c:v>4.4870457416943971E-4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D8-4547-B7C2-0F8B7772AC45}"/>
            </c:ext>
          </c:extLst>
        </c:ser>
        <c:ser>
          <c:idx val="15"/>
          <c:order val="15"/>
          <c:tx>
            <c:strRef>
              <c:f>stats!$B$279</c:f>
              <c:strCache>
                <c:ptCount val="1"/>
                <c:pt idx="0">
                  <c:v>MGDG O- 26:4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stats!$E$279:$H$279</c:f>
              <c:numCache>
                <c:formatCode>General</c:formatCode>
                <c:ptCount val="4"/>
                <c:pt idx="0">
                  <c:v>1.4867958333333334E-5</c:v>
                </c:pt>
                <c:pt idx="1">
                  <c:v>1.1734978991596638E-5</c:v>
                </c:pt>
                <c:pt idx="2">
                  <c:v>4.5766441100736939E-5</c:v>
                </c:pt>
                <c:pt idx="3">
                  <c:v>3.8747916169006362E-5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D8-4547-B7C2-0F8B7772AC45}"/>
            </c:ext>
          </c:extLst>
        </c:ser>
        <c:ser>
          <c:idx val="16"/>
          <c:order val="16"/>
          <c:tx>
            <c:strRef>
              <c:f>stats!$B$280</c:f>
              <c:strCache>
                <c:ptCount val="1"/>
                <c:pt idx="0">
                  <c:v>MGDG O- 29:3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stats!$E$280:$H$280</c:f>
              <c:numCache>
                <c:formatCode>General</c:formatCode>
                <c:ptCount val="4"/>
                <c:pt idx="0">
                  <c:v>2.7427192105932206E-3</c:v>
                </c:pt>
                <c:pt idx="1">
                  <c:v>2.8029509220354812E-3</c:v>
                </c:pt>
                <c:pt idx="2">
                  <c:v>4.2967703741935218E-3</c:v>
                </c:pt>
                <c:pt idx="3">
                  <c:v>3.1888639196743867E-3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D8-4547-B7C2-0F8B7772AC45}"/>
            </c:ext>
          </c:extLst>
        </c:ser>
        <c:ser>
          <c:idx val="17"/>
          <c:order val="17"/>
          <c:tx>
            <c:strRef>
              <c:f>stats!$B$281</c:f>
              <c:strCache>
                <c:ptCount val="1"/>
                <c:pt idx="0">
                  <c:v>MGDG O- 26:2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stats!$E$1:$H$1</c:f>
              <c:strCache>
                <c:ptCount val="4"/>
                <c:pt idx="0">
                  <c:v>WT</c:v>
                </c:pt>
                <c:pt idx="1">
                  <c:v>ΔclsA</c:v>
                </c:pt>
                <c:pt idx="2">
                  <c:v>ΔclsB</c:v>
                </c:pt>
                <c:pt idx="3">
                  <c:v>ΔclsA ΔclsB</c:v>
                </c:pt>
              </c:strCache>
            </c:strRef>
          </c:cat>
          <c:val>
            <c:numRef>
              <c:f>stats!$E$281:$H$281</c:f>
              <c:numCache>
                <c:formatCode>General</c:formatCode>
                <c:ptCount val="4"/>
                <c:pt idx="0">
                  <c:v>8.0602417655367226E-5</c:v>
                </c:pt>
                <c:pt idx="1">
                  <c:v>7.4804982492997194E-5</c:v>
                </c:pt>
                <c:pt idx="2">
                  <c:v>1.6636420269728496E-4</c:v>
                </c:pt>
                <c:pt idx="3">
                  <c:v>1.2702214444833314E-4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D8-4547-B7C2-0F8B7772A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79609631"/>
        <c:axId val="679609151"/>
      </c:barChart>
      <c:catAx>
        <c:axId val="6796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151"/>
        <c:crosses val="autoZero"/>
        <c:auto val="1"/>
        <c:lblAlgn val="ctr"/>
        <c:lblOffset val="100"/>
        <c:noMultiLvlLbl val="0"/>
      </c:catAx>
      <c:valAx>
        <c:axId val="67960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Peak area/cell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96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4</xdr:row>
      <xdr:rowOff>0</xdr:rowOff>
    </xdr:from>
    <xdr:to>
      <xdr:col>31</xdr:col>
      <xdr:colOff>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BF90F-EA78-4E26-9019-0CB39E74B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0</xdr:colOff>
      <xdr:row>4</xdr:row>
      <xdr:rowOff>0</xdr:rowOff>
    </xdr:from>
    <xdr:to>
      <xdr:col>38</xdr:col>
      <xdr:colOff>0</xdr:colOff>
      <xdr:row>18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8A9C71-8B00-406C-AA71-00CE634E7D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0</xdr:colOff>
      <xdr:row>4</xdr:row>
      <xdr:rowOff>0</xdr:rowOff>
    </xdr:from>
    <xdr:to>
      <xdr:col>45</xdr:col>
      <xdr:colOff>0</xdr:colOff>
      <xdr:row>18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67B4D1-CBDC-498A-A6D6-879FE8A30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19</xdr:row>
      <xdr:rowOff>0</xdr:rowOff>
    </xdr:from>
    <xdr:to>
      <xdr:col>31</xdr:col>
      <xdr:colOff>0</xdr:colOff>
      <xdr:row>33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690084-C783-4093-8F5C-760D97659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19</xdr:row>
      <xdr:rowOff>0</xdr:rowOff>
    </xdr:from>
    <xdr:to>
      <xdr:col>38</xdr:col>
      <xdr:colOff>0</xdr:colOff>
      <xdr:row>33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F943C3-4D13-43CA-875B-3FFD52A7B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0</xdr:colOff>
      <xdr:row>19</xdr:row>
      <xdr:rowOff>0</xdr:rowOff>
    </xdr:from>
    <xdr:to>
      <xdr:col>45</xdr:col>
      <xdr:colOff>0</xdr:colOff>
      <xdr:row>33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19D41D8-11EF-4BA5-ADAD-1AEBE6EFD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31</xdr:col>
      <xdr:colOff>0</xdr:colOff>
      <xdr:row>48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C9C1B6F-791A-41EA-857B-D4B29E3CF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0</xdr:colOff>
      <xdr:row>34</xdr:row>
      <xdr:rowOff>0</xdr:rowOff>
    </xdr:from>
    <xdr:to>
      <xdr:col>38</xdr:col>
      <xdr:colOff>0</xdr:colOff>
      <xdr:row>48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F5871F7-4F5B-4742-BB5A-5BF861F79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0</xdr:colOff>
      <xdr:row>34</xdr:row>
      <xdr:rowOff>0</xdr:rowOff>
    </xdr:from>
    <xdr:to>
      <xdr:col>45</xdr:col>
      <xdr:colOff>0</xdr:colOff>
      <xdr:row>48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A88E55A-A61C-456D-9B58-47C320E39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49</xdr:row>
      <xdr:rowOff>0</xdr:rowOff>
    </xdr:from>
    <xdr:to>
      <xdr:col>31</xdr:col>
      <xdr:colOff>0</xdr:colOff>
      <xdr:row>63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BF01603-2DA2-41A2-8299-0C3151BAD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0</xdr:colOff>
      <xdr:row>49</xdr:row>
      <xdr:rowOff>0</xdr:rowOff>
    </xdr:from>
    <xdr:to>
      <xdr:col>38</xdr:col>
      <xdr:colOff>0</xdr:colOff>
      <xdr:row>63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F0CC69E-7EB4-43D8-8807-BAF17E716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FFBB0-2B27-4CC7-897F-D42956537E18}">
  <dimension ref="A1:BL927"/>
  <sheetViews>
    <sheetView workbookViewId="0">
      <selection activeCell="F1" activeCellId="1" sqref="D1:D1048576 F1:F1048576"/>
    </sheetView>
  </sheetViews>
  <sheetFormatPr defaultRowHeight="14.4" x14ac:dyDescent="0.3"/>
  <cols>
    <col min="1" max="4" width="9.33203125" bestFit="1" customWidth="1"/>
    <col min="5" max="5" width="37.6640625" bestFit="1" customWidth="1"/>
    <col min="8" max="11" width="9.33203125" bestFit="1" customWidth="1"/>
    <col min="16" max="19" width="9.33203125" bestFit="1" customWidth="1"/>
    <col min="21" max="33" width="9.33203125" bestFit="1" customWidth="1"/>
    <col min="37" max="48" width="10" bestFit="1" customWidth="1"/>
    <col min="49" max="54" width="9.33203125" bestFit="1" customWidth="1"/>
    <col min="55" max="58" width="12" bestFit="1" customWidth="1"/>
    <col min="59" max="64" width="9.33203125" bestFit="1" customWidth="1"/>
  </cols>
  <sheetData>
    <row r="1" spans="1:64" x14ac:dyDescent="0.3">
      <c r="AJ1" t="s">
        <v>0</v>
      </c>
      <c r="AK1" t="s">
        <v>1</v>
      </c>
      <c r="AL1" t="s">
        <v>1</v>
      </c>
      <c r="AM1" t="s">
        <v>1</v>
      </c>
      <c r="AN1" t="s">
        <v>3</v>
      </c>
      <c r="AO1" t="s">
        <v>3</v>
      </c>
      <c r="AP1" t="s">
        <v>3</v>
      </c>
      <c r="AQ1" t="s">
        <v>4</v>
      </c>
      <c r="AR1" t="s">
        <v>4</v>
      </c>
      <c r="AS1" t="s">
        <v>4</v>
      </c>
      <c r="AT1" t="s">
        <v>2</v>
      </c>
      <c r="AU1" t="s">
        <v>2</v>
      </c>
      <c r="AV1" t="s">
        <v>2</v>
      </c>
      <c r="AW1" t="s">
        <v>5</v>
      </c>
      <c r="AX1" t="s">
        <v>5</v>
      </c>
      <c r="AY1" t="s">
        <v>5</v>
      </c>
      <c r="AZ1" t="s">
        <v>5</v>
      </c>
      <c r="BA1" t="s">
        <v>5</v>
      </c>
      <c r="BB1" t="s">
        <v>5</v>
      </c>
      <c r="BC1" t="s">
        <v>6</v>
      </c>
      <c r="BD1" t="s">
        <v>6</v>
      </c>
      <c r="BE1" t="s">
        <v>6</v>
      </c>
      <c r="BF1" t="s">
        <v>6</v>
      </c>
      <c r="BG1" t="s">
        <v>6</v>
      </c>
      <c r="BH1" t="s">
        <v>6</v>
      </c>
      <c r="BI1" t="s">
        <v>6</v>
      </c>
      <c r="BJ1" t="s">
        <v>6</v>
      </c>
      <c r="BK1" t="s">
        <v>6</v>
      </c>
      <c r="BL1" t="s">
        <v>6</v>
      </c>
    </row>
    <row r="2" spans="1:64" x14ac:dyDescent="0.3">
      <c r="AJ2" t="s">
        <v>7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9</v>
      </c>
      <c r="AX2" t="s">
        <v>9</v>
      </c>
      <c r="AY2" t="s">
        <v>9</v>
      </c>
      <c r="AZ2" t="s">
        <v>9</v>
      </c>
      <c r="BA2" t="s">
        <v>9</v>
      </c>
      <c r="BB2" t="s">
        <v>9</v>
      </c>
      <c r="BC2" t="s">
        <v>6</v>
      </c>
      <c r="BD2" t="s">
        <v>6</v>
      </c>
      <c r="BE2" t="s">
        <v>6</v>
      </c>
      <c r="BF2" t="s">
        <v>6</v>
      </c>
      <c r="BG2" t="s">
        <v>6</v>
      </c>
      <c r="BH2" t="s">
        <v>6</v>
      </c>
      <c r="BI2" t="s">
        <v>6</v>
      </c>
      <c r="BJ2" t="s">
        <v>6</v>
      </c>
      <c r="BK2" t="s">
        <v>6</v>
      </c>
      <c r="BL2" t="s">
        <v>6</v>
      </c>
    </row>
    <row r="3" spans="1:64" x14ac:dyDescent="0.3">
      <c r="AJ3" t="s">
        <v>10</v>
      </c>
      <c r="AK3">
        <v>1</v>
      </c>
      <c r="AL3">
        <v>5</v>
      </c>
      <c r="AM3">
        <v>6</v>
      </c>
      <c r="AN3">
        <v>7</v>
      </c>
      <c r="AO3">
        <v>8</v>
      </c>
      <c r="AP3">
        <v>9</v>
      </c>
      <c r="AQ3">
        <v>10</v>
      </c>
      <c r="AR3">
        <v>11</v>
      </c>
      <c r="AS3">
        <v>12</v>
      </c>
      <c r="AT3">
        <v>2</v>
      </c>
      <c r="AU3">
        <v>3</v>
      </c>
      <c r="AV3">
        <v>4</v>
      </c>
      <c r="AW3">
        <v>13</v>
      </c>
      <c r="AX3">
        <v>14</v>
      </c>
      <c r="AY3">
        <v>15</v>
      </c>
      <c r="AZ3">
        <v>16</v>
      </c>
      <c r="BA3">
        <v>17</v>
      </c>
      <c r="BB3">
        <v>18</v>
      </c>
      <c r="BC3" t="s">
        <v>6</v>
      </c>
      <c r="BD3" t="s">
        <v>6</v>
      </c>
      <c r="BE3" t="s">
        <v>6</v>
      </c>
      <c r="BF3" t="s">
        <v>6</v>
      </c>
      <c r="BG3" t="s">
        <v>6</v>
      </c>
      <c r="BH3" t="s">
        <v>6</v>
      </c>
      <c r="BI3" t="s">
        <v>6</v>
      </c>
      <c r="BJ3" t="s">
        <v>6</v>
      </c>
      <c r="BK3" t="s">
        <v>6</v>
      </c>
      <c r="BL3" t="s">
        <v>6</v>
      </c>
    </row>
    <row r="4" spans="1:64" x14ac:dyDescent="0.3">
      <c r="AJ4" t="s">
        <v>11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 t="s">
        <v>12</v>
      </c>
      <c r="BD4" t="s">
        <v>12</v>
      </c>
      <c r="BE4" t="s">
        <v>12</v>
      </c>
      <c r="BF4" t="s">
        <v>12</v>
      </c>
      <c r="BG4" t="s">
        <v>12</v>
      </c>
      <c r="BH4" t="s">
        <v>13</v>
      </c>
      <c r="BI4" t="s">
        <v>13</v>
      </c>
      <c r="BJ4" t="s">
        <v>13</v>
      </c>
      <c r="BK4" t="s">
        <v>13</v>
      </c>
      <c r="BL4" t="s">
        <v>13</v>
      </c>
    </row>
    <row r="5" spans="1:64" x14ac:dyDescent="0.3">
      <c r="A5" t="s">
        <v>14</v>
      </c>
      <c r="B5" t="s">
        <v>15</v>
      </c>
      <c r="C5" t="s">
        <v>16</v>
      </c>
      <c r="D5" t="s">
        <v>4130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24</v>
      </c>
      <c r="M5" t="s">
        <v>25</v>
      </c>
      <c r="N5" t="s">
        <v>26</v>
      </c>
      <c r="O5" t="s">
        <v>27</v>
      </c>
      <c r="P5" t="s">
        <v>28</v>
      </c>
      <c r="Q5" t="s">
        <v>29</v>
      </c>
      <c r="R5" t="s">
        <v>30</v>
      </c>
      <c r="S5" t="s">
        <v>31</v>
      </c>
      <c r="T5" t="s">
        <v>32</v>
      </c>
      <c r="U5" t="s">
        <v>33</v>
      </c>
      <c r="V5" t="s">
        <v>34</v>
      </c>
      <c r="W5" t="s">
        <v>35</v>
      </c>
      <c r="X5" t="s">
        <v>36</v>
      </c>
      <c r="Y5" t="s">
        <v>37</v>
      </c>
      <c r="Z5" t="s">
        <v>38</v>
      </c>
      <c r="AA5" t="s">
        <v>39</v>
      </c>
      <c r="AB5" t="s">
        <v>40</v>
      </c>
      <c r="AC5" t="s">
        <v>41</v>
      </c>
      <c r="AD5" t="s">
        <v>42</v>
      </c>
      <c r="AE5" t="s">
        <v>43</v>
      </c>
      <c r="AF5" t="s">
        <v>44</v>
      </c>
      <c r="AG5" t="s">
        <v>45</v>
      </c>
      <c r="AH5" t="s">
        <v>46</v>
      </c>
      <c r="AI5" t="s">
        <v>47</v>
      </c>
      <c r="AJ5" t="s">
        <v>48</v>
      </c>
      <c r="AK5" t="s">
        <v>493</v>
      </c>
      <c r="AL5" t="s">
        <v>497</v>
      </c>
      <c r="AM5" t="s">
        <v>498</v>
      </c>
      <c r="AN5" t="s">
        <v>499</v>
      </c>
      <c r="AO5" t="s">
        <v>500</v>
      </c>
      <c r="AP5" t="s">
        <v>501</v>
      </c>
      <c r="AQ5" t="s">
        <v>502</v>
      </c>
      <c r="AR5" t="s">
        <v>503</v>
      </c>
      <c r="AS5" t="s">
        <v>504</v>
      </c>
      <c r="AT5" t="s">
        <v>494</v>
      </c>
      <c r="AU5" t="s">
        <v>495</v>
      </c>
      <c r="AV5" t="s">
        <v>496</v>
      </c>
      <c r="AW5" t="s">
        <v>505</v>
      </c>
      <c r="AX5" t="s">
        <v>506</v>
      </c>
      <c r="AY5" t="s">
        <v>507</v>
      </c>
      <c r="AZ5" t="s">
        <v>508</v>
      </c>
      <c r="BA5" t="s">
        <v>509</v>
      </c>
      <c r="BB5" t="s">
        <v>510</v>
      </c>
      <c r="BC5" t="s">
        <v>1</v>
      </c>
      <c r="BD5" t="s">
        <v>3</v>
      </c>
      <c r="BE5" t="s">
        <v>4</v>
      </c>
      <c r="BF5" t="s">
        <v>2</v>
      </c>
      <c r="BG5" t="s">
        <v>5</v>
      </c>
      <c r="BH5" t="s">
        <v>1</v>
      </c>
      <c r="BI5" t="s">
        <v>3</v>
      </c>
      <c r="BJ5" t="s">
        <v>4</v>
      </c>
      <c r="BK5" t="s">
        <v>2</v>
      </c>
      <c r="BL5" t="s">
        <v>5</v>
      </c>
    </row>
    <row r="6" spans="1:64" s="13" customFormat="1" x14ac:dyDescent="0.3">
      <c r="A6" s="13">
        <v>16252</v>
      </c>
      <c r="B6" s="13">
        <v>25.806999999999999</v>
      </c>
      <c r="C6" s="13">
        <v>1282.9913300000001</v>
      </c>
      <c r="D6" s="13">
        <f t="shared" ref="D6:D69" si="0">(ABS(K6-C6)/K6)*10^6</f>
        <v>8.3711320996438054</v>
      </c>
      <c r="E6" s="13" t="s">
        <v>3627</v>
      </c>
      <c r="F6" s="13" t="s">
        <v>532</v>
      </c>
      <c r="G6" s="13" t="s">
        <v>62</v>
      </c>
      <c r="H6" s="13">
        <v>0.33</v>
      </c>
      <c r="I6" s="13" t="b">
        <v>0</v>
      </c>
      <c r="J6" s="13">
        <v>14.07</v>
      </c>
      <c r="K6" s="13">
        <v>1282.9805899999999</v>
      </c>
      <c r="L6" s="13" t="s">
        <v>3628</v>
      </c>
      <c r="M6" s="13" t="s">
        <v>3523</v>
      </c>
      <c r="N6" s="13" t="s">
        <v>3629</v>
      </c>
      <c r="O6" s="13" t="s">
        <v>3630</v>
      </c>
      <c r="P6" s="13">
        <v>530</v>
      </c>
      <c r="Q6" s="13" t="b">
        <v>0</v>
      </c>
      <c r="R6" s="13" t="b">
        <v>1</v>
      </c>
      <c r="S6" s="13" t="b">
        <v>0</v>
      </c>
      <c r="T6" s="13" t="s">
        <v>63</v>
      </c>
      <c r="U6" s="13" t="b">
        <v>0</v>
      </c>
      <c r="V6" s="13" t="b">
        <v>0</v>
      </c>
      <c r="W6" s="13">
        <v>16252</v>
      </c>
      <c r="X6" s="13">
        <v>0</v>
      </c>
      <c r="Y6" s="13">
        <v>0</v>
      </c>
      <c r="Z6" s="13">
        <v>0.97</v>
      </c>
      <c r="AA6" s="13">
        <v>-1</v>
      </c>
      <c r="AB6" s="13">
        <v>-1</v>
      </c>
      <c r="AC6" s="13">
        <v>-1</v>
      </c>
      <c r="AD6" s="13">
        <v>-1</v>
      </c>
      <c r="AE6" s="13">
        <v>-1</v>
      </c>
      <c r="AF6" s="13">
        <v>0.97</v>
      </c>
      <c r="AG6" s="13">
        <v>111.81</v>
      </c>
      <c r="AH6" s="13" t="s">
        <v>501</v>
      </c>
      <c r="AI6" s="13" t="s">
        <v>3631</v>
      </c>
      <c r="AJ6" s="13" t="s">
        <v>62</v>
      </c>
      <c r="AK6" s="13">
        <v>2244261</v>
      </c>
      <c r="AL6" s="13">
        <v>2370500</v>
      </c>
      <c r="AM6" s="13">
        <v>2051097</v>
      </c>
      <c r="AN6" s="13">
        <v>1616475</v>
      </c>
      <c r="AO6" s="13">
        <v>1756666</v>
      </c>
      <c r="AP6" s="13">
        <v>1855277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2221952.6276283301</v>
      </c>
      <c r="BD6" s="13">
        <v>1742805.9194618701</v>
      </c>
      <c r="BE6" s="13">
        <v>0</v>
      </c>
      <c r="BF6" s="13">
        <v>0</v>
      </c>
      <c r="BG6" s="13">
        <v>0</v>
      </c>
      <c r="BH6" s="13">
        <v>160866.24571127299</v>
      </c>
      <c r="BI6" s="13">
        <v>120003.03352705701</v>
      </c>
      <c r="BJ6" s="13">
        <v>0</v>
      </c>
      <c r="BK6" s="13">
        <v>0</v>
      </c>
      <c r="BL6" s="13">
        <v>0</v>
      </c>
    </row>
    <row r="7" spans="1:64" s="13" customFormat="1" x14ac:dyDescent="0.3">
      <c r="A7" s="13">
        <v>16430</v>
      </c>
      <c r="B7" s="13">
        <v>24.315999999999999</v>
      </c>
      <c r="C7" s="13">
        <v>1298.9856</v>
      </c>
      <c r="D7" s="13">
        <f t="shared" si="0"/>
        <v>7.8061520884042039</v>
      </c>
      <c r="E7" s="13" t="s">
        <v>3678</v>
      </c>
      <c r="F7" s="13" t="s">
        <v>532</v>
      </c>
      <c r="G7" s="13" t="s">
        <v>62</v>
      </c>
      <c r="H7" s="13">
        <v>0.28000000000000003</v>
      </c>
      <c r="I7" s="13" t="b">
        <v>0</v>
      </c>
      <c r="J7" s="13">
        <v>13.81</v>
      </c>
      <c r="K7" s="13">
        <v>1298.9754600000001</v>
      </c>
      <c r="L7" s="13" t="s">
        <v>3679</v>
      </c>
      <c r="M7" s="13" t="s">
        <v>3523</v>
      </c>
      <c r="N7" s="13" t="s">
        <v>3680</v>
      </c>
      <c r="O7" s="13" t="s">
        <v>3681</v>
      </c>
      <c r="P7" s="13">
        <v>530</v>
      </c>
      <c r="Q7" s="13" t="b">
        <v>0</v>
      </c>
      <c r="R7" s="13" t="b">
        <v>1</v>
      </c>
      <c r="S7" s="13" t="b">
        <v>0</v>
      </c>
      <c r="T7" s="13" t="s">
        <v>63</v>
      </c>
      <c r="U7" s="13" t="b">
        <v>0</v>
      </c>
      <c r="V7" s="13" t="b">
        <v>0</v>
      </c>
      <c r="W7" s="13">
        <v>16430</v>
      </c>
      <c r="X7" s="13">
        <v>0</v>
      </c>
      <c r="Y7" s="13">
        <v>0</v>
      </c>
      <c r="Z7" s="13">
        <v>0.98</v>
      </c>
      <c r="AA7" s="13">
        <v>-1</v>
      </c>
      <c r="AB7" s="13">
        <v>-1</v>
      </c>
      <c r="AC7" s="13">
        <v>-1</v>
      </c>
      <c r="AD7" s="13">
        <v>-1</v>
      </c>
      <c r="AE7" s="13">
        <v>-1</v>
      </c>
      <c r="AF7" s="13">
        <v>0.98</v>
      </c>
      <c r="AG7" s="13">
        <v>18.55</v>
      </c>
      <c r="AH7" s="13" t="s">
        <v>498</v>
      </c>
      <c r="AI7" s="13" t="s">
        <v>3683</v>
      </c>
      <c r="AJ7" s="13" t="s">
        <v>62</v>
      </c>
      <c r="AK7" s="13">
        <v>292434</v>
      </c>
      <c r="AL7" s="13">
        <v>339151</v>
      </c>
      <c r="AM7" s="13">
        <v>307237</v>
      </c>
      <c r="AN7" s="13">
        <v>176630</v>
      </c>
      <c r="AO7" s="13">
        <v>230174</v>
      </c>
      <c r="AP7" s="13">
        <v>71030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312940.45642702101</v>
      </c>
      <c r="BD7" s="13">
        <v>159278.216374207</v>
      </c>
      <c r="BE7" s="13">
        <v>0</v>
      </c>
      <c r="BF7" s="13">
        <v>0</v>
      </c>
      <c r="BG7" s="13">
        <v>0</v>
      </c>
      <c r="BH7" s="13">
        <v>23874.729002698699</v>
      </c>
      <c r="BI7" s="13">
        <v>80978.665722872305</v>
      </c>
      <c r="BJ7" s="13">
        <v>0</v>
      </c>
      <c r="BK7" s="13">
        <v>0</v>
      </c>
      <c r="BL7" s="13">
        <v>0</v>
      </c>
    </row>
    <row r="8" spans="1:64" s="13" customFormat="1" x14ac:dyDescent="0.3">
      <c r="A8" s="13">
        <v>15492</v>
      </c>
      <c r="B8" s="13">
        <v>24.552</v>
      </c>
      <c r="C8" s="13">
        <v>1200.9114999999999</v>
      </c>
      <c r="D8" s="13">
        <f t="shared" si="0"/>
        <v>7.6275977610618728</v>
      </c>
      <c r="E8" s="13" t="s">
        <v>3521</v>
      </c>
      <c r="F8" s="13" t="s">
        <v>532</v>
      </c>
      <c r="G8" s="13" t="s">
        <v>62</v>
      </c>
      <c r="H8" s="13">
        <v>0.06</v>
      </c>
      <c r="I8" s="13" t="b">
        <v>0</v>
      </c>
      <c r="J8" s="13">
        <v>13.67</v>
      </c>
      <c r="K8" s="13">
        <v>1200.9023400000001</v>
      </c>
      <c r="L8" s="13" t="s">
        <v>3522</v>
      </c>
      <c r="M8" s="13" t="s">
        <v>3523</v>
      </c>
      <c r="N8" s="13" t="s">
        <v>3524</v>
      </c>
      <c r="O8" s="13" t="s">
        <v>3525</v>
      </c>
      <c r="P8" s="13">
        <v>530</v>
      </c>
      <c r="Q8" s="13" t="b">
        <v>0</v>
      </c>
      <c r="R8" s="13" t="b">
        <v>1</v>
      </c>
      <c r="S8" s="13" t="b">
        <v>0</v>
      </c>
      <c r="T8" s="13" t="s">
        <v>63</v>
      </c>
      <c r="U8" s="13" t="b">
        <v>0</v>
      </c>
      <c r="V8" s="13" t="b">
        <v>0</v>
      </c>
      <c r="W8" s="13">
        <v>15492</v>
      </c>
      <c r="X8" s="13">
        <v>0</v>
      </c>
      <c r="Y8" s="13">
        <v>0</v>
      </c>
      <c r="Z8" s="13">
        <v>0.93</v>
      </c>
      <c r="AA8" s="13">
        <v>-1</v>
      </c>
      <c r="AB8" s="13">
        <v>-1</v>
      </c>
      <c r="AC8" s="13">
        <v>-1</v>
      </c>
      <c r="AD8" s="13">
        <v>-1</v>
      </c>
      <c r="AE8" s="13">
        <v>-1</v>
      </c>
      <c r="AF8" s="13">
        <v>0.93</v>
      </c>
      <c r="AG8" s="13">
        <v>21.49</v>
      </c>
      <c r="AH8" s="13" t="s">
        <v>498</v>
      </c>
      <c r="AI8" s="13" t="s">
        <v>3526</v>
      </c>
      <c r="AJ8" s="13" t="s">
        <v>62</v>
      </c>
      <c r="AK8" s="13">
        <v>257845</v>
      </c>
      <c r="AL8" s="13">
        <v>338658</v>
      </c>
      <c r="AM8" s="13">
        <v>406178</v>
      </c>
      <c r="AN8" s="13">
        <v>276120</v>
      </c>
      <c r="AO8" s="13">
        <v>293609</v>
      </c>
      <c r="AP8" s="13">
        <v>358623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16946</v>
      </c>
      <c r="BA8" s="13">
        <v>0</v>
      </c>
      <c r="BB8" s="13">
        <v>0</v>
      </c>
      <c r="BC8" s="13">
        <v>334226.97221038898</v>
      </c>
      <c r="BD8" s="13">
        <v>309450.95140553202</v>
      </c>
      <c r="BE8" s="13">
        <v>0</v>
      </c>
      <c r="BF8" s="13">
        <v>0</v>
      </c>
      <c r="BG8" s="13">
        <v>2824.3802938015501</v>
      </c>
      <c r="BH8" s="13">
        <v>74266.028523086396</v>
      </c>
      <c r="BI8" s="13">
        <v>43473.1868186547</v>
      </c>
      <c r="BJ8" s="13">
        <v>0</v>
      </c>
      <c r="BK8" s="13">
        <v>0</v>
      </c>
      <c r="BL8" s="13">
        <v>6918.2905593858404</v>
      </c>
    </row>
    <row r="9" spans="1:64" s="13" customFormat="1" x14ac:dyDescent="0.3">
      <c r="A9" s="13">
        <v>15739</v>
      </c>
      <c r="B9" s="13">
        <v>24.895</v>
      </c>
      <c r="C9" s="13">
        <v>1226.92725</v>
      </c>
      <c r="D9" s="13">
        <f t="shared" si="0"/>
        <v>7.5636678465062674</v>
      </c>
      <c r="E9" s="13" t="s">
        <v>3549</v>
      </c>
      <c r="F9" s="13" t="s">
        <v>532</v>
      </c>
      <c r="G9" s="13" t="s">
        <v>62</v>
      </c>
      <c r="H9" s="13">
        <v>0.17</v>
      </c>
      <c r="I9" s="13" t="b">
        <v>0</v>
      </c>
      <c r="J9" s="13">
        <v>13.73</v>
      </c>
      <c r="K9" s="13">
        <v>1226.91797</v>
      </c>
      <c r="L9" s="13" t="s">
        <v>3550</v>
      </c>
      <c r="M9" s="13" t="s">
        <v>3523</v>
      </c>
      <c r="N9" s="13" t="s">
        <v>3551</v>
      </c>
      <c r="O9" s="13" t="s">
        <v>3552</v>
      </c>
      <c r="P9" s="13">
        <v>530</v>
      </c>
      <c r="Q9" s="13" t="b">
        <v>0</v>
      </c>
      <c r="R9" s="13" t="b">
        <v>1</v>
      </c>
      <c r="S9" s="13" t="b">
        <v>0</v>
      </c>
      <c r="T9" s="13" t="s">
        <v>63</v>
      </c>
      <c r="U9" s="13" t="b">
        <v>0</v>
      </c>
      <c r="V9" s="13" t="b">
        <v>0</v>
      </c>
      <c r="W9" s="13">
        <v>15739</v>
      </c>
      <c r="X9" s="13">
        <v>0</v>
      </c>
      <c r="Y9" s="13">
        <v>0</v>
      </c>
      <c r="Z9" s="13">
        <v>0.96</v>
      </c>
      <c r="AA9" s="13">
        <v>-1</v>
      </c>
      <c r="AB9" s="13">
        <v>-1</v>
      </c>
      <c r="AC9" s="13">
        <v>-1</v>
      </c>
      <c r="AD9" s="13">
        <v>-1</v>
      </c>
      <c r="AE9" s="13">
        <v>-1</v>
      </c>
      <c r="AF9" s="13">
        <v>0.96</v>
      </c>
      <c r="AG9" s="13">
        <v>9.49</v>
      </c>
      <c r="AH9" s="13" t="s">
        <v>498</v>
      </c>
      <c r="AI9" s="13" t="s">
        <v>3555</v>
      </c>
      <c r="AJ9" s="13" t="s">
        <v>62</v>
      </c>
      <c r="AK9" s="13">
        <v>119770</v>
      </c>
      <c r="AL9" s="13">
        <v>217448</v>
      </c>
      <c r="AM9" s="13">
        <v>227803</v>
      </c>
      <c r="AN9" s="13">
        <v>238459</v>
      </c>
      <c r="AO9" s="13">
        <v>361542</v>
      </c>
      <c r="AP9" s="13">
        <v>376395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188340.11238834099</v>
      </c>
      <c r="BD9" s="13">
        <v>325465.18781712197</v>
      </c>
      <c r="BE9" s="13">
        <v>0</v>
      </c>
      <c r="BF9" s="13">
        <v>0</v>
      </c>
      <c r="BG9" s="13">
        <v>0</v>
      </c>
      <c r="BH9" s="13">
        <v>59609.031847902901</v>
      </c>
      <c r="BI9" s="13">
        <v>75714.720272651204</v>
      </c>
      <c r="BJ9" s="13">
        <v>0</v>
      </c>
      <c r="BK9" s="13">
        <v>0</v>
      </c>
      <c r="BL9" s="13">
        <v>0</v>
      </c>
    </row>
    <row r="10" spans="1:64" s="13" customFormat="1" x14ac:dyDescent="0.3">
      <c r="A10" s="13">
        <v>16587</v>
      </c>
      <c r="B10" s="13">
        <v>26.456</v>
      </c>
      <c r="C10" s="13">
        <v>1313.0364999999999</v>
      </c>
      <c r="D10" s="13">
        <f t="shared" si="0"/>
        <v>6.8772361631846204</v>
      </c>
      <c r="E10" s="13" t="s">
        <v>3729</v>
      </c>
      <c r="F10" s="13" t="s">
        <v>532</v>
      </c>
      <c r="G10" s="13" t="s">
        <v>62</v>
      </c>
      <c r="H10" s="13">
        <v>0.17</v>
      </c>
      <c r="I10" s="13" t="b">
        <v>0</v>
      </c>
      <c r="J10" s="13">
        <v>14.34</v>
      </c>
      <c r="K10" s="13">
        <v>1313.02747</v>
      </c>
      <c r="L10" s="13" t="s">
        <v>3730</v>
      </c>
      <c r="M10" s="13" t="s">
        <v>3523</v>
      </c>
      <c r="N10" s="13" t="s">
        <v>3731</v>
      </c>
      <c r="O10" s="13" t="s">
        <v>3732</v>
      </c>
      <c r="P10" s="13">
        <v>530</v>
      </c>
      <c r="Q10" s="13" t="b">
        <v>0</v>
      </c>
      <c r="R10" s="13" t="b">
        <v>1</v>
      </c>
      <c r="S10" s="13" t="b">
        <v>0</v>
      </c>
      <c r="T10" s="13" t="s">
        <v>63</v>
      </c>
      <c r="U10" s="13" t="b">
        <v>0</v>
      </c>
      <c r="V10" s="13" t="b">
        <v>0</v>
      </c>
      <c r="W10" s="13">
        <v>16587</v>
      </c>
      <c r="X10" s="13">
        <v>0</v>
      </c>
      <c r="Y10" s="13">
        <v>0</v>
      </c>
      <c r="Z10" s="13">
        <v>0.94</v>
      </c>
      <c r="AA10" s="13">
        <v>-1</v>
      </c>
      <c r="AB10" s="13">
        <v>-1</v>
      </c>
      <c r="AC10" s="13">
        <v>-1</v>
      </c>
      <c r="AD10" s="13">
        <v>-1</v>
      </c>
      <c r="AE10" s="13">
        <v>-1</v>
      </c>
      <c r="AF10" s="13">
        <v>0.94</v>
      </c>
      <c r="AG10" s="13">
        <v>5.99</v>
      </c>
      <c r="AH10" s="13" t="s">
        <v>500</v>
      </c>
      <c r="AI10" s="13" t="s">
        <v>3733</v>
      </c>
      <c r="AJ10" s="13" t="s">
        <v>62</v>
      </c>
      <c r="AK10" s="13">
        <v>139296</v>
      </c>
      <c r="AL10" s="13">
        <v>131577</v>
      </c>
      <c r="AM10" s="13">
        <v>54452</v>
      </c>
      <c r="AN10" s="13">
        <v>60242</v>
      </c>
      <c r="AO10" s="13">
        <v>105813</v>
      </c>
      <c r="AP10" s="13">
        <v>29360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11547</v>
      </c>
      <c r="BB10" s="13">
        <v>0</v>
      </c>
      <c r="BC10" s="13">
        <v>108441.614247124</v>
      </c>
      <c r="BD10" s="13">
        <v>65138.182967561603</v>
      </c>
      <c r="BE10" s="13">
        <v>0</v>
      </c>
      <c r="BF10" s="13">
        <v>0</v>
      </c>
      <c r="BG10" s="13">
        <v>1924.5232174544799</v>
      </c>
      <c r="BH10" s="13">
        <v>46915.692297146597</v>
      </c>
      <c r="BI10" s="13">
        <v>38460.898588472301</v>
      </c>
      <c r="BJ10" s="13">
        <v>0</v>
      </c>
      <c r="BK10" s="13">
        <v>0</v>
      </c>
      <c r="BL10" s="13">
        <v>4714.0998809028197</v>
      </c>
    </row>
    <row r="11" spans="1:64" s="13" customFormat="1" x14ac:dyDescent="0.3">
      <c r="A11" s="13">
        <v>15628</v>
      </c>
      <c r="B11" s="13">
        <v>24.811</v>
      </c>
      <c r="C11" s="13">
        <v>1214.92615</v>
      </c>
      <c r="D11" s="13">
        <f t="shared" si="0"/>
        <v>6.7329648602024461</v>
      </c>
      <c r="E11" s="13" t="s">
        <v>3533</v>
      </c>
      <c r="F11" s="13" t="s">
        <v>532</v>
      </c>
      <c r="G11" s="13" t="s">
        <v>62</v>
      </c>
      <c r="H11" s="13">
        <v>0.28000000000000003</v>
      </c>
      <c r="I11" s="13" t="b">
        <v>0</v>
      </c>
      <c r="J11" s="13">
        <v>13.74</v>
      </c>
      <c r="K11" s="13">
        <v>1214.91797</v>
      </c>
      <c r="L11" s="13" t="s">
        <v>3534</v>
      </c>
      <c r="M11" s="13" t="s">
        <v>3523</v>
      </c>
      <c r="N11" s="13" t="s">
        <v>3535</v>
      </c>
      <c r="O11" s="13" t="s">
        <v>3536</v>
      </c>
      <c r="P11" s="13">
        <v>530</v>
      </c>
      <c r="Q11" s="13" t="b">
        <v>0</v>
      </c>
      <c r="R11" s="13" t="b">
        <v>1</v>
      </c>
      <c r="S11" s="13" t="b">
        <v>0</v>
      </c>
      <c r="T11" s="13" t="s">
        <v>63</v>
      </c>
      <c r="U11" s="13" t="b">
        <v>0</v>
      </c>
      <c r="V11" s="13" t="b">
        <v>0</v>
      </c>
      <c r="W11" s="13">
        <v>15628</v>
      </c>
      <c r="X11" s="13">
        <v>0</v>
      </c>
      <c r="Y11" s="13">
        <v>0</v>
      </c>
      <c r="Z11" s="13">
        <v>0.95</v>
      </c>
      <c r="AA11" s="13">
        <v>-1</v>
      </c>
      <c r="AB11" s="13">
        <v>-1</v>
      </c>
      <c r="AC11" s="13">
        <v>-1</v>
      </c>
      <c r="AD11" s="13">
        <v>-1</v>
      </c>
      <c r="AE11" s="13">
        <v>-1</v>
      </c>
      <c r="AF11" s="13">
        <v>0.95</v>
      </c>
      <c r="AG11" s="13">
        <v>75.959999999999994</v>
      </c>
      <c r="AH11" s="13" t="s">
        <v>499</v>
      </c>
      <c r="AI11" s="13" t="s">
        <v>3537</v>
      </c>
      <c r="AJ11" s="13" t="s">
        <v>62</v>
      </c>
      <c r="AK11" s="13">
        <v>1054619</v>
      </c>
      <c r="AL11" s="13">
        <v>1369853</v>
      </c>
      <c r="AM11" s="13">
        <v>1228494</v>
      </c>
      <c r="AN11" s="13">
        <v>1088845</v>
      </c>
      <c r="AO11" s="13">
        <v>1261813</v>
      </c>
      <c r="AP11" s="13">
        <v>1108449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1217655.4555295401</v>
      </c>
      <c r="BD11" s="13">
        <v>1153035.7060567101</v>
      </c>
      <c r="BE11" s="13">
        <v>0</v>
      </c>
      <c r="BF11" s="13">
        <v>0</v>
      </c>
      <c r="BG11" s="13">
        <v>0</v>
      </c>
      <c r="BH11" s="13">
        <v>157896.02829664401</v>
      </c>
      <c r="BI11" s="13">
        <v>94712.877851947604</v>
      </c>
      <c r="BJ11" s="13">
        <v>0</v>
      </c>
      <c r="BK11" s="13">
        <v>0</v>
      </c>
      <c r="BL11" s="13">
        <v>0</v>
      </c>
    </row>
    <row r="12" spans="1:64" s="13" customFormat="1" x14ac:dyDescent="0.3">
      <c r="A12" s="13">
        <v>15873</v>
      </c>
      <c r="B12" s="13">
        <v>25.120999999999999</v>
      </c>
      <c r="C12" s="13">
        <v>1240.9417699999999</v>
      </c>
      <c r="D12" s="13">
        <f t="shared" si="0"/>
        <v>6.591811250601344</v>
      </c>
      <c r="E12" s="13" t="s">
        <v>3584</v>
      </c>
      <c r="F12" s="13" t="s">
        <v>532</v>
      </c>
      <c r="G12" s="13" t="s">
        <v>62</v>
      </c>
      <c r="H12" s="13">
        <v>0.33</v>
      </c>
      <c r="I12" s="13" t="b">
        <v>0</v>
      </c>
      <c r="J12" s="13">
        <v>13.78</v>
      </c>
      <c r="K12" s="13">
        <v>1240.9335900000001</v>
      </c>
      <c r="L12" s="13" t="s">
        <v>3585</v>
      </c>
      <c r="M12" s="13" t="s">
        <v>3523</v>
      </c>
      <c r="N12" s="13" t="s">
        <v>3586</v>
      </c>
      <c r="O12" s="13" t="s">
        <v>3587</v>
      </c>
      <c r="P12" s="13">
        <v>530</v>
      </c>
      <c r="Q12" s="13" t="b">
        <v>0</v>
      </c>
      <c r="R12" s="13" t="b">
        <v>1</v>
      </c>
      <c r="S12" s="13" t="b">
        <v>0</v>
      </c>
      <c r="T12" s="13" t="s">
        <v>63</v>
      </c>
      <c r="U12" s="13" t="b">
        <v>0</v>
      </c>
      <c r="V12" s="13" t="b">
        <v>0</v>
      </c>
      <c r="W12" s="13">
        <v>15873</v>
      </c>
      <c r="X12" s="13">
        <v>0</v>
      </c>
      <c r="Y12" s="13">
        <v>0</v>
      </c>
      <c r="Z12" s="13">
        <v>0.96</v>
      </c>
      <c r="AA12" s="13">
        <v>-1</v>
      </c>
      <c r="AB12" s="13">
        <v>-1</v>
      </c>
      <c r="AC12" s="13">
        <v>-1</v>
      </c>
      <c r="AD12" s="13">
        <v>-1</v>
      </c>
      <c r="AE12" s="13">
        <v>-1</v>
      </c>
      <c r="AF12" s="13">
        <v>0.96</v>
      </c>
      <c r="AG12" s="13">
        <v>97.37</v>
      </c>
      <c r="AH12" s="13" t="s">
        <v>498</v>
      </c>
      <c r="AI12" s="13" t="s">
        <v>3589</v>
      </c>
      <c r="AJ12" s="13" t="s">
        <v>62</v>
      </c>
      <c r="AK12" s="13">
        <v>2360477</v>
      </c>
      <c r="AL12" s="13">
        <v>2327393</v>
      </c>
      <c r="AM12" s="13">
        <v>2573913</v>
      </c>
      <c r="AN12" s="13">
        <v>2350102</v>
      </c>
      <c r="AO12" s="13">
        <v>2808018</v>
      </c>
      <c r="AP12" s="13">
        <v>2428138</v>
      </c>
      <c r="AQ12" s="13">
        <v>0</v>
      </c>
      <c r="AR12" s="13">
        <v>14175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2420594.3560975702</v>
      </c>
      <c r="BD12" s="13">
        <v>2528752.6818512199</v>
      </c>
      <c r="BE12" s="13">
        <v>4725.1596080463096</v>
      </c>
      <c r="BF12" s="13">
        <v>0</v>
      </c>
      <c r="BG12" s="13">
        <v>0</v>
      </c>
      <c r="BH12" s="13">
        <v>133803.96979157801</v>
      </c>
      <c r="BI12" s="13">
        <v>244978.46795868399</v>
      </c>
      <c r="BJ12" s="13">
        <v>8184.2165150084502</v>
      </c>
      <c r="BK12" s="13">
        <v>0</v>
      </c>
      <c r="BL12" s="13">
        <v>0</v>
      </c>
    </row>
    <row r="13" spans="1:64" s="13" customFormat="1" x14ac:dyDescent="0.3">
      <c r="A13" s="13">
        <v>15738</v>
      </c>
      <c r="B13" s="13">
        <v>24.992999999999999</v>
      </c>
      <c r="C13" s="13">
        <v>1226.9259</v>
      </c>
      <c r="D13" s="13">
        <f t="shared" si="0"/>
        <v>6.4633497869360887</v>
      </c>
      <c r="E13" s="13" t="s">
        <v>3549</v>
      </c>
      <c r="F13" s="13" t="s">
        <v>532</v>
      </c>
      <c r="G13" s="13" t="s">
        <v>62</v>
      </c>
      <c r="H13" s="13">
        <v>0.11</v>
      </c>
      <c r="I13" s="13" t="b">
        <v>0</v>
      </c>
      <c r="J13" s="13">
        <v>13.73</v>
      </c>
      <c r="K13" s="13">
        <v>1226.91797</v>
      </c>
      <c r="L13" s="13" t="s">
        <v>3550</v>
      </c>
      <c r="M13" s="13" t="s">
        <v>3523</v>
      </c>
      <c r="N13" s="13" t="s">
        <v>3551</v>
      </c>
      <c r="O13" s="13" t="s">
        <v>3552</v>
      </c>
      <c r="P13" s="13">
        <v>530</v>
      </c>
      <c r="Q13" s="13" t="b">
        <v>0</v>
      </c>
      <c r="R13" s="13" t="b">
        <v>1</v>
      </c>
      <c r="S13" s="13" t="b">
        <v>0</v>
      </c>
      <c r="T13" s="13" t="s">
        <v>63</v>
      </c>
      <c r="U13" s="13" t="b">
        <v>0</v>
      </c>
      <c r="V13" s="13" t="b">
        <v>0</v>
      </c>
      <c r="W13" s="13">
        <v>15738</v>
      </c>
      <c r="X13" s="13">
        <v>0</v>
      </c>
      <c r="Y13" s="13">
        <v>0</v>
      </c>
      <c r="Z13" s="13">
        <v>0.96</v>
      </c>
      <c r="AA13" s="13">
        <v>-1</v>
      </c>
      <c r="AB13" s="13">
        <v>-1</v>
      </c>
      <c r="AC13" s="13">
        <v>-1</v>
      </c>
      <c r="AD13" s="13">
        <v>-1</v>
      </c>
      <c r="AE13" s="13">
        <v>-1</v>
      </c>
      <c r="AF13" s="13">
        <v>0.96</v>
      </c>
      <c r="AG13" s="13">
        <v>12.96</v>
      </c>
      <c r="AH13" s="13" t="s">
        <v>499</v>
      </c>
      <c r="AI13" s="13" t="s">
        <v>3554</v>
      </c>
      <c r="AJ13" s="13" t="s">
        <v>62</v>
      </c>
      <c r="AK13" s="13">
        <v>139447</v>
      </c>
      <c r="AL13" s="13">
        <v>154231</v>
      </c>
      <c r="AM13" s="13">
        <v>222807</v>
      </c>
      <c r="AN13" s="13">
        <v>218475</v>
      </c>
      <c r="AO13" s="13">
        <v>151684</v>
      </c>
      <c r="AP13" s="13">
        <v>237542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172161.74320080201</v>
      </c>
      <c r="BD13" s="13">
        <v>202566.97079226101</v>
      </c>
      <c r="BE13" s="13">
        <v>0</v>
      </c>
      <c r="BF13" s="13">
        <v>0</v>
      </c>
      <c r="BG13" s="13">
        <v>0</v>
      </c>
      <c r="BH13" s="13">
        <v>44478.883786128303</v>
      </c>
      <c r="BI13" s="13">
        <v>45085.684811292798</v>
      </c>
      <c r="BJ13" s="13">
        <v>0</v>
      </c>
      <c r="BK13" s="13">
        <v>0</v>
      </c>
      <c r="BL13" s="13">
        <v>0</v>
      </c>
    </row>
    <row r="14" spans="1:64" s="13" customFormat="1" x14ac:dyDescent="0.3">
      <c r="A14" s="13">
        <v>16367</v>
      </c>
      <c r="B14" s="13">
        <v>24.617000000000001</v>
      </c>
      <c r="C14" s="13">
        <v>1292.93677</v>
      </c>
      <c r="D14" s="13">
        <f t="shared" si="0"/>
        <v>6.3267221896906847</v>
      </c>
      <c r="E14" s="13" t="s">
        <v>3662</v>
      </c>
      <c r="F14" s="13" t="s">
        <v>532</v>
      </c>
      <c r="G14" s="13" t="s">
        <v>62</v>
      </c>
      <c r="H14" s="13">
        <v>0.06</v>
      </c>
      <c r="I14" s="13" t="b">
        <v>0</v>
      </c>
      <c r="J14" s="13">
        <v>13.54</v>
      </c>
      <c r="K14" s="13">
        <v>1292.92859</v>
      </c>
      <c r="L14" s="13" t="s">
        <v>3663</v>
      </c>
      <c r="M14" s="13" t="s">
        <v>3523</v>
      </c>
      <c r="N14" s="13" t="s">
        <v>3664</v>
      </c>
      <c r="O14" s="13" t="s">
        <v>3665</v>
      </c>
      <c r="P14" s="13">
        <v>530</v>
      </c>
      <c r="Q14" s="13" t="b">
        <v>0</v>
      </c>
      <c r="R14" s="13" t="b">
        <v>1</v>
      </c>
      <c r="S14" s="13" t="b">
        <v>0</v>
      </c>
      <c r="T14" s="13" t="s">
        <v>63</v>
      </c>
      <c r="U14" s="13" t="b">
        <v>0</v>
      </c>
      <c r="V14" s="13" t="b">
        <v>0</v>
      </c>
      <c r="W14" s="13">
        <v>16367</v>
      </c>
      <c r="X14" s="13">
        <v>0</v>
      </c>
      <c r="Y14" s="13">
        <v>0</v>
      </c>
      <c r="Z14" s="13">
        <v>0.95</v>
      </c>
      <c r="AA14" s="13">
        <v>-1</v>
      </c>
      <c r="AB14" s="13">
        <v>-1</v>
      </c>
      <c r="AC14" s="13">
        <v>-1</v>
      </c>
      <c r="AD14" s="13">
        <v>-1</v>
      </c>
      <c r="AE14" s="13">
        <v>-1</v>
      </c>
      <c r="AF14" s="13">
        <v>0.95</v>
      </c>
      <c r="AG14" s="13">
        <v>5.47</v>
      </c>
      <c r="AH14" s="13" t="s">
        <v>500</v>
      </c>
      <c r="AI14" s="13" t="s">
        <v>3666</v>
      </c>
      <c r="AJ14" s="13" t="s">
        <v>62</v>
      </c>
      <c r="AK14" s="13">
        <v>0</v>
      </c>
      <c r="AL14" s="13">
        <v>23627</v>
      </c>
      <c r="AM14" s="13">
        <v>29400</v>
      </c>
      <c r="AN14" s="13">
        <v>26463</v>
      </c>
      <c r="AO14" s="13">
        <v>42680</v>
      </c>
      <c r="AP14" s="13">
        <v>24792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17675.630746926199</v>
      </c>
      <c r="BD14" s="13">
        <v>31311.4700916234</v>
      </c>
      <c r="BE14" s="13">
        <v>0</v>
      </c>
      <c r="BF14" s="13">
        <v>0</v>
      </c>
      <c r="BG14" s="13">
        <v>0</v>
      </c>
      <c r="BH14" s="13">
        <v>15577.339478673</v>
      </c>
      <c r="BI14" s="13">
        <v>9880.6472190237801</v>
      </c>
      <c r="BJ14" s="13">
        <v>0</v>
      </c>
      <c r="BK14" s="13">
        <v>0</v>
      </c>
      <c r="BL14" s="13">
        <v>0</v>
      </c>
    </row>
    <row r="15" spans="1:64" s="13" customFormat="1" x14ac:dyDescent="0.3">
      <c r="A15" s="13">
        <v>16429</v>
      </c>
      <c r="B15" s="13">
        <v>24.524999999999999</v>
      </c>
      <c r="C15" s="13">
        <v>1298.98352</v>
      </c>
      <c r="D15" s="13">
        <f t="shared" si="0"/>
        <v>6.2048901215475718</v>
      </c>
      <c r="E15" s="13" t="s">
        <v>3678</v>
      </c>
      <c r="F15" s="13" t="s">
        <v>532</v>
      </c>
      <c r="G15" s="13" t="s">
        <v>62</v>
      </c>
      <c r="H15" s="13">
        <v>0.06</v>
      </c>
      <c r="I15" s="13" t="b">
        <v>0</v>
      </c>
      <c r="J15" s="13">
        <v>13.81</v>
      </c>
      <c r="K15" s="13">
        <v>1298.9754600000001</v>
      </c>
      <c r="L15" s="13" t="s">
        <v>3679</v>
      </c>
      <c r="M15" s="13" t="s">
        <v>3523</v>
      </c>
      <c r="N15" s="13" t="s">
        <v>3680</v>
      </c>
      <c r="O15" s="13" t="s">
        <v>3681</v>
      </c>
      <c r="P15" s="13">
        <v>530</v>
      </c>
      <c r="Q15" s="13" t="b">
        <v>0</v>
      </c>
      <c r="R15" s="13" t="b">
        <v>1</v>
      </c>
      <c r="S15" s="13" t="b">
        <v>0</v>
      </c>
      <c r="T15" s="13" t="s">
        <v>63</v>
      </c>
      <c r="U15" s="13" t="b">
        <v>0</v>
      </c>
      <c r="V15" s="13" t="b">
        <v>0</v>
      </c>
      <c r="W15" s="13">
        <v>16429</v>
      </c>
      <c r="X15" s="13">
        <v>0</v>
      </c>
      <c r="Y15" s="13">
        <v>0</v>
      </c>
      <c r="Z15" s="13">
        <v>0.95</v>
      </c>
      <c r="AA15" s="13">
        <v>-1</v>
      </c>
      <c r="AB15" s="13">
        <v>-1</v>
      </c>
      <c r="AC15" s="13">
        <v>-1</v>
      </c>
      <c r="AD15" s="13">
        <v>-1</v>
      </c>
      <c r="AE15" s="13">
        <v>-1</v>
      </c>
      <c r="AF15" s="13">
        <v>0.95</v>
      </c>
      <c r="AG15" s="13">
        <v>10.64</v>
      </c>
      <c r="AH15" s="13" t="s">
        <v>497</v>
      </c>
      <c r="AI15" s="13" t="s">
        <v>3682</v>
      </c>
      <c r="AJ15" s="13" t="s">
        <v>62</v>
      </c>
      <c r="AK15" s="13">
        <v>109983</v>
      </c>
      <c r="AL15" s="13">
        <v>121541</v>
      </c>
      <c r="AM15" s="13">
        <v>73149</v>
      </c>
      <c r="AN15" s="13">
        <v>47737</v>
      </c>
      <c r="AO15" s="13">
        <v>76422</v>
      </c>
      <c r="AP15" s="13">
        <v>70239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101557.496295869</v>
      </c>
      <c r="BD15" s="13">
        <v>64799.4625843463</v>
      </c>
      <c r="BE15" s="13">
        <v>0</v>
      </c>
      <c r="BF15" s="13">
        <v>0</v>
      </c>
      <c r="BG15" s="13">
        <v>0</v>
      </c>
      <c r="BH15" s="13">
        <v>25272.190534987199</v>
      </c>
      <c r="BI15" s="13">
        <v>15096.008075379799</v>
      </c>
      <c r="BJ15" s="13">
        <v>0</v>
      </c>
      <c r="BK15" s="13">
        <v>0</v>
      </c>
      <c r="BL15" s="13">
        <v>0</v>
      </c>
    </row>
    <row r="16" spans="1:64" s="13" customFormat="1" x14ac:dyDescent="0.3">
      <c r="A16" s="13">
        <v>15872</v>
      </c>
      <c r="B16" s="13">
        <v>25.314</v>
      </c>
      <c r="C16" s="13">
        <v>1240.9411600000001</v>
      </c>
      <c r="D16" s="13">
        <f t="shared" si="0"/>
        <v>6.1002458640731732</v>
      </c>
      <c r="E16" s="13" t="s">
        <v>3584</v>
      </c>
      <c r="F16" s="13" t="s">
        <v>532</v>
      </c>
      <c r="G16" s="13" t="s">
        <v>62</v>
      </c>
      <c r="H16" s="13">
        <v>0.33</v>
      </c>
      <c r="I16" s="13" t="b">
        <v>0</v>
      </c>
      <c r="J16" s="13">
        <v>13.78</v>
      </c>
      <c r="K16" s="13">
        <v>1240.9335900000001</v>
      </c>
      <c r="L16" s="13" t="s">
        <v>3585</v>
      </c>
      <c r="M16" s="13" t="s">
        <v>3523</v>
      </c>
      <c r="N16" s="13" t="s">
        <v>3586</v>
      </c>
      <c r="O16" s="13" t="s">
        <v>3587</v>
      </c>
      <c r="P16" s="13">
        <v>530</v>
      </c>
      <c r="Q16" s="13" t="b">
        <v>0</v>
      </c>
      <c r="R16" s="13" t="b">
        <v>1</v>
      </c>
      <c r="S16" s="13" t="b">
        <v>0</v>
      </c>
      <c r="T16" s="13" t="s">
        <v>63</v>
      </c>
      <c r="U16" s="13" t="b">
        <v>0</v>
      </c>
      <c r="V16" s="13" t="b">
        <v>0</v>
      </c>
      <c r="W16" s="13">
        <v>15872</v>
      </c>
      <c r="X16" s="13">
        <v>0</v>
      </c>
      <c r="Y16" s="13">
        <v>0</v>
      </c>
      <c r="Z16" s="13">
        <v>0.96</v>
      </c>
      <c r="AA16" s="13">
        <v>-1</v>
      </c>
      <c r="AB16" s="13">
        <v>-1</v>
      </c>
      <c r="AC16" s="13">
        <v>-1</v>
      </c>
      <c r="AD16" s="13">
        <v>-1</v>
      </c>
      <c r="AE16" s="13">
        <v>-1</v>
      </c>
      <c r="AF16" s="13">
        <v>0.96</v>
      </c>
      <c r="AG16" s="13">
        <v>59.31</v>
      </c>
      <c r="AH16" s="13" t="s">
        <v>497</v>
      </c>
      <c r="AI16" s="13" t="s">
        <v>3588</v>
      </c>
      <c r="AJ16" s="13" t="s">
        <v>62</v>
      </c>
      <c r="AK16" s="13">
        <v>714045</v>
      </c>
      <c r="AL16" s="13">
        <v>741881</v>
      </c>
      <c r="AM16" s="13">
        <v>956279</v>
      </c>
      <c r="AN16" s="13">
        <v>923038</v>
      </c>
      <c r="AO16" s="13">
        <v>1073123</v>
      </c>
      <c r="AP16" s="13">
        <v>1045819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804068.18663094705</v>
      </c>
      <c r="BD16" s="13">
        <v>1013993.50232446</v>
      </c>
      <c r="BE16" s="13">
        <v>0</v>
      </c>
      <c r="BF16" s="13">
        <v>0</v>
      </c>
      <c r="BG16" s="13">
        <v>0</v>
      </c>
      <c r="BH16" s="13">
        <v>132551.14938632699</v>
      </c>
      <c r="BI16" s="13">
        <v>79944.465677161003</v>
      </c>
      <c r="BJ16" s="13">
        <v>0</v>
      </c>
      <c r="BK16" s="13">
        <v>0</v>
      </c>
      <c r="BL16" s="13">
        <v>0</v>
      </c>
    </row>
    <row r="17" spans="1:64" s="13" customFormat="1" x14ac:dyDescent="0.3">
      <c r="A17" s="13">
        <v>16197</v>
      </c>
      <c r="B17" s="13">
        <v>24.823</v>
      </c>
      <c r="C17" s="13">
        <v>1276.9411600000001</v>
      </c>
      <c r="D17" s="13">
        <f t="shared" si="0"/>
        <v>5.9282644448150004</v>
      </c>
      <c r="E17" s="13" t="s">
        <v>3610</v>
      </c>
      <c r="F17" s="13" t="s">
        <v>532</v>
      </c>
      <c r="G17" s="13" t="s">
        <v>62</v>
      </c>
      <c r="H17" s="13">
        <v>0.17</v>
      </c>
      <c r="I17" s="13" t="b">
        <v>0</v>
      </c>
      <c r="J17" s="13">
        <v>13.66</v>
      </c>
      <c r="K17" s="13">
        <v>1276.9335900000001</v>
      </c>
      <c r="L17" s="13" t="s">
        <v>3611</v>
      </c>
      <c r="M17" s="13" t="s">
        <v>3523</v>
      </c>
      <c r="N17" s="13" t="s">
        <v>3612</v>
      </c>
      <c r="O17" s="13" t="s">
        <v>3613</v>
      </c>
      <c r="P17" s="13">
        <v>530</v>
      </c>
      <c r="Q17" s="13" t="b">
        <v>0</v>
      </c>
      <c r="R17" s="13" t="b">
        <v>1</v>
      </c>
      <c r="S17" s="13" t="b">
        <v>0</v>
      </c>
      <c r="T17" s="13" t="s">
        <v>63</v>
      </c>
      <c r="U17" s="13" t="b">
        <v>0</v>
      </c>
      <c r="V17" s="13" t="b">
        <v>0</v>
      </c>
      <c r="W17" s="13">
        <v>16197</v>
      </c>
      <c r="X17" s="13">
        <v>0</v>
      </c>
      <c r="Y17" s="13">
        <v>0</v>
      </c>
      <c r="Z17" s="13">
        <v>0.96</v>
      </c>
      <c r="AA17" s="13">
        <v>-1</v>
      </c>
      <c r="AB17" s="13">
        <v>-1</v>
      </c>
      <c r="AC17" s="13">
        <v>-1</v>
      </c>
      <c r="AD17" s="13">
        <v>-1</v>
      </c>
      <c r="AE17" s="13">
        <v>-1</v>
      </c>
      <c r="AF17" s="13">
        <v>0.96</v>
      </c>
      <c r="AG17" s="13">
        <v>49.63</v>
      </c>
      <c r="AH17" s="13" t="s">
        <v>501</v>
      </c>
      <c r="AI17" s="13" t="s">
        <v>3616</v>
      </c>
      <c r="AJ17" s="13" t="s">
        <v>62</v>
      </c>
      <c r="AK17" s="13">
        <v>764630</v>
      </c>
      <c r="AL17" s="13">
        <v>947482</v>
      </c>
      <c r="AM17" s="13">
        <v>933629</v>
      </c>
      <c r="AN17" s="13">
        <v>699175</v>
      </c>
      <c r="AO17" s="13">
        <v>780121</v>
      </c>
      <c r="AP17" s="13">
        <v>663678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881913.85296410404</v>
      </c>
      <c r="BD17" s="13">
        <v>714324.62559536495</v>
      </c>
      <c r="BE17" s="13">
        <v>0</v>
      </c>
      <c r="BF17" s="13">
        <v>0</v>
      </c>
      <c r="BG17" s="13">
        <v>0</v>
      </c>
      <c r="BH17" s="13">
        <v>101806.36311227</v>
      </c>
      <c r="BI17" s="13">
        <v>59681.675615286702</v>
      </c>
      <c r="BJ17" s="13">
        <v>0</v>
      </c>
      <c r="BK17" s="13">
        <v>0</v>
      </c>
      <c r="BL17" s="13">
        <v>0</v>
      </c>
    </row>
    <row r="18" spans="1:64" s="13" customFormat="1" x14ac:dyDescent="0.3">
      <c r="A18" s="13">
        <v>15845</v>
      </c>
      <c r="B18" s="13">
        <v>24.809000000000001</v>
      </c>
      <c r="C18" s="13">
        <v>1236.9095500000001</v>
      </c>
      <c r="D18" s="13">
        <f t="shared" si="0"/>
        <v>5.8290778235461937</v>
      </c>
      <c r="E18" s="13" t="s">
        <v>3566</v>
      </c>
      <c r="F18" s="13" t="s">
        <v>532</v>
      </c>
      <c r="G18" s="13" t="s">
        <v>62</v>
      </c>
      <c r="H18" s="13">
        <v>0.17</v>
      </c>
      <c r="I18" s="13" t="b">
        <v>0</v>
      </c>
      <c r="J18" s="13">
        <v>13.56</v>
      </c>
      <c r="K18" s="13">
        <v>1236.9023400000001</v>
      </c>
      <c r="L18" s="13" t="s">
        <v>3567</v>
      </c>
      <c r="M18" s="13" t="s">
        <v>3523</v>
      </c>
      <c r="N18" s="13" t="s">
        <v>3568</v>
      </c>
      <c r="O18" s="13" t="s">
        <v>3569</v>
      </c>
      <c r="P18" s="13">
        <v>530</v>
      </c>
      <c r="Q18" s="13" t="b">
        <v>0</v>
      </c>
      <c r="R18" s="13" t="b">
        <v>1</v>
      </c>
      <c r="S18" s="13" t="b">
        <v>0</v>
      </c>
      <c r="T18" s="13" t="s">
        <v>63</v>
      </c>
      <c r="U18" s="13" t="b">
        <v>0</v>
      </c>
      <c r="V18" s="13" t="b">
        <v>0</v>
      </c>
      <c r="W18" s="13">
        <v>15845</v>
      </c>
      <c r="X18" s="13">
        <v>0</v>
      </c>
      <c r="Y18" s="13">
        <v>0</v>
      </c>
      <c r="Z18" s="13">
        <v>0.98</v>
      </c>
      <c r="AA18" s="13">
        <v>-1</v>
      </c>
      <c r="AB18" s="13">
        <v>-1</v>
      </c>
      <c r="AC18" s="13">
        <v>-1</v>
      </c>
      <c r="AD18" s="13">
        <v>-1</v>
      </c>
      <c r="AE18" s="13">
        <v>-1</v>
      </c>
      <c r="AF18" s="13">
        <v>0.98</v>
      </c>
      <c r="AG18" s="13">
        <v>20.25</v>
      </c>
      <c r="AH18" s="13" t="s">
        <v>499</v>
      </c>
      <c r="AI18" s="13" t="s">
        <v>3572</v>
      </c>
      <c r="AJ18" s="13" t="s">
        <v>62</v>
      </c>
      <c r="AK18" s="13">
        <v>177931</v>
      </c>
      <c r="AL18" s="13">
        <v>285613</v>
      </c>
      <c r="AM18" s="13">
        <v>331254</v>
      </c>
      <c r="AN18" s="13">
        <v>228362</v>
      </c>
      <c r="AO18" s="13">
        <v>276443</v>
      </c>
      <c r="AP18" s="13">
        <v>247009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264932.72329181002</v>
      </c>
      <c r="BD18" s="13">
        <v>250604.62793218301</v>
      </c>
      <c r="BE18" s="13">
        <v>0</v>
      </c>
      <c r="BF18" s="13">
        <v>0</v>
      </c>
      <c r="BG18" s="13">
        <v>0</v>
      </c>
      <c r="BH18" s="13">
        <v>78726.065882287003</v>
      </c>
      <c r="BI18" s="13">
        <v>24241.1519138777</v>
      </c>
      <c r="BJ18" s="13">
        <v>0</v>
      </c>
      <c r="BK18" s="13">
        <v>0</v>
      </c>
      <c r="BL18" s="13">
        <v>0</v>
      </c>
    </row>
    <row r="19" spans="1:64" s="13" customFormat="1" x14ac:dyDescent="0.3">
      <c r="A19" s="13">
        <v>16229</v>
      </c>
      <c r="B19" s="13">
        <v>24.677</v>
      </c>
      <c r="C19" s="13">
        <v>1280.9359099999999</v>
      </c>
      <c r="D19" s="13">
        <f t="shared" si="0"/>
        <v>5.7146042777732395</v>
      </c>
      <c r="E19" s="13" t="s">
        <v>3617</v>
      </c>
      <c r="F19" s="13" t="s">
        <v>532</v>
      </c>
      <c r="G19" s="13" t="s">
        <v>62</v>
      </c>
      <c r="H19" s="13">
        <v>0.28000000000000003</v>
      </c>
      <c r="I19" s="13" t="b">
        <v>0</v>
      </c>
      <c r="J19" s="13">
        <v>13.56</v>
      </c>
      <c r="K19" s="13">
        <v>1280.92859</v>
      </c>
      <c r="L19" s="13" t="s">
        <v>3618</v>
      </c>
      <c r="M19" s="13" t="s">
        <v>3523</v>
      </c>
      <c r="N19" s="13" t="s">
        <v>3619</v>
      </c>
      <c r="O19" s="13" t="s">
        <v>3620</v>
      </c>
      <c r="P19" s="13">
        <v>530</v>
      </c>
      <c r="Q19" s="13" t="b">
        <v>0</v>
      </c>
      <c r="R19" s="13" t="b">
        <v>1</v>
      </c>
      <c r="S19" s="13" t="b">
        <v>0</v>
      </c>
      <c r="T19" s="13" t="s">
        <v>63</v>
      </c>
      <c r="U19" s="13" t="b">
        <v>0</v>
      </c>
      <c r="V19" s="13" t="b">
        <v>0</v>
      </c>
      <c r="W19" s="13">
        <v>16229</v>
      </c>
      <c r="X19" s="13">
        <v>0</v>
      </c>
      <c r="Y19" s="13">
        <v>0</v>
      </c>
      <c r="Z19" s="13">
        <v>0.97</v>
      </c>
      <c r="AA19" s="13">
        <v>-1</v>
      </c>
      <c r="AB19" s="13">
        <v>-1</v>
      </c>
      <c r="AC19" s="13">
        <v>-1</v>
      </c>
      <c r="AD19" s="13">
        <v>-1</v>
      </c>
      <c r="AE19" s="13">
        <v>-1</v>
      </c>
      <c r="AF19" s="13">
        <v>0.97</v>
      </c>
      <c r="AG19" s="13">
        <v>14.1</v>
      </c>
      <c r="AH19" s="13" t="s">
        <v>501</v>
      </c>
      <c r="AI19" s="13" t="s">
        <v>3621</v>
      </c>
      <c r="AJ19" s="13" t="s">
        <v>62</v>
      </c>
      <c r="AK19" s="13">
        <v>136354</v>
      </c>
      <c r="AL19" s="13">
        <v>232328</v>
      </c>
      <c r="AM19" s="13">
        <v>157669</v>
      </c>
      <c r="AN19" s="13">
        <v>288990</v>
      </c>
      <c r="AO19" s="13">
        <v>176953</v>
      </c>
      <c r="AP19" s="13">
        <v>205570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175450.40065614201</v>
      </c>
      <c r="BD19" s="13">
        <v>223837.66837806901</v>
      </c>
      <c r="BE19" s="13">
        <v>0</v>
      </c>
      <c r="BF19" s="13">
        <v>0</v>
      </c>
      <c r="BG19" s="13">
        <v>0</v>
      </c>
      <c r="BH19" s="13">
        <v>50397.114482578101</v>
      </c>
      <c r="BI19" s="13">
        <v>58209.342745408903</v>
      </c>
      <c r="BJ19" s="13">
        <v>0</v>
      </c>
      <c r="BK19" s="13">
        <v>0</v>
      </c>
      <c r="BL19" s="13">
        <v>0</v>
      </c>
    </row>
    <row r="20" spans="1:64" s="13" customFormat="1" x14ac:dyDescent="0.3">
      <c r="A20" s="13">
        <v>15737</v>
      </c>
      <c r="B20" s="13">
        <v>24.771999999999998</v>
      </c>
      <c r="C20" s="13">
        <v>1226.9246800000001</v>
      </c>
      <c r="D20" s="13">
        <f t="shared" si="0"/>
        <v>5.4689882813534014</v>
      </c>
      <c r="E20" s="13" t="s">
        <v>3549</v>
      </c>
      <c r="F20" s="13" t="s">
        <v>532</v>
      </c>
      <c r="G20" s="13" t="s">
        <v>62</v>
      </c>
      <c r="H20" s="13">
        <v>0.06</v>
      </c>
      <c r="I20" s="13" t="b">
        <v>0</v>
      </c>
      <c r="J20" s="13">
        <v>13.73</v>
      </c>
      <c r="K20" s="13">
        <v>1226.91797</v>
      </c>
      <c r="L20" s="13" t="s">
        <v>3550</v>
      </c>
      <c r="M20" s="13" t="s">
        <v>3523</v>
      </c>
      <c r="N20" s="13" t="s">
        <v>3551</v>
      </c>
      <c r="O20" s="13" t="s">
        <v>3552</v>
      </c>
      <c r="P20" s="13">
        <v>530</v>
      </c>
      <c r="Q20" s="13" t="b">
        <v>0</v>
      </c>
      <c r="R20" s="13" t="b">
        <v>1</v>
      </c>
      <c r="S20" s="13" t="b">
        <v>0</v>
      </c>
      <c r="T20" s="13" t="s">
        <v>63</v>
      </c>
      <c r="U20" s="13" t="b">
        <v>0</v>
      </c>
      <c r="V20" s="13" t="b">
        <v>0</v>
      </c>
      <c r="W20" s="13">
        <v>15737</v>
      </c>
      <c r="X20" s="13">
        <v>0</v>
      </c>
      <c r="Y20" s="13">
        <v>0</v>
      </c>
      <c r="Z20" s="13">
        <v>0.96</v>
      </c>
      <c r="AA20" s="13">
        <v>-1</v>
      </c>
      <c r="AB20" s="13">
        <v>-1</v>
      </c>
      <c r="AC20" s="13">
        <v>-1</v>
      </c>
      <c r="AD20" s="13">
        <v>-1</v>
      </c>
      <c r="AE20" s="13">
        <v>-1</v>
      </c>
      <c r="AF20" s="13">
        <v>0.96</v>
      </c>
      <c r="AG20" s="13">
        <v>14.35</v>
      </c>
      <c r="AH20" s="13" t="s">
        <v>500</v>
      </c>
      <c r="AI20" s="13" t="s">
        <v>3553</v>
      </c>
      <c r="AJ20" s="13" t="s">
        <v>62</v>
      </c>
      <c r="AK20" s="13">
        <v>127578</v>
      </c>
      <c r="AL20" s="13">
        <v>122547</v>
      </c>
      <c r="AM20" s="13">
        <v>162522</v>
      </c>
      <c r="AN20" s="13">
        <v>93985</v>
      </c>
      <c r="AO20" s="13">
        <v>206106</v>
      </c>
      <c r="AP20" s="13">
        <v>84445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137549.201771252</v>
      </c>
      <c r="BD20" s="13">
        <v>128178.866967023</v>
      </c>
      <c r="BE20" s="13">
        <v>0</v>
      </c>
      <c r="BF20" s="13">
        <v>0</v>
      </c>
      <c r="BG20" s="13">
        <v>0</v>
      </c>
      <c r="BH20" s="13">
        <v>21772.931572604601</v>
      </c>
      <c r="BI20" s="13">
        <v>67655.058273251503</v>
      </c>
      <c r="BJ20" s="13">
        <v>0</v>
      </c>
      <c r="BK20" s="13">
        <v>0</v>
      </c>
      <c r="BL20" s="13">
        <v>0</v>
      </c>
    </row>
    <row r="21" spans="1:64" s="13" customFormat="1" x14ac:dyDescent="0.3">
      <c r="A21" s="13">
        <v>16267</v>
      </c>
      <c r="B21" s="13">
        <v>23.933</v>
      </c>
      <c r="C21" s="13">
        <v>1284.9669200000001</v>
      </c>
      <c r="D21" s="13">
        <f t="shared" si="0"/>
        <v>5.4165111885376076</v>
      </c>
      <c r="E21" s="13" t="s">
        <v>3632</v>
      </c>
      <c r="F21" s="13" t="s">
        <v>532</v>
      </c>
      <c r="G21" s="13" t="s">
        <v>62</v>
      </c>
      <c r="H21" s="13">
        <v>0.33</v>
      </c>
      <c r="I21" s="13" t="b">
        <v>0</v>
      </c>
      <c r="J21" s="13">
        <v>13.75</v>
      </c>
      <c r="K21" s="13">
        <v>1284.9599599999999</v>
      </c>
      <c r="L21" s="13" t="s">
        <v>3633</v>
      </c>
      <c r="M21" s="13" t="s">
        <v>3523</v>
      </c>
      <c r="N21" s="13" t="s">
        <v>3634</v>
      </c>
      <c r="O21" s="13" t="s">
        <v>3635</v>
      </c>
      <c r="P21" s="13">
        <v>530</v>
      </c>
      <c r="Q21" s="13" t="b">
        <v>0</v>
      </c>
      <c r="R21" s="13" t="b">
        <v>1</v>
      </c>
      <c r="S21" s="13" t="b">
        <v>0</v>
      </c>
      <c r="T21" s="13" t="s">
        <v>63</v>
      </c>
      <c r="U21" s="13" t="b">
        <v>0</v>
      </c>
      <c r="V21" s="13" t="b">
        <v>0</v>
      </c>
      <c r="W21" s="13">
        <v>16267</v>
      </c>
      <c r="X21" s="13">
        <v>0</v>
      </c>
      <c r="Y21" s="13">
        <v>0</v>
      </c>
      <c r="Z21" s="13">
        <v>0.97</v>
      </c>
      <c r="AA21" s="13">
        <v>-1</v>
      </c>
      <c r="AB21" s="13">
        <v>-1</v>
      </c>
      <c r="AC21" s="13">
        <v>-1</v>
      </c>
      <c r="AD21" s="13">
        <v>-1</v>
      </c>
      <c r="AE21" s="13">
        <v>-1</v>
      </c>
      <c r="AF21" s="13">
        <v>0.97</v>
      </c>
      <c r="AG21" s="13">
        <v>20.22</v>
      </c>
      <c r="AH21" s="13" t="s">
        <v>499</v>
      </c>
      <c r="AI21" s="13" t="s">
        <v>3636</v>
      </c>
      <c r="AJ21" s="13" t="s">
        <v>62</v>
      </c>
      <c r="AK21" s="13">
        <v>324496</v>
      </c>
      <c r="AL21" s="13">
        <v>402721</v>
      </c>
      <c r="AM21" s="13">
        <v>468849</v>
      </c>
      <c r="AN21" s="13">
        <v>277149</v>
      </c>
      <c r="AO21" s="13">
        <v>326393</v>
      </c>
      <c r="AP21" s="13">
        <v>330636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398688.77630144701</v>
      </c>
      <c r="BD21" s="13">
        <v>311392.74825196603</v>
      </c>
      <c r="BE21" s="13">
        <v>0</v>
      </c>
      <c r="BF21" s="13">
        <v>0</v>
      </c>
      <c r="BG21" s="13">
        <v>0</v>
      </c>
      <c r="BH21" s="13">
        <v>72260.642482340903</v>
      </c>
      <c r="BI21" s="13">
        <v>29731.511892240502</v>
      </c>
      <c r="BJ21" s="13">
        <v>0</v>
      </c>
      <c r="BK21" s="13">
        <v>0</v>
      </c>
      <c r="BL21" s="13">
        <v>0</v>
      </c>
    </row>
    <row r="22" spans="1:64" s="13" customFormat="1" x14ac:dyDescent="0.3">
      <c r="A22" s="13">
        <v>16343</v>
      </c>
      <c r="B22" s="13">
        <v>25.289000000000001</v>
      </c>
      <c r="C22" s="13">
        <v>1290.9563000000001</v>
      </c>
      <c r="D22" s="13">
        <f t="shared" si="0"/>
        <v>5.3913811987098086</v>
      </c>
      <c r="E22" s="13" t="s">
        <v>3656</v>
      </c>
      <c r="F22" s="13" t="s">
        <v>532</v>
      </c>
      <c r="G22" s="13" t="s">
        <v>62</v>
      </c>
      <c r="H22" s="13">
        <v>0.28000000000000003</v>
      </c>
      <c r="I22" s="13" t="b">
        <v>0</v>
      </c>
      <c r="J22" s="13">
        <v>13.72</v>
      </c>
      <c r="K22" s="13">
        <v>1290.9493399999999</v>
      </c>
      <c r="L22" s="13" t="s">
        <v>3657</v>
      </c>
      <c r="M22" s="13" t="s">
        <v>3523</v>
      </c>
      <c r="N22" s="13" t="s">
        <v>3658</v>
      </c>
      <c r="O22" s="13" t="s">
        <v>3659</v>
      </c>
      <c r="P22" s="13">
        <v>530</v>
      </c>
      <c r="Q22" s="13" t="b">
        <v>0</v>
      </c>
      <c r="R22" s="13" t="b">
        <v>1</v>
      </c>
      <c r="S22" s="13" t="b">
        <v>0</v>
      </c>
      <c r="T22" s="13" t="s">
        <v>63</v>
      </c>
      <c r="U22" s="13" t="b">
        <v>0</v>
      </c>
      <c r="V22" s="13" t="b">
        <v>0</v>
      </c>
      <c r="W22" s="13">
        <v>16343</v>
      </c>
      <c r="X22" s="13">
        <v>0</v>
      </c>
      <c r="Y22" s="13">
        <v>0</v>
      </c>
      <c r="Z22" s="13">
        <v>0.97</v>
      </c>
      <c r="AA22" s="13">
        <v>-1</v>
      </c>
      <c r="AB22" s="13">
        <v>-1</v>
      </c>
      <c r="AC22" s="13">
        <v>-1</v>
      </c>
      <c r="AD22" s="13">
        <v>-1</v>
      </c>
      <c r="AE22" s="13">
        <v>-1</v>
      </c>
      <c r="AF22" s="13">
        <v>0.97</v>
      </c>
      <c r="AG22" s="13">
        <v>55.62</v>
      </c>
      <c r="AH22" s="13" t="s">
        <v>501</v>
      </c>
      <c r="AI22" s="13" t="s">
        <v>3661</v>
      </c>
      <c r="AJ22" s="13" t="s">
        <v>62</v>
      </c>
      <c r="AK22" s="13">
        <v>754295</v>
      </c>
      <c r="AL22" s="13">
        <v>912285</v>
      </c>
      <c r="AM22" s="13">
        <v>787400</v>
      </c>
      <c r="AN22" s="13">
        <v>637740</v>
      </c>
      <c r="AO22" s="13">
        <v>893998</v>
      </c>
      <c r="AP22" s="13">
        <v>751999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817993.35353324597</v>
      </c>
      <c r="BD22" s="13">
        <v>761245.70417519903</v>
      </c>
      <c r="BE22" s="13">
        <v>0</v>
      </c>
      <c r="BF22" s="13">
        <v>0</v>
      </c>
      <c r="BG22" s="13">
        <v>0</v>
      </c>
      <c r="BH22" s="13">
        <v>83319.729863794899</v>
      </c>
      <c r="BI22" s="13">
        <v>128378.85706247301</v>
      </c>
      <c r="BJ22" s="13">
        <v>0</v>
      </c>
      <c r="BK22" s="13">
        <v>0</v>
      </c>
      <c r="BL22" s="13">
        <v>0</v>
      </c>
    </row>
    <row r="23" spans="1:64" s="13" customFormat="1" x14ac:dyDescent="0.3">
      <c r="A23" s="13">
        <v>16511</v>
      </c>
      <c r="B23" s="13">
        <v>25.459</v>
      </c>
      <c r="C23" s="13">
        <v>1304.9716800000001</v>
      </c>
      <c r="D23" s="13">
        <f t="shared" si="0"/>
        <v>5.2415205301708045</v>
      </c>
      <c r="E23" s="13" t="s">
        <v>3706</v>
      </c>
      <c r="F23" s="13" t="s">
        <v>532</v>
      </c>
      <c r="G23" s="13" t="s">
        <v>62</v>
      </c>
      <c r="H23" s="13">
        <v>0.33</v>
      </c>
      <c r="I23" s="13" t="b">
        <v>0</v>
      </c>
      <c r="J23" s="13">
        <v>13.89</v>
      </c>
      <c r="K23" s="13">
        <v>1304.9648400000001</v>
      </c>
      <c r="L23" s="13" t="s">
        <v>3707</v>
      </c>
      <c r="M23" s="13" t="s">
        <v>3523</v>
      </c>
      <c r="N23" s="13" t="s">
        <v>3708</v>
      </c>
      <c r="O23" s="13" t="s">
        <v>3709</v>
      </c>
      <c r="P23" s="13">
        <v>530</v>
      </c>
      <c r="Q23" s="13" t="b">
        <v>0</v>
      </c>
      <c r="R23" s="13" t="b">
        <v>1</v>
      </c>
      <c r="S23" s="13" t="b">
        <v>0</v>
      </c>
      <c r="T23" s="13" t="s">
        <v>63</v>
      </c>
      <c r="U23" s="13" t="b">
        <v>0</v>
      </c>
      <c r="V23" s="13" t="b">
        <v>0</v>
      </c>
      <c r="W23" s="13">
        <v>16511</v>
      </c>
      <c r="X23" s="13">
        <v>0</v>
      </c>
      <c r="Y23" s="13">
        <v>0</v>
      </c>
      <c r="Z23" s="13">
        <v>0.97</v>
      </c>
      <c r="AA23" s="13">
        <v>-1</v>
      </c>
      <c r="AB23" s="13">
        <v>-1</v>
      </c>
      <c r="AC23" s="13">
        <v>-1</v>
      </c>
      <c r="AD23" s="13">
        <v>-1</v>
      </c>
      <c r="AE23" s="13">
        <v>-1</v>
      </c>
      <c r="AF23" s="13">
        <v>0.97</v>
      </c>
      <c r="AG23" s="13">
        <v>59.57</v>
      </c>
      <c r="AH23" s="13" t="s">
        <v>499</v>
      </c>
      <c r="AI23" s="13" t="s">
        <v>3710</v>
      </c>
      <c r="AJ23" s="13" t="s">
        <v>62</v>
      </c>
      <c r="AK23" s="13">
        <v>777448</v>
      </c>
      <c r="AL23" s="13">
        <v>976642</v>
      </c>
      <c r="AM23" s="13">
        <v>718661</v>
      </c>
      <c r="AN23" s="13">
        <v>496663</v>
      </c>
      <c r="AO23" s="13">
        <v>523184</v>
      </c>
      <c r="AP23" s="13">
        <v>620114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824250.26116747502</v>
      </c>
      <c r="BD23" s="13">
        <v>546653.538055246</v>
      </c>
      <c r="BE23" s="13">
        <v>0</v>
      </c>
      <c r="BF23" s="13">
        <v>0</v>
      </c>
      <c r="BG23" s="13">
        <v>0</v>
      </c>
      <c r="BH23" s="13">
        <v>135208.78184677099</v>
      </c>
      <c r="BI23" s="13">
        <v>64985.9580769397</v>
      </c>
      <c r="BJ23" s="13">
        <v>0</v>
      </c>
      <c r="BK23" s="13">
        <v>0</v>
      </c>
      <c r="BL23" s="13">
        <v>0</v>
      </c>
    </row>
    <row r="24" spans="1:64" s="13" customFormat="1" x14ac:dyDescent="0.3">
      <c r="A24" s="13">
        <v>16070</v>
      </c>
      <c r="B24" s="13">
        <v>25.120999999999999</v>
      </c>
      <c r="C24" s="13">
        <v>1262.9245599999999</v>
      </c>
      <c r="D24" s="13">
        <f t="shared" si="0"/>
        <v>5.2180744565382406</v>
      </c>
      <c r="E24" s="13" t="s">
        <v>3600</v>
      </c>
      <c r="F24" s="13" t="s">
        <v>532</v>
      </c>
      <c r="G24" s="13" t="s">
        <v>62</v>
      </c>
      <c r="H24" s="13">
        <v>0.22</v>
      </c>
      <c r="I24" s="13" t="b">
        <v>0</v>
      </c>
      <c r="J24" s="13">
        <v>13.58</v>
      </c>
      <c r="K24" s="13">
        <v>1262.91797</v>
      </c>
      <c r="L24" s="13" t="s">
        <v>3601</v>
      </c>
      <c r="M24" s="13" t="s">
        <v>3523</v>
      </c>
      <c r="N24" s="13" t="s">
        <v>3602</v>
      </c>
      <c r="O24" s="13" t="s">
        <v>3603</v>
      </c>
      <c r="P24" s="13">
        <v>530</v>
      </c>
      <c r="Q24" s="13" t="b">
        <v>0</v>
      </c>
      <c r="R24" s="13" t="b">
        <v>1</v>
      </c>
      <c r="S24" s="13" t="b">
        <v>0</v>
      </c>
      <c r="T24" s="13" t="s">
        <v>63</v>
      </c>
      <c r="U24" s="13" t="b">
        <v>0</v>
      </c>
      <c r="V24" s="13" t="b">
        <v>0</v>
      </c>
      <c r="W24" s="13">
        <v>16070</v>
      </c>
      <c r="X24" s="13">
        <v>0</v>
      </c>
      <c r="Y24" s="13">
        <v>0</v>
      </c>
      <c r="Z24" s="13">
        <v>0.98</v>
      </c>
      <c r="AA24" s="13">
        <v>-1</v>
      </c>
      <c r="AB24" s="13">
        <v>-1</v>
      </c>
      <c r="AC24" s="13">
        <v>-1</v>
      </c>
      <c r="AD24" s="13">
        <v>-1</v>
      </c>
      <c r="AE24" s="13">
        <v>-1</v>
      </c>
      <c r="AF24" s="13">
        <v>0.98</v>
      </c>
      <c r="AG24" s="13">
        <v>15.49</v>
      </c>
      <c r="AH24" s="13" t="s">
        <v>497</v>
      </c>
      <c r="AI24" s="13" t="s">
        <v>3604</v>
      </c>
      <c r="AJ24" s="13" t="s">
        <v>62</v>
      </c>
      <c r="AK24" s="13">
        <v>367906</v>
      </c>
      <c r="AL24" s="13">
        <v>544779</v>
      </c>
      <c r="AM24" s="13">
        <v>496641</v>
      </c>
      <c r="AN24" s="13">
        <v>463538</v>
      </c>
      <c r="AO24" s="13">
        <v>347573</v>
      </c>
      <c r="AP24" s="13">
        <v>504902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469775.43435411202</v>
      </c>
      <c r="BD24" s="13">
        <v>438671.16139394499</v>
      </c>
      <c r="BE24" s="13">
        <v>0</v>
      </c>
      <c r="BF24" s="13">
        <v>0</v>
      </c>
      <c r="BG24" s="13">
        <v>0</v>
      </c>
      <c r="BH24" s="13">
        <v>91445.957990961702</v>
      </c>
      <c r="BI24" s="13">
        <v>81559.414648978098</v>
      </c>
      <c r="BJ24" s="13">
        <v>0</v>
      </c>
      <c r="BK24" s="13">
        <v>0</v>
      </c>
      <c r="BL24" s="13">
        <v>0</v>
      </c>
    </row>
    <row r="25" spans="1:64" s="13" customFormat="1" x14ac:dyDescent="0.3">
      <c r="A25" s="13">
        <v>16384</v>
      </c>
      <c r="B25" s="13">
        <v>24.917000000000002</v>
      </c>
      <c r="C25" s="13">
        <v>1294.95081</v>
      </c>
      <c r="D25" s="13">
        <f t="shared" si="0"/>
        <v>5.0967446697451768</v>
      </c>
      <c r="E25" s="13" t="s">
        <v>3672</v>
      </c>
      <c r="F25" s="13" t="s">
        <v>532</v>
      </c>
      <c r="G25" s="13" t="s">
        <v>62</v>
      </c>
      <c r="H25" s="13">
        <v>0.22</v>
      </c>
      <c r="I25" s="13" t="b">
        <v>0</v>
      </c>
      <c r="J25" s="13">
        <v>13.59</v>
      </c>
      <c r="K25" s="13">
        <v>1294.9442100000001</v>
      </c>
      <c r="L25" s="13" t="s">
        <v>3673</v>
      </c>
      <c r="M25" s="13" t="s">
        <v>3523</v>
      </c>
      <c r="N25" s="13" t="s">
        <v>3674</v>
      </c>
      <c r="O25" s="13" t="s">
        <v>3675</v>
      </c>
      <c r="P25" s="13">
        <v>530</v>
      </c>
      <c r="Q25" s="13" t="b">
        <v>0</v>
      </c>
      <c r="R25" s="13" t="b">
        <v>1</v>
      </c>
      <c r="S25" s="13" t="b">
        <v>0</v>
      </c>
      <c r="T25" s="13" t="s">
        <v>63</v>
      </c>
      <c r="U25" s="13" t="b">
        <v>0</v>
      </c>
      <c r="V25" s="13" t="b">
        <v>0</v>
      </c>
      <c r="W25" s="13">
        <v>16384</v>
      </c>
      <c r="X25" s="13">
        <v>0</v>
      </c>
      <c r="Y25" s="13">
        <v>0</v>
      </c>
      <c r="Z25" s="13">
        <v>0.97</v>
      </c>
      <c r="AA25" s="13">
        <v>-1</v>
      </c>
      <c r="AB25" s="13">
        <v>-1</v>
      </c>
      <c r="AC25" s="13">
        <v>-1</v>
      </c>
      <c r="AD25" s="13">
        <v>-1</v>
      </c>
      <c r="AE25" s="13">
        <v>-1</v>
      </c>
      <c r="AF25" s="13">
        <v>0.97</v>
      </c>
      <c r="AG25" s="13">
        <v>15.57</v>
      </c>
      <c r="AH25" s="13" t="s">
        <v>499</v>
      </c>
      <c r="AI25" s="13" t="s">
        <v>3676</v>
      </c>
      <c r="AJ25" s="13" t="s">
        <v>62</v>
      </c>
      <c r="AK25" s="13">
        <v>114240</v>
      </c>
      <c r="AL25" s="13">
        <v>294890</v>
      </c>
      <c r="AM25" s="13">
        <v>223799</v>
      </c>
      <c r="AN25" s="13">
        <v>253704</v>
      </c>
      <c r="AO25" s="13">
        <v>278583</v>
      </c>
      <c r="AP25" s="13">
        <v>313795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210976.41724143</v>
      </c>
      <c r="BD25" s="13">
        <v>282027.54326357099</v>
      </c>
      <c r="BE25" s="13">
        <v>0</v>
      </c>
      <c r="BF25" s="13">
        <v>0</v>
      </c>
      <c r="BG25" s="13">
        <v>0</v>
      </c>
      <c r="BH25" s="13">
        <v>91005.284171647407</v>
      </c>
      <c r="BI25" s="13">
        <v>30193.4084707293</v>
      </c>
      <c r="BJ25" s="13">
        <v>0</v>
      </c>
      <c r="BK25" s="13">
        <v>0</v>
      </c>
      <c r="BL25" s="13">
        <v>0</v>
      </c>
    </row>
    <row r="26" spans="1:64" s="13" customFormat="1" x14ac:dyDescent="0.3">
      <c r="A26">
        <v>16681</v>
      </c>
      <c r="B26">
        <v>25.561</v>
      </c>
      <c r="C26">
        <v>1322.98206</v>
      </c>
      <c r="D26">
        <f t="shared" si="0"/>
        <v>4.9887546666473161</v>
      </c>
      <c r="E26" t="s">
        <v>3774</v>
      </c>
      <c r="F26" t="s">
        <v>532</v>
      </c>
      <c r="G26" t="s">
        <v>62</v>
      </c>
      <c r="H26">
        <v>0.33</v>
      </c>
      <c r="I26" t="b">
        <v>0</v>
      </c>
      <c r="J26">
        <v>13.79</v>
      </c>
      <c r="K26">
        <v>1322.9754600000001</v>
      </c>
      <c r="L26" t="s">
        <v>3775</v>
      </c>
      <c r="M26" t="s">
        <v>3523</v>
      </c>
      <c r="N26" t="s">
        <v>3776</v>
      </c>
      <c r="O26" t="s">
        <v>3777</v>
      </c>
      <c r="P26">
        <v>530</v>
      </c>
      <c r="Q26" t="b">
        <v>0</v>
      </c>
      <c r="R26" t="b">
        <v>1</v>
      </c>
      <c r="S26" t="b">
        <v>0</v>
      </c>
      <c r="T26" t="s">
        <v>63</v>
      </c>
      <c r="U26" t="b">
        <v>0</v>
      </c>
      <c r="V26" t="b">
        <v>0</v>
      </c>
      <c r="W26">
        <v>16681</v>
      </c>
      <c r="X26">
        <v>0</v>
      </c>
      <c r="Y26">
        <v>0</v>
      </c>
      <c r="Z26">
        <v>0.98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0.98</v>
      </c>
      <c r="AG26">
        <v>61.26</v>
      </c>
      <c r="AH26" t="s">
        <v>499</v>
      </c>
      <c r="AI26" t="s">
        <v>3778</v>
      </c>
      <c r="AJ26" t="s">
        <v>62</v>
      </c>
      <c r="AK26">
        <v>996882</v>
      </c>
      <c r="AL26">
        <v>923000</v>
      </c>
      <c r="AM26">
        <v>972097</v>
      </c>
      <c r="AN26">
        <v>645878</v>
      </c>
      <c r="AO26">
        <v>857424</v>
      </c>
      <c r="AP26">
        <v>717112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963993.08110930899</v>
      </c>
      <c r="BD26">
        <v>740137.73288361402</v>
      </c>
      <c r="BE26">
        <v>0</v>
      </c>
      <c r="BF26">
        <v>0</v>
      </c>
      <c r="BG26">
        <v>0</v>
      </c>
      <c r="BH26">
        <v>37601.756213448003</v>
      </c>
      <c r="BI26">
        <v>107636.432420118</v>
      </c>
      <c r="BJ26">
        <v>0</v>
      </c>
      <c r="BK26">
        <v>0</v>
      </c>
      <c r="BL26">
        <v>0</v>
      </c>
    </row>
    <row r="27" spans="1:64" s="13" customFormat="1" x14ac:dyDescent="0.3">
      <c r="A27">
        <v>15778</v>
      </c>
      <c r="B27">
        <v>25.7</v>
      </c>
      <c r="C27">
        <v>1230.9186999999999</v>
      </c>
      <c r="D27">
        <f t="shared" si="0"/>
        <v>4.7606945102499791</v>
      </c>
      <c r="E27" t="s">
        <v>3556</v>
      </c>
      <c r="F27" t="s">
        <v>532</v>
      </c>
      <c r="G27" t="s">
        <v>62</v>
      </c>
      <c r="H27">
        <v>0.11</v>
      </c>
      <c r="I27" t="b">
        <v>0</v>
      </c>
      <c r="J27">
        <v>13.63</v>
      </c>
      <c r="K27">
        <v>1230.91284</v>
      </c>
      <c r="L27" t="s">
        <v>3557</v>
      </c>
      <c r="M27" t="s">
        <v>3523</v>
      </c>
      <c r="N27" t="s">
        <v>3558</v>
      </c>
      <c r="O27" t="s">
        <v>3559</v>
      </c>
      <c r="P27">
        <v>530</v>
      </c>
      <c r="Q27" t="b">
        <v>0</v>
      </c>
      <c r="R27" t="b">
        <v>1</v>
      </c>
      <c r="S27" t="b">
        <v>0</v>
      </c>
      <c r="T27" t="s">
        <v>63</v>
      </c>
      <c r="U27" t="b">
        <v>0</v>
      </c>
      <c r="V27" t="b">
        <v>0</v>
      </c>
      <c r="W27">
        <v>15778</v>
      </c>
      <c r="X27">
        <v>0</v>
      </c>
      <c r="Y27">
        <v>0</v>
      </c>
      <c r="Z27">
        <v>0.99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0.99</v>
      </c>
      <c r="AG27">
        <v>78.97</v>
      </c>
      <c r="AH27" t="s">
        <v>497</v>
      </c>
      <c r="AI27" t="s">
        <v>3560</v>
      </c>
      <c r="AJ27" t="s">
        <v>62</v>
      </c>
      <c r="AK27">
        <v>1191627</v>
      </c>
      <c r="AL27">
        <v>1749665</v>
      </c>
      <c r="AM27">
        <v>1256605</v>
      </c>
      <c r="AN27">
        <v>0</v>
      </c>
      <c r="AO27">
        <v>29579</v>
      </c>
      <c r="AP27">
        <v>43642</v>
      </c>
      <c r="AQ27">
        <v>1208880</v>
      </c>
      <c r="AR27">
        <v>1408321</v>
      </c>
      <c r="AS27">
        <v>2401917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1399299.0919067201</v>
      </c>
      <c r="BD27">
        <v>24407.003139877899</v>
      </c>
      <c r="BE27">
        <v>1673039.1443948499</v>
      </c>
      <c r="BF27">
        <v>0</v>
      </c>
      <c r="BG27">
        <v>0</v>
      </c>
      <c r="BH27">
        <v>305160.10903351702</v>
      </c>
      <c r="BI27">
        <v>22275.855855244299</v>
      </c>
      <c r="BJ27">
        <v>639055.11759300996</v>
      </c>
      <c r="BK27">
        <v>0</v>
      </c>
      <c r="BL27">
        <v>0</v>
      </c>
    </row>
    <row r="28" spans="1:64" s="13" customFormat="1" x14ac:dyDescent="0.3">
      <c r="A28">
        <v>15844</v>
      </c>
      <c r="B28">
        <v>24.943999999999999</v>
      </c>
      <c r="C28">
        <v>1236.9078400000001</v>
      </c>
      <c r="D28">
        <f t="shared" si="0"/>
        <v>4.446591959704457</v>
      </c>
      <c r="E28" t="s">
        <v>3566</v>
      </c>
      <c r="F28" t="s">
        <v>532</v>
      </c>
      <c r="G28" t="s">
        <v>62</v>
      </c>
      <c r="H28">
        <v>0.28000000000000003</v>
      </c>
      <c r="I28" t="b">
        <v>0</v>
      </c>
      <c r="J28">
        <v>13.56</v>
      </c>
      <c r="K28">
        <v>1236.9023400000001</v>
      </c>
      <c r="L28" t="s">
        <v>3567</v>
      </c>
      <c r="M28" t="s">
        <v>3523</v>
      </c>
      <c r="N28" t="s">
        <v>3568</v>
      </c>
      <c r="O28" t="s">
        <v>3569</v>
      </c>
      <c r="P28">
        <v>530</v>
      </c>
      <c r="Q28" t="b">
        <v>0</v>
      </c>
      <c r="R28" t="b">
        <v>1</v>
      </c>
      <c r="S28" t="b">
        <v>0</v>
      </c>
      <c r="T28" t="s">
        <v>63</v>
      </c>
      <c r="U28" t="b">
        <v>0</v>
      </c>
      <c r="V28" t="b">
        <v>0</v>
      </c>
      <c r="W28">
        <v>15844</v>
      </c>
      <c r="X28">
        <v>0</v>
      </c>
      <c r="Y28">
        <v>0</v>
      </c>
      <c r="Z28">
        <v>0.98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0.98</v>
      </c>
      <c r="AG28">
        <v>34.08</v>
      </c>
      <c r="AH28" t="s">
        <v>498</v>
      </c>
      <c r="AI28" t="s">
        <v>3571</v>
      </c>
      <c r="AJ28" t="s">
        <v>62</v>
      </c>
      <c r="AK28">
        <v>547039</v>
      </c>
      <c r="AL28">
        <v>769321</v>
      </c>
      <c r="AM28">
        <v>895461</v>
      </c>
      <c r="AN28">
        <v>809746</v>
      </c>
      <c r="AO28">
        <v>806822</v>
      </c>
      <c r="AP28">
        <v>900392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737273.32768126205</v>
      </c>
      <c r="BD28">
        <v>838986.85593263397</v>
      </c>
      <c r="BE28">
        <v>0</v>
      </c>
      <c r="BF28">
        <v>0</v>
      </c>
      <c r="BG28">
        <v>0</v>
      </c>
      <c r="BH28">
        <v>176407.90546012999</v>
      </c>
      <c r="BI28">
        <v>53198.505363043703</v>
      </c>
      <c r="BJ28">
        <v>0</v>
      </c>
      <c r="BK28">
        <v>0</v>
      </c>
      <c r="BL28">
        <v>0</v>
      </c>
    </row>
    <row r="29" spans="1:64" s="13" customFormat="1" x14ac:dyDescent="0.3">
      <c r="A29">
        <v>16196</v>
      </c>
      <c r="B29">
        <v>25.295999999999999</v>
      </c>
      <c r="C29">
        <v>1276.93921</v>
      </c>
      <c r="D29">
        <f t="shared" si="0"/>
        <v>4.401168583800847</v>
      </c>
      <c r="E29" t="s">
        <v>3610</v>
      </c>
      <c r="F29" t="s">
        <v>532</v>
      </c>
      <c r="G29" t="s">
        <v>62</v>
      </c>
      <c r="H29">
        <v>0.06</v>
      </c>
      <c r="I29" t="b">
        <v>0</v>
      </c>
      <c r="J29">
        <v>13.66</v>
      </c>
      <c r="K29">
        <v>1276.9335900000001</v>
      </c>
      <c r="L29" t="s">
        <v>3611</v>
      </c>
      <c r="M29" t="s">
        <v>3523</v>
      </c>
      <c r="N29" t="s">
        <v>3612</v>
      </c>
      <c r="O29" t="s">
        <v>3613</v>
      </c>
      <c r="P29">
        <v>530</v>
      </c>
      <c r="Q29" t="b">
        <v>0</v>
      </c>
      <c r="R29" t="b">
        <v>1</v>
      </c>
      <c r="S29" t="b">
        <v>0</v>
      </c>
      <c r="T29" t="s">
        <v>63</v>
      </c>
      <c r="U29" t="b">
        <v>0</v>
      </c>
      <c r="V29" t="b">
        <v>0</v>
      </c>
      <c r="W29">
        <v>16196</v>
      </c>
      <c r="X29">
        <v>0</v>
      </c>
      <c r="Y29">
        <v>0</v>
      </c>
      <c r="Z29">
        <v>0.98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0.98</v>
      </c>
      <c r="AG29">
        <v>64.2</v>
      </c>
      <c r="AH29" t="s">
        <v>497</v>
      </c>
      <c r="AI29" t="s">
        <v>3615</v>
      </c>
      <c r="AJ29" t="s">
        <v>62</v>
      </c>
      <c r="AK29">
        <v>676247</v>
      </c>
      <c r="AL29">
        <v>963973</v>
      </c>
      <c r="AM29">
        <v>790659</v>
      </c>
      <c r="AN29">
        <v>562900</v>
      </c>
      <c r="AO29">
        <v>819808</v>
      </c>
      <c r="AP29">
        <v>762168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810292.79276441399</v>
      </c>
      <c r="BD29">
        <v>714958.46983918</v>
      </c>
      <c r="BE29">
        <v>0</v>
      </c>
      <c r="BF29">
        <v>0</v>
      </c>
      <c r="BG29">
        <v>0</v>
      </c>
      <c r="BH29">
        <v>144864.52133950099</v>
      </c>
      <c r="BI29">
        <v>134803.54181645499</v>
      </c>
      <c r="BJ29">
        <v>0</v>
      </c>
      <c r="BK29">
        <v>0</v>
      </c>
      <c r="BL29">
        <v>0</v>
      </c>
    </row>
    <row r="30" spans="1:64" s="13" customFormat="1" x14ac:dyDescent="0.3">
      <c r="A30">
        <v>15843</v>
      </c>
      <c r="B30">
        <v>25.071000000000002</v>
      </c>
      <c r="C30">
        <v>1236.90759</v>
      </c>
      <c r="D30">
        <f t="shared" si="0"/>
        <v>4.244474143312476</v>
      </c>
      <c r="E30" t="s">
        <v>3566</v>
      </c>
      <c r="F30" t="s">
        <v>532</v>
      </c>
      <c r="G30" t="s">
        <v>62</v>
      </c>
      <c r="H30">
        <v>0.11</v>
      </c>
      <c r="I30" t="b">
        <v>0</v>
      </c>
      <c r="J30">
        <v>13.56</v>
      </c>
      <c r="K30">
        <v>1236.9023400000001</v>
      </c>
      <c r="L30" t="s">
        <v>3567</v>
      </c>
      <c r="M30" t="s">
        <v>3523</v>
      </c>
      <c r="N30" t="s">
        <v>3568</v>
      </c>
      <c r="O30" t="s">
        <v>3569</v>
      </c>
      <c r="P30">
        <v>530</v>
      </c>
      <c r="Q30" t="b">
        <v>0</v>
      </c>
      <c r="R30" t="b">
        <v>1</v>
      </c>
      <c r="S30" t="b">
        <v>0</v>
      </c>
      <c r="T30" t="s">
        <v>63</v>
      </c>
      <c r="U30" t="b">
        <v>0</v>
      </c>
      <c r="V30" t="b">
        <v>0</v>
      </c>
      <c r="W30">
        <v>15843</v>
      </c>
      <c r="X30">
        <v>0</v>
      </c>
      <c r="Y30">
        <v>0</v>
      </c>
      <c r="Z30">
        <v>0.99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0.99</v>
      </c>
      <c r="AG30">
        <v>31.36</v>
      </c>
      <c r="AH30" t="s">
        <v>499</v>
      </c>
      <c r="AI30" t="s">
        <v>3570</v>
      </c>
      <c r="AJ30" t="s">
        <v>62</v>
      </c>
      <c r="AK30">
        <v>310647</v>
      </c>
      <c r="AL30">
        <v>289080</v>
      </c>
      <c r="AM30">
        <v>381379</v>
      </c>
      <c r="AN30">
        <v>406582</v>
      </c>
      <c r="AO30">
        <v>513040</v>
      </c>
      <c r="AP30">
        <v>376376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327035.23939450702</v>
      </c>
      <c r="BD30">
        <v>431999.61770981201</v>
      </c>
      <c r="BE30">
        <v>0</v>
      </c>
      <c r="BF30">
        <v>0</v>
      </c>
      <c r="BG30">
        <v>0</v>
      </c>
      <c r="BH30">
        <v>48282.734315405702</v>
      </c>
      <c r="BI30">
        <v>71790.096361985605</v>
      </c>
      <c r="BJ30">
        <v>0</v>
      </c>
      <c r="BK30">
        <v>0</v>
      </c>
      <c r="BL30">
        <v>0</v>
      </c>
    </row>
    <row r="31" spans="1:64" s="13" customFormat="1" x14ac:dyDescent="0.3">
      <c r="A31">
        <v>16195</v>
      </c>
      <c r="B31">
        <v>25.474</v>
      </c>
      <c r="C31">
        <v>1276.9386</v>
      </c>
      <c r="D31">
        <f t="shared" si="0"/>
        <v>3.9234616734113148</v>
      </c>
      <c r="E31" t="s">
        <v>3610</v>
      </c>
      <c r="F31" t="s">
        <v>532</v>
      </c>
      <c r="G31" t="s">
        <v>62</v>
      </c>
      <c r="H31">
        <v>0.11</v>
      </c>
      <c r="I31" t="b">
        <v>0</v>
      </c>
      <c r="J31">
        <v>13.66</v>
      </c>
      <c r="K31">
        <v>1276.9335900000001</v>
      </c>
      <c r="L31" t="s">
        <v>3611</v>
      </c>
      <c r="M31" t="s">
        <v>3523</v>
      </c>
      <c r="N31" t="s">
        <v>3612</v>
      </c>
      <c r="O31" t="s">
        <v>3613</v>
      </c>
      <c r="P31">
        <v>530</v>
      </c>
      <c r="Q31" t="b">
        <v>0</v>
      </c>
      <c r="R31" t="b">
        <v>1</v>
      </c>
      <c r="S31" t="b">
        <v>0</v>
      </c>
      <c r="T31" t="s">
        <v>63</v>
      </c>
      <c r="U31" t="b">
        <v>0</v>
      </c>
      <c r="V31" t="b">
        <v>0</v>
      </c>
      <c r="W31">
        <v>16195</v>
      </c>
      <c r="X31">
        <v>0</v>
      </c>
      <c r="Y31">
        <v>0</v>
      </c>
      <c r="Z31">
        <v>0.98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0.98</v>
      </c>
      <c r="AG31">
        <v>58.73</v>
      </c>
      <c r="AH31" t="s">
        <v>501</v>
      </c>
      <c r="AI31" t="s">
        <v>3614</v>
      </c>
      <c r="AJ31" t="s">
        <v>62</v>
      </c>
      <c r="AK31">
        <v>1074310</v>
      </c>
      <c r="AL31">
        <v>929674</v>
      </c>
      <c r="AM31">
        <v>1237556</v>
      </c>
      <c r="AN31">
        <v>1090020</v>
      </c>
      <c r="AO31">
        <v>1268291</v>
      </c>
      <c r="AP31">
        <v>1284353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1080513.3825971</v>
      </c>
      <c r="BD31">
        <v>1214221.1930077199</v>
      </c>
      <c r="BE31">
        <v>0</v>
      </c>
      <c r="BF31">
        <v>0</v>
      </c>
      <c r="BG31">
        <v>0</v>
      </c>
      <c r="BH31">
        <v>154034.47442459199</v>
      </c>
      <c r="BI31">
        <v>107861.069756169</v>
      </c>
      <c r="BJ31">
        <v>0</v>
      </c>
      <c r="BK31">
        <v>0</v>
      </c>
      <c r="BL31">
        <v>0</v>
      </c>
    </row>
    <row r="32" spans="1:64" s="13" customFormat="1" x14ac:dyDescent="0.3">
      <c r="A32">
        <v>16811</v>
      </c>
      <c r="B32">
        <v>25.719000000000001</v>
      </c>
      <c r="C32">
        <v>1336.99548</v>
      </c>
      <c r="D32">
        <f t="shared" si="0"/>
        <v>3.1937382745644403</v>
      </c>
      <c r="E32" t="s">
        <v>3832</v>
      </c>
      <c r="F32" t="s">
        <v>532</v>
      </c>
      <c r="G32" t="s">
        <v>62</v>
      </c>
      <c r="H32">
        <v>0.28000000000000003</v>
      </c>
      <c r="I32" t="b">
        <v>0</v>
      </c>
      <c r="J32">
        <v>13.87</v>
      </c>
      <c r="K32">
        <v>1336.9912099999999</v>
      </c>
      <c r="L32" t="s">
        <v>3833</v>
      </c>
      <c r="M32" t="s">
        <v>3523</v>
      </c>
      <c r="N32" t="s">
        <v>3834</v>
      </c>
      <c r="O32" t="s">
        <v>3835</v>
      </c>
      <c r="P32">
        <v>530</v>
      </c>
      <c r="Q32" t="b">
        <v>0</v>
      </c>
      <c r="R32" t="b">
        <v>1</v>
      </c>
      <c r="S32" t="b">
        <v>0</v>
      </c>
      <c r="T32" t="s">
        <v>63</v>
      </c>
      <c r="U32" t="b">
        <v>0</v>
      </c>
      <c r="V32" t="b">
        <v>0</v>
      </c>
      <c r="W32">
        <v>16811</v>
      </c>
      <c r="X32">
        <v>0</v>
      </c>
      <c r="Y32">
        <v>0</v>
      </c>
      <c r="Z32">
        <v>0.99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0.99</v>
      </c>
      <c r="AG32">
        <v>40.21</v>
      </c>
      <c r="AH32" t="s">
        <v>498</v>
      </c>
      <c r="AI32" t="s">
        <v>3836</v>
      </c>
      <c r="AJ32" t="s">
        <v>62</v>
      </c>
      <c r="AK32">
        <v>459991</v>
      </c>
      <c r="AL32">
        <v>543979</v>
      </c>
      <c r="AM32">
        <v>420844</v>
      </c>
      <c r="AN32">
        <v>360107</v>
      </c>
      <c r="AO32">
        <v>336401</v>
      </c>
      <c r="AP32">
        <v>265988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474937.866091392</v>
      </c>
      <c r="BD32">
        <v>320831.98875323101</v>
      </c>
      <c r="BE32">
        <v>0</v>
      </c>
      <c r="BF32">
        <v>0</v>
      </c>
      <c r="BG32">
        <v>0</v>
      </c>
      <c r="BH32">
        <v>62913.6041196117</v>
      </c>
      <c r="BI32">
        <v>48953.151026831503</v>
      </c>
      <c r="BJ32">
        <v>0</v>
      </c>
      <c r="BK32">
        <v>0</v>
      </c>
      <c r="BL32">
        <v>0</v>
      </c>
    </row>
    <row r="33" spans="1:64" s="13" customFormat="1" x14ac:dyDescent="0.3">
      <c r="A33">
        <v>15984</v>
      </c>
      <c r="B33">
        <v>25.265999999999998</v>
      </c>
      <c r="C33">
        <v>1252.9298100000001</v>
      </c>
      <c r="D33">
        <f t="shared" si="0"/>
        <v>3.0169196756917591</v>
      </c>
      <c r="E33" t="s">
        <v>3595</v>
      </c>
      <c r="F33" t="s">
        <v>532</v>
      </c>
      <c r="G33" t="s">
        <v>62</v>
      </c>
      <c r="H33">
        <v>0.33</v>
      </c>
      <c r="I33" t="b">
        <v>0</v>
      </c>
      <c r="J33">
        <v>13.75</v>
      </c>
      <c r="K33">
        <v>1252.9335900000001</v>
      </c>
      <c r="L33" t="s">
        <v>3596</v>
      </c>
      <c r="M33" t="s">
        <v>3523</v>
      </c>
      <c r="N33" t="s">
        <v>3597</v>
      </c>
      <c r="O33" t="s">
        <v>3598</v>
      </c>
      <c r="P33">
        <v>530</v>
      </c>
      <c r="Q33" t="b">
        <v>0</v>
      </c>
      <c r="R33" t="b">
        <v>1</v>
      </c>
      <c r="S33" t="b">
        <v>0</v>
      </c>
      <c r="T33" t="s">
        <v>63</v>
      </c>
      <c r="U33" t="b">
        <v>0</v>
      </c>
      <c r="V33" t="b">
        <v>0</v>
      </c>
      <c r="W33">
        <v>15984</v>
      </c>
      <c r="X33">
        <v>0</v>
      </c>
      <c r="Y33">
        <v>0</v>
      </c>
      <c r="Z33">
        <v>0.99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0.99</v>
      </c>
      <c r="AG33">
        <v>105.53</v>
      </c>
      <c r="AH33" t="s">
        <v>498</v>
      </c>
      <c r="AI33" t="s">
        <v>3599</v>
      </c>
      <c r="AJ33" t="s">
        <v>62</v>
      </c>
      <c r="AK33">
        <v>1768850</v>
      </c>
      <c r="AL33">
        <v>2540998</v>
      </c>
      <c r="AM33">
        <v>2439796</v>
      </c>
      <c r="AN33">
        <v>2162238</v>
      </c>
      <c r="AO33">
        <v>2593226</v>
      </c>
      <c r="AP33">
        <v>2556889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2249881.4026609301</v>
      </c>
      <c r="BD33">
        <v>2437451.0002856101</v>
      </c>
      <c r="BE33">
        <v>0</v>
      </c>
      <c r="BF33">
        <v>0</v>
      </c>
      <c r="BG33">
        <v>0</v>
      </c>
      <c r="BH33">
        <v>419647.07837263</v>
      </c>
      <c r="BI33">
        <v>239033.17537842301</v>
      </c>
      <c r="BJ33">
        <v>0</v>
      </c>
      <c r="BK33">
        <v>0</v>
      </c>
      <c r="BL33">
        <v>0</v>
      </c>
    </row>
    <row r="34" spans="1:64" s="13" customFormat="1" x14ac:dyDescent="0.3">
      <c r="A34">
        <v>15859</v>
      </c>
      <c r="B34">
        <v>24.945</v>
      </c>
      <c r="C34">
        <v>1238.91455</v>
      </c>
      <c r="D34">
        <f t="shared" si="0"/>
        <v>2.760473318508351</v>
      </c>
      <c r="E34" t="s">
        <v>3573</v>
      </c>
      <c r="F34" t="s">
        <v>532</v>
      </c>
      <c r="G34" t="s">
        <v>62</v>
      </c>
      <c r="H34">
        <v>0.17</v>
      </c>
      <c r="I34" t="b">
        <v>0</v>
      </c>
      <c r="J34">
        <v>13.73</v>
      </c>
      <c r="K34">
        <v>1238.91797</v>
      </c>
      <c r="L34" t="s">
        <v>3574</v>
      </c>
      <c r="M34" t="s">
        <v>3523</v>
      </c>
      <c r="N34" t="s">
        <v>3575</v>
      </c>
      <c r="O34" t="s">
        <v>3576</v>
      </c>
      <c r="P34">
        <v>530</v>
      </c>
      <c r="Q34" t="b">
        <v>0</v>
      </c>
      <c r="R34" t="b">
        <v>1</v>
      </c>
      <c r="S34" t="b">
        <v>0</v>
      </c>
      <c r="T34" t="s">
        <v>63</v>
      </c>
      <c r="U34" t="b">
        <v>0</v>
      </c>
      <c r="V34" t="b">
        <v>0</v>
      </c>
      <c r="W34">
        <v>15859</v>
      </c>
      <c r="X34">
        <v>0</v>
      </c>
      <c r="Y34">
        <v>0</v>
      </c>
      <c r="Z34">
        <v>0.99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0.99</v>
      </c>
      <c r="AG34">
        <v>15.9</v>
      </c>
      <c r="AH34" t="s">
        <v>497</v>
      </c>
      <c r="AI34" t="s">
        <v>3577</v>
      </c>
      <c r="AJ34" t="s">
        <v>62</v>
      </c>
      <c r="AK34">
        <v>102076</v>
      </c>
      <c r="AL34">
        <v>214058</v>
      </c>
      <c r="AM34">
        <v>218163</v>
      </c>
      <c r="AN34">
        <v>182090</v>
      </c>
      <c r="AO34">
        <v>202213</v>
      </c>
      <c r="AP34">
        <v>236617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178098.86103038999</v>
      </c>
      <c r="BD34">
        <v>206973.10997508001</v>
      </c>
      <c r="BE34">
        <v>0</v>
      </c>
      <c r="BF34">
        <v>0</v>
      </c>
      <c r="BG34">
        <v>0</v>
      </c>
      <c r="BH34">
        <v>65869.839694588096</v>
      </c>
      <c r="BI34">
        <v>27573.283582678701</v>
      </c>
      <c r="BJ34">
        <v>0</v>
      </c>
      <c r="BK34">
        <v>0</v>
      </c>
      <c r="BL34">
        <v>0</v>
      </c>
    </row>
    <row r="35" spans="1:64" s="13" customFormat="1" x14ac:dyDescent="0.3">
      <c r="A35">
        <v>16322</v>
      </c>
      <c r="B35">
        <v>25.303000000000001</v>
      </c>
      <c r="C35">
        <v>1288.9938999999999</v>
      </c>
      <c r="D35">
        <f t="shared" si="0"/>
        <v>2.0869032924046187</v>
      </c>
      <c r="E35" t="s">
        <v>3642</v>
      </c>
      <c r="F35" t="s">
        <v>532</v>
      </c>
      <c r="G35" t="s">
        <v>62</v>
      </c>
      <c r="H35">
        <v>0.06</v>
      </c>
      <c r="I35" t="b">
        <v>0</v>
      </c>
      <c r="J35">
        <v>13.94</v>
      </c>
      <c r="K35">
        <v>1288.9912099999999</v>
      </c>
      <c r="L35" t="s">
        <v>3643</v>
      </c>
      <c r="M35" t="s">
        <v>3523</v>
      </c>
      <c r="N35" t="s">
        <v>3644</v>
      </c>
      <c r="O35" t="s">
        <v>3645</v>
      </c>
      <c r="P35">
        <v>530</v>
      </c>
      <c r="Q35" t="b">
        <v>0</v>
      </c>
      <c r="R35" t="b">
        <v>1</v>
      </c>
      <c r="S35" t="b">
        <v>0</v>
      </c>
      <c r="T35" t="s">
        <v>63</v>
      </c>
      <c r="U35" t="b">
        <v>0</v>
      </c>
      <c r="V35" t="b">
        <v>0</v>
      </c>
      <c r="W35">
        <v>16322</v>
      </c>
      <c r="X35">
        <v>0</v>
      </c>
      <c r="Y35">
        <v>0</v>
      </c>
      <c r="Z35">
        <v>0.99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0.99</v>
      </c>
      <c r="AG35">
        <v>26.04</v>
      </c>
      <c r="AH35" t="s">
        <v>501</v>
      </c>
      <c r="AI35" t="s">
        <v>3647</v>
      </c>
      <c r="AJ35" t="s">
        <v>62</v>
      </c>
      <c r="AK35">
        <v>254649</v>
      </c>
      <c r="AL35">
        <v>345156</v>
      </c>
      <c r="AM35">
        <v>277633</v>
      </c>
      <c r="AN35">
        <v>184601</v>
      </c>
      <c r="AO35">
        <v>247625</v>
      </c>
      <c r="AP35">
        <v>331360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292479.08611793799</v>
      </c>
      <c r="BD35">
        <v>254528.47850349901</v>
      </c>
      <c r="BE35">
        <v>0</v>
      </c>
      <c r="BF35">
        <v>0</v>
      </c>
      <c r="BG35">
        <v>0</v>
      </c>
      <c r="BH35">
        <v>47044.478483076899</v>
      </c>
      <c r="BI35">
        <v>73622.612074863398</v>
      </c>
      <c r="BJ35">
        <v>0</v>
      </c>
      <c r="BK35">
        <v>0</v>
      </c>
      <c r="BL35">
        <v>0</v>
      </c>
    </row>
    <row r="36" spans="1:64" s="13" customFormat="1" x14ac:dyDescent="0.3">
      <c r="A36">
        <v>16342</v>
      </c>
      <c r="B36">
        <v>25.625</v>
      </c>
      <c r="C36">
        <v>1290.9520299999999</v>
      </c>
      <c r="D36">
        <f t="shared" si="0"/>
        <v>2.0837378483261113</v>
      </c>
      <c r="E36" t="s">
        <v>3656</v>
      </c>
      <c r="F36" t="s">
        <v>532</v>
      </c>
      <c r="G36" t="s">
        <v>62</v>
      </c>
      <c r="H36">
        <v>0.28000000000000003</v>
      </c>
      <c r="I36" t="b">
        <v>0</v>
      </c>
      <c r="J36">
        <v>13.72</v>
      </c>
      <c r="K36">
        <v>1290.9493399999999</v>
      </c>
      <c r="L36" t="s">
        <v>3657</v>
      </c>
      <c r="M36" t="s">
        <v>3523</v>
      </c>
      <c r="N36" t="s">
        <v>3658</v>
      </c>
      <c r="O36" t="s">
        <v>3659</v>
      </c>
      <c r="P36">
        <v>530</v>
      </c>
      <c r="Q36" t="b">
        <v>0</v>
      </c>
      <c r="R36" t="b">
        <v>1</v>
      </c>
      <c r="S36" t="b">
        <v>0</v>
      </c>
      <c r="T36" t="s">
        <v>63</v>
      </c>
      <c r="U36" t="b">
        <v>0</v>
      </c>
      <c r="V36" t="b">
        <v>0</v>
      </c>
      <c r="W36">
        <v>16342</v>
      </c>
      <c r="X36">
        <v>0</v>
      </c>
      <c r="Y36">
        <v>0</v>
      </c>
      <c r="Z36">
        <v>0.99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0.99</v>
      </c>
      <c r="AG36">
        <v>50.09</v>
      </c>
      <c r="AH36" t="s">
        <v>500</v>
      </c>
      <c r="AI36" t="s">
        <v>3660</v>
      </c>
      <c r="AJ36" t="s">
        <v>62</v>
      </c>
      <c r="AK36">
        <v>915032</v>
      </c>
      <c r="AL36">
        <v>527124</v>
      </c>
      <c r="AM36">
        <v>705326</v>
      </c>
      <c r="AN36">
        <v>835341</v>
      </c>
      <c r="AO36">
        <v>714544</v>
      </c>
      <c r="AP36">
        <v>749059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715827.39924189798</v>
      </c>
      <c r="BD36">
        <v>766314.64576701995</v>
      </c>
      <c r="BE36">
        <v>0</v>
      </c>
      <c r="BF36">
        <v>0</v>
      </c>
      <c r="BG36">
        <v>0</v>
      </c>
      <c r="BH36">
        <v>194166.81041068499</v>
      </c>
      <c r="BI36">
        <v>62219.531033605497</v>
      </c>
      <c r="BJ36">
        <v>0</v>
      </c>
      <c r="BK36">
        <v>0</v>
      </c>
      <c r="BL36">
        <v>0</v>
      </c>
    </row>
    <row r="37" spans="1:64" s="13" customFormat="1" x14ac:dyDescent="0.3">
      <c r="A37">
        <v>16183</v>
      </c>
      <c r="B37">
        <v>25.009</v>
      </c>
      <c r="C37">
        <v>1274.9731400000001</v>
      </c>
      <c r="D37">
        <f t="shared" si="0"/>
        <v>1.819642865953105</v>
      </c>
      <c r="E37" t="s">
        <v>3605</v>
      </c>
      <c r="F37" t="s">
        <v>532</v>
      </c>
      <c r="G37" t="s">
        <v>62</v>
      </c>
      <c r="H37">
        <v>0.06</v>
      </c>
      <c r="I37" t="b">
        <v>0</v>
      </c>
      <c r="J37">
        <v>13.89</v>
      </c>
      <c r="K37">
        <v>1274.9754600000001</v>
      </c>
      <c r="L37" t="s">
        <v>3606</v>
      </c>
      <c r="M37" t="s">
        <v>3523</v>
      </c>
      <c r="N37" t="s">
        <v>3607</v>
      </c>
      <c r="O37" t="s">
        <v>3608</v>
      </c>
      <c r="P37">
        <v>530</v>
      </c>
      <c r="Q37" t="b">
        <v>0</v>
      </c>
      <c r="R37" t="b">
        <v>1</v>
      </c>
      <c r="S37" t="b">
        <v>0</v>
      </c>
      <c r="T37" t="s">
        <v>63</v>
      </c>
      <c r="U37" t="b">
        <v>0</v>
      </c>
      <c r="V37" t="b">
        <v>0</v>
      </c>
      <c r="W37">
        <v>16183</v>
      </c>
      <c r="X37">
        <v>0</v>
      </c>
      <c r="Y37">
        <v>0</v>
      </c>
      <c r="Z37">
        <v>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1</v>
      </c>
      <c r="AG37">
        <v>7.18</v>
      </c>
      <c r="AH37" t="s">
        <v>501</v>
      </c>
      <c r="AI37" t="s">
        <v>3609</v>
      </c>
      <c r="AJ37" t="s">
        <v>62</v>
      </c>
      <c r="AK37">
        <v>13056</v>
      </c>
      <c r="AL37">
        <v>119241</v>
      </c>
      <c r="AM37">
        <v>112041</v>
      </c>
      <c r="AN37">
        <v>133113</v>
      </c>
      <c r="AO37">
        <v>144704</v>
      </c>
      <c r="AP37">
        <v>85546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81445.815659793298</v>
      </c>
      <c r="BD37">
        <v>121121.224794241</v>
      </c>
      <c r="BE37">
        <v>0</v>
      </c>
      <c r="BF37">
        <v>0</v>
      </c>
      <c r="BG37">
        <v>0</v>
      </c>
      <c r="BH37">
        <v>59336.469298986602</v>
      </c>
      <c r="BI37">
        <v>31349.048176975801</v>
      </c>
      <c r="BJ37">
        <v>0</v>
      </c>
      <c r="BK37">
        <v>0</v>
      </c>
      <c r="BL37">
        <v>0</v>
      </c>
    </row>
    <row r="38" spans="1:64" s="13" customFormat="1" x14ac:dyDescent="0.3">
      <c r="A38">
        <v>16298</v>
      </c>
      <c r="B38">
        <v>26.088999999999999</v>
      </c>
      <c r="C38">
        <v>1287.0101299999999</v>
      </c>
      <c r="D38">
        <f t="shared" si="0"/>
        <v>1.3286591054226549</v>
      </c>
      <c r="E38" t="s">
        <v>3637</v>
      </c>
      <c r="F38" t="s">
        <v>532</v>
      </c>
      <c r="G38" t="s">
        <v>62</v>
      </c>
      <c r="H38">
        <v>0.33</v>
      </c>
      <c r="I38" t="b">
        <v>0</v>
      </c>
      <c r="J38">
        <v>14.26</v>
      </c>
      <c r="K38">
        <v>1287.0118399999999</v>
      </c>
      <c r="L38" t="s">
        <v>3638</v>
      </c>
      <c r="M38" t="s">
        <v>3523</v>
      </c>
      <c r="N38" t="s">
        <v>3639</v>
      </c>
      <c r="O38" t="s">
        <v>3640</v>
      </c>
      <c r="P38">
        <v>530</v>
      </c>
      <c r="Q38" t="b">
        <v>0</v>
      </c>
      <c r="R38" t="b">
        <v>1</v>
      </c>
      <c r="S38" t="b">
        <v>0</v>
      </c>
      <c r="T38" t="s">
        <v>63</v>
      </c>
      <c r="U38" t="b">
        <v>0</v>
      </c>
      <c r="V38" t="b">
        <v>0</v>
      </c>
      <c r="W38">
        <v>16298</v>
      </c>
      <c r="X38">
        <v>0</v>
      </c>
      <c r="Y38">
        <v>0</v>
      </c>
      <c r="Z38">
        <v>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1</v>
      </c>
      <c r="AG38">
        <v>941.08</v>
      </c>
      <c r="AH38" t="s">
        <v>497</v>
      </c>
      <c r="AI38" t="s">
        <v>3641</v>
      </c>
      <c r="AJ38" t="s">
        <v>62</v>
      </c>
      <c r="AK38">
        <v>20892108</v>
      </c>
      <c r="AL38">
        <v>25065628</v>
      </c>
      <c r="AM38">
        <v>21738942</v>
      </c>
      <c r="AN38">
        <v>15859182</v>
      </c>
      <c r="AO38">
        <v>18282319</v>
      </c>
      <c r="AP38">
        <v>16644615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22565559.4957304</v>
      </c>
      <c r="BD38">
        <v>16928705.362167999</v>
      </c>
      <c r="BE38">
        <v>0</v>
      </c>
      <c r="BF38">
        <v>0</v>
      </c>
      <c r="BG38">
        <v>0</v>
      </c>
      <c r="BH38">
        <v>2206136.49794247</v>
      </c>
      <c r="BI38">
        <v>1236296.10878487</v>
      </c>
      <c r="BJ38">
        <v>0</v>
      </c>
      <c r="BK38">
        <v>0</v>
      </c>
      <c r="BL38">
        <v>0</v>
      </c>
    </row>
    <row r="39" spans="1:64" s="13" customFormat="1" x14ac:dyDescent="0.3">
      <c r="A39">
        <v>15655</v>
      </c>
      <c r="B39">
        <v>24.946000000000002</v>
      </c>
      <c r="C39">
        <v>1216.9324999999999</v>
      </c>
      <c r="D39">
        <f t="shared" si="0"/>
        <v>0.89569390569938356</v>
      </c>
      <c r="E39" t="s">
        <v>3538</v>
      </c>
      <c r="F39" t="s">
        <v>532</v>
      </c>
      <c r="G39" t="s">
        <v>62</v>
      </c>
      <c r="H39">
        <v>0.33</v>
      </c>
      <c r="I39" t="b">
        <v>0</v>
      </c>
      <c r="J39">
        <v>13.79</v>
      </c>
      <c r="K39">
        <v>1216.9335900000001</v>
      </c>
      <c r="L39" t="s">
        <v>3539</v>
      </c>
      <c r="M39" t="s">
        <v>3523</v>
      </c>
      <c r="N39" t="s">
        <v>3540</v>
      </c>
      <c r="O39" t="s">
        <v>3541</v>
      </c>
      <c r="P39">
        <v>530</v>
      </c>
      <c r="Q39" t="b">
        <v>0</v>
      </c>
      <c r="R39" t="b">
        <v>1</v>
      </c>
      <c r="S39" t="b">
        <v>0</v>
      </c>
      <c r="T39" t="s">
        <v>63</v>
      </c>
      <c r="U39" t="b">
        <v>0</v>
      </c>
      <c r="V39" t="b">
        <v>0</v>
      </c>
      <c r="W39">
        <v>15655</v>
      </c>
      <c r="X39">
        <v>0</v>
      </c>
      <c r="Y39">
        <v>0</v>
      </c>
      <c r="Z39">
        <v>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1</v>
      </c>
      <c r="AG39">
        <v>33.049999999999997</v>
      </c>
      <c r="AH39" t="s">
        <v>498</v>
      </c>
      <c r="AI39" t="s">
        <v>3542</v>
      </c>
      <c r="AJ39" t="s">
        <v>62</v>
      </c>
      <c r="AK39">
        <v>728213</v>
      </c>
      <c r="AL39">
        <v>965545</v>
      </c>
      <c r="AM39">
        <v>978753</v>
      </c>
      <c r="AN39">
        <v>961560</v>
      </c>
      <c r="AO39">
        <v>961983</v>
      </c>
      <c r="AP39">
        <v>1023097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890836.98810229695</v>
      </c>
      <c r="BD39">
        <v>982213.45091935794</v>
      </c>
      <c r="BE39">
        <v>0</v>
      </c>
      <c r="BF39">
        <v>0</v>
      </c>
      <c r="BG39">
        <v>0</v>
      </c>
      <c r="BH39">
        <v>140991.41820398701</v>
      </c>
      <c r="BI39">
        <v>35407.103699073501</v>
      </c>
      <c r="BJ39">
        <v>0</v>
      </c>
      <c r="BK39">
        <v>0</v>
      </c>
      <c r="BL39">
        <v>0</v>
      </c>
    </row>
    <row r="40" spans="1:64" s="13" customFormat="1" x14ac:dyDescent="0.3">
      <c r="A40">
        <v>16528</v>
      </c>
      <c r="B40">
        <v>25.449000000000002</v>
      </c>
      <c r="C40">
        <v>1306.9802199999999</v>
      </c>
      <c r="D40">
        <f t="shared" si="0"/>
        <v>0.28309525237504446</v>
      </c>
      <c r="E40" t="s">
        <v>3713</v>
      </c>
      <c r="F40" t="s">
        <v>532</v>
      </c>
      <c r="G40" t="s">
        <v>62</v>
      </c>
      <c r="H40">
        <v>0.06</v>
      </c>
      <c r="I40" t="b">
        <v>0</v>
      </c>
      <c r="J40">
        <v>14</v>
      </c>
      <c r="K40">
        <v>1306.9805899999999</v>
      </c>
      <c r="L40" t="s">
        <v>3714</v>
      </c>
      <c r="M40" t="s">
        <v>3523</v>
      </c>
      <c r="N40" t="s">
        <v>3715</v>
      </c>
      <c r="O40" t="s">
        <v>3716</v>
      </c>
      <c r="P40">
        <v>530</v>
      </c>
      <c r="Q40" t="b">
        <v>0</v>
      </c>
      <c r="R40" t="b">
        <v>1</v>
      </c>
      <c r="S40" t="b">
        <v>0</v>
      </c>
      <c r="T40" t="s">
        <v>63</v>
      </c>
      <c r="U40" t="b">
        <v>0</v>
      </c>
      <c r="V40" t="b">
        <v>0</v>
      </c>
      <c r="W40">
        <v>16528</v>
      </c>
      <c r="X40">
        <v>0</v>
      </c>
      <c r="Y40">
        <v>0</v>
      </c>
      <c r="Z40">
        <v>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1</v>
      </c>
      <c r="AG40">
        <v>27.47</v>
      </c>
      <c r="AH40" t="s">
        <v>498</v>
      </c>
      <c r="AI40" t="s">
        <v>3717</v>
      </c>
      <c r="AJ40" t="s">
        <v>62</v>
      </c>
      <c r="AK40">
        <v>225107</v>
      </c>
      <c r="AL40">
        <v>152339</v>
      </c>
      <c r="AM40">
        <v>314995</v>
      </c>
      <c r="AN40">
        <v>226882</v>
      </c>
      <c r="AO40">
        <v>184493</v>
      </c>
      <c r="AP40">
        <v>142134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230813.65713603</v>
      </c>
      <c r="BD40">
        <v>184503.14715982499</v>
      </c>
      <c r="BE40">
        <v>0</v>
      </c>
      <c r="BF40">
        <v>0</v>
      </c>
      <c r="BG40">
        <v>0</v>
      </c>
      <c r="BH40">
        <v>81477.993088198302</v>
      </c>
      <c r="BI40">
        <v>42373.939096256698</v>
      </c>
      <c r="BJ40">
        <v>0</v>
      </c>
      <c r="BK40">
        <v>0</v>
      </c>
      <c r="BL40">
        <v>0</v>
      </c>
    </row>
    <row r="41" spans="1:64" s="13" customFormat="1" x14ac:dyDescent="0.3">
      <c r="A41">
        <v>15656</v>
      </c>
      <c r="B41">
        <v>25.07</v>
      </c>
      <c r="C41">
        <v>1216.93335</v>
      </c>
      <c r="D41">
        <f t="shared" si="0"/>
        <v>0.19721700678520943</v>
      </c>
      <c r="E41" t="s">
        <v>3538</v>
      </c>
      <c r="F41" t="s">
        <v>532</v>
      </c>
      <c r="G41" t="s">
        <v>62</v>
      </c>
      <c r="H41">
        <v>0.22</v>
      </c>
      <c r="I41" t="b">
        <v>0</v>
      </c>
      <c r="J41">
        <v>13.79</v>
      </c>
      <c r="K41">
        <v>1216.9335900000001</v>
      </c>
      <c r="L41" t="s">
        <v>3539</v>
      </c>
      <c r="M41" t="s">
        <v>3523</v>
      </c>
      <c r="N41" t="s">
        <v>3540</v>
      </c>
      <c r="O41" t="s">
        <v>3541</v>
      </c>
      <c r="P41">
        <v>530</v>
      </c>
      <c r="Q41" t="b">
        <v>0</v>
      </c>
      <c r="R41" t="b">
        <v>1</v>
      </c>
      <c r="S41" t="b">
        <v>0</v>
      </c>
      <c r="T41" t="s">
        <v>63</v>
      </c>
      <c r="U41" t="b">
        <v>0</v>
      </c>
      <c r="V41" t="b">
        <v>0</v>
      </c>
      <c r="W41">
        <v>15656</v>
      </c>
      <c r="X41">
        <v>0</v>
      </c>
      <c r="Y41">
        <v>0</v>
      </c>
      <c r="Z41">
        <v>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1</v>
      </c>
      <c r="AG41">
        <v>29.14</v>
      </c>
      <c r="AH41" t="s">
        <v>497</v>
      </c>
      <c r="AI41" t="s">
        <v>3543</v>
      </c>
      <c r="AJ41" t="s">
        <v>62</v>
      </c>
      <c r="AK41">
        <v>295477</v>
      </c>
      <c r="AL41">
        <v>429177</v>
      </c>
      <c r="AM41">
        <v>492881</v>
      </c>
      <c r="AN41">
        <v>474688</v>
      </c>
      <c r="AO41">
        <v>645631</v>
      </c>
      <c r="AP41">
        <v>594897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405845.063133922</v>
      </c>
      <c r="BD41">
        <v>571738.51965138002</v>
      </c>
      <c r="BE41">
        <v>0</v>
      </c>
      <c r="BF41">
        <v>0</v>
      </c>
      <c r="BG41">
        <v>0</v>
      </c>
      <c r="BH41">
        <v>100749.30907862401</v>
      </c>
      <c r="BI41">
        <v>87793.186003684401</v>
      </c>
      <c r="BJ41">
        <v>0</v>
      </c>
      <c r="BK41">
        <v>0</v>
      </c>
      <c r="BL41">
        <v>0</v>
      </c>
    </row>
    <row r="42" spans="1:64" s="13" customFormat="1" x14ac:dyDescent="0.3">
      <c r="A42">
        <v>16321</v>
      </c>
      <c r="B42">
        <v>25.407</v>
      </c>
      <c r="C42">
        <v>1288.9909700000001</v>
      </c>
      <c r="D42">
        <f t="shared" si="0"/>
        <v>0.18619211518812886</v>
      </c>
      <c r="E42" t="s">
        <v>3642</v>
      </c>
      <c r="F42" t="s">
        <v>532</v>
      </c>
      <c r="G42" t="s">
        <v>62</v>
      </c>
      <c r="H42">
        <v>0.11</v>
      </c>
      <c r="I42" t="b">
        <v>0</v>
      </c>
      <c r="J42">
        <v>13.94</v>
      </c>
      <c r="K42">
        <v>1288.9912099999999</v>
      </c>
      <c r="L42" t="s">
        <v>3643</v>
      </c>
      <c r="M42" t="s">
        <v>3523</v>
      </c>
      <c r="N42" t="s">
        <v>3644</v>
      </c>
      <c r="O42" t="s">
        <v>3645</v>
      </c>
      <c r="P42">
        <v>530</v>
      </c>
      <c r="Q42" t="b">
        <v>0</v>
      </c>
      <c r="R42" t="b">
        <v>1</v>
      </c>
      <c r="S42" t="b">
        <v>0</v>
      </c>
      <c r="T42" t="s">
        <v>63</v>
      </c>
      <c r="U42" t="b">
        <v>0</v>
      </c>
      <c r="V42" t="b">
        <v>0</v>
      </c>
      <c r="W42">
        <v>16321</v>
      </c>
      <c r="X42">
        <v>0</v>
      </c>
      <c r="Y42">
        <v>0</v>
      </c>
      <c r="Z42">
        <v>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1</v>
      </c>
      <c r="AG42">
        <v>37.619999999999997</v>
      </c>
      <c r="AH42" t="s">
        <v>497</v>
      </c>
      <c r="AI42" t="s">
        <v>3646</v>
      </c>
      <c r="AJ42" t="s">
        <v>62</v>
      </c>
      <c r="AK42">
        <v>333863</v>
      </c>
      <c r="AL42">
        <v>409418</v>
      </c>
      <c r="AM42">
        <v>350202</v>
      </c>
      <c r="AN42">
        <v>332087</v>
      </c>
      <c r="AO42">
        <v>347506</v>
      </c>
      <c r="AP42">
        <v>271889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364494.28975923598</v>
      </c>
      <c r="BD42">
        <v>317160.55100004101</v>
      </c>
      <c r="BE42">
        <v>0</v>
      </c>
      <c r="BF42">
        <v>0</v>
      </c>
      <c r="BG42">
        <v>0</v>
      </c>
      <c r="BH42">
        <v>39753.529618356297</v>
      </c>
      <c r="BI42">
        <v>39957.153446390301</v>
      </c>
      <c r="BJ42">
        <v>0</v>
      </c>
      <c r="BK42">
        <v>0</v>
      </c>
      <c r="BL42">
        <v>0</v>
      </c>
    </row>
    <row r="43" spans="1:64" s="13" customFormat="1" x14ac:dyDescent="0.3">
      <c r="A43">
        <v>16792</v>
      </c>
      <c r="B43">
        <v>26.006</v>
      </c>
      <c r="C43">
        <v>1334.97534</v>
      </c>
      <c r="D43">
        <f t="shared" si="0"/>
        <v>8.9889292910130703E-2</v>
      </c>
      <c r="E43" t="s">
        <v>3819</v>
      </c>
      <c r="F43" t="s">
        <v>532</v>
      </c>
      <c r="G43" t="s">
        <v>62</v>
      </c>
      <c r="H43">
        <v>0.17</v>
      </c>
      <c r="I43" t="b">
        <v>0</v>
      </c>
      <c r="J43">
        <v>13.74</v>
      </c>
      <c r="K43">
        <v>1334.9754600000001</v>
      </c>
      <c r="L43" t="s">
        <v>3820</v>
      </c>
      <c r="M43" t="s">
        <v>3523</v>
      </c>
      <c r="N43" t="s">
        <v>3821</v>
      </c>
      <c r="O43" t="s">
        <v>3822</v>
      </c>
      <c r="P43">
        <v>530</v>
      </c>
      <c r="Q43" t="b">
        <v>0</v>
      </c>
      <c r="R43" t="b">
        <v>1</v>
      </c>
      <c r="S43" t="b">
        <v>0</v>
      </c>
      <c r="T43" t="s">
        <v>63</v>
      </c>
      <c r="U43" t="b">
        <v>0</v>
      </c>
      <c r="V43" t="b">
        <v>0</v>
      </c>
      <c r="W43">
        <v>16792</v>
      </c>
      <c r="X43">
        <v>0</v>
      </c>
      <c r="Y43">
        <v>0</v>
      </c>
      <c r="Z43">
        <v>0.99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0.99</v>
      </c>
      <c r="AG43">
        <v>29.3</v>
      </c>
      <c r="AH43" t="s">
        <v>498</v>
      </c>
      <c r="AI43" t="s">
        <v>3823</v>
      </c>
      <c r="AJ43" t="s">
        <v>62</v>
      </c>
      <c r="AK43">
        <v>125184</v>
      </c>
      <c r="AL43">
        <v>406639</v>
      </c>
      <c r="AM43">
        <v>223566</v>
      </c>
      <c r="AN43">
        <v>419888</v>
      </c>
      <c r="AO43">
        <v>341692</v>
      </c>
      <c r="AP43">
        <v>538458</v>
      </c>
      <c r="AQ43">
        <v>0</v>
      </c>
      <c r="AR43">
        <v>0</v>
      </c>
      <c r="AS43">
        <v>0</v>
      </c>
      <c r="AT43">
        <v>0</v>
      </c>
      <c r="AU43">
        <v>16280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251796.253133925</v>
      </c>
      <c r="BD43">
        <v>433346.091837983</v>
      </c>
      <c r="BE43">
        <v>0</v>
      </c>
      <c r="BF43">
        <v>5426.6237111014998</v>
      </c>
      <c r="BG43">
        <v>0</v>
      </c>
      <c r="BH43">
        <v>142835.41234329701</v>
      </c>
      <c r="BI43">
        <v>99070.8715005056</v>
      </c>
      <c r="BJ43">
        <v>0</v>
      </c>
      <c r="BK43">
        <v>9399.1879811857707</v>
      </c>
      <c r="BL43">
        <v>0</v>
      </c>
    </row>
    <row r="44" spans="1:64" s="13" customFormat="1" x14ac:dyDescent="0.3">
      <c r="A44">
        <v>16626</v>
      </c>
      <c r="B44">
        <v>25.71</v>
      </c>
      <c r="C44">
        <v>1317.0224599999999</v>
      </c>
      <c r="D44">
        <f t="shared" si="0"/>
        <v>0</v>
      </c>
      <c r="E44" t="s">
        <v>3744</v>
      </c>
      <c r="F44" t="s">
        <v>532</v>
      </c>
      <c r="G44" t="s">
        <v>62</v>
      </c>
      <c r="H44">
        <v>0.33</v>
      </c>
      <c r="I44" t="b">
        <v>0</v>
      </c>
      <c r="J44">
        <v>14.16</v>
      </c>
      <c r="K44">
        <v>1317.0224599999999</v>
      </c>
      <c r="L44" t="s">
        <v>3745</v>
      </c>
      <c r="M44" t="s">
        <v>3523</v>
      </c>
      <c r="N44" t="s">
        <v>3746</v>
      </c>
      <c r="O44" t="s">
        <v>3747</v>
      </c>
      <c r="P44">
        <v>530</v>
      </c>
      <c r="Q44" t="b">
        <v>0</v>
      </c>
      <c r="R44" t="b">
        <v>1</v>
      </c>
      <c r="S44" t="b">
        <v>0</v>
      </c>
      <c r="T44" t="s">
        <v>63</v>
      </c>
      <c r="U44" t="b">
        <v>0</v>
      </c>
      <c r="V44" t="b">
        <v>0</v>
      </c>
      <c r="W44">
        <v>16626</v>
      </c>
      <c r="X44">
        <v>0</v>
      </c>
      <c r="Y44">
        <v>0</v>
      </c>
      <c r="Z44">
        <v>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1</v>
      </c>
      <c r="AG44">
        <v>73.180000000000007</v>
      </c>
      <c r="AH44" t="s">
        <v>493</v>
      </c>
      <c r="AI44" t="s">
        <v>3748</v>
      </c>
      <c r="AJ44" t="s">
        <v>62</v>
      </c>
      <c r="AK44">
        <v>1047561</v>
      </c>
      <c r="AL44">
        <v>1061587</v>
      </c>
      <c r="AM44">
        <v>845026</v>
      </c>
      <c r="AN44">
        <v>855036</v>
      </c>
      <c r="AO44">
        <v>782712</v>
      </c>
      <c r="AP44">
        <v>804270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984724.98134397599</v>
      </c>
      <c r="BD44">
        <v>814005.95102659694</v>
      </c>
      <c r="BE44">
        <v>0</v>
      </c>
      <c r="BF44">
        <v>0</v>
      </c>
      <c r="BG44">
        <v>0</v>
      </c>
      <c r="BH44">
        <v>121185.627451015</v>
      </c>
      <c r="BI44">
        <v>37132.098949558698</v>
      </c>
      <c r="BJ44">
        <v>0</v>
      </c>
      <c r="BK44">
        <v>0</v>
      </c>
      <c r="BL44">
        <v>0</v>
      </c>
    </row>
    <row r="45" spans="1:64" s="13" customFormat="1" x14ac:dyDescent="0.3">
      <c r="A45" s="13">
        <v>17316</v>
      </c>
      <c r="B45" s="13">
        <v>15.939</v>
      </c>
      <c r="C45" s="13">
        <v>1394.06421</v>
      </c>
      <c r="D45" s="13">
        <f t="shared" si="0"/>
        <v>9.2821261721931592</v>
      </c>
      <c r="E45" s="13" t="s">
        <v>3974</v>
      </c>
      <c r="F45" s="13" t="s">
        <v>532</v>
      </c>
      <c r="G45" s="13" t="s">
        <v>62</v>
      </c>
      <c r="H45" s="13">
        <v>0.39</v>
      </c>
      <c r="I45" s="13" t="b">
        <v>0</v>
      </c>
      <c r="J45" s="13">
        <v>14.29</v>
      </c>
      <c r="K45" s="13">
        <v>1394.0771500000001</v>
      </c>
      <c r="L45" s="13" t="s">
        <v>3975</v>
      </c>
      <c r="M45" s="13" t="s">
        <v>3677</v>
      </c>
      <c r="N45" s="13" t="s">
        <v>3976</v>
      </c>
      <c r="O45" s="13" t="s">
        <v>3977</v>
      </c>
      <c r="P45" s="13">
        <v>530</v>
      </c>
      <c r="Q45" s="13" t="b">
        <v>0</v>
      </c>
      <c r="R45" s="13" t="b">
        <v>1</v>
      </c>
      <c r="S45" s="13" t="b">
        <v>0</v>
      </c>
      <c r="T45" s="13" t="s">
        <v>63</v>
      </c>
      <c r="U45" s="13" t="b">
        <v>0</v>
      </c>
      <c r="V45" s="13" t="b">
        <v>0</v>
      </c>
      <c r="W45" s="13">
        <v>17316</v>
      </c>
      <c r="X45" s="13">
        <v>0</v>
      </c>
      <c r="Y45" s="13">
        <v>0</v>
      </c>
      <c r="Z45" s="13">
        <v>0.95</v>
      </c>
      <c r="AA45" s="13">
        <v>-1</v>
      </c>
      <c r="AB45" s="13">
        <v>-1</v>
      </c>
      <c r="AC45" s="13">
        <v>-1</v>
      </c>
      <c r="AD45" s="13">
        <v>-1</v>
      </c>
      <c r="AE45" s="13">
        <v>-1</v>
      </c>
      <c r="AF45" s="13">
        <v>0.95</v>
      </c>
      <c r="AG45" s="13">
        <v>43.44</v>
      </c>
      <c r="AH45" s="13" t="s">
        <v>503</v>
      </c>
      <c r="AI45" s="13" t="s">
        <v>3978</v>
      </c>
      <c r="AJ45" s="13" t="s">
        <v>62</v>
      </c>
      <c r="AK45" s="13">
        <v>671077</v>
      </c>
      <c r="AL45" s="13">
        <v>643583</v>
      </c>
      <c r="AM45" s="13">
        <v>689922</v>
      </c>
      <c r="AN45" s="13">
        <v>170638</v>
      </c>
      <c r="AO45" s="13">
        <v>265058</v>
      </c>
      <c r="AP45" s="13">
        <v>303818</v>
      </c>
      <c r="AQ45" s="13">
        <v>311162</v>
      </c>
      <c r="AR45" s="13">
        <v>325553</v>
      </c>
      <c r="AS45" s="13">
        <v>391228</v>
      </c>
      <c r="AT45" s="13">
        <v>136766</v>
      </c>
      <c r="AU45" s="13">
        <v>134349</v>
      </c>
      <c r="AV45" s="13">
        <v>249656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668193.97033666901</v>
      </c>
      <c r="BD45" s="13">
        <v>246504.54385422901</v>
      </c>
      <c r="BE45" s="13">
        <v>342647.66166019998</v>
      </c>
      <c r="BF45" s="13">
        <v>173590.032390454</v>
      </c>
      <c r="BG45" s="13">
        <v>0</v>
      </c>
      <c r="BH45" s="13">
        <v>23304.0045166333</v>
      </c>
      <c r="BI45" s="13">
        <v>68500.7953768148</v>
      </c>
      <c r="BJ45" s="13">
        <v>42682.358413034599</v>
      </c>
      <c r="BK45" s="13">
        <v>65886.107069913094</v>
      </c>
      <c r="BL45" s="13">
        <v>0</v>
      </c>
    </row>
    <row r="46" spans="1:64" s="13" customFormat="1" x14ac:dyDescent="0.3">
      <c r="A46" s="13">
        <v>16673</v>
      </c>
      <c r="B46" s="13">
        <v>13.347</v>
      </c>
      <c r="C46" s="13">
        <v>1321.9720500000001</v>
      </c>
      <c r="D46" s="13">
        <f t="shared" si="0"/>
        <v>8.3964761577650648</v>
      </c>
      <c r="E46" s="13" t="s">
        <v>3769</v>
      </c>
      <c r="F46" s="13" t="s">
        <v>532</v>
      </c>
      <c r="G46" s="13" t="s">
        <v>62</v>
      </c>
      <c r="H46" s="13">
        <v>0.17</v>
      </c>
      <c r="I46" s="13" t="b">
        <v>0</v>
      </c>
      <c r="J46" s="13">
        <v>13.8</v>
      </c>
      <c r="K46" s="13">
        <v>1321.98315</v>
      </c>
      <c r="L46" s="13" t="s">
        <v>3770</v>
      </c>
      <c r="M46" s="13" t="s">
        <v>3677</v>
      </c>
      <c r="N46" s="13" t="s">
        <v>3771</v>
      </c>
      <c r="O46" s="13" t="s">
        <v>3772</v>
      </c>
      <c r="P46" s="13">
        <v>530</v>
      </c>
      <c r="Q46" s="13" t="b">
        <v>0</v>
      </c>
      <c r="R46" s="13" t="b">
        <v>1</v>
      </c>
      <c r="S46" s="13" t="b">
        <v>0</v>
      </c>
      <c r="T46" s="13" t="s">
        <v>63</v>
      </c>
      <c r="U46" s="13" t="b">
        <v>0</v>
      </c>
      <c r="V46" s="13" t="b">
        <v>0</v>
      </c>
      <c r="W46" s="13">
        <v>16673</v>
      </c>
      <c r="X46" s="13">
        <v>0</v>
      </c>
      <c r="Y46" s="13">
        <v>0</v>
      </c>
      <c r="Z46" s="13">
        <v>0.95</v>
      </c>
      <c r="AA46" s="13">
        <v>-1</v>
      </c>
      <c r="AB46" s="13">
        <v>-1</v>
      </c>
      <c r="AC46" s="13">
        <v>-1</v>
      </c>
      <c r="AD46" s="13">
        <v>-1</v>
      </c>
      <c r="AE46" s="13">
        <v>-1</v>
      </c>
      <c r="AF46" s="13">
        <v>0.95</v>
      </c>
      <c r="AG46" s="13">
        <v>19.66</v>
      </c>
      <c r="AH46" s="13" t="s">
        <v>495</v>
      </c>
      <c r="AI46" s="13" t="s">
        <v>3773</v>
      </c>
      <c r="AJ46" s="13" t="s">
        <v>62</v>
      </c>
      <c r="AK46" s="13">
        <v>90100</v>
      </c>
      <c r="AL46" s="13">
        <v>221758</v>
      </c>
      <c r="AM46" s="13">
        <v>161815</v>
      </c>
      <c r="AN46" s="13">
        <v>144087</v>
      </c>
      <c r="AO46" s="13">
        <v>177307</v>
      </c>
      <c r="AP46" s="13">
        <v>178531</v>
      </c>
      <c r="AQ46" s="13">
        <v>193980</v>
      </c>
      <c r="AR46" s="13">
        <v>255429</v>
      </c>
      <c r="AS46" s="13">
        <v>132025</v>
      </c>
      <c r="AT46" s="13">
        <v>181538</v>
      </c>
      <c r="AU46" s="13">
        <v>266561</v>
      </c>
      <c r="AV46" s="13">
        <v>264036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157890.931667547</v>
      </c>
      <c r="BD46" s="13">
        <v>166641.60010210899</v>
      </c>
      <c r="BE46" s="13">
        <v>193811.21898361199</v>
      </c>
      <c r="BF46" s="13">
        <v>237378.301120155</v>
      </c>
      <c r="BG46" s="13">
        <v>0</v>
      </c>
      <c r="BH46" s="13">
        <v>65916.781716185302</v>
      </c>
      <c r="BI46" s="13">
        <v>19542.324708663898</v>
      </c>
      <c r="BJ46" s="13">
        <v>61702.144631601201</v>
      </c>
      <c r="BK46" s="13">
        <v>48375.7210256002</v>
      </c>
      <c r="BL46" s="13">
        <v>0</v>
      </c>
    </row>
    <row r="47" spans="1:64" s="13" customFormat="1" x14ac:dyDescent="0.3">
      <c r="A47" s="13">
        <v>17082</v>
      </c>
      <c r="B47" s="13">
        <v>15.063000000000001</v>
      </c>
      <c r="C47" s="13">
        <v>1366.0345500000001</v>
      </c>
      <c r="D47" s="13">
        <f t="shared" si="0"/>
        <v>8.2208079438167232</v>
      </c>
      <c r="E47" s="13" t="s">
        <v>3909</v>
      </c>
      <c r="F47" s="13" t="s">
        <v>532</v>
      </c>
      <c r="G47" s="13" t="s">
        <v>62</v>
      </c>
      <c r="H47" s="13">
        <v>0.67</v>
      </c>
      <c r="I47" s="13" t="b">
        <v>1</v>
      </c>
      <c r="J47" s="13">
        <v>14.11</v>
      </c>
      <c r="K47" s="13">
        <v>1366.0457799999999</v>
      </c>
      <c r="L47" s="13" t="s">
        <v>3910</v>
      </c>
      <c r="M47" s="13" t="s">
        <v>3677</v>
      </c>
      <c r="N47" s="13" t="s">
        <v>3911</v>
      </c>
      <c r="O47" s="13" t="s">
        <v>3912</v>
      </c>
      <c r="P47" s="13">
        <v>530</v>
      </c>
      <c r="Q47" s="13" t="b">
        <v>0</v>
      </c>
      <c r="R47" s="13" t="b">
        <v>1</v>
      </c>
      <c r="S47" s="13" t="b">
        <v>0</v>
      </c>
      <c r="T47" s="13" t="s">
        <v>63</v>
      </c>
      <c r="U47" s="13" t="b">
        <v>0</v>
      </c>
      <c r="V47" s="13" t="b">
        <v>0</v>
      </c>
      <c r="W47" s="13">
        <v>17082</v>
      </c>
      <c r="X47" s="13">
        <v>0</v>
      </c>
      <c r="Y47" s="13">
        <v>0</v>
      </c>
      <c r="Z47" s="13">
        <v>0.92</v>
      </c>
      <c r="AA47" s="13" t="s">
        <v>62</v>
      </c>
      <c r="AB47" s="13" t="s">
        <v>62</v>
      </c>
      <c r="AC47" s="13" t="s">
        <v>62</v>
      </c>
      <c r="AD47" s="13">
        <v>5</v>
      </c>
      <c r="AE47" s="13" t="s">
        <v>62</v>
      </c>
      <c r="AF47" s="13">
        <v>0.46</v>
      </c>
      <c r="AG47" s="13">
        <v>85.74</v>
      </c>
      <c r="AH47" s="13" t="s">
        <v>498</v>
      </c>
      <c r="AI47" s="13" t="s">
        <v>3913</v>
      </c>
      <c r="AJ47" s="13" t="s">
        <v>3914</v>
      </c>
      <c r="AK47" s="13">
        <v>2803745</v>
      </c>
      <c r="AL47" s="13">
        <v>3637397</v>
      </c>
      <c r="AM47" s="13">
        <v>4198202</v>
      </c>
      <c r="AN47" s="13">
        <v>1622785</v>
      </c>
      <c r="AO47" s="13">
        <v>1706398</v>
      </c>
      <c r="AP47" s="13">
        <v>1960603</v>
      </c>
      <c r="AQ47" s="13">
        <v>2781836</v>
      </c>
      <c r="AR47" s="13">
        <v>2939716</v>
      </c>
      <c r="AS47" s="13">
        <v>2016201</v>
      </c>
      <c r="AT47" s="13">
        <v>1308736</v>
      </c>
      <c r="AU47" s="13">
        <v>1224699</v>
      </c>
      <c r="AV47" s="13">
        <v>1491507</v>
      </c>
      <c r="AW47" s="13">
        <v>0</v>
      </c>
      <c r="AX47" s="13">
        <v>0</v>
      </c>
      <c r="AY47" s="13">
        <v>7892</v>
      </c>
      <c r="AZ47" s="13">
        <v>0</v>
      </c>
      <c r="BA47" s="13">
        <v>0</v>
      </c>
      <c r="BB47" s="13">
        <v>0</v>
      </c>
      <c r="BC47" s="13">
        <v>3546447.7574873199</v>
      </c>
      <c r="BD47" s="13">
        <v>1763261.6926126599</v>
      </c>
      <c r="BE47" s="13">
        <v>2579251.23179906</v>
      </c>
      <c r="BF47" s="13">
        <v>1341647.49078586</v>
      </c>
      <c r="BG47" s="13">
        <v>1315.3690159544799</v>
      </c>
      <c r="BH47" s="13">
        <v>701663.19530848204</v>
      </c>
      <c r="BI47" s="13">
        <v>175941.52078383099</v>
      </c>
      <c r="BJ47" s="13">
        <v>493963.93110984197</v>
      </c>
      <c r="BK47" s="13">
        <v>136414.910026142</v>
      </c>
      <c r="BL47" s="13">
        <v>3221.9829125553001</v>
      </c>
    </row>
    <row r="48" spans="1:64" s="13" customFormat="1" x14ac:dyDescent="0.3">
      <c r="A48" s="13">
        <v>17176</v>
      </c>
      <c r="B48" s="13">
        <v>14.754</v>
      </c>
      <c r="C48" s="13">
        <v>1378.0349100000001</v>
      </c>
      <c r="D48" s="13">
        <f t="shared" si="0"/>
        <v>7.8879817765130626</v>
      </c>
      <c r="E48" s="13" t="s">
        <v>3938</v>
      </c>
      <c r="F48" s="13" t="s">
        <v>532</v>
      </c>
      <c r="G48" s="13" t="s">
        <v>62</v>
      </c>
      <c r="H48" s="13">
        <v>0.67</v>
      </c>
      <c r="I48" s="13" t="b">
        <v>1</v>
      </c>
      <c r="J48" s="13">
        <v>14.09</v>
      </c>
      <c r="K48" s="13">
        <v>1378.0457799999999</v>
      </c>
      <c r="L48" s="13" t="s">
        <v>3939</v>
      </c>
      <c r="M48" s="13" t="s">
        <v>3677</v>
      </c>
      <c r="N48" s="13" t="s">
        <v>3940</v>
      </c>
      <c r="O48" s="13" t="s">
        <v>3941</v>
      </c>
      <c r="P48" s="13">
        <v>530</v>
      </c>
      <c r="Q48" s="13" t="b">
        <v>0</v>
      </c>
      <c r="R48" s="13" t="b">
        <v>1</v>
      </c>
      <c r="S48" s="13" t="b">
        <v>0</v>
      </c>
      <c r="T48" s="13" t="s">
        <v>63</v>
      </c>
      <c r="U48" s="13" t="b">
        <v>0</v>
      </c>
      <c r="V48" s="13" t="b">
        <v>0</v>
      </c>
      <c r="W48" s="13">
        <v>17176</v>
      </c>
      <c r="X48" s="13">
        <v>0</v>
      </c>
      <c r="Y48" s="13">
        <v>0</v>
      </c>
      <c r="Z48" s="13">
        <v>0.93</v>
      </c>
      <c r="AA48" s="13">
        <v>0.02</v>
      </c>
      <c r="AB48" s="13">
        <v>0.35</v>
      </c>
      <c r="AC48" s="13">
        <v>0.12</v>
      </c>
      <c r="AD48" s="13">
        <v>5</v>
      </c>
      <c r="AE48" s="13">
        <v>0.2</v>
      </c>
      <c r="AF48" s="13">
        <v>0.72</v>
      </c>
      <c r="AG48" s="13">
        <v>1930.1</v>
      </c>
      <c r="AH48" s="13" t="s">
        <v>498</v>
      </c>
      <c r="AI48" s="13" t="s">
        <v>3942</v>
      </c>
      <c r="AJ48" s="13" t="s">
        <v>3943</v>
      </c>
      <c r="AK48" s="13">
        <v>35120299</v>
      </c>
      <c r="AL48" s="13">
        <v>42924306</v>
      </c>
      <c r="AM48" s="13">
        <v>45465686</v>
      </c>
      <c r="AN48" s="13">
        <v>31174626</v>
      </c>
      <c r="AO48" s="13">
        <v>32240730</v>
      </c>
      <c r="AP48" s="13">
        <v>35190322</v>
      </c>
      <c r="AQ48" s="13">
        <v>38534179</v>
      </c>
      <c r="AR48" s="13">
        <v>39149589</v>
      </c>
      <c r="AS48" s="13">
        <v>35927647</v>
      </c>
      <c r="AT48" s="13">
        <v>31168118</v>
      </c>
      <c r="AU48" s="13">
        <v>34235297</v>
      </c>
      <c r="AV48" s="13">
        <v>33152490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41170096.963119499</v>
      </c>
      <c r="BD48" s="13">
        <v>32868559.267629702</v>
      </c>
      <c r="BE48" s="13">
        <v>37870472.112099901</v>
      </c>
      <c r="BF48" s="13">
        <v>32851968.168301102</v>
      </c>
      <c r="BG48" s="13">
        <v>0</v>
      </c>
      <c r="BH48" s="13">
        <v>5391168.1149845803</v>
      </c>
      <c r="BI48" s="13">
        <v>2080163.7585763501</v>
      </c>
      <c r="BJ48" s="13">
        <v>1710440.88036276</v>
      </c>
      <c r="BK48" s="13">
        <v>1555516.66625573</v>
      </c>
      <c r="BL48" s="13">
        <v>0</v>
      </c>
    </row>
    <row r="49" spans="1:64" s="13" customFormat="1" x14ac:dyDescent="0.3">
      <c r="A49" s="13">
        <v>17445</v>
      </c>
      <c r="B49" s="13">
        <v>15.904</v>
      </c>
      <c r="C49" s="13">
        <v>1406.0664099999999</v>
      </c>
      <c r="D49" s="13">
        <f t="shared" si="0"/>
        <v>7.6382721959239213</v>
      </c>
      <c r="E49" s="13" t="s">
        <v>4011</v>
      </c>
      <c r="F49" s="13" t="s">
        <v>532</v>
      </c>
      <c r="G49" s="13" t="s">
        <v>62</v>
      </c>
      <c r="H49" s="13">
        <v>0.67</v>
      </c>
      <c r="I49" s="13" t="b">
        <v>0</v>
      </c>
      <c r="J49" s="13">
        <v>14.26</v>
      </c>
      <c r="K49" s="13">
        <v>1406.0771500000001</v>
      </c>
      <c r="L49" s="13" t="s">
        <v>4012</v>
      </c>
      <c r="M49" s="13" t="s">
        <v>3677</v>
      </c>
      <c r="N49" s="13" t="s">
        <v>4013</v>
      </c>
      <c r="O49" s="13" t="s">
        <v>4014</v>
      </c>
      <c r="P49" s="13">
        <v>530</v>
      </c>
      <c r="Q49" s="13" t="b">
        <v>0</v>
      </c>
      <c r="R49" s="13" t="b">
        <v>1</v>
      </c>
      <c r="S49" s="13" t="b">
        <v>0</v>
      </c>
      <c r="T49" s="13" t="s">
        <v>63</v>
      </c>
      <c r="U49" s="13" t="b">
        <v>0</v>
      </c>
      <c r="V49" s="13" t="b">
        <v>0</v>
      </c>
      <c r="W49" s="13">
        <v>17445</v>
      </c>
      <c r="X49" s="13">
        <v>0</v>
      </c>
      <c r="Y49" s="13">
        <v>0</v>
      </c>
      <c r="Z49" s="13">
        <v>0.96</v>
      </c>
      <c r="AA49" s="13">
        <v>-1</v>
      </c>
      <c r="AB49" s="13">
        <v>-1</v>
      </c>
      <c r="AC49" s="13">
        <v>-1</v>
      </c>
      <c r="AD49" s="13">
        <v>-1</v>
      </c>
      <c r="AE49" s="13">
        <v>-1</v>
      </c>
      <c r="AF49" s="13">
        <v>0.96</v>
      </c>
      <c r="AG49" s="13">
        <v>63.88</v>
      </c>
      <c r="AH49" s="13" t="s">
        <v>494</v>
      </c>
      <c r="AI49" s="13" t="s">
        <v>4015</v>
      </c>
      <c r="AJ49" s="13" t="s">
        <v>62</v>
      </c>
      <c r="AK49" s="13">
        <v>751709</v>
      </c>
      <c r="AL49" s="13">
        <v>918207</v>
      </c>
      <c r="AM49" s="13">
        <v>947429</v>
      </c>
      <c r="AN49" s="13">
        <v>619598</v>
      </c>
      <c r="AO49" s="13">
        <v>633475</v>
      </c>
      <c r="AP49" s="13">
        <v>563055</v>
      </c>
      <c r="AQ49" s="13">
        <v>899920</v>
      </c>
      <c r="AR49" s="13">
        <v>901751</v>
      </c>
      <c r="AS49" s="13">
        <v>1010415</v>
      </c>
      <c r="AT49" s="13">
        <v>335833</v>
      </c>
      <c r="AU49" s="13">
        <v>877068</v>
      </c>
      <c r="AV49" s="13">
        <v>736884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872448.20178630005</v>
      </c>
      <c r="BD49" s="13">
        <v>605376.10504681105</v>
      </c>
      <c r="BE49" s="13">
        <v>937362.19825977599</v>
      </c>
      <c r="BF49" s="13">
        <v>649928.69025652099</v>
      </c>
      <c r="BG49" s="13">
        <v>0</v>
      </c>
      <c r="BH49" s="13">
        <v>105579.15561875</v>
      </c>
      <c r="BI49" s="13">
        <v>37302.123058148398</v>
      </c>
      <c r="BJ49" s="13">
        <v>63272.1973463713</v>
      </c>
      <c r="BK49" s="13">
        <v>280900.12126344303</v>
      </c>
      <c r="BL49" s="13">
        <v>0</v>
      </c>
    </row>
    <row r="50" spans="1:64" s="13" customFormat="1" x14ac:dyDescent="0.3">
      <c r="A50" s="13">
        <v>17177</v>
      </c>
      <c r="B50" s="13">
        <v>15.023</v>
      </c>
      <c r="C50" s="13">
        <v>1378.0354</v>
      </c>
      <c r="D50" s="13">
        <f t="shared" si="0"/>
        <v>7.5324057811352194</v>
      </c>
      <c r="E50" s="13" t="s">
        <v>3938</v>
      </c>
      <c r="F50" s="13" t="s">
        <v>532</v>
      </c>
      <c r="G50" s="13" t="s">
        <v>62</v>
      </c>
      <c r="H50" s="13">
        <v>0.67</v>
      </c>
      <c r="I50" s="13" t="b">
        <v>1</v>
      </c>
      <c r="J50" s="13">
        <v>14.09</v>
      </c>
      <c r="K50" s="13">
        <v>1378.0457799999999</v>
      </c>
      <c r="L50" s="13" t="s">
        <v>3939</v>
      </c>
      <c r="M50" s="13" t="s">
        <v>3677</v>
      </c>
      <c r="N50" s="13" t="s">
        <v>3940</v>
      </c>
      <c r="O50" s="13" t="s">
        <v>3941</v>
      </c>
      <c r="P50" s="13">
        <v>530</v>
      </c>
      <c r="Q50" s="13" t="b">
        <v>0</v>
      </c>
      <c r="R50" s="13" t="b">
        <v>1</v>
      </c>
      <c r="S50" s="13" t="b">
        <v>0</v>
      </c>
      <c r="T50" s="13" t="s">
        <v>63</v>
      </c>
      <c r="U50" s="13" t="b">
        <v>0</v>
      </c>
      <c r="V50" s="13" t="b">
        <v>0</v>
      </c>
      <c r="W50" s="13">
        <v>17177</v>
      </c>
      <c r="X50" s="13">
        <v>0</v>
      </c>
      <c r="Y50" s="13">
        <v>0</v>
      </c>
      <c r="Z50" s="13">
        <v>0.93</v>
      </c>
      <c r="AA50" s="13">
        <v>0.02</v>
      </c>
      <c r="AB50" s="13">
        <v>0.31</v>
      </c>
      <c r="AC50" s="13">
        <v>0.12</v>
      </c>
      <c r="AD50" s="13">
        <v>5</v>
      </c>
      <c r="AE50" s="13">
        <v>0.2</v>
      </c>
      <c r="AF50" s="13">
        <v>0.72</v>
      </c>
      <c r="AG50" s="13">
        <v>447.45</v>
      </c>
      <c r="AH50" s="13" t="s">
        <v>502</v>
      </c>
      <c r="AI50" s="13" t="s">
        <v>3944</v>
      </c>
      <c r="AJ50" s="13" t="s">
        <v>3945</v>
      </c>
      <c r="AK50" s="13">
        <v>4975059</v>
      </c>
      <c r="AL50" s="13">
        <v>6747715</v>
      </c>
      <c r="AM50" s="13">
        <v>7282033</v>
      </c>
      <c r="AN50" s="13">
        <v>5288360</v>
      </c>
      <c r="AO50" s="13">
        <v>5413098</v>
      </c>
      <c r="AP50" s="13">
        <v>5333801</v>
      </c>
      <c r="AQ50" s="13">
        <v>6902271</v>
      </c>
      <c r="AR50" s="13">
        <v>6320493</v>
      </c>
      <c r="AS50" s="13">
        <v>5763542</v>
      </c>
      <c r="AT50" s="13">
        <v>5197880</v>
      </c>
      <c r="AU50" s="13">
        <v>6580040</v>
      </c>
      <c r="AV50" s="13">
        <v>6720101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6334935.7539988402</v>
      </c>
      <c r="BD50" s="13">
        <v>5345086.6004009098</v>
      </c>
      <c r="BE50" s="13">
        <v>6328768.7839242304</v>
      </c>
      <c r="BF50" s="13">
        <v>6166006.6245322498</v>
      </c>
      <c r="BG50" s="13">
        <v>0</v>
      </c>
      <c r="BH50" s="13">
        <v>1207610.0229573201</v>
      </c>
      <c r="BI50" s="13">
        <v>63130.190881238101</v>
      </c>
      <c r="BJ50" s="13">
        <v>569409.384347643</v>
      </c>
      <c r="BK50" s="13">
        <v>841342.09953265102</v>
      </c>
      <c r="BL50" s="13">
        <v>0</v>
      </c>
    </row>
    <row r="51" spans="1:64" s="13" customFormat="1" x14ac:dyDescent="0.3">
      <c r="A51" s="13">
        <v>16930</v>
      </c>
      <c r="B51" s="13">
        <v>13.903</v>
      </c>
      <c r="C51" s="13">
        <v>1350.0043900000001</v>
      </c>
      <c r="D51" s="13">
        <f t="shared" si="0"/>
        <v>7.5110302700703624</v>
      </c>
      <c r="E51" s="13" t="s">
        <v>3852</v>
      </c>
      <c r="F51" s="13" t="s">
        <v>532</v>
      </c>
      <c r="G51" s="13" t="s">
        <v>62</v>
      </c>
      <c r="H51" s="13">
        <v>0.61</v>
      </c>
      <c r="I51" s="13" t="b">
        <v>0</v>
      </c>
      <c r="J51" s="13">
        <v>13.88</v>
      </c>
      <c r="K51" s="13">
        <v>1350.0145299999999</v>
      </c>
      <c r="L51" s="13" t="s">
        <v>3853</v>
      </c>
      <c r="M51" s="13" t="s">
        <v>3677</v>
      </c>
      <c r="N51" s="13" t="s">
        <v>3854</v>
      </c>
      <c r="O51" s="13" t="s">
        <v>3855</v>
      </c>
      <c r="P51" s="13">
        <v>530</v>
      </c>
      <c r="Q51" s="13" t="b">
        <v>0</v>
      </c>
      <c r="R51" s="13" t="b">
        <v>1</v>
      </c>
      <c r="S51" s="13" t="b">
        <v>0</v>
      </c>
      <c r="T51" s="13" t="s">
        <v>63</v>
      </c>
      <c r="U51" s="13" t="b">
        <v>0</v>
      </c>
      <c r="V51" s="13" t="b">
        <v>0</v>
      </c>
      <c r="W51" s="13">
        <v>16930</v>
      </c>
      <c r="X51" s="13">
        <v>0</v>
      </c>
      <c r="Y51" s="13">
        <v>0</v>
      </c>
      <c r="Z51" s="13">
        <v>0.95</v>
      </c>
      <c r="AA51" s="13">
        <v>-1</v>
      </c>
      <c r="AB51" s="13">
        <v>-1</v>
      </c>
      <c r="AC51" s="13">
        <v>-1</v>
      </c>
      <c r="AD51" s="13">
        <v>-1</v>
      </c>
      <c r="AE51" s="13">
        <v>-1</v>
      </c>
      <c r="AF51" s="13">
        <v>0.95</v>
      </c>
      <c r="AG51" s="13">
        <v>40.619999999999997</v>
      </c>
      <c r="AH51" s="13" t="s">
        <v>496</v>
      </c>
      <c r="AI51" s="13" t="s">
        <v>3856</v>
      </c>
      <c r="AJ51" s="13" t="s">
        <v>62</v>
      </c>
      <c r="AK51" s="13">
        <v>346596</v>
      </c>
      <c r="AL51" s="13">
        <v>551191</v>
      </c>
      <c r="AM51" s="13">
        <v>583317</v>
      </c>
      <c r="AN51" s="13">
        <v>330146</v>
      </c>
      <c r="AO51" s="13">
        <v>363431</v>
      </c>
      <c r="AP51" s="13">
        <v>237641</v>
      </c>
      <c r="AQ51" s="13">
        <v>529654</v>
      </c>
      <c r="AR51" s="13">
        <v>486863</v>
      </c>
      <c r="AS51" s="13">
        <v>479403</v>
      </c>
      <c r="AT51" s="13">
        <v>294523</v>
      </c>
      <c r="AU51" s="13">
        <v>383997</v>
      </c>
      <c r="AV51" s="13">
        <v>392557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493701.45097063598</v>
      </c>
      <c r="BD51" s="13">
        <v>310405.82148645801</v>
      </c>
      <c r="BE51" s="13">
        <v>498639.87253888702</v>
      </c>
      <c r="BF51" s="13">
        <v>357025.57258639502</v>
      </c>
      <c r="BG51" s="13">
        <v>0</v>
      </c>
      <c r="BH51" s="13">
        <v>128405.762229511</v>
      </c>
      <c r="BI51" s="13">
        <v>65176.854600215302</v>
      </c>
      <c r="BJ51" s="13">
        <v>27116.474921682599</v>
      </c>
      <c r="BK51" s="13">
        <v>54298.095835988999</v>
      </c>
      <c r="BL51" s="13">
        <v>0</v>
      </c>
    </row>
    <row r="52" spans="1:64" s="13" customFormat="1" x14ac:dyDescent="0.3">
      <c r="A52" s="13">
        <v>16727</v>
      </c>
      <c r="B52" s="13">
        <v>14.170999999999999</v>
      </c>
      <c r="C52" s="13">
        <v>1328.02161</v>
      </c>
      <c r="D52" s="13">
        <f t="shared" si="0"/>
        <v>6.4305768961940144</v>
      </c>
      <c r="E52" s="13" t="s">
        <v>3784</v>
      </c>
      <c r="F52" s="13" t="s">
        <v>532</v>
      </c>
      <c r="G52" s="13" t="s">
        <v>62</v>
      </c>
      <c r="H52" s="13">
        <v>0.67</v>
      </c>
      <c r="I52" s="13" t="b">
        <v>1</v>
      </c>
      <c r="J52" s="13">
        <v>14.1</v>
      </c>
      <c r="K52" s="13">
        <v>1328.03015</v>
      </c>
      <c r="L52" s="13" t="s">
        <v>3785</v>
      </c>
      <c r="M52" s="13" t="s">
        <v>3677</v>
      </c>
      <c r="N52" s="13" t="s">
        <v>3786</v>
      </c>
      <c r="O52" s="13" t="s">
        <v>3787</v>
      </c>
      <c r="P52" s="13">
        <v>530</v>
      </c>
      <c r="Q52" s="13" t="b">
        <v>0</v>
      </c>
      <c r="R52" s="13" t="b">
        <v>1</v>
      </c>
      <c r="S52" s="13" t="b">
        <v>0</v>
      </c>
      <c r="T52" s="13" t="s">
        <v>63</v>
      </c>
      <c r="U52" s="13" t="b">
        <v>0</v>
      </c>
      <c r="V52" s="13" t="b">
        <v>0</v>
      </c>
      <c r="W52" s="13">
        <v>16727</v>
      </c>
      <c r="X52" s="13">
        <v>0</v>
      </c>
      <c r="Y52" s="13">
        <v>0</v>
      </c>
      <c r="Z52" s="13">
        <v>0.96</v>
      </c>
      <c r="AA52" s="13" t="s">
        <v>62</v>
      </c>
      <c r="AB52" s="13" t="s">
        <v>62</v>
      </c>
      <c r="AC52" s="13" t="s">
        <v>62</v>
      </c>
      <c r="AD52" s="13">
        <v>5</v>
      </c>
      <c r="AE52" s="13" t="s">
        <v>62</v>
      </c>
      <c r="AF52" s="13">
        <v>0.48</v>
      </c>
      <c r="AG52" s="13">
        <v>2532.46</v>
      </c>
      <c r="AH52" s="13" t="s">
        <v>495</v>
      </c>
      <c r="AI52" s="13" t="s">
        <v>3788</v>
      </c>
      <c r="AJ52" s="13" t="s">
        <v>3789</v>
      </c>
      <c r="AK52" s="13">
        <v>24189735</v>
      </c>
      <c r="AL52" s="13">
        <v>32974003</v>
      </c>
      <c r="AM52" s="13">
        <v>31108355</v>
      </c>
      <c r="AN52" s="13">
        <v>21950064</v>
      </c>
      <c r="AO52" s="13">
        <v>24421715</v>
      </c>
      <c r="AP52" s="13">
        <v>24298976</v>
      </c>
      <c r="AQ52" s="13">
        <v>36518968</v>
      </c>
      <c r="AR52" s="13">
        <v>42623273</v>
      </c>
      <c r="AS52" s="13">
        <v>33608181</v>
      </c>
      <c r="AT52" s="13">
        <v>30430031</v>
      </c>
      <c r="AU52" s="13">
        <v>36476775</v>
      </c>
      <c r="AV52" s="13">
        <v>32358305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29424031.309171598</v>
      </c>
      <c r="BD52" s="13">
        <v>23556918.288375299</v>
      </c>
      <c r="BE52" s="13">
        <v>37583474.038208596</v>
      </c>
      <c r="BF52" s="13">
        <v>33088370.494866598</v>
      </c>
      <c r="BG52" s="13">
        <v>0</v>
      </c>
      <c r="BH52" s="13">
        <v>4628018.0164731201</v>
      </c>
      <c r="BI52" s="13">
        <v>1392928.97153522</v>
      </c>
      <c r="BJ52" s="13">
        <v>4600853.3758982597</v>
      </c>
      <c r="BK52" s="13">
        <v>3088774.2655498302</v>
      </c>
      <c r="BL52" s="13">
        <v>0</v>
      </c>
    </row>
    <row r="53" spans="1:64" s="13" customFormat="1" x14ac:dyDescent="0.3">
      <c r="A53" s="13">
        <v>16438</v>
      </c>
      <c r="B53" s="13">
        <v>13.351000000000001</v>
      </c>
      <c r="C53" s="13">
        <v>1299.99072</v>
      </c>
      <c r="D53" s="13">
        <f t="shared" si="0"/>
        <v>6.2923130166021597</v>
      </c>
      <c r="E53" s="13" t="s">
        <v>3689</v>
      </c>
      <c r="F53" s="13" t="s">
        <v>532</v>
      </c>
      <c r="G53" s="13" t="s">
        <v>62</v>
      </c>
      <c r="H53" s="13">
        <v>0.33</v>
      </c>
      <c r="I53" s="13" t="b">
        <v>0</v>
      </c>
      <c r="J53" s="13">
        <v>13.88</v>
      </c>
      <c r="K53" s="13">
        <v>1299.9989</v>
      </c>
      <c r="L53" s="13" t="s">
        <v>3690</v>
      </c>
      <c r="M53" s="13" t="s">
        <v>3677</v>
      </c>
      <c r="N53" s="13" t="s">
        <v>3691</v>
      </c>
      <c r="O53" s="13" t="s">
        <v>3692</v>
      </c>
      <c r="P53" s="13">
        <v>530</v>
      </c>
      <c r="Q53" s="13" t="b">
        <v>0</v>
      </c>
      <c r="R53" s="13" t="b">
        <v>1</v>
      </c>
      <c r="S53" s="13" t="b">
        <v>0</v>
      </c>
      <c r="T53" s="13" t="s">
        <v>63</v>
      </c>
      <c r="U53" s="13" t="b">
        <v>0</v>
      </c>
      <c r="V53" s="13" t="b">
        <v>0</v>
      </c>
      <c r="W53" s="13">
        <v>16438</v>
      </c>
      <c r="X53" s="13">
        <v>0</v>
      </c>
      <c r="Y53" s="13">
        <v>0</v>
      </c>
      <c r="Z53" s="13">
        <v>0.97</v>
      </c>
      <c r="AA53" s="13">
        <v>-1</v>
      </c>
      <c r="AB53" s="13">
        <v>-1</v>
      </c>
      <c r="AC53" s="13">
        <v>-1</v>
      </c>
      <c r="AD53" s="13">
        <v>-1</v>
      </c>
      <c r="AE53" s="13">
        <v>-1</v>
      </c>
      <c r="AF53" s="13">
        <v>0.97</v>
      </c>
      <c r="AG53" s="13">
        <v>36.99</v>
      </c>
      <c r="AH53" s="13" t="s">
        <v>500</v>
      </c>
      <c r="AI53" s="13" t="s">
        <v>3693</v>
      </c>
      <c r="AJ53" s="13" t="s">
        <v>62</v>
      </c>
      <c r="AK53" s="13">
        <v>261711</v>
      </c>
      <c r="AL53" s="13">
        <v>416824</v>
      </c>
      <c r="AM53" s="13">
        <v>351181</v>
      </c>
      <c r="AN53" s="13">
        <v>290008</v>
      </c>
      <c r="AO53" s="13">
        <v>310567</v>
      </c>
      <c r="AP53" s="13">
        <v>338642</v>
      </c>
      <c r="AQ53" s="13">
        <v>370554</v>
      </c>
      <c r="AR53" s="13">
        <v>462791</v>
      </c>
      <c r="AS53" s="13">
        <v>302397</v>
      </c>
      <c r="AT53" s="13">
        <v>392561</v>
      </c>
      <c r="AU53" s="13">
        <v>554004</v>
      </c>
      <c r="AV53" s="13">
        <v>559150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343238.71663029102</v>
      </c>
      <c r="BD53" s="13">
        <v>313072.15553271002</v>
      </c>
      <c r="BE53" s="13">
        <v>378581.15630246501</v>
      </c>
      <c r="BF53" s="13">
        <v>501905.05548682302</v>
      </c>
      <c r="BG53" s="13">
        <v>0</v>
      </c>
      <c r="BH53" s="13">
        <v>77860.613607929597</v>
      </c>
      <c r="BI53" s="13">
        <v>24413.7035046071</v>
      </c>
      <c r="BJ53" s="13">
        <v>80497.700657448397</v>
      </c>
      <c r="BK53" s="13">
        <v>94729.463410220706</v>
      </c>
      <c r="BL53" s="13">
        <v>0</v>
      </c>
    </row>
    <row r="54" spans="1:64" s="13" customFormat="1" x14ac:dyDescent="0.3">
      <c r="A54" s="13">
        <v>17230</v>
      </c>
      <c r="B54" s="13">
        <v>15.637</v>
      </c>
      <c r="C54" s="13">
        <v>1384.08411</v>
      </c>
      <c r="D54" s="13">
        <f t="shared" si="0"/>
        <v>6.2568060376209287</v>
      </c>
      <c r="E54" s="13" t="s">
        <v>3957</v>
      </c>
      <c r="F54" s="13" t="s">
        <v>532</v>
      </c>
      <c r="G54" s="13" t="s">
        <v>62</v>
      </c>
      <c r="H54" s="13">
        <v>0.67</v>
      </c>
      <c r="I54" s="13" t="b">
        <v>0</v>
      </c>
      <c r="J54" s="13">
        <v>14.5</v>
      </c>
      <c r="K54" s="13">
        <v>1384.09277</v>
      </c>
      <c r="L54" s="13" t="s">
        <v>3958</v>
      </c>
      <c r="M54" s="13" t="s">
        <v>3677</v>
      </c>
      <c r="N54" s="13" t="s">
        <v>3959</v>
      </c>
      <c r="O54" s="13" t="s">
        <v>3960</v>
      </c>
      <c r="P54" s="13">
        <v>530</v>
      </c>
      <c r="Q54" s="13" t="b">
        <v>0</v>
      </c>
      <c r="R54" s="13" t="b">
        <v>1</v>
      </c>
      <c r="S54" s="13" t="b">
        <v>0</v>
      </c>
      <c r="T54" s="13" t="s">
        <v>63</v>
      </c>
      <c r="U54" s="13" t="b">
        <v>0</v>
      </c>
      <c r="V54" s="13" t="b">
        <v>0</v>
      </c>
      <c r="W54" s="13">
        <v>17230</v>
      </c>
      <c r="X54" s="13">
        <v>0</v>
      </c>
      <c r="Y54" s="13">
        <v>0</v>
      </c>
      <c r="Z54" s="13">
        <v>0.97</v>
      </c>
      <c r="AA54" s="13">
        <v>-1</v>
      </c>
      <c r="AB54" s="13">
        <v>-1</v>
      </c>
      <c r="AC54" s="13">
        <v>-1</v>
      </c>
      <c r="AD54" s="13">
        <v>-1</v>
      </c>
      <c r="AE54" s="13">
        <v>-1</v>
      </c>
      <c r="AF54" s="13">
        <v>0.97</v>
      </c>
      <c r="AG54" s="13">
        <v>172.72</v>
      </c>
      <c r="AH54" s="13" t="s">
        <v>495</v>
      </c>
      <c r="AI54" s="13" t="s">
        <v>3961</v>
      </c>
      <c r="AJ54" s="13" t="s">
        <v>62</v>
      </c>
      <c r="AK54" s="13">
        <v>1906845</v>
      </c>
      <c r="AL54" s="13">
        <v>2555361</v>
      </c>
      <c r="AM54" s="13">
        <v>2702312</v>
      </c>
      <c r="AN54" s="13">
        <v>1715771</v>
      </c>
      <c r="AO54" s="13">
        <v>2306397</v>
      </c>
      <c r="AP54" s="13">
        <v>1565487</v>
      </c>
      <c r="AQ54" s="13">
        <v>1984305</v>
      </c>
      <c r="AR54" s="13">
        <v>2754358</v>
      </c>
      <c r="AS54" s="13">
        <v>1833079</v>
      </c>
      <c r="AT54" s="13">
        <v>1713409</v>
      </c>
      <c r="AU54" s="13">
        <v>1885050</v>
      </c>
      <c r="AV54" s="13">
        <v>2014661</v>
      </c>
      <c r="AW54" s="13">
        <v>0</v>
      </c>
      <c r="AX54" s="13">
        <v>0</v>
      </c>
      <c r="AY54" s="13">
        <v>8651</v>
      </c>
      <c r="AZ54" s="13">
        <v>0</v>
      </c>
      <c r="BA54" s="13">
        <v>0</v>
      </c>
      <c r="BB54" s="13">
        <v>0</v>
      </c>
      <c r="BC54" s="13">
        <v>2388172.4259529598</v>
      </c>
      <c r="BD54" s="13">
        <v>1862551.67388007</v>
      </c>
      <c r="BE54" s="13">
        <v>2190580.9321953799</v>
      </c>
      <c r="BF54" s="13">
        <v>1871039.7326084101</v>
      </c>
      <c r="BG54" s="13">
        <v>1441.78449237106</v>
      </c>
      <c r="BH54" s="13">
        <v>423268.12356352701</v>
      </c>
      <c r="BI54" s="13">
        <v>391656.85631807102</v>
      </c>
      <c r="BJ54" s="13">
        <v>494065.87616585102</v>
      </c>
      <c r="BK54" s="13">
        <v>151114.008524987</v>
      </c>
      <c r="BL54" s="13">
        <v>3531.63632536676</v>
      </c>
    </row>
    <row r="55" spans="1:64" s="13" customFormat="1" x14ac:dyDescent="0.3">
      <c r="A55" s="13">
        <v>17446</v>
      </c>
      <c r="B55" s="13">
        <v>15.627000000000001</v>
      </c>
      <c r="C55" s="13">
        <v>1406.06836</v>
      </c>
      <c r="D55" s="13">
        <f t="shared" si="0"/>
        <v>6.2514350653447455</v>
      </c>
      <c r="E55" s="13" t="s">
        <v>4011</v>
      </c>
      <c r="F55" s="13" t="s">
        <v>532</v>
      </c>
      <c r="G55" s="13" t="s">
        <v>62</v>
      </c>
      <c r="H55" s="13">
        <v>0.33</v>
      </c>
      <c r="I55" s="13" t="b">
        <v>0</v>
      </c>
      <c r="J55" s="13">
        <v>14.26</v>
      </c>
      <c r="K55" s="13">
        <v>1406.0771500000001</v>
      </c>
      <c r="L55" s="13" t="s">
        <v>4012</v>
      </c>
      <c r="M55" s="13" t="s">
        <v>3677</v>
      </c>
      <c r="N55" s="13" t="s">
        <v>4013</v>
      </c>
      <c r="O55" s="13" t="s">
        <v>4014</v>
      </c>
      <c r="P55" s="13">
        <v>530</v>
      </c>
      <c r="Q55" s="13" t="b">
        <v>0</v>
      </c>
      <c r="R55" s="13" t="b">
        <v>1</v>
      </c>
      <c r="S55" s="13" t="b">
        <v>0</v>
      </c>
      <c r="T55" s="13" t="s">
        <v>63</v>
      </c>
      <c r="U55" s="13" t="b">
        <v>0</v>
      </c>
      <c r="V55" s="13" t="b">
        <v>0</v>
      </c>
      <c r="W55" s="13">
        <v>17446</v>
      </c>
      <c r="X55" s="13">
        <v>0</v>
      </c>
      <c r="Y55" s="13">
        <v>0</v>
      </c>
      <c r="Z55" s="13">
        <v>0.95</v>
      </c>
      <c r="AA55" s="13">
        <v>-1</v>
      </c>
      <c r="AB55" s="13">
        <v>-1</v>
      </c>
      <c r="AC55" s="13">
        <v>-1</v>
      </c>
      <c r="AD55" s="13">
        <v>-1</v>
      </c>
      <c r="AE55" s="13">
        <v>-1</v>
      </c>
      <c r="AF55" s="13">
        <v>0.95</v>
      </c>
      <c r="AG55" s="13">
        <v>40.4</v>
      </c>
      <c r="AH55" s="13" t="s">
        <v>498</v>
      </c>
      <c r="AI55" s="13" t="s">
        <v>4016</v>
      </c>
      <c r="AJ55" s="13" t="s">
        <v>62</v>
      </c>
      <c r="AK55" s="13">
        <v>164543</v>
      </c>
      <c r="AL55" s="13">
        <v>418237</v>
      </c>
      <c r="AM55" s="13">
        <v>601450</v>
      </c>
      <c r="AN55" s="13">
        <v>233254</v>
      </c>
      <c r="AO55" s="13">
        <v>233362</v>
      </c>
      <c r="AP55" s="13">
        <v>269161</v>
      </c>
      <c r="AQ55" s="13">
        <v>584261</v>
      </c>
      <c r="AR55" s="13">
        <v>469505</v>
      </c>
      <c r="AS55" s="13">
        <v>300769</v>
      </c>
      <c r="AT55" s="13">
        <v>197194</v>
      </c>
      <c r="AU55" s="13">
        <v>279003</v>
      </c>
      <c r="AV55" s="13">
        <v>467691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394743.61769936798</v>
      </c>
      <c r="BD55" s="13">
        <v>245258.84473055301</v>
      </c>
      <c r="BE55" s="13">
        <v>451511.88093401399</v>
      </c>
      <c r="BF55" s="13">
        <v>314629.267086996</v>
      </c>
      <c r="BG55" s="13">
        <v>0</v>
      </c>
      <c r="BH55" s="13">
        <v>219398.779559116</v>
      </c>
      <c r="BI55" s="13">
        <v>20699.839075707001</v>
      </c>
      <c r="BJ55" s="13">
        <v>142600.17870984599</v>
      </c>
      <c r="BK55" s="13">
        <v>138722.96686023299</v>
      </c>
      <c r="BL55" s="13">
        <v>0</v>
      </c>
    </row>
    <row r="56" spans="1:64" s="13" customFormat="1" x14ac:dyDescent="0.3">
      <c r="A56" s="13">
        <v>16981</v>
      </c>
      <c r="B56" s="13">
        <v>14.756</v>
      </c>
      <c r="C56" s="13">
        <v>1356.0534700000001</v>
      </c>
      <c r="D56" s="13">
        <f t="shared" si="0"/>
        <v>5.9363088482239075</v>
      </c>
      <c r="E56" s="13" t="s">
        <v>3873</v>
      </c>
      <c r="F56" s="13" t="s">
        <v>532</v>
      </c>
      <c r="G56" s="13" t="s">
        <v>62</v>
      </c>
      <c r="H56" s="13">
        <v>0.67</v>
      </c>
      <c r="I56" s="13" t="b">
        <v>1</v>
      </c>
      <c r="J56" s="13">
        <v>14.28</v>
      </c>
      <c r="K56" s="13">
        <v>1356.06152</v>
      </c>
      <c r="L56" s="13" t="s">
        <v>3874</v>
      </c>
      <c r="M56" s="13" t="s">
        <v>3677</v>
      </c>
      <c r="N56" s="13" t="s">
        <v>3875</v>
      </c>
      <c r="O56" s="13" t="s">
        <v>3876</v>
      </c>
      <c r="P56" s="13">
        <v>530</v>
      </c>
      <c r="Q56" s="13" t="b">
        <v>0</v>
      </c>
      <c r="R56" s="13" t="b">
        <v>1</v>
      </c>
      <c r="S56" s="13" t="b">
        <v>0</v>
      </c>
      <c r="T56" s="13" t="s">
        <v>63</v>
      </c>
      <c r="U56" s="13" t="b">
        <v>0</v>
      </c>
      <c r="V56" s="13" t="b">
        <v>0</v>
      </c>
      <c r="W56" s="13">
        <v>16981</v>
      </c>
      <c r="X56" s="13">
        <v>0</v>
      </c>
      <c r="Y56" s="13">
        <v>0</v>
      </c>
      <c r="Z56" s="13">
        <v>0.96</v>
      </c>
      <c r="AA56" s="13" t="s">
        <v>62</v>
      </c>
      <c r="AB56" s="13" t="s">
        <v>62</v>
      </c>
      <c r="AC56" s="13" t="s">
        <v>62</v>
      </c>
      <c r="AD56" s="13">
        <v>5</v>
      </c>
      <c r="AE56" s="13" t="s">
        <v>62</v>
      </c>
      <c r="AF56" s="13">
        <v>0.48</v>
      </c>
      <c r="AG56" s="13">
        <v>12635.96</v>
      </c>
      <c r="AH56" s="13" t="s">
        <v>497</v>
      </c>
      <c r="AI56" s="13" t="s">
        <v>3877</v>
      </c>
      <c r="AJ56" s="13" t="s">
        <v>3878</v>
      </c>
      <c r="AK56" s="13">
        <v>175340421</v>
      </c>
      <c r="AL56" s="13">
        <v>228753064</v>
      </c>
      <c r="AM56" s="13">
        <v>235766976</v>
      </c>
      <c r="AN56" s="13">
        <v>137015027</v>
      </c>
      <c r="AO56" s="13">
        <v>153213490</v>
      </c>
      <c r="AP56" s="13">
        <v>154541642</v>
      </c>
      <c r="AQ56" s="13">
        <v>196401328</v>
      </c>
      <c r="AR56" s="13">
        <v>229704164</v>
      </c>
      <c r="AS56" s="13">
        <v>174427253</v>
      </c>
      <c r="AT56" s="13">
        <v>152940411</v>
      </c>
      <c r="AU56" s="13">
        <v>178393618</v>
      </c>
      <c r="AV56" s="13">
        <v>159579692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0</v>
      </c>
      <c r="BC56" s="13">
        <v>213286820.32650799</v>
      </c>
      <c r="BD56" s="13">
        <v>148256719.905662</v>
      </c>
      <c r="BE56" s="13">
        <v>200177581.589955</v>
      </c>
      <c r="BF56" s="13">
        <v>163637906.92052501</v>
      </c>
      <c r="BG56" s="13">
        <v>0</v>
      </c>
      <c r="BH56" s="13">
        <v>33049140.066380601</v>
      </c>
      <c r="BI56" s="13">
        <v>9758213.6137452703</v>
      </c>
      <c r="BJ56" s="13">
        <v>27831264.655866101</v>
      </c>
      <c r="BK56" s="13">
        <v>13202964.438452</v>
      </c>
      <c r="BL56" s="13">
        <v>0</v>
      </c>
    </row>
    <row r="57" spans="1:64" s="13" customFormat="1" x14ac:dyDescent="0.3">
      <c r="A57" s="13">
        <v>16982</v>
      </c>
      <c r="B57" s="13">
        <v>15.028</v>
      </c>
      <c r="C57" s="13">
        <v>1356.05359</v>
      </c>
      <c r="D57" s="13">
        <f t="shared" si="0"/>
        <v>5.8478172878082679</v>
      </c>
      <c r="E57" s="13" t="s">
        <v>3873</v>
      </c>
      <c r="F57" s="13" t="s">
        <v>532</v>
      </c>
      <c r="G57" s="13" t="s">
        <v>62</v>
      </c>
      <c r="H57" s="13">
        <v>0.67</v>
      </c>
      <c r="I57" s="13" t="b">
        <v>1</v>
      </c>
      <c r="J57" s="13">
        <v>14.28</v>
      </c>
      <c r="K57" s="13">
        <v>1356.06152</v>
      </c>
      <c r="L57" s="13" t="s">
        <v>3874</v>
      </c>
      <c r="M57" s="13" t="s">
        <v>3677</v>
      </c>
      <c r="N57" s="13" t="s">
        <v>3875</v>
      </c>
      <c r="O57" s="13" t="s">
        <v>3876</v>
      </c>
      <c r="P57" s="13">
        <v>530</v>
      </c>
      <c r="Q57" s="13" t="b">
        <v>0</v>
      </c>
      <c r="R57" s="13" t="b">
        <v>1</v>
      </c>
      <c r="S57" s="13" t="b">
        <v>0</v>
      </c>
      <c r="T57" s="13" t="s">
        <v>63</v>
      </c>
      <c r="U57" s="13" t="b">
        <v>0</v>
      </c>
      <c r="V57" s="13" t="b">
        <v>0</v>
      </c>
      <c r="W57" s="13">
        <v>16982</v>
      </c>
      <c r="X57" s="13">
        <v>0</v>
      </c>
      <c r="Y57" s="13">
        <v>0</v>
      </c>
      <c r="Z57" s="13">
        <v>0.96</v>
      </c>
      <c r="AA57" s="13" t="s">
        <v>62</v>
      </c>
      <c r="AB57" s="13" t="s">
        <v>62</v>
      </c>
      <c r="AC57" s="13" t="s">
        <v>62</v>
      </c>
      <c r="AD57" s="13">
        <v>5</v>
      </c>
      <c r="AE57" s="13" t="s">
        <v>62</v>
      </c>
      <c r="AF57" s="13">
        <v>0.48</v>
      </c>
      <c r="AG57" s="13">
        <v>1361.24</v>
      </c>
      <c r="AH57" s="13" t="s">
        <v>494</v>
      </c>
      <c r="AI57" s="13" t="s">
        <v>3879</v>
      </c>
      <c r="AJ57" s="13" t="s">
        <v>3880</v>
      </c>
      <c r="AK57" s="13">
        <v>13781540</v>
      </c>
      <c r="AL57" s="13">
        <v>17857696</v>
      </c>
      <c r="AM57" s="13">
        <v>19680959</v>
      </c>
      <c r="AN57" s="13">
        <v>14680008</v>
      </c>
      <c r="AO57" s="13">
        <v>15689273</v>
      </c>
      <c r="AP57" s="13">
        <v>14503289</v>
      </c>
      <c r="AQ57" s="13">
        <v>18834498</v>
      </c>
      <c r="AR57" s="13">
        <v>20956389</v>
      </c>
      <c r="AS57" s="13">
        <v>15390655</v>
      </c>
      <c r="AT57" s="13">
        <v>16484800</v>
      </c>
      <c r="AU57" s="13">
        <v>19316067</v>
      </c>
      <c r="AV57" s="13">
        <v>17841380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17106731.6718654</v>
      </c>
      <c r="BD57" s="13">
        <v>14957523.2675696</v>
      </c>
      <c r="BE57" s="13">
        <v>18393847.1976556</v>
      </c>
      <c r="BF57" s="13">
        <v>17880748.918147899</v>
      </c>
      <c r="BG57" s="13">
        <v>0</v>
      </c>
      <c r="BH57" s="13">
        <v>3020554.4925732599</v>
      </c>
      <c r="BI57" s="13">
        <v>639844.03406206204</v>
      </c>
      <c r="BJ57" s="13">
        <v>2808910.61461834</v>
      </c>
      <c r="BK57" s="13">
        <v>1416044.4315303301</v>
      </c>
      <c r="BL57" s="13">
        <v>0</v>
      </c>
    </row>
    <row r="58" spans="1:64" s="13" customFormat="1" x14ac:dyDescent="0.3">
      <c r="A58" s="13">
        <v>17231</v>
      </c>
      <c r="B58" s="13">
        <v>15.917999999999999</v>
      </c>
      <c r="C58" s="13">
        <v>1384.0847200000001</v>
      </c>
      <c r="D58" s="13">
        <f t="shared" si="0"/>
        <v>5.8160841342390377</v>
      </c>
      <c r="E58" s="13" t="s">
        <v>3957</v>
      </c>
      <c r="F58" s="13" t="s">
        <v>532</v>
      </c>
      <c r="G58" s="13" t="s">
        <v>62</v>
      </c>
      <c r="H58" s="13">
        <v>0.67</v>
      </c>
      <c r="I58" s="13" t="b">
        <v>1</v>
      </c>
      <c r="J58" s="13">
        <v>14.5</v>
      </c>
      <c r="K58" s="13">
        <v>1384.09277</v>
      </c>
      <c r="L58" s="13" t="s">
        <v>3958</v>
      </c>
      <c r="M58" s="13" t="s">
        <v>3677</v>
      </c>
      <c r="N58" s="13" t="s">
        <v>3959</v>
      </c>
      <c r="O58" s="13" t="s">
        <v>3960</v>
      </c>
      <c r="P58" s="13">
        <v>530</v>
      </c>
      <c r="Q58" s="13" t="b">
        <v>0</v>
      </c>
      <c r="R58" s="13" t="b">
        <v>1</v>
      </c>
      <c r="S58" s="13" t="b">
        <v>0</v>
      </c>
      <c r="T58" s="13" t="s">
        <v>63</v>
      </c>
      <c r="U58" s="13" t="b">
        <v>0</v>
      </c>
      <c r="V58" s="13" t="b">
        <v>0</v>
      </c>
      <c r="W58" s="13">
        <v>17231</v>
      </c>
      <c r="X58" s="13">
        <v>0</v>
      </c>
      <c r="Y58" s="13">
        <v>0</v>
      </c>
      <c r="Z58" s="13">
        <v>0.96</v>
      </c>
      <c r="AA58" s="13" t="s">
        <v>62</v>
      </c>
      <c r="AB58" s="13" t="s">
        <v>62</v>
      </c>
      <c r="AC58" s="13" t="s">
        <v>62</v>
      </c>
      <c r="AD58" s="13">
        <v>5</v>
      </c>
      <c r="AE58" s="13" t="s">
        <v>62</v>
      </c>
      <c r="AF58" s="13">
        <v>0.48</v>
      </c>
      <c r="AG58" s="13">
        <v>218.43</v>
      </c>
      <c r="AH58" s="13" t="s">
        <v>503</v>
      </c>
      <c r="AI58" s="13" t="s">
        <v>3962</v>
      </c>
      <c r="AJ58" s="13" t="s">
        <v>3963</v>
      </c>
      <c r="AK58" s="13">
        <v>2685298</v>
      </c>
      <c r="AL58" s="13">
        <v>3385024</v>
      </c>
      <c r="AM58" s="13">
        <v>3085787</v>
      </c>
      <c r="AN58" s="13">
        <v>2106100</v>
      </c>
      <c r="AO58" s="13">
        <v>2100579</v>
      </c>
      <c r="AP58" s="13">
        <v>2072377</v>
      </c>
      <c r="AQ58" s="13">
        <v>3298667</v>
      </c>
      <c r="AR58" s="13">
        <v>3833387</v>
      </c>
      <c r="AS58" s="13">
        <v>3019064</v>
      </c>
      <c r="AT58" s="13">
        <v>2035216</v>
      </c>
      <c r="AU58" s="13">
        <v>3169511</v>
      </c>
      <c r="AV58" s="13">
        <v>2297470</v>
      </c>
      <c r="AW58" s="13">
        <v>0</v>
      </c>
      <c r="AX58" s="13">
        <v>8004</v>
      </c>
      <c r="AY58" s="13">
        <v>0</v>
      </c>
      <c r="AZ58" s="13">
        <v>0</v>
      </c>
      <c r="BA58" s="13">
        <v>0</v>
      </c>
      <c r="BB58" s="13">
        <v>0</v>
      </c>
      <c r="BC58" s="13">
        <v>3052036.54441826</v>
      </c>
      <c r="BD58" s="13">
        <v>2093019.0090067801</v>
      </c>
      <c r="BE58" s="13">
        <v>3383706.2716623801</v>
      </c>
      <c r="BF58" s="13">
        <v>2500732.2913146401</v>
      </c>
      <c r="BG58" s="13">
        <v>1334.07892050838</v>
      </c>
      <c r="BH58" s="13">
        <v>351081.66569363099</v>
      </c>
      <c r="BI58" s="13">
        <v>18088.292779297699</v>
      </c>
      <c r="BJ58" s="13">
        <v>413768.56025834102</v>
      </c>
      <c r="BK58" s="13">
        <v>593837.60178407596</v>
      </c>
      <c r="BL58" s="13">
        <v>3267.8126318485301</v>
      </c>
    </row>
    <row r="59" spans="1:64" s="13" customFormat="1" x14ac:dyDescent="0.3">
      <c r="A59" s="13">
        <v>17493</v>
      </c>
      <c r="B59" s="13">
        <v>16.512</v>
      </c>
      <c r="C59" s="13">
        <v>1412.1169400000001</v>
      </c>
      <c r="D59" s="13">
        <f t="shared" si="0"/>
        <v>5.1057833689668106</v>
      </c>
      <c r="E59" s="13" t="s">
        <v>4028</v>
      </c>
      <c r="F59" s="13" t="s">
        <v>532</v>
      </c>
      <c r="G59" s="13" t="s">
        <v>62</v>
      </c>
      <c r="H59" s="13">
        <v>0.67</v>
      </c>
      <c r="I59" s="13" t="b">
        <v>1</v>
      </c>
      <c r="J59" s="13">
        <v>14.68</v>
      </c>
      <c r="K59" s="13">
        <v>1412.1241500000001</v>
      </c>
      <c r="L59" s="13" t="s">
        <v>4029</v>
      </c>
      <c r="M59" s="13" t="s">
        <v>3677</v>
      </c>
      <c r="N59" s="13" t="s">
        <v>4030</v>
      </c>
      <c r="O59" s="13" t="s">
        <v>4031</v>
      </c>
      <c r="P59" s="13">
        <v>530</v>
      </c>
      <c r="Q59" s="13" t="b">
        <v>0</v>
      </c>
      <c r="R59" s="13" t="b">
        <v>1</v>
      </c>
      <c r="S59" s="13" t="b">
        <v>0</v>
      </c>
      <c r="T59" s="13" t="s">
        <v>63</v>
      </c>
      <c r="U59" s="13" t="b">
        <v>0</v>
      </c>
      <c r="V59" s="13" t="b">
        <v>0</v>
      </c>
      <c r="W59" s="13">
        <v>17493</v>
      </c>
      <c r="X59" s="13">
        <v>0</v>
      </c>
      <c r="Y59" s="13">
        <v>0</v>
      </c>
      <c r="Z59" s="13">
        <v>0.97</v>
      </c>
      <c r="AA59" s="13" t="s">
        <v>62</v>
      </c>
      <c r="AB59" s="13" t="s">
        <v>62</v>
      </c>
      <c r="AC59" s="13" t="s">
        <v>62</v>
      </c>
      <c r="AD59" s="13">
        <v>5</v>
      </c>
      <c r="AE59" s="13" t="s">
        <v>62</v>
      </c>
      <c r="AF59" s="13">
        <v>0.48</v>
      </c>
      <c r="AG59" s="13">
        <v>226.99</v>
      </c>
      <c r="AH59" s="13" t="s">
        <v>497</v>
      </c>
      <c r="AI59" s="13" t="s">
        <v>4032</v>
      </c>
      <c r="AJ59" s="13" t="s">
        <v>4033</v>
      </c>
      <c r="AK59" s="13">
        <v>5033834</v>
      </c>
      <c r="AL59" s="13">
        <v>7990025</v>
      </c>
      <c r="AM59" s="13">
        <v>9053696</v>
      </c>
      <c r="AN59" s="13">
        <v>2349741</v>
      </c>
      <c r="AO59" s="13">
        <v>3490446</v>
      </c>
      <c r="AP59" s="13">
        <v>2825875</v>
      </c>
      <c r="AQ59" s="13">
        <v>2688043</v>
      </c>
      <c r="AR59" s="13">
        <v>4229588</v>
      </c>
      <c r="AS59" s="13">
        <v>2328223</v>
      </c>
      <c r="AT59" s="13">
        <v>1648693</v>
      </c>
      <c r="AU59" s="13">
        <v>2110387</v>
      </c>
      <c r="AV59" s="13">
        <v>1973989</v>
      </c>
      <c r="AW59" s="13">
        <v>0</v>
      </c>
      <c r="AX59" s="13">
        <v>12736</v>
      </c>
      <c r="AY59" s="13">
        <v>0</v>
      </c>
      <c r="AZ59" s="13">
        <v>0</v>
      </c>
      <c r="BA59" s="13">
        <v>0</v>
      </c>
      <c r="BB59" s="13">
        <v>0</v>
      </c>
      <c r="BC59" s="13">
        <v>7359184.7975639198</v>
      </c>
      <c r="BD59" s="13">
        <v>2888687.3922519898</v>
      </c>
      <c r="BE59" s="13">
        <v>3081951.3436691398</v>
      </c>
      <c r="BF59" s="13">
        <v>1911022.8627359599</v>
      </c>
      <c r="BG59" s="13">
        <v>2122.6628718028601</v>
      </c>
      <c r="BH59" s="13">
        <v>2082856.5452296</v>
      </c>
      <c r="BI59" s="13">
        <v>572940.84134184499</v>
      </c>
      <c r="BJ59" s="13">
        <v>1010034.28653761</v>
      </c>
      <c r="BK59" s="13">
        <v>237199.78970585499</v>
      </c>
      <c r="BL59" s="13">
        <v>5199.4409318677999</v>
      </c>
    </row>
    <row r="60" spans="1:64" s="13" customFormat="1" x14ac:dyDescent="0.3">
      <c r="A60">
        <v>17099</v>
      </c>
      <c r="B60">
        <v>14.46</v>
      </c>
      <c r="C60">
        <v>1368.0682400000001</v>
      </c>
      <c r="D60">
        <f t="shared" si="0"/>
        <v>4.9120598027540874</v>
      </c>
      <c r="E60" t="s">
        <v>3915</v>
      </c>
      <c r="F60" t="s">
        <v>532</v>
      </c>
      <c r="G60" t="s">
        <v>62</v>
      </c>
      <c r="H60">
        <v>0.06</v>
      </c>
      <c r="I60" t="b">
        <v>0</v>
      </c>
      <c r="J60">
        <v>14.27</v>
      </c>
      <c r="K60">
        <v>1368.06152</v>
      </c>
      <c r="L60" t="s">
        <v>3916</v>
      </c>
      <c r="M60" t="s">
        <v>3677</v>
      </c>
      <c r="N60" t="s">
        <v>3917</v>
      </c>
      <c r="O60" t="s">
        <v>3918</v>
      </c>
      <c r="P60">
        <v>530</v>
      </c>
      <c r="Q60" t="b">
        <v>0</v>
      </c>
      <c r="R60" t="b">
        <v>1</v>
      </c>
      <c r="S60" t="b">
        <v>0</v>
      </c>
      <c r="T60" t="s">
        <v>63</v>
      </c>
      <c r="U60" t="b">
        <v>0</v>
      </c>
      <c r="V60" t="b">
        <v>0</v>
      </c>
      <c r="W60">
        <v>17099</v>
      </c>
      <c r="X60">
        <v>0</v>
      </c>
      <c r="Y60">
        <v>0</v>
      </c>
      <c r="Z60">
        <v>0.97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0.97</v>
      </c>
      <c r="AG60">
        <v>12.34</v>
      </c>
      <c r="AH60" t="s">
        <v>497</v>
      </c>
      <c r="AI60" t="s">
        <v>3919</v>
      </c>
      <c r="AJ60" t="s">
        <v>62</v>
      </c>
      <c r="AK60">
        <v>69716</v>
      </c>
      <c r="AL60">
        <v>128214</v>
      </c>
      <c r="AM60">
        <v>117494</v>
      </c>
      <c r="AN60">
        <v>46643</v>
      </c>
      <c r="AO60">
        <v>46363</v>
      </c>
      <c r="AP60">
        <v>67903</v>
      </c>
      <c r="AQ60">
        <v>140466</v>
      </c>
      <c r="AR60">
        <v>115631</v>
      </c>
      <c r="AS60">
        <v>98736</v>
      </c>
      <c r="AT60">
        <v>24327</v>
      </c>
      <c r="AU60">
        <v>57322</v>
      </c>
      <c r="AV60">
        <v>51764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105141.275085872</v>
      </c>
      <c r="BD60">
        <v>53636.075347626</v>
      </c>
      <c r="BE60">
        <v>118277.659855859</v>
      </c>
      <c r="BF60">
        <v>44471.318052847797</v>
      </c>
      <c r="BG60">
        <v>0</v>
      </c>
      <c r="BH60">
        <v>31144.107827837001</v>
      </c>
      <c r="BI60">
        <v>12356.018597660899</v>
      </c>
      <c r="BJ60">
        <v>20990.5118226954</v>
      </c>
      <c r="BK60">
        <v>17665.3736705544</v>
      </c>
      <c r="BL60">
        <v>0</v>
      </c>
    </row>
    <row r="61" spans="1:64" s="13" customFormat="1" x14ac:dyDescent="0.3">
      <c r="A61">
        <v>17356</v>
      </c>
      <c r="B61">
        <v>15.039</v>
      </c>
      <c r="C61">
        <v>1398.10779</v>
      </c>
      <c r="D61">
        <f t="shared" si="0"/>
        <v>0.43630379450657314</v>
      </c>
      <c r="E61" t="s">
        <v>3979</v>
      </c>
      <c r="F61" t="s">
        <v>532</v>
      </c>
      <c r="G61" t="s">
        <v>62</v>
      </c>
      <c r="H61">
        <v>0.28000000000000003</v>
      </c>
      <c r="I61" t="b">
        <v>0</v>
      </c>
      <c r="J61">
        <v>14.53</v>
      </c>
      <c r="K61">
        <v>1398.1084000000001</v>
      </c>
      <c r="L61" t="s">
        <v>3980</v>
      </c>
      <c r="M61" t="s">
        <v>3677</v>
      </c>
      <c r="N61" t="s">
        <v>3981</v>
      </c>
      <c r="O61" t="s">
        <v>3982</v>
      </c>
      <c r="P61">
        <v>530</v>
      </c>
      <c r="Q61" t="b">
        <v>0</v>
      </c>
      <c r="R61" t="b">
        <v>1</v>
      </c>
      <c r="S61" t="b">
        <v>0</v>
      </c>
      <c r="T61" t="s">
        <v>63</v>
      </c>
      <c r="U61" t="b">
        <v>0</v>
      </c>
      <c r="V61" t="b">
        <v>0</v>
      </c>
      <c r="W61">
        <v>17356</v>
      </c>
      <c r="X61">
        <v>0</v>
      </c>
      <c r="Y61">
        <v>0</v>
      </c>
      <c r="Z61">
        <v>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1</v>
      </c>
      <c r="AG61">
        <v>31.35</v>
      </c>
      <c r="AH61" t="s">
        <v>499</v>
      </c>
      <c r="AI61" t="s">
        <v>3983</v>
      </c>
      <c r="AJ61" t="s">
        <v>62</v>
      </c>
      <c r="AK61">
        <v>201425</v>
      </c>
      <c r="AL61">
        <v>514129</v>
      </c>
      <c r="AM61">
        <v>628151</v>
      </c>
      <c r="AN61">
        <v>197677</v>
      </c>
      <c r="AO61">
        <v>149760</v>
      </c>
      <c r="AP61">
        <v>169015</v>
      </c>
      <c r="AQ61">
        <v>176438</v>
      </c>
      <c r="AR61">
        <v>297841</v>
      </c>
      <c r="AS61">
        <v>218583</v>
      </c>
      <c r="AT61">
        <v>0</v>
      </c>
      <c r="AU61">
        <v>48100</v>
      </c>
      <c r="AV61">
        <v>40025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447901.39894107101</v>
      </c>
      <c r="BD61">
        <v>172150.781633037</v>
      </c>
      <c r="BE61">
        <v>230954.205338328</v>
      </c>
      <c r="BF61">
        <v>29374.802352823601</v>
      </c>
      <c r="BG61">
        <v>0</v>
      </c>
      <c r="BH61">
        <v>220937.384969801</v>
      </c>
      <c r="BI61">
        <v>24111.7782253039</v>
      </c>
      <c r="BJ61">
        <v>61639.399113134597</v>
      </c>
      <c r="BK61">
        <v>25757.753664635999</v>
      </c>
      <c r="BL61">
        <v>0</v>
      </c>
    </row>
    <row r="62" spans="1:64" s="13" customFormat="1" x14ac:dyDescent="0.3">
      <c r="A62">
        <v>6952</v>
      </c>
      <c r="B62">
        <v>14.294</v>
      </c>
      <c r="C62">
        <v>584.48797999999999</v>
      </c>
      <c r="D62">
        <f t="shared" si="0"/>
        <v>2.8058667662089949</v>
      </c>
      <c r="E62" t="s">
        <v>1021</v>
      </c>
      <c r="F62" t="s">
        <v>532</v>
      </c>
      <c r="G62" t="s">
        <v>62</v>
      </c>
      <c r="H62">
        <v>0.39</v>
      </c>
      <c r="I62" t="b">
        <v>0</v>
      </c>
      <c r="J62">
        <v>8.99</v>
      </c>
      <c r="K62">
        <v>584.48961999999995</v>
      </c>
      <c r="L62" t="s">
        <v>1022</v>
      </c>
      <c r="M62" t="s">
        <v>876</v>
      </c>
      <c r="N62" t="s">
        <v>1023</v>
      </c>
      <c r="O62" t="s">
        <v>1024</v>
      </c>
      <c r="P62">
        <v>530</v>
      </c>
      <c r="Q62" t="b">
        <v>0</v>
      </c>
      <c r="R62" t="b">
        <v>1</v>
      </c>
      <c r="S62" t="b">
        <v>0</v>
      </c>
      <c r="T62" t="s">
        <v>63</v>
      </c>
      <c r="U62" t="b">
        <v>0</v>
      </c>
      <c r="V62" t="b">
        <v>0</v>
      </c>
      <c r="W62">
        <v>6952</v>
      </c>
      <c r="X62">
        <v>0</v>
      </c>
      <c r="Y62">
        <v>0</v>
      </c>
      <c r="Z62">
        <v>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1</v>
      </c>
      <c r="AG62">
        <v>17.86</v>
      </c>
      <c r="AH62" t="s">
        <v>503</v>
      </c>
      <c r="AI62" t="s">
        <v>1025</v>
      </c>
      <c r="AJ62" t="s">
        <v>62</v>
      </c>
      <c r="AK62">
        <v>97069</v>
      </c>
      <c r="AL62">
        <v>178139</v>
      </c>
      <c r="AM62">
        <v>164799</v>
      </c>
      <c r="AN62">
        <v>92463</v>
      </c>
      <c r="AO62">
        <v>120300</v>
      </c>
      <c r="AP62">
        <v>177758</v>
      </c>
      <c r="AQ62">
        <v>468551</v>
      </c>
      <c r="AR62">
        <v>306164</v>
      </c>
      <c r="AS62">
        <v>261516</v>
      </c>
      <c r="AT62">
        <v>225465</v>
      </c>
      <c r="AU62">
        <v>230125</v>
      </c>
      <c r="AV62">
        <v>272038</v>
      </c>
      <c r="AW62">
        <v>0</v>
      </c>
      <c r="AX62">
        <v>0</v>
      </c>
      <c r="AY62">
        <v>0</v>
      </c>
      <c r="AZ62">
        <v>0</v>
      </c>
      <c r="BA62">
        <v>7531</v>
      </c>
      <c r="BB62">
        <v>0</v>
      </c>
      <c r="BC62">
        <v>146669.068233111</v>
      </c>
      <c r="BD62">
        <v>130173.957806516</v>
      </c>
      <c r="BE62">
        <v>345410.22944053501</v>
      </c>
      <c r="BF62">
        <v>242542.41644035699</v>
      </c>
      <c r="BG62">
        <v>1255.0924946528701</v>
      </c>
      <c r="BH62">
        <v>43469.761175537897</v>
      </c>
      <c r="BI62">
        <v>43496.256562754003</v>
      </c>
      <c r="BJ62">
        <v>108954.4195726</v>
      </c>
      <c r="BK62">
        <v>25649.858949813199</v>
      </c>
      <c r="BL62">
        <v>3074.3361918963501</v>
      </c>
    </row>
    <row r="63" spans="1:64" s="13" customFormat="1" x14ac:dyDescent="0.3">
      <c r="A63">
        <v>6524</v>
      </c>
      <c r="B63">
        <v>14.019</v>
      </c>
      <c r="C63">
        <v>556.45721000000003</v>
      </c>
      <c r="D63">
        <f t="shared" si="0"/>
        <v>1.976787802757858</v>
      </c>
      <c r="E63" t="s">
        <v>911</v>
      </c>
      <c r="F63" t="s">
        <v>532</v>
      </c>
      <c r="G63" t="s">
        <v>62</v>
      </c>
      <c r="H63">
        <v>0.67</v>
      </c>
      <c r="I63" t="b">
        <v>0</v>
      </c>
      <c r="J63">
        <v>8.4600000000000009</v>
      </c>
      <c r="K63">
        <v>556.45830999999998</v>
      </c>
      <c r="L63" t="s">
        <v>912</v>
      </c>
      <c r="M63" t="s">
        <v>876</v>
      </c>
      <c r="N63" t="s">
        <v>913</v>
      </c>
      <c r="O63" t="s">
        <v>914</v>
      </c>
      <c r="P63">
        <v>530</v>
      </c>
      <c r="Q63" t="b">
        <v>0</v>
      </c>
      <c r="R63" t="b">
        <v>1</v>
      </c>
      <c r="S63" t="b">
        <v>0</v>
      </c>
      <c r="T63" t="s">
        <v>63</v>
      </c>
      <c r="U63" t="b">
        <v>0</v>
      </c>
      <c r="V63" t="b">
        <v>0</v>
      </c>
      <c r="W63">
        <v>6524</v>
      </c>
      <c r="X63">
        <v>0</v>
      </c>
      <c r="Y63">
        <v>0</v>
      </c>
      <c r="Z63">
        <v>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1</v>
      </c>
      <c r="AG63">
        <v>10.86</v>
      </c>
      <c r="AH63" t="s">
        <v>499</v>
      </c>
      <c r="AI63" t="s">
        <v>915</v>
      </c>
      <c r="AJ63" t="s">
        <v>62</v>
      </c>
      <c r="AK63">
        <v>103490</v>
      </c>
      <c r="AL63">
        <v>247958</v>
      </c>
      <c r="AM63">
        <v>187306</v>
      </c>
      <c r="AN63">
        <v>248744</v>
      </c>
      <c r="AO63">
        <v>322528</v>
      </c>
      <c r="AP63">
        <v>289252</v>
      </c>
      <c r="AQ63">
        <v>326987</v>
      </c>
      <c r="AR63">
        <v>377380</v>
      </c>
      <c r="AS63">
        <v>371455</v>
      </c>
      <c r="AT63">
        <v>348798</v>
      </c>
      <c r="AU63">
        <v>356548</v>
      </c>
      <c r="AV63">
        <v>362682</v>
      </c>
      <c r="AW63">
        <v>0</v>
      </c>
      <c r="AX63">
        <v>0</v>
      </c>
      <c r="AY63">
        <v>0</v>
      </c>
      <c r="AZ63">
        <v>0</v>
      </c>
      <c r="BA63">
        <v>5553</v>
      </c>
      <c r="BB63">
        <v>0</v>
      </c>
      <c r="BC63">
        <v>179584.81947345901</v>
      </c>
      <c r="BD63">
        <v>286841.29094846803</v>
      </c>
      <c r="BE63">
        <v>358607.287350973</v>
      </c>
      <c r="BF63">
        <v>356009.37825795898</v>
      </c>
      <c r="BG63">
        <v>925.43213912846602</v>
      </c>
      <c r="BH63">
        <v>72542.501357431596</v>
      </c>
      <c r="BI63">
        <v>36950.767322559601</v>
      </c>
      <c r="BJ63">
        <v>27543.938092673201</v>
      </c>
      <c r="BK63">
        <v>6957.59098471176</v>
      </c>
      <c r="BL63">
        <v>2266.8365324370702</v>
      </c>
    </row>
    <row r="64" spans="1:64" s="13" customFormat="1" x14ac:dyDescent="0.3">
      <c r="A64">
        <v>7171</v>
      </c>
      <c r="B64">
        <v>16.794</v>
      </c>
      <c r="C64">
        <v>596.48846000000003</v>
      </c>
      <c r="D64">
        <f t="shared" si="0"/>
        <v>1.9447111249202504</v>
      </c>
      <c r="E64" t="s">
        <v>1074</v>
      </c>
      <c r="F64" t="s">
        <v>532</v>
      </c>
      <c r="G64" t="s">
        <v>62</v>
      </c>
      <c r="H64">
        <v>0.61</v>
      </c>
      <c r="I64" t="b">
        <v>0</v>
      </c>
      <c r="J64">
        <v>8.85</v>
      </c>
      <c r="K64">
        <v>596.48961999999995</v>
      </c>
      <c r="L64" t="s">
        <v>1075</v>
      </c>
      <c r="M64" t="s">
        <v>876</v>
      </c>
      <c r="N64" t="s">
        <v>1076</v>
      </c>
      <c r="O64" t="s">
        <v>1077</v>
      </c>
      <c r="P64">
        <v>530</v>
      </c>
      <c r="Q64" t="b">
        <v>0</v>
      </c>
      <c r="R64" t="b">
        <v>1</v>
      </c>
      <c r="S64" t="b">
        <v>0</v>
      </c>
      <c r="T64" t="s">
        <v>63</v>
      </c>
      <c r="U64" t="b">
        <v>0</v>
      </c>
      <c r="V64" t="b">
        <v>0</v>
      </c>
      <c r="W64">
        <v>7171</v>
      </c>
      <c r="X64">
        <v>0</v>
      </c>
      <c r="Y64">
        <v>0</v>
      </c>
      <c r="Z64">
        <v>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1</v>
      </c>
      <c r="AG64">
        <v>36.549999999999997</v>
      </c>
      <c r="AH64" t="s">
        <v>496</v>
      </c>
      <c r="AI64" t="s">
        <v>1078</v>
      </c>
      <c r="AJ64" t="s">
        <v>62</v>
      </c>
      <c r="AK64">
        <v>517718</v>
      </c>
      <c r="AL64">
        <v>574599</v>
      </c>
      <c r="AM64">
        <v>540916</v>
      </c>
      <c r="AN64">
        <v>596950</v>
      </c>
      <c r="AO64">
        <v>681344</v>
      </c>
      <c r="AP64">
        <v>584631</v>
      </c>
      <c r="AQ64">
        <v>548006</v>
      </c>
      <c r="AR64">
        <v>465448</v>
      </c>
      <c r="AS64">
        <v>468022</v>
      </c>
      <c r="AT64">
        <v>539753</v>
      </c>
      <c r="AU64">
        <v>563058</v>
      </c>
      <c r="AV64">
        <v>609165</v>
      </c>
      <c r="AW64">
        <v>0</v>
      </c>
      <c r="AX64">
        <v>0</v>
      </c>
      <c r="AY64">
        <v>0</v>
      </c>
      <c r="AZ64">
        <v>9156</v>
      </c>
      <c r="BA64">
        <v>0</v>
      </c>
      <c r="BB64">
        <v>0</v>
      </c>
      <c r="BC64">
        <v>544411.18104499904</v>
      </c>
      <c r="BD64">
        <v>620974.906870201</v>
      </c>
      <c r="BE64">
        <v>493825.19816507498</v>
      </c>
      <c r="BF64">
        <v>570658.55812141998</v>
      </c>
      <c r="BG64">
        <v>1525.9798678122099</v>
      </c>
      <c r="BH64">
        <v>28601.051946061099</v>
      </c>
      <c r="BI64">
        <v>52642.672849396004</v>
      </c>
      <c r="BJ64">
        <v>46939.202496510501</v>
      </c>
      <c r="BK64">
        <v>35324.708606747903</v>
      </c>
      <c r="BL64">
        <v>3737.87203389964</v>
      </c>
    </row>
    <row r="65" spans="1:64" s="13" customFormat="1" x14ac:dyDescent="0.3">
      <c r="A65">
        <v>7172</v>
      </c>
      <c r="B65">
        <v>15.885999999999999</v>
      </c>
      <c r="C65">
        <v>596.48852999999997</v>
      </c>
      <c r="D65">
        <f t="shared" si="0"/>
        <v>1.8273578674788988</v>
      </c>
      <c r="E65" t="s">
        <v>1074</v>
      </c>
      <c r="F65" t="s">
        <v>532</v>
      </c>
      <c r="G65" t="s">
        <v>62</v>
      </c>
      <c r="H65">
        <v>0.11</v>
      </c>
      <c r="I65" t="b">
        <v>0</v>
      </c>
      <c r="J65">
        <v>8.85</v>
      </c>
      <c r="K65">
        <v>596.48961999999995</v>
      </c>
      <c r="L65" t="s">
        <v>1075</v>
      </c>
      <c r="M65" t="s">
        <v>876</v>
      </c>
      <c r="N65" t="s">
        <v>1076</v>
      </c>
      <c r="O65" t="s">
        <v>1077</v>
      </c>
      <c r="P65">
        <v>530</v>
      </c>
      <c r="Q65" t="b">
        <v>0</v>
      </c>
      <c r="R65" t="b">
        <v>1</v>
      </c>
      <c r="S65" t="b">
        <v>0</v>
      </c>
      <c r="T65" t="s">
        <v>63</v>
      </c>
      <c r="U65" t="b">
        <v>0</v>
      </c>
      <c r="V65" t="b">
        <v>0</v>
      </c>
      <c r="W65">
        <v>7172</v>
      </c>
      <c r="X65">
        <v>0</v>
      </c>
      <c r="Y65">
        <v>0</v>
      </c>
      <c r="Z65">
        <v>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1</v>
      </c>
      <c r="AG65">
        <v>20.239999999999998</v>
      </c>
      <c r="AH65" t="s">
        <v>495</v>
      </c>
      <c r="AI65" t="s">
        <v>1079</v>
      </c>
      <c r="AJ65" t="s">
        <v>62</v>
      </c>
      <c r="AK65">
        <v>197748</v>
      </c>
      <c r="AL65">
        <v>332127</v>
      </c>
      <c r="AM65">
        <v>214118</v>
      </c>
      <c r="AN65">
        <v>165090</v>
      </c>
      <c r="AO65">
        <v>154103</v>
      </c>
      <c r="AP65">
        <v>220364</v>
      </c>
      <c r="AQ65">
        <v>113437</v>
      </c>
      <c r="AR65">
        <v>96289</v>
      </c>
      <c r="AS65">
        <v>165371</v>
      </c>
      <c r="AT65">
        <v>75582</v>
      </c>
      <c r="AU65">
        <v>202712</v>
      </c>
      <c r="AV65">
        <v>108631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247997.71435967501</v>
      </c>
      <c r="BD65">
        <v>179852.190814612</v>
      </c>
      <c r="BE65">
        <v>125032.07166460399</v>
      </c>
      <c r="BF65">
        <v>128974.886006756</v>
      </c>
      <c r="BG65">
        <v>0</v>
      </c>
      <c r="BH65">
        <v>73316.585183958596</v>
      </c>
      <c r="BI65">
        <v>35511.686258492999</v>
      </c>
      <c r="BJ65">
        <v>35971.1655031185</v>
      </c>
      <c r="BK65">
        <v>65961.464089437504</v>
      </c>
      <c r="BL65">
        <v>0</v>
      </c>
    </row>
    <row r="66" spans="1:64" s="13" customFormat="1" x14ac:dyDescent="0.3">
      <c r="A66">
        <v>6953</v>
      </c>
      <c r="B66">
        <v>15.132999999999999</v>
      </c>
      <c r="C66">
        <v>584.48859000000004</v>
      </c>
      <c r="D66">
        <f t="shared" si="0"/>
        <v>1.7622212006102187</v>
      </c>
      <c r="E66" t="s">
        <v>1021</v>
      </c>
      <c r="F66" t="s">
        <v>532</v>
      </c>
      <c r="G66" t="s">
        <v>62</v>
      </c>
      <c r="H66">
        <v>0.22</v>
      </c>
      <c r="I66" t="b">
        <v>0</v>
      </c>
      <c r="J66">
        <v>8.99</v>
      </c>
      <c r="K66">
        <v>584.48961999999995</v>
      </c>
      <c r="L66" t="s">
        <v>1022</v>
      </c>
      <c r="M66" t="s">
        <v>876</v>
      </c>
      <c r="N66" t="s">
        <v>1023</v>
      </c>
      <c r="O66" t="s">
        <v>1024</v>
      </c>
      <c r="P66">
        <v>530</v>
      </c>
      <c r="Q66" t="b">
        <v>0</v>
      </c>
      <c r="R66" t="b">
        <v>1</v>
      </c>
      <c r="S66" t="b">
        <v>0</v>
      </c>
      <c r="T66" t="s">
        <v>63</v>
      </c>
      <c r="U66" t="b">
        <v>0</v>
      </c>
      <c r="V66" t="b">
        <v>0</v>
      </c>
      <c r="W66">
        <v>6953</v>
      </c>
      <c r="X66">
        <v>0</v>
      </c>
      <c r="Y66">
        <v>0</v>
      </c>
      <c r="Z66">
        <v>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1</v>
      </c>
      <c r="AG66">
        <v>33.85</v>
      </c>
      <c r="AH66" t="s">
        <v>499</v>
      </c>
      <c r="AI66" t="s">
        <v>1026</v>
      </c>
      <c r="AJ66" t="s">
        <v>62</v>
      </c>
      <c r="AK66">
        <v>355131</v>
      </c>
      <c r="AL66">
        <v>633839</v>
      </c>
      <c r="AM66">
        <v>499299</v>
      </c>
      <c r="AN66">
        <v>655244</v>
      </c>
      <c r="AO66">
        <v>599758</v>
      </c>
      <c r="AP66">
        <v>673833</v>
      </c>
      <c r="AQ66">
        <v>729921</v>
      </c>
      <c r="AR66">
        <v>758847</v>
      </c>
      <c r="AS66">
        <v>885588</v>
      </c>
      <c r="AT66">
        <v>577648</v>
      </c>
      <c r="AU66">
        <v>513039</v>
      </c>
      <c r="AV66">
        <v>463722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496089.693028979</v>
      </c>
      <c r="BD66">
        <v>642944.97273658495</v>
      </c>
      <c r="BE66">
        <v>791451.82433743705</v>
      </c>
      <c r="BF66">
        <v>518136.17064991198</v>
      </c>
      <c r="BG66">
        <v>0</v>
      </c>
      <c r="BH66">
        <v>139382.09010184399</v>
      </c>
      <c r="BI66">
        <v>38538.264742259998</v>
      </c>
      <c r="BJ66">
        <v>82796.904197164098</v>
      </c>
      <c r="BK66">
        <v>57133.794275454697</v>
      </c>
      <c r="BL66">
        <v>0</v>
      </c>
    </row>
    <row r="67" spans="1:64" s="13" customFormat="1" x14ac:dyDescent="0.3">
      <c r="A67">
        <v>6915</v>
      </c>
      <c r="B67">
        <v>14.75</v>
      </c>
      <c r="C67">
        <v>582.47289999999998</v>
      </c>
      <c r="D67">
        <f t="shared" si="0"/>
        <v>1.6824788778972342</v>
      </c>
      <c r="E67" t="s">
        <v>1002</v>
      </c>
      <c r="F67" t="s">
        <v>532</v>
      </c>
      <c r="G67" t="s">
        <v>62</v>
      </c>
      <c r="H67">
        <v>0.67</v>
      </c>
      <c r="I67" t="b">
        <v>1</v>
      </c>
      <c r="J67">
        <v>8.64</v>
      </c>
      <c r="K67">
        <v>582.47388000000001</v>
      </c>
      <c r="L67" t="s">
        <v>1003</v>
      </c>
      <c r="M67" t="s">
        <v>876</v>
      </c>
      <c r="N67" t="s">
        <v>1004</v>
      </c>
      <c r="O67" t="s">
        <v>1005</v>
      </c>
      <c r="P67">
        <v>530</v>
      </c>
      <c r="Q67" t="b">
        <v>0</v>
      </c>
      <c r="R67" t="b">
        <v>1</v>
      </c>
      <c r="S67" t="b">
        <v>0</v>
      </c>
      <c r="T67" t="s">
        <v>63</v>
      </c>
      <c r="U67" t="b">
        <v>0</v>
      </c>
      <c r="V67" t="b">
        <v>0</v>
      </c>
      <c r="W67">
        <v>6915</v>
      </c>
      <c r="X67">
        <v>0</v>
      </c>
      <c r="Y67">
        <v>0</v>
      </c>
      <c r="Z67">
        <v>0.99</v>
      </c>
      <c r="AA67" t="s">
        <v>62</v>
      </c>
      <c r="AB67" t="s">
        <v>62</v>
      </c>
      <c r="AC67" t="s">
        <v>62</v>
      </c>
      <c r="AD67">
        <v>13</v>
      </c>
      <c r="AE67" t="s">
        <v>62</v>
      </c>
      <c r="AF67">
        <v>0.5</v>
      </c>
      <c r="AG67">
        <v>206.09</v>
      </c>
      <c r="AH67" t="s">
        <v>498</v>
      </c>
      <c r="AI67" t="s">
        <v>1006</v>
      </c>
      <c r="AJ67" t="s">
        <v>1007</v>
      </c>
      <c r="AK67">
        <v>2718926</v>
      </c>
      <c r="AL67">
        <v>5440493</v>
      </c>
      <c r="AM67">
        <v>6276946</v>
      </c>
      <c r="AN67">
        <v>3498510</v>
      </c>
      <c r="AO67">
        <v>3944278</v>
      </c>
      <c r="AP67">
        <v>3746373</v>
      </c>
      <c r="AQ67">
        <v>4104522</v>
      </c>
      <c r="AR67">
        <v>4736965</v>
      </c>
      <c r="AS67">
        <v>1948802</v>
      </c>
      <c r="AT67">
        <v>3189996</v>
      </c>
      <c r="AU67">
        <v>3485647</v>
      </c>
      <c r="AV67">
        <v>3155664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4812121.6215587901</v>
      </c>
      <c r="BD67">
        <v>3729720.2355834302</v>
      </c>
      <c r="BE67">
        <v>3596763.1501904898</v>
      </c>
      <c r="BF67">
        <v>3277102.4985879301</v>
      </c>
      <c r="BG67">
        <v>0</v>
      </c>
      <c r="BH67">
        <v>1860379.8256007601</v>
      </c>
      <c r="BI67">
        <v>223350.16776438401</v>
      </c>
      <c r="BJ67">
        <v>1461788.9288268599</v>
      </c>
      <c r="BK67">
        <v>181418.70048702901</v>
      </c>
      <c r="BL67">
        <v>0</v>
      </c>
    </row>
    <row r="68" spans="1:64" s="13" customFormat="1" x14ac:dyDescent="0.3">
      <c r="A68">
        <v>6682</v>
      </c>
      <c r="B68">
        <v>14.183999999999999</v>
      </c>
      <c r="C68">
        <v>568.45740000000001</v>
      </c>
      <c r="D68">
        <f t="shared" si="0"/>
        <v>1.6008209994787614</v>
      </c>
      <c r="E68" t="s">
        <v>944</v>
      </c>
      <c r="F68" t="s">
        <v>532</v>
      </c>
      <c r="G68" t="s">
        <v>62</v>
      </c>
      <c r="H68">
        <v>0.67</v>
      </c>
      <c r="I68" t="b">
        <v>0</v>
      </c>
      <c r="J68">
        <v>8.3800000000000008</v>
      </c>
      <c r="K68">
        <v>568.45830999999998</v>
      </c>
      <c r="L68" t="s">
        <v>945</v>
      </c>
      <c r="M68" t="s">
        <v>876</v>
      </c>
      <c r="N68" t="s">
        <v>946</v>
      </c>
      <c r="O68" t="s">
        <v>947</v>
      </c>
      <c r="P68">
        <v>530</v>
      </c>
      <c r="Q68" t="b">
        <v>0</v>
      </c>
      <c r="R68" t="b">
        <v>1</v>
      </c>
      <c r="S68" t="b">
        <v>0</v>
      </c>
      <c r="T68" t="s">
        <v>63</v>
      </c>
      <c r="U68" t="b">
        <v>0</v>
      </c>
      <c r="V68" t="b">
        <v>0</v>
      </c>
      <c r="W68">
        <v>6682</v>
      </c>
      <c r="X68">
        <v>0</v>
      </c>
      <c r="Y68">
        <v>0</v>
      </c>
      <c r="Z68">
        <v>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1</v>
      </c>
      <c r="AG68">
        <v>94.81</v>
      </c>
      <c r="AH68" t="s">
        <v>499</v>
      </c>
      <c r="AI68" t="s">
        <v>948</v>
      </c>
      <c r="AJ68" t="s">
        <v>62</v>
      </c>
      <c r="AK68">
        <v>1194133</v>
      </c>
      <c r="AL68">
        <v>1541565</v>
      </c>
      <c r="AM68">
        <v>1175520</v>
      </c>
      <c r="AN68">
        <v>1424877</v>
      </c>
      <c r="AO68">
        <v>1278575</v>
      </c>
      <c r="AP68">
        <v>1819129</v>
      </c>
      <c r="AQ68">
        <v>934363</v>
      </c>
      <c r="AR68">
        <v>1612064</v>
      </c>
      <c r="AS68">
        <v>1496415</v>
      </c>
      <c r="AT68">
        <v>1567553</v>
      </c>
      <c r="AU68">
        <v>1911336</v>
      </c>
      <c r="AV68">
        <v>1754620</v>
      </c>
      <c r="AW68">
        <v>6274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1303739.2624926299</v>
      </c>
      <c r="BD68">
        <v>1507526.68995551</v>
      </c>
      <c r="BE68">
        <v>1347613.71802972</v>
      </c>
      <c r="BF68">
        <v>1744503.05111965</v>
      </c>
      <c r="BG68">
        <v>1045.60947142542</v>
      </c>
      <c r="BH68">
        <v>206173.208149841</v>
      </c>
      <c r="BI68">
        <v>279594.116056573</v>
      </c>
      <c r="BJ68">
        <v>362527.19746642601</v>
      </c>
      <c r="BK68">
        <v>172114.578926919</v>
      </c>
      <c r="BL68">
        <v>2561.2096752135099</v>
      </c>
    </row>
    <row r="69" spans="1:64" s="13" customFormat="1" x14ac:dyDescent="0.3">
      <c r="A69">
        <v>6869</v>
      </c>
      <c r="B69">
        <v>14.102</v>
      </c>
      <c r="C69">
        <v>580.45740000000001</v>
      </c>
      <c r="D69">
        <f t="shared" si="0"/>
        <v>1.5677267157674213</v>
      </c>
      <c r="E69" t="s">
        <v>991</v>
      </c>
      <c r="F69" t="s">
        <v>532</v>
      </c>
      <c r="G69" t="s">
        <v>62</v>
      </c>
      <c r="H69">
        <v>0.17</v>
      </c>
      <c r="I69" t="b">
        <v>0</v>
      </c>
      <c r="J69">
        <v>8.3699999999999992</v>
      </c>
      <c r="K69">
        <v>580.45830999999998</v>
      </c>
      <c r="L69" t="s">
        <v>992</v>
      </c>
      <c r="M69" t="s">
        <v>876</v>
      </c>
      <c r="N69" t="s">
        <v>993</v>
      </c>
      <c r="O69" t="s">
        <v>994</v>
      </c>
      <c r="P69">
        <v>530</v>
      </c>
      <c r="Q69" t="b">
        <v>0</v>
      </c>
      <c r="R69" t="b">
        <v>1</v>
      </c>
      <c r="S69" t="b">
        <v>0</v>
      </c>
      <c r="T69" t="s">
        <v>63</v>
      </c>
      <c r="U69" t="b">
        <v>0</v>
      </c>
      <c r="V69" t="b">
        <v>0</v>
      </c>
      <c r="W69">
        <v>6869</v>
      </c>
      <c r="X69">
        <v>0</v>
      </c>
      <c r="Y69">
        <v>0</v>
      </c>
      <c r="Z69">
        <v>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1</v>
      </c>
      <c r="AG69">
        <v>18.829999999999998</v>
      </c>
      <c r="AH69" t="s">
        <v>499</v>
      </c>
      <c r="AI69" t="s">
        <v>995</v>
      </c>
      <c r="AJ69" t="s">
        <v>62</v>
      </c>
      <c r="AK69">
        <v>175290</v>
      </c>
      <c r="AL69">
        <v>31510</v>
      </c>
      <c r="AM69">
        <v>247962</v>
      </c>
      <c r="AN69">
        <v>138474</v>
      </c>
      <c r="AO69">
        <v>146313</v>
      </c>
      <c r="AP69">
        <v>179251</v>
      </c>
      <c r="AQ69">
        <v>148055</v>
      </c>
      <c r="AR69">
        <v>299166</v>
      </c>
      <c r="AS69">
        <v>262929</v>
      </c>
      <c r="AT69">
        <v>132415</v>
      </c>
      <c r="AU69">
        <v>225846</v>
      </c>
      <c r="AV69">
        <v>202585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151587.33330083499</v>
      </c>
      <c r="BD69">
        <v>154679.32663446601</v>
      </c>
      <c r="BE69">
        <v>236716.79183716301</v>
      </c>
      <c r="BF69">
        <v>186948.71100172299</v>
      </c>
      <c r="BG69">
        <v>0</v>
      </c>
      <c r="BH69">
        <v>110155.78249251501</v>
      </c>
      <c r="BI69">
        <v>21637.9927527863</v>
      </c>
      <c r="BJ69">
        <v>78891.971087154394</v>
      </c>
      <c r="BK69">
        <v>48638.840459294697</v>
      </c>
      <c r="BL69">
        <v>0</v>
      </c>
    </row>
    <row r="70" spans="1:64" s="13" customFormat="1" x14ac:dyDescent="0.3">
      <c r="A70">
        <v>6683</v>
      </c>
      <c r="B70">
        <v>13.952</v>
      </c>
      <c r="C70">
        <v>568.45752000000005</v>
      </c>
      <c r="D70">
        <f t="shared" ref="D70:D133" si="1">(ABS(K70-C70)/K70)*10^6</f>
        <v>1.3897237247496972</v>
      </c>
      <c r="E70" t="s">
        <v>944</v>
      </c>
      <c r="F70" t="s">
        <v>532</v>
      </c>
      <c r="G70" t="s">
        <v>62</v>
      </c>
      <c r="H70">
        <v>0.5</v>
      </c>
      <c r="I70" t="b">
        <v>0</v>
      </c>
      <c r="J70">
        <v>8.3800000000000008</v>
      </c>
      <c r="K70">
        <v>568.45830999999998</v>
      </c>
      <c r="L70" t="s">
        <v>945</v>
      </c>
      <c r="M70" t="s">
        <v>876</v>
      </c>
      <c r="N70" t="s">
        <v>946</v>
      </c>
      <c r="O70" t="s">
        <v>947</v>
      </c>
      <c r="P70">
        <v>530</v>
      </c>
      <c r="Q70" t="b">
        <v>0</v>
      </c>
      <c r="R70" t="b">
        <v>1</v>
      </c>
      <c r="S70" t="b">
        <v>0</v>
      </c>
      <c r="T70" t="s">
        <v>63</v>
      </c>
      <c r="U70" t="b">
        <v>0</v>
      </c>
      <c r="V70" t="b">
        <v>0</v>
      </c>
      <c r="W70">
        <v>6683</v>
      </c>
      <c r="X70">
        <v>0</v>
      </c>
      <c r="Y70">
        <v>0</v>
      </c>
      <c r="Z70">
        <v>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1</v>
      </c>
      <c r="AG70">
        <v>34.090000000000003</v>
      </c>
      <c r="AH70" t="s">
        <v>499</v>
      </c>
      <c r="AI70" t="s">
        <v>949</v>
      </c>
      <c r="AJ70" t="s">
        <v>62</v>
      </c>
      <c r="AK70">
        <v>417094</v>
      </c>
      <c r="AL70">
        <v>563922</v>
      </c>
      <c r="AM70">
        <v>617084</v>
      </c>
      <c r="AN70">
        <v>518603</v>
      </c>
      <c r="AO70">
        <v>525183</v>
      </c>
      <c r="AP70">
        <v>509649</v>
      </c>
      <c r="AQ70">
        <v>474272</v>
      </c>
      <c r="AR70">
        <v>385292</v>
      </c>
      <c r="AS70">
        <v>478663</v>
      </c>
      <c r="AT70">
        <v>537750</v>
      </c>
      <c r="AU70">
        <v>560598</v>
      </c>
      <c r="AV70">
        <v>584713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532700.34957102104</v>
      </c>
      <c r="BD70">
        <v>517811.50046775502</v>
      </c>
      <c r="BE70">
        <v>446075.55863977101</v>
      </c>
      <c r="BF70">
        <v>561020.22052825696</v>
      </c>
      <c r="BG70">
        <v>0</v>
      </c>
      <c r="BH70">
        <v>103586.083933972</v>
      </c>
      <c r="BI70">
        <v>7797.5074016373801</v>
      </c>
      <c r="BJ70">
        <v>52686.109894558504</v>
      </c>
      <c r="BK70">
        <v>23484.5460346494</v>
      </c>
      <c r="BL70">
        <v>0</v>
      </c>
    </row>
    <row r="71" spans="1:64" s="13" customFormat="1" x14ac:dyDescent="0.3">
      <c r="A71">
        <v>7465</v>
      </c>
      <c r="B71">
        <v>16.899000000000001</v>
      </c>
      <c r="C71">
        <v>612.52013999999997</v>
      </c>
      <c r="D71">
        <f t="shared" si="1"/>
        <v>1.1917961260257413</v>
      </c>
      <c r="E71" t="s">
        <v>1174</v>
      </c>
      <c r="F71" t="s">
        <v>532</v>
      </c>
      <c r="G71" t="s">
        <v>62</v>
      </c>
      <c r="H71">
        <v>0.44</v>
      </c>
      <c r="I71" t="b">
        <v>0</v>
      </c>
      <c r="J71">
        <v>9.6999999999999993</v>
      </c>
      <c r="K71">
        <v>612.52086999999995</v>
      </c>
      <c r="L71" t="s">
        <v>1175</v>
      </c>
      <c r="M71" t="s">
        <v>876</v>
      </c>
      <c r="N71" t="s">
        <v>1176</v>
      </c>
      <c r="O71" t="s">
        <v>1177</v>
      </c>
      <c r="P71">
        <v>530</v>
      </c>
      <c r="Q71" t="b">
        <v>0</v>
      </c>
      <c r="R71" t="b">
        <v>1</v>
      </c>
      <c r="S71" t="b">
        <v>0</v>
      </c>
      <c r="T71" t="s">
        <v>63</v>
      </c>
      <c r="U71" t="b">
        <v>0</v>
      </c>
      <c r="V71" t="b">
        <v>0</v>
      </c>
      <c r="W71">
        <v>7465</v>
      </c>
      <c r="X71">
        <v>0</v>
      </c>
      <c r="Y71">
        <v>0</v>
      </c>
      <c r="Z71">
        <v>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1</v>
      </c>
      <c r="AG71">
        <v>46.52</v>
      </c>
      <c r="AH71" t="s">
        <v>493</v>
      </c>
      <c r="AI71" t="s">
        <v>1178</v>
      </c>
      <c r="AJ71" t="s">
        <v>62</v>
      </c>
      <c r="AK71">
        <v>1469403</v>
      </c>
      <c r="AL71">
        <v>1678476</v>
      </c>
      <c r="AM71">
        <v>1840918</v>
      </c>
      <c r="AN71">
        <v>1673725</v>
      </c>
      <c r="AO71">
        <v>1632401</v>
      </c>
      <c r="AP71">
        <v>1919203</v>
      </c>
      <c r="AQ71">
        <v>2079785</v>
      </c>
      <c r="AR71">
        <v>2073430</v>
      </c>
      <c r="AS71">
        <v>2127417</v>
      </c>
      <c r="AT71">
        <v>1529920</v>
      </c>
      <c r="AU71">
        <v>1428980</v>
      </c>
      <c r="AV71">
        <v>1407061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1662932.1130448501</v>
      </c>
      <c r="BD71">
        <v>1741776.3635193401</v>
      </c>
      <c r="BE71">
        <v>2093544.01585088</v>
      </c>
      <c r="BF71">
        <v>1455320.4429361301</v>
      </c>
      <c r="BG71">
        <v>0</v>
      </c>
      <c r="BH71">
        <v>186244.74356521101</v>
      </c>
      <c r="BI71">
        <v>155039.16255245899</v>
      </c>
      <c r="BJ71">
        <v>29506.8792335781</v>
      </c>
      <c r="BK71">
        <v>65528.447221387702</v>
      </c>
      <c r="BL71">
        <v>0</v>
      </c>
    </row>
    <row r="72" spans="1:64" s="13" customFormat="1" x14ac:dyDescent="0.3">
      <c r="A72">
        <v>7431</v>
      </c>
      <c r="B72">
        <v>16.762</v>
      </c>
      <c r="C72">
        <v>610.50451999999996</v>
      </c>
      <c r="D72">
        <f t="shared" si="1"/>
        <v>1.0974517677953159</v>
      </c>
      <c r="E72" t="s">
        <v>1160</v>
      </c>
      <c r="F72" t="s">
        <v>532</v>
      </c>
      <c r="G72" t="s">
        <v>62</v>
      </c>
      <c r="H72">
        <v>0.11</v>
      </c>
      <c r="I72" t="b">
        <v>0</v>
      </c>
      <c r="J72">
        <v>9.2899999999999991</v>
      </c>
      <c r="K72">
        <v>610.50518999999997</v>
      </c>
      <c r="L72" t="s">
        <v>1161</v>
      </c>
      <c r="M72" t="s">
        <v>876</v>
      </c>
      <c r="N72" t="s">
        <v>1162</v>
      </c>
      <c r="O72" t="s">
        <v>1163</v>
      </c>
      <c r="P72">
        <v>530</v>
      </c>
      <c r="Q72" t="b">
        <v>0</v>
      </c>
      <c r="R72" t="b">
        <v>1</v>
      </c>
      <c r="S72" t="b">
        <v>0</v>
      </c>
      <c r="T72" t="s">
        <v>63</v>
      </c>
      <c r="U72" t="b">
        <v>0</v>
      </c>
      <c r="V72" t="b">
        <v>0</v>
      </c>
      <c r="W72">
        <v>7431</v>
      </c>
      <c r="X72">
        <v>0</v>
      </c>
      <c r="Y72">
        <v>0</v>
      </c>
      <c r="Z72">
        <v>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1</v>
      </c>
      <c r="AG72">
        <v>5.49</v>
      </c>
      <c r="AH72" t="s">
        <v>498</v>
      </c>
      <c r="AI72" t="s">
        <v>1164</v>
      </c>
      <c r="AJ72" t="s">
        <v>62</v>
      </c>
      <c r="AK72">
        <v>142509</v>
      </c>
      <c r="AL72">
        <v>201257</v>
      </c>
      <c r="AM72">
        <v>196516</v>
      </c>
      <c r="AN72">
        <v>144105</v>
      </c>
      <c r="AO72">
        <v>135959</v>
      </c>
      <c r="AP72">
        <v>105102</v>
      </c>
      <c r="AQ72">
        <v>63915</v>
      </c>
      <c r="AR72">
        <v>88030</v>
      </c>
      <c r="AS72">
        <v>47590</v>
      </c>
      <c r="AT72">
        <v>37250</v>
      </c>
      <c r="AU72">
        <v>42008</v>
      </c>
      <c r="AV72">
        <v>55738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180094.01536996799</v>
      </c>
      <c r="BD72">
        <v>128388.551846655</v>
      </c>
      <c r="BE72">
        <v>66511.641688345699</v>
      </c>
      <c r="BF72">
        <v>44998.718930589901</v>
      </c>
      <c r="BG72">
        <v>0</v>
      </c>
      <c r="BH72">
        <v>32635.622997637402</v>
      </c>
      <c r="BI72">
        <v>20573.5676471117</v>
      </c>
      <c r="BJ72">
        <v>20344.262444664299</v>
      </c>
      <c r="BK72">
        <v>9599.6189593703893</v>
      </c>
      <c r="BL72">
        <v>0</v>
      </c>
    </row>
    <row r="73" spans="1:64" s="13" customFormat="1" x14ac:dyDescent="0.3">
      <c r="A73">
        <v>6684</v>
      </c>
      <c r="B73">
        <v>15.055999999999999</v>
      </c>
      <c r="C73">
        <v>568.45770000000005</v>
      </c>
      <c r="D73">
        <f t="shared" si="1"/>
        <v>1.0730778127560963</v>
      </c>
      <c r="E73" t="s">
        <v>944</v>
      </c>
      <c r="F73" t="s">
        <v>532</v>
      </c>
      <c r="G73" t="s">
        <v>62</v>
      </c>
      <c r="H73">
        <v>0.61</v>
      </c>
      <c r="I73" t="b">
        <v>0</v>
      </c>
      <c r="J73">
        <v>8.3800000000000008</v>
      </c>
      <c r="K73">
        <v>568.45830999999998</v>
      </c>
      <c r="L73" t="s">
        <v>945</v>
      </c>
      <c r="M73" t="s">
        <v>876</v>
      </c>
      <c r="N73" t="s">
        <v>946</v>
      </c>
      <c r="O73" t="s">
        <v>947</v>
      </c>
      <c r="P73">
        <v>530</v>
      </c>
      <c r="Q73" t="b">
        <v>0</v>
      </c>
      <c r="R73" t="b">
        <v>1</v>
      </c>
      <c r="S73" t="b">
        <v>0</v>
      </c>
      <c r="T73" t="s">
        <v>63</v>
      </c>
      <c r="U73" t="b">
        <v>0</v>
      </c>
      <c r="V73" t="b">
        <v>0</v>
      </c>
      <c r="W73">
        <v>6684</v>
      </c>
      <c r="X73">
        <v>0</v>
      </c>
      <c r="Y73">
        <v>0</v>
      </c>
      <c r="Z73">
        <v>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1</v>
      </c>
      <c r="AG73">
        <v>63.89</v>
      </c>
      <c r="AH73" t="s">
        <v>494</v>
      </c>
      <c r="AI73" t="s">
        <v>950</v>
      </c>
      <c r="AJ73" t="s">
        <v>62</v>
      </c>
      <c r="AK73">
        <v>615728</v>
      </c>
      <c r="AL73">
        <v>417792</v>
      </c>
      <c r="AM73">
        <v>851113</v>
      </c>
      <c r="AN73">
        <v>931928</v>
      </c>
      <c r="AO73">
        <v>805079</v>
      </c>
      <c r="AP73">
        <v>976263</v>
      </c>
      <c r="AQ73">
        <v>770259</v>
      </c>
      <c r="AR73">
        <v>914650</v>
      </c>
      <c r="AS73">
        <v>701305</v>
      </c>
      <c r="AT73">
        <v>1030019</v>
      </c>
      <c r="AU73">
        <v>1022485</v>
      </c>
      <c r="AV73">
        <v>1050530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628211.07363281399</v>
      </c>
      <c r="BD73">
        <v>904423.11499575304</v>
      </c>
      <c r="BE73">
        <v>795404.64076285705</v>
      </c>
      <c r="BF73">
        <v>1034344.8816328</v>
      </c>
      <c r="BG73">
        <v>0</v>
      </c>
      <c r="BH73">
        <v>216930.20598699799</v>
      </c>
      <c r="BI73">
        <v>88844.740536040103</v>
      </c>
      <c r="BJ73">
        <v>108872.472053815</v>
      </c>
      <c r="BK73">
        <v>14513.888940002</v>
      </c>
      <c r="BL73">
        <v>0</v>
      </c>
    </row>
    <row r="74" spans="1:64" s="13" customFormat="1" x14ac:dyDescent="0.3">
      <c r="A74">
        <v>7695</v>
      </c>
      <c r="B74">
        <v>18.46</v>
      </c>
      <c r="C74">
        <v>626.53588999999999</v>
      </c>
      <c r="D74">
        <f t="shared" si="1"/>
        <v>0.97360648589749155</v>
      </c>
      <c r="E74" t="s">
        <v>1280</v>
      </c>
      <c r="F74" t="s">
        <v>532</v>
      </c>
      <c r="G74" t="s">
        <v>62</v>
      </c>
      <c r="H74">
        <v>0.39</v>
      </c>
      <c r="I74" t="b">
        <v>0</v>
      </c>
      <c r="J74">
        <v>10.039999999999999</v>
      </c>
      <c r="K74">
        <v>626.53650000000005</v>
      </c>
      <c r="L74" t="s">
        <v>1281</v>
      </c>
      <c r="M74" t="s">
        <v>876</v>
      </c>
      <c r="N74" t="s">
        <v>1282</v>
      </c>
      <c r="O74" t="s">
        <v>1283</v>
      </c>
      <c r="P74">
        <v>530</v>
      </c>
      <c r="Q74" t="b">
        <v>0</v>
      </c>
      <c r="R74" t="b">
        <v>1</v>
      </c>
      <c r="S74" t="b">
        <v>0</v>
      </c>
      <c r="T74" t="s">
        <v>63</v>
      </c>
      <c r="U74" t="b">
        <v>0</v>
      </c>
      <c r="V74" t="b">
        <v>0</v>
      </c>
      <c r="W74">
        <v>7695</v>
      </c>
      <c r="X74">
        <v>0</v>
      </c>
      <c r="Y74">
        <v>0</v>
      </c>
      <c r="Z74">
        <v>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1</v>
      </c>
      <c r="AG74">
        <v>12.56</v>
      </c>
      <c r="AH74" t="s">
        <v>503</v>
      </c>
      <c r="AI74" t="s">
        <v>1284</v>
      </c>
      <c r="AJ74" t="s">
        <v>62</v>
      </c>
      <c r="AK74">
        <v>348740</v>
      </c>
      <c r="AL74">
        <v>452509</v>
      </c>
      <c r="AM74">
        <v>434133</v>
      </c>
      <c r="AN74">
        <v>270647</v>
      </c>
      <c r="AO74">
        <v>236461</v>
      </c>
      <c r="AP74">
        <v>280407</v>
      </c>
      <c r="AQ74">
        <v>426175</v>
      </c>
      <c r="AR74">
        <v>366694</v>
      </c>
      <c r="AS74">
        <v>367976</v>
      </c>
      <c r="AT74">
        <v>238337</v>
      </c>
      <c r="AU74">
        <v>292465</v>
      </c>
      <c r="AV74">
        <v>237962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411794.29291422502</v>
      </c>
      <c r="BD74">
        <v>262504.90677450201</v>
      </c>
      <c r="BE74">
        <v>386948.644237164</v>
      </c>
      <c r="BF74">
        <v>256254.443550895</v>
      </c>
      <c r="BG74">
        <v>0</v>
      </c>
      <c r="BH74">
        <v>55374.108325172798</v>
      </c>
      <c r="BI74">
        <v>23076.757400675699</v>
      </c>
      <c r="BJ74">
        <v>33977.469484628498</v>
      </c>
      <c r="BK74">
        <v>31359.676189887399</v>
      </c>
      <c r="BL74">
        <v>0</v>
      </c>
    </row>
    <row r="75" spans="1:64" s="13" customFormat="1" x14ac:dyDescent="0.3">
      <c r="A75">
        <v>7192</v>
      </c>
      <c r="B75">
        <v>16.93</v>
      </c>
      <c r="C75">
        <v>598.50463999999999</v>
      </c>
      <c r="D75">
        <f t="shared" si="1"/>
        <v>0.91895610792552285</v>
      </c>
      <c r="E75" t="s">
        <v>1094</v>
      </c>
      <c r="F75" t="s">
        <v>532</v>
      </c>
      <c r="G75" t="s">
        <v>62</v>
      </c>
      <c r="H75">
        <v>0.56000000000000005</v>
      </c>
      <c r="I75" t="b">
        <v>0</v>
      </c>
      <c r="J75">
        <v>9.24</v>
      </c>
      <c r="K75">
        <v>598.50518999999997</v>
      </c>
      <c r="L75" t="s">
        <v>1095</v>
      </c>
      <c r="M75" t="s">
        <v>876</v>
      </c>
      <c r="N75" t="s">
        <v>1096</v>
      </c>
      <c r="O75" t="s">
        <v>1097</v>
      </c>
      <c r="P75">
        <v>530</v>
      </c>
      <c r="Q75" t="b">
        <v>0</v>
      </c>
      <c r="R75" t="b">
        <v>1</v>
      </c>
      <c r="S75" t="b">
        <v>0</v>
      </c>
      <c r="T75" t="s">
        <v>63</v>
      </c>
      <c r="U75" t="b">
        <v>0</v>
      </c>
      <c r="V75" t="b">
        <v>0</v>
      </c>
      <c r="W75">
        <v>7192</v>
      </c>
      <c r="X75">
        <v>0</v>
      </c>
      <c r="Y75">
        <v>0</v>
      </c>
      <c r="Z75">
        <v>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1</v>
      </c>
      <c r="AG75">
        <v>41.31</v>
      </c>
      <c r="AH75" t="s">
        <v>499</v>
      </c>
      <c r="AI75" t="s">
        <v>1098</v>
      </c>
      <c r="AJ75" t="s">
        <v>62</v>
      </c>
      <c r="AK75">
        <v>1007524</v>
      </c>
      <c r="AL75">
        <v>735635</v>
      </c>
      <c r="AM75">
        <v>771448</v>
      </c>
      <c r="AN75">
        <v>1115942</v>
      </c>
      <c r="AO75">
        <v>1151990</v>
      </c>
      <c r="AP75">
        <v>1007229</v>
      </c>
      <c r="AQ75">
        <v>1684226</v>
      </c>
      <c r="AR75">
        <v>1441643</v>
      </c>
      <c r="AS75">
        <v>1468003</v>
      </c>
      <c r="AT75">
        <v>1176091</v>
      </c>
      <c r="AU75">
        <v>1294705</v>
      </c>
      <c r="AV75">
        <v>1323204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838202.48783242505</v>
      </c>
      <c r="BD75">
        <v>1091720.5183913</v>
      </c>
      <c r="BE75">
        <v>1531290.6887699701</v>
      </c>
      <c r="BF75">
        <v>1264666.7990138801</v>
      </c>
      <c r="BG75">
        <v>0</v>
      </c>
      <c r="BH75">
        <v>147725.62550386501</v>
      </c>
      <c r="BI75">
        <v>75358.551606219</v>
      </c>
      <c r="BJ75">
        <v>133099.93478597401</v>
      </c>
      <c r="BK75">
        <v>78021.226798233096</v>
      </c>
      <c r="BL75">
        <v>0</v>
      </c>
    </row>
    <row r="76" spans="1:64" s="13" customFormat="1" x14ac:dyDescent="0.3">
      <c r="A76">
        <v>7432</v>
      </c>
      <c r="B76">
        <v>16.477</v>
      </c>
      <c r="C76">
        <v>610.50463999999999</v>
      </c>
      <c r="D76">
        <f t="shared" si="1"/>
        <v>0.90089324216166866</v>
      </c>
      <c r="E76" t="s">
        <v>1160</v>
      </c>
      <c r="F76" t="s">
        <v>532</v>
      </c>
      <c r="G76" t="s">
        <v>62</v>
      </c>
      <c r="H76">
        <v>0.67</v>
      </c>
      <c r="I76" t="b">
        <v>0</v>
      </c>
      <c r="J76">
        <v>9.2899999999999991</v>
      </c>
      <c r="K76">
        <v>610.50518999999997</v>
      </c>
      <c r="L76" t="s">
        <v>1161</v>
      </c>
      <c r="M76" t="s">
        <v>876</v>
      </c>
      <c r="N76" t="s">
        <v>1162</v>
      </c>
      <c r="O76" t="s">
        <v>1163</v>
      </c>
      <c r="P76">
        <v>530</v>
      </c>
      <c r="Q76" t="b">
        <v>0</v>
      </c>
      <c r="R76" t="b">
        <v>1</v>
      </c>
      <c r="S76" t="b">
        <v>0</v>
      </c>
      <c r="T76" t="s">
        <v>63</v>
      </c>
      <c r="U76" t="b">
        <v>0</v>
      </c>
      <c r="V76" t="b">
        <v>0</v>
      </c>
      <c r="W76">
        <v>7432</v>
      </c>
      <c r="X76">
        <v>0</v>
      </c>
      <c r="Y76">
        <v>0</v>
      </c>
      <c r="Z76">
        <v>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1</v>
      </c>
      <c r="AG76">
        <v>10.210000000000001</v>
      </c>
      <c r="AH76" t="s">
        <v>495</v>
      </c>
      <c r="AI76" t="s">
        <v>1165</v>
      </c>
      <c r="AJ76" t="s">
        <v>62</v>
      </c>
      <c r="AK76">
        <v>658502</v>
      </c>
      <c r="AL76">
        <v>968296</v>
      </c>
      <c r="AM76">
        <v>1085198</v>
      </c>
      <c r="AN76">
        <v>430148</v>
      </c>
      <c r="AO76">
        <v>477490</v>
      </c>
      <c r="AP76">
        <v>383505</v>
      </c>
      <c r="AQ76">
        <v>399050</v>
      </c>
      <c r="AR76">
        <v>590346</v>
      </c>
      <c r="AS76">
        <v>356537</v>
      </c>
      <c r="AT76">
        <v>290109</v>
      </c>
      <c r="AU76">
        <v>296424</v>
      </c>
      <c r="AV76">
        <v>342990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903998.77663526405</v>
      </c>
      <c r="BD76">
        <v>430380.70612350397</v>
      </c>
      <c r="BE76">
        <v>448644.59456175298</v>
      </c>
      <c r="BF76">
        <v>309841.18879777601</v>
      </c>
      <c r="BG76">
        <v>0</v>
      </c>
      <c r="BH76">
        <v>220495.157130204</v>
      </c>
      <c r="BI76">
        <v>46992.727433005297</v>
      </c>
      <c r="BJ76">
        <v>124544.621861928</v>
      </c>
      <c r="BK76">
        <v>28880.9498415495</v>
      </c>
      <c r="BL76">
        <v>0</v>
      </c>
    </row>
    <row r="77" spans="1:64" s="13" customFormat="1" x14ac:dyDescent="0.3">
      <c r="A77">
        <v>6383</v>
      </c>
      <c r="B77">
        <v>12.823</v>
      </c>
      <c r="C77">
        <v>544.45781999999997</v>
      </c>
      <c r="D77">
        <f t="shared" si="1"/>
        <v>0.89997707999612342</v>
      </c>
      <c r="E77" t="s">
        <v>874</v>
      </c>
      <c r="F77" t="s">
        <v>532</v>
      </c>
      <c r="G77" t="s">
        <v>62</v>
      </c>
      <c r="H77">
        <v>0.28000000000000003</v>
      </c>
      <c r="I77" t="b">
        <v>0</v>
      </c>
      <c r="J77">
        <v>8.48</v>
      </c>
      <c r="K77">
        <v>544.45830999999998</v>
      </c>
      <c r="L77" t="s">
        <v>875</v>
      </c>
      <c r="M77" t="s">
        <v>876</v>
      </c>
      <c r="N77" t="s">
        <v>877</v>
      </c>
      <c r="O77" t="s">
        <v>878</v>
      </c>
      <c r="P77">
        <v>530</v>
      </c>
      <c r="Q77" t="b">
        <v>0</v>
      </c>
      <c r="R77" t="b">
        <v>1</v>
      </c>
      <c r="S77" t="b">
        <v>0</v>
      </c>
      <c r="T77" t="s">
        <v>63</v>
      </c>
      <c r="U77" t="b">
        <v>0</v>
      </c>
      <c r="V77" t="b">
        <v>0</v>
      </c>
      <c r="W77">
        <v>6383</v>
      </c>
      <c r="X77">
        <v>0</v>
      </c>
      <c r="Y77">
        <v>0</v>
      </c>
      <c r="Z77">
        <v>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1</v>
      </c>
      <c r="AG77">
        <v>5.34</v>
      </c>
      <c r="AH77" t="s">
        <v>503</v>
      </c>
      <c r="AI77" t="s">
        <v>879</v>
      </c>
      <c r="AJ77" t="s">
        <v>62</v>
      </c>
      <c r="AK77">
        <v>47758</v>
      </c>
      <c r="AL77">
        <v>93701</v>
      </c>
      <c r="AM77">
        <v>75483</v>
      </c>
      <c r="AN77">
        <v>21325</v>
      </c>
      <c r="AO77">
        <v>25804</v>
      </c>
      <c r="AP77">
        <v>39810</v>
      </c>
      <c r="AQ77">
        <v>52614</v>
      </c>
      <c r="AR77">
        <v>105594</v>
      </c>
      <c r="AS77">
        <v>76671</v>
      </c>
      <c r="AT77">
        <v>45285</v>
      </c>
      <c r="AU77">
        <v>8960</v>
      </c>
      <c r="AV77">
        <v>55562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72313.981920658494</v>
      </c>
      <c r="BD77">
        <v>28979.6067965777</v>
      </c>
      <c r="BE77">
        <v>78293.066544657602</v>
      </c>
      <c r="BF77">
        <v>36602.109616116097</v>
      </c>
      <c r="BG77">
        <v>0</v>
      </c>
      <c r="BH77">
        <v>23135.084140974501</v>
      </c>
      <c r="BI77">
        <v>9643.0000637619905</v>
      </c>
      <c r="BJ77">
        <v>26527.341019458701</v>
      </c>
      <c r="BK77">
        <v>24484.211087786702</v>
      </c>
      <c r="BL77">
        <v>0</v>
      </c>
    </row>
    <row r="78" spans="1:64" s="13" customFormat="1" x14ac:dyDescent="0.3">
      <c r="A78">
        <v>7696</v>
      </c>
      <c r="B78">
        <v>17.445</v>
      </c>
      <c r="C78">
        <v>626.53594999999996</v>
      </c>
      <c r="D78">
        <f t="shared" si="1"/>
        <v>0.87784191358254837</v>
      </c>
      <c r="E78" t="s">
        <v>1280</v>
      </c>
      <c r="F78" t="s">
        <v>532</v>
      </c>
      <c r="G78" t="s">
        <v>62</v>
      </c>
      <c r="H78">
        <v>0.17</v>
      </c>
      <c r="I78" t="b">
        <v>0</v>
      </c>
      <c r="J78">
        <v>10.039999999999999</v>
      </c>
      <c r="K78">
        <v>626.53650000000005</v>
      </c>
      <c r="L78" t="s">
        <v>1281</v>
      </c>
      <c r="M78" t="s">
        <v>876</v>
      </c>
      <c r="N78" t="s">
        <v>1282</v>
      </c>
      <c r="O78" t="s">
        <v>1283</v>
      </c>
      <c r="P78">
        <v>530</v>
      </c>
      <c r="Q78" t="b">
        <v>0</v>
      </c>
      <c r="R78" t="b">
        <v>1</v>
      </c>
      <c r="S78" t="b">
        <v>0</v>
      </c>
      <c r="T78" t="s">
        <v>63</v>
      </c>
      <c r="U78" t="b">
        <v>0</v>
      </c>
      <c r="V78" t="b">
        <v>0</v>
      </c>
      <c r="W78">
        <v>7696</v>
      </c>
      <c r="X78">
        <v>0</v>
      </c>
      <c r="Y78">
        <v>0</v>
      </c>
      <c r="Z78">
        <v>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1</v>
      </c>
      <c r="AG78">
        <v>14.75</v>
      </c>
      <c r="AH78" t="s">
        <v>504</v>
      </c>
      <c r="AI78" t="s">
        <v>1285</v>
      </c>
      <c r="AJ78" t="s">
        <v>62</v>
      </c>
      <c r="AK78">
        <v>330477</v>
      </c>
      <c r="AL78">
        <v>359556</v>
      </c>
      <c r="AM78">
        <v>412086</v>
      </c>
      <c r="AN78">
        <v>234563</v>
      </c>
      <c r="AO78">
        <v>320543</v>
      </c>
      <c r="AP78">
        <v>252940</v>
      </c>
      <c r="AQ78">
        <v>249276</v>
      </c>
      <c r="AR78">
        <v>389729</v>
      </c>
      <c r="AS78">
        <v>256752</v>
      </c>
      <c r="AT78">
        <v>199065</v>
      </c>
      <c r="AU78">
        <v>257061</v>
      </c>
      <c r="AV78">
        <v>197725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367372.68861392798</v>
      </c>
      <c r="BD78">
        <v>269348.73655961902</v>
      </c>
      <c r="BE78">
        <v>298585.779714106</v>
      </c>
      <c r="BF78">
        <v>217950.12574635501</v>
      </c>
      <c r="BG78">
        <v>0</v>
      </c>
      <c r="BH78">
        <v>41362.255701211499</v>
      </c>
      <c r="BI78">
        <v>45277.984646484998</v>
      </c>
      <c r="BJ78">
        <v>79020.971472269899</v>
      </c>
      <c r="BK78">
        <v>33877.364604117603</v>
      </c>
      <c r="BL78">
        <v>0</v>
      </c>
    </row>
    <row r="79" spans="1:64" s="13" customFormat="1" x14ac:dyDescent="0.3">
      <c r="A79">
        <v>6551</v>
      </c>
      <c r="B79">
        <v>14.073</v>
      </c>
      <c r="C79">
        <v>558.47338999999999</v>
      </c>
      <c r="D79">
        <f t="shared" si="1"/>
        <v>0.87739107872587363</v>
      </c>
      <c r="E79" t="s">
        <v>917</v>
      </c>
      <c r="F79" t="s">
        <v>532</v>
      </c>
      <c r="G79" t="s">
        <v>62</v>
      </c>
      <c r="H79">
        <v>0.67</v>
      </c>
      <c r="I79" t="b">
        <v>0</v>
      </c>
      <c r="J79">
        <v>8.7899999999999991</v>
      </c>
      <c r="K79">
        <v>558.47388000000001</v>
      </c>
      <c r="L79" t="s">
        <v>918</v>
      </c>
      <c r="M79" t="s">
        <v>876</v>
      </c>
      <c r="N79" t="s">
        <v>919</v>
      </c>
      <c r="O79" t="s">
        <v>920</v>
      </c>
      <c r="P79">
        <v>530</v>
      </c>
      <c r="Q79" t="b">
        <v>0</v>
      </c>
      <c r="R79" t="b">
        <v>1</v>
      </c>
      <c r="S79" t="b">
        <v>0</v>
      </c>
      <c r="T79" t="s">
        <v>63</v>
      </c>
      <c r="U79" t="b">
        <v>0</v>
      </c>
      <c r="V79" t="b">
        <v>0</v>
      </c>
      <c r="W79">
        <v>6551</v>
      </c>
      <c r="X79">
        <v>0</v>
      </c>
      <c r="Y79">
        <v>0</v>
      </c>
      <c r="Z79">
        <v>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1</v>
      </c>
      <c r="AG79">
        <v>37.83</v>
      </c>
      <c r="AH79" t="s">
        <v>494</v>
      </c>
      <c r="AI79" t="s">
        <v>921</v>
      </c>
      <c r="AJ79" t="s">
        <v>62</v>
      </c>
      <c r="AK79">
        <v>210228</v>
      </c>
      <c r="AL79">
        <v>220438</v>
      </c>
      <c r="AM79">
        <v>218560</v>
      </c>
      <c r="AN79">
        <v>299862</v>
      </c>
      <c r="AO79">
        <v>419318</v>
      </c>
      <c r="AP79">
        <v>350328</v>
      </c>
      <c r="AQ79">
        <v>353072</v>
      </c>
      <c r="AR79">
        <v>513662</v>
      </c>
      <c r="AS79">
        <v>350684</v>
      </c>
      <c r="AT79">
        <v>449520</v>
      </c>
      <c r="AU79">
        <v>421283</v>
      </c>
      <c r="AV79">
        <v>494211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216408.910111312</v>
      </c>
      <c r="BD79">
        <v>356502.77484273299</v>
      </c>
      <c r="BE79">
        <v>405806.02202592598</v>
      </c>
      <c r="BF79">
        <v>455004.67004316603</v>
      </c>
      <c r="BG79">
        <v>0</v>
      </c>
      <c r="BH79">
        <v>5434.3154381806598</v>
      </c>
      <c r="BI79">
        <v>59967.024816973601</v>
      </c>
      <c r="BJ79">
        <v>93413.874410190096</v>
      </c>
      <c r="BK79">
        <v>36772.249034337998</v>
      </c>
      <c r="BL79">
        <v>0</v>
      </c>
    </row>
    <row r="80" spans="1:64" s="13" customFormat="1" x14ac:dyDescent="0.3">
      <c r="A80">
        <v>6710</v>
      </c>
      <c r="B80">
        <v>14.621</v>
      </c>
      <c r="C80">
        <v>570.47338999999999</v>
      </c>
      <c r="D80">
        <f t="shared" si="1"/>
        <v>0.85893503136975202</v>
      </c>
      <c r="E80" t="s">
        <v>951</v>
      </c>
      <c r="F80" t="s">
        <v>532</v>
      </c>
      <c r="G80" t="s">
        <v>62</v>
      </c>
      <c r="H80">
        <v>0.67</v>
      </c>
      <c r="I80" t="b">
        <v>0</v>
      </c>
      <c r="J80">
        <v>8.64</v>
      </c>
      <c r="K80">
        <v>570.47388000000001</v>
      </c>
      <c r="L80" t="s">
        <v>952</v>
      </c>
      <c r="M80" t="s">
        <v>876</v>
      </c>
      <c r="N80" t="s">
        <v>953</v>
      </c>
      <c r="O80" t="s">
        <v>954</v>
      </c>
      <c r="P80">
        <v>530</v>
      </c>
      <c r="Q80" t="b">
        <v>0</v>
      </c>
      <c r="R80" t="b">
        <v>1</v>
      </c>
      <c r="S80" t="b">
        <v>0</v>
      </c>
      <c r="T80" t="s">
        <v>63</v>
      </c>
      <c r="U80" t="b">
        <v>0</v>
      </c>
      <c r="V80" t="b">
        <v>0</v>
      </c>
      <c r="W80">
        <v>6710</v>
      </c>
      <c r="X80">
        <v>0</v>
      </c>
      <c r="Y80">
        <v>0</v>
      </c>
      <c r="Z80">
        <v>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1</v>
      </c>
      <c r="AG80">
        <v>141.66</v>
      </c>
      <c r="AH80" t="s">
        <v>495</v>
      </c>
      <c r="AI80" t="s">
        <v>955</v>
      </c>
      <c r="AJ80" t="s">
        <v>62</v>
      </c>
      <c r="AK80">
        <v>1802127</v>
      </c>
      <c r="AL80">
        <v>2008941</v>
      </c>
      <c r="AM80">
        <v>2218479</v>
      </c>
      <c r="AN80">
        <v>2131251</v>
      </c>
      <c r="AO80">
        <v>2133192</v>
      </c>
      <c r="AP80">
        <v>2254249</v>
      </c>
      <c r="AQ80">
        <v>2694168</v>
      </c>
      <c r="AR80">
        <v>2579269</v>
      </c>
      <c r="AS80">
        <v>2477993</v>
      </c>
      <c r="AT80">
        <v>2338645</v>
      </c>
      <c r="AU80">
        <v>2361611</v>
      </c>
      <c r="AV80">
        <v>2280066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2009848.7374551799</v>
      </c>
      <c r="BD80">
        <v>2172897.19555368</v>
      </c>
      <c r="BE80">
        <v>2583809.9534310498</v>
      </c>
      <c r="BF80">
        <v>2326773.9258142798</v>
      </c>
      <c r="BG80">
        <v>0</v>
      </c>
      <c r="BH80">
        <v>208177.50273665</v>
      </c>
      <c r="BI80">
        <v>70458.983269752003</v>
      </c>
      <c r="BJ80">
        <v>108159.328360937</v>
      </c>
      <c r="BK80">
        <v>42048.416170553697</v>
      </c>
      <c r="BL80">
        <v>0</v>
      </c>
    </row>
    <row r="81" spans="1:64" s="13" customFormat="1" x14ac:dyDescent="0.3">
      <c r="A81">
        <v>7979</v>
      </c>
      <c r="B81">
        <v>18.890999999999998</v>
      </c>
      <c r="C81">
        <v>642.56726000000003</v>
      </c>
      <c r="D81">
        <f t="shared" si="1"/>
        <v>0.8559407916428704</v>
      </c>
      <c r="E81" t="s">
        <v>1408</v>
      </c>
      <c r="F81" t="s">
        <v>532</v>
      </c>
      <c r="G81" t="s">
        <v>62</v>
      </c>
      <c r="H81">
        <v>0.5</v>
      </c>
      <c r="I81" t="b">
        <v>0</v>
      </c>
      <c r="J81">
        <v>11.34</v>
      </c>
      <c r="K81">
        <v>642.56781000000001</v>
      </c>
      <c r="L81" t="s">
        <v>1409</v>
      </c>
      <c r="M81" t="s">
        <v>876</v>
      </c>
      <c r="N81" t="s">
        <v>1410</v>
      </c>
      <c r="O81" t="s">
        <v>1411</v>
      </c>
      <c r="P81">
        <v>530</v>
      </c>
      <c r="Q81" t="b">
        <v>0</v>
      </c>
      <c r="R81" t="b">
        <v>1</v>
      </c>
      <c r="S81" t="b">
        <v>0</v>
      </c>
      <c r="T81" t="s">
        <v>63</v>
      </c>
      <c r="U81" t="b">
        <v>0</v>
      </c>
      <c r="V81" t="b">
        <v>0</v>
      </c>
      <c r="W81">
        <v>7979</v>
      </c>
      <c r="X81">
        <v>0</v>
      </c>
      <c r="Y81">
        <v>0</v>
      </c>
      <c r="Z81">
        <v>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1</v>
      </c>
      <c r="AG81">
        <v>11.48</v>
      </c>
      <c r="AH81" t="s">
        <v>497</v>
      </c>
      <c r="AI81" t="s">
        <v>1412</v>
      </c>
      <c r="AJ81" t="s">
        <v>62</v>
      </c>
      <c r="AK81">
        <v>148087</v>
      </c>
      <c r="AL81">
        <v>220995</v>
      </c>
      <c r="AM81">
        <v>309235</v>
      </c>
      <c r="AN81">
        <v>78739</v>
      </c>
      <c r="AO81">
        <v>125047</v>
      </c>
      <c r="AP81">
        <v>109398</v>
      </c>
      <c r="AQ81">
        <v>106530</v>
      </c>
      <c r="AR81">
        <v>159303</v>
      </c>
      <c r="AS81">
        <v>89497</v>
      </c>
      <c r="AT81">
        <v>32550</v>
      </c>
      <c r="AU81">
        <v>47114</v>
      </c>
      <c r="AV81">
        <v>68307</v>
      </c>
      <c r="AW81">
        <v>10506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226105.90278627101</v>
      </c>
      <c r="BD81">
        <v>104394.900164173</v>
      </c>
      <c r="BE81">
        <v>118443.42812172401</v>
      </c>
      <c r="BF81">
        <v>49323.338381187801</v>
      </c>
      <c r="BG81">
        <v>1751.01715152466</v>
      </c>
      <c r="BH81">
        <v>80695.691521478206</v>
      </c>
      <c r="BI81">
        <v>23555.888341985701</v>
      </c>
      <c r="BJ81">
        <v>36396.242225190799</v>
      </c>
      <c r="BK81">
        <v>17980.507793538301</v>
      </c>
      <c r="BL81">
        <v>4289.0985520970598</v>
      </c>
    </row>
    <row r="82" spans="1:64" s="13" customFormat="1" x14ac:dyDescent="0.3">
      <c r="A82">
        <v>6955</v>
      </c>
      <c r="B82">
        <v>16.036000000000001</v>
      </c>
      <c r="C82">
        <v>584.48914000000002</v>
      </c>
      <c r="D82">
        <f t="shared" si="1"/>
        <v>0.82122929732265371</v>
      </c>
      <c r="E82" t="s">
        <v>1021</v>
      </c>
      <c r="F82" t="s">
        <v>532</v>
      </c>
      <c r="G82" t="s">
        <v>62</v>
      </c>
      <c r="H82">
        <v>0.61</v>
      </c>
      <c r="I82" t="b">
        <v>0</v>
      </c>
      <c r="J82">
        <v>8.99</v>
      </c>
      <c r="K82">
        <v>584.48961999999995</v>
      </c>
      <c r="L82" t="s">
        <v>1022</v>
      </c>
      <c r="M82" t="s">
        <v>876</v>
      </c>
      <c r="N82" t="s">
        <v>1023</v>
      </c>
      <c r="O82" t="s">
        <v>1024</v>
      </c>
      <c r="P82">
        <v>530</v>
      </c>
      <c r="Q82" t="b">
        <v>0</v>
      </c>
      <c r="R82" t="b">
        <v>1</v>
      </c>
      <c r="S82" t="b">
        <v>0</v>
      </c>
      <c r="T82" t="s">
        <v>63</v>
      </c>
      <c r="U82" t="b">
        <v>0</v>
      </c>
      <c r="V82" t="b">
        <v>0</v>
      </c>
      <c r="W82">
        <v>6955</v>
      </c>
      <c r="X82">
        <v>0</v>
      </c>
      <c r="Y82">
        <v>0</v>
      </c>
      <c r="Z82">
        <v>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1</v>
      </c>
      <c r="AG82">
        <v>185.58</v>
      </c>
      <c r="AH82" t="s">
        <v>494</v>
      </c>
      <c r="AI82" t="s">
        <v>1032</v>
      </c>
      <c r="AJ82" t="s">
        <v>62</v>
      </c>
      <c r="AK82">
        <v>1546209</v>
      </c>
      <c r="AL82">
        <v>1216318</v>
      </c>
      <c r="AM82">
        <v>1042773</v>
      </c>
      <c r="AN82">
        <v>2203350</v>
      </c>
      <c r="AO82">
        <v>1890383</v>
      </c>
      <c r="AP82">
        <v>2237488</v>
      </c>
      <c r="AQ82">
        <v>3177124</v>
      </c>
      <c r="AR82">
        <v>2434728</v>
      </c>
      <c r="AS82">
        <v>2697574</v>
      </c>
      <c r="AT82">
        <v>2944679</v>
      </c>
      <c r="AU82">
        <v>3038212</v>
      </c>
      <c r="AV82">
        <v>2593562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1268433.3825409301</v>
      </c>
      <c r="BD82">
        <v>2110406.8391895001</v>
      </c>
      <c r="BE82">
        <v>2769808.95066649</v>
      </c>
      <c r="BF82">
        <v>2858817.4366800198</v>
      </c>
      <c r="BG82">
        <v>0</v>
      </c>
      <c r="BH82">
        <v>255731.99294879101</v>
      </c>
      <c r="BI82">
        <v>191309.23690910201</v>
      </c>
      <c r="BJ82">
        <v>376432.597434828</v>
      </c>
      <c r="BK82">
        <v>234430.22390058401</v>
      </c>
      <c r="BL82">
        <v>0</v>
      </c>
    </row>
    <row r="83" spans="1:64" s="13" customFormat="1" x14ac:dyDescent="0.3">
      <c r="A83">
        <v>7466</v>
      </c>
      <c r="B83">
        <v>16.562000000000001</v>
      </c>
      <c r="C83">
        <v>612.52039000000002</v>
      </c>
      <c r="D83">
        <f t="shared" si="1"/>
        <v>0.7836467677011314</v>
      </c>
      <c r="E83" t="s">
        <v>1174</v>
      </c>
      <c r="F83" t="s">
        <v>532</v>
      </c>
      <c r="G83" t="s">
        <v>62</v>
      </c>
      <c r="H83">
        <v>0.17</v>
      </c>
      <c r="I83" t="b">
        <v>0</v>
      </c>
      <c r="J83">
        <v>9.6999999999999993</v>
      </c>
      <c r="K83">
        <v>612.52086999999995</v>
      </c>
      <c r="L83" t="s">
        <v>1175</v>
      </c>
      <c r="M83" t="s">
        <v>876</v>
      </c>
      <c r="N83" t="s">
        <v>1176</v>
      </c>
      <c r="O83" t="s">
        <v>1177</v>
      </c>
      <c r="P83">
        <v>530</v>
      </c>
      <c r="Q83" t="b">
        <v>0</v>
      </c>
      <c r="R83" t="b">
        <v>1</v>
      </c>
      <c r="S83" t="b">
        <v>0</v>
      </c>
      <c r="T83" t="s">
        <v>63</v>
      </c>
      <c r="U83" t="b">
        <v>0</v>
      </c>
      <c r="V83" t="b">
        <v>0</v>
      </c>
      <c r="W83">
        <v>7466</v>
      </c>
      <c r="X83">
        <v>0</v>
      </c>
      <c r="Y83">
        <v>0</v>
      </c>
      <c r="Z83">
        <v>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1</v>
      </c>
      <c r="AG83">
        <v>33.64</v>
      </c>
      <c r="AH83" t="s">
        <v>501</v>
      </c>
      <c r="AI83" t="s">
        <v>1179</v>
      </c>
      <c r="AJ83" t="s">
        <v>62</v>
      </c>
      <c r="AK83">
        <v>1193604</v>
      </c>
      <c r="AL83">
        <v>1491455</v>
      </c>
      <c r="AM83">
        <v>1858592</v>
      </c>
      <c r="AN83">
        <v>1134715</v>
      </c>
      <c r="AO83">
        <v>1257347</v>
      </c>
      <c r="AP83">
        <v>1163699</v>
      </c>
      <c r="AQ83">
        <v>1132422</v>
      </c>
      <c r="AR83">
        <v>1234181</v>
      </c>
      <c r="AS83">
        <v>934464</v>
      </c>
      <c r="AT83">
        <v>978096</v>
      </c>
      <c r="AU83">
        <v>1087632</v>
      </c>
      <c r="AV83">
        <v>1086701</v>
      </c>
      <c r="AW83">
        <v>0</v>
      </c>
      <c r="AX83">
        <v>0</v>
      </c>
      <c r="AY83">
        <v>0</v>
      </c>
      <c r="AZ83">
        <v>0</v>
      </c>
      <c r="BA83">
        <v>8857</v>
      </c>
      <c r="BB83">
        <v>0</v>
      </c>
      <c r="BC83">
        <v>1514550.0924915101</v>
      </c>
      <c r="BD83">
        <v>1185253.61182498</v>
      </c>
      <c r="BE83">
        <v>1100355.56596412</v>
      </c>
      <c r="BF83">
        <v>1050809.7036741299</v>
      </c>
      <c r="BG83">
        <v>1476.0981485571399</v>
      </c>
      <c r="BH83">
        <v>333094.92909841402</v>
      </c>
      <c r="BI83">
        <v>64094.363569906498</v>
      </c>
      <c r="BJ83">
        <v>152410.16096332201</v>
      </c>
      <c r="BK83">
        <v>62973.395843657803</v>
      </c>
      <c r="BL83">
        <v>3615.6872742319501</v>
      </c>
    </row>
    <row r="84" spans="1:64" s="13" customFormat="1" x14ac:dyDescent="0.3">
      <c r="A84">
        <v>6916</v>
      </c>
      <c r="B84">
        <v>15.638</v>
      </c>
      <c r="C84">
        <v>582.47344999999996</v>
      </c>
      <c r="D84">
        <f t="shared" si="1"/>
        <v>0.73823052812466505</v>
      </c>
      <c r="E84" t="s">
        <v>1002</v>
      </c>
      <c r="F84" t="s">
        <v>532</v>
      </c>
      <c r="G84" t="s">
        <v>62</v>
      </c>
      <c r="H84">
        <v>0.61</v>
      </c>
      <c r="I84" t="b">
        <v>0</v>
      </c>
      <c r="J84">
        <v>8.64</v>
      </c>
      <c r="K84">
        <v>582.47388000000001</v>
      </c>
      <c r="L84" t="s">
        <v>1003</v>
      </c>
      <c r="M84" t="s">
        <v>876</v>
      </c>
      <c r="N84" t="s">
        <v>1004</v>
      </c>
      <c r="O84" t="s">
        <v>1005</v>
      </c>
      <c r="P84">
        <v>530</v>
      </c>
      <c r="Q84" t="b">
        <v>0</v>
      </c>
      <c r="R84" t="b">
        <v>1</v>
      </c>
      <c r="S84" t="b">
        <v>0</v>
      </c>
      <c r="T84" t="s">
        <v>63</v>
      </c>
      <c r="U84" t="b">
        <v>0</v>
      </c>
      <c r="V84" t="b">
        <v>0</v>
      </c>
      <c r="W84">
        <v>6916</v>
      </c>
      <c r="X84">
        <v>0</v>
      </c>
      <c r="Y84">
        <v>0</v>
      </c>
      <c r="Z84">
        <v>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1</v>
      </c>
      <c r="AG84">
        <v>81.209999999999994</v>
      </c>
      <c r="AH84" t="s">
        <v>496</v>
      </c>
      <c r="AI84" t="s">
        <v>1008</v>
      </c>
      <c r="AJ84" t="s">
        <v>62</v>
      </c>
      <c r="AK84">
        <v>1130914</v>
      </c>
      <c r="AL84">
        <v>1611945</v>
      </c>
      <c r="AM84">
        <v>1824051</v>
      </c>
      <c r="AN84">
        <v>1451490</v>
      </c>
      <c r="AO84">
        <v>1645493</v>
      </c>
      <c r="AP84">
        <v>1470482</v>
      </c>
      <c r="AQ84">
        <v>1050783</v>
      </c>
      <c r="AR84">
        <v>1131760</v>
      </c>
      <c r="AS84">
        <v>1047455</v>
      </c>
      <c r="AT84">
        <v>1104364</v>
      </c>
      <c r="AU84">
        <v>1215274</v>
      </c>
      <c r="AV84">
        <v>1309200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1522303.1945249001</v>
      </c>
      <c r="BD84">
        <v>1522488.3492652001</v>
      </c>
      <c r="BE84">
        <v>1076665.73205301</v>
      </c>
      <c r="BF84">
        <v>1209612.9168547399</v>
      </c>
      <c r="BG84">
        <v>0</v>
      </c>
      <c r="BH84">
        <v>355157.01512355602</v>
      </c>
      <c r="BI84">
        <v>106947.63724328599</v>
      </c>
      <c r="BJ84">
        <v>47741.680676894997</v>
      </c>
      <c r="BK84">
        <v>102535.36332365801</v>
      </c>
      <c r="BL84">
        <v>0</v>
      </c>
    </row>
    <row r="85" spans="1:64" s="13" customFormat="1" x14ac:dyDescent="0.3">
      <c r="A85">
        <v>7949</v>
      </c>
      <c r="B85">
        <v>17.997</v>
      </c>
      <c r="C85">
        <v>640.55175999999994</v>
      </c>
      <c r="D85">
        <f t="shared" si="1"/>
        <v>0.67129580815455925</v>
      </c>
      <c r="E85" t="s">
        <v>1398</v>
      </c>
      <c r="F85" t="s">
        <v>532</v>
      </c>
      <c r="G85" t="s">
        <v>62</v>
      </c>
      <c r="H85">
        <v>0.17</v>
      </c>
      <c r="I85" t="b">
        <v>0</v>
      </c>
      <c r="J85">
        <v>10.78</v>
      </c>
      <c r="K85">
        <v>640.55219</v>
      </c>
      <c r="L85" t="s">
        <v>1399</v>
      </c>
      <c r="M85" t="s">
        <v>876</v>
      </c>
      <c r="N85" t="s">
        <v>1400</v>
      </c>
      <c r="O85" t="s">
        <v>1401</v>
      </c>
      <c r="P85">
        <v>530</v>
      </c>
      <c r="Q85" t="b">
        <v>0</v>
      </c>
      <c r="R85" t="b">
        <v>1</v>
      </c>
      <c r="S85" t="b">
        <v>0</v>
      </c>
      <c r="T85" t="s">
        <v>63</v>
      </c>
      <c r="U85" t="b">
        <v>0</v>
      </c>
      <c r="V85" t="b">
        <v>0</v>
      </c>
      <c r="W85">
        <v>7949</v>
      </c>
      <c r="X85">
        <v>0</v>
      </c>
      <c r="Y85">
        <v>0</v>
      </c>
      <c r="Z85">
        <v>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1</v>
      </c>
      <c r="AG85">
        <v>4.2699999999999996</v>
      </c>
      <c r="AH85" t="s">
        <v>497</v>
      </c>
      <c r="AI85" t="s">
        <v>1402</v>
      </c>
      <c r="AJ85" t="s">
        <v>62</v>
      </c>
      <c r="AK85">
        <v>90368</v>
      </c>
      <c r="AL85">
        <v>198238</v>
      </c>
      <c r="AM85">
        <v>172769</v>
      </c>
      <c r="AN85">
        <v>32553</v>
      </c>
      <c r="AO85">
        <v>96398</v>
      </c>
      <c r="AP85">
        <v>82489</v>
      </c>
      <c r="AQ85">
        <v>62304</v>
      </c>
      <c r="AR85">
        <v>135292</v>
      </c>
      <c r="AS85">
        <v>32755</v>
      </c>
      <c r="AT85">
        <v>44268</v>
      </c>
      <c r="AU85">
        <v>12831</v>
      </c>
      <c r="AV85">
        <v>62178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153791.69242814599</v>
      </c>
      <c r="BD85">
        <v>70479.830784187099</v>
      </c>
      <c r="BE85">
        <v>76783.730071900907</v>
      </c>
      <c r="BF85">
        <v>39758.915550402096</v>
      </c>
      <c r="BG85">
        <v>0</v>
      </c>
      <c r="BH85">
        <v>56383.186678300699</v>
      </c>
      <c r="BI85">
        <v>33573.964780475697</v>
      </c>
      <c r="BJ85">
        <v>52779.531465031803</v>
      </c>
      <c r="BK85">
        <v>24980.926910900998</v>
      </c>
      <c r="BL85">
        <v>0</v>
      </c>
    </row>
    <row r="86" spans="1:64" s="13" customFormat="1" x14ac:dyDescent="0.3">
      <c r="A86">
        <v>7980</v>
      </c>
      <c r="B86">
        <v>19.231000000000002</v>
      </c>
      <c r="C86">
        <v>642.56823999999995</v>
      </c>
      <c r="D86">
        <f t="shared" si="1"/>
        <v>0.66919007339869063</v>
      </c>
      <c r="E86" t="s">
        <v>1408</v>
      </c>
      <c r="F86" t="s">
        <v>532</v>
      </c>
      <c r="G86" t="s">
        <v>62</v>
      </c>
      <c r="H86">
        <v>0.11</v>
      </c>
      <c r="I86" t="b">
        <v>0</v>
      </c>
      <c r="J86">
        <v>11.34</v>
      </c>
      <c r="K86">
        <v>642.56781000000001</v>
      </c>
      <c r="L86" t="s">
        <v>1409</v>
      </c>
      <c r="M86" t="s">
        <v>876</v>
      </c>
      <c r="N86" t="s">
        <v>1410</v>
      </c>
      <c r="O86" t="s">
        <v>1411</v>
      </c>
      <c r="P86">
        <v>530</v>
      </c>
      <c r="Q86" t="b">
        <v>0</v>
      </c>
      <c r="R86" t="b">
        <v>1</v>
      </c>
      <c r="S86" t="b">
        <v>0</v>
      </c>
      <c r="T86" t="s">
        <v>63</v>
      </c>
      <c r="U86" t="b">
        <v>0</v>
      </c>
      <c r="V86" t="b">
        <v>0</v>
      </c>
      <c r="W86">
        <v>7980</v>
      </c>
      <c r="X86">
        <v>0</v>
      </c>
      <c r="Y86">
        <v>0</v>
      </c>
      <c r="Z86">
        <v>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1</v>
      </c>
      <c r="AG86">
        <v>8.77</v>
      </c>
      <c r="AH86" t="s">
        <v>504</v>
      </c>
      <c r="AI86" t="s">
        <v>1413</v>
      </c>
      <c r="AJ86" t="s">
        <v>62</v>
      </c>
      <c r="AK86">
        <v>104373</v>
      </c>
      <c r="AL86">
        <v>70109</v>
      </c>
      <c r="AM86">
        <v>112642</v>
      </c>
      <c r="AN86">
        <v>38715</v>
      </c>
      <c r="AO86">
        <v>63834</v>
      </c>
      <c r="AP86">
        <v>43000</v>
      </c>
      <c r="AQ86">
        <v>176924</v>
      </c>
      <c r="AR86">
        <v>157217</v>
      </c>
      <c r="AS86">
        <v>122767</v>
      </c>
      <c r="AT86">
        <v>48329</v>
      </c>
      <c r="AU86">
        <v>92771</v>
      </c>
      <c r="AV86">
        <v>62542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95708.089211637707</v>
      </c>
      <c r="BD86">
        <v>48516.338870518099</v>
      </c>
      <c r="BE86">
        <v>152302.51035306399</v>
      </c>
      <c r="BF86">
        <v>67880.679113894395</v>
      </c>
      <c r="BG86">
        <v>0</v>
      </c>
      <c r="BH86">
        <v>22551.4453210379</v>
      </c>
      <c r="BI86">
        <v>13437.2286886408</v>
      </c>
      <c r="BJ86">
        <v>27410.581173013299</v>
      </c>
      <c r="BK86">
        <v>22696.541932955901</v>
      </c>
      <c r="BL86">
        <v>0</v>
      </c>
    </row>
    <row r="87" spans="1:64" s="13" customFormat="1" x14ac:dyDescent="0.3">
      <c r="A87">
        <v>6490</v>
      </c>
      <c r="B87">
        <v>13.414999999999999</v>
      </c>
      <c r="C87">
        <v>554.44232</v>
      </c>
      <c r="D87">
        <f t="shared" si="1"/>
        <v>0.55912006624226041</v>
      </c>
      <c r="E87" t="s">
        <v>905</v>
      </c>
      <c r="F87" t="s">
        <v>532</v>
      </c>
      <c r="G87" t="s">
        <v>62</v>
      </c>
      <c r="H87">
        <v>0.61</v>
      </c>
      <c r="I87" t="b">
        <v>0</v>
      </c>
      <c r="J87">
        <v>8.2899999999999991</v>
      </c>
      <c r="K87">
        <v>554.44263000000001</v>
      </c>
      <c r="L87" t="s">
        <v>906</v>
      </c>
      <c r="M87" t="s">
        <v>876</v>
      </c>
      <c r="N87" t="s">
        <v>907</v>
      </c>
      <c r="O87" t="s">
        <v>908</v>
      </c>
      <c r="P87">
        <v>530</v>
      </c>
      <c r="Q87" t="b">
        <v>0</v>
      </c>
      <c r="R87" t="b">
        <v>1</v>
      </c>
      <c r="S87" t="b">
        <v>0</v>
      </c>
      <c r="T87" t="s">
        <v>63</v>
      </c>
      <c r="U87" t="b">
        <v>0</v>
      </c>
      <c r="V87" t="b">
        <v>0</v>
      </c>
      <c r="W87">
        <v>6490</v>
      </c>
      <c r="X87">
        <v>0</v>
      </c>
      <c r="Y87">
        <v>0</v>
      </c>
      <c r="Z87">
        <v>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1</v>
      </c>
      <c r="AG87">
        <v>18.61</v>
      </c>
      <c r="AH87" t="s">
        <v>500</v>
      </c>
      <c r="AI87" t="s">
        <v>909</v>
      </c>
      <c r="AJ87" t="s">
        <v>62</v>
      </c>
      <c r="AK87">
        <v>235419</v>
      </c>
      <c r="AL87">
        <v>240452</v>
      </c>
      <c r="AM87">
        <v>212313</v>
      </c>
      <c r="AN87">
        <v>304056</v>
      </c>
      <c r="AO87">
        <v>284805</v>
      </c>
      <c r="AP87">
        <v>312439</v>
      </c>
      <c r="AQ87">
        <v>311151</v>
      </c>
      <c r="AR87">
        <v>302308</v>
      </c>
      <c r="AS87">
        <v>270629</v>
      </c>
      <c r="AT87">
        <v>371975</v>
      </c>
      <c r="AU87">
        <v>364489</v>
      </c>
      <c r="AV87">
        <v>374059</v>
      </c>
      <c r="AW87">
        <v>0</v>
      </c>
      <c r="AX87">
        <v>5436</v>
      </c>
      <c r="AY87">
        <v>0</v>
      </c>
      <c r="AZ87">
        <v>0</v>
      </c>
      <c r="BA87">
        <v>0</v>
      </c>
      <c r="BB87">
        <v>0</v>
      </c>
      <c r="BC87">
        <v>229394.39849613301</v>
      </c>
      <c r="BD87">
        <v>300433.077130171</v>
      </c>
      <c r="BE87">
        <v>294696.10298533703</v>
      </c>
      <c r="BF87">
        <v>370174.16093588102</v>
      </c>
      <c r="BG87">
        <v>905.92193230364398</v>
      </c>
      <c r="BH87">
        <v>15005.4083842899</v>
      </c>
      <c r="BI87">
        <v>14168.868163086599</v>
      </c>
      <c r="BJ87">
        <v>21306.730047781701</v>
      </c>
      <c r="BK87">
        <v>5032.3483439416696</v>
      </c>
      <c r="BL87">
        <v>2219.0464809400901</v>
      </c>
    </row>
    <row r="88" spans="1:64" s="13" customFormat="1" x14ac:dyDescent="0.3">
      <c r="A88">
        <v>7697</v>
      </c>
      <c r="B88">
        <v>17.766999999999999</v>
      </c>
      <c r="C88">
        <v>626.53619000000003</v>
      </c>
      <c r="D88">
        <f t="shared" si="1"/>
        <v>0.49478362395987002</v>
      </c>
      <c r="E88" t="s">
        <v>1280</v>
      </c>
      <c r="F88" t="s">
        <v>532</v>
      </c>
      <c r="G88" t="s">
        <v>62</v>
      </c>
      <c r="H88">
        <v>0.67</v>
      </c>
      <c r="I88" t="b">
        <v>0</v>
      </c>
      <c r="J88">
        <v>10.039999999999999</v>
      </c>
      <c r="K88">
        <v>626.53650000000005</v>
      </c>
      <c r="L88" t="s">
        <v>1281</v>
      </c>
      <c r="M88" t="s">
        <v>876</v>
      </c>
      <c r="N88" t="s">
        <v>1282</v>
      </c>
      <c r="O88" t="s">
        <v>1283</v>
      </c>
      <c r="P88">
        <v>530</v>
      </c>
      <c r="Q88" t="b">
        <v>0</v>
      </c>
      <c r="R88" t="b">
        <v>1</v>
      </c>
      <c r="S88" t="b">
        <v>0</v>
      </c>
      <c r="T88" t="s">
        <v>63</v>
      </c>
      <c r="U88" t="b">
        <v>0</v>
      </c>
      <c r="V88" t="b">
        <v>0</v>
      </c>
      <c r="W88">
        <v>7697</v>
      </c>
      <c r="X88">
        <v>0</v>
      </c>
      <c r="Y88">
        <v>0</v>
      </c>
      <c r="Z88">
        <v>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1</v>
      </c>
      <c r="AG88">
        <v>30.25</v>
      </c>
      <c r="AH88" t="s">
        <v>502</v>
      </c>
      <c r="AI88" t="s">
        <v>1286</v>
      </c>
      <c r="AJ88" t="s">
        <v>62</v>
      </c>
      <c r="AK88">
        <v>1186334</v>
      </c>
      <c r="AL88">
        <v>1354820</v>
      </c>
      <c r="AM88">
        <v>1691289</v>
      </c>
      <c r="AN88">
        <v>798949</v>
      </c>
      <c r="AO88">
        <v>870321</v>
      </c>
      <c r="AP88">
        <v>861152</v>
      </c>
      <c r="AQ88">
        <v>1067877</v>
      </c>
      <c r="AR88">
        <v>1419995</v>
      </c>
      <c r="AS88">
        <v>1080182</v>
      </c>
      <c r="AT88">
        <v>744675</v>
      </c>
      <c r="AU88">
        <v>741552</v>
      </c>
      <c r="AV88">
        <v>673476</v>
      </c>
      <c r="AW88">
        <v>0</v>
      </c>
      <c r="AX88">
        <v>8182</v>
      </c>
      <c r="AY88">
        <v>0</v>
      </c>
      <c r="AZ88">
        <v>0</v>
      </c>
      <c r="BA88">
        <v>0</v>
      </c>
      <c r="BB88">
        <v>0</v>
      </c>
      <c r="BC88">
        <v>1410814.1256387299</v>
      </c>
      <c r="BD88">
        <v>843474.16278947797</v>
      </c>
      <c r="BE88">
        <v>1189351.36466696</v>
      </c>
      <c r="BF88">
        <v>719900.99579501897</v>
      </c>
      <c r="BG88">
        <v>1363.69168199603</v>
      </c>
      <c r="BH88">
        <v>257092.29013638201</v>
      </c>
      <c r="BI88">
        <v>38831.223848155998</v>
      </c>
      <c r="BJ88">
        <v>199837.76488837201</v>
      </c>
      <c r="BK88">
        <v>40235.512144855202</v>
      </c>
      <c r="BL88">
        <v>3340.3487873680201</v>
      </c>
    </row>
    <row r="89" spans="1:64" s="13" customFormat="1" x14ac:dyDescent="0.3">
      <c r="A89">
        <v>6552</v>
      </c>
      <c r="B89">
        <v>13.836</v>
      </c>
      <c r="C89">
        <v>558.47362999999996</v>
      </c>
      <c r="D89">
        <f t="shared" si="1"/>
        <v>0.44764850963295133</v>
      </c>
      <c r="E89" t="s">
        <v>917</v>
      </c>
      <c r="F89" t="s">
        <v>532</v>
      </c>
      <c r="G89" t="s">
        <v>62</v>
      </c>
      <c r="H89">
        <v>0.67</v>
      </c>
      <c r="I89" t="b">
        <v>0</v>
      </c>
      <c r="J89">
        <v>8.7899999999999991</v>
      </c>
      <c r="K89">
        <v>558.47388000000001</v>
      </c>
      <c r="L89" t="s">
        <v>918</v>
      </c>
      <c r="M89" t="s">
        <v>876</v>
      </c>
      <c r="N89" t="s">
        <v>919</v>
      </c>
      <c r="O89" t="s">
        <v>920</v>
      </c>
      <c r="P89">
        <v>530</v>
      </c>
      <c r="Q89" t="b">
        <v>0</v>
      </c>
      <c r="R89" t="b">
        <v>1</v>
      </c>
      <c r="S89" t="b">
        <v>0</v>
      </c>
      <c r="T89" t="s">
        <v>63</v>
      </c>
      <c r="U89" t="b">
        <v>0</v>
      </c>
      <c r="V89" t="b">
        <v>0</v>
      </c>
      <c r="W89">
        <v>6552</v>
      </c>
      <c r="X89">
        <v>0</v>
      </c>
      <c r="Y89">
        <v>0</v>
      </c>
      <c r="Z89">
        <v>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1</v>
      </c>
      <c r="AG89">
        <v>68.45</v>
      </c>
      <c r="AH89" t="s">
        <v>493</v>
      </c>
      <c r="AI89" t="s">
        <v>922</v>
      </c>
      <c r="AJ89" t="s">
        <v>62</v>
      </c>
      <c r="AK89">
        <v>625871</v>
      </c>
      <c r="AL89">
        <v>792931</v>
      </c>
      <c r="AM89">
        <v>847866</v>
      </c>
      <c r="AN89">
        <v>586757</v>
      </c>
      <c r="AO89">
        <v>803683</v>
      </c>
      <c r="AP89">
        <v>777684</v>
      </c>
      <c r="AQ89">
        <v>852020</v>
      </c>
      <c r="AR89">
        <v>1017584</v>
      </c>
      <c r="AS89">
        <v>838846</v>
      </c>
      <c r="AT89">
        <v>887871</v>
      </c>
      <c r="AU89">
        <v>853824</v>
      </c>
      <c r="AV89">
        <v>797979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755555.89415771805</v>
      </c>
      <c r="BD89">
        <v>722708.02156968298</v>
      </c>
      <c r="BE89">
        <v>902816.62456538004</v>
      </c>
      <c r="BF89">
        <v>846557.97367879702</v>
      </c>
      <c r="BG89">
        <v>0</v>
      </c>
      <c r="BH89">
        <v>115620.369647548</v>
      </c>
      <c r="BI89">
        <v>118452.88638277</v>
      </c>
      <c r="BJ89">
        <v>99609.396613659206</v>
      </c>
      <c r="BK89">
        <v>45384.033698771898</v>
      </c>
      <c r="BL89">
        <v>0</v>
      </c>
    </row>
    <row r="90" spans="1:64" s="13" customFormat="1" x14ac:dyDescent="0.3">
      <c r="A90">
        <v>6525</v>
      </c>
      <c r="B90">
        <v>14.239000000000001</v>
      </c>
      <c r="C90">
        <v>556.45807000000002</v>
      </c>
      <c r="D90">
        <f t="shared" si="1"/>
        <v>0.43129915691706078</v>
      </c>
      <c r="E90" t="s">
        <v>911</v>
      </c>
      <c r="F90" t="s">
        <v>532</v>
      </c>
      <c r="G90" t="s">
        <v>62</v>
      </c>
      <c r="H90">
        <v>0.06</v>
      </c>
      <c r="I90" t="b">
        <v>0</v>
      </c>
      <c r="J90">
        <v>8.4600000000000009</v>
      </c>
      <c r="K90">
        <v>556.45830999999998</v>
      </c>
      <c r="L90" t="s">
        <v>912</v>
      </c>
      <c r="M90" t="s">
        <v>876</v>
      </c>
      <c r="N90" t="s">
        <v>913</v>
      </c>
      <c r="O90" t="s">
        <v>914</v>
      </c>
      <c r="P90">
        <v>530</v>
      </c>
      <c r="Q90" t="b">
        <v>0</v>
      </c>
      <c r="R90" t="b">
        <v>1</v>
      </c>
      <c r="S90" t="b">
        <v>0</v>
      </c>
      <c r="T90" t="s">
        <v>63</v>
      </c>
      <c r="U90" t="b">
        <v>0</v>
      </c>
      <c r="V90" t="b">
        <v>0</v>
      </c>
      <c r="W90">
        <v>6525</v>
      </c>
      <c r="X90">
        <v>0</v>
      </c>
      <c r="Y90">
        <v>0</v>
      </c>
      <c r="Z90">
        <v>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1</v>
      </c>
      <c r="AG90">
        <v>6.72</v>
      </c>
      <c r="AH90" t="s">
        <v>495</v>
      </c>
      <c r="AI90" t="s">
        <v>916</v>
      </c>
      <c r="AJ90" t="s">
        <v>62</v>
      </c>
      <c r="AK90">
        <v>0</v>
      </c>
      <c r="AL90">
        <v>0</v>
      </c>
      <c r="AM90">
        <v>0</v>
      </c>
      <c r="AN90">
        <v>25210</v>
      </c>
      <c r="AO90">
        <v>79624</v>
      </c>
      <c r="AP90">
        <v>47445</v>
      </c>
      <c r="AQ90">
        <v>93358</v>
      </c>
      <c r="AR90">
        <v>70978</v>
      </c>
      <c r="AS90">
        <v>59582</v>
      </c>
      <c r="AT90">
        <v>21848</v>
      </c>
      <c r="AU90">
        <v>116978</v>
      </c>
      <c r="AV90">
        <v>60365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50759.622264490303</v>
      </c>
      <c r="BE90">
        <v>74639.163374949698</v>
      </c>
      <c r="BF90">
        <v>66396.877520922993</v>
      </c>
      <c r="BG90">
        <v>0</v>
      </c>
      <c r="BH90">
        <v>0</v>
      </c>
      <c r="BI90">
        <v>27357.621862830099</v>
      </c>
      <c r="BJ90">
        <v>17183.231994706999</v>
      </c>
      <c r="BK90">
        <v>47851.080605039999</v>
      </c>
      <c r="BL90">
        <v>0</v>
      </c>
    </row>
    <row r="91" spans="1:64" s="13" customFormat="1" x14ac:dyDescent="0.3">
      <c r="A91">
        <v>7698</v>
      </c>
      <c r="B91">
        <v>17.146999999999998</v>
      </c>
      <c r="C91">
        <v>626.53625</v>
      </c>
      <c r="D91">
        <f t="shared" si="1"/>
        <v>0.39901905164492679</v>
      </c>
      <c r="E91" t="s">
        <v>1280</v>
      </c>
      <c r="F91" t="s">
        <v>532</v>
      </c>
      <c r="G91" t="s">
        <v>62</v>
      </c>
      <c r="H91">
        <v>0.22</v>
      </c>
      <c r="I91" t="b">
        <v>0</v>
      </c>
      <c r="J91">
        <v>10.039999999999999</v>
      </c>
      <c r="K91">
        <v>626.53650000000005</v>
      </c>
      <c r="L91" t="s">
        <v>1281</v>
      </c>
      <c r="M91" t="s">
        <v>876</v>
      </c>
      <c r="N91" t="s">
        <v>1282</v>
      </c>
      <c r="O91" t="s">
        <v>1283</v>
      </c>
      <c r="P91">
        <v>530</v>
      </c>
      <c r="Q91" t="b">
        <v>0</v>
      </c>
      <c r="R91" t="b">
        <v>1</v>
      </c>
      <c r="S91" t="b">
        <v>0</v>
      </c>
      <c r="T91" t="s">
        <v>63</v>
      </c>
      <c r="U91" t="b">
        <v>0</v>
      </c>
      <c r="V91" t="b">
        <v>0</v>
      </c>
      <c r="W91">
        <v>7698</v>
      </c>
      <c r="X91">
        <v>0</v>
      </c>
      <c r="Y91">
        <v>0</v>
      </c>
      <c r="Z91">
        <v>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1</v>
      </c>
      <c r="AG91">
        <v>15.32</v>
      </c>
      <c r="AH91" t="s">
        <v>497</v>
      </c>
      <c r="AI91" t="s">
        <v>1287</v>
      </c>
      <c r="AJ91" t="s">
        <v>62</v>
      </c>
      <c r="AK91">
        <v>320153</v>
      </c>
      <c r="AL91">
        <v>306541</v>
      </c>
      <c r="AM91">
        <v>451103</v>
      </c>
      <c r="AN91">
        <v>267139</v>
      </c>
      <c r="AO91">
        <v>276321</v>
      </c>
      <c r="AP91">
        <v>221891</v>
      </c>
      <c r="AQ91">
        <v>249022</v>
      </c>
      <c r="AR91">
        <v>311133</v>
      </c>
      <c r="AS91">
        <v>245486</v>
      </c>
      <c r="AT91">
        <v>217991</v>
      </c>
      <c r="AU91">
        <v>192670</v>
      </c>
      <c r="AV91">
        <v>197956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359265.91665395099</v>
      </c>
      <c r="BD91">
        <v>255117.20561663699</v>
      </c>
      <c r="BE91">
        <v>268546.83158572402</v>
      </c>
      <c r="BF91">
        <v>202872.41445497199</v>
      </c>
      <c r="BG91">
        <v>0</v>
      </c>
      <c r="BH91">
        <v>79823.920880076796</v>
      </c>
      <c r="BI91">
        <v>29138.877656713299</v>
      </c>
      <c r="BJ91">
        <v>36922.895663742704</v>
      </c>
      <c r="BK91">
        <v>13357.5970321813</v>
      </c>
      <c r="BL91">
        <v>0</v>
      </c>
    </row>
    <row r="92" spans="1:64" s="13" customFormat="1" x14ac:dyDescent="0.3">
      <c r="A92">
        <v>6491</v>
      </c>
      <c r="B92">
        <v>13.180999999999999</v>
      </c>
      <c r="C92">
        <v>554.44244000000003</v>
      </c>
      <c r="D92">
        <f t="shared" si="1"/>
        <v>0.34268649215346852</v>
      </c>
      <c r="E92" t="s">
        <v>905</v>
      </c>
      <c r="F92" t="s">
        <v>532</v>
      </c>
      <c r="G92" t="s">
        <v>62</v>
      </c>
      <c r="H92">
        <v>0.5</v>
      </c>
      <c r="I92" t="b">
        <v>0</v>
      </c>
      <c r="J92">
        <v>8.2899999999999991</v>
      </c>
      <c r="K92">
        <v>554.44263000000001</v>
      </c>
      <c r="L92" t="s">
        <v>906</v>
      </c>
      <c r="M92" t="s">
        <v>876</v>
      </c>
      <c r="N92" t="s">
        <v>907</v>
      </c>
      <c r="O92" t="s">
        <v>908</v>
      </c>
      <c r="P92">
        <v>530</v>
      </c>
      <c r="Q92" t="b">
        <v>0</v>
      </c>
      <c r="R92" t="b">
        <v>1</v>
      </c>
      <c r="S92" t="b">
        <v>0</v>
      </c>
      <c r="T92" t="s">
        <v>63</v>
      </c>
      <c r="U92" t="b">
        <v>0</v>
      </c>
      <c r="V92" t="b">
        <v>0</v>
      </c>
      <c r="W92">
        <v>6491</v>
      </c>
      <c r="X92">
        <v>0</v>
      </c>
      <c r="Y92">
        <v>0</v>
      </c>
      <c r="Z92">
        <v>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1</v>
      </c>
      <c r="AG92">
        <v>12.26</v>
      </c>
      <c r="AH92" t="s">
        <v>499</v>
      </c>
      <c r="AI92" t="s">
        <v>910</v>
      </c>
      <c r="AJ92" t="s">
        <v>62</v>
      </c>
      <c r="AK92">
        <v>215100</v>
      </c>
      <c r="AL92">
        <v>205773</v>
      </c>
      <c r="AM92">
        <v>188311</v>
      </c>
      <c r="AN92">
        <v>195990</v>
      </c>
      <c r="AO92">
        <v>175252</v>
      </c>
      <c r="AP92">
        <v>203518</v>
      </c>
      <c r="AQ92">
        <v>276916</v>
      </c>
      <c r="AR92">
        <v>258573</v>
      </c>
      <c r="AS92">
        <v>228083</v>
      </c>
      <c r="AT92">
        <v>197451</v>
      </c>
      <c r="AU92">
        <v>225723</v>
      </c>
      <c r="AV92">
        <v>220653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203061.24617645901</v>
      </c>
      <c r="BD92">
        <v>191586.78980465699</v>
      </c>
      <c r="BE92">
        <v>254524.113295474</v>
      </c>
      <c r="BF92">
        <v>214609.14918103901</v>
      </c>
      <c r="BG92">
        <v>0</v>
      </c>
      <c r="BH92">
        <v>13598.9915041248</v>
      </c>
      <c r="BI92">
        <v>14638.287108326</v>
      </c>
      <c r="BJ92">
        <v>24667.209686601</v>
      </c>
      <c r="BK92">
        <v>15073.7669513371</v>
      </c>
      <c r="BL92">
        <v>0</v>
      </c>
    </row>
    <row r="93" spans="1:64" s="13" customFormat="1" x14ac:dyDescent="0.3">
      <c r="A93">
        <v>7843</v>
      </c>
      <c r="B93">
        <v>14.667</v>
      </c>
      <c r="C93">
        <v>634.505</v>
      </c>
      <c r="D93">
        <f t="shared" si="1"/>
        <v>0.29944593514679285</v>
      </c>
      <c r="E93" t="s">
        <v>1340</v>
      </c>
      <c r="F93" t="s">
        <v>532</v>
      </c>
      <c r="G93" t="s">
        <v>62</v>
      </c>
      <c r="H93">
        <v>0.67</v>
      </c>
      <c r="I93" t="b">
        <v>0</v>
      </c>
      <c r="J93">
        <v>9.2200000000000006</v>
      </c>
      <c r="K93">
        <v>634.50518999999997</v>
      </c>
      <c r="L93" t="s">
        <v>1341</v>
      </c>
      <c r="M93" t="s">
        <v>876</v>
      </c>
      <c r="N93" t="s">
        <v>1342</v>
      </c>
      <c r="O93" t="s">
        <v>1343</v>
      </c>
      <c r="P93">
        <v>530</v>
      </c>
      <c r="Q93" t="b">
        <v>0</v>
      </c>
      <c r="R93" t="b">
        <v>1</v>
      </c>
      <c r="S93" t="b">
        <v>0</v>
      </c>
      <c r="T93" t="s">
        <v>63</v>
      </c>
      <c r="U93" t="b">
        <v>0</v>
      </c>
      <c r="V93" t="b">
        <v>0</v>
      </c>
      <c r="W93">
        <v>7843</v>
      </c>
      <c r="X93">
        <v>0</v>
      </c>
      <c r="Y93">
        <v>0</v>
      </c>
      <c r="Z93">
        <v>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1</v>
      </c>
      <c r="AG93">
        <v>70.64</v>
      </c>
      <c r="AH93" t="s">
        <v>498</v>
      </c>
      <c r="AI93" t="s">
        <v>1344</v>
      </c>
      <c r="AJ93" t="s">
        <v>62</v>
      </c>
      <c r="AK93">
        <v>439332</v>
      </c>
      <c r="AL93">
        <v>721401</v>
      </c>
      <c r="AM93">
        <v>779480</v>
      </c>
      <c r="AN93">
        <v>540514</v>
      </c>
      <c r="AO93">
        <v>586851</v>
      </c>
      <c r="AP93">
        <v>543732</v>
      </c>
      <c r="AQ93">
        <v>818725</v>
      </c>
      <c r="AR93">
        <v>1213142</v>
      </c>
      <c r="AS93">
        <v>654770</v>
      </c>
      <c r="AT93">
        <v>463124</v>
      </c>
      <c r="AU93">
        <v>608092</v>
      </c>
      <c r="AV93">
        <v>580350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646737.51504498802</v>
      </c>
      <c r="BD93">
        <v>557032.25586904795</v>
      </c>
      <c r="BE93">
        <v>895545.62658126303</v>
      </c>
      <c r="BF93">
        <v>550522.22850612702</v>
      </c>
      <c r="BG93">
        <v>0</v>
      </c>
      <c r="BH93">
        <v>181950.79444340299</v>
      </c>
      <c r="BI93">
        <v>25873.935000501999</v>
      </c>
      <c r="BJ93">
        <v>287003.47460044001</v>
      </c>
      <c r="BK93">
        <v>76949.375297317805</v>
      </c>
      <c r="BL93">
        <v>0</v>
      </c>
    </row>
    <row r="94" spans="1:64" s="13" customFormat="1" x14ac:dyDescent="0.3">
      <c r="A94">
        <v>6712</v>
      </c>
      <c r="B94">
        <v>15.124000000000001</v>
      </c>
      <c r="C94">
        <v>570.47375</v>
      </c>
      <c r="D94">
        <f t="shared" si="1"/>
        <v>0.22788072262456968</v>
      </c>
      <c r="E94" t="s">
        <v>951</v>
      </c>
      <c r="F94" t="s">
        <v>532</v>
      </c>
      <c r="G94" t="s">
        <v>62</v>
      </c>
      <c r="H94">
        <v>0.44</v>
      </c>
      <c r="I94" t="b">
        <v>0</v>
      </c>
      <c r="J94">
        <v>8.64</v>
      </c>
      <c r="K94">
        <v>570.47388000000001</v>
      </c>
      <c r="L94" t="s">
        <v>952</v>
      </c>
      <c r="M94" t="s">
        <v>876</v>
      </c>
      <c r="N94" t="s">
        <v>953</v>
      </c>
      <c r="O94" t="s">
        <v>954</v>
      </c>
      <c r="P94">
        <v>530</v>
      </c>
      <c r="Q94" t="b">
        <v>0</v>
      </c>
      <c r="R94" t="b">
        <v>1</v>
      </c>
      <c r="S94" t="b">
        <v>0</v>
      </c>
      <c r="T94" t="s">
        <v>63</v>
      </c>
      <c r="U94" t="b">
        <v>0</v>
      </c>
      <c r="V94" t="b">
        <v>0</v>
      </c>
      <c r="W94">
        <v>6712</v>
      </c>
      <c r="X94">
        <v>0</v>
      </c>
      <c r="Y94">
        <v>0</v>
      </c>
      <c r="Z94">
        <v>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1</v>
      </c>
      <c r="AG94">
        <v>66.709999999999994</v>
      </c>
      <c r="AH94" t="s">
        <v>499</v>
      </c>
      <c r="AI94" t="s">
        <v>962</v>
      </c>
      <c r="AJ94" t="s">
        <v>62</v>
      </c>
      <c r="AK94">
        <v>432170</v>
      </c>
      <c r="AL94">
        <v>460625</v>
      </c>
      <c r="AM94">
        <v>467343</v>
      </c>
      <c r="AN94">
        <v>746886</v>
      </c>
      <c r="AO94">
        <v>794039</v>
      </c>
      <c r="AP94">
        <v>812802</v>
      </c>
      <c r="AQ94">
        <v>1021304</v>
      </c>
      <c r="AR94">
        <v>841127</v>
      </c>
      <c r="AS94">
        <v>970798</v>
      </c>
      <c r="AT94">
        <v>985914</v>
      </c>
      <c r="AU94">
        <v>1105103</v>
      </c>
      <c r="AV94">
        <v>908617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453379.47719002003</v>
      </c>
      <c r="BD94">
        <v>784575.63581021596</v>
      </c>
      <c r="BE94">
        <v>944409.67101731896</v>
      </c>
      <c r="BF94">
        <v>999878.190734401</v>
      </c>
      <c r="BG94">
        <v>0</v>
      </c>
      <c r="BH94">
        <v>18672.674277566501</v>
      </c>
      <c r="BI94">
        <v>33961.633963701599</v>
      </c>
      <c r="BJ94">
        <v>92941.791295287505</v>
      </c>
      <c r="BK94">
        <v>98984.499297608098</v>
      </c>
      <c r="BL94">
        <v>0</v>
      </c>
    </row>
    <row r="95" spans="1:64" s="13" customFormat="1" x14ac:dyDescent="0.3">
      <c r="A95">
        <v>7469</v>
      </c>
      <c r="B95">
        <v>16.268000000000001</v>
      </c>
      <c r="C95">
        <v>612.52099999999996</v>
      </c>
      <c r="D95">
        <f t="shared" si="1"/>
        <v>0.21223766630652449</v>
      </c>
      <c r="E95" t="s">
        <v>1174</v>
      </c>
      <c r="F95" t="s">
        <v>532</v>
      </c>
      <c r="G95" t="s">
        <v>62</v>
      </c>
      <c r="H95">
        <v>0.67</v>
      </c>
      <c r="I95" t="b">
        <v>0</v>
      </c>
      <c r="J95">
        <v>9.6999999999999993</v>
      </c>
      <c r="K95">
        <v>612.52086999999995</v>
      </c>
      <c r="L95" t="s">
        <v>1175</v>
      </c>
      <c r="M95" t="s">
        <v>876</v>
      </c>
      <c r="N95" t="s">
        <v>1176</v>
      </c>
      <c r="O95" t="s">
        <v>1177</v>
      </c>
      <c r="P95">
        <v>530</v>
      </c>
      <c r="Q95" t="b">
        <v>0</v>
      </c>
      <c r="R95" t="b">
        <v>1</v>
      </c>
      <c r="S95" t="b">
        <v>0</v>
      </c>
      <c r="T95" t="s">
        <v>63</v>
      </c>
      <c r="U95" t="b">
        <v>0</v>
      </c>
      <c r="V95" t="b">
        <v>0</v>
      </c>
      <c r="W95">
        <v>7469</v>
      </c>
      <c r="X95">
        <v>0</v>
      </c>
      <c r="Y95">
        <v>0</v>
      </c>
      <c r="Z95">
        <v>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1</v>
      </c>
      <c r="AG95">
        <v>58.8</v>
      </c>
      <c r="AH95" t="s">
        <v>503</v>
      </c>
      <c r="AI95" t="s">
        <v>1185</v>
      </c>
      <c r="AJ95" t="s">
        <v>62</v>
      </c>
      <c r="AK95">
        <v>3149896</v>
      </c>
      <c r="AL95">
        <v>3753323</v>
      </c>
      <c r="AM95">
        <v>4605721</v>
      </c>
      <c r="AN95">
        <v>3175274</v>
      </c>
      <c r="AO95">
        <v>3383454</v>
      </c>
      <c r="AP95">
        <v>3361084</v>
      </c>
      <c r="AQ95">
        <v>3649577</v>
      </c>
      <c r="AR95">
        <v>3481351</v>
      </c>
      <c r="AS95">
        <v>2853683</v>
      </c>
      <c r="AT95">
        <v>2405751</v>
      </c>
      <c r="AU95">
        <v>3019368</v>
      </c>
      <c r="AV95">
        <v>2694356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3836313.1262036799</v>
      </c>
      <c r="BD95">
        <v>3306603.8824032499</v>
      </c>
      <c r="BE95">
        <v>3328203.7719838698</v>
      </c>
      <c r="BF95">
        <v>2706491.4258139199</v>
      </c>
      <c r="BG95">
        <v>0</v>
      </c>
      <c r="BH95">
        <v>731452.07681467396</v>
      </c>
      <c r="BI95">
        <v>114284.07942848001</v>
      </c>
      <c r="BJ95">
        <v>419466.78122344601</v>
      </c>
      <c r="BK95">
        <v>306988.32257154502</v>
      </c>
      <c r="BL95">
        <v>0</v>
      </c>
    </row>
    <row r="96" spans="1:64" s="13" customFormat="1" x14ac:dyDescent="0.3">
      <c r="A96" s="13">
        <v>9229</v>
      </c>
      <c r="B96" s="13">
        <v>15.332000000000001</v>
      </c>
      <c r="C96" s="13">
        <v>704.54205000000002</v>
      </c>
      <c r="D96" s="13">
        <f t="shared" si="1"/>
        <v>7.196112021481837</v>
      </c>
      <c r="E96" s="13" t="s">
        <v>2157</v>
      </c>
      <c r="F96" s="13" t="s">
        <v>532</v>
      </c>
      <c r="G96" s="13" t="s">
        <v>62</v>
      </c>
      <c r="H96" s="13">
        <v>0.06</v>
      </c>
      <c r="I96" s="13" t="b">
        <v>0</v>
      </c>
      <c r="J96" s="13">
        <v>10.19</v>
      </c>
      <c r="K96" s="13">
        <v>704.54711999999995</v>
      </c>
      <c r="L96" s="13" t="s">
        <v>2158</v>
      </c>
      <c r="M96" s="13" t="s">
        <v>115</v>
      </c>
      <c r="N96" s="13" t="s">
        <v>2159</v>
      </c>
      <c r="O96" s="13" t="s">
        <v>2160</v>
      </c>
      <c r="P96" s="13">
        <v>530</v>
      </c>
      <c r="Q96" s="13" t="b">
        <v>0</v>
      </c>
      <c r="R96" s="13" t="b">
        <v>1</v>
      </c>
      <c r="S96" s="13" t="b">
        <v>0</v>
      </c>
      <c r="T96" s="13" t="s">
        <v>63</v>
      </c>
      <c r="U96" s="13" t="b">
        <v>0</v>
      </c>
      <c r="V96" s="13" t="b">
        <v>0</v>
      </c>
      <c r="W96" s="13">
        <v>9229</v>
      </c>
      <c r="X96" s="13">
        <v>0</v>
      </c>
      <c r="Y96" s="13">
        <v>0</v>
      </c>
      <c r="Z96" s="13">
        <v>0.94</v>
      </c>
      <c r="AA96" s="13">
        <v>-1</v>
      </c>
      <c r="AB96" s="13">
        <v>-1</v>
      </c>
      <c r="AC96" s="13">
        <v>-1</v>
      </c>
      <c r="AD96" s="13">
        <v>-1</v>
      </c>
      <c r="AE96" s="13">
        <v>-1</v>
      </c>
      <c r="AF96" s="13">
        <v>0.94</v>
      </c>
      <c r="AG96" s="13">
        <v>17.579999999999998</v>
      </c>
      <c r="AH96" s="13" t="s">
        <v>498</v>
      </c>
      <c r="AI96" s="13" t="s">
        <v>2161</v>
      </c>
      <c r="AJ96" s="13" t="s">
        <v>62</v>
      </c>
      <c r="AK96" s="13">
        <v>169859</v>
      </c>
      <c r="AL96" s="13">
        <v>119617</v>
      </c>
      <c r="AM96" s="13">
        <v>276286</v>
      </c>
      <c r="AN96" s="13">
        <v>10576</v>
      </c>
      <c r="AO96" s="13">
        <v>78278</v>
      </c>
      <c r="AP96" s="13">
        <v>52191</v>
      </c>
      <c r="AQ96" s="13">
        <v>16498</v>
      </c>
      <c r="AR96" s="13">
        <v>157501</v>
      </c>
      <c r="AS96" s="13">
        <v>20525</v>
      </c>
      <c r="AT96" s="13">
        <v>96327</v>
      </c>
      <c r="AU96" s="13">
        <v>35008</v>
      </c>
      <c r="AV96" s="13">
        <v>81108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188587.50225352999</v>
      </c>
      <c r="BD96" s="13">
        <v>47014.852717930997</v>
      </c>
      <c r="BE96" s="13">
        <v>64841.380878088901</v>
      </c>
      <c r="BF96" s="13">
        <v>70814.468875639694</v>
      </c>
      <c r="BG96" s="13">
        <v>0</v>
      </c>
      <c r="BH96" s="13">
        <v>79996.030323276704</v>
      </c>
      <c r="BI96" s="13">
        <v>34146.652341667497</v>
      </c>
      <c r="BJ96" s="13">
        <v>80270.988647692298</v>
      </c>
      <c r="BK96" s="13">
        <v>31929.278422159099</v>
      </c>
      <c r="BL96" s="13">
        <v>0</v>
      </c>
    </row>
    <row r="97" spans="1:64" s="13" customFormat="1" x14ac:dyDescent="0.3">
      <c r="A97">
        <v>8070</v>
      </c>
      <c r="B97">
        <v>17.952999999999999</v>
      </c>
      <c r="C97">
        <v>648.48157000000003</v>
      </c>
      <c r="D97">
        <f t="shared" si="1"/>
        <v>4.5182267270722827</v>
      </c>
      <c r="E97" t="s">
        <v>138</v>
      </c>
      <c r="F97" t="s">
        <v>532</v>
      </c>
      <c r="G97" t="s">
        <v>62</v>
      </c>
      <c r="H97">
        <v>0.67</v>
      </c>
      <c r="I97" t="b">
        <v>0</v>
      </c>
      <c r="J97">
        <v>8.42</v>
      </c>
      <c r="K97">
        <v>648.48450000000003</v>
      </c>
      <c r="L97" t="s">
        <v>139</v>
      </c>
      <c r="M97" t="s">
        <v>115</v>
      </c>
      <c r="N97" t="s">
        <v>140</v>
      </c>
      <c r="O97" t="s">
        <v>141</v>
      </c>
      <c r="P97">
        <v>530</v>
      </c>
      <c r="Q97" t="b">
        <v>0</v>
      </c>
      <c r="R97" t="b">
        <v>1</v>
      </c>
      <c r="S97" t="b">
        <v>0</v>
      </c>
      <c r="T97" t="s">
        <v>63</v>
      </c>
      <c r="U97" t="b">
        <v>0</v>
      </c>
      <c r="V97" t="b">
        <v>0</v>
      </c>
      <c r="W97">
        <v>8070</v>
      </c>
      <c r="X97">
        <v>0</v>
      </c>
      <c r="Y97">
        <v>0</v>
      </c>
      <c r="Z97">
        <v>0.99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0.99</v>
      </c>
      <c r="AG97">
        <v>19.43</v>
      </c>
      <c r="AH97" t="s">
        <v>494</v>
      </c>
      <c r="AI97" t="s">
        <v>1449</v>
      </c>
      <c r="AJ97" t="s">
        <v>62</v>
      </c>
      <c r="AK97">
        <v>327024</v>
      </c>
      <c r="AL97">
        <v>416474</v>
      </c>
      <c r="AM97">
        <v>610689</v>
      </c>
      <c r="AN97">
        <v>317620</v>
      </c>
      <c r="AO97">
        <v>317314</v>
      </c>
      <c r="AP97">
        <v>311181</v>
      </c>
      <c r="AQ97">
        <v>232655</v>
      </c>
      <c r="AR97">
        <v>300881</v>
      </c>
      <c r="AS97">
        <v>211011</v>
      </c>
      <c r="AT97">
        <v>181447</v>
      </c>
      <c r="AU97">
        <v>289306</v>
      </c>
      <c r="AV97">
        <v>279249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451395.79762047098</v>
      </c>
      <c r="BD97">
        <v>315371.74004358402</v>
      </c>
      <c r="BE97">
        <v>248182.367521723</v>
      </c>
      <c r="BF97">
        <v>250000.71667833099</v>
      </c>
      <c r="BG97">
        <v>0</v>
      </c>
      <c r="BH97">
        <v>145021.20147698099</v>
      </c>
      <c r="BI97">
        <v>3632.2735110961298</v>
      </c>
      <c r="BJ97">
        <v>46903.451358178099</v>
      </c>
      <c r="BK97">
        <v>59581.510765058803</v>
      </c>
      <c r="BL97">
        <v>0</v>
      </c>
    </row>
    <row r="98" spans="1:64" s="13" customFormat="1" x14ac:dyDescent="0.3">
      <c r="A98">
        <v>8071</v>
      </c>
      <c r="B98">
        <v>17.407</v>
      </c>
      <c r="C98">
        <v>648.48157000000003</v>
      </c>
      <c r="D98">
        <f t="shared" si="1"/>
        <v>4.5182267270722827</v>
      </c>
      <c r="E98" t="s">
        <v>138</v>
      </c>
      <c r="F98" t="s">
        <v>532</v>
      </c>
      <c r="G98" t="s">
        <v>62</v>
      </c>
      <c r="H98">
        <v>0.11</v>
      </c>
      <c r="I98" t="b">
        <v>0</v>
      </c>
      <c r="J98">
        <v>8.42</v>
      </c>
      <c r="K98">
        <v>648.48450000000003</v>
      </c>
      <c r="L98" t="s">
        <v>139</v>
      </c>
      <c r="M98" t="s">
        <v>115</v>
      </c>
      <c r="N98" t="s">
        <v>140</v>
      </c>
      <c r="O98" t="s">
        <v>141</v>
      </c>
      <c r="P98">
        <v>530</v>
      </c>
      <c r="Q98" t="b">
        <v>0</v>
      </c>
      <c r="R98" t="b">
        <v>1</v>
      </c>
      <c r="S98" t="b">
        <v>0</v>
      </c>
      <c r="T98" t="s">
        <v>63</v>
      </c>
      <c r="U98" t="b">
        <v>0</v>
      </c>
      <c r="V98" t="b">
        <v>0</v>
      </c>
      <c r="W98">
        <v>8071</v>
      </c>
      <c r="X98">
        <v>0</v>
      </c>
      <c r="Y98">
        <v>0</v>
      </c>
      <c r="Z98">
        <v>0.98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0.98</v>
      </c>
      <c r="AG98">
        <v>20.64</v>
      </c>
      <c r="AH98" t="s">
        <v>500</v>
      </c>
      <c r="AI98" t="s">
        <v>1450</v>
      </c>
      <c r="AJ98" t="s">
        <v>62</v>
      </c>
      <c r="AK98">
        <v>360307</v>
      </c>
      <c r="AL98">
        <v>470669</v>
      </c>
      <c r="AM98">
        <v>594560</v>
      </c>
      <c r="AN98">
        <v>338974</v>
      </c>
      <c r="AO98">
        <v>422511</v>
      </c>
      <c r="AP98">
        <v>369487</v>
      </c>
      <c r="AQ98">
        <v>353572</v>
      </c>
      <c r="AR98">
        <v>335814</v>
      </c>
      <c r="AS98">
        <v>275165</v>
      </c>
      <c r="AT98">
        <v>239350</v>
      </c>
      <c r="AU98">
        <v>296322</v>
      </c>
      <c r="AV98">
        <v>274074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475178.84649199399</v>
      </c>
      <c r="BD98">
        <v>376990.60160360899</v>
      </c>
      <c r="BE98">
        <v>321516.85232360498</v>
      </c>
      <c r="BF98">
        <v>269915.40802403499</v>
      </c>
      <c r="BG98">
        <v>0</v>
      </c>
      <c r="BH98">
        <v>117191.28574758201</v>
      </c>
      <c r="BI98">
        <v>42271.337778950299</v>
      </c>
      <c r="BJ98">
        <v>41112.489518492803</v>
      </c>
      <c r="BK98">
        <v>28712.852130005798</v>
      </c>
      <c r="BL98">
        <v>0</v>
      </c>
    </row>
    <row r="99" spans="1:64" s="13" customFormat="1" x14ac:dyDescent="0.3">
      <c r="A99">
        <v>8151</v>
      </c>
      <c r="B99">
        <v>16.945</v>
      </c>
      <c r="C99">
        <v>652.51300000000003</v>
      </c>
      <c r="D99">
        <f t="shared" si="1"/>
        <v>4.3064090660945302</v>
      </c>
      <c r="E99" t="s">
        <v>150</v>
      </c>
      <c r="F99" t="s">
        <v>532</v>
      </c>
      <c r="G99" t="s">
        <v>62</v>
      </c>
      <c r="H99">
        <v>0.67</v>
      </c>
      <c r="I99" t="b">
        <v>0</v>
      </c>
      <c r="J99">
        <v>9.1199999999999992</v>
      </c>
      <c r="K99">
        <v>652.51580999999999</v>
      </c>
      <c r="L99" t="s">
        <v>151</v>
      </c>
      <c r="M99" t="s">
        <v>115</v>
      </c>
      <c r="N99" t="s">
        <v>152</v>
      </c>
      <c r="O99" t="s">
        <v>153</v>
      </c>
      <c r="P99">
        <v>530</v>
      </c>
      <c r="Q99" t="b">
        <v>0</v>
      </c>
      <c r="R99" t="b">
        <v>1</v>
      </c>
      <c r="S99" t="b">
        <v>0</v>
      </c>
      <c r="T99" t="s">
        <v>63</v>
      </c>
      <c r="U99" t="b">
        <v>0</v>
      </c>
      <c r="V99" t="b">
        <v>0</v>
      </c>
      <c r="W99">
        <v>8151</v>
      </c>
      <c r="X99">
        <v>0</v>
      </c>
      <c r="Y99">
        <v>0</v>
      </c>
      <c r="Z99">
        <v>0.98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0.98</v>
      </c>
      <c r="AG99">
        <v>21.36</v>
      </c>
      <c r="AH99" t="s">
        <v>497</v>
      </c>
      <c r="AI99" t="s">
        <v>1494</v>
      </c>
      <c r="AJ99" t="s">
        <v>62</v>
      </c>
      <c r="AK99">
        <v>210411</v>
      </c>
      <c r="AL99">
        <v>186293</v>
      </c>
      <c r="AM99">
        <v>270427</v>
      </c>
      <c r="AN99">
        <v>192351</v>
      </c>
      <c r="AO99">
        <v>239628</v>
      </c>
      <c r="AP99">
        <v>206173</v>
      </c>
      <c r="AQ99">
        <v>171053</v>
      </c>
      <c r="AR99">
        <v>295811</v>
      </c>
      <c r="AS99">
        <v>234504</v>
      </c>
      <c r="AT99">
        <v>204019</v>
      </c>
      <c r="AU99">
        <v>252942</v>
      </c>
      <c r="AV99">
        <v>275422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222376.83906738399</v>
      </c>
      <c r="BD99">
        <v>212717.49217112199</v>
      </c>
      <c r="BE99">
        <v>233789.50638247901</v>
      </c>
      <c r="BF99">
        <v>244127.56938415699</v>
      </c>
      <c r="BG99">
        <v>0</v>
      </c>
      <c r="BH99">
        <v>43324.828170832101</v>
      </c>
      <c r="BI99">
        <v>24308.2135995157</v>
      </c>
      <c r="BJ99">
        <v>62381.902989386697</v>
      </c>
      <c r="BK99">
        <v>36508.646417015101</v>
      </c>
      <c r="BL99">
        <v>0</v>
      </c>
    </row>
    <row r="100" spans="1:64" s="13" customFormat="1" x14ac:dyDescent="0.3">
      <c r="A100">
        <v>9703</v>
      </c>
      <c r="B100">
        <v>18.698</v>
      </c>
      <c r="C100">
        <v>726.53448000000003</v>
      </c>
      <c r="D100">
        <f t="shared" si="1"/>
        <v>4.2806135129339244</v>
      </c>
      <c r="E100" t="s">
        <v>2461</v>
      </c>
      <c r="F100" t="s">
        <v>532</v>
      </c>
      <c r="G100" t="s">
        <v>62</v>
      </c>
      <c r="H100">
        <v>0.67</v>
      </c>
      <c r="I100" t="b">
        <v>0</v>
      </c>
      <c r="J100">
        <v>9.5299999999999994</v>
      </c>
      <c r="K100">
        <v>726.53137000000004</v>
      </c>
      <c r="L100" t="s">
        <v>2462</v>
      </c>
      <c r="M100" t="s">
        <v>115</v>
      </c>
      <c r="N100" t="s">
        <v>2463</v>
      </c>
      <c r="O100" t="s">
        <v>2464</v>
      </c>
      <c r="P100">
        <v>530</v>
      </c>
      <c r="Q100" t="b">
        <v>0</v>
      </c>
      <c r="R100" t="b">
        <v>1</v>
      </c>
      <c r="S100" t="b">
        <v>0</v>
      </c>
      <c r="T100" t="s">
        <v>63</v>
      </c>
      <c r="U100" t="b">
        <v>0</v>
      </c>
      <c r="V100" t="b">
        <v>0</v>
      </c>
      <c r="W100">
        <v>9703</v>
      </c>
      <c r="X100">
        <v>0</v>
      </c>
      <c r="Y100">
        <v>0</v>
      </c>
      <c r="Z100">
        <v>0.98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0.98</v>
      </c>
      <c r="AG100">
        <v>4.91</v>
      </c>
      <c r="AH100" t="s">
        <v>493</v>
      </c>
      <c r="AI100" t="s">
        <v>2465</v>
      </c>
      <c r="AJ100" t="s">
        <v>62</v>
      </c>
      <c r="AK100">
        <v>138102</v>
      </c>
      <c r="AL100">
        <v>101234</v>
      </c>
      <c r="AM100">
        <v>82186</v>
      </c>
      <c r="AN100">
        <v>89991</v>
      </c>
      <c r="AO100">
        <v>60202</v>
      </c>
      <c r="AP100">
        <v>51751</v>
      </c>
      <c r="AQ100">
        <v>152746</v>
      </c>
      <c r="AR100">
        <v>120858</v>
      </c>
      <c r="AS100">
        <v>81607</v>
      </c>
      <c r="AT100">
        <v>84846</v>
      </c>
      <c r="AU100">
        <v>108313</v>
      </c>
      <c r="AV100">
        <v>83546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107174.14160089201</v>
      </c>
      <c r="BD100">
        <v>67314.410374170999</v>
      </c>
      <c r="BE100">
        <v>118403.640098719</v>
      </c>
      <c r="BF100">
        <v>92235.405521479304</v>
      </c>
      <c r="BG100">
        <v>0</v>
      </c>
      <c r="BH100">
        <v>28427.5331080873</v>
      </c>
      <c r="BI100">
        <v>20087.753076794601</v>
      </c>
      <c r="BJ100">
        <v>35632.868044342802</v>
      </c>
      <c r="BK100">
        <v>13939.1797860224</v>
      </c>
      <c r="BL100">
        <v>0</v>
      </c>
    </row>
    <row r="101" spans="1:64" s="13" customFormat="1" x14ac:dyDescent="0.3">
      <c r="A101">
        <v>9403</v>
      </c>
      <c r="B101">
        <v>18.145</v>
      </c>
      <c r="C101">
        <v>712.51886000000002</v>
      </c>
      <c r="D101">
        <f t="shared" si="1"/>
        <v>4.2806067700170685</v>
      </c>
      <c r="E101" t="s">
        <v>2269</v>
      </c>
      <c r="F101" t="s">
        <v>532</v>
      </c>
      <c r="G101" t="s">
        <v>62</v>
      </c>
      <c r="H101">
        <v>0.11</v>
      </c>
      <c r="I101" t="b">
        <v>0</v>
      </c>
      <c r="J101">
        <v>8.92</v>
      </c>
      <c r="K101">
        <v>712.51580999999999</v>
      </c>
      <c r="L101" t="s">
        <v>2270</v>
      </c>
      <c r="M101" t="s">
        <v>115</v>
      </c>
      <c r="N101" t="s">
        <v>2271</v>
      </c>
      <c r="O101" t="s">
        <v>2272</v>
      </c>
      <c r="P101">
        <v>530</v>
      </c>
      <c r="Q101" t="b">
        <v>0</v>
      </c>
      <c r="R101" t="b">
        <v>1</v>
      </c>
      <c r="S101" t="b">
        <v>0</v>
      </c>
      <c r="T101" t="s">
        <v>63</v>
      </c>
      <c r="U101" t="b">
        <v>0</v>
      </c>
      <c r="V101" t="b">
        <v>0</v>
      </c>
      <c r="W101">
        <v>9403</v>
      </c>
      <c r="X101">
        <v>0</v>
      </c>
      <c r="Y101">
        <v>0</v>
      </c>
      <c r="Z101">
        <v>0.98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0.98</v>
      </c>
      <c r="AG101">
        <v>4.42</v>
      </c>
      <c r="AH101" t="s">
        <v>495</v>
      </c>
      <c r="AI101" t="s">
        <v>2274</v>
      </c>
      <c r="AJ101" t="s">
        <v>62</v>
      </c>
      <c r="AK101">
        <v>95188</v>
      </c>
      <c r="AL101">
        <v>68146</v>
      </c>
      <c r="AM101">
        <v>73909</v>
      </c>
      <c r="AN101">
        <v>64710</v>
      </c>
      <c r="AO101">
        <v>95975</v>
      </c>
      <c r="AP101">
        <v>50753</v>
      </c>
      <c r="AQ101">
        <v>104228</v>
      </c>
      <c r="AR101">
        <v>123844</v>
      </c>
      <c r="AS101">
        <v>124236</v>
      </c>
      <c r="AT101">
        <v>99515</v>
      </c>
      <c r="AU101">
        <v>104733</v>
      </c>
      <c r="AV101">
        <v>105874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79081.124614285101</v>
      </c>
      <c r="BD101">
        <v>70479.205515141395</v>
      </c>
      <c r="BE101">
        <v>117435.831370795</v>
      </c>
      <c r="BF101">
        <v>103374.05729492901</v>
      </c>
      <c r="BG101">
        <v>0</v>
      </c>
      <c r="BH101">
        <v>14243.7979115948</v>
      </c>
      <c r="BI101">
        <v>23156.287257013599</v>
      </c>
      <c r="BJ101">
        <v>11440.396827300199</v>
      </c>
      <c r="BK101">
        <v>3390.79696200541</v>
      </c>
      <c r="BL101">
        <v>0</v>
      </c>
    </row>
    <row r="102" spans="1:64" s="13" customFormat="1" x14ac:dyDescent="0.3">
      <c r="A102">
        <v>8836</v>
      </c>
      <c r="B102">
        <v>16.338999999999999</v>
      </c>
      <c r="C102">
        <v>684.48743000000002</v>
      </c>
      <c r="D102">
        <f t="shared" si="1"/>
        <v>4.2805936438182393</v>
      </c>
      <c r="E102" t="s">
        <v>1861</v>
      </c>
      <c r="F102" t="s">
        <v>532</v>
      </c>
      <c r="G102" t="s">
        <v>62</v>
      </c>
      <c r="H102">
        <v>0.56000000000000005</v>
      </c>
      <c r="I102" t="b">
        <v>0</v>
      </c>
      <c r="J102">
        <v>8.41</v>
      </c>
      <c r="K102">
        <v>684.48450000000003</v>
      </c>
      <c r="L102" t="s">
        <v>1862</v>
      </c>
      <c r="M102" t="s">
        <v>115</v>
      </c>
      <c r="N102" t="s">
        <v>1863</v>
      </c>
      <c r="O102" t="s">
        <v>1864</v>
      </c>
      <c r="P102">
        <v>530</v>
      </c>
      <c r="Q102" t="b">
        <v>0</v>
      </c>
      <c r="R102" t="b">
        <v>1</v>
      </c>
      <c r="S102" t="b">
        <v>0</v>
      </c>
      <c r="T102" t="s">
        <v>63</v>
      </c>
      <c r="U102" t="b">
        <v>0</v>
      </c>
      <c r="V102" t="b">
        <v>0</v>
      </c>
      <c r="W102">
        <v>8836</v>
      </c>
      <c r="X102">
        <v>0</v>
      </c>
      <c r="Y102">
        <v>0</v>
      </c>
      <c r="Z102">
        <v>0.99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0.99</v>
      </c>
      <c r="AG102">
        <v>32.93</v>
      </c>
      <c r="AH102" t="s">
        <v>502</v>
      </c>
      <c r="AI102" t="s">
        <v>1866</v>
      </c>
      <c r="AJ102" t="s">
        <v>62</v>
      </c>
      <c r="AK102">
        <v>443914</v>
      </c>
      <c r="AL102">
        <v>452852</v>
      </c>
      <c r="AM102">
        <v>424572</v>
      </c>
      <c r="AN102">
        <v>475068</v>
      </c>
      <c r="AO102">
        <v>575514</v>
      </c>
      <c r="AP102">
        <v>442457</v>
      </c>
      <c r="AQ102">
        <v>589051</v>
      </c>
      <c r="AR102">
        <v>469439</v>
      </c>
      <c r="AS102">
        <v>468406</v>
      </c>
      <c r="AT102">
        <v>626825</v>
      </c>
      <c r="AU102">
        <v>717024</v>
      </c>
      <c r="AV102">
        <v>653451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440445.995382283</v>
      </c>
      <c r="BD102">
        <v>497679.43749620998</v>
      </c>
      <c r="BE102">
        <v>508965.32856016501</v>
      </c>
      <c r="BF102">
        <v>665766.75006510306</v>
      </c>
      <c r="BG102">
        <v>0</v>
      </c>
      <c r="BH102">
        <v>14455.700504124599</v>
      </c>
      <c r="BI102">
        <v>69350.754896334402</v>
      </c>
      <c r="BJ102">
        <v>69358.133367575094</v>
      </c>
      <c r="BK102">
        <v>46343.818432139196</v>
      </c>
      <c r="BL102">
        <v>0</v>
      </c>
    </row>
    <row r="103" spans="1:64" s="13" customFormat="1" x14ac:dyDescent="0.3">
      <c r="A103">
        <v>7589</v>
      </c>
      <c r="B103">
        <v>16.210999999999999</v>
      </c>
      <c r="C103">
        <v>620.45061999999996</v>
      </c>
      <c r="D103">
        <f t="shared" si="1"/>
        <v>4.1421335910796495</v>
      </c>
      <c r="E103" t="s">
        <v>1221</v>
      </c>
      <c r="F103" t="s">
        <v>532</v>
      </c>
      <c r="G103" t="s">
        <v>62</v>
      </c>
      <c r="H103">
        <v>0.67</v>
      </c>
      <c r="I103" t="b">
        <v>0</v>
      </c>
      <c r="J103">
        <v>7.9</v>
      </c>
      <c r="K103">
        <v>620.45318999999995</v>
      </c>
      <c r="L103" t="s">
        <v>1222</v>
      </c>
      <c r="M103" t="s">
        <v>115</v>
      </c>
      <c r="N103" t="s">
        <v>1223</v>
      </c>
      <c r="O103" t="s">
        <v>1224</v>
      </c>
      <c r="P103">
        <v>530</v>
      </c>
      <c r="Q103" t="b">
        <v>0</v>
      </c>
      <c r="R103" t="b">
        <v>1</v>
      </c>
      <c r="S103" t="b">
        <v>0</v>
      </c>
      <c r="T103" t="s">
        <v>63</v>
      </c>
      <c r="U103" t="b">
        <v>0</v>
      </c>
      <c r="V103" t="b">
        <v>0</v>
      </c>
      <c r="W103">
        <v>7589</v>
      </c>
      <c r="X103">
        <v>0</v>
      </c>
      <c r="Y103">
        <v>0</v>
      </c>
      <c r="Z103">
        <v>0.98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0.98</v>
      </c>
      <c r="AG103">
        <v>295.76</v>
      </c>
      <c r="AH103" t="s">
        <v>497</v>
      </c>
      <c r="AI103" t="s">
        <v>1225</v>
      </c>
      <c r="AJ103" t="s">
        <v>62</v>
      </c>
      <c r="AK103">
        <v>6027767</v>
      </c>
      <c r="AL103">
        <v>6608958</v>
      </c>
      <c r="AM103">
        <v>7385427</v>
      </c>
      <c r="AN103">
        <v>6855400</v>
      </c>
      <c r="AO103">
        <v>7092034</v>
      </c>
      <c r="AP103">
        <v>6275593</v>
      </c>
      <c r="AQ103">
        <v>6506680</v>
      </c>
      <c r="AR103">
        <v>6294805</v>
      </c>
      <c r="AS103">
        <v>5968716</v>
      </c>
      <c r="AT103">
        <v>5763722</v>
      </c>
      <c r="AU103">
        <v>6669240</v>
      </c>
      <c r="AV103">
        <v>6649395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6674050.7692544498</v>
      </c>
      <c r="BD103">
        <v>6741008.6384120397</v>
      </c>
      <c r="BE103">
        <v>6256733.41774562</v>
      </c>
      <c r="BF103">
        <v>6360785.3628103696</v>
      </c>
      <c r="BG103">
        <v>0</v>
      </c>
      <c r="BH103">
        <v>681167.049065175</v>
      </c>
      <c r="BI103">
        <v>420069.07468653203</v>
      </c>
      <c r="BJ103">
        <v>270995.34870322002</v>
      </c>
      <c r="BK103">
        <v>517167.42973711703</v>
      </c>
      <c r="BL103">
        <v>0</v>
      </c>
    </row>
    <row r="104" spans="1:64" s="13" customFormat="1" x14ac:dyDescent="0.3">
      <c r="A104">
        <v>8072</v>
      </c>
      <c r="B104">
        <v>18.259</v>
      </c>
      <c r="C104">
        <v>648.48186999999996</v>
      </c>
      <c r="D104">
        <f t="shared" si="1"/>
        <v>4.0556096561558705</v>
      </c>
      <c r="E104" t="s">
        <v>138</v>
      </c>
      <c r="F104" t="s">
        <v>532</v>
      </c>
      <c r="G104" t="s">
        <v>62</v>
      </c>
      <c r="H104">
        <v>0.39</v>
      </c>
      <c r="I104" t="b">
        <v>0</v>
      </c>
      <c r="J104">
        <v>8.42</v>
      </c>
      <c r="K104">
        <v>648.48450000000003</v>
      </c>
      <c r="L104" t="s">
        <v>139</v>
      </c>
      <c r="M104" t="s">
        <v>115</v>
      </c>
      <c r="N104" t="s">
        <v>140</v>
      </c>
      <c r="O104" t="s">
        <v>141</v>
      </c>
      <c r="P104">
        <v>530</v>
      </c>
      <c r="Q104" t="b">
        <v>0</v>
      </c>
      <c r="R104" t="b">
        <v>1</v>
      </c>
      <c r="S104" t="b">
        <v>0</v>
      </c>
      <c r="T104" t="s">
        <v>63</v>
      </c>
      <c r="U104" t="b">
        <v>0</v>
      </c>
      <c r="V104" t="b">
        <v>0</v>
      </c>
      <c r="W104">
        <v>8072</v>
      </c>
      <c r="X104">
        <v>0</v>
      </c>
      <c r="Y104">
        <v>0</v>
      </c>
      <c r="Z104">
        <v>0.99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0.99</v>
      </c>
      <c r="AG104">
        <v>14.24</v>
      </c>
      <c r="AH104" t="s">
        <v>504</v>
      </c>
      <c r="AI104" t="s">
        <v>1451</v>
      </c>
      <c r="AJ104" t="s">
        <v>62</v>
      </c>
      <c r="AK104">
        <v>236405</v>
      </c>
      <c r="AL104">
        <v>288305</v>
      </c>
      <c r="AM104">
        <v>360713</v>
      </c>
      <c r="AN104">
        <v>239526</v>
      </c>
      <c r="AO104">
        <v>239515</v>
      </c>
      <c r="AP104">
        <v>236581</v>
      </c>
      <c r="AQ104">
        <v>236452</v>
      </c>
      <c r="AR104">
        <v>262419</v>
      </c>
      <c r="AS104">
        <v>219229</v>
      </c>
      <c r="AT104">
        <v>236538</v>
      </c>
      <c r="AU104">
        <v>276718</v>
      </c>
      <c r="AV104">
        <v>262347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295141.12368326302</v>
      </c>
      <c r="BD104">
        <v>238540.43856803901</v>
      </c>
      <c r="BE104">
        <v>239366.49822310801</v>
      </c>
      <c r="BF104">
        <v>258534.17764939301</v>
      </c>
      <c r="BG104">
        <v>0</v>
      </c>
      <c r="BH104">
        <v>62435.320067727102</v>
      </c>
      <c r="BI104">
        <v>1696.85695351047</v>
      </c>
      <c r="BJ104">
        <v>21741.900196496899</v>
      </c>
      <c r="BK104">
        <v>20359.555569505101</v>
      </c>
      <c r="BL104">
        <v>0</v>
      </c>
    </row>
    <row r="105" spans="1:64" s="13" customFormat="1" x14ac:dyDescent="0.3">
      <c r="A105">
        <v>7346</v>
      </c>
      <c r="B105">
        <v>15.587999999999999</v>
      </c>
      <c r="C105">
        <v>606.43511999999998</v>
      </c>
      <c r="D105">
        <f t="shared" si="1"/>
        <v>3.9245594146412124</v>
      </c>
      <c r="E105" t="s">
        <v>121</v>
      </c>
      <c r="F105" t="s">
        <v>532</v>
      </c>
      <c r="G105" t="s">
        <v>62</v>
      </c>
      <c r="H105">
        <v>0.22</v>
      </c>
      <c r="I105" t="b">
        <v>0</v>
      </c>
      <c r="J105">
        <v>7.42</v>
      </c>
      <c r="K105">
        <v>606.4375</v>
      </c>
      <c r="L105" t="s">
        <v>122</v>
      </c>
      <c r="M105" t="s">
        <v>115</v>
      </c>
      <c r="N105" t="s">
        <v>123</v>
      </c>
      <c r="O105" t="s">
        <v>124</v>
      </c>
      <c r="P105">
        <v>530</v>
      </c>
      <c r="Q105" t="b">
        <v>0</v>
      </c>
      <c r="R105" t="b">
        <v>1</v>
      </c>
      <c r="S105" t="b">
        <v>0</v>
      </c>
      <c r="T105" t="s">
        <v>63</v>
      </c>
      <c r="U105" t="b">
        <v>0</v>
      </c>
      <c r="V105" t="b">
        <v>0</v>
      </c>
      <c r="W105">
        <v>7346</v>
      </c>
      <c r="X105">
        <v>0</v>
      </c>
      <c r="Y105">
        <v>0</v>
      </c>
      <c r="Z105">
        <v>0.98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0.98</v>
      </c>
      <c r="AG105">
        <v>67.459999999999994</v>
      </c>
      <c r="AH105" t="s">
        <v>494</v>
      </c>
      <c r="AI105" t="s">
        <v>1136</v>
      </c>
      <c r="AJ105" t="s">
        <v>62</v>
      </c>
      <c r="AK105">
        <v>149107</v>
      </c>
      <c r="AL105">
        <v>114730</v>
      </c>
      <c r="AM105">
        <v>294239</v>
      </c>
      <c r="AN105">
        <v>787572</v>
      </c>
      <c r="AO105">
        <v>353045</v>
      </c>
      <c r="AP105">
        <v>504559</v>
      </c>
      <c r="AQ105">
        <v>596445</v>
      </c>
      <c r="AR105">
        <v>497485</v>
      </c>
      <c r="AS105">
        <v>1019427</v>
      </c>
      <c r="AT105">
        <v>1295969</v>
      </c>
      <c r="AU105">
        <v>1683707</v>
      </c>
      <c r="AV105">
        <v>1515881</v>
      </c>
      <c r="AW105">
        <v>6315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186025.203955757</v>
      </c>
      <c r="BD105">
        <v>548392.24424454197</v>
      </c>
      <c r="BE105">
        <v>704452.38453769404</v>
      </c>
      <c r="BF105">
        <v>1498519.2068835599</v>
      </c>
      <c r="BG105">
        <v>1052.4220719337</v>
      </c>
      <c r="BH105">
        <v>95278.9958613052</v>
      </c>
      <c r="BI105">
        <v>220554.76985834099</v>
      </c>
      <c r="BJ105">
        <v>277227.05062589998</v>
      </c>
      <c r="BK105">
        <v>194451.53476043101</v>
      </c>
      <c r="BL105">
        <v>2577.8970702802299</v>
      </c>
    </row>
    <row r="106" spans="1:64" s="13" customFormat="1" x14ac:dyDescent="0.3">
      <c r="A106">
        <v>8186</v>
      </c>
      <c r="B106">
        <v>16.471</v>
      </c>
      <c r="C106">
        <v>654.43982000000005</v>
      </c>
      <c r="D106">
        <f t="shared" si="1"/>
        <v>3.545029128150937</v>
      </c>
      <c r="E106" t="s">
        <v>1507</v>
      </c>
      <c r="F106" t="s">
        <v>532</v>
      </c>
      <c r="G106" t="s">
        <v>62</v>
      </c>
      <c r="H106">
        <v>0.61</v>
      </c>
      <c r="I106" t="b">
        <v>0</v>
      </c>
      <c r="J106">
        <v>7.34</v>
      </c>
      <c r="K106">
        <v>654.4375</v>
      </c>
      <c r="L106" t="s">
        <v>1508</v>
      </c>
      <c r="M106" t="s">
        <v>115</v>
      </c>
      <c r="N106" t="s">
        <v>1509</v>
      </c>
      <c r="O106" t="s">
        <v>1510</v>
      </c>
      <c r="P106">
        <v>530</v>
      </c>
      <c r="Q106" t="b">
        <v>0</v>
      </c>
      <c r="R106" t="b">
        <v>1</v>
      </c>
      <c r="S106" t="b">
        <v>0</v>
      </c>
      <c r="T106" t="s">
        <v>63</v>
      </c>
      <c r="U106" t="b">
        <v>0</v>
      </c>
      <c r="V106" t="b">
        <v>0</v>
      </c>
      <c r="W106">
        <v>8186</v>
      </c>
      <c r="X106">
        <v>0</v>
      </c>
      <c r="Y106">
        <v>0</v>
      </c>
      <c r="Z106">
        <v>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1</v>
      </c>
      <c r="AG106">
        <v>21.81</v>
      </c>
      <c r="AH106" t="s">
        <v>494</v>
      </c>
      <c r="AI106" t="s">
        <v>1512</v>
      </c>
      <c r="AJ106" t="s">
        <v>62</v>
      </c>
      <c r="AK106">
        <v>419449</v>
      </c>
      <c r="AL106">
        <v>514856</v>
      </c>
      <c r="AM106">
        <v>348140</v>
      </c>
      <c r="AN106">
        <v>343714</v>
      </c>
      <c r="AO106">
        <v>307167</v>
      </c>
      <c r="AP106">
        <v>299179</v>
      </c>
      <c r="AQ106">
        <v>409552</v>
      </c>
      <c r="AR106">
        <v>314117</v>
      </c>
      <c r="AS106">
        <v>225684</v>
      </c>
      <c r="AT106">
        <v>199409</v>
      </c>
      <c r="AU106">
        <v>353180</v>
      </c>
      <c r="AV106">
        <v>388080</v>
      </c>
      <c r="AW106">
        <v>0</v>
      </c>
      <c r="AX106">
        <v>0</v>
      </c>
      <c r="AY106">
        <v>0</v>
      </c>
      <c r="AZ106">
        <v>0</v>
      </c>
      <c r="BA106">
        <v>9316</v>
      </c>
      <c r="BB106">
        <v>0</v>
      </c>
      <c r="BC106">
        <v>427481.95372340799</v>
      </c>
      <c r="BD106">
        <v>316686.60271489801</v>
      </c>
      <c r="BE106">
        <v>316450.99393254402</v>
      </c>
      <c r="BF106">
        <v>313556.250990309</v>
      </c>
      <c r="BG106">
        <v>1552.7065205126801</v>
      </c>
      <c r="BH106">
        <v>83648.014890292397</v>
      </c>
      <c r="BI106">
        <v>23744.74651556</v>
      </c>
      <c r="BJ106">
        <v>91955.980206891996</v>
      </c>
      <c r="BK106">
        <v>100382.39706567601</v>
      </c>
      <c r="BL106">
        <v>3803.3386955483802</v>
      </c>
    </row>
    <row r="107" spans="1:64" s="13" customFormat="1" x14ac:dyDescent="0.3">
      <c r="A107">
        <v>7943</v>
      </c>
      <c r="B107">
        <v>15.581</v>
      </c>
      <c r="C107">
        <v>640.42382999999995</v>
      </c>
      <c r="D107">
        <f t="shared" si="1"/>
        <v>3.0448678611125173</v>
      </c>
      <c r="E107" t="s">
        <v>1393</v>
      </c>
      <c r="F107" t="s">
        <v>532</v>
      </c>
      <c r="G107" t="s">
        <v>62</v>
      </c>
      <c r="H107">
        <v>0.56000000000000005</v>
      </c>
      <c r="I107" t="b">
        <v>0</v>
      </c>
      <c r="J107">
        <v>7.19</v>
      </c>
      <c r="K107">
        <v>640.42187999999999</v>
      </c>
      <c r="L107" t="s">
        <v>1394</v>
      </c>
      <c r="M107" t="s">
        <v>115</v>
      </c>
      <c r="N107" t="s">
        <v>1395</v>
      </c>
      <c r="O107" t="s">
        <v>1396</v>
      </c>
      <c r="P107">
        <v>530</v>
      </c>
      <c r="Q107" t="b">
        <v>0</v>
      </c>
      <c r="R107" t="b">
        <v>1</v>
      </c>
      <c r="S107" t="b">
        <v>0</v>
      </c>
      <c r="T107" t="s">
        <v>63</v>
      </c>
      <c r="U107" t="b">
        <v>0</v>
      </c>
      <c r="V107" t="b">
        <v>0</v>
      </c>
      <c r="W107">
        <v>7943</v>
      </c>
      <c r="X107">
        <v>0</v>
      </c>
      <c r="Y107">
        <v>0</v>
      </c>
      <c r="Z107">
        <v>0.99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0.99</v>
      </c>
      <c r="AG107">
        <v>64.760000000000005</v>
      </c>
      <c r="AH107" t="s">
        <v>499</v>
      </c>
      <c r="AI107" t="s">
        <v>1397</v>
      </c>
      <c r="AJ107" t="s">
        <v>62</v>
      </c>
      <c r="AK107">
        <v>933324</v>
      </c>
      <c r="AL107">
        <v>778288</v>
      </c>
      <c r="AM107">
        <v>907654</v>
      </c>
      <c r="AN107">
        <v>786847</v>
      </c>
      <c r="AO107">
        <v>915124</v>
      </c>
      <c r="AP107">
        <v>528745</v>
      </c>
      <c r="AQ107">
        <v>979219</v>
      </c>
      <c r="AR107">
        <v>459456</v>
      </c>
      <c r="AS107">
        <v>804199</v>
      </c>
      <c r="AT107">
        <v>641650</v>
      </c>
      <c r="AU107">
        <v>873798</v>
      </c>
      <c r="AV107">
        <v>381054</v>
      </c>
      <c r="AW107">
        <v>9229</v>
      </c>
      <c r="AX107">
        <v>0</v>
      </c>
      <c r="AY107">
        <v>14736</v>
      </c>
      <c r="AZ107">
        <v>86673</v>
      </c>
      <c r="BA107">
        <v>14852</v>
      </c>
      <c r="BB107">
        <v>0</v>
      </c>
      <c r="BC107">
        <v>873088.79648470902</v>
      </c>
      <c r="BD107">
        <v>743571.78433567204</v>
      </c>
      <c r="BE107">
        <v>747624.64101724303</v>
      </c>
      <c r="BF107">
        <v>632166.94354269002</v>
      </c>
      <c r="BG107">
        <v>20915.145960635298</v>
      </c>
      <c r="BH107">
        <v>83097.049107272396</v>
      </c>
      <c r="BI107">
        <v>196791.211777324</v>
      </c>
      <c r="BJ107">
        <v>264459.53164507798</v>
      </c>
      <c r="BK107">
        <v>246508.76141774701</v>
      </c>
      <c r="BL107">
        <v>32895.401617904303</v>
      </c>
    </row>
    <row r="108" spans="1:64" s="13" customFormat="1" x14ac:dyDescent="0.3">
      <c r="A108">
        <v>8835</v>
      </c>
      <c r="B108">
        <v>16.175999999999998</v>
      </c>
      <c r="C108">
        <v>684.48242000000005</v>
      </c>
      <c r="D108">
        <f t="shared" si="1"/>
        <v>3.0387832010485254</v>
      </c>
      <c r="E108" t="s">
        <v>1861</v>
      </c>
      <c r="F108" t="s">
        <v>532</v>
      </c>
      <c r="G108" t="s">
        <v>62</v>
      </c>
      <c r="H108">
        <v>0.39</v>
      </c>
      <c r="I108" t="b">
        <v>0</v>
      </c>
      <c r="J108">
        <v>8.41</v>
      </c>
      <c r="K108">
        <v>684.48450000000003</v>
      </c>
      <c r="L108" t="s">
        <v>1862</v>
      </c>
      <c r="M108" t="s">
        <v>115</v>
      </c>
      <c r="N108" t="s">
        <v>1863</v>
      </c>
      <c r="O108" t="s">
        <v>1864</v>
      </c>
      <c r="P108">
        <v>530</v>
      </c>
      <c r="Q108" t="b">
        <v>0</v>
      </c>
      <c r="R108" t="b">
        <v>1</v>
      </c>
      <c r="S108" t="b">
        <v>0</v>
      </c>
      <c r="T108" t="s">
        <v>63</v>
      </c>
      <c r="U108" t="b">
        <v>0</v>
      </c>
      <c r="V108" t="b">
        <v>0</v>
      </c>
      <c r="W108">
        <v>8835</v>
      </c>
      <c r="X108">
        <v>0</v>
      </c>
      <c r="Y108">
        <v>0</v>
      </c>
      <c r="Z108">
        <v>0.99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0.99</v>
      </c>
      <c r="AG108">
        <v>25.35</v>
      </c>
      <c r="AH108" t="s">
        <v>502</v>
      </c>
      <c r="AI108" t="s">
        <v>1865</v>
      </c>
      <c r="AJ108" t="s">
        <v>62</v>
      </c>
      <c r="AK108">
        <v>142703</v>
      </c>
      <c r="AL108">
        <v>412438</v>
      </c>
      <c r="AM108">
        <v>515714</v>
      </c>
      <c r="AN108">
        <v>208207</v>
      </c>
      <c r="AO108">
        <v>386788</v>
      </c>
      <c r="AP108">
        <v>237430</v>
      </c>
      <c r="AQ108">
        <v>347001</v>
      </c>
      <c r="AR108">
        <v>192970</v>
      </c>
      <c r="AS108">
        <v>248461</v>
      </c>
      <c r="AT108">
        <v>305977</v>
      </c>
      <c r="AU108">
        <v>300314</v>
      </c>
      <c r="AV108">
        <v>205243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356951.55420740502</v>
      </c>
      <c r="BD108">
        <v>277475.04067990702</v>
      </c>
      <c r="BE108">
        <v>262810.43374767998</v>
      </c>
      <c r="BF108">
        <v>270511.515189823</v>
      </c>
      <c r="BG108">
        <v>0</v>
      </c>
      <c r="BH108">
        <v>192596.745400493</v>
      </c>
      <c r="BI108">
        <v>95788.918258467107</v>
      </c>
      <c r="BJ108">
        <v>78011.653463734707</v>
      </c>
      <c r="BK108">
        <v>56595.174596443503</v>
      </c>
      <c r="BL108">
        <v>0</v>
      </c>
    </row>
    <row r="109" spans="1:64" s="13" customFormat="1" x14ac:dyDescent="0.3">
      <c r="A109">
        <v>8238</v>
      </c>
      <c r="B109">
        <v>14.904999999999999</v>
      </c>
      <c r="C109">
        <v>656.45514000000003</v>
      </c>
      <c r="D109">
        <f t="shared" si="1"/>
        <v>2.9705088341164805</v>
      </c>
      <c r="E109" t="s">
        <v>1525</v>
      </c>
      <c r="F109" t="s">
        <v>532</v>
      </c>
      <c r="G109" t="s">
        <v>62</v>
      </c>
      <c r="H109">
        <v>0.11</v>
      </c>
      <c r="I109" t="b">
        <v>0</v>
      </c>
      <c r="J109">
        <v>7.62</v>
      </c>
      <c r="K109">
        <v>656.45318999999995</v>
      </c>
      <c r="L109" t="s">
        <v>1526</v>
      </c>
      <c r="M109" t="s">
        <v>115</v>
      </c>
      <c r="N109" t="s">
        <v>1527</v>
      </c>
      <c r="O109" t="s">
        <v>1528</v>
      </c>
      <c r="P109">
        <v>530</v>
      </c>
      <c r="Q109" t="b">
        <v>0</v>
      </c>
      <c r="R109" t="b">
        <v>1</v>
      </c>
      <c r="S109" t="b">
        <v>0</v>
      </c>
      <c r="T109" t="s">
        <v>63</v>
      </c>
      <c r="U109" t="b">
        <v>0</v>
      </c>
      <c r="V109" t="b">
        <v>0</v>
      </c>
      <c r="W109">
        <v>8238</v>
      </c>
      <c r="X109">
        <v>0</v>
      </c>
      <c r="Y109">
        <v>0</v>
      </c>
      <c r="Z109">
        <v>0.99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0.99</v>
      </c>
      <c r="AG109">
        <v>7.4</v>
      </c>
      <c r="AH109" t="s">
        <v>503</v>
      </c>
      <c r="AI109" t="s">
        <v>1529</v>
      </c>
      <c r="AJ109" t="s">
        <v>62</v>
      </c>
      <c r="AK109">
        <v>10925</v>
      </c>
      <c r="AL109">
        <v>47739</v>
      </c>
      <c r="AM109">
        <v>24219</v>
      </c>
      <c r="AN109">
        <v>32054</v>
      </c>
      <c r="AO109">
        <v>55858</v>
      </c>
      <c r="AP109">
        <v>17474</v>
      </c>
      <c r="AQ109">
        <v>35832</v>
      </c>
      <c r="AR109">
        <v>66904</v>
      </c>
      <c r="AS109">
        <v>44932</v>
      </c>
      <c r="AT109">
        <v>51179</v>
      </c>
      <c r="AU109">
        <v>63630</v>
      </c>
      <c r="AV109">
        <v>28087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27627.6266125316</v>
      </c>
      <c r="BD109">
        <v>35128.505279504898</v>
      </c>
      <c r="BE109">
        <v>49222.784717650902</v>
      </c>
      <c r="BF109">
        <v>47631.896609763098</v>
      </c>
      <c r="BG109">
        <v>0</v>
      </c>
      <c r="BH109">
        <v>18641.954053418998</v>
      </c>
      <c r="BI109">
        <v>19375.5158408692</v>
      </c>
      <c r="BJ109">
        <v>15973.8795347136</v>
      </c>
      <c r="BK109">
        <v>18035.1451589022</v>
      </c>
      <c r="BL109">
        <v>0</v>
      </c>
    </row>
    <row r="110" spans="1:64" s="13" customFormat="1" x14ac:dyDescent="0.3">
      <c r="A110">
        <v>9402</v>
      </c>
      <c r="B110">
        <v>17.838999999999999</v>
      </c>
      <c r="C110">
        <v>712.51764000000003</v>
      </c>
      <c r="D110">
        <f t="shared" si="1"/>
        <v>2.5683640620421522</v>
      </c>
      <c r="E110" t="s">
        <v>2269</v>
      </c>
      <c r="F110" t="s">
        <v>532</v>
      </c>
      <c r="G110" t="s">
        <v>62</v>
      </c>
      <c r="H110">
        <v>0.39</v>
      </c>
      <c r="I110" t="b">
        <v>0</v>
      </c>
      <c r="J110">
        <v>8.92</v>
      </c>
      <c r="K110">
        <v>712.51580999999999</v>
      </c>
      <c r="L110" t="s">
        <v>2270</v>
      </c>
      <c r="M110" t="s">
        <v>115</v>
      </c>
      <c r="N110" t="s">
        <v>2271</v>
      </c>
      <c r="O110" t="s">
        <v>2272</v>
      </c>
      <c r="P110">
        <v>530</v>
      </c>
      <c r="Q110" t="b">
        <v>0</v>
      </c>
      <c r="R110" t="b">
        <v>1</v>
      </c>
      <c r="S110" t="b">
        <v>0</v>
      </c>
      <c r="T110" t="s">
        <v>63</v>
      </c>
      <c r="U110" t="b">
        <v>0</v>
      </c>
      <c r="V110" t="b">
        <v>0</v>
      </c>
      <c r="W110">
        <v>9402</v>
      </c>
      <c r="X110">
        <v>0</v>
      </c>
      <c r="Y110">
        <v>0</v>
      </c>
      <c r="Z110">
        <v>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1</v>
      </c>
      <c r="AG110">
        <v>11.68</v>
      </c>
      <c r="AH110" t="s">
        <v>498</v>
      </c>
      <c r="AI110" t="s">
        <v>2273</v>
      </c>
      <c r="AJ110" t="s">
        <v>62</v>
      </c>
      <c r="AK110">
        <v>381468</v>
      </c>
      <c r="AL110">
        <v>437200</v>
      </c>
      <c r="AM110">
        <v>249857</v>
      </c>
      <c r="AN110">
        <v>258329</v>
      </c>
      <c r="AO110">
        <v>312025</v>
      </c>
      <c r="AP110">
        <v>236388</v>
      </c>
      <c r="AQ110">
        <v>389891</v>
      </c>
      <c r="AR110">
        <v>463381</v>
      </c>
      <c r="AS110">
        <v>327783</v>
      </c>
      <c r="AT110">
        <v>346736</v>
      </c>
      <c r="AU110">
        <v>326636</v>
      </c>
      <c r="AV110">
        <v>279368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356175.10108330601</v>
      </c>
      <c r="BD110">
        <v>268914.179918407</v>
      </c>
      <c r="BE110">
        <v>393685.18644292501</v>
      </c>
      <c r="BF110">
        <v>317579.993967555</v>
      </c>
      <c r="BG110">
        <v>0</v>
      </c>
      <c r="BH110">
        <v>96198.879626770693</v>
      </c>
      <c r="BI110">
        <v>38913.606688102001</v>
      </c>
      <c r="BJ110">
        <v>67878.353099703003</v>
      </c>
      <c r="BK110">
        <v>34584.544967584399</v>
      </c>
      <c r="BL110">
        <v>0</v>
      </c>
    </row>
    <row r="111" spans="1:64" s="13" customFormat="1" x14ac:dyDescent="0.3">
      <c r="A111">
        <v>8795</v>
      </c>
      <c r="B111">
        <v>17.943999999999999</v>
      </c>
      <c r="C111">
        <v>682.47046</v>
      </c>
      <c r="D111">
        <f t="shared" si="1"/>
        <v>2.4176929053220224</v>
      </c>
      <c r="E111" t="s">
        <v>1836</v>
      </c>
      <c r="F111" t="s">
        <v>532</v>
      </c>
      <c r="G111" t="s">
        <v>62</v>
      </c>
      <c r="H111">
        <v>0.56000000000000005</v>
      </c>
      <c r="I111" t="b">
        <v>0</v>
      </c>
      <c r="J111">
        <v>8</v>
      </c>
      <c r="K111">
        <v>682.46880999999996</v>
      </c>
      <c r="L111" t="s">
        <v>1837</v>
      </c>
      <c r="M111" t="s">
        <v>115</v>
      </c>
      <c r="N111" t="s">
        <v>1838</v>
      </c>
      <c r="O111" t="s">
        <v>1839</v>
      </c>
      <c r="P111">
        <v>530</v>
      </c>
      <c r="Q111" t="b">
        <v>0</v>
      </c>
      <c r="R111" t="b">
        <v>1</v>
      </c>
      <c r="S111" t="b">
        <v>0</v>
      </c>
      <c r="T111" t="s">
        <v>63</v>
      </c>
      <c r="U111" t="b">
        <v>0</v>
      </c>
      <c r="V111" t="b">
        <v>0</v>
      </c>
      <c r="W111">
        <v>8795</v>
      </c>
      <c r="X111">
        <v>0</v>
      </c>
      <c r="Y111">
        <v>0</v>
      </c>
      <c r="Z111">
        <v>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1</v>
      </c>
      <c r="AG111">
        <v>14.85</v>
      </c>
      <c r="AH111" t="s">
        <v>500</v>
      </c>
      <c r="AI111" t="s">
        <v>1840</v>
      </c>
      <c r="AJ111" t="s">
        <v>62</v>
      </c>
      <c r="AK111">
        <v>328357</v>
      </c>
      <c r="AL111">
        <v>535292</v>
      </c>
      <c r="AM111">
        <v>392518</v>
      </c>
      <c r="AN111">
        <v>245619</v>
      </c>
      <c r="AO111">
        <v>132388</v>
      </c>
      <c r="AP111">
        <v>110446</v>
      </c>
      <c r="AQ111">
        <v>323628</v>
      </c>
      <c r="AR111">
        <v>318066</v>
      </c>
      <c r="AS111">
        <v>217584</v>
      </c>
      <c r="AT111">
        <v>69787</v>
      </c>
      <c r="AU111">
        <v>207099</v>
      </c>
      <c r="AV111">
        <v>147170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418722.31151245499</v>
      </c>
      <c r="BD111">
        <v>162817.66301692501</v>
      </c>
      <c r="BE111">
        <v>286426.22221312701</v>
      </c>
      <c r="BF111">
        <v>141352.164085478</v>
      </c>
      <c r="BG111">
        <v>0</v>
      </c>
      <c r="BH111">
        <v>105926.974133838</v>
      </c>
      <c r="BI111">
        <v>72542.439316657998</v>
      </c>
      <c r="BJ111">
        <v>59683.671034109699</v>
      </c>
      <c r="BK111">
        <v>68840.7603865704</v>
      </c>
      <c r="BL111">
        <v>0</v>
      </c>
    </row>
    <row r="112" spans="1:64" s="13" customFormat="1" x14ac:dyDescent="0.3">
      <c r="A112">
        <v>8510</v>
      </c>
      <c r="B112">
        <v>17.059999999999999</v>
      </c>
      <c r="C112">
        <v>668.45447000000001</v>
      </c>
      <c r="D112">
        <f t="shared" si="1"/>
        <v>1.9148685640429497</v>
      </c>
      <c r="E112" t="s">
        <v>1642</v>
      </c>
      <c r="F112" t="s">
        <v>532</v>
      </c>
      <c r="G112" t="s">
        <v>62</v>
      </c>
      <c r="H112">
        <v>0.61</v>
      </c>
      <c r="I112" t="b">
        <v>0</v>
      </c>
      <c r="J112">
        <v>7.62</v>
      </c>
      <c r="K112">
        <v>668.45318999999995</v>
      </c>
      <c r="L112" t="s">
        <v>1643</v>
      </c>
      <c r="M112" t="s">
        <v>115</v>
      </c>
      <c r="N112" t="s">
        <v>1644</v>
      </c>
      <c r="O112" t="s">
        <v>1645</v>
      </c>
      <c r="P112">
        <v>530</v>
      </c>
      <c r="Q112" t="b">
        <v>0</v>
      </c>
      <c r="R112" t="b">
        <v>1</v>
      </c>
      <c r="S112" t="b">
        <v>0</v>
      </c>
      <c r="T112" t="s">
        <v>63</v>
      </c>
      <c r="U112" t="b">
        <v>0</v>
      </c>
      <c r="V112" t="b">
        <v>0</v>
      </c>
      <c r="W112">
        <v>8510</v>
      </c>
      <c r="X112">
        <v>0</v>
      </c>
      <c r="Y112">
        <v>0</v>
      </c>
      <c r="Z112">
        <v>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1</v>
      </c>
      <c r="AG112">
        <v>13.84</v>
      </c>
      <c r="AH112" t="s">
        <v>496</v>
      </c>
      <c r="AI112" t="s">
        <v>1647</v>
      </c>
      <c r="AJ112" t="s">
        <v>62</v>
      </c>
      <c r="AK112">
        <v>199628</v>
      </c>
      <c r="AL112">
        <v>253972</v>
      </c>
      <c r="AM112">
        <v>202432</v>
      </c>
      <c r="AN112">
        <v>226997</v>
      </c>
      <c r="AO112">
        <v>166113</v>
      </c>
      <c r="AP112">
        <v>199030</v>
      </c>
      <c r="AQ112">
        <v>257630</v>
      </c>
      <c r="AR112">
        <v>158627</v>
      </c>
      <c r="AS112">
        <v>210470</v>
      </c>
      <c r="AT112">
        <v>196844</v>
      </c>
      <c r="AU112">
        <v>228105</v>
      </c>
      <c r="AV112">
        <v>255232</v>
      </c>
      <c r="AW112">
        <v>7687</v>
      </c>
      <c r="AX112">
        <v>0</v>
      </c>
      <c r="AY112">
        <v>5447</v>
      </c>
      <c r="AZ112">
        <v>7888</v>
      </c>
      <c r="BA112">
        <v>0</v>
      </c>
      <c r="BB112">
        <v>6325</v>
      </c>
      <c r="BC112">
        <v>218677.31123048801</v>
      </c>
      <c r="BD112">
        <v>197379.86848678099</v>
      </c>
      <c r="BE112">
        <v>208908.770293932</v>
      </c>
      <c r="BF112">
        <v>226726.97494340199</v>
      </c>
      <c r="BG112">
        <v>4557.9155728098704</v>
      </c>
      <c r="BH112">
        <v>30598.037907115599</v>
      </c>
      <c r="BI112">
        <v>30475.311637837902</v>
      </c>
      <c r="BJ112">
        <v>49520.006163088401</v>
      </c>
      <c r="BK112">
        <v>29218.097057240298</v>
      </c>
      <c r="BL112">
        <v>3642.6299247236202</v>
      </c>
    </row>
    <row r="113" spans="1:64" s="13" customFormat="1" x14ac:dyDescent="0.3">
      <c r="A113">
        <v>7517</v>
      </c>
      <c r="B113">
        <v>11.255000000000001</v>
      </c>
      <c r="C113">
        <v>616.51471000000004</v>
      </c>
      <c r="D113">
        <f t="shared" si="1"/>
        <v>1.7842202618473826</v>
      </c>
      <c r="E113" t="s">
        <v>1194</v>
      </c>
      <c r="F113" t="s">
        <v>532</v>
      </c>
      <c r="G113" t="s">
        <v>62</v>
      </c>
      <c r="H113">
        <v>0.17</v>
      </c>
      <c r="I113" t="b">
        <v>0</v>
      </c>
      <c r="J113">
        <v>9.31</v>
      </c>
      <c r="K113">
        <v>616.51580999999999</v>
      </c>
      <c r="L113" t="s">
        <v>1195</v>
      </c>
      <c r="M113" t="s">
        <v>115</v>
      </c>
      <c r="N113" t="s">
        <v>1196</v>
      </c>
      <c r="O113" t="s">
        <v>1197</v>
      </c>
      <c r="P113">
        <v>530</v>
      </c>
      <c r="Q113" t="b">
        <v>0</v>
      </c>
      <c r="R113" t="b">
        <v>1</v>
      </c>
      <c r="S113" t="b">
        <v>0</v>
      </c>
      <c r="T113" t="s">
        <v>63</v>
      </c>
      <c r="U113" t="b">
        <v>0</v>
      </c>
      <c r="V113" t="b">
        <v>0</v>
      </c>
      <c r="W113">
        <v>7517</v>
      </c>
      <c r="X113">
        <v>0</v>
      </c>
      <c r="Y113">
        <v>0</v>
      </c>
      <c r="Z113">
        <v>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1</v>
      </c>
      <c r="AG113">
        <v>4.0999999999999996</v>
      </c>
      <c r="AH113" t="s">
        <v>498</v>
      </c>
      <c r="AI113" t="s">
        <v>1198</v>
      </c>
      <c r="AJ113" t="s">
        <v>62</v>
      </c>
      <c r="AK113">
        <v>19612</v>
      </c>
      <c r="AL113">
        <v>69224</v>
      </c>
      <c r="AM113">
        <v>71887</v>
      </c>
      <c r="AN113">
        <v>29221</v>
      </c>
      <c r="AO113">
        <v>38558</v>
      </c>
      <c r="AP113">
        <v>16135</v>
      </c>
      <c r="AQ113">
        <v>60131</v>
      </c>
      <c r="AR113">
        <v>68093</v>
      </c>
      <c r="AS113">
        <v>39421</v>
      </c>
      <c r="AT113">
        <v>18129</v>
      </c>
      <c r="AU113">
        <v>22393</v>
      </c>
      <c r="AV113">
        <v>23812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53574.318908438399</v>
      </c>
      <c r="BD113">
        <v>27971.258241703101</v>
      </c>
      <c r="BE113">
        <v>55881.620309996099</v>
      </c>
      <c r="BF113">
        <v>21444.7114669332</v>
      </c>
      <c r="BG113">
        <v>0</v>
      </c>
      <c r="BH113">
        <v>29442.276601584999</v>
      </c>
      <c r="BI113">
        <v>11263.250997557399</v>
      </c>
      <c r="BJ113">
        <v>14800.6491455387</v>
      </c>
      <c r="BK113">
        <v>2957.9403031893398</v>
      </c>
      <c r="BL113">
        <v>0</v>
      </c>
    </row>
    <row r="114" spans="1:64" s="13" customFormat="1" x14ac:dyDescent="0.3">
      <c r="A114">
        <v>7660</v>
      </c>
      <c r="B114">
        <v>13.364000000000001</v>
      </c>
      <c r="C114">
        <v>624.48339999999996</v>
      </c>
      <c r="D114">
        <f t="shared" si="1"/>
        <v>1.761452846411621</v>
      </c>
      <c r="E114" t="s">
        <v>1270</v>
      </c>
      <c r="F114" t="s">
        <v>532</v>
      </c>
      <c r="G114" t="s">
        <v>62</v>
      </c>
      <c r="H114">
        <v>0.06</v>
      </c>
      <c r="I114" t="b">
        <v>0</v>
      </c>
      <c r="J114">
        <v>8.48</v>
      </c>
      <c r="K114">
        <v>624.48450000000003</v>
      </c>
      <c r="L114" t="s">
        <v>1271</v>
      </c>
      <c r="M114" t="s">
        <v>115</v>
      </c>
      <c r="N114" t="s">
        <v>1272</v>
      </c>
      <c r="O114" t="s">
        <v>1273</v>
      </c>
      <c r="P114">
        <v>530</v>
      </c>
      <c r="Q114" t="b">
        <v>0</v>
      </c>
      <c r="R114" t="b">
        <v>1</v>
      </c>
      <c r="S114" t="b">
        <v>0</v>
      </c>
      <c r="T114" t="s">
        <v>63</v>
      </c>
      <c r="U114" t="b">
        <v>0</v>
      </c>
      <c r="V114" t="b">
        <v>0</v>
      </c>
      <c r="W114">
        <v>7660</v>
      </c>
      <c r="X114">
        <v>0</v>
      </c>
      <c r="Y114">
        <v>0</v>
      </c>
      <c r="Z114">
        <v>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1</v>
      </c>
      <c r="AG114">
        <v>6.8</v>
      </c>
      <c r="AH114" t="s">
        <v>500</v>
      </c>
      <c r="AI114" t="s">
        <v>1274</v>
      </c>
      <c r="AJ114" t="s">
        <v>62</v>
      </c>
      <c r="AK114">
        <v>15971</v>
      </c>
      <c r="AL114">
        <v>51440</v>
      </c>
      <c r="AM114">
        <v>50267</v>
      </c>
      <c r="AN114">
        <v>55224</v>
      </c>
      <c r="AO114">
        <v>63909</v>
      </c>
      <c r="AP114">
        <v>10801</v>
      </c>
      <c r="AQ114">
        <v>75436</v>
      </c>
      <c r="AR114">
        <v>99643</v>
      </c>
      <c r="AS114">
        <v>74875</v>
      </c>
      <c r="AT114">
        <v>50059</v>
      </c>
      <c r="AU114">
        <v>34495</v>
      </c>
      <c r="AV114">
        <v>81483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39226.3441099556</v>
      </c>
      <c r="BD114">
        <v>43311.158895272099</v>
      </c>
      <c r="BE114">
        <v>83317.825188374205</v>
      </c>
      <c r="BF114">
        <v>55345.7104553233</v>
      </c>
      <c r="BG114">
        <v>0</v>
      </c>
      <c r="BH114">
        <v>20147.925530738499</v>
      </c>
      <c r="BI114">
        <v>28487.8287087508</v>
      </c>
      <c r="BJ114">
        <v>14140.6735578556</v>
      </c>
      <c r="BK114">
        <v>23936.076934504101</v>
      </c>
      <c r="BL114">
        <v>0</v>
      </c>
    </row>
    <row r="115" spans="1:64" s="13" customFormat="1" x14ac:dyDescent="0.3">
      <c r="A115">
        <v>7995</v>
      </c>
      <c r="B115">
        <v>16.478999999999999</v>
      </c>
      <c r="C115">
        <v>644.54816000000005</v>
      </c>
      <c r="D115">
        <f t="shared" si="1"/>
        <v>1.6135360283709537</v>
      </c>
      <c r="E115" t="s">
        <v>1414</v>
      </c>
      <c r="F115" t="s">
        <v>532</v>
      </c>
      <c r="G115" t="s">
        <v>62</v>
      </c>
      <c r="H115">
        <v>0.06</v>
      </c>
      <c r="I115" t="b">
        <v>0</v>
      </c>
      <c r="J115">
        <v>10.39</v>
      </c>
      <c r="K115">
        <v>644.54711999999995</v>
      </c>
      <c r="L115" t="s">
        <v>1415</v>
      </c>
      <c r="M115" t="s">
        <v>115</v>
      </c>
      <c r="N115" t="s">
        <v>1416</v>
      </c>
      <c r="O115" t="s">
        <v>1417</v>
      </c>
      <c r="P115">
        <v>530</v>
      </c>
      <c r="Q115" t="b">
        <v>0</v>
      </c>
      <c r="R115" t="b">
        <v>1</v>
      </c>
      <c r="S115" t="b">
        <v>0</v>
      </c>
      <c r="T115" t="s">
        <v>63</v>
      </c>
      <c r="U115" t="b">
        <v>0</v>
      </c>
      <c r="V115" t="b">
        <v>0</v>
      </c>
      <c r="W115">
        <v>7995</v>
      </c>
      <c r="X115">
        <v>0</v>
      </c>
      <c r="Y115">
        <v>0</v>
      </c>
      <c r="Z115">
        <v>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1</v>
      </c>
      <c r="AG115">
        <v>26.29</v>
      </c>
      <c r="AH115" t="s">
        <v>503</v>
      </c>
      <c r="AI115" t="s">
        <v>1419</v>
      </c>
      <c r="AJ115" t="s">
        <v>62</v>
      </c>
      <c r="AK115">
        <v>325289</v>
      </c>
      <c r="AL115">
        <v>274223</v>
      </c>
      <c r="AM115">
        <v>324027</v>
      </c>
      <c r="AN115">
        <v>221521</v>
      </c>
      <c r="AO115">
        <v>336260</v>
      </c>
      <c r="AP115">
        <v>220869</v>
      </c>
      <c r="AQ115">
        <v>344505</v>
      </c>
      <c r="AR115">
        <v>429661</v>
      </c>
      <c r="AS115">
        <v>346993</v>
      </c>
      <c r="AT115">
        <v>295787</v>
      </c>
      <c r="AU115">
        <v>241461</v>
      </c>
      <c r="AV115">
        <v>264875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307846.32475763001</v>
      </c>
      <c r="BD115">
        <v>259549.87301010199</v>
      </c>
      <c r="BE115">
        <v>373719.56812666502</v>
      </c>
      <c r="BF115">
        <v>267374.12631780998</v>
      </c>
      <c r="BG115">
        <v>0</v>
      </c>
      <c r="BH115">
        <v>29125.414026430499</v>
      </c>
      <c r="BI115">
        <v>66433.968961652296</v>
      </c>
      <c r="BJ115">
        <v>48462.569378571403</v>
      </c>
      <c r="BK115">
        <v>27249.4843680841</v>
      </c>
      <c r="BL115">
        <v>0</v>
      </c>
    </row>
    <row r="116" spans="1:64" s="13" customFormat="1" x14ac:dyDescent="0.3">
      <c r="A116">
        <v>7518</v>
      </c>
      <c r="B116">
        <v>14.404999999999999</v>
      </c>
      <c r="C116">
        <v>616.51500999999996</v>
      </c>
      <c r="D116">
        <f t="shared" si="1"/>
        <v>1.2976147359895884</v>
      </c>
      <c r="E116" t="s">
        <v>1194</v>
      </c>
      <c r="F116" t="s">
        <v>532</v>
      </c>
      <c r="G116" t="s">
        <v>62</v>
      </c>
      <c r="H116">
        <v>0.33</v>
      </c>
      <c r="I116" t="b">
        <v>0</v>
      </c>
      <c r="J116">
        <v>9.31</v>
      </c>
      <c r="K116">
        <v>616.51580999999999</v>
      </c>
      <c r="L116" t="s">
        <v>1195</v>
      </c>
      <c r="M116" t="s">
        <v>115</v>
      </c>
      <c r="N116" t="s">
        <v>1196</v>
      </c>
      <c r="O116" t="s">
        <v>1197</v>
      </c>
      <c r="P116">
        <v>530</v>
      </c>
      <c r="Q116" t="b">
        <v>0</v>
      </c>
      <c r="R116" t="b">
        <v>1</v>
      </c>
      <c r="S116" t="b">
        <v>0</v>
      </c>
      <c r="T116" t="s">
        <v>63</v>
      </c>
      <c r="U116" t="b">
        <v>0</v>
      </c>
      <c r="V116" t="b">
        <v>0</v>
      </c>
      <c r="W116">
        <v>7518</v>
      </c>
      <c r="X116">
        <v>0</v>
      </c>
      <c r="Y116">
        <v>0</v>
      </c>
      <c r="Z116">
        <v>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1</v>
      </c>
      <c r="AG116">
        <v>23.54</v>
      </c>
      <c r="AH116" t="s">
        <v>497</v>
      </c>
      <c r="AI116" t="s">
        <v>1199</v>
      </c>
      <c r="AJ116" t="s">
        <v>62</v>
      </c>
      <c r="AK116">
        <v>345783</v>
      </c>
      <c r="AL116">
        <v>342332</v>
      </c>
      <c r="AM116">
        <v>478192</v>
      </c>
      <c r="AN116">
        <v>323787</v>
      </c>
      <c r="AO116">
        <v>448139</v>
      </c>
      <c r="AP116">
        <v>479991</v>
      </c>
      <c r="AQ116">
        <v>438298</v>
      </c>
      <c r="AR116">
        <v>575594</v>
      </c>
      <c r="AS116">
        <v>503252</v>
      </c>
      <c r="AT116">
        <v>442003</v>
      </c>
      <c r="AU116">
        <v>426418</v>
      </c>
      <c r="AV116">
        <v>431185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388768.76813396002</v>
      </c>
      <c r="BD116">
        <v>417305.73619825201</v>
      </c>
      <c r="BE116">
        <v>505714.47140848002</v>
      </c>
      <c r="BF116">
        <v>433201.993773119</v>
      </c>
      <c r="BG116">
        <v>0</v>
      </c>
      <c r="BH116">
        <v>77461.7654750207</v>
      </c>
      <c r="BI116">
        <v>82540.309166292704</v>
      </c>
      <c r="BJ116">
        <v>68680.914782779102</v>
      </c>
      <c r="BK116">
        <v>7986.1844327372501</v>
      </c>
      <c r="BL116">
        <v>0</v>
      </c>
    </row>
    <row r="117" spans="1:64" s="13" customFormat="1" x14ac:dyDescent="0.3">
      <c r="A117">
        <v>7736</v>
      </c>
      <c r="B117">
        <v>12.587</v>
      </c>
      <c r="C117">
        <v>628.51500999999996</v>
      </c>
      <c r="D117">
        <f t="shared" si="1"/>
        <v>1.2728398988508454</v>
      </c>
      <c r="E117" t="s">
        <v>1298</v>
      </c>
      <c r="F117" t="s">
        <v>532</v>
      </c>
      <c r="G117" t="s">
        <v>62</v>
      </c>
      <c r="H117">
        <v>0.28000000000000003</v>
      </c>
      <c r="I117" t="b">
        <v>0</v>
      </c>
      <c r="J117">
        <v>9.18</v>
      </c>
      <c r="K117">
        <v>628.51580999999999</v>
      </c>
      <c r="L117" t="s">
        <v>1299</v>
      </c>
      <c r="M117" t="s">
        <v>115</v>
      </c>
      <c r="N117" t="s">
        <v>1300</v>
      </c>
      <c r="O117" t="s">
        <v>1301</v>
      </c>
      <c r="P117">
        <v>530</v>
      </c>
      <c r="Q117" t="b">
        <v>0</v>
      </c>
      <c r="R117" t="b">
        <v>1</v>
      </c>
      <c r="S117" t="b">
        <v>0</v>
      </c>
      <c r="T117" t="s">
        <v>63</v>
      </c>
      <c r="U117" t="b">
        <v>0</v>
      </c>
      <c r="V117" t="b">
        <v>0</v>
      </c>
      <c r="W117">
        <v>7736</v>
      </c>
      <c r="X117">
        <v>0</v>
      </c>
      <c r="Y117">
        <v>0</v>
      </c>
      <c r="Z117">
        <v>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1</v>
      </c>
      <c r="AG117">
        <v>4.6900000000000004</v>
      </c>
      <c r="AH117" t="s">
        <v>504</v>
      </c>
      <c r="AI117" t="s">
        <v>1302</v>
      </c>
      <c r="AJ117" t="s">
        <v>62</v>
      </c>
      <c r="AK117">
        <v>73119</v>
      </c>
      <c r="AL117">
        <v>44995</v>
      </c>
      <c r="AM117">
        <v>22931</v>
      </c>
      <c r="AN117">
        <v>52895</v>
      </c>
      <c r="AO117">
        <v>29363</v>
      </c>
      <c r="AP117">
        <v>64958</v>
      </c>
      <c r="AQ117">
        <v>109272</v>
      </c>
      <c r="AR117">
        <v>133514</v>
      </c>
      <c r="AS117">
        <v>98144</v>
      </c>
      <c r="AT117">
        <v>65993</v>
      </c>
      <c r="AU117">
        <v>46856</v>
      </c>
      <c r="AV117">
        <v>47517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47015.160381828697</v>
      </c>
      <c r="BD117">
        <v>49072.054020692798</v>
      </c>
      <c r="BE117">
        <v>113643.217892092</v>
      </c>
      <c r="BF117">
        <v>53455.526428741803</v>
      </c>
      <c r="BG117">
        <v>0</v>
      </c>
      <c r="BH117">
        <v>25154.482370679001</v>
      </c>
      <c r="BI117">
        <v>18102.7222941121</v>
      </c>
      <c r="BJ117">
        <v>18085.9657082376</v>
      </c>
      <c r="BK117">
        <v>10862.5877044025</v>
      </c>
      <c r="BL117">
        <v>0</v>
      </c>
    </row>
    <row r="118" spans="1:64" s="13" customFormat="1" x14ac:dyDescent="0.3">
      <c r="A118">
        <v>7977</v>
      </c>
      <c r="B118">
        <v>16.012</v>
      </c>
      <c r="C118">
        <v>642.53057999999999</v>
      </c>
      <c r="D118">
        <f t="shared" si="1"/>
        <v>1.2295119537148897</v>
      </c>
      <c r="E118" t="s">
        <v>1403</v>
      </c>
      <c r="F118" t="s">
        <v>532</v>
      </c>
      <c r="G118" t="s">
        <v>62</v>
      </c>
      <c r="H118">
        <v>0.67</v>
      </c>
      <c r="I118" t="b">
        <v>0</v>
      </c>
      <c r="J118">
        <v>9.41</v>
      </c>
      <c r="K118">
        <v>642.53137000000004</v>
      </c>
      <c r="L118" t="s">
        <v>1404</v>
      </c>
      <c r="M118" t="s">
        <v>115</v>
      </c>
      <c r="N118" t="s">
        <v>1405</v>
      </c>
      <c r="O118" t="s">
        <v>1406</v>
      </c>
      <c r="P118">
        <v>530</v>
      </c>
      <c r="Q118" t="b">
        <v>0</v>
      </c>
      <c r="R118" t="b">
        <v>1</v>
      </c>
      <c r="S118" t="b">
        <v>0</v>
      </c>
      <c r="T118" t="s">
        <v>63</v>
      </c>
      <c r="U118" t="b">
        <v>0</v>
      </c>
      <c r="V118" t="b">
        <v>0</v>
      </c>
      <c r="W118">
        <v>7977</v>
      </c>
      <c r="X118">
        <v>0</v>
      </c>
      <c r="Y118">
        <v>0</v>
      </c>
      <c r="Z118">
        <v>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1</v>
      </c>
      <c r="AG118">
        <v>207.83</v>
      </c>
      <c r="AH118" t="s">
        <v>497</v>
      </c>
      <c r="AI118" t="s">
        <v>1407</v>
      </c>
      <c r="AJ118" t="s">
        <v>62</v>
      </c>
      <c r="AK118">
        <v>3707074</v>
      </c>
      <c r="AL118">
        <v>4421678</v>
      </c>
      <c r="AM118">
        <v>3895921</v>
      </c>
      <c r="AN118">
        <v>3192553</v>
      </c>
      <c r="AO118">
        <v>3565122</v>
      </c>
      <c r="AP118">
        <v>3839541</v>
      </c>
      <c r="AQ118">
        <v>3657292</v>
      </c>
      <c r="AR118">
        <v>3441417</v>
      </c>
      <c r="AS118">
        <v>3727654</v>
      </c>
      <c r="AT118">
        <v>2780521</v>
      </c>
      <c r="AU118">
        <v>2877797</v>
      </c>
      <c r="AV118">
        <v>2568781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4008224.3517136099</v>
      </c>
      <c r="BD118">
        <v>3532405.4285057499</v>
      </c>
      <c r="BE118">
        <v>3608787.6922429302</v>
      </c>
      <c r="BF118">
        <v>2742366.3108488498</v>
      </c>
      <c r="BG118">
        <v>0</v>
      </c>
      <c r="BH118">
        <v>370301.85606112401</v>
      </c>
      <c r="BI118">
        <v>324732.37370915798</v>
      </c>
      <c r="BJ118">
        <v>149155.93576425</v>
      </c>
      <c r="BK118">
        <v>158001.467689596</v>
      </c>
      <c r="BL118">
        <v>0</v>
      </c>
    </row>
    <row r="119" spans="1:64" s="13" customFormat="1" x14ac:dyDescent="0.3">
      <c r="A119">
        <v>8185</v>
      </c>
      <c r="B119">
        <v>16.181000000000001</v>
      </c>
      <c r="C119">
        <v>654.43822999999998</v>
      </c>
      <c r="D119">
        <f t="shared" si="1"/>
        <v>1.1154617514673542</v>
      </c>
      <c r="E119" t="s">
        <v>1507</v>
      </c>
      <c r="F119" t="s">
        <v>532</v>
      </c>
      <c r="G119" t="s">
        <v>62</v>
      </c>
      <c r="H119">
        <v>0.67</v>
      </c>
      <c r="I119" t="b">
        <v>0</v>
      </c>
      <c r="J119">
        <v>7.34</v>
      </c>
      <c r="K119">
        <v>654.4375</v>
      </c>
      <c r="L119" t="s">
        <v>1508</v>
      </c>
      <c r="M119" t="s">
        <v>115</v>
      </c>
      <c r="N119" t="s">
        <v>1509</v>
      </c>
      <c r="O119" t="s">
        <v>1510</v>
      </c>
      <c r="P119">
        <v>530</v>
      </c>
      <c r="Q119" t="b">
        <v>0</v>
      </c>
      <c r="R119" t="b">
        <v>1</v>
      </c>
      <c r="S119" t="b">
        <v>0</v>
      </c>
      <c r="T119" t="s">
        <v>63</v>
      </c>
      <c r="U119" t="b">
        <v>0</v>
      </c>
      <c r="V119" t="b">
        <v>0</v>
      </c>
      <c r="W119">
        <v>8185</v>
      </c>
      <c r="X119">
        <v>0</v>
      </c>
      <c r="Y119">
        <v>0</v>
      </c>
      <c r="Z119">
        <v>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1</v>
      </c>
      <c r="AG119">
        <v>47.09</v>
      </c>
      <c r="AH119" t="s">
        <v>496</v>
      </c>
      <c r="AI119" t="s">
        <v>1511</v>
      </c>
      <c r="AJ119" t="s">
        <v>62</v>
      </c>
      <c r="AK119">
        <v>565338</v>
      </c>
      <c r="AL119">
        <v>999067</v>
      </c>
      <c r="AM119">
        <v>635370</v>
      </c>
      <c r="AN119">
        <v>740680</v>
      </c>
      <c r="AO119">
        <v>585241</v>
      </c>
      <c r="AP119">
        <v>653855</v>
      </c>
      <c r="AQ119">
        <v>726261</v>
      </c>
      <c r="AR119">
        <v>636866</v>
      </c>
      <c r="AS119">
        <v>712570</v>
      </c>
      <c r="AT119">
        <v>578904</v>
      </c>
      <c r="AU119">
        <v>627871</v>
      </c>
      <c r="AV119">
        <v>1048808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733258.38119008194</v>
      </c>
      <c r="BD119">
        <v>659925.49356179999</v>
      </c>
      <c r="BE119">
        <v>691899.02684920304</v>
      </c>
      <c r="BF119">
        <v>751861.09236464405</v>
      </c>
      <c r="BG119">
        <v>0</v>
      </c>
      <c r="BH119">
        <v>232845.30668566699</v>
      </c>
      <c r="BI119">
        <v>77897.422358217998</v>
      </c>
      <c r="BJ119">
        <v>48149.064289672802</v>
      </c>
      <c r="BK119">
        <v>258326.47473841399</v>
      </c>
      <c r="BL119">
        <v>0</v>
      </c>
    </row>
    <row r="120" spans="1:64" s="13" customFormat="1" x14ac:dyDescent="0.3">
      <c r="A120">
        <v>7519</v>
      </c>
      <c r="B120">
        <v>14.669</v>
      </c>
      <c r="C120">
        <v>616.51513999999997</v>
      </c>
      <c r="D120">
        <f t="shared" si="1"/>
        <v>1.08675234137745</v>
      </c>
      <c r="E120" t="s">
        <v>1194</v>
      </c>
      <c r="F120" t="s">
        <v>532</v>
      </c>
      <c r="G120" t="s">
        <v>62</v>
      </c>
      <c r="H120">
        <v>0.61</v>
      </c>
      <c r="I120" t="b">
        <v>0</v>
      </c>
      <c r="J120">
        <v>9.31</v>
      </c>
      <c r="K120">
        <v>616.51580999999999</v>
      </c>
      <c r="L120" t="s">
        <v>1195</v>
      </c>
      <c r="M120" t="s">
        <v>115</v>
      </c>
      <c r="N120" t="s">
        <v>1196</v>
      </c>
      <c r="O120" t="s">
        <v>1197</v>
      </c>
      <c r="P120">
        <v>530</v>
      </c>
      <c r="Q120" t="b">
        <v>0</v>
      </c>
      <c r="R120" t="b">
        <v>1</v>
      </c>
      <c r="S120" t="b">
        <v>0</v>
      </c>
      <c r="T120" t="s">
        <v>63</v>
      </c>
      <c r="U120" t="b">
        <v>0</v>
      </c>
      <c r="V120" t="b">
        <v>0</v>
      </c>
      <c r="W120">
        <v>7519</v>
      </c>
      <c r="X120">
        <v>0</v>
      </c>
      <c r="Y120">
        <v>0</v>
      </c>
      <c r="Z120">
        <v>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1</v>
      </c>
      <c r="AG120">
        <v>26.47</v>
      </c>
      <c r="AH120" t="s">
        <v>502</v>
      </c>
      <c r="AI120" t="s">
        <v>1200</v>
      </c>
      <c r="AJ120" t="s">
        <v>62</v>
      </c>
      <c r="AK120">
        <v>427506</v>
      </c>
      <c r="AL120">
        <v>275023</v>
      </c>
      <c r="AM120">
        <v>454291</v>
      </c>
      <c r="AN120">
        <v>332639</v>
      </c>
      <c r="AO120">
        <v>434605</v>
      </c>
      <c r="AP120">
        <v>409564</v>
      </c>
      <c r="AQ120">
        <v>579179</v>
      </c>
      <c r="AR120">
        <v>460224</v>
      </c>
      <c r="AS120">
        <v>656041</v>
      </c>
      <c r="AT120">
        <v>450813</v>
      </c>
      <c r="AU120">
        <v>605581</v>
      </c>
      <c r="AV120">
        <v>487642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385606.64404247899</v>
      </c>
      <c r="BD120">
        <v>392269.23984945897</v>
      </c>
      <c r="BE120">
        <v>565148.01806042902</v>
      </c>
      <c r="BF120">
        <v>514678.44023019698</v>
      </c>
      <c r="BG120">
        <v>0</v>
      </c>
      <c r="BH120">
        <v>96700.494521649001</v>
      </c>
      <c r="BI120">
        <v>53137.793818078499</v>
      </c>
      <c r="BJ120">
        <v>98659.694269035594</v>
      </c>
      <c r="BK120">
        <v>80848.828106048299</v>
      </c>
      <c r="BL120">
        <v>0</v>
      </c>
    </row>
    <row r="121" spans="1:64" s="13" customFormat="1" x14ac:dyDescent="0.3">
      <c r="A121">
        <v>8316</v>
      </c>
      <c r="B121">
        <v>17.353000000000002</v>
      </c>
      <c r="C121">
        <v>658.56206999999995</v>
      </c>
      <c r="D121">
        <f t="shared" si="1"/>
        <v>0.92625959316661211</v>
      </c>
      <c r="E121" t="s">
        <v>1535</v>
      </c>
      <c r="F121" t="s">
        <v>532</v>
      </c>
      <c r="G121" t="s">
        <v>62</v>
      </c>
      <c r="H121">
        <v>0.44</v>
      </c>
      <c r="I121" t="b">
        <v>0</v>
      </c>
      <c r="J121">
        <v>10.99</v>
      </c>
      <c r="K121">
        <v>658.56268</v>
      </c>
      <c r="L121" t="s">
        <v>1536</v>
      </c>
      <c r="M121" t="s">
        <v>115</v>
      </c>
      <c r="N121" t="s">
        <v>1537</v>
      </c>
      <c r="O121" t="s">
        <v>1538</v>
      </c>
      <c r="P121">
        <v>530</v>
      </c>
      <c r="Q121" t="b">
        <v>0</v>
      </c>
      <c r="R121" t="b">
        <v>1</v>
      </c>
      <c r="S121" t="b">
        <v>0</v>
      </c>
      <c r="T121" t="s">
        <v>63</v>
      </c>
      <c r="U121" t="b">
        <v>0</v>
      </c>
      <c r="V121" t="b">
        <v>0</v>
      </c>
      <c r="W121">
        <v>8316</v>
      </c>
      <c r="X121">
        <v>0</v>
      </c>
      <c r="Y121">
        <v>0</v>
      </c>
      <c r="Z121">
        <v>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1</v>
      </c>
      <c r="AG121">
        <v>8.07</v>
      </c>
      <c r="AH121" t="s">
        <v>504</v>
      </c>
      <c r="AI121" t="s">
        <v>1539</v>
      </c>
      <c r="AJ121" t="s">
        <v>62</v>
      </c>
      <c r="AK121">
        <v>91398</v>
      </c>
      <c r="AL121">
        <v>89039</v>
      </c>
      <c r="AM121">
        <v>153012</v>
      </c>
      <c r="AN121">
        <v>58099</v>
      </c>
      <c r="AO121">
        <v>93561</v>
      </c>
      <c r="AP121">
        <v>64854</v>
      </c>
      <c r="AQ121">
        <v>120460</v>
      </c>
      <c r="AR121">
        <v>147062</v>
      </c>
      <c r="AS121">
        <v>133446</v>
      </c>
      <c r="AT121">
        <v>61253</v>
      </c>
      <c r="AU121">
        <v>31271</v>
      </c>
      <c r="AV121">
        <v>80390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111149.818139019</v>
      </c>
      <c r="BD121">
        <v>72171.345337058097</v>
      </c>
      <c r="BE121">
        <v>133655.72954946299</v>
      </c>
      <c r="BF121">
        <v>57638.165704168598</v>
      </c>
      <c r="BG121">
        <v>0</v>
      </c>
      <c r="BH121">
        <v>36273.164043832097</v>
      </c>
      <c r="BI121">
        <v>18829.489599139299</v>
      </c>
      <c r="BJ121">
        <v>13302.182113012699</v>
      </c>
      <c r="BK121">
        <v>24758.185031116202</v>
      </c>
      <c r="BL121">
        <v>0</v>
      </c>
    </row>
    <row r="122" spans="1:64" s="13" customFormat="1" x14ac:dyDescent="0.3">
      <c r="A122">
        <v>7777</v>
      </c>
      <c r="B122">
        <v>14.994999999999999</v>
      </c>
      <c r="C122">
        <v>630.53081999999995</v>
      </c>
      <c r="D122">
        <f t="shared" si="1"/>
        <v>0.87228015330833153</v>
      </c>
      <c r="E122" t="s">
        <v>1312</v>
      </c>
      <c r="F122" t="s">
        <v>532</v>
      </c>
      <c r="G122" t="s">
        <v>62</v>
      </c>
      <c r="H122">
        <v>0.67</v>
      </c>
      <c r="I122" t="b">
        <v>0</v>
      </c>
      <c r="J122">
        <v>9.68</v>
      </c>
      <c r="K122">
        <v>630.53137000000004</v>
      </c>
      <c r="L122" t="s">
        <v>1313</v>
      </c>
      <c r="M122" t="s">
        <v>115</v>
      </c>
      <c r="N122" t="s">
        <v>1314</v>
      </c>
      <c r="O122" t="s">
        <v>1315</v>
      </c>
      <c r="P122">
        <v>530</v>
      </c>
      <c r="Q122" t="b">
        <v>0</v>
      </c>
      <c r="R122" t="b">
        <v>1</v>
      </c>
      <c r="S122" t="b">
        <v>0</v>
      </c>
      <c r="T122" t="s">
        <v>63</v>
      </c>
      <c r="U122" t="b">
        <v>0</v>
      </c>
      <c r="V122" t="b">
        <v>0</v>
      </c>
      <c r="W122">
        <v>7777</v>
      </c>
      <c r="X122">
        <v>0</v>
      </c>
      <c r="Y122">
        <v>0</v>
      </c>
      <c r="Z122">
        <v>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1</v>
      </c>
      <c r="AG122">
        <v>93.62</v>
      </c>
      <c r="AH122" t="s">
        <v>498</v>
      </c>
      <c r="AI122" t="s">
        <v>1316</v>
      </c>
      <c r="AJ122" t="s">
        <v>62</v>
      </c>
      <c r="AK122">
        <v>1069950</v>
      </c>
      <c r="AL122">
        <v>1263695</v>
      </c>
      <c r="AM122">
        <v>1729243</v>
      </c>
      <c r="AN122">
        <v>1080729</v>
      </c>
      <c r="AO122">
        <v>1387884</v>
      </c>
      <c r="AP122">
        <v>1295569</v>
      </c>
      <c r="AQ122">
        <v>1507557</v>
      </c>
      <c r="AR122">
        <v>1697186</v>
      </c>
      <c r="AS122">
        <v>1011569</v>
      </c>
      <c r="AT122">
        <v>1014166</v>
      </c>
      <c r="AU122">
        <v>1104263</v>
      </c>
      <c r="AV122">
        <v>904360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1354296.0198546301</v>
      </c>
      <c r="BD122">
        <v>1254727.4692883799</v>
      </c>
      <c r="BE122">
        <v>1405437.00640631</v>
      </c>
      <c r="BF122">
        <v>1007596.23899713</v>
      </c>
      <c r="BG122">
        <v>0</v>
      </c>
      <c r="BH122">
        <v>338855.67903797899</v>
      </c>
      <c r="BI122">
        <v>157597.45456009399</v>
      </c>
      <c r="BJ122">
        <v>354032.381998375</v>
      </c>
      <c r="BK122">
        <v>100113.196753166</v>
      </c>
      <c r="BL122">
        <v>0</v>
      </c>
    </row>
    <row r="123" spans="1:64" s="13" customFormat="1" x14ac:dyDescent="0.3">
      <c r="A123">
        <v>7520</v>
      </c>
      <c r="B123">
        <v>14.15</v>
      </c>
      <c r="C123">
        <v>616.51531999999997</v>
      </c>
      <c r="D123">
        <f t="shared" si="1"/>
        <v>0.79478902578901289</v>
      </c>
      <c r="E123" t="s">
        <v>1194</v>
      </c>
      <c r="F123" t="s">
        <v>532</v>
      </c>
      <c r="G123" t="s">
        <v>62</v>
      </c>
      <c r="H123">
        <v>0.28000000000000003</v>
      </c>
      <c r="I123" t="b">
        <v>0</v>
      </c>
      <c r="J123">
        <v>9.31</v>
      </c>
      <c r="K123">
        <v>616.51580999999999</v>
      </c>
      <c r="L123" t="s">
        <v>1195</v>
      </c>
      <c r="M123" t="s">
        <v>115</v>
      </c>
      <c r="N123" t="s">
        <v>1196</v>
      </c>
      <c r="O123" t="s">
        <v>1197</v>
      </c>
      <c r="P123">
        <v>530</v>
      </c>
      <c r="Q123" t="b">
        <v>0</v>
      </c>
      <c r="R123" t="b">
        <v>1</v>
      </c>
      <c r="S123" t="b">
        <v>0</v>
      </c>
      <c r="T123" t="s">
        <v>63</v>
      </c>
      <c r="U123" t="b">
        <v>0</v>
      </c>
      <c r="V123" t="b">
        <v>0</v>
      </c>
      <c r="W123">
        <v>7520</v>
      </c>
      <c r="X123">
        <v>0</v>
      </c>
      <c r="Y123">
        <v>0</v>
      </c>
      <c r="Z123">
        <v>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1</v>
      </c>
      <c r="AG123">
        <v>29.42</v>
      </c>
      <c r="AH123" t="s">
        <v>494</v>
      </c>
      <c r="AI123" t="s">
        <v>1201</v>
      </c>
      <c r="AJ123" t="s">
        <v>62</v>
      </c>
      <c r="AK123">
        <v>267471</v>
      </c>
      <c r="AL123">
        <v>438914</v>
      </c>
      <c r="AM123">
        <v>674902</v>
      </c>
      <c r="AN123">
        <v>433945</v>
      </c>
      <c r="AO123">
        <v>387574</v>
      </c>
      <c r="AP123">
        <v>296933</v>
      </c>
      <c r="AQ123">
        <v>118780</v>
      </c>
      <c r="AR123">
        <v>828689</v>
      </c>
      <c r="AS123">
        <v>477655</v>
      </c>
      <c r="AT123">
        <v>323790</v>
      </c>
      <c r="AU123">
        <v>394142</v>
      </c>
      <c r="AV123">
        <v>444592</v>
      </c>
      <c r="AW123">
        <v>0</v>
      </c>
      <c r="AX123">
        <v>5493</v>
      </c>
      <c r="AY123">
        <v>0</v>
      </c>
      <c r="AZ123">
        <v>0</v>
      </c>
      <c r="BA123">
        <v>0</v>
      </c>
      <c r="BB123">
        <v>0</v>
      </c>
      <c r="BC123">
        <v>460429.18132035102</v>
      </c>
      <c r="BD123">
        <v>372817.22311860102</v>
      </c>
      <c r="BE123">
        <v>475041.42226963601</v>
      </c>
      <c r="BF123">
        <v>387508.02621896198</v>
      </c>
      <c r="BG123">
        <v>915.48690651600498</v>
      </c>
      <c r="BH123">
        <v>204565.66662796601</v>
      </c>
      <c r="BI123">
        <v>69687.9541762726</v>
      </c>
      <c r="BJ123">
        <v>354961.614183784</v>
      </c>
      <c r="BK123">
        <v>60673.868744760897</v>
      </c>
      <c r="BL123">
        <v>2242.4757871632601</v>
      </c>
    </row>
    <row r="124" spans="1:64" s="13" customFormat="1" x14ac:dyDescent="0.3">
      <c r="A124">
        <v>8603</v>
      </c>
      <c r="B124">
        <v>17.946999999999999</v>
      </c>
      <c r="C124">
        <v>672.57799999999997</v>
      </c>
      <c r="D124">
        <f t="shared" si="1"/>
        <v>0.63933064289799291</v>
      </c>
      <c r="E124" t="s">
        <v>1659</v>
      </c>
      <c r="F124" t="s">
        <v>532</v>
      </c>
      <c r="G124" t="s">
        <v>62</v>
      </c>
      <c r="H124">
        <v>0.28000000000000003</v>
      </c>
      <c r="I124" t="b">
        <v>0</v>
      </c>
      <c r="J124">
        <v>11.38</v>
      </c>
      <c r="K124">
        <v>672.57843000000003</v>
      </c>
      <c r="L124" t="s">
        <v>1660</v>
      </c>
      <c r="M124" t="s">
        <v>115</v>
      </c>
      <c r="N124" t="s">
        <v>1661</v>
      </c>
      <c r="O124" t="s">
        <v>1662</v>
      </c>
      <c r="P124">
        <v>530</v>
      </c>
      <c r="Q124" t="b">
        <v>0</v>
      </c>
      <c r="R124" t="b">
        <v>1</v>
      </c>
      <c r="S124" t="b">
        <v>0</v>
      </c>
      <c r="T124" t="s">
        <v>63</v>
      </c>
      <c r="U124" t="b">
        <v>0</v>
      </c>
      <c r="V124" t="b">
        <v>0</v>
      </c>
      <c r="W124">
        <v>8603</v>
      </c>
      <c r="X124">
        <v>0</v>
      </c>
      <c r="Y124">
        <v>0</v>
      </c>
      <c r="Z124">
        <v>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1</v>
      </c>
      <c r="AG124">
        <v>14.81</v>
      </c>
      <c r="AH124" t="s">
        <v>497</v>
      </c>
      <c r="AI124" t="s">
        <v>1663</v>
      </c>
      <c r="AJ124" t="s">
        <v>62</v>
      </c>
      <c r="AK124">
        <v>234395</v>
      </c>
      <c r="AL124">
        <v>293488</v>
      </c>
      <c r="AM124">
        <v>416754</v>
      </c>
      <c r="AN124">
        <v>76705</v>
      </c>
      <c r="AO124">
        <v>103357</v>
      </c>
      <c r="AP124">
        <v>26568</v>
      </c>
      <c r="AQ124">
        <v>54816</v>
      </c>
      <c r="AR124">
        <v>292484</v>
      </c>
      <c r="AS124">
        <v>89684</v>
      </c>
      <c r="AT124">
        <v>64093</v>
      </c>
      <c r="AU124">
        <v>74682</v>
      </c>
      <c r="AV124">
        <v>30677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314879.21452495002</v>
      </c>
      <c r="BD124">
        <v>68876.560666150399</v>
      </c>
      <c r="BE124">
        <v>145661.41356782001</v>
      </c>
      <c r="BF124">
        <v>56484.183390220503</v>
      </c>
      <c r="BG124">
        <v>0</v>
      </c>
      <c r="BH124">
        <v>93042.495724433596</v>
      </c>
      <c r="BI124">
        <v>38988.688277900103</v>
      </c>
      <c r="BJ124">
        <v>128341.712526249</v>
      </c>
      <c r="BK124">
        <v>22968.281579857699</v>
      </c>
      <c r="BL124">
        <v>0</v>
      </c>
    </row>
    <row r="125" spans="1:64" s="13" customFormat="1" x14ac:dyDescent="0.3">
      <c r="A125">
        <v>7737</v>
      </c>
      <c r="B125">
        <v>15.407999999999999</v>
      </c>
      <c r="C125">
        <v>628.51544000000001</v>
      </c>
      <c r="D125">
        <f t="shared" si="1"/>
        <v>0.58868845315972962</v>
      </c>
      <c r="E125" t="s">
        <v>1298</v>
      </c>
      <c r="F125" t="s">
        <v>532</v>
      </c>
      <c r="G125" t="s">
        <v>62</v>
      </c>
      <c r="H125">
        <v>0.61</v>
      </c>
      <c r="I125" t="b">
        <v>0</v>
      </c>
      <c r="J125">
        <v>9.18</v>
      </c>
      <c r="K125">
        <v>628.51580999999999</v>
      </c>
      <c r="L125" t="s">
        <v>1299</v>
      </c>
      <c r="M125" t="s">
        <v>115</v>
      </c>
      <c r="N125" t="s">
        <v>1300</v>
      </c>
      <c r="O125" t="s">
        <v>1301</v>
      </c>
      <c r="P125">
        <v>530</v>
      </c>
      <c r="Q125" t="b">
        <v>0</v>
      </c>
      <c r="R125" t="b">
        <v>1</v>
      </c>
      <c r="S125" t="b">
        <v>0</v>
      </c>
      <c r="T125" t="s">
        <v>63</v>
      </c>
      <c r="U125" t="b">
        <v>0</v>
      </c>
      <c r="V125" t="b">
        <v>0</v>
      </c>
      <c r="W125">
        <v>7737</v>
      </c>
      <c r="X125">
        <v>0</v>
      </c>
      <c r="Y125">
        <v>0</v>
      </c>
      <c r="Z125">
        <v>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1</v>
      </c>
      <c r="AG125">
        <v>22.48</v>
      </c>
      <c r="AH125" t="s">
        <v>493</v>
      </c>
      <c r="AI125" t="s">
        <v>1303</v>
      </c>
      <c r="AJ125" t="s">
        <v>62</v>
      </c>
      <c r="AK125">
        <v>470294</v>
      </c>
      <c r="AL125">
        <v>461442</v>
      </c>
      <c r="AM125">
        <v>539717</v>
      </c>
      <c r="AN125">
        <v>557526</v>
      </c>
      <c r="AO125">
        <v>586860</v>
      </c>
      <c r="AP125">
        <v>518818</v>
      </c>
      <c r="AQ125">
        <v>800519</v>
      </c>
      <c r="AR125">
        <v>714377</v>
      </c>
      <c r="AS125">
        <v>718396</v>
      </c>
      <c r="AT125">
        <v>669412</v>
      </c>
      <c r="AU125">
        <v>686444</v>
      </c>
      <c r="AV125">
        <v>682359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490484.31079181499</v>
      </c>
      <c r="BD125">
        <v>554401.19774711004</v>
      </c>
      <c r="BE125">
        <v>744430.78589305503</v>
      </c>
      <c r="BF125">
        <v>679404.96249477705</v>
      </c>
      <c r="BG125">
        <v>0</v>
      </c>
      <c r="BH125">
        <v>42865.880686243399</v>
      </c>
      <c r="BI125">
        <v>34128.381197103998</v>
      </c>
      <c r="BJ125">
        <v>48615.2435029197</v>
      </c>
      <c r="BK125">
        <v>8891.9199810595001</v>
      </c>
      <c r="BL125">
        <v>0</v>
      </c>
    </row>
    <row r="126" spans="1:64" s="13" customFormat="1" x14ac:dyDescent="0.3">
      <c r="A126">
        <v>7738</v>
      </c>
      <c r="B126">
        <v>15.17</v>
      </c>
      <c r="C126">
        <v>628.51549999999997</v>
      </c>
      <c r="D126">
        <f t="shared" si="1"/>
        <v>0.49322546080922469</v>
      </c>
      <c r="E126" t="s">
        <v>1298</v>
      </c>
      <c r="F126" t="s">
        <v>532</v>
      </c>
      <c r="G126" t="s">
        <v>62</v>
      </c>
      <c r="H126">
        <v>0.56000000000000005</v>
      </c>
      <c r="I126" t="b">
        <v>0</v>
      </c>
      <c r="J126">
        <v>9.18</v>
      </c>
      <c r="K126">
        <v>628.51580999999999</v>
      </c>
      <c r="L126" t="s">
        <v>1299</v>
      </c>
      <c r="M126" t="s">
        <v>115</v>
      </c>
      <c r="N126" t="s">
        <v>1300</v>
      </c>
      <c r="O126" t="s">
        <v>1301</v>
      </c>
      <c r="P126">
        <v>530</v>
      </c>
      <c r="Q126" t="b">
        <v>0</v>
      </c>
      <c r="R126" t="b">
        <v>1</v>
      </c>
      <c r="S126" t="b">
        <v>0</v>
      </c>
      <c r="T126" t="s">
        <v>63</v>
      </c>
      <c r="U126" t="b">
        <v>0</v>
      </c>
      <c r="V126" t="b">
        <v>0</v>
      </c>
      <c r="W126">
        <v>7738</v>
      </c>
      <c r="X126">
        <v>0</v>
      </c>
      <c r="Y126">
        <v>0</v>
      </c>
      <c r="Z126">
        <v>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1</v>
      </c>
      <c r="AG126">
        <v>10.35</v>
      </c>
      <c r="AH126" t="s">
        <v>502</v>
      </c>
      <c r="AI126" t="s">
        <v>1304</v>
      </c>
      <c r="AJ126" t="s">
        <v>62</v>
      </c>
      <c r="AK126">
        <v>120679</v>
      </c>
      <c r="AL126">
        <v>175935</v>
      </c>
      <c r="AM126">
        <v>236395</v>
      </c>
      <c r="AN126">
        <v>250682</v>
      </c>
      <c r="AO126">
        <v>280581</v>
      </c>
      <c r="AP126">
        <v>408621</v>
      </c>
      <c r="AQ126">
        <v>238328</v>
      </c>
      <c r="AR126">
        <v>265855</v>
      </c>
      <c r="AS126">
        <v>410535</v>
      </c>
      <c r="AT126">
        <v>204819</v>
      </c>
      <c r="AU126">
        <v>199001</v>
      </c>
      <c r="AV126">
        <v>274131</v>
      </c>
      <c r="AW126">
        <v>0</v>
      </c>
      <c r="AX126">
        <v>0</v>
      </c>
      <c r="AY126">
        <v>0</v>
      </c>
      <c r="AZ126">
        <v>0</v>
      </c>
      <c r="BA126">
        <v>7118</v>
      </c>
      <c r="BB126">
        <v>0</v>
      </c>
      <c r="BC126">
        <v>177669.864424117</v>
      </c>
      <c r="BD126">
        <v>313294.86234507698</v>
      </c>
      <c r="BE126">
        <v>304905.98840039998</v>
      </c>
      <c r="BF126">
        <v>225983.48134475201</v>
      </c>
      <c r="BG126">
        <v>1186.40217432752</v>
      </c>
      <c r="BH126">
        <v>57877.326315855797</v>
      </c>
      <c r="BI126">
        <v>83897.931372447201</v>
      </c>
      <c r="BJ126">
        <v>92507.415205245605</v>
      </c>
      <c r="BK126">
        <v>41798.523963602602</v>
      </c>
      <c r="BL126">
        <v>2906.0799568309299</v>
      </c>
    </row>
    <row r="127" spans="1:64" s="13" customFormat="1" x14ac:dyDescent="0.3">
      <c r="A127">
        <v>7282</v>
      </c>
      <c r="B127">
        <v>13.593</v>
      </c>
      <c r="C127">
        <v>602.50036999999998</v>
      </c>
      <c r="D127">
        <f t="shared" si="1"/>
        <v>0.41493767658875297</v>
      </c>
      <c r="E127" t="s">
        <v>1126</v>
      </c>
      <c r="F127" t="s">
        <v>532</v>
      </c>
      <c r="G127" t="s">
        <v>62</v>
      </c>
      <c r="H127">
        <v>0.33</v>
      </c>
      <c r="I127" t="b">
        <v>0</v>
      </c>
      <c r="J127">
        <v>8.9700000000000006</v>
      </c>
      <c r="K127">
        <v>602.50012000000004</v>
      </c>
      <c r="L127" t="s">
        <v>1127</v>
      </c>
      <c r="M127" t="s">
        <v>115</v>
      </c>
      <c r="N127" t="s">
        <v>1128</v>
      </c>
      <c r="O127" t="s">
        <v>1129</v>
      </c>
      <c r="P127">
        <v>530</v>
      </c>
      <c r="Q127" t="b">
        <v>0</v>
      </c>
      <c r="R127" t="b">
        <v>1</v>
      </c>
      <c r="S127" t="b">
        <v>0</v>
      </c>
      <c r="T127" t="s">
        <v>63</v>
      </c>
      <c r="U127" t="b">
        <v>0</v>
      </c>
      <c r="V127" t="b">
        <v>0</v>
      </c>
      <c r="W127">
        <v>7282</v>
      </c>
      <c r="X127">
        <v>0</v>
      </c>
      <c r="Y127">
        <v>0</v>
      </c>
      <c r="Z127">
        <v>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1</v>
      </c>
      <c r="AG127">
        <v>5.58</v>
      </c>
      <c r="AH127" t="s">
        <v>504</v>
      </c>
      <c r="AI127" t="s">
        <v>1130</v>
      </c>
      <c r="AJ127" t="s">
        <v>62</v>
      </c>
      <c r="AK127">
        <v>19892</v>
      </c>
      <c r="AL127">
        <v>48535</v>
      </c>
      <c r="AM127">
        <v>49187</v>
      </c>
      <c r="AN127">
        <v>29886</v>
      </c>
      <c r="AO127">
        <v>38264</v>
      </c>
      <c r="AP127">
        <v>68092</v>
      </c>
      <c r="AQ127">
        <v>63008</v>
      </c>
      <c r="AR127">
        <v>0</v>
      </c>
      <c r="AS127">
        <v>61192</v>
      </c>
      <c r="AT127">
        <v>20350</v>
      </c>
      <c r="AU127">
        <v>60008</v>
      </c>
      <c r="AV127">
        <v>41307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39204.786069149101</v>
      </c>
      <c r="BD127">
        <v>45413.964463014803</v>
      </c>
      <c r="BE127">
        <v>41400.059056963699</v>
      </c>
      <c r="BF127">
        <v>40555.130752099001</v>
      </c>
      <c r="BG127">
        <v>0</v>
      </c>
      <c r="BH127">
        <v>16728.738111545201</v>
      </c>
      <c r="BI127">
        <v>20081.345425023701</v>
      </c>
      <c r="BJ127">
        <v>35865.002407798202</v>
      </c>
      <c r="BK127">
        <v>19840.006851392602</v>
      </c>
      <c r="BL127">
        <v>0</v>
      </c>
    </row>
    <row r="128" spans="1:64" s="13" customFormat="1" x14ac:dyDescent="0.3">
      <c r="A128">
        <v>7739</v>
      </c>
      <c r="B128">
        <v>11.66</v>
      </c>
      <c r="C128">
        <v>628.51568999999995</v>
      </c>
      <c r="D128">
        <f t="shared" si="1"/>
        <v>0.19092598488189125</v>
      </c>
      <c r="E128" t="s">
        <v>1298</v>
      </c>
      <c r="F128" t="s">
        <v>532</v>
      </c>
      <c r="G128" t="s">
        <v>62</v>
      </c>
      <c r="H128">
        <v>0.22</v>
      </c>
      <c r="I128" t="b">
        <v>0</v>
      </c>
      <c r="J128">
        <v>9.18</v>
      </c>
      <c r="K128">
        <v>628.51580999999999</v>
      </c>
      <c r="L128" t="s">
        <v>1299</v>
      </c>
      <c r="M128" t="s">
        <v>115</v>
      </c>
      <c r="N128" t="s">
        <v>1300</v>
      </c>
      <c r="O128" t="s">
        <v>1301</v>
      </c>
      <c r="P128">
        <v>530</v>
      </c>
      <c r="Q128" t="b">
        <v>0</v>
      </c>
      <c r="R128" t="b">
        <v>1</v>
      </c>
      <c r="S128" t="b">
        <v>0</v>
      </c>
      <c r="T128" t="s">
        <v>63</v>
      </c>
      <c r="U128" t="b">
        <v>0</v>
      </c>
      <c r="V128" t="b">
        <v>0</v>
      </c>
      <c r="W128">
        <v>7739</v>
      </c>
      <c r="X128">
        <v>0</v>
      </c>
      <c r="Y128">
        <v>0</v>
      </c>
      <c r="Z128">
        <v>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1</v>
      </c>
      <c r="AG128">
        <v>3.5</v>
      </c>
      <c r="AH128" t="s">
        <v>503</v>
      </c>
      <c r="AI128" t="s">
        <v>1305</v>
      </c>
      <c r="AJ128" t="s">
        <v>62</v>
      </c>
      <c r="AK128">
        <v>62323</v>
      </c>
      <c r="AL128">
        <v>46212</v>
      </c>
      <c r="AM128">
        <v>59498</v>
      </c>
      <c r="AN128">
        <v>37252</v>
      </c>
      <c r="AO128">
        <v>55801</v>
      </c>
      <c r="AP128">
        <v>67545</v>
      </c>
      <c r="AQ128">
        <v>52466</v>
      </c>
      <c r="AR128">
        <v>78676</v>
      </c>
      <c r="AS128">
        <v>59498</v>
      </c>
      <c r="AT128">
        <v>37986</v>
      </c>
      <c r="AU128">
        <v>65294</v>
      </c>
      <c r="AV128">
        <v>39002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56011.199459485702</v>
      </c>
      <c r="BD128">
        <v>53532.454426732598</v>
      </c>
      <c r="BE128">
        <v>63546.768404595801</v>
      </c>
      <c r="BF128">
        <v>47427.494857859398</v>
      </c>
      <c r="BG128">
        <v>0</v>
      </c>
      <c r="BH128">
        <v>8602.7502104293799</v>
      </c>
      <c r="BI128">
        <v>15273.4927270363</v>
      </c>
      <c r="BJ128">
        <v>13566.0199623679</v>
      </c>
      <c r="BK128">
        <v>15480.9397244008</v>
      </c>
      <c r="BL128">
        <v>0</v>
      </c>
    </row>
    <row r="129" spans="1:64" s="13" customFormat="1" x14ac:dyDescent="0.3">
      <c r="A129">
        <v>7778</v>
      </c>
      <c r="B129">
        <v>11.776999999999999</v>
      </c>
      <c r="C129">
        <v>630.53125</v>
      </c>
      <c r="D129">
        <f t="shared" si="1"/>
        <v>0.19031566984223106</v>
      </c>
      <c r="E129" t="s">
        <v>1312</v>
      </c>
      <c r="F129" t="s">
        <v>532</v>
      </c>
      <c r="G129" t="s">
        <v>62</v>
      </c>
      <c r="H129">
        <v>0.67</v>
      </c>
      <c r="I129" t="b">
        <v>0</v>
      </c>
      <c r="J129">
        <v>9.68</v>
      </c>
      <c r="K129">
        <v>630.53137000000004</v>
      </c>
      <c r="L129" t="s">
        <v>1313</v>
      </c>
      <c r="M129" t="s">
        <v>115</v>
      </c>
      <c r="N129" t="s">
        <v>1314</v>
      </c>
      <c r="O129" t="s">
        <v>1315</v>
      </c>
      <c r="P129">
        <v>530</v>
      </c>
      <c r="Q129" t="b">
        <v>0</v>
      </c>
      <c r="R129" t="b">
        <v>1</v>
      </c>
      <c r="S129" t="b">
        <v>0</v>
      </c>
      <c r="T129" t="s">
        <v>63</v>
      </c>
      <c r="U129" t="b">
        <v>0</v>
      </c>
      <c r="V129" t="b">
        <v>0</v>
      </c>
      <c r="W129">
        <v>7778</v>
      </c>
      <c r="X129">
        <v>0</v>
      </c>
      <c r="Y129">
        <v>0</v>
      </c>
      <c r="Z129">
        <v>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1</v>
      </c>
      <c r="AG129">
        <v>9.5299999999999994</v>
      </c>
      <c r="AH129" t="s">
        <v>495</v>
      </c>
      <c r="AI129" t="s">
        <v>1317</v>
      </c>
      <c r="AJ129" t="s">
        <v>62</v>
      </c>
      <c r="AK129">
        <v>98238</v>
      </c>
      <c r="AL129">
        <v>110422</v>
      </c>
      <c r="AM129">
        <v>142149</v>
      </c>
      <c r="AN129">
        <v>78778</v>
      </c>
      <c r="AO129">
        <v>78899</v>
      </c>
      <c r="AP129">
        <v>73388</v>
      </c>
      <c r="AQ129">
        <v>174845</v>
      </c>
      <c r="AR129">
        <v>151437</v>
      </c>
      <c r="AS129">
        <v>125007</v>
      </c>
      <c r="AT129">
        <v>93182</v>
      </c>
      <c r="AU129">
        <v>108640</v>
      </c>
      <c r="AV129">
        <v>109563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116936.319311674</v>
      </c>
      <c r="BD129">
        <v>77021.990609957502</v>
      </c>
      <c r="BE129">
        <v>150429.32894254799</v>
      </c>
      <c r="BF129">
        <v>103794.901156062</v>
      </c>
      <c r="BG129">
        <v>0</v>
      </c>
      <c r="BH129">
        <v>22669.004117468601</v>
      </c>
      <c r="BI129">
        <v>3147.4660104875402</v>
      </c>
      <c r="BJ129">
        <v>24934.206257039099</v>
      </c>
      <c r="BK129">
        <v>9202.7372100882803</v>
      </c>
      <c r="BL129">
        <v>0</v>
      </c>
    </row>
    <row r="130" spans="1:64" s="13" customFormat="1" x14ac:dyDescent="0.3">
      <c r="A130">
        <v>8509</v>
      </c>
      <c r="B130">
        <v>17.356000000000002</v>
      </c>
      <c r="C130">
        <v>668.45330999999999</v>
      </c>
      <c r="D130">
        <f t="shared" si="1"/>
        <v>0.17951892792686</v>
      </c>
      <c r="E130" t="s">
        <v>1642</v>
      </c>
      <c r="F130" t="s">
        <v>532</v>
      </c>
      <c r="G130" t="s">
        <v>62</v>
      </c>
      <c r="H130">
        <v>0.28000000000000003</v>
      </c>
      <c r="I130" t="b">
        <v>0</v>
      </c>
      <c r="J130">
        <v>7.62</v>
      </c>
      <c r="K130">
        <v>668.45318999999995</v>
      </c>
      <c r="L130" t="s">
        <v>1643</v>
      </c>
      <c r="M130" t="s">
        <v>115</v>
      </c>
      <c r="N130" t="s">
        <v>1644</v>
      </c>
      <c r="O130" t="s">
        <v>1645</v>
      </c>
      <c r="P130">
        <v>530</v>
      </c>
      <c r="Q130" t="b">
        <v>0</v>
      </c>
      <c r="R130" t="b">
        <v>1</v>
      </c>
      <c r="S130" t="b">
        <v>0</v>
      </c>
      <c r="T130" t="s">
        <v>63</v>
      </c>
      <c r="U130" t="b">
        <v>0</v>
      </c>
      <c r="V130" t="b">
        <v>0</v>
      </c>
      <c r="W130">
        <v>8509</v>
      </c>
      <c r="X130">
        <v>0</v>
      </c>
      <c r="Y130">
        <v>0</v>
      </c>
      <c r="Z130">
        <v>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1</v>
      </c>
      <c r="AG130">
        <v>12.43</v>
      </c>
      <c r="AH130" t="s">
        <v>496</v>
      </c>
      <c r="AI130" t="s">
        <v>1646</v>
      </c>
      <c r="AJ130" t="s">
        <v>62</v>
      </c>
      <c r="AK130">
        <v>153274</v>
      </c>
      <c r="AL130">
        <v>188949</v>
      </c>
      <c r="AM130">
        <v>252857</v>
      </c>
      <c r="AN130">
        <v>195870</v>
      </c>
      <c r="AO130">
        <v>139680</v>
      </c>
      <c r="AP130">
        <v>143801</v>
      </c>
      <c r="AQ130">
        <v>257585</v>
      </c>
      <c r="AR130">
        <v>172856</v>
      </c>
      <c r="AS130">
        <v>212491</v>
      </c>
      <c r="AT130">
        <v>139063</v>
      </c>
      <c r="AU130">
        <v>214735</v>
      </c>
      <c r="AV130">
        <v>213746</v>
      </c>
      <c r="AW130">
        <v>0</v>
      </c>
      <c r="AX130">
        <v>0</v>
      </c>
      <c r="AY130">
        <v>6220</v>
      </c>
      <c r="AZ130">
        <v>0</v>
      </c>
      <c r="BA130">
        <v>0</v>
      </c>
      <c r="BB130">
        <v>0</v>
      </c>
      <c r="BC130">
        <v>198360.17310009</v>
      </c>
      <c r="BD130">
        <v>159783.666718533</v>
      </c>
      <c r="BE130">
        <v>214310.61622243701</v>
      </c>
      <c r="BF130">
        <v>189181.27303855499</v>
      </c>
      <c r="BG130">
        <v>1036.67549973477</v>
      </c>
      <c r="BH130">
        <v>50454.237923719702</v>
      </c>
      <c r="BI130">
        <v>31319.463344242198</v>
      </c>
      <c r="BJ130">
        <v>42393.962483672804</v>
      </c>
      <c r="BK130">
        <v>43406.533549133797</v>
      </c>
      <c r="BL130">
        <v>2539.3260031949299</v>
      </c>
    </row>
    <row r="131" spans="1:64" s="13" customFormat="1" x14ac:dyDescent="0.3">
      <c r="A131">
        <v>7994</v>
      </c>
      <c r="B131">
        <v>16.158000000000001</v>
      </c>
      <c r="C131">
        <v>644.54718000000003</v>
      </c>
      <c r="D131">
        <f t="shared" si="1"/>
        <v>9.3088617129944276E-2</v>
      </c>
      <c r="E131" t="s">
        <v>1414</v>
      </c>
      <c r="F131" t="s">
        <v>532</v>
      </c>
      <c r="G131" t="s">
        <v>62</v>
      </c>
      <c r="H131">
        <v>0.67</v>
      </c>
      <c r="I131" t="b">
        <v>0</v>
      </c>
      <c r="J131">
        <v>10.39</v>
      </c>
      <c r="K131">
        <v>644.54711999999995</v>
      </c>
      <c r="L131" t="s">
        <v>1415</v>
      </c>
      <c r="M131" t="s">
        <v>115</v>
      </c>
      <c r="N131" t="s">
        <v>1416</v>
      </c>
      <c r="O131" t="s">
        <v>1417</v>
      </c>
      <c r="P131">
        <v>530</v>
      </c>
      <c r="Q131" t="b">
        <v>0</v>
      </c>
      <c r="R131" t="b">
        <v>1</v>
      </c>
      <c r="S131" t="b">
        <v>0</v>
      </c>
      <c r="T131" t="s">
        <v>63</v>
      </c>
      <c r="U131" t="b">
        <v>0</v>
      </c>
      <c r="V131" t="b">
        <v>0</v>
      </c>
      <c r="W131">
        <v>7994</v>
      </c>
      <c r="X131">
        <v>0</v>
      </c>
      <c r="Y131">
        <v>0</v>
      </c>
      <c r="Z131">
        <v>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1</v>
      </c>
      <c r="AG131">
        <v>122.81</v>
      </c>
      <c r="AH131" t="s">
        <v>501</v>
      </c>
      <c r="AI131" t="s">
        <v>1418</v>
      </c>
      <c r="AJ131" t="s">
        <v>62</v>
      </c>
      <c r="AK131">
        <v>2016855</v>
      </c>
      <c r="AL131">
        <v>2030137</v>
      </c>
      <c r="AM131">
        <v>2818479</v>
      </c>
      <c r="AN131">
        <v>1673308</v>
      </c>
      <c r="AO131">
        <v>2488263</v>
      </c>
      <c r="AP131">
        <v>2088060</v>
      </c>
      <c r="AQ131">
        <v>2057556</v>
      </c>
      <c r="AR131">
        <v>3139359</v>
      </c>
      <c r="AS131">
        <v>1926457</v>
      </c>
      <c r="AT131">
        <v>1769371</v>
      </c>
      <c r="AU131">
        <v>1972357</v>
      </c>
      <c r="AV131">
        <v>1791686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2288490.3457741998</v>
      </c>
      <c r="BD131">
        <v>2083210.4628671799</v>
      </c>
      <c r="BE131">
        <v>2374457.4775786102</v>
      </c>
      <c r="BF131">
        <v>1844471.22376023</v>
      </c>
      <c r="BG131">
        <v>0</v>
      </c>
      <c r="BH131">
        <v>459032.05494191201</v>
      </c>
      <c r="BI131">
        <v>407499.435778438</v>
      </c>
      <c r="BJ131">
        <v>665659.60686833202</v>
      </c>
      <c r="BK131">
        <v>111312.925873609</v>
      </c>
      <c r="BL131">
        <v>0</v>
      </c>
    </row>
    <row r="132" spans="1:64" s="13" customFormat="1" x14ac:dyDescent="0.3">
      <c r="A132">
        <v>8317</v>
      </c>
      <c r="B132">
        <v>17.062000000000001</v>
      </c>
      <c r="C132">
        <v>658.56262000000004</v>
      </c>
      <c r="D132">
        <f t="shared" si="1"/>
        <v>9.1107500902118235E-2</v>
      </c>
      <c r="E132" t="s">
        <v>1535</v>
      </c>
      <c r="F132" t="s">
        <v>532</v>
      </c>
      <c r="G132" t="s">
        <v>62</v>
      </c>
      <c r="H132">
        <v>0.39</v>
      </c>
      <c r="I132" t="b">
        <v>0</v>
      </c>
      <c r="J132">
        <v>10.99</v>
      </c>
      <c r="K132">
        <v>658.56268</v>
      </c>
      <c r="L132" t="s">
        <v>1536</v>
      </c>
      <c r="M132" t="s">
        <v>115</v>
      </c>
      <c r="N132" t="s">
        <v>1537</v>
      </c>
      <c r="O132" t="s">
        <v>1538</v>
      </c>
      <c r="P132">
        <v>530</v>
      </c>
      <c r="Q132" t="b">
        <v>0</v>
      </c>
      <c r="R132" t="b">
        <v>1</v>
      </c>
      <c r="S132" t="b">
        <v>0</v>
      </c>
      <c r="T132" t="s">
        <v>63</v>
      </c>
      <c r="U132" t="b">
        <v>0</v>
      </c>
      <c r="V132" t="b">
        <v>0</v>
      </c>
      <c r="W132">
        <v>8317</v>
      </c>
      <c r="X132">
        <v>0</v>
      </c>
      <c r="Y132">
        <v>0</v>
      </c>
      <c r="Z132">
        <v>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1</v>
      </c>
      <c r="AG132">
        <v>11.78</v>
      </c>
      <c r="AH132" t="s">
        <v>503</v>
      </c>
      <c r="AI132" t="s">
        <v>1540</v>
      </c>
      <c r="AJ132" t="s">
        <v>62</v>
      </c>
      <c r="AK132">
        <v>139694</v>
      </c>
      <c r="AL132">
        <v>168940</v>
      </c>
      <c r="AM132">
        <v>216218</v>
      </c>
      <c r="AN132">
        <v>32337</v>
      </c>
      <c r="AO132">
        <v>161818</v>
      </c>
      <c r="AP132">
        <v>57055</v>
      </c>
      <c r="AQ132">
        <v>49495</v>
      </c>
      <c r="AR132">
        <v>142146</v>
      </c>
      <c r="AS132">
        <v>79431</v>
      </c>
      <c r="AT132">
        <v>88104</v>
      </c>
      <c r="AU132">
        <v>42765</v>
      </c>
      <c r="AV132">
        <v>77421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174950.95359138199</v>
      </c>
      <c r="BD132">
        <v>83736.618313372906</v>
      </c>
      <c r="BE132">
        <v>90357.171141458501</v>
      </c>
      <c r="BF132">
        <v>69429.9946429806</v>
      </c>
      <c r="BG132">
        <v>0</v>
      </c>
      <c r="BH132">
        <v>38614.369614274103</v>
      </c>
      <c r="BI132">
        <v>68740.844725462404</v>
      </c>
      <c r="BJ132">
        <v>47281.740606392901</v>
      </c>
      <c r="BK132">
        <v>23702.296656900198</v>
      </c>
      <c r="BL132">
        <v>0</v>
      </c>
    </row>
    <row r="133" spans="1:64" s="13" customFormat="1" x14ac:dyDescent="0.3">
      <c r="A133">
        <v>4104</v>
      </c>
      <c r="B133">
        <v>8.0470000000000006</v>
      </c>
      <c r="C133">
        <v>398.32677999999999</v>
      </c>
      <c r="D133">
        <f t="shared" si="1"/>
        <v>2.0837119475791748</v>
      </c>
      <c r="E133" t="s">
        <v>630</v>
      </c>
      <c r="F133" t="s">
        <v>512</v>
      </c>
      <c r="G133" t="s">
        <v>62</v>
      </c>
      <c r="H133">
        <v>0.67</v>
      </c>
      <c r="I133" t="b">
        <v>0</v>
      </c>
      <c r="J133">
        <v>6.59</v>
      </c>
      <c r="K133">
        <v>398.32760999999999</v>
      </c>
      <c r="L133" t="s">
        <v>631</v>
      </c>
      <c r="M133" t="s">
        <v>602</v>
      </c>
      <c r="N133" t="s">
        <v>632</v>
      </c>
      <c r="O133" t="s">
        <v>633</v>
      </c>
      <c r="P133">
        <v>530</v>
      </c>
      <c r="Q133" t="b">
        <v>0</v>
      </c>
      <c r="R133" t="b">
        <v>1</v>
      </c>
      <c r="S133" t="b">
        <v>0</v>
      </c>
      <c r="T133" t="s">
        <v>63</v>
      </c>
      <c r="U133" t="b">
        <v>0</v>
      </c>
      <c r="V133" t="b">
        <v>0</v>
      </c>
      <c r="W133">
        <v>4104</v>
      </c>
      <c r="X133">
        <v>0</v>
      </c>
      <c r="Y133">
        <v>0</v>
      </c>
      <c r="Z133">
        <v>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1</v>
      </c>
      <c r="AG133">
        <v>11.55</v>
      </c>
      <c r="AH133" t="s">
        <v>500</v>
      </c>
      <c r="AI133" t="s">
        <v>634</v>
      </c>
      <c r="AJ133" t="s">
        <v>62</v>
      </c>
      <c r="AK133">
        <v>187953</v>
      </c>
      <c r="AL133">
        <v>247984</v>
      </c>
      <c r="AM133">
        <v>237272</v>
      </c>
      <c r="AN133">
        <v>181540</v>
      </c>
      <c r="AO133">
        <v>196208</v>
      </c>
      <c r="AP133">
        <v>183404</v>
      </c>
      <c r="AQ133">
        <v>193141</v>
      </c>
      <c r="AR133">
        <v>203792</v>
      </c>
      <c r="AS133">
        <v>181034</v>
      </c>
      <c r="AT133">
        <v>137716</v>
      </c>
      <c r="AU133">
        <v>187849</v>
      </c>
      <c r="AV133">
        <v>173801</v>
      </c>
      <c r="AW133">
        <v>0</v>
      </c>
      <c r="AX133">
        <v>3138</v>
      </c>
      <c r="AY133">
        <v>0</v>
      </c>
      <c r="AZ133">
        <v>0</v>
      </c>
      <c r="BA133">
        <v>0</v>
      </c>
      <c r="BB133">
        <v>0</v>
      </c>
      <c r="BC133">
        <v>224403.018131708</v>
      </c>
      <c r="BD133">
        <v>187050.66429354501</v>
      </c>
      <c r="BE133">
        <v>192655.866585704</v>
      </c>
      <c r="BF133">
        <v>166455.380443345</v>
      </c>
      <c r="BG133">
        <v>523.01885749399503</v>
      </c>
      <c r="BH133">
        <v>32017.7196456811</v>
      </c>
      <c r="BI133">
        <v>7984.8865448882798</v>
      </c>
      <c r="BJ133">
        <v>11386.5728538287</v>
      </c>
      <c r="BK133">
        <v>25861.116148508001</v>
      </c>
      <c r="BL133">
        <v>1281.12932671372</v>
      </c>
    </row>
    <row r="134" spans="1:64" s="13" customFormat="1" x14ac:dyDescent="0.3">
      <c r="A134">
        <v>3794</v>
      </c>
      <c r="B134">
        <v>7.194</v>
      </c>
      <c r="C134">
        <v>384.31130999999999</v>
      </c>
      <c r="D134">
        <f t="shared" ref="D134:D197" si="2">(ABS(K134-C134)/K134)*10^6</f>
        <v>1.5091908814311461</v>
      </c>
      <c r="E134" t="s">
        <v>614</v>
      </c>
      <c r="F134" t="s">
        <v>512</v>
      </c>
      <c r="G134" t="s">
        <v>62</v>
      </c>
      <c r="H134">
        <v>0.67</v>
      </c>
      <c r="I134" t="b">
        <v>0</v>
      </c>
      <c r="J134">
        <v>6.26</v>
      </c>
      <c r="K134">
        <v>384.31189000000001</v>
      </c>
      <c r="L134" t="s">
        <v>85</v>
      </c>
      <c r="M134" t="s">
        <v>602</v>
      </c>
      <c r="N134" t="s">
        <v>615</v>
      </c>
      <c r="O134" t="s">
        <v>616</v>
      </c>
      <c r="P134">
        <v>530</v>
      </c>
      <c r="Q134" t="b">
        <v>0</v>
      </c>
      <c r="R134" t="b">
        <v>1</v>
      </c>
      <c r="S134" t="b">
        <v>0</v>
      </c>
      <c r="T134" t="s">
        <v>63</v>
      </c>
      <c r="U134" t="b">
        <v>0</v>
      </c>
      <c r="V134" t="b">
        <v>0</v>
      </c>
      <c r="W134">
        <v>3794</v>
      </c>
      <c r="X134">
        <v>0</v>
      </c>
      <c r="Y134">
        <v>0</v>
      </c>
      <c r="Z134">
        <v>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1</v>
      </c>
      <c r="AG134">
        <v>8.49</v>
      </c>
      <c r="AH134" t="s">
        <v>501</v>
      </c>
      <c r="AI134" t="s">
        <v>617</v>
      </c>
      <c r="AJ134" t="s">
        <v>62</v>
      </c>
      <c r="AK134">
        <v>145648</v>
      </c>
      <c r="AL134">
        <v>144183</v>
      </c>
      <c r="AM134">
        <v>173612</v>
      </c>
      <c r="AN134">
        <v>188474</v>
      </c>
      <c r="AO134">
        <v>165308</v>
      </c>
      <c r="AP134">
        <v>205204</v>
      </c>
      <c r="AQ134">
        <v>163429</v>
      </c>
      <c r="AR134">
        <v>184747</v>
      </c>
      <c r="AS134">
        <v>164385</v>
      </c>
      <c r="AT134">
        <v>203694</v>
      </c>
      <c r="AU134">
        <v>227618</v>
      </c>
      <c r="AV134">
        <v>211081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154480.75014678601</v>
      </c>
      <c r="BD134">
        <v>186328.88871532201</v>
      </c>
      <c r="BE134">
        <v>170853.822257169</v>
      </c>
      <c r="BF134">
        <v>214131.062010961</v>
      </c>
      <c r="BG134">
        <v>0</v>
      </c>
      <c r="BH134">
        <v>16584.220294313</v>
      </c>
      <c r="BI134">
        <v>20034.389673195001</v>
      </c>
      <c r="BJ134">
        <v>12041.341076344699</v>
      </c>
      <c r="BK134">
        <v>12250.254058995601</v>
      </c>
      <c r="BL134">
        <v>0</v>
      </c>
    </row>
    <row r="135" spans="1:64" s="13" customFormat="1" x14ac:dyDescent="0.3">
      <c r="A135">
        <v>3568</v>
      </c>
      <c r="B135">
        <v>6.5410000000000004</v>
      </c>
      <c r="C135">
        <v>370.29575</v>
      </c>
      <c r="D135">
        <f t="shared" si="2"/>
        <v>1.4852970444901166</v>
      </c>
      <c r="E135" t="s">
        <v>600</v>
      </c>
      <c r="F135" t="s">
        <v>512</v>
      </c>
      <c r="G135" t="s">
        <v>62</v>
      </c>
      <c r="H135">
        <v>0.67</v>
      </c>
      <c r="I135" t="b">
        <v>0</v>
      </c>
      <c r="J135">
        <v>6.04</v>
      </c>
      <c r="K135">
        <v>370.29629999999997</v>
      </c>
      <c r="L135" t="s">
        <v>601</v>
      </c>
      <c r="M135" t="s">
        <v>602</v>
      </c>
      <c r="N135" t="s">
        <v>603</v>
      </c>
      <c r="O135" t="s">
        <v>604</v>
      </c>
      <c r="P135">
        <v>530</v>
      </c>
      <c r="Q135" t="b">
        <v>0</v>
      </c>
      <c r="R135" t="b">
        <v>1</v>
      </c>
      <c r="S135" t="b">
        <v>0</v>
      </c>
      <c r="T135" t="s">
        <v>63</v>
      </c>
      <c r="U135" t="b">
        <v>0</v>
      </c>
      <c r="V135" t="b">
        <v>0</v>
      </c>
      <c r="W135">
        <v>3568</v>
      </c>
      <c r="X135">
        <v>0</v>
      </c>
      <c r="Y135">
        <v>0</v>
      </c>
      <c r="Z135">
        <v>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1</v>
      </c>
      <c r="AG135">
        <v>8.36</v>
      </c>
      <c r="AH135" t="s">
        <v>496</v>
      </c>
      <c r="AI135" t="s">
        <v>605</v>
      </c>
      <c r="AJ135" t="s">
        <v>62</v>
      </c>
      <c r="AK135">
        <v>56153</v>
      </c>
      <c r="AL135">
        <v>107047</v>
      </c>
      <c r="AM135">
        <v>111191</v>
      </c>
      <c r="AN135">
        <v>82553</v>
      </c>
      <c r="AO135">
        <v>110648</v>
      </c>
      <c r="AP135">
        <v>107859</v>
      </c>
      <c r="AQ135">
        <v>97189</v>
      </c>
      <c r="AR135">
        <v>100232</v>
      </c>
      <c r="AS135">
        <v>85761</v>
      </c>
      <c r="AT135">
        <v>67675</v>
      </c>
      <c r="AU135">
        <v>109096</v>
      </c>
      <c r="AV135">
        <v>101970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91463.4177984868</v>
      </c>
      <c r="BD135">
        <v>100353.37501208</v>
      </c>
      <c r="BE135">
        <v>94394.223466654599</v>
      </c>
      <c r="BF135">
        <v>92913.342159703505</v>
      </c>
      <c r="BG135">
        <v>0</v>
      </c>
      <c r="BH135">
        <v>30649.915670976901</v>
      </c>
      <c r="BI135">
        <v>15478.154818311499</v>
      </c>
      <c r="BJ135">
        <v>7629.4778414167904</v>
      </c>
      <c r="BK135">
        <v>22145.745253331901</v>
      </c>
      <c r="BL135">
        <v>0</v>
      </c>
    </row>
    <row r="136" spans="1:64" s="13" customFormat="1" x14ac:dyDescent="0.3">
      <c r="A136">
        <v>3795</v>
      </c>
      <c r="B136">
        <v>7.359</v>
      </c>
      <c r="C136">
        <v>384.31200999999999</v>
      </c>
      <c r="D136">
        <f t="shared" si="2"/>
        <v>0.31224638920551279</v>
      </c>
      <c r="E136" t="s">
        <v>614</v>
      </c>
      <c r="F136" t="s">
        <v>512</v>
      </c>
      <c r="G136" t="s">
        <v>62</v>
      </c>
      <c r="H136">
        <v>0.56000000000000005</v>
      </c>
      <c r="I136" t="b">
        <v>0</v>
      </c>
      <c r="J136">
        <v>6.26</v>
      </c>
      <c r="K136">
        <v>384.31189000000001</v>
      </c>
      <c r="L136" t="s">
        <v>85</v>
      </c>
      <c r="M136" t="s">
        <v>602</v>
      </c>
      <c r="N136" t="s">
        <v>615</v>
      </c>
      <c r="O136" t="s">
        <v>616</v>
      </c>
      <c r="P136">
        <v>530</v>
      </c>
      <c r="Q136" t="b">
        <v>0</v>
      </c>
      <c r="R136" t="b">
        <v>1</v>
      </c>
      <c r="S136" t="b">
        <v>0</v>
      </c>
      <c r="T136" t="s">
        <v>63</v>
      </c>
      <c r="U136" t="b">
        <v>0</v>
      </c>
      <c r="V136" t="b">
        <v>0</v>
      </c>
      <c r="W136">
        <v>3795</v>
      </c>
      <c r="X136">
        <v>0</v>
      </c>
      <c r="Y136">
        <v>0</v>
      </c>
      <c r="Z136">
        <v>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1</v>
      </c>
      <c r="AG136">
        <v>11.08</v>
      </c>
      <c r="AH136" t="s">
        <v>495</v>
      </c>
      <c r="AI136" t="s">
        <v>618</v>
      </c>
      <c r="AJ136" t="s">
        <v>62</v>
      </c>
      <c r="AK136">
        <v>95343</v>
      </c>
      <c r="AL136">
        <v>156587</v>
      </c>
      <c r="AM136">
        <v>143086</v>
      </c>
      <c r="AN136">
        <v>115866</v>
      </c>
      <c r="AO136">
        <v>157089</v>
      </c>
      <c r="AP136">
        <v>105724</v>
      </c>
      <c r="AQ136">
        <v>121748</v>
      </c>
      <c r="AR136">
        <v>139049</v>
      </c>
      <c r="AS136">
        <v>125607</v>
      </c>
      <c r="AT136">
        <v>107734</v>
      </c>
      <c r="AU136">
        <v>108625</v>
      </c>
      <c r="AV136">
        <v>107338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131671.941813938</v>
      </c>
      <c r="BD136">
        <v>126226.073870065</v>
      </c>
      <c r="BE136">
        <v>128801.362366994</v>
      </c>
      <c r="BF136">
        <v>107898.842295108</v>
      </c>
      <c r="BG136">
        <v>0</v>
      </c>
      <c r="BH136">
        <v>32178.1956807231</v>
      </c>
      <c r="BI136">
        <v>27204.668482896101</v>
      </c>
      <c r="BJ136">
        <v>9082.0686817287606</v>
      </c>
      <c r="BK136">
        <v>659.26909344778505</v>
      </c>
      <c r="BL136">
        <v>0</v>
      </c>
    </row>
    <row r="137" spans="1:64" s="13" customFormat="1" x14ac:dyDescent="0.3">
      <c r="A137">
        <v>6750</v>
      </c>
      <c r="B137">
        <v>14.667</v>
      </c>
      <c r="C137">
        <v>572.48870999999997</v>
      </c>
      <c r="D137">
        <f t="shared" si="2"/>
        <v>1.5895484707237273</v>
      </c>
      <c r="E137" t="s">
        <v>969</v>
      </c>
      <c r="F137" t="s">
        <v>532</v>
      </c>
      <c r="G137" t="s">
        <v>62</v>
      </c>
      <c r="H137">
        <v>0.67</v>
      </c>
      <c r="I137" t="b">
        <v>1</v>
      </c>
      <c r="J137">
        <v>8.86</v>
      </c>
      <c r="K137">
        <v>572.48961999999995</v>
      </c>
      <c r="L137" t="s">
        <v>970</v>
      </c>
      <c r="M137" t="s">
        <v>957</v>
      </c>
      <c r="N137" t="s">
        <v>971</v>
      </c>
      <c r="O137" t="s">
        <v>972</v>
      </c>
      <c r="P137">
        <v>530</v>
      </c>
      <c r="Q137" t="b">
        <v>0</v>
      </c>
      <c r="R137" t="b">
        <v>1</v>
      </c>
      <c r="S137" t="b">
        <v>0</v>
      </c>
      <c r="T137" t="s">
        <v>63</v>
      </c>
      <c r="U137" t="b">
        <v>0</v>
      </c>
      <c r="V137" t="b">
        <v>0</v>
      </c>
      <c r="W137">
        <v>6750</v>
      </c>
      <c r="X137">
        <v>0</v>
      </c>
      <c r="Y137">
        <v>0</v>
      </c>
      <c r="Z137">
        <v>1</v>
      </c>
      <c r="AA137">
        <v>0.33</v>
      </c>
      <c r="AB137">
        <v>0.92</v>
      </c>
      <c r="AC137">
        <v>0.35</v>
      </c>
      <c r="AD137">
        <v>6</v>
      </c>
      <c r="AE137">
        <v>0.33</v>
      </c>
      <c r="AF137">
        <v>1.1299999999999999</v>
      </c>
      <c r="AG137">
        <v>667.62</v>
      </c>
      <c r="AH137" t="s">
        <v>501</v>
      </c>
      <c r="AI137" t="s">
        <v>973</v>
      </c>
      <c r="AJ137" t="s">
        <v>974</v>
      </c>
      <c r="AK137">
        <v>11918447</v>
      </c>
      <c r="AL137">
        <v>15243303</v>
      </c>
      <c r="AM137">
        <v>16662971</v>
      </c>
      <c r="AN137">
        <v>14345942</v>
      </c>
      <c r="AO137">
        <v>17102785</v>
      </c>
      <c r="AP137">
        <v>17451728</v>
      </c>
      <c r="AQ137">
        <v>17132574</v>
      </c>
      <c r="AR137">
        <v>19560429</v>
      </c>
      <c r="AS137">
        <v>15625989</v>
      </c>
      <c r="AT137">
        <v>17246565</v>
      </c>
      <c r="AU137">
        <v>18763000</v>
      </c>
      <c r="AV137">
        <v>18691197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14608240.532282401</v>
      </c>
      <c r="BD137">
        <v>16300151.9146327</v>
      </c>
      <c r="BE137">
        <v>17439663.972826101</v>
      </c>
      <c r="BF137">
        <v>18233587.187164702</v>
      </c>
      <c r="BG137">
        <v>0</v>
      </c>
      <c r="BH137">
        <v>2435180.6546689901</v>
      </c>
      <c r="BI137">
        <v>1701364.63690636</v>
      </c>
      <c r="BJ137">
        <v>1985115.0233807701</v>
      </c>
      <c r="BK137">
        <v>855540.19790486398</v>
      </c>
      <c r="BL137">
        <v>0</v>
      </c>
    </row>
    <row r="138" spans="1:64" s="13" customFormat="1" x14ac:dyDescent="0.3">
      <c r="A138">
        <v>6751</v>
      </c>
      <c r="B138">
        <v>14.416</v>
      </c>
      <c r="C138">
        <v>572.48895000000005</v>
      </c>
      <c r="D138">
        <f t="shared" si="2"/>
        <v>1.1703268958833322</v>
      </c>
      <c r="E138" t="s">
        <v>975</v>
      </c>
      <c r="F138" t="s">
        <v>532</v>
      </c>
      <c r="G138" t="s">
        <v>62</v>
      </c>
      <c r="H138">
        <v>0.67</v>
      </c>
      <c r="I138" t="b">
        <v>1</v>
      </c>
      <c r="J138">
        <v>8.82</v>
      </c>
      <c r="K138">
        <v>572.48961999999995</v>
      </c>
      <c r="L138" t="s">
        <v>970</v>
      </c>
      <c r="M138" t="s">
        <v>957</v>
      </c>
      <c r="N138" t="s">
        <v>976</v>
      </c>
      <c r="O138" t="s">
        <v>977</v>
      </c>
      <c r="P138">
        <v>530</v>
      </c>
      <c r="Q138" t="b">
        <v>0</v>
      </c>
      <c r="R138" t="b">
        <v>1</v>
      </c>
      <c r="S138" t="b">
        <v>0</v>
      </c>
      <c r="T138" t="s">
        <v>63</v>
      </c>
      <c r="U138" t="b">
        <v>0</v>
      </c>
      <c r="V138" t="b">
        <v>0</v>
      </c>
      <c r="W138">
        <v>6751</v>
      </c>
      <c r="X138">
        <v>0</v>
      </c>
      <c r="Y138">
        <v>0</v>
      </c>
      <c r="Z138">
        <v>1</v>
      </c>
      <c r="AA138">
        <v>0.26</v>
      </c>
      <c r="AB138">
        <v>0.87</v>
      </c>
      <c r="AC138">
        <v>0.31</v>
      </c>
      <c r="AD138">
        <v>6</v>
      </c>
      <c r="AE138">
        <v>0.17</v>
      </c>
      <c r="AF138">
        <v>0.98</v>
      </c>
      <c r="AG138">
        <v>205.34</v>
      </c>
      <c r="AH138" t="s">
        <v>498</v>
      </c>
      <c r="AI138" t="s">
        <v>978</v>
      </c>
      <c r="AJ138" t="s">
        <v>979</v>
      </c>
      <c r="AK138">
        <v>4848782</v>
      </c>
      <c r="AL138">
        <v>6057507</v>
      </c>
      <c r="AM138">
        <v>6868989</v>
      </c>
      <c r="AN138">
        <v>4355076</v>
      </c>
      <c r="AO138">
        <v>4990848</v>
      </c>
      <c r="AP138">
        <v>5329962</v>
      </c>
      <c r="AQ138">
        <v>6030691</v>
      </c>
      <c r="AR138">
        <v>7171748</v>
      </c>
      <c r="AS138">
        <v>5930731</v>
      </c>
      <c r="AT138">
        <v>5030136</v>
      </c>
      <c r="AU138">
        <v>5260107</v>
      </c>
      <c r="AV138">
        <v>5228474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5925092.8614292499</v>
      </c>
      <c r="BD138">
        <v>4891961.7834038502</v>
      </c>
      <c r="BE138">
        <v>6377723.4659669399</v>
      </c>
      <c r="BF138">
        <v>5172905.74378422</v>
      </c>
      <c r="BG138">
        <v>0</v>
      </c>
      <c r="BH138">
        <v>1016592.01016005</v>
      </c>
      <c r="BI138">
        <v>494908.46397136</v>
      </c>
      <c r="BJ138">
        <v>689459.76155146596</v>
      </c>
      <c r="BK138">
        <v>124649.44350222401</v>
      </c>
      <c r="BL138">
        <v>0</v>
      </c>
    </row>
    <row r="139" spans="1:64" s="13" customFormat="1" x14ac:dyDescent="0.3">
      <c r="A139">
        <v>6954</v>
      </c>
      <c r="B139">
        <v>15.446</v>
      </c>
      <c r="C139">
        <v>584.48895000000005</v>
      </c>
      <c r="D139">
        <f t="shared" si="2"/>
        <v>1.1462992275209751</v>
      </c>
      <c r="E139" t="s">
        <v>1027</v>
      </c>
      <c r="F139" t="s">
        <v>532</v>
      </c>
      <c r="G139" t="s">
        <v>62</v>
      </c>
      <c r="H139">
        <v>0.67</v>
      </c>
      <c r="I139" t="b">
        <v>1</v>
      </c>
      <c r="J139">
        <v>8.81</v>
      </c>
      <c r="K139">
        <v>584.48961999999995</v>
      </c>
      <c r="L139" t="s">
        <v>1022</v>
      </c>
      <c r="M139" t="s">
        <v>957</v>
      </c>
      <c r="N139" t="s">
        <v>1028</v>
      </c>
      <c r="O139" t="s">
        <v>1029</v>
      </c>
      <c r="P139">
        <v>530</v>
      </c>
      <c r="Q139" t="b">
        <v>0</v>
      </c>
      <c r="R139" t="b">
        <v>1</v>
      </c>
      <c r="S139" t="b">
        <v>0</v>
      </c>
      <c r="T139" t="s">
        <v>63</v>
      </c>
      <c r="U139" t="b">
        <v>0</v>
      </c>
      <c r="V139" t="b">
        <v>0</v>
      </c>
      <c r="W139">
        <v>6954</v>
      </c>
      <c r="X139">
        <v>0</v>
      </c>
      <c r="Y139">
        <v>0</v>
      </c>
      <c r="Z139">
        <v>1</v>
      </c>
      <c r="AA139">
        <v>7.0000000000000007E-2</v>
      </c>
      <c r="AB139">
        <v>0.95</v>
      </c>
      <c r="AC139">
        <v>0.06</v>
      </c>
      <c r="AD139">
        <v>6</v>
      </c>
      <c r="AE139">
        <v>0.17</v>
      </c>
      <c r="AF139">
        <v>0.85</v>
      </c>
      <c r="AG139">
        <v>545.86</v>
      </c>
      <c r="AH139" t="s">
        <v>501</v>
      </c>
      <c r="AI139" t="s">
        <v>1030</v>
      </c>
      <c r="AJ139" t="s">
        <v>1031</v>
      </c>
      <c r="AK139">
        <v>6021705</v>
      </c>
      <c r="AL139">
        <v>7030126</v>
      </c>
      <c r="AM139">
        <v>7402780</v>
      </c>
      <c r="AN139">
        <v>8595518</v>
      </c>
      <c r="AO139">
        <v>7938084</v>
      </c>
      <c r="AP139">
        <v>9749564</v>
      </c>
      <c r="AQ139">
        <v>10485854</v>
      </c>
      <c r="AR139">
        <v>9612572</v>
      </c>
      <c r="AS139">
        <v>9421309</v>
      </c>
      <c r="AT139">
        <v>8972482</v>
      </c>
      <c r="AU139">
        <v>9411928</v>
      </c>
      <c r="AV139">
        <v>8615783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6818203.5696379803</v>
      </c>
      <c r="BD139">
        <v>8761055.2654343303</v>
      </c>
      <c r="BE139">
        <v>9839911.4122317396</v>
      </c>
      <c r="BF139">
        <v>9000064.1864888594</v>
      </c>
      <c r="BG139">
        <v>0</v>
      </c>
      <c r="BH139">
        <v>714510.72038634703</v>
      </c>
      <c r="BI139">
        <v>917014.99956290994</v>
      </c>
      <c r="BJ139">
        <v>567518.04726249306</v>
      </c>
      <c r="BK139">
        <v>398788.540029836</v>
      </c>
      <c r="BL139">
        <v>0</v>
      </c>
    </row>
    <row r="140" spans="1:64" s="13" customFormat="1" x14ac:dyDescent="0.3">
      <c r="A140">
        <v>6983</v>
      </c>
      <c r="B140">
        <v>15.263999999999999</v>
      </c>
      <c r="C140">
        <v>586.50451999999996</v>
      </c>
      <c r="D140">
        <f t="shared" si="2"/>
        <v>1.1423598826358472</v>
      </c>
      <c r="E140" t="s">
        <v>1040</v>
      </c>
      <c r="F140" t="s">
        <v>532</v>
      </c>
      <c r="G140" t="s">
        <v>62</v>
      </c>
      <c r="H140">
        <v>0.67</v>
      </c>
      <c r="I140" t="b">
        <v>1</v>
      </c>
      <c r="J140">
        <v>9.1</v>
      </c>
      <c r="K140">
        <v>586.50518999999997</v>
      </c>
      <c r="L140" t="s">
        <v>1041</v>
      </c>
      <c r="M140" t="s">
        <v>957</v>
      </c>
      <c r="N140" t="s">
        <v>1042</v>
      </c>
      <c r="O140" t="s">
        <v>1043</v>
      </c>
      <c r="P140">
        <v>530</v>
      </c>
      <c r="Q140" t="b">
        <v>0</v>
      </c>
      <c r="R140" t="b">
        <v>1</v>
      </c>
      <c r="S140" t="b">
        <v>0</v>
      </c>
      <c r="T140" t="s">
        <v>63</v>
      </c>
      <c r="U140" t="b">
        <v>0</v>
      </c>
      <c r="V140" t="b">
        <v>0</v>
      </c>
      <c r="W140">
        <v>6983</v>
      </c>
      <c r="X140">
        <v>0</v>
      </c>
      <c r="Y140">
        <v>0</v>
      </c>
      <c r="Z140">
        <v>1</v>
      </c>
      <c r="AA140">
        <v>0.31</v>
      </c>
      <c r="AB140">
        <v>0.89</v>
      </c>
      <c r="AC140">
        <v>0.35</v>
      </c>
      <c r="AD140">
        <v>6</v>
      </c>
      <c r="AE140">
        <v>0.33</v>
      </c>
      <c r="AF140">
        <v>1.1200000000000001</v>
      </c>
      <c r="AG140">
        <v>2155.1799999999998</v>
      </c>
      <c r="AH140" t="s">
        <v>504</v>
      </c>
      <c r="AI140" t="s">
        <v>1044</v>
      </c>
      <c r="AJ140" t="s">
        <v>1045</v>
      </c>
      <c r="AK140">
        <v>24672721</v>
      </c>
      <c r="AL140">
        <v>30564547</v>
      </c>
      <c r="AM140">
        <v>34157296</v>
      </c>
      <c r="AN140">
        <v>26747264</v>
      </c>
      <c r="AO140">
        <v>30162524</v>
      </c>
      <c r="AP140">
        <v>30421066</v>
      </c>
      <c r="AQ140">
        <v>30100858</v>
      </c>
      <c r="AR140">
        <v>35015262</v>
      </c>
      <c r="AS140">
        <v>27308266</v>
      </c>
      <c r="AT140">
        <v>24649915</v>
      </c>
      <c r="AU140">
        <v>27402024</v>
      </c>
      <c r="AV140">
        <v>26441631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29798188.0751491</v>
      </c>
      <c r="BD140">
        <v>29110284.812517501</v>
      </c>
      <c r="BE140">
        <v>30808128.764940798</v>
      </c>
      <c r="BF140">
        <v>26164523.405903801</v>
      </c>
      <c r="BG140">
        <v>0</v>
      </c>
      <c r="BH140">
        <v>4788504.1524791503</v>
      </c>
      <c r="BI140">
        <v>2050514.80870359</v>
      </c>
      <c r="BJ140">
        <v>3901873.83789011</v>
      </c>
      <c r="BK140">
        <v>1396823.8133386399</v>
      </c>
      <c r="BL140">
        <v>0</v>
      </c>
    </row>
    <row r="141" spans="1:64" s="13" customFormat="1" x14ac:dyDescent="0.3">
      <c r="A141">
        <v>6984</v>
      </c>
      <c r="B141">
        <v>15.548</v>
      </c>
      <c r="C141">
        <v>586.50451999999996</v>
      </c>
      <c r="D141">
        <f t="shared" si="2"/>
        <v>1.1423598826358472</v>
      </c>
      <c r="E141" t="s">
        <v>1040</v>
      </c>
      <c r="F141" t="s">
        <v>532</v>
      </c>
      <c r="G141" t="s">
        <v>62</v>
      </c>
      <c r="H141">
        <v>0.72</v>
      </c>
      <c r="I141" t="b">
        <v>1</v>
      </c>
      <c r="J141">
        <v>9.1</v>
      </c>
      <c r="K141">
        <v>586.50518999999997</v>
      </c>
      <c r="L141" t="s">
        <v>1041</v>
      </c>
      <c r="M141" t="s">
        <v>957</v>
      </c>
      <c r="N141" t="s">
        <v>1042</v>
      </c>
      <c r="O141" t="s">
        <v>1043</v>
      </c>
      <c r="P141">
        <v>530</v>
      </c>
      <c r="Q141" t="b">
        <v>0</v>
      </c>
      <c r="R141" t="b">
        <v>1</v>
      </c>
      <c r="S141" t="b">
        <v>0</v>
      </c>
      <c r="T141" t="s">
        <v>63</v>
      </c>
      <c r="U141" t="b">
        <v>0</v>
      </c>
      <c r="V141" t="b">
        <v>0</v>
      </c>
      <c r="W141">
        <v>6984</v>
      </c>
      <c r="X141">
        <v>0</v>
      </c>
      <c r="Y141">
        <v>0</v>
      </c>
      <c r="Z141">
        <v>1</v>
      </c>
      <c r="AA141">
        <v>0.39</v>
      </c>
      <c r="AB141">
        <v>0.9</v>
      </c>
      <c r="AC141">
        <v>0.35</v>
      </c>
      <c r="AD141">
        <v>6</v>
      </c>
      <c r="AE141">
        <v>0.33</v>
      </c>
      <c r="AF141">
        <v>1.1399999999999999</v>
      </c>
      <c r="AG141">
        <v>11586.87</v>
      </c>
      <c r="AH141" t="s">
        <v>496</v>
      </c>
      <c r="AI141" t="s">
        <v>1046</v>
      </c>
      <c r="AJ141" t="s">
        <v>1047</v>
      </c>
      <c r="AK141">
        <v>149667739</v>
      </c>
      <c r="AL141">
        <v>169968161</v>
      </c>
      <c r="AM141">
        <v>179937274</v>
      </c>
      <c r="AN141">
        <v>165431135</v>
      </c>
      <c r="AO141">
        <v>176143997</v>
      </c>
      <c r="AP141">
        <v>185009921</v>
      </c>
      <c r="AQ141">
        <v>205410521</v>
      </c>
      <c r="AR141">
        <v>202680607</v>
      </c>
      <c r="AS141">
        <v>189525153</v>
      </c>
      <c r="AT141">
        <v>178680163</v>
      </c>
      <c r="AU141">
        <v>197200036</v>
      </c>
      <c r="AV141">
        <v>184208711</v>
      </c>
      <c r="AW141">
        <v>0</v>
      </c>
      <c r="AX141">
        <v>7484</v>
      </c>
      <c r="AY141">
        <v>15262</v>
      </c>
      <c r="AZ141">
        <v>0</v>
      </c>
      <c r="BA141">
        <v>0</v>
      </c>
      <c r="BB141">
        <v>122272</v>
      </c>
      <c r="BC141">
        <v>166524391.44911399</v>
      </c>
      <c r="BD141">
        <v>175528350.65991101</v>
      </c>
      <c r="BE141">
        <v>199205426.763861</v>
      </c>
      <c r="BF141">
        <v>186696303.278202</v>
      </c>
      <c r="BG141">
        <v>24169.664721338599</v>
      </c>
      <c r="BH141">
        <v>15425817.8259927</v>
      </c>
      <c r="BI141">
        <v>9803901.2632888407</v>
      </c>
      <c r="BJ141">
        <v>8493755.6618994698</v>
      </c>
      <c r="BK141">
        <v>9507234.5632688608</v>
      </c>
      <c r="BL141">
        <v>48444.419601136004</v>
      </c>
    </row>
    <row r="142" spans="1:64" s="13" customFormat="1" x14ac:dyDescent="0.3">
      <c r="A142">
        <v>6956</v>
      </c>
      <c r="B142">
        <v>15.736000000000001</v>
      </c>
      <c r="C142">
        <v>584.48914000000002</v>
      </c>
      <c r="D142">
        <f t="shared" si="2"/>
        <v>0.82122929732265371</v>
      </c>
      <c r="E142" t="s">
        <v>1027</v>
      </c>
      <c r="F142" t="s">
        <v>532</v>
      </c>
      <c r="G142" t="s">
        <v>62</v>
      </c>
      <c r="H142">
        <v>0.67</v>
      </c>
      <c r="I142" t="b">
        <v>1</v>
      </c>
      <c r="J142">
        <v>8.81</v>
      </c>
      <c r="K142">
        <v>584.48961999999995</v>
      </c>
      <c r="L142" t="s">
        <v>1022</v>
      </c>
      <c r="M142" t="s">
        <v>957</v>
      </c>
      <c r="N142" t="s">
        <v>1028</v>
      </c>
      <c r="O142" t="s">
        <v>1029</v>
      </c>
      <c r="P142">
        <v>530</v>
      </c>
      <c r="Q142" t="b">
        <v>0</v>
      </c>
      <c r="R142" t="b">
        <v>1</v>
      </c>
      <c r="S142" t="b">
        <v>0</v>
      </c>
      <c r="T142" t="s">
        <v>63</v>
      </c>
      <c r="U142" t="b">
        <v>0</v>
      </c>
      <c r="V142" t="b">
        <v>0</v>
      </c>
      <c r="W142">
        <v>6956</v>
      </c>
      <c r="X142">
        <v>0</v>
      </c>
      <c r="Y142">
        <v>0</v>
      </c>
      <c r="Z142">
        <v>1</v>
      </c>
      <c r="AA142">
        <v>0.08</v>
      </c>
      <c r="AB142">
        <v>0.99</v>
      </c>
      <c r="AC142">
        <v>0.06</v>
      </c>
      <c r="AD142">
        <v>6</v>
      </c>
      <c r="AE142">
        <v>0.17</v>
      </c>
      <c r="AF142">
        <v>0.86</v>
      </c>
      <c r="AG142">
        <v>1862.84</v>
      </c>
      <c r="AH142" t="s">
        <v>493</v>
      </c>
      <c r="AI142" t="s">
        <v>1033</v>
      </c>
      <c r="AJ142" t="s">
        <v>1034</v>
      </c>
      <c r="AK142">
        <v>18876104</v>
      </c>
      <c r="AL142">
        <v>16842953</v>
      </c>
      <c r="AM142">
        <v>17336361</v>
      </c>
      <c r="AN142">
        <v>25276870</v>
      </c>
      <c r="AO142">
        <v>24256768</v>
      </c>
      <c r="AP142">
        <v>28343521</v>
      </c>
      <c r="AQ142">
        <v>34156835</v>
      </c>
      <c r="AR142">
        <v>29136309</v>
      </c>
      <c r="AS142">
        <v>29846871</v>
      </c>
      <c r="AT142">
        <v>27115867</v>
      </c>
      <c r="AU142">
        <v>31376026</v>
      </c>
      <c r="AV142">
        <v>28755599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17685139.687326599</v>
      </c>
      <c r="BD142">
        <v>25959052.927376602</v>
      </c>
      <c r="BE142">
        <v>31046671.698743802</v>
      </c>
      <c r="BF142">
        <v>29082497.5324082</v>
      </c>
      <c r="BG142">
        <v>0</v>
      </c>
      <c r="BH142">
        <v>1060500.0149785299</v>
      </c>
      <c r="BI142">
        <v>2127067.6170884701</v>
      </c>
      <c r="BJ142">
        <v>2716811.2506467798</v>
      </c>
      <c r="BK142">
        <v>2148810.4878046401</v>
      </c>
      <c r="BL142">
        <v>0</v>
      </c>
    </row>
    <row r="143" spans="1:64" s="13" customFormat="1" x14ac:dyDescent="0.3">
      <c r="A143">
        <v>7234</v>
      </c>
      <c r="B143">
        <v>16.773</v>
      </c>
      <c r="C143">
        <v>600.52039000000002</v>
      </c>
      <c r="D143">
        <f t="shared" si="2"/>
        <v>0.79930610892005283</v>
      </c>
      <c r="E143" t="s">
        <v>1104</v>
      </c>
      <c r="F143" t="s">
        <v>532</v>
      </c>
      <c r="G143" t="s">
        <v>62</v>
      </c>
      <c r="H143">
        <v>0.67</v>
      </c>
      <c r="I143" t="b">
        <v>1</v>
      </c>
      <c r="J143">
        <v>9.3800000000000008</v>
      </c>
      <c r="K143">
        <v>600.52086999999995</v>
      </c>
      <c r="L143" t="s">
        <v>1105</v>
      </c>
      <c r="M143" t="s">
        <v>957</v>
      </c>
      <c r="N143" t="s">
        <v>1106</v>
      </c>
      <c r="O143" t="s">
        <v>1107</v>
      </c>
      <c r="P143">
        <v>530</v>
      </c>
      <c r="Q143" t="b">
        <v>0</v>
      </c>
      <c r="R143" t="b">
        <v>1</v>
      </c>
      <c r="S143" t="b">
        <v>0</v>
      </c>
      <c r="T143" t="s">
        <v>63</v>
      </c>
      <c r="U143" t="b">
        <v>0</v>
      </c>
      <c r="V143" t="b">
        <v>0</v>
      </c>
      <c r="W143">
        <v>7234</v>
      </c>
      <c r="X143">
        <v>0</v>
      </c>
      <c r="Y143">
        <v>0</v>
      </c>
      <c r="Z143">
        <v>1</v>
      </c>
      <c r="AA143">
        <v>0.32</v>
      </c>
      <c r="AB143">
        <v>0.91</v>
      </c>
      <c r="AC143">
        <v>0.35</v>
      </c>
      <c r="AD143">
        <v>6</v>
      </c>
      <c r="AE143">
        <v>0.33</v>
      </c>
      <c r="AF143">
        <v>1.1299999999999999</v>
      </c>
      <c r="AG143">
        <v>431.38</v>
      </c>
      <c r="AH143" t="s">
        <v>495</v>
      </c>
      <c r="AI143" t="s">
        <v>1108</v>
      </c>
      <c r="AJ143" t="s">
        <v>1109</v>
      </c>
      <c r="AK143">
        <v>11865537</v>
      </c>
      <c r="AL143">
        <v>12245585</v>
      </c>
      <c r="AM143">
        <v>12890531</v>
      </c>
      <c r="AN143">
        <v>12159655</v>
      </c>
      <c r="AO143">
        <v>13012674</v>
      </c>
      <c r="AP143">
        <v>12557361</v>
      </c>
      <c r="AQ143">
        <v>19475979</v>
      </c>
      <c r="AR143">
        <v>19530683</v>
      </c>
      <c r="AS143">
        <v>17804318</v>
      </c>
      <c r="AT143">
        <v>15800419</v>
      </c>
      <c r="AU143">
        <v>17117725</v>
      </c>
      <c r="AV143">
        <v>17704083</v>
      </c>
      <c r="AW143">
        <v>0</v>
      </c>
      <c r="AX143">
        <v>0</v>
      </c>
      <c r="AY143">
        <v>0</v>
      </c>
      <c r="AZ143">
        <v>0</v>
      </c>
      <c r="BA143">
        <v>13075</v>
      </c>
      <c r="BB143">
        <v>0</v>
      </c>
      <c r="BC143">
        <v>12333884.4200377</v>
      </c>
      <c r="BD143">
        <v>12576563.309211601</v>
      </c>
      <c r="BE143">
        <v>18936993.242325801</v>
      </c>
      <c r="BF143">
        <v>16874075.522063401</v>
      </c>
      <c r="BG143">
        <v>2179.09481505534</v>
      </c>
      <c r="BH143">
        <v>518170.76379607298</v>
      </c>
      <c r="BI143">
        <v>426833.76884750399</v>
      </c>
      <c r="BJ143">
        <v>981306.49687829602</v>
      </c>
      <c r="BK143">
        <v>974939.96504485095</v>
      </c>
      <c r="BL143">
        <v>5337.6703980300599</v>
      </c>
    </row>
    <row r="144" spans="1:64" s="13" customFormat="1" x14ac:dyDescent="0.3">
      <c r="A144">
        <v>6752</v>
      </c>
      <c r="B144">
        <v>14.945</v>
      </c>
      <c r="C144">
        <v>572.48925999999994</v>
      </c>
      <c r="D144">
        <f t="shared" si="2"/>
        <v>0.62883236206200921</v>
      </c>
      <c r="E144" t="s">
        <v>980</v>
      </c>
      <c r="F144" t="s">
        <v>532</v>
      </c>
      <c r="G144" t="s">
        <v>62</v>
      </c>
      <c r="H144">
        <v>0.67</v>
      </c>
      <c r="I144" t="b">
        <v>1</v>
      </c>
      <c r="J144">
        <v>8.83</v>
      </c>
      <c r="K144">
        <v>572.48961999999995</v>
      </c>
      <c r="L144" t="s">
        <v>970</v>
      </c>
      <c r="M144" t="s">
        <v>957</v>
      </c>
      <c r="N144" t="s">
        <v>981</v>
      </c>
      <c r="O144" t="s">
        <v>982</v>
      </c>
      <c r="P144">
        <v>530</v>
      </c>
      <c r="Q144" t="b">
        <v>0</v>
      </c>
      <c r="R144" t="b">
        <v>1</v>
      </c>
      <c r="S144" t="b">
        <v>0</v>
      </c>
      <c r="T144" t="s">
        <v>63</v>
      </c>
      <c r="U144" t="b">
        <v>0</v>
      </c>
      <c r="V144" t="b">
        <v>0</v>
      </c>
      <c r="W144">
        <v>6752</v>
      </c>
      <c r="X144">
        <v>0</v>
      </c>
      <c r="Y144">
        <v>0</v>
      </c>
      <c r="Z144">
        <v>1</v>
      </c>
      <c r="AA144">
        <v>0.28000000000000003</v>
      </c>
      <c r="AB144">
        <v>0.8</v>
      </c>
      <c r="AC144">
        <v>0.34</v>
      </c>
      <c r="AD144">
        <v>6</v>
      </c>
      <c r="AE144">
        <v>0.33</v>
      </c>
      <c r="AF144">
        <v>1.0900000000000001</v>
      </c>
      <c r="AG144">
        <v>215.34</v>
      </c>
      <c r="AH144" t="s">
        <v>503</v>
      </c>
      <c r="AI144" t="s">
        <v>983</v>
      </c>
      <c r="AJ144" t="s">
        <v>984</v>
      </c>
      <c r="AK144">
        <v>3706034</v>
      </c>
      <c r="AL144">
        <v>4772374</v>
      </c>
      <c r="AM144">
        <v>5481841</v>
      </c>
      <c r="AN144">
        <v>4663360</v>
      </c>
      <c r="AO144">
        <v>4754333</v>
      </c>
      <c r="AP144">
        <v>5426852</v>
      </c>
      <c r="AQ144">
        <v>6882012</v>
      </c>
      <c r="AR144">
        <v>7237674</v>
      </c>
      <c r="AS144">
        <v>6140812</v>
      </c>
      <c r="AT144">
        <v>6417628</v>
      </c>
      <c r="AU144">
        <v>6919981</v>
      </c>
      <c r="AV144">
        <v>7052565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4653416.2492995197</v>
      </c>
      <c r="BD144">
        <v>4948181.7414593296</v>
      </c>
      <c r="BE144">
        <v>6753499.6948059304</v>
      </c>
      <c r="BF144">
        <v>6796724.6299313903</v>
      </c>
      <c r="BG144">
        <v>0</v>
      </c>
      <c r="BH144">
        <v>893859.95879439695</v>
      </c>
      <c r="BI144">
        <v>417028.73281043302</v>
      </c>
      <c r="BJ144">
        <v>559609.83494221698</v>
      </c>
      <c r="BK144">
        <v>334933.74720118201</v>
      </c>
      <c r="BL144">
        <v>0</v>
      </c>
    </row>
    <row r="145" spans="1:64" s="13" customFormat="1" x14ac:dyDescent="0.3">
      <c r="A145">
        <v>6711</v>
      </c>
      <c r="B145">
        <v>14.847</v>
      </c>
      <c r="C145">
        <v>570.47357</v>
      </c>
      <c r="D145">
        <f t="shared" si="2"/>
        <v>0.54340787699716087</v>
      </c>
      <c r="E145" t="s">
        <v>956</v>
      </c>
      <c r="F145" t="s">
        <v>532</v>
      </c>
      <c r="G145" t="s">
        <v>62</v>
      </c>
      <c r="H145">
        <v>0.67</v>
      </c>
      <c r="I145" t="b">
        <v>1</v>
      </c>
      <c r="J145">
        <v>8.59</v>
      </c>
      <c r="K145">
        <v>570.47388000000001</v>
      </c>
      <c r="L145" t="s">
        <v>952</v>
      </c>
      <c r="M145" t="s">
        <v>957</v>
      </c>
      <c r="N145" t="s">
        <v>958</v>
      </c>
      <c r="O145" t="s">
        <v>959</v>
      </c>
      <c r="P145">
        <v>530</v>
      </c>
      <c r="Q145" t="b">
        <v>0</v>
      </c>
      <c r="R145" t="b">
        <v>1</v>
      </c>
      <c r="S145" t="b">
        <v>0</v>
      </c>
      <c r="T145" t="s">
        <v>63</v>
      </c>
      <c r="U145" t="b">
        <v>0</v>
      </c>
      <c r="V145" t="b">
        <v>0</v>
      </c>
      <c r="W145">
        <v>6711</v>
      </c>
      <c r="X145">
        <v>0</v>
      </c>
      <c r="Y145">
        <v>0</v>
      </c>
      <c r="Z145">
        <v>1</v>
      </c>
      <c r="AA145">
        <v>7.0000000000000007E-2</v>
      </c>
      <c r="AB145">
        <v>0.96</v>
      </c>
      <c r="AC145">
        <v>0.06</v>
      </c>
      <c r="AD145">
        <v>6</v>
      </c>
      <c r="AE145">
        <v>0.17</v>
      </c>
      <c r="AF145">
        <v>0.85</v>
      </c>
      <c r="AG145">
        <v>206.27</v>
      </c>
      <c r="AH145" t="s">
        <v>503</v>
      </c>
      <c r="AI145" t="s">
        <v>960</v>
      </c>
      <c r="AJ145" t="s">
        <v>961</v>
      </c>
      <c r="AK145">
        <v>1651409</v>
      </c>
      <c r="AL145">
        <v>2058317</v>
      </c>
      <c r="AM145">
        <v>2482032</v>
      </c>
      <c r="AN145">
        <v>2902620</v>
      </c>
      <c r="AO145">
        <v>2787918</v>
      </c>
      <c r="AP145">
        <v>3044379</v>
      </c>
      <c r="AQ145">
        <v>3678847</v>
      </c>
      <c r="AR145">
        <v>3014580</v>
      </c>
      <c r="AS145">
        <v>3060644</v>
      </c>
      <c r="AT145">
        <v>3094598</v>
      </c>
      <c r="AU145">
        <v>3343437</v>
      </c>
      <c r="AV145">
        <v>3287322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2063919.3092346999</v>
      </c>
      <c r="BD145">
        <v>2911639.0308217201</v>
      </c>
      <c r="BE145">
        <v>3251356.9243759499</v>
      </c>
      <c r="BF145">
        <v>3241785.86548521</v>
      </c>
      <c r="BG145">
        <v>0</v>
      </c>
      <c r="BH145">
        <v>415339.93166507198</v>
      </c>
      <c r="BI145">
        <v>128468.201952736</v>
      </c>
      <c r="BJ145">
        <v>370933.23117322801</v>
      </c>
      <c r="BK145">
        <v>130519.49549020801</v>
      </c>
      <c r="BL145">
        <v>0</v>
      </c>
    </row>
    <row r="146" spans="1:64" s="13" customFormat="1" x14ac:dyDescent="0.3">
      <c r="A146">
        <v>7499</v>
      </c>
      <c r="B146">
        <v>17.053000000000001</v>
      </c>
      <c r="C146">
        <v>614.53619000000003</v>
      </c>
      <c r="D146">
        <f t="shared" si="2"/>
        <v>0.50444522011814275</v>
      </c>
      <c r="E146" t="s">
        <v>1186</v>
      </c>
      <c r="F146" t="s">
        <v>532</v>
      </c>
      <c r="G146" t="s">
        <v>62</v>
      </c>
      <c r="H146">
        <v>0.72</v>
      </c>
      <c r="I146" t="b">
        <v>1</v>
      </c>
      <c r="J146">
        <v>9.8699999999999992</v>
      </c>
      <c r="K146">
        <v>614.53650000000005</v>
      </c>
      <c r="L146" t="s">
        <v>1187</v>
      </c>
      <c r="M146" t="s">
        <v>957</v>
      </c>
      <c r="N146" t="s">
        <v>1188</v>
      </c>
      <c r="O146" t="s">
        <v>1189</v>
      </c>
      <c r="P146">
        <v>530</v>
      </c>
      <c r="Q146" t="b">
        <v>0</v>
      </c>
      <c r="R146" t="b">
        <v>1</v>
      </c>
      <c r="S146" t="b">
        <v>0</v>
      </c>
      <c r="T146" t="s">
        <v>63</v>
      </c>
      <c r="U146" t="b">
        <v>0</v>
      </c>
      <c r="V146" t="b">
        <v>0</v>
      </c>
      <c r="W146">
        <v>7499</v>
      </c>
      <c r="X146">
        <v>0</v>
      </c>
      <c r="Y146">
        <v>0</v>
      </c>
      <c r="Z146">
        <v>1</v>
      </c>
      <c r="AA146">
        <v>0.28999999999999998</v>
      </c>
      <c r="AB146">
        <v>0.84</v>
      </c>
      <c r="AC146">
        <v>0.34</v>
      </c>
      <c r="AD146">
        <v>6</v>
      </c>
      <c r="AE146">
        <v>0.33</v>
      </c>
      <c r="AF146">
        <v>1.1000000000000001</v>
      </c>
      <c r="AG146">
        <v>8131.55</v>
      </c>
      <c r="AH146" t="s">
        <v>496</v>
      </c>
      <c r="AI146" t="s">
        <v>1190</v>
      </c>
      <c r="AJ146" t="s">
        <v>1191</v>
      </c>
      <c r="AK146">
        <v>120177397</v>
      </c>
      <c r="AL146">
        <v>150848484</v>
      </c>
      <c r="AM146">
        <v>165085256</v>
      </c>
      <c r="AN146">
        <v>104565553</v>
      </c>
      <c r="AO146">
        <v>112096936</v>
      </c>
      <c r="AP146">
        <v>110498104</v>
      </c>
      <c r="AQ146">
        <v>136341401</v>
      </c>
      <c r="AR146">
        <v>146232631</v>
      </c>
      <c r="AS146">
        <v>117336005</v>
      </c>
      <c r="AT146">
        <v>90517517</v>
      </c>
      <c r="AU146">
        <v>100693727</v>
      </c>
      <c r="AV146">
        <v>94840841</v>
      </c>
      <c r="AW146">
        <v>0</v>
      </c>
      <c r="AX146">
        <v>0</v>
      </c>
      <c r="AY146">
        <v>9092</v>
      </c>
      <c r="AZ146">
        <v>0</v>
      </c>
      <c r="BA146">
        <v>0</v>
      </c>
      <c r="BB146">
        <v>62554</v>
      </c>
      <c r="BC146">
        <v>145370378.92011499</v>
      </c>
      <c r="BD146">
        <v>109053531.205488</v>
      </c>
      <c r="BE146">
        <v>133303345.52244399</v>
      </c>
      <c r="BF146">
        <v>95350694.790041894</v>
      </c>
      <c r="BG146">
        <v>11940.8713570074</v>
      </c>
      <c r="BH146">
        <v>22949644.3583791</v>
      </c>
      <c r="BI146">
        <v>3968063.1965817399</v>
      </c>
      <c r="BJ146">
        <v>14685914.6128179</v>
      </c>
      <c r="BK146">
        <v>5107227.7065269696</v>
      </c>
      <c r="BL146">
        <v>25060.381805806701</v>
      </c>
    </row>
    <row r="147" spans="1:64" s="13" customFormat="1" x14ac:dyDescent="0.3">
      <c r="A147">
        <v>7742</v>
      </c>
      <c r="B147">
        <v>17.942</v>
      </c>
      <c r="C147">
        <v>628.55187999999998</v>
      </c>
      <c r="D147">
        <f t="shared" si="2"/>
        <v>0.49319691339096777</v>
      </c>
      <c r="E147" t="s">
        <v>1306</v>
      </c>
      <c r="F147" t="s">
        <v>532</v>
      </c>
      <c r="G147" t="s">
        <v>62</v>
      </c>
      <c r="H147">
        <v>0.72</v>
      </c>
      <c r="I147" t="b">
        <v>1</v>
      </c>
      <c r="J147">
        <v>10.59</v>
      </c>
      <c r="K147">
        <v>628.55219</v>
      </c>
      <c r="L147" t="s">
        <v>1307</v>
      </c>
      <c r="M147" t="s">
        <v>957</v>
      </c>
      <c r="N147" t="s">
        <v>1308</v>
      </c>
      <c r="O147" t="s">
        <v>1309</v>
      </c>
      <c r="P147">
        <v>530</v>
      </c>
      <c r="Q147" t="b">
        <v>0</v>
      </c>
      <c r="R147" t="b">
        <v>1</v>
      </c>
      <c r="S147" t="b">
        <v>0</v>
      </c>
      <c r="T147" t="s">
        <v>63</v>
      </c>
      <c r="U147" t="b">
        <v>0</v>
      </c>
      <c r="V147" t="b">
        <v>0</v>
      </c>
      <c r="W147">
        <v>7742</v>
      </c>
      <c r="X147">
        <v>0</v>
      </c>
      <c r="Y147">
        <v>0</v>
      </c>
      <c r="Z147">
        <v>1</v>
      </c>
      <c r="AA147">
        <v>0.26</v>
      </c>
      <c r="AB147">
        <v>0.81</v>
      </c>
      <c r="AC147">
        <v>0.32</v>
      </c>
      <c r="AD147">
        <v>6</v>
      </c>
      <c r="AE147">
        <v>0.17</v>
      </c>
      <c r="AF147">
        <v>0.97</v>
      </c>
      <c r="AG147">
        <v>4371.54</v>
      </c>
      <c r="AH147" t="s">
        <v>496</v>
      </c>
      <c r="AI147" t="s">
        <v>1310</v>
      </c>
      <c r="AJ147" t="s">
        <v>1311</v>
      </c>
      <c r="AK147">
        <v>200137378</v>
      </c>
      <c r="AL147">
        <v>271381147</v>
      </c>
      <c r="AM147">
        <v>349509441</v>
      </c>
      <c r="AN147">
        <v>113468273</v>
      </c>
      <c r="AO147">
        <v>140907156</v>
      </c>
      <c r="AP147">
        <v>131692642</v>
      </c>
      <c r="AQ147">
        <v>160108216</v>
      </c>
      <c r="AR147">
        <v>220649891</v>
      </c>
      <c r="AS147">
        <v>140133697</v>
      </c>
      <c r="AT147">
        <v>92223514</v>
      </c>
      <c r="AU147">
        <v>103838498</v>
      </c>
      <c r="AV147">
        <v>95344158</v>
      </c>
      <c r="AW147">
        <v>0</v>
      </c>
      <c r="AX147">
        <v>0</v>
      </c>
      <c r="AY147">
        <v>30551</v>
      </c>
      <c r="AZ147">
        <v>0</v>
      </c>
      <c r="BA147">
        <v>7125</v>
      </c>
      <c r="BB147">
        <v>135780</v>
      </c>
      <c r="BC147">
        <v>273675988.63459599</v>
      </c>
      <c r="BD147">
        <v>128689356.73495699</v>
      </c>
      <c r="BE147">
        <v>173630601.04465199</v>
      </c>
      <c r="BF147">
        <v>97135390.065115795</v>
      </c>
      <c r="BG147">
        <v>28909.369406612001</v>
      </c>
      <c r="BH147">
        <v>74712468.850271598</v>
      </c>
      <c r="BI147">
        <v>13963805.5304971</v>
      </c>
      <c r="BJ147">
        <v>41926787.986272499</v>
      </c>
      <c r="BK147">
        <v>6011102.1483713398</v>
      </c>
      <c r="BL147">
        <v>53676.524789773801</v>
      </c>
    </row>
    <row r="148" spans="1:64" s="13" customFormat="1" x14ac:dyDescent="0.3">
      <c r="A148">
        <v>7235</v>
      </c>
      <c r="B148">
        <v>16.16</v>
      </c>
      <c r="C148">
        <v>600.52062999999998</v>
      </c>
      <c r="D148">
        <f t="shared" si="2"/>
        <v>0.39965305446002641</v>
      </c>
      <c r="E148" t="s">
        <v>1110</v>
      </c>
      <c r="F148" t="s">
        <v>532</v>
      </c>
      <c r="G148" t="s">
        <v>62</v>
      </c>
      <c r="H148">
        <v>0.83</v>
      </c>
      <c r="I148" t="b">
        <v>1</v>
      </c>
      <c r="J148">
        <v>9.24</v>
      </c>
      <c r="K148">
        <v>600.52086999999995</v>
      </c>
      <c r="L148" t="s">
        <v>1105</v>
      </c>
      <c r="M148" t="s">
        <v>957</v>
      </c>
      <c r="N148" t="s">
        <v>1111</v>
      </c>
      <c r="O148" t="s">
        <v>1112</v>
      </c>
      <c r="P148">
        <v>530</v>
      </c>
      <c r="Q148" t="b">
        <v>0</v>
      </c>
      <c r="R148" t="b">
        <v>1</v>
      </c>
      <c r="S148" t="b">
        <v>0</v>
      </c>
      <c r="T148" t="s">
        <v>63</v>
      </c>
      <c r="U148" t="b">
        <v>0</v>
      </c>
      <c r="V148" t="b">
        <v>0</v>
      </c>
      <c r="W148">
        <v>7235</v>
      </c>
      <c r="X148">
        <v>0</v>
      </c>
      <c r="Y148">
        <v>0</v>
      </c>
      <c r="Z148">
        <v>1</v>
      </c>
      <c r="AA148">
        <v>0.3</v>
      </c>
      <c r="AB148">
        <v>0.92</v>
      </c>
      <c r="AC148">
        <v>0.32</v>
      </c>
      <c r="AD148">
        <v>6</v>
      </c>
      <c r="AE148">
        <v>0.17</v>
      </c>
      <c r="AF148">
        <v>1</v>
      </c>
      <c r="AG148">
        <v>23129.51</v>
      </c>
      <c r="AH148" t="s">
        <v>496</v>
      </c>
      <c r="AI148" t="s">
        <v>1113</v>
      </c>
      <c r="AJ148" t="s">
        <v>1114</v>
      </c>
      <c r="AK148">
        <v>905972392</v>
      </c>
      <c r="AL148">
        <v>1155460279</v>
      </c>
      <c r="AM148">
        <v>1243948155</v>
      </c>
      <c r="AN148">
        <v>822658004</v>
      </c>
      <c r="AO148">
        <v>921182239</v>
      </c>
      <c r="AP148">
        <v>869184591</v>
      </c>
      <c r="AQ148">
        <v>976135762</v>
      </c>
      <c r="AR148">
        <v>1152908134</v>
      </c>
      <c r="AS148">
        <v>883221701</v>
      </c>
      <c r="AT148">
        <v>735859825</v>
      </c>
      <c r="AU148">
        <v>834684589</v>
      </c>
      <c r="AV148">
        <v>774066236</v>
      </c>
      <c r="AW148">
        <v>0</v>
      </c>
      <c r="AX148">
        <v>136102</v>
      </c>
      <c r="AY148">
        <v>169749</v>
      </c>
      <c r="AZ148">
        <v>57382</v>
      </c>
      <c r="BA148">
        <v>0</v>
      </c>
      <c r="BB148">
        <v>593518</v>
      </c>
      <c r="BC148">
        <v>1101793608.50583</v>
      </c>
      <c r="BD148">
        <v>871008277.90739703</v>
      </c>
      <c r="BE148">
        <v>1004088532.37413</v>
      </c>
      <c r="BF148">
        <v>781536883.48234701</v>
      </c>
      <c r="BG148">
        <v>159458.44431781399</v>
      </c>
      <c r="BH148">
        <v>175262624.806977</v>
      </c>
      <c r="BI148">
        <v>49287428.2895284</v>
      </c>
      <c r="BJ148">
        <v>136998945.78336301</v>
      </c>
      <c r="BK148">
        <v>49834139.153361902</v>
      </c>
      <c r="BL148">
        <v>223755.606582593</v>
      </c>
    </row>
    <row r="149" spans="1:64" s="13" customFormat="1" x14ac:dyDescent="0.3">
      <c r="A149">
        <v>7468</v>
      </c>
      <c r="B149">
        <v>17.225999999999999</v>
      </c>
      <c r="C149">
        <v>612.52099999999996</v>
      </c>
      <c r="D149">
        <f t="shared" si="2"/>
        <v>0.21223766630652449</v>
      </c>
      <c r="E149" t="s">
        <v>1180</v>
      </c>
      <c r="F149" t="s">
        <v>532</v>
      </c>
      <c r="G149" t="s">
        <v>62</v>
      </c>
      <c r="H149">
        <v>0.67</v>
      </c>
      <c r="I149" t="b">
        <v>1</v>
      </c>
      <c r="J149">
        <v>9.2799999999999994</v>
      </c>
      <c r="K149">
        <v>612.52086999999995</v>
      </c>
      <c r="L149" t="s">
        <v>1175</v>
      </c>
      <c r="M149" t="s">
        <v>957</v>
      </c>
      <c r="N149" t="s">
        <v>1181</v>
      </c>
      <c r="O149" t="s">
        <v>1182</v>
      </c>
      <c r="P149">
        <v>530</v>
      </c>
      <c r="Q149" t="b">
        <v>0</v>
      </c>
      <c r="R149" t="b">
        <v>1</v>
      </c>
      <c r="S149" t="b">
        <v>0</v>
      </c>
      <c r="T149" t="s">
        <v>63</v>
      </c>
      <c r="U149" t="b">
        <v>0</v>
      </c>
      <c r="V149" t="b">
        <v>0</v>
      </c>
      <c r="W149">
        <v>7468</v>
      </c>
      <c r="X149">
        <v>0</v>
      </c>
      <c r="Y149">
        <v>0</v>
      </c>
      <c r="Z149">
        <v>1</v>
      </c>
      <c r="AA149">
        <v>7.0000000000000007E-2</v>
      </c>
      <c r="AB149">
        <v>0.95</v>
      </c>
      <c r="AC149">
        <v>0.06</v>
      </c>
      <c r="AD149">
        <v>6</v>
      </c>
      <c r="AE149">
        <v>0.17</v>
      </c>
      <c r="AF149">
        <v>0.85</v>
      </c>
      <c r="AG149">
        <v>244.59</v>
      </c>
      <c r="AH149" t="s">
        <v>499</v>
      </c>
      <c r="AI149" t="s">
        <v>1183</v>
      </c>
      <c r="AJ149" t="s">
        <v>1184</v>
      </c>
      <c r="AK149">
        <v>9145449</v>
      </c>
      <c r="AL149">
        <v>9603056</v>
      </c>
      <c r="AM149">
        <v>9963035</v>
      </c>
      <c r="AN149">
        <v>9707593</v>
      </c>
      <c r="AO149">
        <v>9182764</v>
      </c>
      <c r="AP149">
        <v>9989172</v>
      </c>
      <c r="AQ149">
        <v>12726431</v>
      </c>
      <c r="AR149">
        <v>11261553</v>
      </c>
      <c r="AS149">
        <v>10911010</v>
      </c>
      <c r="AT149">
        <v>8495059</v>
      </c>
      <c r="AU149">
        <v>9245628</v>
      </c>
      <c r="AV149">
        <v>8557645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9570513.5966449399</v>
      </c>
      <c r="BD149">
        <v>9626509.8971895799</v>
      </c>
      <c r="BE149">
        <v>11632997.898956399</v>
      </c>
      <c r="BF149">
        <v>8766110.37930925</v>
      </c>
      <c r="BG149">
        <v>0</v>
      </c>
      <c r="BH149">
        <v>409763.36004749098</v>
      </c>
      <c r="BI149">
        <v>409273.15081239701</v>
      </c>
      <c r="BJ149">
        <v>963024.48797496501</v>
      </c>
      <c r="BK149">
        <v>416451.38195546699</v>
      </c>
      <c r="BL149">
        <v>0</v>
      </c>
    </row>
    <row r="150" spans="1:64" s="13" customFormat="1" x14ac:dyDescent="0.3">
      <c r="A150">
        <v>7193</v>
      </c>
      <c r="B150">
        <v>16.635000000000002</v>
      </c>
      <c r="C150">
        <v>598.50531000000001</v>
      </c>
      <c r="D150">
        <f t="shared" si="2"/>
        <v>0.20049951452900458</v>
      </c>
      <c r="E150" t="s">
        <v>1099</v>
      </c>
      <c r="F150" t="s">
        <v>532</v>
      </c>
      <c r="G150" t="s">
        <v>62</v>
      </c>
      <c r="H150">
        <v>0.67</v>
      </c>
      <c r="I150" t="b">
        <v>1</v>
      </c>
      <c r="J150">
        <v>8.9499999999999993</v>
      </c>
      <c r="K150">
        <v>598.50518999999997</v>
      </c>
      <c r="L150" t="s">
        <v>1095</v>
      </c>
      <c r="M150" t="s">
        <v>957</v>
      </c>
      <c r="N150" t="s">
        <v>1100</v>
      </c>
      <c r="O150" t="s">
        <v>1101</v>
      </c>
      <c r="P150">
        <v>530</v>
      </c>
      <c r="Q150" t="b">
        <v>0</v>
      </c>
      <c r="R150" t="b">
        <v>1</v>
      </c>
      <c r="S150" t="b">
        <v>0</v>
      </c>
      <c r="T150" t="s">
        <v>63</v>
      </c>
      <c r="U150" t="b">
        <v>0</v>
      </c>
      <c r="V150" t="b">
        <v>0</v>
      </c>
      <c r="W150">
        <v>7193</v>
      </c>
      <c r="X150">
        <v>0</v>
      </c>
      <c r="Y150">
        <v>0</v>
      </c>
      <c r="Z150">
        <v>1</v>
      </c>
      <c r="AA150">
        <v>7.0000000000000007E-2</v>
      </c>
      <c r="AB150">
        <v>0.96</v>
      </c>
      <c r="AC150">
        <v>0.06</v>
      </c>
      <c r="AD150">
        <v>6</v>
      </c>
      <c r="AE150">
        <v>0.17</v>
      </c>
      <c r="AF150">
        <v>0.85</v>
      </c>
      <c r="AG150">
        <v>537.66</v>
      </c>
      <c r="AH150" t="s">
        <v>498</v>
      </c>
      <c r="AI150" t="s">
        <v>1102</v>
      </c>
      <c r="AJ150" t="s">
        <v>1103</v>
      </c>
      <c r="AK150">
        <v>10223228</v>
      </c>
      <c r="AL150">
        <v>11467726</v>
      </c>
      <c r="AM150">
        <v>11576329</v>
      </c>
      <c r="AN150">
        <v>13950629</v>
      </c>
      <c r="AO150">
        <v>12724952</v>
      </c>
      <c r="AP150">
        <v>14352148</v>
      </c>
      <c r="AQ150">
        <v>17745568</v>
      </c>
      <c r="AR150">
        <v>15751500</v>
      </c>
      <c r="AS150">
        <v>14701553</v>
      </c>
      <c r="AT150">
        <v>13524444</v>
      </c>
      <c r="AU150">
        <v>15104798</v>
      </c>
      <c r="AV150">
        <v>14035097</v>
      </c>
      <c r="AW150">
        <v>0</v>
      </c>
      <c r="AX150">
        <v>0</v>
      </c>
      <c r="AY150">
        <v>6128</v>
      </c>
      <c r="AZ150">
        <v>0</v>
      </c>
      <c r="BA150">
        <v>0</v>
      </c>
      <c r="BB150">
        <v>0</v>
      </c>
      <c r="BC150">
        <v>11089094.2218275</v>
      </c>
      <c r="BD150">
        <v>13675909.5221307</v>
      </c>
      <c r="BE150">
        <v>16066206.7288284</v>
      </c>
      <c r="BF150">
        <v>14221446.608436299</v>
      </c>
      <c r="BG150">
        <v>1021.33547697217</v>
      </c>
      <c r="BH150">
        <v>751826.04175478604</v>
      </c>
      <c r="BI150">
        <v>847669.83963222697</v>
      </c>
      <c r="BJ150">
        <v>1546216.8789415699</v>
      </c>
      <c r="BK150">
        <v>806488.86780865199</v>
      </c>
      <c r="BL150">
        <v>2501.7507747838999</v>
      </c>
    </row>
    <row r="151" spans="1:64" s="13" customFormat="1" x14ac:dyDescent="0.3">
      <c r="A151">
        <v>7500</v>
      </c>
      <c r="B151">
        <v>17.353999999999999</v>
      </c>
      <c r="C151">
        <v>614.53638000000001</v>
      </c>
      <c r="D151">
        <f t="shared" si="2"/>
        <v>0.19526911751879608</v>
      </c>
      <c r="E151" t="s">
        <v>1186</v>
      </c>
      <c r="F151" t="s">
        <v>532</v>
      </c>
      <c r="G151" t="s">
        <v>62</v>
      </c>
      <c r="H151">
        <v>0.67</v>
      </c>
      <c r="I151" t="b">
        <v>1</v>
      </c>
      <c r="J151">
        <v>9.8699999999999992</v>
      </c>
      <c r="K151">
        <v>614.53650000000005</v>
      </c>
      <c r="L151" t="s">
        <v>1187</v>
      </c>
      <c r="M151" t="s">
        <v>957</v>
      </c>
      <c r="N151" t="s">
        <v>1188</v>
      </c>
      <c r="O151" t="s">
        <v>1189</v>
      </c>
      <c r="P151">
        <v>530</v>
      </c>
      <c r="Q151" t="b">
        <v>0</v>
      </c>
      <c r="R151" t="b">
        <v>1</v>
      </c>
      <c r="S151" t="b">
        <v>0</v>
      </c>
      <c r="T151" t="s">
        <v>63</v>
      </c>
      <c r="U151" t="b">
        <v>0</v>
      </c>
      <c r="V151" t="b">
        <v>0</v>
      </c>
      <c r="W151">
        <v>7500</v>
      </c>
      <c r="X151">
        <v>0</v>
      </c>
      <c r="Y151">
        <v>0</v>
      </c>
      <c r="Z151">
        <v>1</v>
      </c>
      <c r="AA151">
        <v>0.3</v>
      </c>
      <c r="AB151">
        <v>0.84</v>
      </c>
      <c r="AC151">
        <v>0.34</v>
      </c>
      <c r="AD151">
        <v>6</v>
      </c>
      <c r="AE151">
        <v>0.33</v>
      </c>
      <c r="AF151">
        <v>1.1100000000000001</v>
      </c>
      <c r="AG151">
        <v>6878.23</v>
      </c>
      <c r="AH151" t="s">
        <v>503</v>
      </c>
      <c r="AI151" t="s">
        <v>1192</v>
      </c>
      <c r="AJ151" t="s">
        <v>1193</v>
      </c>
      <c r="AK151">
        <v>89493992</v>
      </c>
      <c r="AL151">
        <v>103743284</v>
      </c>
      <c r="AM151">
        <v>115268778</v>
      </c>
      <c r="AN151">
        <v>78939552</v>
      </c>
      <c r="AO151">
        <v>84125181</v>
      </c>
      <c r="AP151">
        <v>83588387</v>
      </c>
      <c r="AQ151">
        <v>120920011</v>
      </c>
      <c r="AR151">
        <v>125495654</v>
      </c>
      <c r="AS151">
        <v>107211268</v>
      </c>
      <c r="AT151">
        <v>82676455</v>
      </c>
      <c r="AU151">
        <v>92870858</v>
      </c>
      <c r="AV151">
        <v>84265532</v>
      </c>
      <c r="AW151">
        <v>0</v>
      </c>
      <c r="AX151">
        <v>0</v>
      </c>
      <c r="AY151">
        <v>0</v>
      </c>
      <c r="AZ151">
        <v>11151</v>
      </c>
      <c r="BA151">
        <v>21580</v>
      </c>
      <c r="BB151">
        <v>28974</v>
      </c>
      <c r="BC151">
        <v>102835351.030313</v>
      </c>
      <c r="BD151">
        <v>82217706.6988042</v>
      </c>
      <c r="BE151">
        <v>117875644.07301</v>
      </c>
      <c r="BF151">
        <v>86604281.576495901</v>
      </c>
      <c r="BG151">
        <v>10284.0660576051</v>
      </c>
      <c r="BH151">
        <v>12911357.718439501</v>
      </c>
      <c r="BI151">
        <v>2851624.0567167099</v>
      </c>
      <c r="BJ151">
        <v>9514768.4626767505</v>
      </c>
      <c r="BK151">
        <v>5484868.0164829902</v>
      </c>
      <c r="BL151">
        <v>12608.972311637601</v>
      </c>
    </row>
    <row r="152" spans="1:64" s="13" customFormat="1" x14ac:dyDescent="0.3">
      <c r="A152">
        <v>7699</v>
      </c>
      <c r="B152">
        <v>18.109000000000002</v>
      </c>
      <c r="C152">
        <v>626.53643999999997</v>
      </c>
      <c r="D152">
        <f t="shared" si="2"/>
        <v>9.5764572496396028E-2</v>
      </c>
      <c r="E152" t="s">
        <v>1288</v>
      </c>
      <c r="F152" t="s">
        <v>532</v>
      </c>
      <c r="G152" t="s">
        <v>62</v>
      </c>
      <c r="H152">
        <v>0.67</v>
      </c>
      <c r="I152" t="b">
        <v>1</v>
      </c>
      <c r="J152">
        <v>9.8699999999999992</v>
      </c>
      <c r="K152">
        <v>626.53650000000005</v>
      </c>
      <c r="L152" t="s">
        <v>1281</v>
      </c>
      <c r="M152" t="s">
        <v>957</v>
      </c>
      <c r="N152" t="s">
        <v>1289</v>
      </c>
      <c r="O152" t="s">
        <v>1290</v>
      </c>
      <c r="P152">
        <v>530</v>
      </c>
      <c r="Q152" t="b">
        <v>0</v>
      </c>
      <c r="R152" t="b">
        <v>1</v>
      </c>
      <c r="S152" t="b">
        <v>0</v>
      </c>
      <c r="T152" t="s">
        <v>63</v>
      </c>
      <c r="U152" t="b">
        <v>0</v>
      </c>
      <c r="V152" t="b">
        <v>0</v>
      </c>
      <c r="W152">
        <v>7699</v>
      </c>
      <c r="X152">
        <v>0</v>
      </c>
      <c r="Y152">
        <v>0</v>
      </c>
      <c r="Z152">
        <v>1</v>
      </c>
      <c r="AA152">
        <v>7.0000000000000007E-2</v>
      </c>
      <c r="AB152">
        <v>0.98</v>
      </c>
      <c r="AC152">
        <v>0.06</v>
      </c>
      <c r="AD152">
        <v>6</v>
      </c>
      <c r="AE152">
        <v>0.17</v>
      </c>
      <c r="AF152">
        <v>0.86</v>
      </c>
      <c r="AG152">
        <v>266.27</v>
      </c>
      <c r="AH152" t="s">
        <v>501</v>
      </c>
      <c r="AI152" t="s">
        <v>1291</v>
      </c>
      <c r="AJ152" t="s">
        <v>1292</v>
      </c>
      <c r="AK152">
        <v>11658114</v>
      </c>
      <c r="AL152">
        <v>13098760</v>
      </c>
      <c r="AM152">
        <v>14645283</v>
      </c>
      <c r="AN152">
        <v>7761260</v>
      </c>
      <c r="AO152">
        <v>8263552</v>
      </c>
      <c r="AP152">
        <v>8526490</v>
      </c>
      <c r="AQ152">
        <v>10283895</v>
      </c>
      <c r="AR152">
        <v>10413588</v>
      </c>
      <c r="AS152">
        <v>9066667</v>
      </c>
      <c r="AT152">
        <v>5941060</v>
      </c>
      <c r="AU152">
        <v>6860823</v>
      </c>
      <c r="AV152">
        <v>6048587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13134052.1103603</v>
      </c>
      <c r="BD152">
        <v>8183767.2344859401</v>
      </c>
      <c r="BE152">
        <v>9921382.9108090792</v>
      </c>
      <c r="BF152">
        <v>6283489.6752587501</v>
      </c>
      <c r="BG152">
        <v>0</v>
      </c>
      <c r="BH152">
        <v>1493896.9568193101</v>
      </c>
      <c r="BI152">
        <v>388804.06787838798</v>
      </c>
      <c r="BJ152">
        <v>743040.98161769297</v>
      </c>
      <c r="BK152">
        <v>502867.30788019201</v>
      </c>
      <c r="BL152">
        <v>0</v>
      </c>
    </row>
    <row r="153" spans="1:64" s="13" customFormat="1" x14ac:dyDescent="0.3">
      <c r="A153">
        <v>15917</v>
      </c>
      <c r="B153">
        <v>17.027000000000001</v>
      </c>
      <c r="C153">
        <v>1247.03088</v>
      </c>
      <c r="D153">
        <f t="shared" si="2"/>
        <v>1.0825702556237722</v>
      </c>
      <c r="E153" t="s">
        <v>3590</v>
      </c>
      <c r="F153" t="s">
        <v>532</v>
      </c>
      <c r="G153" t="s">
        <v>62</v>
      </c>
      <c r="H153">
        <v>0.5</v>
      </c>
      <c r="I153" t="b">
        <v>0</v>
      </c>
      <c r="J153">
        <v>14.97</v>
      </c>
      <c r="K153">
        <v>1247.03223</v>
      </c>
      <c r="L153" t="s">
        <v>3591</v>
      </c>
      <c r="M153" t="s">
        <v>3529</v>
      </c>
      <c r="N153" t="s">
        <v>3592</v>
      </c>
      <c r="O153" t="s">
        <v>3593</v>
      </c>
      <c r="P153">
        <v>530</v>
      </c>
      <c r="Q153" t="b">
        <v>0</v>
      </c>
      <c r="R153" t="b">
        <v>1</v>
      </c>
      <c r="S153" t="b">
        <v>0</v>
      </c>
      <c r="T153" t="s">
        <v>63</v>
      </c>
      <c r="U153" t="b">
        <v>0</v>
      </c>
      <c r="V153" t="b">
        <v>0</v>
      </c>
      <c r="W153">
        <v>15917</v>
      </c>
      <c r="X153">
        <v>0</v>
      </c>
      <c r="Y153">
        <v>0</v>
      </c>
      <c r="Z153">
        <v>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1</v>
      </c>
      <c r="AG153">
        <v>14.01</v>
      </c>
      <c r="AH153" t="s">
        <v>501</v>
      </c>
      <c r="AI153" t="s">
        <v>3594</v>
      </c>
      <c r="AJ153" t="s">
        <v>62</v>
      </c>
      <c r="AK153">
        <v>134382</v>
      </c>
      <c r="AL153">
        <v>260997</v>
      </c>
      <c r="AM153">
        <v>269019</v>
      </c>
      <c r="AN153">
        <v>89883</v>
      </c>
      <c r="AO153">
        <v>103187</v>
      </c>
      <c r="AP153">
        <v>191407</v>
      </c>
      <c r="AQ153">
        <v>241257</v>
      </c>
      <c r="AR153">
        <v>153322</v>
      </c>
      <c r="AS153">
        <v>207636</v>
      </c>
      <c r="AT153">
        <v>71504</v>
      </c>
      <c r="AU153">
        <v>171206</v>
      </c>
      <c r="AV153">
        <v>126347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221466.265825954</v>
      </c>
      <c r="BD153">
        <v>128159.21282671099</v>
      </c>
      <c r="BE153">
        <v>200738.02269827199</v>
      </c>
      <c r="BF153">
        <v>123019.23870084601</v>
      </c>
      <c r="BG153">
        <v>0</v>
      </c>
      <c r="BH153">
        <v>75523.428076535798</v>
      </c>
      <c r="BI153">
        <v>55176.575327772996</v>
      </c>
      <c r="BJ153">
        <v>44371.391446788599</v>
      </c>
      <c r="BK153">
        <v>49934.278115810703</v>
      </c>
      <c r="BL153">
        <v>0</v>
      </c>
    </row>
    <row r="154" spans="1:64" s="13" customFormat="1" x14ac:dyDescent="0.3">
      <c r="A154">
        <v>15517</v>
      </c>
      <c r="B154">
        <v>15.691000000000001</v>
      </c>
      <c r="C154">
        <v>1202.97083</v>
      </c>
      <c r="D154">
        <f t="shared" si="2"/>
        <v>1.0224697283104909</v>
      </c>
      <c r="E154" t="s">
        <v>3527</v>
      </c>
      <c r="F154" t="s">
        <v>532</v>
      </c>
      <c r="G154" t="s">
        <v>62</v>
      </c>
      <c r="H154">
        <v>0.39</v>
      </c>
      <c r="I154" t="b">
        <v>0</v>
      </c>
      <c r="J154">
        <v>14.68</v>
      </c>
      <c r="K154">
        <v>1202.9695999999999</v>
      </c>
      <c r="L154" t="s">
        <v>3528</v>
      </c>
      <c r="M154" t="s">
        <v>3529</v>
      </c>
      <c r="N154" t="s">
        <v>3530</v>
      </c>
      <c r="O154" t="s">
        <v>3531</v>
      </c>
      <c r="P154">
        <v>530</v>
      </c>
      <c r="Q154" t="b">
        <v>0</v>
      </c>
      <c r="R154" t="b">
        <v>1</v>
      </c>
      <c r="S154" t="b">
        <v>0</v>
      </c>
      <c r="T154" t="s">
        <v>63</v>
      </c>
      <c r="U154" t="b">
        <v>0</v>
      </c>
      <c r="V154" t="b">
        <v>0</v>
      </c>
      <c r="W154">
        <v>15517</v>
      </c>
      <c r="X154">
        <v>0</v>
      </c>
      <c r="Y154">
        <v>0</v>
      </c>
      <c r="Z154">
        <v>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1</v>
      </c>
      <c r="AG154">
        <v>92.08</v>
      </c>
      <c r="AH154" t="s">
        <v>497</v>
      </c>
      <c r="AI154" t="s">
        <v>3532</v>
      </c>
      <c r="AJ154" t="s">
        <v>62</v>
      </c>
      <c r="AK154">
        <v>724809</v>
      </c>
      <c r="AL154">
        <v>573184</v>
      </c>
      <c r="AM154">
        <v>847779</v>
      </c>
      <c r="AN154">
        <v>955066</v>
      </c>
      <c r="AO154">
        <v>1053380</v>
      </c>
      <c r="AP154">
        <v>1224373</v>
      </c>
      <c r="AQ154">
        <v>1478870</v>
      </c>
      <c r="AR154">
        <v>1319682</v>
      </c>
      <c r="AS154">
        <v>1051690</v>
      </c>
      <c r="AT154">
        <v>782824</v>
      </c>
      <c r="AU154">
        <v>899310</v>
      </c>
      <c r="AV154">
        <v>1209551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715257.24174277799</v>
      </c>
      <c r="BD154">
        <v>1077606.6025221399</v>
      </c>
      <c r="BE154">
        <v>1283413.96976757</v>
      </c>
      <c r="BF154">
        <v>963894.94160506199</v>
      </c>
      <c r="BG154">
        <v>0</v>
      </c>
      <c r="BH154">
        <v>137546.46645228201</v>
      </c>
      <c r="BI154">
        <v>136278.02048027699</v>
      </c>
      <c r="BJ154">
        <v>215887.28943359799</v>
      </c>
      <c r="BK154">
        <v>220572.88815773599</v>
      </c>
      <c r="BL154">
        <v>0</v>
      </c>
    </row>
    <row r="155" spans="1:64" s="13" customFormat="1" x14ac:dyDescent="0.3">
      <c r="A155">
        <v>15676</v>
      </c>
      <c r="B155">
        <v>16.103999999999999</v>
      </c>
      <c r="C155">
        <v>1219.0012200000001</v>
      </c>
      <c r="D155">
        <f t="shared" si="2"/>
        <v>0.30352727006113916</v>
      </c>
      <c r="E155" t="s">
        <v>3544</v>
      </c>
      <c r="F155" t="s">
        <v>532</v>
      </c>
      <c r="G155" t="s">
        <v>62</v>
      </c>
      <c r="H155">
        <v>0.67</v>
      </c>
      <c r="I155" t="b">
        <v>0</v>
      </c>
      <c r="J155">
        <v>14.85</v>
      </c>
      <c r="K155">
        <v>1219.0008499999999</v>
      </c>
      <c r="L155" t="s">
        <v>3545</v>
      </c>
      <c r="M155" t="s">
        <v>3529</v>
      </c>
      <c r="N155" t="s">
        <v>3546</v>
      </c>
      <c r="O155" t="s">
        <v>3547</v>
      </c>
      <c r="P155">
        <v>530</v>
      </c>
      <c r="Q155" t="b">
        <v>0</v>
      </c>
      <c r="R155" t="b">
        <v>1</v>
      </c>
      <c r="S155" t="b">
        <v>0</v>
      </c>
      <c r="T155" t="s">
        <v>63</v>
      </c>
      <c r="U155" t="b">
        <v>0</v>
      </c>
      <c r="V155" t="b">
        <v>0</v>
      </c>
      <c r="W155">
        <v>15676</v>
      </c>
      <c r="X155">
        <v>0</v>
      </c>
      <c r="Y155">
        <v>0</v>
      </c>
      <c r="Z155">
        <v>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1</v>
      </c>
      <c r="AG155">
        <v>267.55</v>
      </c>
      <c r="AH155" t="s">
        <v>500</v>
      </c>
      <c r="AI155" t="s">
        <v>3548</v>
      </c>
      <c r="AJ155" t="s">
        <v>62</v>
      </c>
      <c r="AK155">
        <v>4459011</v>
      </c>
      <c r="AL155">
        <v>7389575</v>
      </c>
      <c r="AM155">
        <v>4164189</v>
      </c>
      <c r="AN155">
        <v>5079643</v>
      </c>
      <c r="AO155">
        <v>3169881</v>
      </c>
      <c r="AP155">
        <v>3368851</v>
      </c>
      <c r="AQ155">
        <v>5936812</v>
      </c>
      <c r="AR155">
        <v>3606011</v>
      </c>
      <c r="AS155">
        <v>2474256</v>
      </c>
      <c r="AT155">
        <v>3491429</v>
      </c>
      <c r="AU155">
        <v>3048020</v>
      </c>
      <c r="AV155">
        <v>3528559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5337591.5747792898</v>
      </c>
      <c r="BD155">
        <v>3872791.5983446902</v>
      </c>
      <c r="BE155">
        <v>4005693.03460269</v>
      </c>
      <c r="BF155">
        <v>3356002.7140798899</v>
      </c>
      <c r="BG155">
        <v>0</v>
      </c>
      <c r="BH155">
        <v>1783172.9567199701</v>
      </c>
      <c r="BI155">
        <v>1049887.99788805</v>
      </c>
      <c r="BJ155">
        <v>1765540.1896643599</v>
      </c>
      <c r="BK155">
        <v>267366.19868759601</v>
      </c>
      <c r="BL155">
        <v>0</v>
      </c>
    </row>
    <row r="156" spans="1:64" s="13" customFormat="1" x14ac:dyDescent="0.3">
      <c r="A156">
        <v>15802</v>
      </c>
      <c r="B156">
        <v>16.797999999999998</v>
      </c>
      <c r="C156">
        <v>1233.0169699999999</v>
      </c>
      <c r="D156">
        <f t="shared" si="2"/>
        <v>0.30007706301385928</v>
      </c>
      <c r="E156" t="s">
        <v>3561</v>
      </c>
      <c r="F156" t="s">
        <v>532</v>
      </c>
      <c r="G156" t="s">
        <v>62</v>
      </c>
      <c r="H156">
        <v>0.22</v>
      </c>
      <c r="I156" t="b">
        <v>0</v>
      </c>
      <c r="J156">
        <v>14.86</v>
      </c>
      <c r="K156">
        <v>1233.0165999999999</v>
      </c>
      <c r="L156" t="s">
        <v>3562</v>
      </c>
      <c r="M156" t="s">
        <v>3529</v>
      </c>
      <c r="N156" t="s">
        <v>3563</v>
      </c>
      <c r="O156" t="s">
        <v>3564</v>
      </c>
      <c r="P156">
        <v>530</v>
      </c>
      <c r="Q156" t="b">
        <v>0</v>
      </c>
      <c r="R156" t="b">
        <v>1</v>
      </c>
      <c r="S156" t="b">
        <v>0</v>
      </c>
      <c r="T156" t="s">
        <v>63</v>
      </c>
      <c r="U156" t="b">
        <v>0</v>
      </c>
      <c r="V156" t="b">
        <v>0</v>
      </c>
      <c r="W156">
        <v>15802</v>
      </c>
      <c r="X156">
        <v>0</v>
      </c>
      <c r="Y156">
        <v>0</v>
      </c>
      <c r="Z156">
        <v>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1</v>
      </c>
      <c r="AG156">
        <v>20.07</v>
      </c>
      <c r="AH156" t="s">
        <v>503</v>
      </c>
      <c r="AI156" t="s">
        <v>3565</v>
      </c>
      <c r="AJ156" t="s">
        <v>62</v>
      </c>
      <c r="AK156">
        <v>90198</v>
      </c>
      <c r="AL156">
        <v>109925</v>
      </c>
      <c r="AM156">
        <v>140351</v>
      </c>
      <c r="AN156">
        <v>77999</v>
      </c>
      <c r="AO156">
        <v>84586</v>
      </c>
      <c r="AP156">
        <v>48027</v>
      </c>
      <c r="AQ156">
        <v>166686</v>
      </c>
      <c r="AR156">
        <v>318530</v>
      </c>
      <c r="AS156">
        <v>126256</v>
      </c>
      <c r="AT156">
        <v>153452</v>
      </c>
      <c r="AU156">
        <v>241830</v>
      </c>
      <c r="AV156">
        <v>130025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113491.27303352801</v>
      </c>
      <c r="BD156">
        <v>70203.879185161903</v>
      </c>
      <c r="BE156">
        <v>203824.025225844</v>
      </c>
      <c r="BF156">
        <v>175102.19982341901</v>
      </c>
      <c r="BG156">
        <v>0</v>
      </c>
      <c r="BH156">
        <v>25265.9330136348</v>
      </c>
      <c r="BI156">
        <v>19486.332028537901</v>
      </c>
      <c r="BJ156">
        <v>101374.481576547</v>
      </c>
      <c r="BK156">
        <v>58962.983482057898</v>
      </c>
      <c r="BL156">
        <v>0</v>
      </c>
    </row>
    <row r="157" spans="1:64" s="13" customFormat="1" x14ac:dyDescent="0.3">
      <c r="A157">
        <v>4836</v>
      </c>
      <c r="B157">
        <v>12.704000000000001</v>
      </c>
      <c r="C157">
        <v>448.37853999999999</v>
      </c>
      <c r="D157">
        <f t="shared" si="2"/>
        <v>2.3863707808367862</v>
      </c>
      <c r="E157" t="s">
        <v>699</v>
      </c>
      <c r="F157" t="s">
        <v>512</v>
      </c>
      <c r="G157" t="s">
        <v>62</v>
      </c>
      <c r="H157">
        <v>0.67</v>
      </c>
      <c r="I157" t="b">
        <v>0</v>
      </c>
      <c r="J157">
        <v>7.41</v>
      </c>
      <c r="K157">
        <v>448.37961000000001</v>
      </c>
      <c r="L157" t="s">
        <v>700</v>
      </c>
      <c r="M157" t="s">
        <v>701</v>
      </c>
      <c r="N157" t="s">
        <v>702</v>
      </c>
      <c r="O157" t="s">
        <v>703</v>
      </c>
      <c r="P157">
        <v>530</v>
      </c>
      <c r="Q157" t="b">
        <v>0</v>
      </c>
      <c r="R157" t="b">
        <v>1</v>
      </c>
      <c r="S157" t="b">
        <v>0</v>
      </c>
      <c r="T157" t="s">
        <v>63</v>
      </c>
      <c r="U157" t="b">
        <v>0</v>
      </c>
      <c r="V157" t="b">
        <v>0</v>
      </c>
      <c r="W157">
        <v>4836</v>
      </c>
      <c r="X157">
        <v>0</v>
      </c>
      <c r="Y157">
        <v>0</v>
      </c>
      <c r="Z157">
        <v>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1</v>
      </c>
      <c r="AG157">
        <v>32.28</v>
      </c>
      <c r="AH157" t="s">
        <v>503</v>
      </c>
      <c r="AI157" t="s">
        <v>704</v>
      </c>
      <c r="AJ157" t="s">
        <v>62</v>
      </c>
      <c r="AK157">
        <v>369785</v>
      </c>
      <c r="AL157">
        <v>408074</v>
      </c>
      <c r="AM157">
        <v>470928</v>
      </c>
      <c r="AN157">
        <v>327868</v>
      </c>
      <c r="AO157">
        <v>312198</v>
      </c>
      <c r="AP157">
        <v>452501</v>
      </c>
      <c r="AQ157">
        <v>404734</v>
      </c>
      <c r="AR157">
        <v>301131</v>
      </c>
      <c r="AS157">
        <v>267350</v>
      </c>
      <c r="AT157">
        <v>254496</v>
      </c>
      <c r="AU157">
        <v>307385</v>
      </c>
      <c r="AV157">
        <v>275913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416262.26196578</v>
      </c>
      <c r="BD157">
        <v>364189.09717109398</v>
      </c>
      <c r="BE157">
        <v>324405.03413638897</v>
      </c>
      <c r="BF157">
        <v>279264.48284867901</v>
      </c>
      <c r="BG157">
        <v>0</v>
      </c>
      <c r="BH157">
        <v>51065.916659811897</v>
      </c>
      <c r="BI157">
        <v>76880.785512083705</v>
      </c>
      <c r="BJ157">
        <v>71587.932511852603</v>
      </c>
      <c r="BK157">
        <v>26603.447953156301</v>
      </c>
      <c r="BL157">
        <v>0</v>
      </c>
    </row>
    <row r="158" spans="1:64" s="13" customFormat="1" x14ac:dyDescent="0.3">
      <c r="A158">
        <v>6442</v>
      </c>
      <c r="B158">
        <v>18.11</v>
      </c>
      <c r="C158">
        <v>550.51928999999996</v>
      </c>
      <c r="D158">
        <f t="shared" si="2"/>
        <v>2.2160845560310567</v>
      </c>
      <c r="E158" t="s">
        <v>890</v>
      </c>
      <c r="F158" t="s">
        <v>512</v>
      </c>
      <c r="G158" t="s">
        <v>62</v>
      </c>
      <c r="H158">
        <v>0.67</v>
      </c>
      <c r="I158" t="b">
        <v>0</v>
      </c>
      <c r="J158">
        <v>10.27</v>
      </c>
      <c r="K158">
        <v>550.52050999999994</v>
      </c>
      <c r="L158" t="s">
        <v>891</v>
      </c>
      <c r="M158" t="s">
        <v>701</v>
      </c>
      <c r="N158" t="s">
        <v>892</v>
      </c>
      <c r="O158" t="s">
        <v>893</v>
      </c>
      <c r="P158">
        <v>530</v>
      </c>
      <c r="Q158" t="b">
        <v>0</v>
      </c>
      <c r="R158" t="b">
        <v>1</v>
      </c>
      <c r="S158" t="b">
        <v>0</v>
      </c>
      <c r="T158" t="s">
        <v>63</v>
      </c>
      <c r="U158" t="b">
        <v>0</v>
      </c>
      <c r="V158" t="b">
        <v>0</v>
      </c>
      <c r="W158">
        <v>6442</v>
      </c>
      <c r="X158">
        <v>0</v>
      </c>
      <c r="Y158">
        <v>0</v>
      </c>
      <c r="Z158">
        <v>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1</v>
      </c>
      <c r="AG158">
        <v>14.74</v>
      </c>
      <c r="AH158" t="s">
        <v>495</v>
      </c>
      <c r="AI158" t="s">
        <v>894</v>
      </c>
      <c r="AJ158" t="s">
        <v>62</v>
      </c>
      <c r="AK158">
        <v>285486</v>
      </c>
      <c r="AL158">
        <v>359320</v>
      </c>
      <c r="AM158">
        <v>361634</v>
      </c>
      <c r="AN158">
        <v>220967</v>
      </c>
      <c r="AO158">
        <v>196767</v>
      </c>
      <c r="AP158">
        <v>192444</v>
      </c>
      <c r="AQ158">
        <v>275161</v>
      </c>
      <c r="AR158">
        <v>270017</v>
      </c>
      <c r="AS158">
        <v>228606</v>
      </c>
      <c r="AT158">
        <v>59232</v>
      </c>
      <c r="AU158">
        <v>105957</v>
      </c>
      <c r="AV158">
        <v>130356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335480.19957538898</v>
      </c>
      <c r="BD158">
        <v>203392.34910496499</v>
      </c>
      <c r="BE158">
        <v>257928.30067631201</v>
      </c>
      <c r="BF158">
        <v>98515.214744249999</v>
      </c>
      <c r="BG158">
        <v>0</v>
      </c>
      <c r="BH158">
        <v>43311.747765780303</v>
      </c>
      <c r="BI158">
        <v>15372.478718226101</v>
      </c>
      <c r="BJ158">
        <v>25523.392373257699</v>
      </c>
      <c r="BK158">
        <v>36141.663968576097</v>
      </c>
      <c r="BL158">
        <v>0</v>
      </c>
    </row>
    <row r="159" spans="1:64" s="13" customFormat="1" x14ac:dyDescent="0.3">
      <c r="A159">
        <v>5056</v>
      </c>
      <c r="B159">
        <v>13.526999999999999</v>
      </c>
      <c r="C159">
        <v>462.39434999999997</v>
      </c>
      <c r="D159">
        <f t="shared" si="2"/>
        <v>2.0328926793656392</v>
      </c>
      <c r="E159" t="s">
        <v>712</v>
      </c>
      <c r="F159" t="s">
        <v>512</v>
      </c>
      <c r="G159" t="s">
        <v>62</v>
      </c>
      <c r="H159">
        <v>0.28000000000000003</v>
      </c>
      <c r="I159" t="b">
        <v>0</v>
      </c>
      <c r="J159">
        <v>7.82</v>
      </c>
      <c r="K159">
        <v>462.39528999999999</v>
      </c>
      <c r="L159" t="s">
        <v>713</v>
      </c>
      <c r="M159" t="s">
        <v>701</v>
      </c>
      <c r="N159" t="s">
        <v>714</v>
      </c>
      <c r="O159" t="s">
        <v>715</v>
      </c>
      <c r="P159">
        <v>530</v>
      </c>
      <c r="Q159" t="b">
        <v>0</v>
      </c>
      <c r="R159" t="b">
        <v>1</v>
      </c>
      <c r="S159" t="b">
        <v>0</v>
      </c>
      <c r="T159" t="s">
        <v>63</v>
      </c>
      <c r="U159" t="b">
        <v>0</v>
      </c>
      <c r="V159" t="b">
        <v>0</v>
      </c>
      <c r="W159">
        <v>5056</v>
      </c>
      <c r="X159">
        <v>0</v>
      </c>
      <c r="Y159">
        <v>0</v>
      </c>
      <c r="Z159">
        <v>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1</v>
      </c>
      <c r="AG159">
        <v>11.35</v>
      </c>
      <c r="AH159" t="s">
        <v>501</v>
      </c>
      <c r="AI159" t="s">
        <v>716</v>
      </c>
      <c r="AJ159" t="s">
        <v>62</v>
      </c>
      <c r="AK159">
        <v>57041</v>
      </c>
      <c r="AL159">
        <v>114703</v>
      </c>
      <c r="AM159">
        <v>97007</v>
      </c>
      <c r="AN159">
        <v>55756</v>
      </c>
      <c r="AO159">
        <v>84275</v>
      </c>
      <c r="AP159">
        <v>155144</v>
      </c>
      <c r="AQ159">
        <v>62491</v>
      </c>
      <c r="AR159">
        <v>90185</v>
      </c>
      <c r="AS159">
        <v>52245</v>
      </c>
      <c r="AT159">
        <v>49605</v>
      </c>
      <c r="AU159">
        <v>9703</v>
      </c>
      <c r="AV159">
        <v>51240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89583.608186744095</v>
      </c>
      <c r="BD159">
        <v>98391.733369432797</v>
      </c>
      <c r="BE159">
        <v>68307.027925257702</v>
      </c>
      <c r="BF159">
        <v>36849.266575043301</v>
      </c>
      <c r="BG159">
        <v>0</v>
      </c>
      <c r="BH159">
        <v>29539.057056775498</v>
      </c>
      <c r="BI159">
        <v>51175.763779505098</v>
      </c>
      <c r="BJ159">
        <v>19627.259959176499</v>
      </c>
      <c r="BK159">
        <v>23523.484199585899</v>
      </c>
      <c r="BL159">
        <v>0</v>
      </c>
    </row>
    <row r="160" spans="1:64" s="13" customFormat="1" x14ac:dyDescent="0.3">
      <c r="A160">
        <v>6046</v>
      </c>
      <c r="B160">
        <v>16.010000000000002</v>
      </c>
      <c r="C160">
        <v>522.48828000000003</v>
      </c>
      <c r="D160">
        <f t="shared" si="2"/>
        <v>1.7608019456688484</v>
      </c>
      <c r="E160" t="s">
        <v>831</v>
      </c>
      <c r="F160" t="s">
        <v>512</v>
      </c>
      <c r="G160" t="s">
        <v>62</v>
      </c>
      <c r="H160">
        <v>0.39</v>
      </c>
      <c r="I160" t="b">
        <v>0</v>
      </c>
      <c r="J160">
        <v>9.11</v>
      </c>
      <c r="K160">
        <v>522.48919999999998</v>
      </c>
      <c r="L160" t="s">
        <v>832</v>
      </c>
      <c r="M160" t="s">
        <v>701</v>
      </c>
      <c r="N160" t="s">
        <v>833</v>
      </c>
      <c r="O160" t="s">
        <v>834</v>
      </c>
      <c r="P160">
        <v>530</v>
      </c>
      <c r="Q160" t="b">
        <v>0</v>
      </c>
      <c r="R160" t="b">
        <v>1</v>
      </c>
      <c r="S160" t="b">
        <v>0</v>
      </c>
      <c r="T160" t="s">
        <v>63</v>
      </c>
      <c r="U160" t="b">
        <v>0</v>
      </c>
      <c r="V160" t="b">
        <v>0</v>
      </c>
      <c r="W160">
        <v>6046</v>
      </c>
      <c r="X160">
        <v>0</v>
      </c>
      <c r="Y160">
        <v>0</v>
      </c>
      <c r="Z160">
        <v>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1</v>
      </c>
      <c r="AG160">
        <v>52.06</v>
      </c>
      <c r="AH160" t="s">
        <v>504</v>
      </c>
      <c r="AI160" t="s">
        <v>835</v>
      </c>
      <c r="AJ160" t="s">
        <v>62</v>
      </c>
      <c r="AK160">
        <v>254360</v>
      </c>
      <c r="AL160">
        <v>381391</v>
      </c>
      <c r="AM160">
        <v>354258</v>
      </c>
      <c r="AN160">
        <v>382483</v>
      </c>
      <c r="AO160">
        <v>374814</v>
      </c>
      <c r="AP160">
        <v>412186</v>
      </c>
      <c r="AQ160">
        <v>742929</v>
      </c>
      <c r="AR160">
        <v>470457</v>
      </c>
      <c r="AS160">
        <v>606492</v>
      </c>
      <c r="AT160">
        <v>495214</v>
      </c>
      <c r="AU160">
        <v>413397</v>
      </c>
      <c r="AV160">
        <v>165548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330002.82170537999</v>
      </c>
      <c r="BD160">
        <v>389827.59053987701</v>
      </c>
      <c r="BE160">
        <v>606626.16471434</v>
      </c>
      <c r="BF160">
        <v>358052.86852969998</v>
      </c>
      <c r="BG160">
        <v>0</v>
      </c>
      <c r="BH160">
        <v>66898.340285101003</v>
      </c>
      <c r="BI160">
        <v>19738.823895382899</v>
      </c>
      <c r="BJ160">
        <v>136236.41629478501</v>
      </c>
      <c r="BK160">
        <v>171660.09257415999</v>
      </c>
      <c r="BL160">
        <v>0</v>
      </c>
    </row>
    <row r="161" spans="1:64" x14ac:dyDescent="0.3">
      <c r="A161">
        <v>5312</v>
      </c>
      <c r="B161">
        <v>14.396000000000001</v>
      </c>
      <c r="C161">
        <v>476.41019</v>
      </c>
      <c r="D161">
        <f t="shared" si="2"/>
        <v>1.4693198973575434</v>
      </c>
      <c r="E161" t="s">
        <v>722</v>
      </c>
      <c r="F161" t="s">
        <v>512</v>
      </c>
      <c r="G161" t="s">
        <v>62</v>
      </c>
      <c r="H161">
        <v>0.67</v>
      </c>
      <c r="I161" t="b">
        <v>0</v>
      </c>
      <c r="J161">
        <v>8.18</v>
      </c>
      <c r="K161">
        <v>476.41088999999999</v>
      </c>
      <c r="L161" t="s">
        <v>723</v>
      </c>
      <c r="M161" t="s">
        <v>701</v>
      </c>
      <c r="N161" t="s">
        <v>724</v>
      </c>
      <c r="O161" t="s">
        <v>725</v>
      </c>
      <c r="P161">
        <v>530</v>
      </c>
      <c r="Q161" t="b">
        <v>0</v>
      </c>
      <c r="R161" t="b">
        <v>1</v>
      </c>
      <c r="S161" t="b">
        <v>0</v>
      </c>
      <c r="T161" t="s">
        <v>63</v>
      </c>
      <c r="U161" t="b">
        <v>0</v>
      </c>
      <c r="V161" t="b">
        <v>0</v>
      </c>
      <c r="W161">
        <v>5312</v>
      </c>
      <c r="X161">
        <v>0</v>
      </c>
      <c r="Y161">
        <v>0</v>
      </c>
      <c r="Z161">
        <v>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1</v>
      </c>
      <c r="AG161">
        <v>37.049999999999997</v>
      </c>
      <c r="AH161" t="s">
        <v>504</v>
      </c>
      <c r="AI161" t="s">
        <v>726</v>
      </c>
      <c r="AJ161" t="s">
        <v>62</v>
      </c>
      <c r="AK161">
        <v>813074</v>
      </c>
      <c r="AL161">
        <v>895330</v>
      </c>
      <c r="AM161">
        <v>1017034</v>
      </c>
      <c r="AN161">
        <v>934917</v>
      </c>
      <c r="AO161">
        <v>747657</v>
      </c>
      <c r="AP161">
        <v>1068828</v>
      </c>
      <c r="AQ161">
        <v>812308</v>
      </c>
      <c r="AR161">
        <v>689498</v>
      </c>
      <c r="AS161">
        <v>470878</v>
      </c>
      <c r="AT161">
        <v>251406</v>
      </c>
      <c r="AU161">
        <v>555090</v>
      </c>
      <c r="AV161">
        <v>369528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908479.352587995</v>
      </c>
      <c r="BD161">
        <v>917134.36930725304</v>
      </c>
      <c r="BE161">
        <v>657561.31756026298</v>
      </c>
      <c r="BF161">
        <v>392007.86741349602</v>
      </c>
      <c r="BG161">
        <v>0</v>
      </c>
      <c r="BH161">
        <v>102613.778080548</v>
      </c>
      <c r="BI161">
        <v>161322.34118361099</v>
      </c>
      <c r="BJ161">
        <v>172941.18770112799</v>
      </c>
      <c r="BK161">
        <v>153085.08072779301</v>
      </c>
      <c r="BL161">
        <v>0</v>
      </c>
    </row>
    <row r="162" spans="1:64" x14ac:dyDescent="0.3">
      <c r="A162">
        <v>5781</v>
      </c>
      <c r="B162">
        <v>15.74</v>
      </c>
      <c r="C162">
        <v>508.47293000000002</v>
      </c>
      <c r="D162">
        <f t="shared" si="2"/>
        <v>1.1406690585645776</v>
      </c>
      <c r="E162" t="s">
        <v>800</v>
      </c>
      <c r="F162" t="s">
        <v>512</v>
      </c>
      <c r="G162" t="s">
        <v>62</v>
      </c>
      <c r="H162">
        <v>0.67</v>
      </c>
      <c r="I162" t="b">
        <v>0</v>
      </c>
      <c r="J162">
        <v>8.99</v>
      </c>
      <c r="K162">
        <v>508.47350999999998</v>
      </c>
      <c r="L162" t="s">
        <v>801</v>
      </c>
      <c r="M162" t="s">
        <v>701</v>
      </c>
      <c r="N162" t="s">
        <v>802</v>
      </c>
      <c r="O162" t="s">
        <v>803</v>
      </c>
      <c r="P162">
        <v>530</v>
      </c>
      <c r="Q162" t="b">
        <v>0</v>
      </c>
      <c r="R162" t="b">
        <v>1</v>
      </c>
      <c r="S162" t="b">
        <v>0</v>
      </c>
      <c r="T162" t="s">
        <v>63</v>
      </c>
      <c r="U162" t="b">
        <v>0</v>
      </c>
      <c r="V162" t="b">
        <v>0</v>
      </c>
      <c r="W162">
        <v>5781</v>
      </c>
      <c r="X162">
        <v>0</v>
      </c>
      <c r="Y162">
        <v>0</v>
      </c>
      <c r="Z162">
        <v>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1</v>
      </c>
      <c r="AG162">
        <v>97.61</v>
      </c>
      <c r="AH162" t="s">
        <v>503</v>
      </c>
      <c r="AI162" t="s">
        <v>804</v>
      </c>
      <c r="AJ162" t="s">
        <v>62</v>
      </c>
      <c r="AK162">
        <v>674859</v>
      </c>
      <c r="AL162">
        <v>607702</v>
      </c>
      <c r="AM162">
        <v>796593</v>
      </c>
      <c r="AN162">
        <v>1251066</v>
      </c>
      <c r="AO162">
        <v>1015809</v>
      </c>
      <c r="AP162">
        <v>1161812</v>
      </c>
      <c r="AQ162">
        <v>1372050</v>
      </c>
      <c r="AR162">
        <v>1116073</v>
      </c>
      <c r="AS162">
        <v>1313604</v>
      </c>
      <c r="AT162">
        <v>1078550</v>
      </c>
      <c r="AU162">
        <v>1389563</v>
      </c>
      <c r="AV162">
        <v>1341660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693051.28477299598</v>
      </c>
      <c r="BD162">
        <v>1142895.9329925899</v>
      </c>
      <c r="BE162">
        <v>1267242.6543109601</v>
      </c>
      <c r="BF162">
        <v>1269924.09248565</v>
      </c>
      <c r="BG162">
        <v>0</v>
      </c>
      <c r="BH162">
        <v>95750.190986314396</v>
      </c>
      <c r="BI162">
        <v>118763.71673681401</v>
      </c>
      <c r="BJ162">
        <v>134138.47525143201</v>
      </c>
      <c r="BK162">
        <v>167456.69917880499</v>
      </c>
      <c r="BL162">
        <v>0</v>
      </c>
    </row>
    <row r="163" spans="1:64" x14ac:dyDescent="0.3">
      <c r="A163">
        <v>5545</v>
      </c>
      <c r="B163">
        <v>15.298</v>
      </c>
      <c r="C163">
        <v>490.42606000000001</v>
      </c>
      <c r="D163">
        <f t="shared" si="2"/>
        <v>1.1214725888866952</v>
      </c>
      <c r="E163" t="s">
        <v>749</v>
      </c>
      <c r="F163" t="s">
        <v>512</v>
      </c>
      <c r="G163" t="s">
        <v>62</v>
      </c>
      <c r="H163">
        <v>0.5</v>
      </c>
      <c r="I163" t="b">
        <v>0</v>
      </c>
      <c r="J163">
        <v>8.33</v>
      </c>
      <c r="K163">
        <v>490.42660999999998</v>
      </c>
      <c r="L163" t="s">
        <v>750</v>
      </c>
      <c r="M163" t="s">
        <v>701</v>
      </c>
      <c r="N163" t="s">
        <v>751</v>
      </c>
      <c r="O163" t="s">
        <v>752</v>
      </c>
      <c r="P163">
        <v>530</v>
      </c>
      <c r="Q163" t="b">
        <v>0</v>
      </c>
      <c r="R163" t="b">
        <v>1</v>
      </c>
      <c r="S163" t="b">
        <v>0</v>
      </c>
      <c r="T163" t="s">
        <v>63</v>
      </c>
      <c r="U163" t="b">
        <v>0</v>
      </c>
      <c r="V163" t="b">
        <v>0</v>
      </c>
      <c r="W163">
        <v>5545</v>
      </c>
      <c r="X163">
        <v>0</v>
      </c>
      <c r="Y163">
        <v>0</v>
      </c>
      <c r="Z163">
        <v>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1</v>
      </c>
      <c r="AG163">
        <v>4287.0600000000004</v>
      </c>
      <c r="AH163" t="s">
        <v>500</v>
      </c>
      <c r="AI163" t="s">
        <v>753</v>
      </c>
      <c r="AJ163" t="s">
        <v>62</v>
      </c>
      <c r="AK163">
        <v>221711</v>
      </c>
      <c r="AL163">
        <v>278809</v>
      </c>
      <c r="AM163">
        <v>380951</v>
      </c>
      <c r="AN163">
        <v>272518</v>
      </c>
      <c r="AO163">
        <v>217264</v>
      </c>
      <c r="AP163">
        <v>285354</v>
      </c>
      <c r="AQ163">
        <v>225394</v>
      </c>
      <c r="AR163">
        <v>248012</v>
      </c>
      <c r="AS163">
        <v>133400</v>
      </c>
      <c r="AT163">
        <v>164183</v>
      </c>
      <c r="AU163">
        <v>174785</v>
      </c>
      <c r="AV163">
        <v>96220</v>
      </c>
      <c r="AW163">
        <v>6665</v>
      </c>
      <c r="AX163">
        <v>0</v>
      </c>
      <c r="AY163">
        <v>4924</v>
      </c>
      <c r="AZ163">
        <v>0</v>
      </c>
      <c r="BA163">
        <v>0</v>
      </c>
      <c r="BB163">
        <v>0</v>
      </c>
      <c r="BC163">
        <v>293823.58898248198</v>
      </c>
      <c r="BD163">
        <v>258378.70448304401</v>
      </c>
      <c r="BE163">
        <v>202268.47962804601</v>
      </c>
      <c r="BF163">
        <v>145062.35471423401</v>
      </c>
      <c r="BG163">
        <v>1931.53481533372</v>
      </c>
      <c r="BH163">
        <v>80674.390599223494</v>
      </c>
      <c r="BI163">
        <v>36180.029027249002</v>
      </c>
      <c r="BJ163">
        <v>60705.054011212997</v>
      </c>
      <c r="BK163">
        <v>42629.985393875097</v>
      </c>
      <c r="BL163">
        <v>3042.5751973074898</v>
      </c>
    </row>
    <row r="164" spans="1:64" x14ac:dyDescent="0.3">
      <c r="A164">
        <v>5782</v>
      </c>
      <c r="B164">
        <v>15.44</v>
      </c>
      <c r="C164">
        <v>508.47302000000002</v>
      </c>
      <c r="D164">
        <f t="shared" si="2"/>
        <v>0.96366868739451306</v>
      </c>
      <c r="E164" t="s">
        <v>800</v>
      </c>
      <c r="F164" t="s">
        <v>512</v>
      </c>
      <c r="G164" t="s">
        <v>62</v>
      </c>
      <c r="H164">
        <v>0.44</v>
      </c>
      <c r="I164" t="b">
        <v>0</v>
      </c>
      <c r="J164">
        <v>8.99</v>
      </c>
      <c r="K164">
        <v>508.47350999999998</v>
      </c>
      <c r="L164" t="s">
        <v>801</v>
      </c>
      <c r="M164" t="s">
        <v>701</v>
      </c>
      <c r="N164" t="s">
        <v>802</v>
      </c>
      <c r="O164" t="s">
        <v>803</v>
      </c>
      <c r="P164">
        <v>530</v>
      </c>
      <c r="Q164" t="b">
        <v>0</v>
      </c>
      <c r="R164" t="b">
        <v>1</v>
      </c>
      <c r="S164" t="b">
        <v>0</v>
      </c>
      <c r="T164" t="s">
        <v>63</v>
      </c>
      <c r="U164" t="b">
        <v>0</v>
      </c>
      <c r="V164" t="b">
        <v>0</v>
      </c>
      <c r="W164">
        <v>5782</v>
      </c>
      <c r="X164">
        <v>0</v>
      </c>
      <c r="Y164">
        <v>0</v>
      </c>
      <c r="Z164">
        <v>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1</v>
      </c>
      <c r="AG164">
        <v>27.11</v>
      </c>
      <c r="AH164" t="s">
        <v>501</v>
      </c>
      <c r="AI164" t="s">
        <v>805</v>
      </c>
      <c r="AJ164" t="s">
        <v>62</v>
      </c>
      <c r="AK164">
        <v>156643</v>
      </c>
      <c r="AL164">
        <v>271397</v>
      </c>
      <c r="AM164">
        <v>320035</v>
      </c>
      <c r="AN164">
        <v>377060</v>
      </c>
      <c r="AO164">
        <v>271639</v>
      </c>
      <c r="AP164">
        <v>375629</v>
      </c>
      <c r="AQ164">
        <v>313363</v>
      </c>
      <c r="AR164">
        <v>379809</v>
      </c>
      <c r="AS164">
        <v>332729</v>
      </c>
      <c r="AT164">
        <v>232395</v>
      </c>
      <c r="AU164">
        <v>249519</v>
      </c>
      <c r="AV164">
        <v>263667</v>
      </c>
      <c r="AW164">
        <v>0</v>
      </c>
      <c r="AX164">
        <v>0</v>
      </c>
      <c r="AY164">
        <v>5263</v>
      </c>
      <c r="AZ164">
        <v>0</v>
      </c>
      <c r="BA164">
        <v>0</v>
      </c>
      <c r="BB164">
        <v>0</v>
      </c>
      <c r="BC164">
        <v>249358.20078840299</v>
      </c>
      <c r="BD164">
        <v>341442.97872933699</v>
      </c>
      <c r="BE164">
        <v>341966.85044510098</v>
      </c>
      <c r="BF164">
        <v>248526.85004513001</v>
      </c>
      <c r="BG164">
        <v>877.18877293170794</v>
      </c>
      <c r="BH164">
        <v>83895.970722352402</v>
      </c>
      <c r="BI164">
        <v>60456.072598579398</v>
      </c>
      <c r="BJ164">
        <v>34172.648307574796</v>
      </c>
      <c r="BK164">
        <v>15659.752753474901</v>
      </c>
      <c r="BL164">
        <v>2148.6649017807799</v>
      </c>
    </row>
    <row r="165" spans="1:64" x14ac:dyDescent="0.3">
      <c r="A165">
        <v>5962</v>
      </c>
      <c r="B165">
        <v>17.184000000000001</v>
      </c>
      <c r="C165">
        <v>518.45740000000001</v>
      </c>
      <c r="D165">
        <f t="shared" si="2"/>
        <v>0.94511050842224453</v>
      </c>
      <c r="E165" t="s">
        <v>811</v>
      </c>
      <c r="F165" t="s">
        <v>512</v>
      </c>
      <c r="G165" t="s">
        <v>62</v>
      </c>
      <c r="H165">
        <v>0.61</v>
      </c>
      <c r="I165" t="b">
        <v>0</v>
      </c>
      <c r="J165">
        <v>8.85</v>
      </c>
      <c r="K165">
        <v>518.45789000000002</v>
      </c>
      <c r="L165" t="s">
        <v>812</v>
      </c>
      <c r="M165" t="s">
        <v>701</v>
      </c>
      <c r="N165" t="s">
        <v>813</v>
      </c>
      <c r="O165" t="s">
        <v>814</v>
      </c>
      <c r="P165">
        <v>530</v>
      </c>
      <c r="Q165" t="b">
        <v>0</v>
      </c>
      <c r="R165" t="b">
        <v>1</v>
      </c>
      <c r="S165" t="b">
        <v>0</v>
      </c>
      <c r="T165" t="s">
        <v>63</v>
      </c>
      <c r="U165" t="b">
        <v>0</v>
      </c>
      <c r="V165" t="b">
        <v>0</v>
      </c>
      <c r="W165">
        <v>5962</v>
      </c>
      <c r="X165">
        <v>0</v>
      </c>
      <c r="Y165">
        <v>0</v>
      </c>
      <c r="Z165">
        <v>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1</v>
      </c>
      <c r="AG165">
        <v>1430.65</v>
      </c>
      <c r="AH165" t="s">
        <v>504</v>
      </c>
      <c r="AI165" t="s">
        <v>815</v>
      </c>
      <c r="AJ165" t="s">
        <v>62</v>
      </c>
      <c r="AK165">
        <v>167061</v>
      </c>
      <c r="AL165">
        <v>115327</v>
      </c>
      <c r="AM165">
        <v>200369</v>
      </c>
      <c r="AN165">
        <v>162624</v>
      </c>
      <c r="AO165">
        <v>122510</v>
      </c>
      <c r="AP165">
        <v>159592</v>
      </c>
      <c r="AQ165">
        <v>131710</v>
      </c>
      <c r="AR165">
        <v>103205</v>
      </c>
      <c r="AS165">
        <v>110109</v>
      </c>
      <c r="AT165">
        <v>128412</v>
      </c>
      <c r="AU165">
        <v>115581</v>
      </c>
      <c r="AV165">
        <v>75484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160919.031959858</v>
      </c>
      <c r="BD165">
        <v>148241.892855599</v>
      </c>
      <c r="BE165">
        <v>115008.185322841</v>
      </c>
      <c r="BF165">
        <v>106492.32932202599</v>
      </c>
      <c r="BG165">
        <v>0</v>
      </c>
      <c r="BH165">
        <v>42852.327984885997</v>
      </c>
      <c r="BI165">
        <v>22336.201125252399</v>
      </c>
      <c r="BJ165">
        <v>14870.3618793921</v>
      </c>
      <c r="BK165">
        <v>27609.339739314499</v>
      </c>
      <c r="BL165">
        <v>0</v>
      </c>
    </row>
    <row r="166" spans="1:64" x14ac:dyDescent="0.3">
      <c r="A166">
        <v>5988</v>
      </c>
      <c r="B166">
        <v>18.64</v>
      </c>
      <c r="C166">
        <v>520.47302000000002</v>
      </c>
      <c r="D166">
        <f t="shared" si="2"/>
        <v>0.94145041121002315</v>
      </c>
      <c r="E166" t="s">
        <v>821</v>
      </c>
      <c r="F166" t="s">
        <v>512</v>
      </c>
      <c r="G166" t="s">
        <v>62</v>
      </c>
      <c r="H166">
        <v>0.67</v>
      </c>
      <c r="I166" t="b">
        <v>0</v>
      </c>
      <c r="J166">
        <v>8.8699999999999992</v>
      </c>
      <c r="K166">
        <v>520.47351000000003</v>
      </c>
      <c r="L166" t="s">
        <v>822</v>
      </c>
      <c r="M166" t="s">
        <v>701</v>
      </c>
      <c r="N166" t="s">
        <v>823</v>
      </c>
      <c r="O166" t="s">
        <v>824</v>
      </c>
      <c r="P166">
        <v>530</v>
      </c>
      <c r="Q166" t="b">
        <v>0</v>
      </c>
      <c r="R166" t="b">
        <v>1</v>
      </c>
      <c r="S166" t="b">
        <v>0</v>
      </c>
      <c r="T166" t="s">
        <v>63</v>
      </c>
      <c r="U166" t="b">
        <v>0</v>
      </c>
      <c r="V166" t="b">
        <v>0</v>
      </c>
      <c r="W166">
        <v>5988</v>
      </c>
      <c r="X166">
        <v>0</v>
      </c>
      <c r="Y166">
        <v>0</v>
      </c>
      <c r="Z166">
        <v>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1</v>
      </c>
      <c r="AG166">
        <v>20.66</v>
      </c>
      <c r="AH166" t="s">
        <v>496</v>
      </c>
      <c r="AI166" t="s">
        <v>825</v>
      </c>
      <c r="AJ166" t="s">
        <v>62</v>
      </c>
      <c r="AK166">
        <v>156295</v>
      </c>
      <c r="AL166">
        <v>158521</v>
      </c>
      <c r="AM166">
        <v>282429</v>
      </c>
      <c r="AN166">
        <v>290275</v>
      </c>
      <c r="AO166">
        <v>158001</v>
      </c>
      <c r="AP166">
        <v>195863</v>
      </c>
      <c r="AQ166">
        <v>474043</v>
      </c>
      <c r="AR166">
        <v>267943</v>
      </c>
      <c r="AS166">
        <v>334360</v>
      </c>
      <c r="AT166">
        <v>285323</v>
      </c>
      <c r="AU166">
        <v>350964</v>
      </c>
      <c r="AV166">
        <v>431834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199081.508086702</v>
      </c>
      <c r="BD166">
        <v>214713.07125482801</v>
      </c>
      <c r="BE166">
        <v>358781.969226163</v>
      </c>
      <c r="BF166">
        <v>356040.39270208502</v>
      </c>
      <c r="BG166">
        <v>0</v>
      </c>
      <c r="BH166">
        <v>72189.931454217396</v>
      </c>
      <c r="BI166">
        <v>68121.444398823602</v>
      </c>
      <c r="BJ166">
        <v>105198.10266175801</v>
      </c>
      <c r="BK166">
        <v>73387.001068427795</v>
      </c>
      <c r="BL166">
        <v>0</v>
      </c>
    </row>
    <row r="167" spans="1:64" x14ac:dyDescent="0.3">
      <c r="A167">
        <v>6047</v>
      </c>
      <c r="B167">
        <v>16.632000000000001</v>
      </c>
      <c r="C167">
        <v>522.48870999999997</v>
      </c>
      <c r="D167">
        <f t="shared" si="2"/>
        <v>0.93781842766017776</v>
      </c>
      <c r="E167" t="s">
        <v>831</v>
      </c>
      <c r="F167" t="s">
        <v>512</v>
      </c>
      <c r="G167" t="s">
        <v>62</v>
      </c>
      <c r="H167">
        <v>0.17</v>
      </c>
      <c r="I167" t="b">
        <v>0</v>
      </c>
      <c r="J167">
        <v>9.11</v>
      </c>
      <c r="K167">
        <v>522.48919999999998</v>
      </c>
      <c r="L167" t="s">
        <v>832</v>
      </c>
      <c r="M167" t="s">
        <v>701</v>
      </c>
      <c r="N167" t="s">
        <v>833</v>
      </c>
      <c r="O167" t="s">
        <v>834</v>
      </c>
      <c r="P167">
        <v>530</v>
      </c>
      <c r="Q167" t="b">
        <v>0</v>
      </c>
      <c r="R167" t="b">
        <v>1</v>
      </c>
      <c r="S167" t="b">
        <v>0</v>
      </c>
      <c r="T167" t="s">
        <v>63</v>
      </c>
      <c r="U167" t="b">
        <v>0</v>
      </c>
      <c r="V167" t="b">
        <v>0</v>
      </c>
      <c r="W167">
        <v>6047</v>
      </c>
      <c r="X167">
        <v>0</v>
      </c>
      <c r="Y167">
        <v>0</v>
      </c>
      <c r="Z167">
        <v>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1</v>
      </c>
      <c r="AG167">
        <v>49.96</v>
      </c>
      <c r="AH167" t="s">
        <v>500</v>
      </c>
      <c r="AI167" t="s">
        <v>836</v>
      </c>
      <c r="AJ167" t="s">
        <v>62</v>
      </c>
      <c r="AK167">
        <v>356152</v>
      </c>
      <c r="AL167">
        <v>449551</v>
      </c>
      <c r="AM167">
        <v>553499</v>
      </c>
      <c r="AN167">
        <v>585909</v>
      </c>
      <c r="AO167">
        <v>465292</v>
      </c>
      <c r="AP167">
        <v>583424</v>
      </c>
      <c r="AQ167">
        <v>705767</v>
      </c>
      <c r="AR167">
        <v>672007</v>
      </c>
      <c r="AS167">
        <v>570869</v>
      </c>
      <c r="AT167">
        <v>523841</v>
      </c>
      <c r="AU167">
        <v>548283</v>
      </c>
      <c r="AV167">
        <v>606219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453067.15326964197</v>
      </c>
      <c r="BD167">
        <v>544874.92478918703</v>
      </c>
      <c r="BE167">
        <v>649547.62494701694</v>
      </c>
      <c r="BF167">
        <v>559447.69562946795</v>
      </c>
      <c r="BG167">
        <v>0</v>
      </c>
      <c r="BH167">
        <v>98720.058350769497</v>
      </c>
      <c r="BI167">
        <v>68931.855520386001</v>
      </c>
      <c r="BJ167">
        <v>70197.502898714505</v>
      </c>
      <c r="BK167">
        <v>42308.760886146098</v>
      </c>
      <c r="BL167">
        <v>0</v>
      </c>
    </row>
    <row r="168" spans="1:64" x14ac:dyDescent="0.3">
      <c r="A168">
        <v>5580</v>
      </c>
      <c r="B168">
        <v>14.856999999999999</v>
      </c>
      <c r="C168">
        <v>494.45742999999999</v>
      </c>
      <c r="D168">
        <f t="shared" si="2"/>
        <v>0.93031178050839358</v>
      </c>
      <c r="E168" t="s">
        <v>764</v>
      </c>
      <c r="F168" t="s">
        <v>512</v>
      </c>
      <c r="G168" t="s">
        <v>62</v>
      </c>
      <c r="H168">
        <v>0.28000000000000003</v>
      </c>
      <c r="I168" t="b">
        <v>0</v>
      </c>
      <c r="J168">
        <v>8.61</v>
      </c>
      <c r="K168">
        <v>494.45789000000002</v>
      </c>
      <c r="L168" t="s">
        <v>765</v>
      </c>
      <c r="M168" t="s">
        <v>701</v>
      </c>
      <c r="N168" t="s">
        <v>766</v>
      </c>
      <c r="O168" t="s">
        <v>767</v>
      </c>
      <c r="P168">
        <v>530</v>
      </c>
      <c r="Q168" t="b">
        <v>0</v>
      </c>
      <c r="R168" t="b">
        <v>1</v>
      </c>
      <c r="S168" t="b">
        <v>0</v>
      </c>
      <c r="T168" t="s">
        <v>63</v>
      </c>
      <c r="U168" t="b">
        <v>0</v>
      </c>
      <c r="V168" t="b">
        <v>0</v>
      </c>
      <c r="W168">
        <v>5580</v>
      </c>
      <c r="X168">
        <v>0</v>
      </c>
      <c r="Y168">
        <v>0</v>
      </c>
      <c r="Z168">
        <v>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1</v>
      </c>
      <c r="AG168">
        <v>13.71</v>
      </c>
      <c r="AH168" t="s">
        <v>502</v>
      </c>
      <c r="AI168" t="s">
        <v>768</v>
      </c>
      <c r="AJ168" t="s">
        <v>62</v>
      </c>
      <c r="AK168">
        <v>15067</v>
      </c>
      <c r="AL168">
        <v>23004</v>
      </c>
      <c r="AM168">
        <v>39321</v>
      </c>
      <c r="AN168">
        <v>46099</v>
      </c>
      <c r="AO168">
        <v>92474</v>
      </c>
      <c r="AP168">
        <v>99451</v>
      </c>
      <c r="AQ168">
        <v>132561</v>
      </c>
      <c r="AR168">
        <v>47660</v>
      </c>
      <c r="AS168">
        <v>56798</v>
      </c>
      <c r="AT168">
        <v>52413</v>
      </c>
      <c r="AU168">
        <v>111790</v>
      </c>
      <c r="AV168">
        <v>58464</v>
      </c>
      <c r="AW168">
        <v>0</v>
      </c>
      <c r="AX168">
        <v>0</v>
      </c>
      <c r="AY168">
        <v>0</v>
      </c>
      <c r="AZ168">
        <v>6605</v>
      </c>
      <c r="BA168">
        <v>0</v>
      </c>
      <c r="BB168">
        <v>0</v>
      </c>
      <c r="BC168">
        <v>25797.469459091499</v>
      </c>
      <c r="BD168">
        <v>79341.031369784207</v>
      </c>
      <c r="BE168">
        <v>79006.396976125907</v>
      </c>
      <c r="BF168">
        <v>74222.535144687907</v>
      </c>
      <c r="BG168">
        <v>1100.7836852110499</v>
      </c>
      <c r="BH168">
        <v>12365.689443342</v>
      </c>
      <c r="BI168">
        <v>28999.332216704701</v>
      </c>
      <c r="BJ168">
        <v>46603.903933744201</v>
      </c>
      <c r="BK168">
        <v>32674.761750839301</v>
      </c>
      <c r="BL168">
        <v>2696.3583459475299</v>
      </c>
    </row>
    <row r="169" spans="1:64" x14ac:dyDescent="0.3">
      <c r="A169">
        <v>5725</v>
      </c>
      <c r="B169">
        <v>16.238</v>
      </c>
      <c r="C169">
        <v>504.4418</v>
      </c>
      <c r="D169">
        <f t="shared" si="2"/>
        <v>0.79295507000262599</v>
      </c>
      <c r="E169" t="s">
        <v>782</v>
      </c>
      <c r="F169" t="s">
        <v>512</v>
      </c>
      <c r="G169" t="s">
        <v>62</v>
      </c>
      <c r="H169">
        <v>0.61</v>
      </c>
      <c r="I169" t="b">
        <v>0</v>
      </c>
      <c r="J169">
        <v>8.49</v>
      </c>
      <c r="K169">
        <v>504.44220000000001</v>
      </c>
      <c r="L169" t="s">
        <v>783</v>
      </c>
      <c r="M169" t="s">
        <v>701</v>
      </c>
      <c r="N169" t="s">
        <v>784</v>
      </c>
      <c r="O169" t="s">
        <v>785</v>
      </c>
      <c r="P169">
        <v>530</v>
      </c>
      <c r="Q169" t="b">
        <v>0</v>
      </c>
      <c r="R169" t="b">
        <v>1</v>
      </c>
      <c r="S169" t="b">
        <v>0</v>
      </c>
      <c r="T169" t="s">
        <v>63</v>
      </c>
      <c r="U169" t="b">
        <v>0</v>
      </c>
      <c r="V169" t="b">
        <v>0</v>
      </c>
      <c r="W169">
        <v>5725</v>
      </c>
      <c r="X169">
        <v>0</v>
      </c>
      <c r="Y169">
        <v>0</v>
      </c>
      <c r="Z169">
        <v>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1</v>
      </c>
      <c r="AG169">
        <v>23.01</v>
      </c>
      <c r="AH169" t="s">
        <v>501</v>
      </c>
      <c r="AI169" t="s">
        <v>786</v>
      </c>
      <c r="AJ169" t="s">
        <v>62</v>
      </c>
      <c r="AK169">
        <v>329480</v>
      </c>
      <c r="AL169">
        <v>326702</v>
      </c>
      <c r="AM169">
        <v>378227</v>
      </c>
      <c r="AN169">
        <v>282855</v>
      </c>
      <c r="AO169">
        <v>266043</v>
      </c>
      <c r="AP169">
        <v>292451</v>
      </c>
      <c r="AQ169">
        <v>220529</v>
      </c>
      <c r="AR169">
        <v>219879</v>
      </c>
      <c r="AS169">
        <v>84126</v>
      </c>
      <c r="AT169">
        <v>91767</v>
      </c>
      <c r="AU169">
        <v>257162</v>
      </c>
      <c r="AV169">
        <v>183380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344803.05018255801</v>
      </c>
      <c r="BD169">
        <v>280449.39691056701</v>
      </c>
      <c r="BE169">
        <v>174844.94789017501</v>
      </c>
      <c r="BF169">
        <v>177436.49327977499</v>
      </c>
      <c r="BG169">
        <v>0</v>
      </c>
      <c r="BH169">
        <v>28978.970625042799</v>
      </c>
      <c r="BI169">
        <v>13366.986046879299</v>
      </c>
      <c r="BJ169">
        <v>78565.330377288396</v>
      </c>
      <c r="BK169">
        <v>82857.986018536598</v>
      </c>
      <c r="BL169">
        <v>0</v>
      </c>
    </row>
    <row r="170" spans="1:64" x14ac:dyDescent="0.3">
      <c r="A170">
        <v>6236</v>
      </c>
      <c r="B170">
        <v>19.292999999999999</v>
      </c>
      <c r="C170">
        <v>534.48883000000001</v>
      </c>
      <c r="D170">
        <f t="shared" si="2"/>
        <v>0.69224972174430188</v>
      </c>
      <c r="E170" t="s">
        <v>845</v>
      </c>
      <c r="F170" t="s">
        <v>512</v>
      </c>
      <c r="G170" t="s">
        <v>62</v>
      </c>
      <c r="H170">
        <v>0.67</v>
      </c>
      <c r="I170" t="b">
        <v>0</v>
      </c>
      <c r="J170">
        <v>9.14</v>
      </c>
      <c r="K170">
        <v>534.48919999999998</v>
      </c>
      <c r="L170" t="s">
        <v>846</v>
      </c>
      <c r="M170" t="s">
        <v>701</v>
      </c>
      <c r="N170" t="s">
        <v>847</v>
      </c>
      <c r="O170" t="s">
        <v>848</v>
      </c>
      <c r="P170">
        <v>530</v>
      </c>
      <c r="Q170" t="b">
        <v>0</v>
      </c>
      <c r="R170" t="b">
        <v>1</v>
      </c>
      <c r="S170" t="b">
        <v>0</v>
      </c>
      <c r="T170" t="s">
        <v>63</v>
      </c>
      <c r="U170" t="b">
        <v>0</v>
      </c>
      <c r="V170" t="b">
        <v>0</v>
      </c>
      <c r="W170">
        <v>6236</v>
      </c>
      <c r="X170">
        <v>0</v>
      </c>
      <c r="Y170">
        <v>0</v>
      </c>
      <c r="Z170">
        <v>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1</v>
      </c>
      <c r="AG170">
        <v>76.31</v>
      </c>
      <c r="AH170" t="s">
        <v>503</v>
      </c>
      <c r="AI170" t="s">
        <v>849</v>
      </c>
      <c r="AJ170" t="s">
        <v>62</v>
      </c>
      <c r="AK170">
        <v>807057</v>
      </c>
      <c r="AL170">
        <v>745519</v>
      </c>
      <c r="AM170">
        <v>968698</v>
      </c>
      <c r="AN170">
        <v>1015605</v>
      </c>
      <c r="AO170">
        <v>722101</v>
      </c>
      <c r="AP170">
        <v>826177</v>
      </c>
      <c r="AQ170">
        <v>1622794</v>
      </c>
      <c r="AR170">
        <v>1049866</v>
      </c>
      <c r="AS170">
        <v>1033379</v>
      </c>
      <c r="AT170">
        <v>880785</v>
      </c>
      <c r="AU170">
        <v>1298379</v>
      </c>
      <c r="AV170">
        <v>1302068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840424.36893388897</v>
      </c>
      <c r="BD170">
        <v>854627.392447853</v>
      </c>
      <c r="BE170">
        <v>1235346.6234164401</v>
      </c>
      <c r="BF170">
        <v>1160410.7343140601</v>
      </c>
      <c r="BG170">
        <v>0</v>
      </c>
      <c r="BH170">
        <v>115270.619780159</v>
      </c>
      <c r="BI170">
        <v>148805.99001692899</v>
      </c>
      <c r="BJ170">
        <v>335640.90820542298</v>
      </c>
      <c r="BK170">
        <v>242169.739194669</v>
      </c>
      <c r="BL170">
        <v>0</v>
      </c>
    </row>
    <row r="171" spans="1:64" x14ac:dyDescent="0.3">
      <c r="A171">
        <v>6237</v>
      </c>
      <c r="B171">
        <v>19.635999999999999</v>
      </c>
      <c r="C171">
        <v>534.48950000000002</v>
      </c>
      <c r="D171">
        <f t="shared" si="2"/>
        <v>0.56128355828028087</v>
      </c>
      <c r="E171" t="s">
        <v>845</v>
      </c>
      <c r="F171" t="s">
        <v>512</v>
      </c>
      <c r="G171" t="s">
        <v>62</v>
      </c>
      <c r="H171">
        <v>0.5</v>
      </c>
      <c r="I171" t="b">
        <v>0</v>
      </c>
      <c r="J171">
        <v>9.14</v>
      </c>
      <c r="K171">
        <v>534.48919999999998</v>
      </c>
      <c r="L171" t="s">
        <v>846</v>
      </c>
      <c r="M171" t="s">
        <v>701</v>
      </c>
      <c r="N171" t="s">
        <v>847</v>
      </c>
      <c r="O171" t="s">
        <v>848</v>
      </c>
      <c r="P171">
        <v>530</v>
      </c>
      <c r="Q171" t="b">
        <v>0</v>
      </c>
      <c r="R171" t="b">
        <v>1</v>
      </c>
      <c r="S171" t="b">
        <v>0</v>
      </c>
      <c r="T171" t="s">
        <v>63</v>
      </c>
      <c r="U171" t="b">
        <v>0</v>
      </c>
      <c r="V171" t="b">
        <v>0</v>
      </c>
      <c r="W171">
        <v>6237</v>
      </c>
      <c r="X171">
        <v>0</v>
      </c>
      <c r="Y171">
        <v>0</v>
      </c>
      <c r="Z171">
        <v>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1</v>
      </c>
      <c r="AG171">
        <v>11.27</v>
      </c>
      <c r="AH171" t="s">
        <v>502</v>
      </c>
      <c r="AI171" t="s">
        <v>850</v>
      </c>
      <c r="AJ171" t="s">
        <v>62</v>
      </c>
      <c r="AK171">
        <v>51336</v>
      </c>
      <c r="AL171">
        <v>63417</v>
      </c>
      <c r="AM171">
        <v>87382</v>
      </c>
      <c r="AN171">
        <v>165682</v>
      </c>
      <c r="AO171">
        <v>77754</v>
      </c>
      <c r="AP171">
        <v>104642</v>
      </c>
      <c r="AQ171">
        <v>189192</v>
      </c>
      <c r="AR171">
        <v>84781</v>
      </c>
      <c r="AS171">
        <v>119621</v>
      </c>
      <c r="AT171">
        <v>101080</v>
      </c>
      <c r="AU171">
        <v>109177</v>
      </c>
      <c r="AV171">
        <v>142520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67378.308713535298</v>
      </c>
      <c r="BD171">
        <v>116026.274133017</v>
      </c>
      <c r="BE171">
        <v>131197.71872793001</v>
      </c>
      <c r="BF171">
        <v>117592.35537626399</v>
      </c>
      <c r="BG171">
        <v>0</v>
      </c>
      <c r="BH171">
        <v>18346.687111536401</v>
      </c>
      <c r="BI171">
        <v>45055.740222355002</v>
      </c>
      <c r="BJ171">
        <v>53159.508450301197</v>
      </c>
      <c r="BK171">
        <v>21964.511428998099</v>
      </c>
      <c r="BL171">
        <v>0</v>
      </c>
    </row>
    <row r="172" spans="1:64" x14ac:dyDescent="0.3">
      <c r="A172">
        <v>6257</v>
      </c>
      <c r="B172">
        <v>17.227</v>
      </c>
      <c r="C172">
        <v>536.50451999999996</v>
      </c>
      <c r="D172">
        <f t="shared" si="2"/>
        <v>0.55917484588187061</v>
      </c>
      <c r="E172" t="s">
        <v>851</v>
      </c>
      <c r="F172" t="s">
        <v>512</v>
      </c>
      <c r="G172" t="s">
        <v>62</v>
      </c>
      <c r="H172">
        <v>0.67</v>
      </c>
      <c r="I172" t="b">
        <v>0</v>
      </c>
      <c r="J172">
        <v>9.35</v>
      </c>
      <c r="K172">
        <v>536.50482</v>
      </c>
      <c r="L172" t="s">
        <v>852</v>
      </c>
      <c r="M172" t="s">
        <v>701</v>
      </c>
      <c r="N172" t="s">
        <v>853</v>
      </c>
      <c r="O172" t="s">
        <v>854</v>
      </c>
      <c r="P172">
        <v>530</v>
      </c>
      <c r="Q172" t="b">
        <v>0</v>
      </c>
      <c r="R172" t="b">
        <v>1</v>
      </c>
      <c r="S172" t="b">
        <v>0</v>
      </c>
      <c r="T172" t="s">
        <v>63</v>
      </c>
      <c r="U172" t="b">
        <v>0</v>
      </c>
      <c r="V172" t="b">
        <v>0</v>
      </c>
      <c r="W172">
        <v>6257</v>
      </c>
      <c r="X172">
        <v>0</v>
      </c>
      <c r="Y172">
        <v>0</v>
      </c>
      <c r="Z172">
        <v>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1</v>
      </c>
      <c r="AG172">
        <v>24.71</v>
      </c>
      <c r="AH172" t="s">
        <v>498</v>
      </c>
      <c r="AI172" t="s">
        <v>855</v>
      </c>
      <c r="AJ172" t="s">
        <v>62</v>
      </c>
      <c r="AK172">
        <v>260932</v>
      </c>
      <c r="AL172">
        <v>325270</v>
      </c>
      <c r="AM172">
        <v>310580</v>
      </c>
      <c r="AN172">
        <v>363821</v>
      </c>
      <c r="AO172">
        <v>307346</v>
      </c>
      <c r="AP172">
        <v>321109</v>
      </c>
      <c r="AQ172">
        <v>362646</v>
      </c>
      <c r="AR172">
        <v>318016</v>
      </c>
      <c r="AS172">
        <v>373135</v>
      </c>
      <c r="AT172">
        <v>249198</v>
      </c>
      <c r="AU172">
        <v>249931</v>
      </c>
      <c r="AV172">
        <v>293398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298927.60704050597</v>
      </c>
      <c r="BD172">
        <v>330758.85211193102</v>
      </c>
      <c r="BE172">
        <v>351265.49460962397</v>
      </c>
      <c r="BF172">
        <v>264175.82182572602</v>
      </c>
      <c r="BG172">
        <v>0</v>
      </c>
      <c r="BH172">
        <v>33714.599347919502</v>
      </c>
      <c r="BI172">
        <v>29447.8867385839</v>
      </c>
      <c r="BJ172">
        <v>29268.641034770098</v>
      </c>
      <c r="BK172">
        <v>25309.7810577204</v>
      </c>
      <c r="BL172">
        <v>0</v>
      </c>
    </row>
    <row r="173" spans="1:64" x14ac:dyDescent="0.3">
      <c r="A173">
        <v>5313</v>
      </c>
      <c r="B173">
        <v>14.111000000000001</v>
      </c>
      <c r="C173">
        <v>476.41100999999998</v>
      </c>
      <c r="D173">
        <f t="shared" si="2"/>
        <v>0.25188341093807953</v>
      </c>
      <c r="E173" t="s">
        <v>722</v>
      </c>
      <c r="F173" t="s">
        <v>512</v>
      </c>
      <c r="G173" t="s">
        <v>62</v>
      </c>
      <c r="H173">
        <v>0.06</v>
      </c>
      <c r="I173" t="b">
        <v>0</v>
      </c>
      <c r="J173">
        <v>8.18</v>
      </c>
      <c r="K173">
        <v>476.41088999999999</v>
      </c>
      <c r="L173" t="s">
        <v>723</v>
      </c>
      <c r="M173" t="s">
        <v>701</v>
      </c>
      <c r="N173" t="s">
        <v>724</v>
      </c>
      <c r="O173" t="s">
        <v>725</v>
      </c>
      <c r="P173">
        <v>530</v>
      </c>
      <c r="Q173" t="b">
        <v>0</v>
      </c>
      <c r="R173" t="b">
        <v>1</v>
      </c>
      <c r="S173" t="b">
        <v>0</v>
      </c>
      <c r="T173" t="s">
        <v>63</v>
      </c>
      <c r="U173" t="b">
        <v>0</v>
      </c>
      <c r="V173" t="b">
        <v>0</v>
      </c>
      <c r="W173">
        <v>5313</v>
      </c>
      <c r="X173">
        <v>0</v>
      </c>
      <c r="Y173">
        <v>0</v>
      </c>
      <c r="Z173">
        <v>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1</v>
      </c>
      <c r="AG173">
        <v>16.75</v>
      </c>
      <c r="AH173" t="s">
        <v>499</v>
      </c>
      <c r="AI173" t="s">
        <v>727</v>
      </c>
      <c r="AJ173" t="s">
        <v>62</v>
      </c>
      <c r="AK173">
        <v>89345</v>
      </c>
      <c r="AL173">
        <v>388918</v>
      </c>
      <c r="AM173">
        <v>335319</v>
      </c>
      <c r="AN173">
        <v>111745</v>
      </c>
      <c r="AO173">
        <v>89973</v>
      </c>
      <c r="AP173">
        <v>31473</v>
      </c>
      <c r="AQ173">
        <v>24259</v>
      </c>
      <c r="AR173">
        <v>51512</v>
      </c>
      <c r="AS173">
        <v>0</v>
      </c>
      <c r="AT173">
        <v>0</v>
      </c>
      <c r="AU173">
        <v>63503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271193.79677755001</v>
      </c>
      <c r="BD173">
        <v>77730.578051602104</v>
      </c>
      <c r="BE173">
        <v>25256.960984378002</v>
      </c>
      <c r="BF173">
        <v>21167.7995799581</v>
      </c>
      <c r="BG173">
        <v>0</v>
      </c>
      <c r="BH173">
        <v>159749.77597517599</v>
      </c>
      <c r="BI173">
        <v>41512.877473931003</v>
      </c>
      <c r="BJ173">
        <v>25770.583214255799</v>
      </c>
      <c r="BK173">
        <v>36663.704356922601</v>
      </c>
      <c r="BL173">
        <v>0</v>
      </c>
    </row>
    <row r="174" spans="1:64" x14ac:dyDescent="0.3">
      <c r="A174">
        <v>6258</v>
      </c>
      <c r="B174">
        <v>17.518000000000001</v>
      </c>
      <c r="C174">
        <v>536.50476000000003</v>
      </c>
      <c r="D174">
        <f t="shared" si="2"/>
        <v>0.111834969091613</v>
      </c>
      <c r="E174" t="s">
        <v>851</v>
      </c>
      <c r="F174" t="s">
        <v>512</v>
      </c>
      <c r="G174" t="s">
        <v>62</v>
      </c>
      <c r="H174">
        <v>0.44</v>
      </c>
      <c r="I174" t="b">
        <v>0</v>
      </c>
      <c r="J174">
        <v>9.35</v>
      </c>
      <c r="K174">
        <v>536.50482</v>
      </c>
      <c r="L174" t="s">
        <v>852</v>
      </c>
      <c r="M174" t="s">
        <v>701</v>
      </c>
      <c r="N174" t="s">
        <v>853</v>
      </c>
      <c r="O174" t="s">
        <v>854</v>
      </c>
      <c r="P174">
        <v>530</v>
      </c>
      <c r="Q174" t="b">
        <v>0</v>
      </c>
      <c r="R174" t="b">
        <v>1</v>
      </c>
      <c r="S174" t="b">
        <v>0</v>
      </c>
      <c r="T174" t="s">
        <v>63</v>
      </c>
      <c r="U174" t="b">
        <v>0</v>
      </c>
      <c r="V174" t="b">
        <v>0</v>
      </c>
      <c r="W174">
        <v>6258</v>
      </c>
      <c r="X174">
        <v>0</v>
      </c>
      <c r="Y174">
        <v>0</v>
      </c>
      <c r="Z174">
        <v>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1</v>
      </c>
      <c r="AG174">
        <v>17.510000000000002</v>
      </c>
      <c r="AH174" t="s">
        <v>504</v>
      </c>
      <c r="AI174" t="s">
        <v>856</v>
      </c>
      <c r="AJ174" t="s">
        <v>62</v>
      </c>
      <c r="AK174">
        <v>217001</v>
      </c>
      <c r="AL174">
        <v>152083</v>
      </c>
      <c r="AM174">
        <v>201517</v>
      </c>
      <c r="AN174">
        <v>193858</v>
      </c>
      <c r="AO174">
        <v>225203</v>
      </c>
      <c r="AP174">
        <v>176372</v>
      </c>
      <c r="AQ174">
        <v>253988</v>
      </c>
      <c r="AR174">
        <v>265651</v>
      </c>
      <c r="AS174">
        <v>256697</v>
      </c>
      <c r="AT174">
        <v>177808</v>
      </c>
      <c r="AU174">
        <v>206384</v>
      </c>
      <c r="AV174">
        <v>204938</v>
      </c>
      <c r="AW174">
        <v>0</v>
      </c>
      <c r="AX174">
        <v>0</v>
      </c>
      <c r="AY174">
        <v>0</v>
      </c>
      <c r="AZ174">
        <v>0</v>
      </c>
      <c r="BA174">
        <v>7498</v>
      </c>
      <c r="BB174">
        <v>0</v>
      </c>
      <c r="BC174">
        <v>190200.01690156601</v>
      </c>
      <c r="BD174">
        <v>198477.56092135399</v>
      </c>
      <c r="BE174">
        <v>258778.88943194799</v>
      </c>
      <c r="BF174">
        <v>196376.88960465099</v>
      </c>
      <c r="BG174">
        <v>1249.67228351165</v>
      </c>
      <c r="BH174">
        <v>33906.232527822198</v>
      </c>
      <c r="BI174">
        <v>24741.072582545901</v>
      </c>
      <c r="BJ174">
        <v>6103.6026225064898</v>
      </c>
      <c r="BK174">
        <v>16097.132485661799</v>
      </c>
      <c r="BL174">
        <v>3061.0594403022301</v>
      </c>
    </row>
    <row r="175" spans="1:64" x14ac:dyDescent="0.3">
      <c r="A175">
        <v>6428</v>
      </c>
      <c r="B175">
        <v>20.309000000000001</v>
      </c>
      <c r="C175">
        <v>548.50476000000003</v>
      </c>
      <c r="D175">
        <f t="shared" si="2"/>
        <v>0.10938828206140723</v>
      </c>
      <c r="E175" t="s">
        <v>885</v>
      </c>
      <c r="F175" t="s">
        <v>512</v>
      </c>
      <c r="G175" t="s">
        <v>62</v>
      </c>
      <c r="H175">
        <v>0.22</v>
      </c>
      <c r="I175" t="b">
        <v>0</v>
      </c>
      <c r="J175">
        <v>9.58</v>
      </c>
      <c r="K175">
        <v>548.50482</v>
      </c>
      <c r="L175" t="s">
        <v>886</v>
      </c>
      <c r="M175" t="s">
        <v>701</v>
      </c>
      <c r="N175" t="s">
        <v>887</v>
      </c>
      <c r="O175" t="s">
        <v>888</v>
      </c>
      <c r="P175">
        <v>530</v>
      </c>
      <c r="Q175" t="b">
        <v>0</v>
      </c>
      <c r="R175" t="b">
        <v>1</v>
      </c>
      <c r="S175" t="b">
        <v>0</v>
      </c>
      <c r="T175" t="s">
        <v>63</v>
      </c>
      <c r="U175" t="b">
        <v>0</v>
      </c>
      <c r="V175" t="b">
        <v>0</v>
      </c>
      <c r="W175">
        <v>6428</v>
      </c>
      <c r="X175">
        <v>0</v>
      </c>
      <c r="Y175">
        <v>0</v>
      </c>
      <c r="Z175">
        <v>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1</v>
      </c>
      <c r="AG175">
        <v>6.85</v>
      </c>
      <c r="AH175" t="s">
        <v>498</v>
      </c>
      <c r="AI175" t="s">
        <v>889</v>
      </c>
      <c r="AJ175" t="s">
        <v>62</v>
      </c>
      <c r="AK175">
        <v>8028</v>
      </c>
      <c r="AL175">
        <v>15212</v>
      </c>
      <c r="AM175">
        <v>65282</v>
      </c>
      <c r="AN175">
        <v>45980</v>
      </c>
      <c r="AO175">
        <v>14765</v>
      </c>
      <c r="AP175">
        <v>16338</v>
      </c>
      <c r="AQ175">
        <v>73260</v>
      </c>
      <c r="AR175">
        <v>25743</v>
      </c>
      <c r="AS175">
        <v>19232</v>
      </c>
      <c r="AT175">
        <v>19138</v>
      </c>
      <c r="AU175">
        <v>51413</v>
      </c>
      <c r="AV175">
        <v>104478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29507.3821097736</v>
      </c>
      <c r="BD175">
        <v>25694.235770262501</v>
      </c>
      <c r="BE175">
        <v>39411.791864099599</v>
      </c>
      <c r="BF175">
        <v>58343.1400687321</v>
      </c>
      <c r="BG175">
        <v>0</v>
      </c>
      <c r="BH175">
        <v>31189.204104095799</v>
      </c>
      <c r="BI175">
        <v>17585.595356087601</v>
      </c>
      <c r="BJ175">
        <v>29493.657639404701</v>
      </c>
      <c r="BK175">
        <v>43090.334147556998</v>
      </c>
      <c r="BL175">
        <v>0</v>
      </c>
    </row>
    <row r="176" spans="1:64" x14ac:dyDescent="0.3">
      <c r="A176">
        <v>7173</v>
      </c>
      <c r="B176">
        <v>16.495999999999999</v>
      </c>
      <c r="C176">
        <v>596.48914000000002</v>
      </c>
      <c r="D176">
        <f t="shared" si="2"/>
        <v>0.80470805162541625</v>
      </c>
      <c r="E176" t="s">
        <v>1080</v>
      </c>
      <c r="F176" t="s">
        <v>532</v>
      </c>
      <c r="G176" t="s">
        <v>62</v>
      </c>
      <c r="H176">
        <v>0.67</v>
      </c>
      <c r="I176" t="b">
        <v>1</v>
      </c>
      <c r="J176">
        <v>8.64</v>
      </c>
      <c r="K176">
        <v>596.48961999999995</v>
      </c>
      <c r="L176" t="s">
        <v>1075</v>
      </c>
      <c r="M176" t="s">
        <v>1010</v>
      </c>
      <c r="N176" t="s">
        <v>1081</v>
      </c>
      <c r="O176" t="s">
        <v>1082</v>
      </c>
      <c r="P176">
        <v>530</v>
      </c>
      <c r="Q176" t="b">
        <v>0</v>
      </c>
      <c r="R176" t="b">
        <v>1</v>
      </c>
      <c r="S176" t="b">
        <v>0</v>
      </c>
      <c r="T176" t="s">
        <v>63</v>
      </c>
      <c r="U176" t="b">
        <v>0</v>
      </c>
      <c r="V176" t="b">
        <v>0</v>
      </c>
      <c r="W176">
        <v>7173</v>
      </c>
      <c r="X176">
        <v>0</v>
      </c>
      <c r="Y176">
        <v>0</v>
      </c>
      <c r="Z176">
        <v>1</v>
      </c>
      <c r="AA176">
        <v>0.06</v>
      </c>
      <c r="AB176">
        <v>0.81</v>
      </c>
      <c r="AC176">
        <v>7.0000000000000007E-2</v>
      </c>
      <c r="AD176">
        <v>13</v>
      </c>
      <c r="AE176">
        <v>0.08</v>
      </c>
      <c r="AF176">
        <v>0.77</v>
      </c>
      <c r="AG176">
        <v>348.59</v>
      </c>
      <c r="AH176" t="s">
        <v>498</v>
      </c>
      <c r="AI176" t="s">
        <v>1083</v>
      </c>
      <c r="AJ176" t="s">
        <v>1084</v>
      </c>
      <c r="AK176">
        <v>6956882</v>
      </c>
      <c r="AL176">
        <v>8740977</v>
      </c>
      <c r="AM176">
        <v>9124651</v>
      </c>
      <c r="AN176">
        <v>6572899</v>
      </c>
      <c r="AO176">
        <v>7580227</v>
      </c>
      <c r="AP176">
        <v>7074850</v>
      </c>
      <c r="AQ176">
        <v>5716850</v>
      </c>
      <c r="AR176">
        <v>6463750</v>
      </c>
      <c r="AS176">
        <v>5082532</v>
      </c>
      <c r="AT176">
        <v>5129404</v>
      </c>
      <c r="AU176">
        <v>5791087</v>
      </c>
      <c r="AV176">
        <v>5239150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8274170.1427458897</v>
      </c>
      <c r="BD176">
        <v>7075991.9515634002</v>
      </c>
      <c r="BE176">
        <v>5754377.4655959196</v>
      </c>
      <c r="BF176">
        <v>5386546.9468051801</v>
      </c>
      <c r="BG176">
        <v>0</v>
      </c>
      <c r="BH176">
        <v>1156822.13405871</v>
      </c>
      <c r="BI176">
        <v>503665.138230754</v>
      </c>
      <c r="BJ176">
        <v>691373.11732332595</v>
      </c>
      <c r="BK176">
        <v>354612.85659425298</v>
      </c>
      <c r="BL176">
        <v>0</v>
      </c>
    </row>
    <row r="177" spans="1:64" x14ac:dyDescent="0.3">
      <c r="A177">
        <v>6917</v>
      </c>
      <c r="B177">
        <v>15.92</v>
      </c>
      <c r="C177">
        <v>582.47351000000003</v>
      </c>
      <c r="D177">
        <f t="shared" si="2"/>
        <v>0.6352216171055336</v>
      </c>
      <c r="E177" t="s">
        <v>1009</v>
      </c>
      <c r="F177" t="s">
        <v>532</v>
      </c>
      <c r="G177" t="s">
        <v>62</v>
      </c>
      <c r="H177">
        <v>0.67</v>
      </c>
      <c r="I177" t="b">
        <v>1</v>
      </c>
      <c r="J177">
        <v>8.4499999999999993</v>
      </c>
      <c r="K177">
        <v>582.47388000000001</v>
      </c>
      <c r="L177" t="s">
        <v>1003</v>
      </c>
      <c r="M177" t="s">
        <v>1010</v>
      </c>
      <c r="N177" t="s">
        <v>1011</v>
      </c>
      <c r="O177" t="s">
        <v>1012</v>
      </c>
      <c r="P177">
        <v>530</v>
      </c>
      <c r="Q177" t="b">
        <v>0</v>
      </c>
      <c r="R177" t="b">
        <v>1</v>
      </c>
      <c r="S177" t="b">
        <v>0</v>
      </c>
      <c r="T177" t="s">
        <v>63</v>
      </c>
      <c r="U177" t="b">
        <v>0</v>
      </c>
      <c r="V177" t="b">
        <v>0</v>
      </c>
      <c r="W177">
        <v>6917</v>
      </c>
      <c r="X177">
        <v>0</v>
      </c>
      <c r="Y177">
        <v>0</v>
      </c>
      <c r="Z177">
        <v>1</v>
      </c>
      <c r="AA177">
        <v>7.0000000000000007E-2</v>
      </c>
      <c r="AB177">
        <v>0.79</v>
      </c>
      <c r="AC177">
        <v>0.08</v>
      </c>
      <c r="AD177">
        <v>13</v>
      </c>
      <c r="AE177">
        <v>0.08</v>
      </c>
      <c r="AF177">
        <v>0.77</v>
      </c>
      <c r="AG177">
        <v>345.24</v>
      </c>
      <c r="AH177" t="s">
        <v>496</v>
      </c>
      <c r="AI177" t="s">
        <v>1013</v>
      </c>
      <c r="AJ177" t="s">
        <v>1014</v>
      </c>
      <c r="AK177">
        <v>5616282</v>
      </c>
      <c r="AL177">
        <v>6594567</v>
      </c>
      <c r="AM177">
        <v>6923710</v>
      </c>
      <c r="AN177">
        <v>6881561</v>
      </c>
      <c r="AO177">
        <v>6780413</v>
      </c>
      <c r="AP177">
        <v>6977794</v>
      </c>
      <c r="AQ177">
        <v>6142827</v>
      </c>
      <c r="AR177">
        <v>6654797</v>
      </c>
      <c r="AS177">
        <v>5560078</v>
      </c>
      <c r="AT177">
        <v>5793030</v>
      </c>
      <c r="AU177">
        <v>6902134</v>
      </c>
      <c r="AV177">
        <v>5971410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6378186.3323332202</v>
      </c>
      <c r="BD177">
        <v>6879922.8482418498</v>
      </c>
      <c r="BE177">
        <v>6119234.14979186</v>
      </c>
      <c r="BF177">
        <v>6222191.6997604202</v>
      </c>
      <c r="BG177">
        <v>0</v>
      </c>
      <c r="BH177">
        <v>680041.99474354903</v>
      </c>
      <c r="BI177">
        <v>98700.410523175306</v>
      </c>
      <c r="BJ177">
        <v>547740.35135112598</v>
      </c>
      <c r="BK177">
        <v>595564.01422381995</v>
      </c>
      <c r="BL177">
        <v>0</v>
      </c>
    </row>
    <row r="178" spans="1:64" x14ac:dyDescent="0.3">
      <c r="A178">
        <v>7236</v>
      </c>
      <c r="B178">
        <v>16.457999999999998</v>
      </c>
      <c r="C178">
        <v>600.52094</v>
      </c>
      <c r="D178">
        <f t="shared" si="2"/>
        <v>0.11656547432005264</v>
      </c>
      <c r="E178" t="s">
        <v>1115</v>
      </c>
      <c r="F178" t="s">
        <v>532</v>
      </c>
      <c r="G178" t="s">
        <v>62</v>
      </c>
      <c r="H178">
        <v>0.78</v>
      </c>
      <c r="I178" t="b">
        <v>1</v>
      </c>
      <c r="J178">
        <v>9.23</v>
      </c>
      <c r="K178">
        <v>600.52086999999995</v>
      </c>
      <c r="L178" t="s">
        <v>1105</v>
      </c>
      <c r="M178" t="s">
        <v>1010</v>
      </c>
      <c r="N178" t="s">
        <v>1116</v>
      </c>
      <c r="O178" t="s">
        <v>1117</v>
      </c>
      <c r="P178">
        <v>530</v>
      </c>
      <c r="Q178" t="b">
        <v>0</v>
      </c>
      <c r="R178" t="b">
        <v>1</v>
      </c>
      <c r="S178" t="b">
        <v>0</v>
      </c>
      <c r="T178" t="s">
        <v>63</v>
      </c>
      <c r="U178" t="b">
        <v>0</v>
      </c>
      <c r="V178" t="b">
        <v>0</v>
      </c>
      <c r="W178">
        <v>7236</v>
      </c>
      <c r="X178">
        <v>0</v>
      </c>
      <c r="Y178">
        <v>0</v>
      </c>
      <c r="Z178">
        <v>1</v>
      </c>
      <c r="AA178">
        <v>0.04</v>
      </c>
      <c r="AB178">
        <v>0.7</v>
      </c>
      <c r="AC178">
        <v>7.0000000000000007E-2</v>
      </c>
      <c r="AD178">
        <v>12</v>
      </c>
      <c r="AE178">
        <v>0.25</v>
      </c>
      <c r="AF178">
        <v>0.85</v>
      </c>
      <c r="AG178">
        <v>5040</v>
      </c>
      <c r="AH178" t="s">
        <v>493</v>
      </c>
      <c r="AI178" t="s">
        <v>1118</v>
      </c>
      <c r="AJ178" t="s">
        <v>1119</v>
      </c>
      <c r="AK178">
        <v>152354376</v>
      </c>
      <c r="AL178">
        <v>192527488</v>
      </c>
      <c r="AM178">
        <v>210938081</v>
      </c>
      <c r="AN178">
        <v>155318135</v>
      </c>
      <c r="AO178">
        <v>177205594</v>
      </c>
      <c r="AP178">
        <v>170770285</v>
      </c>
      <c r="AQ178">
        <v>207408749</v>
      </c>
      <c r="AR178">
        <v>218417882</v>
      </c>
      <c r="AS178">
        <v>182840181</v>
      </c>
      <c r="AT178">
        <v>168674846</v>
      </c>
      <c r="AU178">
        <v>187169246</v>
      </c>
      <c r="AV178">
        <v>172135040</v>
      </c>
      <c r="AW178">
        <v>0</v>
      </c>
      <c r="AX178">
        <v>0</v>
      </c>
      <c r="AY178">
        <v>0</v>
      </c>
      <c r="AZ178">
        <v>41854</v>
      </c>
      <c r="BA178">
        <v>304610</v>
      </c>
      <c r="BB178">
        <v>72537</v>
      </c>
      <c r="BC178">
        <v>185273314.77223301</v>
      </c>
      <c r="BD178">
        <v>167764671.16139999</v>
      </c>
      <c r="BE178">
        <v>202888937.458682</v>
      </c>
      <c r="BF178">
        <v>175993043.80963501</v>
      </c>
      <c r="BG178">
        <v>69833.490598007906</v>
      </c>
      <c r="BH178">
        <v>29957968.436919302</v>
      </c>
      <c r="BI178">
        <v>11249021.8980543</v>
      </c>
      <c r="BJ178">
        <v>18214409.8184627</v>
      </c>
      <c r="BK178">
        <v>9832286.7188865803</v>
      </c>
      <c r="BL178">
        <v>118777.174012323</v>
      </c>
    </row>
    <row r="179" spans="1:64" x14ac:dyDescent="0.3">
      <c r="A179" s="13">
        <v>8936</v>
      </c>
      <c r="B179" s="13">
        <v>16.372</v>
      </c>
      <c r="C179" s="13">
        <v>690.49059999999997</v>
      </c>
      <c r="D179" s="13">
        <f t="shared" si="2"/>
        <v>5.47439848309648</v>
      </c>
      <c r="E179" s="13" t="s">
        <v>1941</v>
      </c>
      <c r="F179" s="13" t="s">
        <v>512</v>
      </c>
      <c r="G179" s="13" t="s">
        <v>62</v>
      </c>
      <c r="H179" s="13">
        <v>0.11</v>
      </c>
      <c r="I179" s="13" t="b">
        <v>0</v>
      </c>
      <c r="J179" s="13">
        <v>8.98</v>
      </c>
      <c r="K179" s="13">
        <v>690.48681999999997</v>
      </c>
      <c r="L179" s="13" t="s">
        <v>1942</v>
      </c>
      <c r="M179" s="13" t="s">
        <v>773</v>
      </c>
      <c r="N179" s="13" t="s">
        <v>1943</v>
      </c>
      <c r="O179" s="13" t="s">
        <v>1944</v>
      </c>
      <c r="P179" s="13">
        <v>530</v>
      </c>
      <c r="Q179" s="13" t="b">
        <v>0</v>
      </c>
      <c r="R179" s="13" t="b">
        <v>1</v>
      </c>
      <c r="S179" s="13" t="b">
        <v>0</v>
      </c>
      <c r="T179" s="13" t="s">
        <v>63</v>
      </c>
      <c r="U179" s="13" t="b">
        <v>0</v>
      </c>
      <c r="V179" s="13" t="b">
        <v>0</v>
      </c>
      <c r="W179" s="13">
        <v>8936</v>
      </c>
      <c r="X179" s="13">
        <v>0</v>
      </c>
      <c r="Y179" s="13">
        <v>0</v>
      </c>
      <c r="Z179" s="13">
        <v>0.97</v>
      </c>
      <c r="AA179" s="13">
        <v>-1</v>
      </c>
      <c r="AB179" s="13">
        <v>-1</v>
      </c>
      <c r="AC179" s="13">
        <v>-1</v>
      </c>
      <c r="AD179" s="13">
        <v>-1</v>
      </c>
      <c r="AE179" s="13">
        <v>-1</v>
      </c>
      <c r="AF179" s="13">
        <v>0.97</v>
      </c>
      <c r="AG179" s="13">
        <v>29.63</v>
      </c>
      <c r="AH179" s="13" t="s">
        <v>502</v>
      </c>
      <c r="AI179" s="13" t="s">
        <v>1945</v>
      </c>
      <c r="AJ179" s="13" t="s">
        <v>62</v>
      </c>
      <c r="AK179" s="13">
        <v>401051</v>
      </c>
      <c r="AL179" s="13">
        <v>407260</v>
      </c>
      <c r="AM179" s="13">
        <v>297825</v>
      </c>
      <c r="AN179" s="13">
        <v>353012</v>
      </c>
      <c r="AO179" s="13">
        <v>423122</v>
      </c>
      <c r="AP179" s="13">
        <v>336569</v>
      </c>
      <c r="AQ179" s="13">
        <v>496922</v>
      </c>
      <c r="AR179" s="13">
        <v>579764</v>
      </c>
      <c r="AS179" s="13">
        <v>426035</v>
      </c>
      <c r="AT179" s="13">
        <v>539812</v>
      </c>
      <c r="AU179" s="13">
        <v>593511</v>
      </c>
      <c r="AV179" s="13">
        <v>660460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368711.69037737098</v>
      </c>
      <c r="BD179" s="13">
        <v>370900.88312327297</v>
      </c>
      <c r="BE179" s="13">
        <v>500907.28398159897</v>
      </c>
      <c r="BF179" s="13">
        <v>597927.58834856597</v>
      </c>
      <c r="BG179" s="13">
        <v>0</v>
      </c>
      <c r="BH179" s="13">
        <v>61468.514036209199</v>
      </c>
      <c r="BI179" s="13">
        <v>45965.713553597598</v>
      </c>
      <c r="BJ179" s="13">
        <v>76942.078348590905</v>
      </c>
      <c r="BK179" s="13">
        <v>60445.572140301803</v>
      </c>
      <c r="BL179" s="13">
        <v>0</v>
      </c>
    </row>
    <row r="180" spans="1:64" x14ac:dyDescent="0.3">
      <c r="A180" s="13">
        <v>5695</v>
      </c>
      <c r="B180" s="13">
        <v>9.5779999999999994</v>
      </c>
      <c r="C180" s="13">
        <v>502.32760999999999</v>
      </c>
      <c r="D180" s="13">
        <f t="shared" si="2"/>
        <v>5.3351351756988761</v>
      </c>
      <c r="E180" s="13" t="s">
        <v>771</v>
      </c>
      <c r="F180" s="13" t="s">
        <v>512</v>
      </c>
      <c r="G180" s="13" t="s">
        <v>62</v>
      </c>
      <c r="H180" s="13">
        <v>0.39</v>
      </c>
      <c r="I180" s="13" t="b">
        <v>0</v>
      </c>
      <c r="J180" s="13">
        <v>6.82</v>
      </c>
      <c r="K180" s="13">
        <v>502.33028999999999</v>
      </c>
      <c r="L180" s="13" t="s">
        <v>772</v>
      </c>
      <c r="M180" s="13" t="s">
        <v>773</v>
      </c>
      <c r="N180" s="13" t="s">
        <v>774</v>
      </c>
      <c r="O180" s="13" t="s">
        <v>775</v>
      </c>
      <c r="P180" s="13">
        <v>530</v>
      </c>
      <c r="Q180" s="13" t="b">
        <v>0</v>
      </c>
      <c r="R180" s="13" t="b">
        <v>1</v>
      </c>
      <c r="S180" s="13" t="b">
        <v>0</v>
      </c>
      <c r="T180" s="13" t="s">
        <v>63</v>
      </c>
      <c r="U180" s="13" t="b">
        <v>0</v>
      </c>
      <c r="V180" s="13" t="b">
        <v>0</v>
      </c>
      <c r="W180" s="13">
        <v>5695</v>
      </c>
      <c r="X180" s="13">
        <v>0</v>
      </c>
      <c r="Y180" s="13">
        <v>0</v>
      </c>
      <c r="Z180" s="13">
        <v>0.99</v>
      </c>
      <c r="AA180" s="13">
        <v>-1</v>
      </c>
      <c r="AB180" s="13">
        <v>-1</v>
      </c>
      <c r="AC180" s="13">
        <v>-1</v>
      </c>
      <c r="AD180" s="13">
        <v>-1</v>
      </c>
      <c r="AE180" s="13">
        <v>-1</v>
      </c>
      <c r="AF180" s="13">
        <v>0.99</v>
      </c>
      <c r="AG180" s="13">
        <v>5.33</v>
      </c>
      <c r="AH180" s="13" t="s">
        <v>495</v>
      </c>
      <c r="AI180" s="13" t="s">
        <v>776</v>
      </c>
      <c r="AJ180" s="13" t="s">
        <v>62</v>
      </c>
      <c r="AK180" s="13">
        <v>77018</v>
      </c>
      <c r="AL180" s="13">
        <v>67944</v>
      </c>
      <c r="AM180" s="13">
        <v>58714</v>
      </c>
      <c r="AN180" s="13">
        <v>56878</v>
      </c>
      <c r="AO180" s="13">
        <v>31633</v>
      </c>
      <c r="AP180" s="13">
        <v>38957</v>
      </c>
      <c r="AQ180" s="13">
        <v>36686</v>
      </c>
      <c r="AR180" s="13">
        <v>26659</v>
      </c>
      <c r="AS180" s="13">
        <v>14164</v>
      </c>
      <c r="AT180" s="13">
        <v>7334</v>
      </c>
      <c r="AU180" s="13">
        <v>18600</v>
      </c>
      <c r="AV180" s="13">
        <v>21811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67891.9480672106</v>
      </c>
      <c r="BD180" s="13">
        <v>42489.475895367403</v>
      </c>
      <c r="BE180" s="13">
        <v>25836.4806106662</v>
      </c>
      <c r="BF180" s="13">
        <v>15914.9694325849</v>
      </c>
      <c r="BG180" s="13">
        <v>0</v>
      </c>
      <c r="BH180" s="13">
        <v>9152.4587761524599</v>
      </c>
      <c r="BI180" s="13">
        <v>12988.1599195978</v>
      </c>
      <c r="BJ180" s="13">
        <v>11283.4488633951</v>
      </c>
      <c r="BK180" s="13">
        <v>7603.0446494566504</v>
      </c>
      <c r="BL180" s="13">
        <v>0</v>
      </c>
    </row>
    <row r="181" spans="1:64" x14ac:dyDescent="0.3">
      <c r="A181" s="13">
        <v>6649</v>
      </c>
      <c r="B181" s="13">
        <v>9.2899999999999991</v>
      </c>
      <c r="C181" s="13">
        <v>566.36443999999995</v>
      </c>
      <c r="D181" s="13">
        <f t="shared" si="2"/>
        <v>5.0674342185968175</v>
      </c>
      <c r="E181" s="13" t="s">
        <v>934</v>
      </c>
      <c r="F181" s="13" t="s">
        <v>512</v>
      </c>
      <c r="G181" s="13" t="s">
        <v>62</v>
      </c>
      <c r="H181" s="13">
        <v>0.17</v>
      </c>
      <c r="I181" s="13" t="b">
        <v>0</v>
      </c>
      <c r="J181" s="13">
        <v>6.82</v>
      </c>
      <c r="K181" s="13">
        <v>566.36157000000003</v>
      </c>
      <c r="L181" s="13" t="s">
        <v>935</v>
      </c>
      <c r="M181" s="13" t="s">
        <v>773</v>
      </c>
      <c r="N181" s="13" t="s">
        <v>936</v>
      </c>
      <c r="O181" s="13" t="s">
        <v>937</v>
      </c>
      <c r="P181" s="13">
        <v>530</v>
      </c>
      <c r="Q181" s="13" t="b">
        <v>0</v>
      </c>
      <c r="R181" s="13" t="b">
        <v>1</v>
      </c>
      <c r="S181" s="13" t="b">
        <v>0</v>
      </c>
      <c r="T181" s="13" t="s">
        <v>63</v>
      </c>
      <c r="U181" s="13" t="b">
        <v>0</v>
      </c>
      <c r="V181" s="13" t="b">
        <v>0</v>
      </c>
      <c r="W181" s="13">
        <v>6649</v>
      </c>
      <c r="X181" s="13">
        <v>0</v>
      </c>
      <c r="Y181" s="13">
        <v>0</v>
      </c>
      <c r="Z181" s="13">
        <v>0.98</v>
      </c>
      <c r="AA181" s="13">
        <v>-1</v>
      </c>
      <c r="AB181" s="13">
        <v>-1</v>
      </c>
      <c r="AC181" s="13">
        <v>-1</v>
      </c>
      <c r="AD181" s="13">
        <v>-1</v>
      </c>
      <c r="AE181" s="13">
        <v>-1</v>
      </c>
      <c r="AF181" s="13">
        <v>0.98</v>
      </c>
      <c r="AG181" s="13">
        <v>6.07</v>
      </c>
      <c r="AH181" s="13" t="s">
        <v>498</v>
      </c>
      <c r="AI181" s="13" t="s">
        <v>941</v>
      </c>
      <c r="AJ181" s="13" t="s">
        <v>62</v>
      </c>
      <c r="AK181" s="13">
        <v>15552</v>
      </c>
      <c r="AL181" s="13">
        <v>58231</v>
      </c>
      <c r="AM181" s="13">
        <v>49769</v>
      </c>
      <c r="AN181" s="13">
        <v>20038</v>
      </c>
      <c r="AO181" s="13">
        <v>0</v>
      </c>
      <c r="AP181" s="13">
        <v>20497</v>
      </c>
      <c r="AQ181" s="13">
        <v>4585</v>
      </c>
      <c r="AR181" s="13">
        <v>4874</v>
      </c>
      <c r="AS181" s="13">
        <v>10943</v>
      </c>
      <c r="AT181" s="13">
        <v>0</v>
      </c>
      <c r="AU181" s="13">
        <v>19528</v>
      </c>
      <c r="AV181" s="13">
        <v>54342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41183.9101745363</v>
      </c>
      <c r="BD181" s="13">
        <v>13511.5282750279</v>
      </c>
      <c r="BE181" s="13">
        <v>6800.3961579427296</v>
      </c>
      <c r="BF181" s="13">
        <v>24623.3246755252</v>
      </c>
      <c r="BG181" s="13">
        <v>0</v>
      </c>
      <c r="BH181" s="13">
        <v>22597.530713956199</v>
      </c>
      <c r="BI181" s="13">
        <v>11703.576293375199</v>
      </c>
      <c r="BJ181" s="13">
        <v>3590.1930747249098</v>
      </c>
      <c r="BK181" s="13">
        <v>27527.039464604699</v>
      </c>
      <c r="BL181" s="13">
        <v>0</v>
      </c>
    </row>
    <row r="182" spans="1:64" x14ac:dyDescent="0.3">
      <c r="A182">
        <v>6648</v>
      </c>
      <c r="B182">
        <v>8.7550000000000008</v>
      </c>
      <c r="C182">
        <v>566.36432000000002</v>
      </c>
      <c r="D182">
        <f t="shared" si="2"/>
        <v>4.8555554360650106</v>
      </c>
      <c r="E182" t="s">
        <v>934</v>
      </c>
      <c r="F182" t="s">
        <v>512</v>
      </c>
      <c r="G182" t="s">
        <v>62</v>
      </c>
      <c r="H182">
        <v>0.67</v>
      </c>
      <c r="I182" t="b">
        <v>1</v>
      </c>
      <c r="J182">
        <v>6.82</v>
      </c>
      <c r="K182">
        <v>566.36157000000003</v>
      </c>
      <c r="L182" t="s">
        <v>935</v>
      </c>
      <c r="M182" t="s">
        <v>773</v>
      </c>
      <c r="N182" t="s">
        <v>936</v>
      </c>
      <c r="O182" t="s">
        <v>937</v>
      </c>
      <c r="P182">
        <v>530</v>
      </c>
      <c r="Q182" t="b">
        <v>0</v>
      </c>
      <c r="R182" t="b">
        <v>1</v>
      </c>
      <c r="S182" t="b">
        <v>0</v>
      </c>
      <c r="T182" t="s">
        <v>63</v>
      </c>
      <c r="U182" t="b">
        <v>0</v>
      </c>
      <c r="V182" t="b">
        <v>0</v>
      </c>
      <c r="W182">
        <v>6648</v>
      </c>
      <c r="X182">
        <v>0</v>
      </c>
      <c r="Y182">
        <v>0</v>
      </c>
      <c r="Z182">
        <v>0.98</v>
      </c>
      <c r="AA182" t="s">
        <v>62</v>
      </c>
      <c r="AB182" t="s">
        <v>62</v>
      </c>
      <c r="AC182" t="s">
        <v>62</v>
      </c>
      <c r="AD182">
        <v>6</v>
      </c>
      <c r="AE182" t="s">
        <v>62</v>
      </c>
      <c r="AF182">
        <v>0.49</v>
      </c>
      <c r="AG182">
        <v>38.58</v>
      </c>
      <c r="AH182" t="s">
        <v>496</v>
      </c>
      <c r="AI182" t="s">
        <v>939</v>
      </c>
      <c r="AJ182" t="s">
        <v>940</v>
      </c>
      <c r="AK182">
        <v>486223</v>
      </c>
      <c r="AL182">
        <v>1060832</v>
      </c>
      <c r="AM182">
        <v>653366</v>
      </c>
      <c r="AN182">
        <v>371793</v>
      </c>
      <c r="AO182">
        <v>186175</v>
      </c>
      <c r="AP182">
        <v>312484</v>
      </c>
      <c r="AQ182">
        <v>306385</v>
      </c>
      <c r="AR182">
        <v>199928</v>
      </c>
      <c r="AS182">
        <v>253531</v>
      </c>
      <c r="AT182">
        <v>118189</v>
      </c>
      <c r="AU182">
        <v>369375</v>
      </c>
      <c r="AV182">
        <v>544563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733473.71800424298</v>
      </c>
      <c r="BD182">
        <v>290150.50327587198</v>
      </c>
      <c r="BE182">
        <v>253281.10930945401</v>
      </c>
      <c r="BF182">
        <v>344042.032452546</v>
      </c>
      <c r="BG182">
        <v>0</v>
      </c>
      <c r="BH182">
        <v>295561.92427797202</v>
      </c>
      <c r="BI182">
        <v>94803.083256739803</v>
      </c>
      <c r="BJ182">
        <v>53229.0659607118</v>
      </c>
      <c r="BK182">
        <v>214313.00524596599</v>
      </c>
      <c r="BL182">
        <v>0</v>
      </c>
    </row>
    <row r="183" spans="1:64" x14ac:dyDescent="0.3">
      <c r="A183">
        <v>8654</v>
      </c>
      <c r="B183">
        <v>15.5</v>
      </c>
      <c r="C183">
        <v>676.47411999999997</v>
      </c>
      <c r="D183">
        <f t="shared" si="2"/>
        <v>4.4199964600918102</v>
      </c>
      <c r="E183" t="s">
        <v>1719</v>
      </c>
      <c r="F183" t="s">
        <v>512</v>
      </c>
      <c r="G183" t="s">
        <v>62</v>
      </c>
      <c r="H183">
        <v>0.67</v>
      </c>
      <c r="I183" t="b">
        <v>0</v>
      </c>
      <c r="J183">
        <v>8.5399999999999991</v>
      </c>
      <c r="K183">
        <v>676.47113000000002</v>
      </c>
      <c r="L183" t="s">
        <v>1720</v>
      </c>
      <c r="M183" t="s">
        <v>773</v>
      </c>
      <c r="N183" t="s">
        <v>1721</v>
      </c>
      <c r="O183" t="s">
        <v>1722</v>
      </c>
      <c r="P183">
        <v>530</v>
      </c>
      <c r="Q183" t="b">
        <v>0</v>
      </c>
      <c r="R183" t="b">
        <v>1</v>
      </c>
      <c r="S183" t="b">
        <v>0</v>
      </c>
      <c r="T183" t="s">
        <v>63</v>
      </c>
      <c r="U183" t="b">
        <v>0</v>
      </c>
      <c r="V183" t="b">
        <v>0</v>
      </c>
      <c r="W183">
        <v>8654</v>
      </c>
      <c r="X183">
        <v>0</v>
      </c>
      <c r="Y183">
        <v>0</v>
      </c>
      <c r="Z183">
        <v>0.98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0.98</v>
      </c>
      <c r="AG183">
        <v>243.47</v>
      </c>
      <c r="AH183" t="s">
        <v>493</v>
      </c>
      <c r="AI183" t="s">
        <v>1723</v>
      </c>
      <c r="AJ183" t="s">
        <v>62</v>
      </c>
      <c r="AK183">
        <v>1200190</v>
      </c>
      <c r="AL183">
        <v>1648562</v>
      </c>
      <c r="AM183">
        <v>1527715</v>
      </c>
      <c r="AN183">
        <v>1481711</v>
      </c>
      <c r="AO183">
        <v>1585178</v>
      </c>
      <c r="AP183">
        <v>1124916</v>
      </c>
      <c r="AQ183">
        <v>5181255</v>
      </c>
      <c r="AR183">
        <v>5945557</v>
      </c>
      <c r="AS183">
        <v>5124913</v>
      </c>
      <c r="AT183">
        <v>6495747</v>
      </c>
      <c r="AU183">
        <v>7410714</v>
      </c>
      <c r="AV183">
        <v>6152115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1458822.4976463299</v>
      </c>
      <c r="BD183">
        <v>1397268.03456313</v>
      </c>
      <c r="BE183">
        <v>5417241.4513695603</v>
      </c>
      <c r="BF183">
        <v>6686192.1679320699</v>
      </c>
      <c r="BG183">
        <v>0</v>
      </c>
      <c r="BH183">
        <v>231988.95530952699</v>
      </c>
      <c r="BI183">
        <v>241470.873401255</v>
      </c>
      <c r="BJ183">
        <v>458401.16899219598</v>
      </c>
      <c r="BK183">
        <v>650553.65907679196</v>
      </c>
      <c r="BL183">
        <v>0</v>
      </c>
    </row>
    <row r="184" spans="1:64" x14ac:dyDescent="0.3">
      <c r="A184">
        <v>7658</v>
      </c>
      <c r="B184">
        <v>17.03</v>
      </c>
      <c r="C184">
        <v>624.43726000000004</v>
      </c>
      <c r="D184">
        <f t="shared" si="2"/>
        <v>4.0996744890752979</v>
      </c>
      <c r="E184" t="s">
        <v>1265</v>
      </c>
      <c r="F184" t="s">
        <v>512</v>
      </c>
      <c r="G184" t="s">
        <v>62</v>
      </c>
      <c r="H184">
        <v>0.67</v>
      </c>
      <c r="I184" t="b">
        <v>0</v>
      </c>
      <c r="J184">
        <v>8.2100000000000009</v>
      </c>
      <c r="K184">
        <v>624.43982000000005</v>
      </c>
      <c r="L184" t="s">
        <v>1266</v>
      </c>
      <c r="M184" t="s">
        <v>773</v>
      </c>
      <c r="N184" t="s">
        <v>1267</v>
      </c>
      <c r="O184" t="s">
        <v>1268</v>
      </c>
      <c r="P184">
        <v>530</v>
      </c>
      <c r="Q184" t="b">
        <v>0</v>
      </c>
      <c r="R184" t="b">
        <v>1</v>
      </c>
      <c r="S184" t="b">
        <v>0</v>
      </c>
      <c r="T184" t="s">
        <v>63</v>
      </c>
      <c r="U184" t="b">
        <v>0</v>
      </c>
      <c r="V184" t="b">
        <v>0</v>
      </c>
      <c r="W184">
        <v>7658</v>
      </c>
      <c r="X184">
        <v>0</v>
      </c>
      <c r="Y184">
        <v>0</v>
      </c>
      <c r="Z184">
        <v>0.98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0.98</v>
      </c>
      <c r="AG184">
        <v>64.56</v>
      </c>
      <c r="AH184" t="s">
        <v>500</v>
      </c>
      <c r="AI184" t="s">
        <v>1269</v>
      </c>
      <c r="AJ184" t="s">
        <v>62</v>
      </c>
      <c r="AK184">
        <v>1321314</v>
      </c>
      <c r="AL184">
        <v>1453647</v>
      </c>
      <c r="AM184">
        <v>1530979</v>
      </c>
      <c r="AN184">
        <v>1078597</v>
      </c>
      <c r="AO184">
        <v>1279474</v>
      </c>
      <c r="AP184">
        <v>1099569</v>
      </c>
      <c r="AQ184">
        <v>1118177</v>
      </c>
      <c r="AR184">
        <v>1402370</v>
      </c>
      <c r="AS184">
        <v>1066209</v>
      </c>
      <c r="AT184">
        <v>835037</v>
      </c>
      <c r="AU184">
        <v>1112059</v>
      </c>
      <c r="AV184">
        <v>1035943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1435313.1650057901</v>
      </c>
      <c r="BD184">
        <v>1152546.7690149799</v>
      </c>
      <c r="BE184">
        <v>1195585.5318670201</v>
      </c>
      <c r="BF184">
        <v>994346.18269363896</v>
      </c>
      <c r="BG184">
        <v>0</v>
      </c>
      <c r="BH184">
        <v>106028.149202967</v>
      </c>
      <c r="BI184">
        <v>110421.428313702</v>
      </c>
      <c r="BJ184">
        <v>180955.91254203001</v>
      </c>
      <c r="BK184">
        <v>143118.70670915599</v>
      </c>
      <c r="BL184">
        <v>0</v>
      </c>
    </row>
    <row r="185" spans="1:64" x14ac:dyDescent="0.3">
      <c r="A185">
        <v>7428</v>
      </c>
      <c r="B185">
        <v>16.457999999999998</v>
      </c>
      <c r="C185">
        <v>610.42169000000001</v>
      </c>
      <c r="D185">
        <f t="shared" si="2"/>
        <v>4.0955126629907692</v>
      </c>
      <c r="E185" t="s">
        <v>1155</v>
      </c>
      <c r="F185" t="s">
        <v>512</v>
      </c>
      <c r="G185" t="s">
        <v>62</v>
      </c>
      <c r="H185">
        <v>0.17</v>
      </c>
      <c r="I185" t="b">
        <v>0</v>
      </c>
      <c r="J185">
        <v>8.02</v>
      </c>
      <c r="K185">
        <v>610.42418999999995</v>
      </c>
      <c r="L185" t="s">
        <v>1156</v>
      </c>
      <c r="M185" t="s">
        <v>773</v>
      </c>
      <c r="N185" t="s">
        <v>1157</v>
      </c>
      <c r="O185" t="s">
        <v>1158</v>
      </c>
      <c r="P185">
        <v>530</v>
      </c>
      <c r="Q185" t="b">
        <v>0</v>
      </c>
      <c r="R185" t="b">
        <v>1</v>
      </c>
      <c r="S185" t="b">
        <v>0</v>
      </c>
      <c r="T185" t="s">
        <v>63</v>
      </c>
      <c r="U185" t="b">
        <v>0</v>
      </c>
      <c r="V185" t="b">
        <v>0</v>
      </c>
      <c r="W185">
        <v>7428</v>
      </c>
      <c r="X185">
        <v>0</v>
      </c>
      <c r="Y185">
        <v>0</v>
      </c>
      <c r="Z185">
        <v>0.98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0.98</v>
      </c>
      <c r="AG185">
        <v>13.92</v>
      </c>
      <c r="AH185" t="s">
        <v>503</v>
      </c>
      <c r="AI185" t="s">
        <v>1159</v>
      </c>
      <c r="AJ185" t="s">
        <v>62</v>
      </c>
      <c r="AK185">
        <v>95372</v>
      </c>
      <c r="AL185">
        <v>83536</v>
      </c>
      <c r="AM185">
        <v>16857</v>
      </c>
      <c r="AN185">
        <v>60151</v>
      </c>
      <c r="AO185">
        <v>180469</v>
      </c>
      <c r="AP185">
        <v>119577</v>
      </c>
      <c r="AQ185">
        <v>122863</v>
      </c>
      <c r="AR185">
        <v>129375</v>
      </c>
      <c r="AS185">
        <v>113531</v>
      </c>
      <c r="AT185">
        <v>173534</v>
      </c>
      <c r="AU185">
        <v>194232</v>
      </c>
      <c r="AV185">
        <v>240479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65255.271955516699</v>
      </c>
      <c r="BD185">
        <v>120065.822290161</v>
      </c>
      <c r="BE185">
        <v>121923.01181902</v>
      </c>
      <c r="BF185">
        <v>202748.23895262601</v>
      </c>
      <c r="BG185">
        <v>0</v>
      </c>
      <c r="BH185">
        <v>42329.818422155302</v>
      </c>
      <c r="BI185">
        <v>60160.845034086597</v>
      </c>
      <c r="BJ185">
        <v>7963.4756405812004</v>
      </c>
      <c r="BK185">
        <v>34275.488723509297</v>
      </c>
      <c r="BL185">
        <v>0</v>
      </c>
    </row>
    <row r="186" spans="1:64" x14ac:dyDescent="0.3">
      <c r="A186">
        <v>6615</v>
      </c>
      <c r="B186">
        <v>6.9660000000000002</v>
      </c>
      <c r="C186">
        <v>564.34380999999996</v>
      </c>
      <c r="D186">
        <f t="shared" si="2"/>
        <v>3.6856829064384362</v>
      </c>
      <c r="E186" t="s">
        <v>929</v>
      </c>
      <c r="F186" t="s">
        <v>512</v>
      </c>
      <c r="G186" t="s">
        <v>62</v>
      </c>
      <c r="H186">
        <v>0.61</v>
      </c>
      <c r="I186" t="b">
        <v>0</v>
      </c>
      <c r="J186">
        <v>6.55</v>
      </c>
      <c r="K186">
        <v>564.34589000000005</v>
      </c>
      <c r="L186" t="s">
        <v>930</v>
      </c>
      <c r="M186" t="s">
        <v>773</v>
      </c>
      <c r="N186" t="s">
        <v>931</v>
      </c>
      <c r="O186" t="s">
        <v>932</v>
      </c>
      <c r="P186">
        <v>530</v>
      </c>
      <c r="Q186" t="b">
        <v>0</v>
      </c>
      <c r="R186" t="b">
        <v>1</v>
      </c>
      <c r="S186" t="b">
        <v>0</v>
      </c>
      <c r="T186" t="s">
        <v>63</v>
      </c>
      <c r="U186" t="b">
        <v>0</v>
      </c>
      <c r="V186" t="b">
        <v>0</v>
      </c>
      <c r="W186">
        <v>6615</v>
      </c>
      <c r="X186">
        <v>0</v>
      </c>
      <c r="Y186">
        <v>0</v>
      </c>
      <c r="Z186">
        <v>0.99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0.99</v>
      </c>
      <c r="AG186">
        <v>13.35</v>
      </c>
      <c r="AH186" t="s">
        <v>496</v>
      </c>
      <c r="AI186" t="s">
        <v>933</v>
      </c>
      <c r="AJ186" t="s">
        <v>62</v>
      </c>
      <c r="AK186">
        <v>61435</v>
      </c>
      <c r="AL186">
        <v>140276</v>
      </c>
      <c r="AM186">
        <v>162059</v>
      </c>
      <c r="AN186">
        <v>98858</v>
      </c>
      <c r="AO186">
        <v>74332</v>
      </c>
      <c r="AP186">
        <v>111415</v>
      </c>
      <c r="AQ186">
        <v>119436</v>
      </c>
      <c r="AR186">
        <v>160155</v>
      </c>
      <c r="AS186">
        <v>173302</v>
      </c>
      <c r="AT186">
        <v>130173</v>
      </c>
      <c r="AU186">
        <v>175868</v>
      </c>
      <c r="AV186">
        <v>102565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121256.78367984301</v>
      </c>
      <c r="BD186">
        <v>94868.229050802707</v>
      </c>
      <c r="BE186">
        <v>150964.48344526699</v>
      </c>
      <c r="BF186">
        <v>136202.00493218299</v>
      </c>
      <c r="BG186">
        <v>0</v>
      </c>
      <c r="BH186">
        <v>52939.431116885004</v>
      </c>
      <c r="BI186">
        <v>18860.2323779049</v>
      </c>
      <c r="BJ186">
        <v>28084.263075615901</v>
      </c>
      <c r="BK186">
        <v>37021.519202105301</v>
      </c>
      <c r="BL186">
        <v>0</v>
      </c>
    </row>
    <row r="187" spans="1:64" x14ac:dyDescent="0.3">
      <c r="A187">
        <v>6779</v>
      </c>
      <c r="B187">
        <v>11.301</v>
      </c>
      <c r="C187">
        <v>574.42229999999995</v>
      </c>
      <c r="D187">
        <f t="shared" si="2"/>
        <v>3.2902514081154139</v>
      </c>
      <c r="E187" t="s">
        <v>985</v>
      </c>
      <c r="F187" t="s">
        <v>512</v>
      </c>
      <c r="G187" t="s">
        <v>62</v>
      </c>
      <c r="H187">
        <v>0.67</v>
      </c>
      <c r="I187" t="b">
        <v>1</v>
      </c>
      <c r="J187">
        <v>8.25</v>
      </c>
      <c r="K187">
        <v>574.42418999999995</v>
      </c>
      <c r="L187" t="s">
        <v>986</v>
      </c>
      <c r="M187" t="s">
        <v>773</v>
      </c>
      <c r="N187" t="s">
        <v>987</v>
      </c>
      <c r="O187" t="s">
        <v>988</v>
      </c>
      <c r="P187">
        <v>530</v>
      </c>
      <c r="Q187" t="b">
        <v>0</v>
      </c>
      <c r="R187" t="b">
        <v>1</v>
      </c>
      <c r="S187" t="b">
        <v>0</v>
      </c>
      <c r="T187" t="s">
        <v>63</v>
      </c>
      <c r="U187" t="b">
        <v>0</v>
      </c>
      <c r="V187" t="b">
        <v>0</v>
      </c>
      <c r="W187">
        <v>6779</v>
      </c>
      <c r="X187">
        <v>0</v>
      </c>
      <c r="Y187">
        <v>0</v>
      </c>
      <c r="Z187">
        <v>0.99</v>
      </c>
      <c r="AA187" t="s">
        <v>62</v>
      </c>
      <c r="AB187" t="s">
        <v>62</v>
      </c>
      <c r="AC187" t="s">
        <v>62</v>
      </c>
      <c r="AD187">
        <v>6</v>
      </c>
      <c r="AE187" t="s">
        <v>62</v>
      </c>
      <c r="AF187">
        <v>0.49</v>
      </c>
      <c r="AG187">
        <v>44.32</v>
      </c>
      <c r="AH187" t="s">
        <v>498</v>
      </c>
      <c r="AI187" t="s">
        <v>989</v>
      </c>
      <c r="AJ187" t="s">
        <v>990</v>
      </c>
      <c r="AK187">
        <v>451805</v>
      </c>
      <c r="AL187">
        <v>494761</v>
      </c>
      <c r="AM187">
        <v>564962</v>
      </c>
      <c r="AN187">
        <v>548744</v>
      </c>
      <c r="AO187">
        <v>413420</v>
      </c>
      <c r="AP187">
        <v>468138</v>
      </c>
      <c r="AQ187">
        <v>516157</v>
      </c>
      <c r="AR187">
        <v>468127</v>
      </c>
      <c r="AS187">
        <v>430871</v>
      </c>
      <c r="AT187">
        <v>424093</v>
      </c>
      <c r="AU187">
        <v>530867</v>
      </c>
      <c r="AV187">
        <v>559603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503842.73467073397</v>
      </c>
      <c r="BD187">
        <v>476767.32451850199</v>
      </c>
      <c r="BE187">
        <v>471718.024691311</v>
      </c>
      <c r="BF187">
        <v>504854.25398078002</v>
      </c>
      <c r="BG187">
        <v>0</v>
      </c>
      <c r="BH187">
        <v>57122.443736442197</v>
      </c>
      <c r="BI187">
        <v>68073.183579854696</v>
      </c>
      <c r="BJ187">
        <v>42756.203593314</v>
      </c>
      <c r="BK187">
        <v>71402.286970705594</v>
      </c>
      <c r="BL187">
        <v>0</v>
      </c>
    </row>
    <row r="188" spans="1:64" x14ac:dyDescent="0.3">
      <c r="A188">
        <v>6299</v>
      </c>
      <c r="B188">
        <v>7.9320000000000004</v>
      </c>
      <c r="C188">
        <v>538.33208999999999</v>
      </c>
      <c r="D188">
        <f t="shared" si="2"/>
        <v>3.287944100872799</v>
      </c>
      <c r="E188" t="s">
        <v>857</v>
      </c>
      <c r="F188" t="s">
        <v>512</v>
      </c>
      <c r="G188" t="s">
        <v>62</v>
      </c>
      <c r="H188">
        <v>0.33</v>
      </c>
      <c r="I188" t="b">
        <v>0</v>
      </c>
      <c r="J188">
        <v>6.4</v>
      </c>
      <c r="K188">
        <v>538.33032000000003</v>
      </c>
      <c r="L188" t="s">
        <v>858</v>
      </c>
      <c r="M188" t="s">
        <v>773</v>
      </c>
      <c r="N188" t="s">
        <v>859</v>
      </c>
      <c r="O188" t="s">
        <v>860</v>
      </c>
      <c r="P188">
        <v>530</v>
      </c>
      <c r="Q188" t="b">
        <v>0</v>
      </c>
      <c r="R188" t="b">
        <v>1</v>
      </c>
      <c r="S188" t="b">
        <v>0</v>
      </c>
      <c r="T188" t="s">
        <v>63</v>
      </c>
      <c r="U188" t="b">
        <v>0</v>
      </c>
      <c r="V188" t="b">
        <v>0</v>
      </c>
      <c r="W188">
        <v>6299</v>
      </c>
      <c r="X188">
        <v>0</v>
      </c>
      <c r="Y188">
        <v>0</v>
      </c>
      <c r="Z188">
        <v>0.99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0.99</v>
      </c>
      <c r="AG188">
        <v>5.72</v>
      </c>
      <c r="AH188" t="s">
        <v>498</v>
      </c>
      <c r="AI188" t="s">
        <v>861</v>
      </c>
      <c r="AJ188" t="s">
        <v>62</v>
      </c>
      <c r="AK188">
        <v>41260</v>
      </c>
      <c r="AL188">
        <v>57282</v>
      </c>
      <c r="AM188">
        <v>40530</v>
      </c>
      <c r="AN188">
        <v>36277</v>
      </c>
      <c r="AO188">
        <v>5850</v>
      </c>
      <c r="AP188">
        <v>6761</v>
      </c>
      <c r="AQ188">
        <v>22623</v>
      </c>
      <c r="AR188">
        <v>18242</v>
      </c>
      <c r="AS188">
        <v>30312</v>
      </c>
      <c r="AT188">
        <v>4741</v>
      </c>
      <c r="AU188">
        <v>18486</v>
      </c>
      <c r="AV188">
        <v>75923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46357.559798389702</v>
      </c>
      <c r="BD188">
        <v>16295.8698266347</v>
      </c>
      <c r="BE188">
        <v>23725.562740765501</v>
      </c>
      <c r="BF188">
        <v>33050.033126615002</v>
      </c>
      <c r="BG188">
        <v>0</v>
      </c>
      <c r="BH188">
        <v>9468.0716119930603</v>
      </c>
      <c r="BI188">
        <v>17309.9768836884</v>
      </c>
      <c r="BJ188">
        <v>6110.4169970049097</v>
      </c>
      <c r="BK188">
        <v>37759.747873825298</v>
      </c>
      <c r="BL188">
        <v>0</v>
      </c>
    </row>
    <row r="189" spans="1:64" x14ac:dyDescent="0.3">
      <c r="A189">
        <v>7277</v>
      </c>
      <c r="B189">
        <v>12.965</v>
      </c>
      <c r="C189">
        <v>602.45361000000003</v>
      </c>
      <c r="D189">
        <f t="shared" si="2"/>
        <v>3.1537598518732253</v>
      </c>
      <c r="E189" t="s">
        <v>1120</v>
      </c>
      <c r="F189" t="s">
        <v>512</v>
      </c>
      <c r="G189" t="s">
        <v>62</v>
      </c>
      <c r="H189">
        <v>0.67</v>
      </c>
      <c r="I189" t="b">
        <v>0</v>
      </c>
      <c r="J189">
        <v>8.6199999999999992</v>
      </c>
      <c r="K189">
        <v>602.45551</v>
      </c>
      <c r="L189" t="s">
        <v>1121</v>
      </c>
      <c r="M189" t="s">
        <v>773</v>
      </c>
      <c r="N189" t="s">
        <v>1122</v>
      </c>
      <c r="O189" t="s">
        <v>1123</v>
      </c>
      <c r="P189">
        <v>530</v>
      </c>
      <c r="Q189" t="b">
        <v>0</v>
      </c>
      <c r="R189" t="b">
        <v>1</v>
      </c>
      <c r="S189" t="b">
        <v>0</v>
      </c>
      <c r="T189" t="s">
        <v>63</v>
      </c>
      <c r="U189" t="b">
        <v>0</v>
      </c>
      <c r="V189" t="b">
        <v>0</v>
      </c>
      <c r="W189">
        <v>7277</v>
      </c>
      <c r="X189">
        <v>0</v>
      </c>
      <c r="Y189">
        <v>0</v>
      </c>
      <c r="Z189">
        <v>0.99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0.99</v>
      </c>
      <c r="AG189">
        <v>34.08</v>
      </c>
      <c r="AH189" t="s">
        <v>501</v>
      </c>
      <c r="AI189" t="s">
        <v>1124</v>
      </c>
      <c r="AJ189" t="s">
        <v>62</v>
      </c>
      <c r="AK189">
        <v>340225</v>
      </c>
      <c r="AL189">
        <v>357555</v>
      </c>
      <c r="AM189">
        <v>397749</v>
      </c>
      <c r="AN189">
        <v>390811</v>
      </c>
      <c r="AO189">
        <v>420681</v>
      </c>
      <c r="AP189">
        <v>381297</v>
      </c>
      <c r="AQ189">
        <v>421893</v>
      </c>
      <c r="AR189">
        <v>364514</v>
      </c>
      <c r="AS189">
        <v>301770</v>
      </c>
      <c r="AT189">
        <v>353338</v>
      </c>
      <c r="AU189">
        <v>389572</v>
      </c>
      <c r="AV189">
        <v>417743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365176.12442107499</v>
      </c>
      <c r="BD189">
        <v>397596.25969867699</v>
      </c>
      <c r="BE189">
        <v>362725.56971265201</v>
      </c>
      <c r="BF189">
        <v>386884.19002935803</v>
      </c>
      <c r="BG189">
        <v>0</v>
      </c>
      <c r="BH189">
        <v>29509.7212782397</v>
      </c>
      <c r="BI189">
        <v>20550.424856660698</v>
      </c>
      <c r="BJ189">
        <v>60081.926082602098</v>
      </c>
      <c r="BK189">
        <v>32286.934864264698</v>
      </c>
      <c r="BL189">
        <v>0</v>
      </c>
    </row>
    <row r="190" spans="1:64" x14ac:dyDescent="0.3">
      <c r="A190">
        <v>6647</v>
      </c>
      <c r="B190">
        <v>8.8960000000000008</v>
      </c>
      <c r="C190">
        <v>566.36333999999999</v>
      </c>
      <c r="D190">
        <f t="shared" si="2"/>
        <v>3.1252120442511067</v>
      </c>
      <c r="E190" t="s">
        <v>934</v>
      </c>
      <c r="F190" t="s">
        <v>512</v>
      </c>
      <c r="G190" t="s">
        <v>62</v>
      </c>
      <c r="H190">
        <v>0.39</v>
      </c>
      <c r="I190" t="b">
        <v>0</v>
      </c>
      <c r="J190">
        <v>6.82</v>
      </c>
      <c r="K190">
        <v>566.36157000000003</v>
      </c>
      <c r="L190" t="s">
        <v>935</v>
      </c>
      <c r="M190" t="s">
        <v>773</v>
      </c>
      <c r="N190" t="s">
        <v>936</v>
      </c>
      <c r="O190" t="s">
        <v>937</v>
      </c>
      <c r="P190">
        <v>530</v>
      </c>
      <c r="Q190" t="b">
        <v>0</v>
      </c>
      <c r="R190" t="b">
        <v>1</v>
      </c>
      <c r="S190" t="b">
        <v>0</v>
      </c>
      <c r="T190" t="s">
        <v>63</v>
      </c>
      <c r="U190" t="b">
        <v>0</v>
      </c>
      <c r="V190" t="b">
        <v>0</v>
      </c>
      <c r="W190">
        <v>6647</v>
      </c>
      <c r="X190">
        <v>0</v>
      </c>
      <c r="Y190">
        <v>0</v>
      </c>
      <c r="Z190">
        <v>0.99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0.99</v>
      </c>
      <c r="AG190">
        <v>11.92</v>
      </c>
      <c r="AH190" t="s">
        <v>498</v>
      </c>
      <c r="AI190" t="s">
        <v>938</v>
      </c>
      <c r="AJ190" t="s">
        <v>62</v>
      </c>
      <c r="AK190">
        <v>114039</v>
      </c>
      <c r="AL190">
        <v>256950</v>
      </c>
      <c r="AM190">
        <v>108860</v>
      </c>
      <c r="AN190">
        <v>61673</v>
      </c>
      <c r="AO190">
        <v>11253</v>
      </c>
      <c r="AP190">
        <v>31828</v>
      </c>
      <c r="AQ190">
        <v>66919</v>
      </c>
      <c r="AR190">
        <v>52219</v>
      </c>
      <c r="AS190">
        <v>53806</v>
      </c>
      <c r="AT190">
        <v>17725</v>
      </c>
      <c r="AU190">
        <v>110208</v>
      </c>
      <c r="AV190">
        <v>187693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159949.87145862301</v>
      </c>
      <c r="BD190">
        <v>34917.983827399599</v>
      </c>
      <c r="BE190">
        <v>57647.718702510101</v>
      </c>
      <c r="BF190">
        <v>105208.78454157199</v>
      </c>
      <c r="BG190">
        <v>0</v>
      </c>
      <c r="BH190">
        <v>84044.7800954876</v>
      </c>
      <c r="BI190">
        <v>25351.8081156316</v>
      </c>
      <c r="BJ190">
        <v>8068.3048278760398</v>
      </c>
      <c r="BK190">
        <v>85094.223608210494</v>
      </c>
      <c r="BL190">
        <v>0</v>
      </c>
    </row>
    <row r="191" spans="1:64" x14ac:dyDescent="0.3">
      <c r="A191">
        <v>7807</v>
      </c>
      <c r="B191">
        <v>16.018000000000001</v>
      </c>
      <c r="C191">
        <v>632.50109999999995</v>
      </c>
      <c r="D191">
        <f t="shared" si="2"/>
        <v>2.023707800222394</v>
      </c>
      <c r="E191" t="s">
        <v>1324</v>
      </c>
      <c r="F191" t="s">
        <v>512</v>
      </c>
      <c r="G191" t="s">
        <v>62</v>
      </c>
      <c r="H191">
        <v>0.39</v>
      </c>
      <c r="I191" t="b">
        <v>0</v>
      </c>
      <c r="J191">
        <v>9.7200000000000006</v>
      </c>
      <c r="K191">
        <v>632.50238000000002</v>
      </c>
      <c r="L191" t="s">
        <v>1325</v>
      </c>
      <c r="M191" t="s">
        <v>773</v>
      </c>
      <c r="N191" t="s">
        <v>1326</v>
      </c>
      <c r="O191" t="s">
        <v>1327</v>
      </c>
      <c r="P191">
        <v>530</v>
      </c>
      <c r="Q191" t="b">
        <v>0</v>
      </c>
      <c r="R191" t="b">
        <v>1</v>
      </c>
      <c r="S191" t="b">
        <v>0</v>
      </c>
      <c r="T191" t="s">
        <v>63</v>
      </c>
      <c r="U191" t="b">
        <v>0</v>
      </c>
      <c r="V191" t="b">
        <v>0</v>
      </c>
      <c r="W191">
        <v>7807</v>
      </c>
      <c r="X191">
        <v>0</v>
      </c>
      <c r="Y191">
        <v>0</v>
      </c>
      <c r="Z191">
        <v>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1</v>
      </c>
      <c r="AG191">
        <v>31.04</v>
      </c>
      <c r="AH191" t="s">
        <v>497</v>
      </c>
      <c r="AI191" t="s">
        <v>1328</v>
      </c>
      <c r="AJ191" t="s">
        <v>62</v>
      </c>
      <c r="AK191">
        <v>328418</v>
      </c>
      <c r="AL191">
        <v>457856</v>
      </c>
      <c r="AM191">
        <v>543243</v>
      </c>
      <c r="AN191">
        <v>455749</v>
      </c>
      <c r="AO191">
        <v>206207</v>
      </c>
      <c r="AP191">
        <v>434686</v>
      </c>
      <c r="AQ191">
        <v>396335</v>
      </c>
      <c r="AR191">
        <v>384177</v>
      </c>
      <c r="AS191">
        <v>467717</v>
      </c>
      <c r="AT191">
        <v>194937</v>
      </c>
      <c r="AU191">
        <v>147031</v>
      </c>
      <c r="AV191">
        <v>307523</v>
      </c>
      <c r="AW191">
        <v>0</v>
      </c>
      <c r="AX191">
        <v>0</v>
      </c>
      <c r="AY191">
        <v>0</v>
      </c>
      <c r="AZ191">
        <v>60551</v>
      </c>
      <c r="BA191">
        <v>10726</v>
      </c>
      <c r="BB191">
        <v>0</v>
      </c>
      <c r="BC191">
        <v>443172.15898078203</v>
      </c>
      <c r="BD191">
        <v>365547.62597539899</v>
      </c>
      <c r="BE191">
        <v>416076.50805277203</v>
      </c>
      <c r="BF191">
        <v>216496.864493289</v>
      </c>
      <c r="BG191">
        <v>11879.6134344068</v>
      </c>
      <c r="BH191">
        <v>108162.653450318</v>
      </c>
      <c r="BI191">
        <v>138393.94132129999</v>
      </c>
      <c r="BJ191">
        <v>45133.054833754097</v>
      </c>
      <c r="BK191">
        <v>82389.953533580599</v>
      </c>
      <c r="BL191">
        <v>24227.148580154299</v>
      </c>
    </row>
    <row r="192" spans="1:64" x14ac:dyDescent="0.3">
      <c r="A192">
        <v>9187</v>
      </c>
      <c r="B192">
        <v>15.853999999999999</v>
      </c>
      <c r="C192">
        <v>702.48784999999998</v>
      </c>
      <c r="D192">
        <f t="shared" si="2"/>
        <v>1.4662196794159033</v>
      </c>
      <c r="E192" t="s">
        <v>2114</v>
      </c>
      <c r="F192" t="s">
        <v>512</v>
      </c>
      <c r="G192" t="s">
        <v>62</v>
      </c>
      <c r="H192">
        <v>0.33</v>
      </c>
      <c r="I192" t="b">
        <v>0</v>
      </c>
      <c r="J192">
        <v>9</v>
      </c>
      <c r="K192">
        <v>702.48681999999997</v>
      </c>
      <c r="L192" t="s">
        <v>2115</v>
      </c>
      <c r="M192" t="s">
        <v>773</v>
      </c>
      <c r="N192" t="s">
        <v>2116</v>
      </c>
      <c r="O192" t="s">
        <v>2117</v>
      </c>
      <c r="P192">
        <v>530</v>
      </c>
      <c r="Q192" t="b">
        <v>0</v>
      </c>
      <c r="R192" t="b">
        <v>1</v>
      </c>
      <c r="S192" t="b">
        <v>0</v>
      </c>
      <c r="T192" t="s">
        <v>63</v>
      </c>
      <c r="U192" t="b">
        <v>0</v>
      </c>
      <c r="V192" t="b">
        <v>0</v>
      </c>
      <c r="W192">
        <v>9187</v>
      </c>
      <c r="X192">
        <v>0</v>
      </c>
      <c r="Y192">
        <v>0</v>
      </c>
      <c r="Z192">
        <v>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1</v>
      </c>
      <c r="AG192">
        <v>117.5</v>
      </c>
      <c r="AH192" t="s">
        <v>503</v>
      </c>
      <c r="AI192" t="s">
        <v>2118</v>
      </c>
      <c r="AJ192" t="s">
        <v>62</v>
      </c>
      <c r="AK192">
        <v>1049289</v>
      </c>
      <c r="AL192">
        <v>1035135</v>
      </c>
      <c r="AM192">
        <v>897339</v>
      </c>
      <c r="AN192">
        <v>1252290</v>
      </c>
      <c r="AO192">
        <v>1210440</v>
      </c>
      <c r="AP192">
        <v>1180088</v>
      </c>
      <c r="AQ192">
        <v>1699286</v>
      </c>
      <c r="AR192">
        <v>1634236</v>
      </c>
      <c r="AS192">
        <v>1638056</v>
      </c>
      <c r="AT192">
        <v>1855839</v>
      </c>
      <c r="AU192">
        <v>2392437</v>
      </c>
      <c r="AV192">
        <v>1753406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993920.80668571801</v>
      </c>
      <c r="BD192">
        <v>1214272.6335736599</v>
      </c>
      <c r="BE192">
        <v>1657192.56810991</v>
      </c>
      <c r="BF192">
        <v>2000560.67840015</v>
      </c>
      <c r="BG192">
        <v>0</v>
      </c>
      <c r="BH192">
        <v>83941.508449924106</v>
      </c>
      <c r="BI192">
        <v>36253.477887131899</v>
      </c>
      <c r="BJ192">
        <v>36503.988677758403</v>
      </c>
      <c r="BK192">
        <v>343218.13021325303</v>
      </c>
      <c r="BL192">
        <v>0</v>
      </c>
    </row>
    <row r="193" spans="1:64" x14ac:dyDescent="0.3">
      <c r="A193">
        <v>6358</v>
      </c>
      <c r="B193">
        <v>7.306</v>
      </c>
      <c r="C193">
        <v>542.36084000000005</v>
      </c>
      <c r="D193">
        <f t="shared" si="2"/>
        <v>1.345965570488183</v>
      </c>
      <c r="E193" t="s">
        <v>869</v>
      </c>
      <c r="F193" t="s">
        <v>512</v>
      </c>
      <c r="G193" t="s">
        <v>62</v>
      </c>
      <c r="H193">
        <v>0.61</v>
      </c>
      <c r="I193" t="b">
        <v>0</v>
      </c>
      <c r="J193">
        <v>7.11</v>
      </c>
      <c r="K193">
        <v>542.36157000000003</v>
      </c>
      <c r="L193" t="s">
        <v>870</v>
      </c>
      <c r="M193" t="s">
        <v>773</v>
      </c>
      <c r="N193" t="s">
        <v>871</v>
      </c>
      <c r="O193" t="s">
        <v>872</v>
      </c>
      <c r="P193">
        <v>530</v>
      </c>
      <c r="Q193" t="b">
        <v>0</v>
      </c>
      <c r="R193" t="b">
        <v>1</v>
      </c>
      <c r="S193" t="b">
        <v>0</v>
      </c>
      <c r="T193" t="s">
        <v>63</v>
      </c>
      <c r="U193" t="b">
        <v>0</v>
      </c>
      <c r="V193" t="b">
        <v>0</v>
      </c>
      <c r="W193">
        <v>6358</v>
      </c>
      <c r="X193">
        <v>0</v>
      </c>
      <c r="Y193">
        <v>0</v>
      </c>
      <c r="Z193">
        <v>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1</v>
      </c>
      <c r="AG193">
        <v>5.81</v>
      </c>
      <c r="AH193" t="s">
        <v>503</v>
      </c>
      <c r="AI193" t="s">
        <v>873</v>
      </c>
      <c r="AJ193" t="s">
        <v>62</v>
      </c>
      <c r="AK193">
        <v>52445</v>
      </c>
      <c r="AL193">
        <v>73260</v>
      </c>
      <c r="AM193">
        <v>58718</v>
      </c>
      <c r="AN193">
        <v>51174</v>
      </c>
      <c r="AO193">
        <v>25697</v>
      </c>
      <c r="AP193">
        <v>53146</v>
      </c>
      <c r="AQ193">
        <v>48548</v>
      </c>
      <c r="AR193">
        <v>48474</v>
      </c>
      <c r="AS193">
        <v>23547</v>
      </c>
      <c r="AT193">
        <v>41679</v>
      </c>
      <c r="AU193">
        <v>17452</v>
      </c>
      <c r="AV193">
        <v>13840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61474.392792701598</v>
      </c>
      <c r="BD193">
        <v>43338.823608810802</v>
      </c>
      <c r="BE193">
        <v>40189.852055656302</v>
      </c>
      <c r="BF193">
        <v>24323.730763346</v>
      </c>
      <c r="BG193">
        <v>0</v>
      </c>
      <c r="BH193">
        <v>10677.841021685001</v>
      </c>
      <c r="BI193">
        <v>15310.445939245001</v>
      </c>
      <c r="BJ193">
        <v>14413.1802698955</v>
      </c>
      <c r="BK193">
        <v>15138.1131817483</v>
      </c>
      <c r="BL193">
        <v>0</v>
      </c>
    </row>
    <row r="194" spans="1:64" x14ac:dyDescent="0.3">
      <c r="A194">
        <v>8906</v>
      </c>
      <c r="B194">
        <v>14.952</v>
      </c>
      <c r="C194">
        <v>688.47191999999995</v>
      </c>
      <c r="D194">
        <f t="shared" si="2"/>
        <v>1.1474700470564654</v>
      </c>
      <c r="E194" t="s">
        <v>1910</v>
      </c>
      <c r="F194" t="s">
        <v>512</v>
      </c>
      <c r="G194" t="s">
        <v>62</v>
      </c>
      <c r="H194">
        <v>0.39</v>
      </c>
      <c r="I194" t="b">
        <v>0</v>
      </c>
      <c r="J194">
        <v>8.57</v>
      </c>
      <c r="K194">
        <v>688.47113000000002</v>
      </c>
      <c r="L194" t="s">
        <v>1911</v>
      </c>
      <c r="M194" t="s">
        <v>773</v>
      </c>
      <c r="N194" t="s">
        <v>1912</v>
      </c>
      <c r="O194" t="s">
        <v>1913</v>
      </c>
      <c r="P194">
        <v>530</v>
      </c>
      <c r="Q194" t="b">
        <v>0</v>
      </c>
      <c r="R194" t="b">
        <v>1</v>
      </c>
      <c r="S194" t="b">
        <v>0</v>
      </c>
      <c r="T194" t="s">
        <v>63</v>
      </c>
      <c r="U194" t="b">
        <v>0</v>
      </c>
      <c r="V194" t="b">
        <v>0</v>
      </c>
      <c r="W194">
        <v>8906</v>
      </c>
      <c r="X194">
        <v>0</v>
      </c>
      <c r="Y194">
        <v>0</v>
      </c>
      <c r="Z194">
        <v>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1</v>
      </c>
      <c r="AG194">
        <v>28.76</v>
      </c>
      <c r="AH194" t="s">
        <v>501</v>
      </c>
      <c r="AI194" t="s">
        <v>1914</v>
      </c>
      <c r="AJ194" t="s">
        <v>62</v>
      </c>
      <c r="AK194">
        <v>409505</v>
      </c>
      <c r="AL194">
        <v>488254</v>
      </c>
      <c r="AM194">
        <v>468222</v>
      </c>
      <c r="AN194">
        <v>403808</v>
      </c>
      <c r="AO194">
        <v>443290</v>
      </c>
      <c r="AP194">
        <v>405118</v>
      </c>
      <c r="AQ194">
        <v>702736</v>
      </c>
      <c r="AR194">
        <v>757657</v>
      </c>
      <c r="AS194">
        <v>596329</v>
      </c>
      <c r="AT194">
        <v>817595</v>
      </c>
      <c r="AU194">
        <v>651111</v>
      </c>
      <c r="AV194">
        <v>657623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455327.03362945898</v>
      </c>
      <c r="BD194">
        <v>417405.12780370697</v>
      </c>
      <c r="BE194">
        <v>685574.29231535399</v>
      </c>
      <c r="BF194">
        <v>708776.39088825497</v>
      </c>
      <c r="BG194">
        <v>0</v>
      </c>
      <c r="BH194">
        <v>40927.359791086703</v>
      </c>
      <c r="BI194">
        <v>22426.303329214501</v>
      </c>
      <c r="BJ194">
        <v>82021.813256767098</v>
      </c>
      <c r="BK194">
        <v>94295.896429795903</v>
      </c>
      <c r="BL194">
        <v>0</v>
      </c>
    </row>
    <row r="195" spans="1:64" x14ac:dyDescent="0.3">
      <c r="A195">
        <v>9743</v>
      </c>
      <c r="B195">
        <v>16.271999999999998</v>
      </c>
      <c r="C195">
        <v>728.50310999999999</v>
      </c>
      <c r="D195">
        <f t="shared" si="2"/>
        <v>1.002055751658514</v>
      </c>
      <c r="E195" t="s">
        <v>2490</v>
      </c>
      <c r="F195" t="s">
        <v>512</v>
      </c>
      <c r="G195" t="s">
        <v>62</v>
      </c>
      <c r="H195">
        <v>0.44</v>
      </c>
      <c r="I195" t="b">
        <v>0</v>
      </c>
      <c r="J195">
        <v>9.32</v>
      </c>
      <c r="K195">
        <v>728.50238000000002</v>
      </c>
      <c r="L195" t="s">
        <v>2491</v>
      </c>
      <c r="M195" t="s">
        <v>773</v>
      </c>
      <c r="N195" t="s">
        <v>2492</v>
      </c>
      <c r="O195" t="s">
        <v>2493</v>
      </c>
      <c r="P195">
        <v>530</v>
      </c>
      <c r="Q195" t="b">
        <v>0</v>
      </c>
      <c r="R195" t="b">
        <v>1</v>
      </c>
      <c r="S195" t="b">
        <v>0</v>
      </c>
      <c r="T195" t="s">
        <v>63</v>
      </c>
      <c r="U195" t="b">
        <v>0</v>
      </c>
      <c r="V195" t="b">
        <v>0</v>
      </c>
      <c r="W195">
        <v>9743</v>
      </c>
      <c r="X195">
        <v>0</v>
      </c>
      <c r="Y195">
        <v>0</v>
      </c>
      <c r="Z195">
        <v>0.99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0.99</v>
      </c>
      <c r="AG195">
        <v>12.3</v>
      </c>
      <c r="AH195" t="s">
        <v>504</v>
      </c>
      <c r="AI195" t="s">
        <v>2494</v>
      </c>
      <c r="AJ195" t="s">
        <v>62</v>
      </c>
      <c r="AK195">
        <v>180786</v>
      </c>
      <c r="AL195">
        <v>197756</v>
      </c>
      <c r="AM195">
        <v>140577</v>
      </c>
      <c r="AN195">
        <v>136568</v>
      </c>
      <c r="AO195">
        <v>113990</v>
      </c>
      <c r="AP195">
        <v>160695</v>
      </c>
      <c r="AQ195">
        <v>132783</v>
      </c>
      <c r="AR195">
        <v>122634</v>
      </c>
      <c r="AS195">
        <v>121983</v>
      </c>
      <c r="AT195">
        <v>93385</v>
      </c>
      <c r="AU195">
        <v>79148</v>
      </c>
      <c r="AV195">
        <v>146738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173039.827155393</v>
      </c>
      <c r="BD195">
        <v>137084.32024700899</v>
      </c>
      <c r="BE195">
        <v>125800.234451122</v>
      </c>
      <c r="BF195">
        <v>106423.74025341999</v>
      </c>
      <c r="BG195">
        <v>0</v>
      </c>
      <c r="BH195">
        <v>29365.9866463127</v>
      </c>
      <c r="BI195">
        <v>23356.357242304101</v>
      </c>
      <c r="BJ195">
        <v>6056.1953182410998</v>
      </c>
      <c r="BK195">
        <v>35631.509012559298</v>
      </c>
      <c r="BL195">
        <v>0</v>
      </c>
    </row>
    <row r="196" spans="1:64" x14ac:dyDescent="0.3">
      <c r="A196">
        <v>7278</v>
      </c>
      <c r="B196">
        <v>17.030999999999999</v>
      </c>
      <c r="C196">
        <v>602.45519999999999</v>
      </c>
      <c r="D196">
        <f t="shared" si="2"/>
        <v>0.51456081796501973</v>
      </c>
      <c r="E196" t="s">
        <v>1120</v>
      </c>
      <c r="F196" t="s">
        <v>512</v>
      </c>
      <c r="G196" t="s">
        <v>62</v>
      </c>
      <c r="H196">
        <v>0.67</v>
      </c>
      <c r="I196" t="b">
        <v>0</v>
      </c>
      <c r="J196">
        <v>8.6199999999999992</v>
      </c>
      <c r="K196">
        <v>602.45551</v>
      </c>
      <c r="L196" t="s">
        <v>1121</v>
      </c>
      <c r="M196" t="s">
        <v>773</v>
      </c>
      <c r="N196" t="s">
        <v>1122</v>
      </c>
      <c r="O196" t="s">
        <v>1123</v>
      </c>
      <c r="P196">
        <v>530</v>
      </c>
      <c r="Q196" t="b">
        <v>0</v>
      </c>
      <c r="R196" t="b">
        <v>1</v>
      </c>
      <c r="S196" t="b">
        <v>0</v>
      </c>
      <c r="T196" t="s">
        <v>63</v>
      </c>
      <c r="U196" t="b">
        <v>0</v>
      </c>
      <c r="V196" t="b">
        <v>0</v>
      </c>
      <c r="W196">
        <v>7278</v>
      </c>
      <c r="X196">
        <v>0</v>
      </c>
      <c r="Y196">
        <v>0</v>
      </c>
      <c r="Z196">
        <v>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1</v>
      </c>
      <c r="AG196">
        <v>102.76</v>
      </c>
      <c r="AH196" t="s">
        <v>495</v>
      </c>
      <c r="AI196" t="s">
        <v>1125</v>
      </c>
      <c r="AJ196" t="s">
        <v>62</v>
      </c>
      <c r="AK196">
        <v>2345806</v>
      </c>
      <c r="AL196">
        <v>2482351</v>
      </c>
      <c r="AM196">
        <v>2718238</v>
      </c>
      <c r="AN196">
        <v>1833752</v>
      </c>
      <c r="AO196">
        <v>2370117</v>
      </c>
      <c r="AP196">
        <v>1908929</v>
      </c>
      <c r="AQ196">
        <v>1799969</v>
      </c>
      <c r="AR196">
        <v>2462291</v>
      </c>
      <c r="AS196">
        <v>1785022</v>
      </c>
      <c r="AT196">
        <v>1640943</v>
      </c>
      <c r="AU196">
        <v>1773887</v>
      </c>
      <c r="AV196">
        <v>1663157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2515464.9935532198</v>
      </c>
      <c r="BD196">
        <v>2037599.4099616299</v>
      </c>
      <c r="BE196">
        <v>2015760.84778442</v>
      </c>
      <c r="BF196">
        <v>1692662.2627814901</v>
      </c>
      <c r="BG196">
        <v>0</v>
      </c>
      <c r="BH196">
        <v>188410.822507943</v>
      </c>
      <c r="BI196">
        <v>290411.80270176101</v>
      </c>
      <c r="BJ196">
        <v>386778.96982208599</v>
      </c>
      <c r="BK196">
        <v>71214.608605316302</v>
      </c>
      <c r="BL196">
        <v>0</v>
      </c>
    </row>
    <row r="197" spans="1:64" x14ac:dyDescent="0.3">
      <c r="A197">
        <v>6470</v>
      </c>
      <c r="B197">
        <v>6.1890000000000001</v>
      </c>
      <c r="C197">
        <v>552.34564</v>
      </c>
      <c r="D197">
        <f t="shared" si="2"/>
        <v>0.45261493672186409</v>
      </c>
      <c r="E197" t="s">
        <v>895</v>
      </c>
      <c r="F197" t="s">
        <v>512</v>
      </c>
      <c r="G197" t="s">
        <v>62</v>
      </c>
      <c r="H197">
        <v>0.67</v>
      </c>
      <c r="I197" t="b">
        <v>0</v>
      </c>
      <c r="J197">
        <v>6.51</v>
      </c>
      <c r="K197">
        <v>552.34589000000005</v>
      </c>
      <c r="L197" t="s">
        <v>896</v>
      </c>
      <c r="M197" t="s">
        <v>773</v>
      </c>
      <c r="N197" t="s">
        <v>897</v>
      </c>
      <c r="O197" t="s">
        <v>898</v>
      </c>
      <c r="P197">
        <v>530</v>
      </c>
      <c r="Q197" t="b">
        <v>0</v>
      </c>
      <c r="R197" t="b">
        <v>1</v>
      </c>
      <c r="S197" t="b">
        <v>0</v>
      </c>
      <c r="T197" t="s">
        <v>63</v>
      </c>
      <c r="U197" t="b">
        <v>0</v>
      </c>
      <c r="V197" t="b">
        <v>0</v>
      </c>
      <c r="W197">
        <v>6470</v>
      </c>
      <c r="X197">
        <v>0</v>
      </c>
      <c r="Y197">
        <v>0</v>
      </c>
      <c r="Z197">
        <v>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1</v>
      </c>
      <c r="AG197">
        <v>8.3800000000000008</v>
      </c>
      <c r="AH197" t="s">
        <v>501</v>
      </c>
      <c r="AI197" t="s">
        <v>899</v>
      </c>
      <c r="AJ197" t="s">
        <v>62</v>
      </c>
      <c r="AK197">
        <v>114542</v>
      </c>
      <c r="AL197">
        <v>111665</v>
      </c>
      <c r="AM197">
        <v>97164</v>
      </c>
      <c r="AN197">
        <v>53772</v>
      </c>
      <c r="AO197">
        <v>104587</v>
      </c>
      <c r="AP197">
        <v>98232</v>
      </c>
      <c r="AQ197">
        <v>110746</v>
      </c>
      <c r="AR197">
        <v>97405</v>
      </c>
      <c r="AS197">
        <v>112265</v>
      </c>
      <c r="AT197">
        <v>84832</v>
      </c>
      <c r="AU197">
        <v>82399</v>
      </c>
      <c r="AV197">
        <v>54377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107790.42981958399</v>
      </c>
      <c r="BD197">
        <v>85530.357820868594</v>
      </c>
      <c r="BE197">
        <v>106805.302795934</v>
      </c>
      <c r="BF197">
        <v>73869.261449053898</v>
      </c>
      <c r="BG197">
        <v>0</v>
      </c>
      <c r="BH197">
        <v>9314.2233859825192</v>
      </c>
      <c r="BI197">
        <v>27686.361416061201</v>
      </c>
      <c r="BJ197">
        <v>8176.0623706843298</v>
      </c>
      <c r="BK197">
        <v>16924.493722172501</v>
      </c>
      <c r="BL197">
        <v>0</v>
      </c>
    </row>
    <row r="198" spans="1:64" x14ac:dyDescent="0.3">
      <c r="A198" s="13">
        <v>17457</v>
      </c>
      <c r="B198" s="13">
        <v>25.574000000000002</v>
      </c>
      <c r="C198" s="13">
        <v>1407.91956</v>
      </c>
      <c r="D198" s="13">
        <f t="shared" ref="D198:D261" si="3">(ABS(K198-C198)/K198)*10^6</f>
        <v>9.9649586455622163</v>
      </c>
      <c r="E198" s="13" t="s">
        <v>4022</v>
      </c>
      <c r="F198" s="13" t="s">
        <v>512</v>
      </c>
      <c r="G198" s="13" t="s">
        <v>62</v>
      </c>
      <c r="H198" s="13">
        <v>0.22</v>
      </c>
      <c r="I198" s="13" t="b">
        <v>0</v>
      </c>
      <c r="J198" s="13">
        <v>13.14</v>
      </c>
      <c r="K198" s="13">
        <v>1407.9335900000001</v>
      </c>
      <c r="L198" s="13" t="s">
        <v>4023</v>
      </c>
      <c r="M198" s="13" t="s">
        <v>259</v>
      </c>
      <c r="N198" s="13" t="s">
        <v>4024</v>
      </c>
      <c r="O198" s="13" t="s">
        <v>4025</v>
      </c>
      <c r="P198" s="13">
        <v>530</v>
      </c>
      <c r="Q198" s="13" t="b">
        <v>0</v>
      </c>
      <c r="R198" s="13" t="b">
        <v>1</v>
      </c>
      <c r="S198" s="13" t="b">
        <v>0</v>
      </c>
      <c r="T198" s="13" t="s">
        <v>4026</v>
      </c>
      <c r="U198" s="13" t="b">
        <v>0</v>
      </c>
      <c r="V198" s="13" t="b">
        <v>0</v>
      </c>
      <c r="W198" s="13">
        <v>17457</v>
      </c>
      <c r="X198" s="13">
        <v>0</v>
      </c>
      <c r="Y198" s="13">
        <v>0</v>
      </c>
      <c r="Z198" s="13">
        <v>0.95</v>
      </c>
      <c r="AA198" s="13">
        <v>-1</v>
      </c>
      <c r="AB198" s="13">
        <v>-1</v>
      </c>
      <c r="AC198" s="13">
        <v>-1</v>
      </c>
      <c r="AD198" s="13">
        <v>-1</v>
      </c>
      <c r="AE198" s="13">
        <v>-1</v>
      </c>
      <c r="AF198" s="13">
        <v>0.95</v>
      </c>
      <c r="AG198" s="13">
        <v>27.79</v>
      </c>
      <c r="AH198" s="13" t="s">
        <v>498</v>
      </c>
      <c r="AI198" s="13" t="s">
        <v>4027</v>
      </c>
      <c r="AJ198" s="13" t="s">
        <v>62</v>
      </c>
      <c r="AK198" s="13">
        <v>99507</v>
      </c>
      <c r="AL198" s="13">
        <v>334695</v>
      </c>
      <c r="AM198" s="13">
        <v>435980</v>
      </c>
      <c r="AN198" s="13">
        <v>397841</v>
      </c>
      <c r="AO198" s="13">
        <v>246966</v>
      </c>
      <c r="AP198" s="13">
        <v>295676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290060.90162712999</v>
      </c>
      <c r="BD198" s="13">
        <v>313494.32190343802</v>
      </c>
      <c r="BE198" s="13">
        <v>0</v>
      </c>
      <c r="BF198" s="13">
        <v>0</v>
      </c>
      <c r="BG198" s="13">
        <v>0</v>
      </c>
      <c r="BH198" s="13">
        <v>172619.84215297099</v>
      </c>
      <c r="BI198" s="13">
        <v>76999.963075028194</v>
      </c>
      <c r="BJ198" s="13">
        <v>0</v>
      </c>
      <c r="BK198" s="13">
        <v>0</v>
      </c>
      <c r="BL198" s="13">
        <v>0</v>
      </c>
    </row>
    <row r="199" spans="1:64" x14ac:dyDescent="0.3">
      <c r="A199" s="13">
        <v>17977</v>
      </c>
      <c r="B199" s="13">
        <v>25.524999999999999</v>
      </c>
      <c r="C199" s="13">
        <v>1463.88806</v>
      </c>
      <c r="D199" s="13">
        <f t="shared" si="3"/>
        <v>9.7547490771132175</v>
      </c>
      <c r="E199" s="13" t="s">
        <v>4087</v>
      </c>
      <c r="F199" s="13" t="s">
        <v>512</v>
      </c>
      <c r="G199" s="13" t="s">
        <v>62</v>
      </c>
      <c r="H199" s="13">
        <v>0.17</v>
      </c>
      <c r="I199" s="13" t="b">
        <v>0</v>
      </c>
      <c r="J199" s="13">
        <v>12.59</v>
      </c>
      <c r="K199" s="13">
        <v>1463.9023400000001</v>
      </c>
      <c r="L199" s="13" t="s">
        <v>4088</v>
      </c>
      <c r="M199" s="13" t="s">
        <v>259</v>
      </c>
      <c r="N199" s="13" t="s">
        <v>4089</v>
      </c>
      <c r="O199" s="13" t="s">
        <v>4090</v>
      </c>
      <c r="P199" s="13">
        <v>530</v>
      </c>
      <c r="Q199" s="13" t="b">
        <v>0</v>
      </c>
      <c r="R199" s="13" t="b">
        <v>1</v>
      </c>
      <c r="S199" s="13" t="b">
        <v>0</v>
      </c>
      <c r="T199" s="13" t="s">
        <v>4091</v>
      </c>
      <c r="U199" s="13" t="b">
        <v>0</v>
      </c>
      <c r="V199" s="13" t="b">
        <v>0</v>
      </c>
      <c r="W199" s="13">
        <v>17977</v>
      </c>
      <c r="X199" s="13">
        <v>0</v>
      </c>
      <c r="Y199" s="13">
        <v>0</v>
      </c>
      <c r="Z199" s="13">
        <v>0.89</v>
      </c>
      <c r="AA199" s="13">
        <v>-1</v>
      </c>
      <c r="AB199" s="13">
        <v>-1</v>
      </c>
      <c r="AC199" s="13">
        <v>-1</v>
      </c>
      <c r="AD199" s="13">
        <v>-1</v>
      </c>
      <c r="AE199" s="13">
        <v>-1</v>
      </c>
      <c r="AF199" s="13">
        <v>0.89</v>
      </c>
      <c r="AG199" s="13">
        <v>32.950000000000003</v>
      </c>
      <c r="AH199" s="13" t="s">
        <v>493</v>
      </c>
      <c r="AI199" s="13" t="s">
        <v>4092</v>
      </c>
      <c r="AJ199" s="13" t="s">
        <v>62</v>
      </c>
      <c r="AK199" s="13">
        <v>829838</v>
      </c>
      <c r="AL199" s="13">
        <v>374789</v>
      </c>
      <c r="AM199" s="13">
        <v>247504</v>
      </c>
      <c r="AN199" s="13">
        <v>296745</v>
      </c>
      <c r="AO199" s="13">
        <v>407267</v>
      </c>
      <c r="AP199" s="13">
        <v>440866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484043.76743386599</v>
      </c>
      <c r="BD199" s="13">
        <v>381625.74240221502</v>
      </c>
      <c r="BE199" s="13">
        <v>0</v>
      </c>
      <c r="BF199" s="13">
        <v>0</v>
      </c>
      <c r="BG199" s="13">
        <v>0</v>
      </c>
      <c r="BH199" s="13">
        <v>306154.89380664</v>
      </c>
      <c r="BI199" s="13">
        <v>75404.035481058003</v>
      </c>
      <c r="BJ199" s="13">
        <v>0</v>
      </c>
      <c r="BK199" s="13">
        <v>0</v>
      </c>
      <c r="BL199" s="13">
        <v>0</v>
      </c>
    </row>
    <row r="200" spans="1:64" x14ac:dyDescent="0.3">
      <c r="A200" s="13">
        <v>17440</v>
      </c>
      <c r="B200" s="13">
        <v>25.74</v>
      </c>
      <c r="C200" s="13">
        <v>1405.9046599999999</v>
      </c>
      <c r="D200" s="13">
        <f t="shared" si="3"/>
        <v>9.4671241737146197</v>
      </c>
      <c r="E200" s="13" t="s">
        <v>4006</v>
      </c>
      <c r="F200" s="13" t="s">
        <v>512</v>
      </c>
      <c r="G200" s="13" t="s">
        <v>62</v>
      </c>
      <c r="H200" s="13">
        <v>0.17</v>
      </c>
      <c r="I200" s="13" t="b">
        <v>0</v>
      </c>
      <c r="J200" s="13">
        <v>13.01</v>
      </c>
      <c r="K200" s="13">
        <v>1405.91797</v>
      </c>
      <c r="L200" s="13" t="s">
        <v>4007</v>
      </c>
      <c r="M200" s="13" t="s">
        <v>259</v>
      </c>
      <c r="N200" s="13" t="s">
        <v>4008</v>
      </c>
      <c r="O200" s="13" t="s">
        <v>4009</v>
      </c>
      <c r="P200" s="13">
        <v>530</v>
      </c>
      <c r="Q200" s="13" t="b">
        <v>0</v>
      </c>
      <c r="R200" s="13" t="b">
        <v>1</v>
      </c>
      <c r="S200" s="13" t="b">
        <v>0</v>
      </c>
      <c r="T200" s="13" t="s">
        <v>63</v>
      </c>
      <c r="U200" s="13" t="b">
        <v>0</v>
      </c>
      <c r="V200" s="13" t="b">
        <v>0</v>
      </c>
      <c r="W200" s="13">
        <v>17440</v>
      </c>
      <c r="X200" s="13">
        <v>0</v>
      </c>
      <c r="Y200" s="13">
        <v>0</v>
      </c>
      <c r="Z200" s="13">
        <v>0.87</v>
      </c>
      <c r="AA200" s="13">
        <v>-1</v>
      </c>
      <c r="AB200" s="13">
        <v>-1</v>
      </c>
      <c r="AC200" s="13">
        <v>-1</v>
      </c>
      <c r="AD200" s="13">
        <v>-1</v>
      </c>
      <c r="AE200" s="13">
        <v>-1</v>
      </c>
      <c r="AF200" s="13">
        <v>0.87</v>
      </c>
      <c r="AG200" s="13">
        <v>22.13</v>
      </c>
      <c r="AH200" s="13" t="s">
        <v>499</v>
      </c>
      <c r="AI200" s="13" t="s">
        <v>4010</v>
      </c>
      <c r="AJ200" s="13" t="s">
        <v>62</v>
      </c>
      <c r="AK200" s="13">
        <v>180173</v>
      </c>
      <c r="AL200" s="13">
        <v>160561</v>
      </c>
      <c r="AM200" s="13">
        <v>109462</v>
      </c>
      <c r="AN200" s="13">
        <v>230132</v>
      </c>
      <c r="AO200" s="13">
        <v>154203</v>
      </c>
      <c r="AP200" s="13">
        <v>326894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150065.70338181901</v>
      </c>
      <c r="BD200" s="13">
        <v>237076.22957851901</v>
      </c>
      <c r="BE200" s="13">
        <v>0</v>
      </c>
      <c r="BF200" s="13">
        <v>0</v>
      </c>
      <c r="BG200" s="13">
        <v>0</v>
      </c>
      <c r="BH200" s="13">
        <v>36505.373908569403</v>
      </c>
      <c r="BI200" s="13">
        <v>86555.034401120298</v>
      </c>
      <c r="BJ200" s="13">
        <v>0</v>
      </c>
      <c r="BK200" s="13">
        <v>0</v>
      </c>
      <c r="BL200" s="13">
        <v>0</v>
      </c>
    </row>
    <row r="201" spans="1:64" x14ac:dyDescent="0.3">
      <c r="A201" s="13">
        <v>16519</v>
      </c>
      <c r="B201" s="13">
        <v>25.074999999999999</v>
      </c>
      <c r="C201" s="13">
        <v>1305.8987999999999</v>
      </c>
      <c r="D201" s="13">
        <f t="shared" si="3"/>
        <v>9.2504195156904601</v>
      </c>
      <c r="E201" s="13" t="s">
        <v>3711</v>
      </c>
      <c r="F201" s="13" t="s">
        <v>512</v>
      </c>
      <c r="G201" s="13" t="s">
        <v>62</v>
      </c>
      <c r="H201" s="13">
        <v>0.06</v>
      </c>
      <c r="I201" s="13" t="b">
        <v>0</v>
      </c>
      <c r="J201" s="13">
        <v>12.89</v>
      </c>
      <c r="K201" s="13">
        <v>1305.88672</v>
      </c>
      <c r="L201" s="13" t="s">
        <v>260</v>
      </c>
      <c r="M201" s="13" t="s">
        <v>259</v>
      </c>
      <c r="N201" s="13" t="s">
        <v>261</v>
      </c>
      <c r="O201" s="13" t="s">
        <v>262</v>
      </c>
      <c r="P201" s="13">
        <v>530</v>
      </c>
      <c r="Q201" s="13" t="b">
        <v>0</v>
      </c>
      <c r="R201" s="13" t="b">
        <v>1</v>
      </c>
      <c r="S201" s="13" t="b">
        <v>0</v>
      </c>
      <c r="T201" s="13" t="s">
        <v>63</v>
      </c>
      <c r="U201" s="13" t="b">
        <v>0</v>
      </c>
      <c r="V201" s="13" t="b">
        <v>0</v>
      </c>
      <c r="W201" s="13">
        <v>16519</v>
      </c>
      <c r="X201" s="13">
        <v>0</v>
      </c>
      <c r="Y201" s="13">
        <v>0</v>
      </c>
      <c r="Z201" s="13">
        <v>0.9</v>
      </c>
      <c r="AA201" s="13">
        <v>-1</v>
      </c>
      <c r="AB201" s="13">
        <v>-1</v>
      </c>
      <c r="AC201" s="13">
        <v>-1</v>
      </c>
      <c r="AD201" s="13">
        <v>-1</v>
      </c>
      <c r="AE201" s="13">
        <v>-1</v>
      </c>
      <c r="AF201" s="13">
        <v>0.9</v>
      </c>
      <c r="AG201" s="13">
        <v>10.09</v>
      </c>
      <c r="AH201" s="13" t="s">
        <v>499</v>
      </c>
      <c r="AI201" s="13" t="s">
        <v>3712</v>
      </c>
      <c r="AJ201" s="13" t="s">
        <v>62</v>
      </c>
      <c r="AK201" s="13">
        <v>58567</v>
      </c>
      <c r="AL201" s="13">
        <v>164773</v>
      </c>
      <c r="AM201" s="13">
        <v>139398</v>
      </c>
      <c r="AN201" s="13">
        <v>187859</v>
      </c>
      <c r="AO201" s="13">
        <v>141700</v>
      </c>
      <c r="AP201" s="13">
        <v>159221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120912.743115121</v>
      </c>
      <c r="BD201" s="13">
        <v>162926.944283082</v>
      </c>
      <c r="BE201" s="13">
        <v>0</v>
      </c>
      <c r="BF201" s="13">
        <v>0</v>
      </c>
      <c r="BG201" s="13">
        <v>0</v>
      </c>
      <c r="BH201" s="13">
        <v>55463.530905788699</v>
      </c>
      <c r="BI201" s="13">
        <v>23301.5991755219</v>
      </c>
      <c r="BJ201" s="13">
        <v>0</v>
      </c>
      <c r="BK201" s="13">
        <v>0</v>
      </c>
      <c r="BL201" s="13">
        <v>0</v>
      </c>
    </row>
    <row r="202" spans="1:64" x14ac:dyDescent="0.3">
      <c r="A202" s="13">
        <v>17379</v>
      </c>
      <c r="B202" s="13">
        <v>25.934999999999999</v>
      </c>
      <c r="C202" s="13">
        <v>1399.8837900000001</v>
      </c>
      <c r="D202" s="13">
        <f t="shared" si="3"/>
        <v>9.1579868965687936</v>
      </c>
      <c r="E202" s="13" t="s">
        <v>3989</v>
      </c>
      <c r="F202" s="13" t="s">
        <v>512</v>
      </c>
      <c r="G202" s="13" t="s">
        <v>62</v>
      </c>
      <c r="H202" s="13">
        <v>0.44</v>
      </c>
      <c r="I202" s="13" t="b">
        <v>1</v>
      </c>
      <c r="J202" s="13">
        <v>12.39</v>
      </c>
      <c r="K202" s="13">
        <v>1399.8709699999999</v>
      </c>
      <c r="L202" s="13" t="s">
        <v>3990</v>
      </c>
      <c r="M202" s="13" t="s">
        <v>259</v>
      </c>
      <c r="N202" s="13" t="s">
        <v>3991</v>
      </c>
      <c r="O202" s="13" t="s">
        <v>3992</v>
      </c>
      <c r="P202" s="13">
        <v>530</v>
      </c>
      <c r="Q202" s="13" t="b">
        <v>0</v>
      </c>
      <c r="R202" s="13" t="b">
        <v>1</v>
      </c>
      <c r="S202" s="13" t="b">
        <v>0</v>
      </c>
      <c r="T202" s="13" t="s">
        <v>611</v>
      </c>
      <c r="U202" s="13" t="b">
        <v>0</v>
      </c>
      <c r="V202" s="13" t="b">
        <v>0</v>
      </c>
      <c r="W202" s="13">
        <v>17379</v>
      </c>
      <c r="X202" s="13">
        <v>0</v>
      </c>
      <c r="Y202" s="13">
        <v>0</v>
      </c>
      <c r="Z202" s="13">
        <v>0.92</v>
      </c>
      <c r="AA202" s="13">
        <v>0.08</v>
      </c>
      <c r="AB202" s="13">
        <v>1</v>
      </c>
      <c r="AC202" s="13">
        <v>0.04</v>
      </c>
      <c r="AD202" s="13">
        <v>10</v>
      </c>
      <c r="AE202" s="13">
        <v>0.1</v>
      </c>
      <c r="AF202" s="13">
        <v>0.77</v>
      </c>
      <c r="AG202" s="13">
        <v>104.28</v>
      </c>
      <c r="AH202" s="13" t="s">
        <v>503</v>
      </c>
      <c r="AI202" s="13" t="s">
        <v>3993</v>
      </c>
      <c r="AJ202" s="13" t="s">
        <v>3994</v>
      </c>
      <c r="AK202" s="13">
        <v>1968823</v>
      </c>
      <c r="AL202" s="13">
        <v>2608766</v>
      </c>
      <c r="AM202" s="13">
        <v>3178250</v>
      </c>
      <c r="AN202" s="13">
        <v>99496</v>
      </c>
      <c r="AO202" s="13">
        <v>105433</v>
      </c>
      <c r="AP202" s="13">
        <v>170174</v>
      </c>
      <c r="AQ202" s="13">
        <v>5147042</v>
      </c>
      <c r="AR202" s="13">
        <v>4733362</v>
      </c>
      <c r="AS202" s="13">
        <v>4359587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2585280.1058701999</v>
      </c>
      <c r="BD202" s="13">
        <v>125034.557503876</v>
      </c>
      <c r="BE202" s="13">
        <v>4746663.6949313404</v>
      </c>
      <c r="BF202" s="13">
        <v>0</v>
      </c>
      <c r="BG202" s="13">
        <v>0</v>
      </c>
      <c r="BH202" s="13">
        <v>605055.445029845</v>
      </c>
      <c r="BI202" s="13">
        <v>39204.740636414201</v>
      </c>
      <c r="BJ202" s="13">
        <v>393895.95574750699</v>
      </c>
      <c r="BK202" s="13">
        <v>0</v>
      </c>
      <c r="BL202" s="13">
        <v>0</v>
      </c>
    </row>
    <row r="203" spans="1:64" x14ac:dyDescent="0.3">
      <c r="A203" s="13">
        <v>17716</v>
      </c>
      <c r="B203" s="13">
        <v>26.012</v>
      </c>
      <c r="C203" s="13">
        <v>1435.9519</v>
      </c>
      <c r="D203" s="13">
        <f t="shared" si="3"/>
        <v>9.0113627016601949</v>
      </c>
      <c r="E203" s="13" t="s">
        <v>4072</v>
      </c>
      <c r="F203" s="13" t="s">
        <v>512</v>
      </c>
      <c r="G203" s="13" t="s">
        <v>62</v>
      </c>
      <c r="H203" s="13">
        <v>0.06</v>
      </c>
      <c r="I203" s="13" t="b">
        <v>0</v>
      </c>
      <c r="J203" s="13">
        <v>13.35</v>
      </c>
      <c r="K203" s="13">
        <v>1435.9648400000001</v>
      </c>
      <c r="L203" s="13" t="s">
        <v>4073</v>
      </c>
      <c r="M203" s="13" t="s">
        <v>259</v>
      </c>
      <c r="N203" s="13" t="s">
        <v>4074</v>
      </c>
      <c r="O203" s="13" t="s">
        <v>4075</v>
      </c>
      <c r="P203" s="13">
        <v>530</v>
      </c>
      <c r="Q203" s="13" t="b">
        <v>0</v>
      </c>
      <c r="R203" s="13" t="b">
        <v>1</v>
      </c>
      <c r="S203" s="13" t="b">
        <v>0</v>
      </c>
      <c r="T203" s="13" t="s">
        <v>63</v>
      </c>
      <c r="U203" s="13" t="b">
        <v>0</v>
      </c>
      <c r="V203" s="13" t="b">
        <v>0</v>
      </c>
      <c r="W203" s="13">
        <v>17716</v>
      </c>
      <c r="X203" s="13">
        <v>0</v>
      </c>
      <c r="Y203" s="13">
        <v>0</v>
      </c>
      <c r="Z203" s="13">
        <v>0.9</v>
      </c>
      <c r="AA203" s="13">
        <v>-1</v>
      </c>
      <c r="AB203" s="13">
        <v>-1</v>
      </c>
      <c r="AC203" s="13">
        <v>-1</v>
      </c>
      <c r="AD203" s="13">
        <v>-1</v>
      </c>
      <c r="AE203" s="13">
        <v>-1</v>
      </c>
      <c r="AF203" s="13">
        <v>0.9</v>
      </c>
      <c r="AG203" s="13">
        <v>13.89</v>
      </c>
      <c r="AH203" s="13" t="s">
        <v>499</v>
      </c>
      <c r="AI203" s="13" t="s">
        <v>4076</v>
      </c>
      <c r="AJ203" s="13" t="s">
        <v>62</v>
      </c>
      <c r="AK203" s="13">
        <v>39078</v>
      </c>
      <c r="AL203" s="13">
        <v>18755</v>
      </c>
      <c r="AM203" s="13">
        <v>95922</v>
      </c>
      <c r="AN203" s="13">
        <v>173938</v>
      </c>
      <c r="AO203" s="13">
        <v>41354</v>
      </c>
      <c r="AP203" s="13">
        <v>132834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51251.645179811603</v>
      </c>
      <c r="BD203" s="13">
        <v>116041.886869416</v>
      </c>
      <c r="BE203" s="13">
        <v>0</v>
      </c>
      <c r="BF203" s="13">
        <v>0</v>
      </c>
      <c r="BG203" s="13">
        <v>0</v>
      </c>
      <c r="BH203" s="13">
        <v>39998.399812607997</v>
      </c>
      <c r="BI203" s="13">
        <v>67868.0510401254</v>
      </c>
      <c r="BJ203" s="13">
        <v>0</v>
      </c>
      <c r="BK203" s="13">
        <v>0</v>
      </c>
      <c r="BL203" s="13">
        <v>0</v>
      </c>
    </row>
    <row r="204" spans="1:64" x14ac:dyDescent="0.3">
      <c r="A204" s="13">
        <v>17648</v>
      </c>
      <c r="B204" s="13">
        <v>26.338999999999999</v>
      </c>
      <c r="C204" s="13">
        <v>1427.9150400000001</v>
      </c>
      <c r="D204" s="13">
        <f t="shared" si="3"/>
        <v>8.8941656892272274</v>
      </c>
      <c r="E204" s="13" t="s">
        <v>4060</v>
      </c>
      <c r="F204" s="13" t="s">
        <v>512</v>
      </c>
      <c r="G204" s="13" t="s">
        <v>62</v>
      </c>
      <c r="H204" s="13">
        <v>0.33</v>
      </c>
      <c r="I204" s="13" t="b">
        <v>0</v>
      </c>
      <c r="J204" s="13">
        <v>12.7</v>
      </c>
      <c r="K204" s="13">
        <v>1427.9023400000001</v>
      </c>
      <c r="L204" s="13" t="s">
        <v>4061</v>
      </c>
      <c r="M204" s="13" t="s">
        <v>259</v>
      </c>
      <c r="N204" s="13" t="s">
        <v>4062</v>
      </c>
      <c r="O204" s="13" t="s">
        <v>4063</v>
      </c>
      <c r="P204" s="13">
        <v>530</v>
      </c>
      <c r="Q204" s="13" t="b">
        <v>0</v>
      </c>
      <c r="R204" s="13" t="b">
        <v>1</v>
      </c>
      <c r="S204" s="13" t="b">
        <v>0</v>
      </c>
      <c r="T204" s="13" t="s">
        <v>63</v>
      </c>
      <c r="U204" s="13" t="b">
        <v>0</v>
      </c>
      <c r="V204" s="13" t="b">
        <v>0</v>
      </c>
      <c r="W204" s="13">
        <v>17648</v>
      </c>
      <c r="X204" s="13">
        <v>0</v>
      </c>
      <c r="Y204" s="13">
        <v>0</v>
      </c>
      <c r="Z204" s="13">
        <v>0.93</v>
      </c>
      <c r="AA204" s="13">
        <v>-1</v>
      </c>
      <c r="AB204" s="13">
        <v>-1</v>
      </c>
      <c r="AC204" s="13">
        <v>-1</v>
      </c>
      <c r="AD204" s="13">
        <v>-1</v>
      </c>
      <c r="AE204" s="13">
        <v>-1</v>
      </c>
      <c r="AF204" s="13">
        <v>0.93</v>
      </c>
      <c r="AG204" s="13">
        <v>34.450000000000003</v>
      </c>
      <c r="AH204" s="13" t="s">
        <v>493</v>
      </c>
      <c r="AI204" s="13" t="s">
        <v>4064</v>
      </c>
      <c r="AJ204" s="13" t="s">
        <v>62</v>
      </c>
      <c r="AK204" s="13">
        <v>355913</v>
      </c>
      <c r="AL204" s="13">
        <v>743004</v>
      </c>
      <c r="AM204" s="13">
        <v>655814</v>
      </c>
      <c r="AN204" s="13">
        <v>12506</v>
      </c>
      <c r="AO204" s="13">
        <v>0</v>
      </c>
      <c r="AP204" s="13">
        <v>0</v>
      </c>
      <c r="AQ204" s="13">
        <v>611978</v>
      </c>
      <c r="AR204" s="13">
        <v>621243</v>
      </c>
      <c r="AS204" s="13">
        <v>451927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584909.99819756299</v>
      </c>
      <c r="BD204" s="13">
        <v>4168.7108161896604</v>
      </c>
      <c r="BE204" s="13">
        <v>561716.13540954597</v>
      </c>
      <c r="BF204" s="13">
        <v>0</v>
      </c>
      <c r="BG204" s="13">
        <v>0</v>
      </c>
      <c r="BH204" s="13">
        <v>203052.569657093</v>
      </c>
      <c r="BI204" s="13">
        <v>7220.4189357024197</v>
      </c>
      <c r="BJ204" s="13">
        <v>95192.850788147596</v>
      </c>
      <c r="BK204" s="13">
        <v>0</v>
      </c>
      <c r="BL204" s="13">
        <v>0</v>
      </c>
    </row>
    <row r="205" spans="1:64" x14ac:dyDescent="0.3">
      <c r="A205" s="13">
        <v>16781</v>
      </c>
      <c r="B205" s="13">
        <v>25.434999999999999</v>
      </c>
      <c r="C205" s="13">
        <v>1333.9298100000001</v>
      </c>
      <c r="D205" s="13">
        <f t="shared" si="3"/>
        <v>8.8761080264329895</v>
      </c>
      <c r="E205" s="13" t="s">
        <v>3812</v>
      </c>
      <c r="F205" s="13" t="s">
        <v>512</v>
      </c>
      <c r="G205" s="13" t="s">
        <v>62</v>
      </c>
      <c r="H205" s="13">
        <v>0.17</v>
      </c>
      <c r="I205" s="13" t="b">
        <v>0</v>
      </c>
      <c r="J205" s="13">
        <v>13.03</v>
      </c>
      <c r="K205" s="13">
        <v>1333.91797</v>
      </c>
      <c r="L205" s="13" t="s">
        <v>263</v>
      </c>
      <c r="M205" s="13" t="s">
        <v>259</v>
      </c>
      <c r="N205" s="13" t="s">
        <v>264</v>
      </c>
      <c r="O205" s="13" t="s">
        <v>265</v>
      </c>
      <c r="P205" s="13">
        <v>530</v>
      </c>
      <c r="Q205" s="13" t="b">
        <v>0</v>
      </c>
      <c r="R205" s="13" t="b">
        <v>1</v>
      </c>
      <c r="S205" s="13" t="b">
        <v>0</v>
      </c>
      <c r="T205" s="13" t="s">
        <v>63</v>
      </c>
      <c r="U205" s="13" t="b">
        <v>0</v>
      </c>
      <c r="V205" s="13" t="b">
        <v>0</v>
      </c>
      <c r="W205" s="13">
        <v>16781</v>
      </c>
      <c r="X205" s="13">
        <v>0</v>
      </c>
      <c r="Y205" s="13">
        <v>0</v>
      </c>
      <c r="Z205" s="13">
        <v>0.91</v>
      </c>
      <c r="AA205" s="13">
        <v>-1</v>
      </c>
      <c r="AB205" s="13">
        <v>-1</v>
      </c>
      <c r="AC205" s="13">
        <v>-1</v>
      </c>
      <c r="AD205" s="13">
        <v>-1</v>
      </c>
      <c r="AE205" s="13">
        <v>-1</v>
      </c>
      <c r="AF205" s="13">
        <v>0.91</v>
      </c>
      <c r="AG205" s="13">
        <v>726.53</v>
      </c>
      <c r="AH205" s="13" t="s">
        <v>499</v>
      </c>
      <c r="AI205" s="13" t="s">
        <v>3813</v>
      </c>
      <c r="AJ205" s="13" t="s">
        <v>62</v>
      </c>
      <c r="AK205" s="13">
        <v>6622388</v>
      </c>
      <c r="AL205" s="13">
        <v>9752685</v>
      </c>
      <c r="AM205" s="13">
        <v>8350453</v>
      </c>
      <c r="AN205" s="13">
        <v>7260531</v>
      </c>
      <c r="AO205" s="13">
        <v>8649364</v>
      </c>
      <c r="AP205" s="13">
        <v>7285641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8241841.9267912498</v>
      </c>
      <c r="BD205" s="13">
        <v>7731845.1830775002</v>
      </c>
      <c r="BE205" s="13">
        <v>0</v>
      </c>
      <c r="BF205" s="13">
        <v>0</v>
      </c>
      <c r="BG205" s="13">
        <v>0</v>
      </c>
      <c r="BH205" s="13">
        <v>1567971.96407635</v>
      </c>
      <c r="BI205" s="13">
        <v>794694.13904037199</v>
      </c>
      <c r="BJ205" s="13">
        <v>0</v>
      </c>
      <c r="BK205" s="13">
        <v>0</v>
      </c>
      <c r="BL205" s="13">
        <v>0</v>
      </c>
    </row>
    <row r="206" spans="1:64" x14ac:dyDescent="0.3">
      <c r="A206" s="13">
        <v>17957</v>
      </c>
      <c r="B206" s="13">
        <v>25.38</v>
      </c>
      <c r="C206" s="13">
        <v>1461.8737799999999</v>
      </c>
      <c r="D206" s="13">
        <f t="shared" si="3"/>
        <v>8.8515750386401013</v>
      </c>
      <c r="E206" s="13" t="s">
        <v>4082</v>
      </c>
      <c r="F206" s="13" t="s">
        <v>512</v>
      </c>
      <c r="G206" s="13" t="s">
        <v>62</v>
      </c>
      <c r="H206" s="13">
        <v>0.06</v>
      </c>
      <c r="I206" s="13" t="b">
        <v>0</v>
      </c>
      <c r="J206" s="13">
        <v>12.41</v>
      </c>
      <c r="K206" s="13">
        <v>1461.88672</v>
      </c>
      <c r="L206" s="13" t="s">
        <v>4083</v>
      </c>
      <c r="M206" s="13" t="s">
        <v>259</v>
      </c>
      <c r="N206" s="13" t="s">
        <v>4084</v>
      </c>
      <c r="O206" s="13" t="s">
        <v>4085</v>
      </c>
      <c r="P206" s="13">
        <v>530</v>
      </c>
      <c r="Q206" s="13" t="b">
        <v>0</v>
      </c>
      <c r="R206" s="13" t="b">
        <v>1</v>
      </c>
      <c r="S206" s="13" t="b">
        <v>0</v>
      </c>
      <c r="T206" s="13" t="s">
        <v>63</v>
      </c>
      <c r="U206" s="13" t="b">
        <v>0</v>
      </c>
      <c r="V206" s="13" t="b">
        <v>0</v>
      </c>
      <c r="W206" s="13">
        <v>17957</v>
      </c>
      <c r="X206" s="13">
        <v>0</v>
      </c>
      <c r="Y206" s="13">
        <v>0</v>
      </c>
      <c r="Z206" s="13">
        <v>0.91</v>
      </c>
      <c r="AA206" s="13">
        <v>-1</v>
      </c>
      <c r="AB206" s="13">
        <v>-1</v>
      </c>
      <c r="AC206" s="13">
        <v>-1</v>
      </c>
      <c r="AD206" s="13">
        <v>-1</v>
      </c>
      <c r="AE206" s="13">
        <v>-1</v>
      </c>
      <c r="AF206" s="13">
        <v>0.91</v>
      </c>
      <c r="AG206" s="13">
        <v>6.55</v>
      </c>
      <c r="AH206" s="13" t="s">
        <v>497</v>
      </c>
      <c r="AI206" s="13" t="s">
        <v>4086</v>
      </c>
      <c r="AJ206" s="13" t="s">
        <v>62</v>
      </c>
      <c r="AK206" s="13">
        <v>39191</v>
      </c>
      <c r="AL206" s="13">
        <v>60278</v>
      </c>
      <c r="AM206" s="13">
        <v>35835</v>
      </c>
      <c r="AN206" s="13">
        <v>77618</v>
      </c>
      <c r="AO206" s="13">
        <v>65081</v>
      </c>
      <c r="AP206" s="13">
        <v>46566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45101.531824840902</v>
      </c>
      <c r="BD206" s="13">
        <v>63088.308147553602</v>
      </c>
      <c r="BE206" s="13">
        <v>0</v>
      </c>
      <c r="BF206" s="13">
        <v>0</v>
      </c>
      <c r="BG206" s="13">
        <v>0</v>
      </c>
      <c r="BH206" s="13">
        <v>13250.120976181401</v>
      </c>
      <c r="BI206" s="13">
        <v>15621.4669338729</v>
      </c>
      <c r="BJ206" s="13">
        <v>0</v>
      </c>
      <c r="BK206" s="13">
        <v>0</v>
      </c>
      <c r="BL206" s="13">
        <v>0</v>
      </c>
    </row>
    <row r="207" spans="1:64" x14ac:dyDescent="0.3">
      <c r="A207" s="13">
        <v>17026</v>
      </c>
      <c r="B207" s="13">
        <v>25.605</v>
      </c>
      <c r="C207" s="13">
        <v>1359.94543</v>
      </c>
      <c r="D207" s="13">
        <f t="shared" si="3"/>
        <v>8.706307489539121</v>
      </c>
      <c r="E207" s="13" t="s">
        <v>3891</v>
      </c>
      <c r="F207" s="13" t="s">
        <v>512</v>
      </c>
      <c r="G207" s="13" t="s">
        <v>62</v>
      </c>
      <c r="H207" s="13">
        <v>0.11</v>
      </c>
      <c r="I207" s="13" t="b">
        <v>0</v>
      </c>
      <c r="J207" s="13">
        <v>13.15</v>
      </c>
      <c r="K207" s="13">
        <v>1359.9335900000001</v>
      </c>
      <c r="L207" s="13" t="s">
        <v>3892</v>
      </c>
      <c r="M207" s="13" t="s">
        <v>259</v>
      </c>
      <c r="N207" s="13" t="s">
        <v>3893</v>
      </c>
      <c r="O207" s="13" t="s">
        <v>3894</v>
      </c>
      <c r="P207" s="13">
        <v>530</v>
      </c>
      <c r="Q207" s="13" t="b">
        <v>0</v>
      </c>
      <c r="R207" s="13" t="b">
        <v>1</v>
      </c>
      <c r="S207" s="13" t="b">
        <v>0</v>
      </c>
      <c r="T207" s="13" t="s">
        <v>63</v>
      </c>
      <c r="U207" s="13" t="b">
        <v>0</v>
      </c>
      <c r="V207" s="13" t="b">
        <v>0</v>
      </c>
      <c r="W207" s="13">
        <v>17026</v>
      </c>
      <c r="X207" s="13">
        <v>0</v>
      </c>
      <c r="Y207" s="13">
        <v>0</v>
      </c>
      <c r="Z207" s="13">
        <v>0.92</v>
      </c>
      <c r="AA207" s="13">
        <v>-1</v>
      </c>
      <c r="AB207" s="13">
        <v>-1</v>
      </c>
      <c r="AC207" s="13">
        <v>-1</v>
      </c>
      <c r="AD207" s="13">
        <v>-1</v>
      </c>
      <c r="AE207" s="13">
        <v>-1</v>
      </c>
      <c r="AF207" s="13">
        <v>0.92</v>
      </c>
      <c r="AG207" s="13">
        <v>12.48</v>
      </c>
      <c r="AH207" s="13" t="s">
        <v>498</v>
      </c>
      <c r="AI207" s="13" t="s">
        <v>3897</v>
      </c>
      <c r="AJ207" s="13" t="s">
        <v>62</v>
      </c>
      <c r="AK207" s="13">
        <v>66002</v>
      </c>
      <c r="AL207" s="13">
        <v>133145</v>
      </c>
      <c r="AM207" s="13">
        <v>108828</v>
      </c>
      <c r="AN207" s="13">
        <v>105822</v>
      </c>
      <c r="AO207" s="13">
        <v>79057</v>
      </c>
      <c r="AP207" s="13">
        <v>77000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102658.589701697</v>
      </c>
      <c r="BD207" s="13">
        <v>87293.020782205203</v>
      </c>
      <c r="BE207" s="13">
        <v>0</v>
      </c>
      <c r="BF207" s="13">
        <v>0</v>
      </c>
      <c r="BG207" s="13">
        <v>0</v>
      </c>
      <c r="BH207" s="13">
        <v>33993.905998399998</v>
      </c>
      <c r="BI207" s="13">
        <v>16079.2354762715</v>
      </c>
      <c r="BJ207" s="13">
        <v>0</v>
      </c>
      <c r="BK207" s="13">
        <v>0</v>
      </c>
      <c r="BL207" s="13">
        <v>0</v>
      </c>
    </row>
    <row r="208" spans="1:64" x14ac:dyDescent="0.3">
      <c r="A208" s="13">
        <v>16780</v>
      </c>
      <c r="B208" s="13">
        <v>25.526</v>
      </c>
      <c r="C208" s="13">
        <v>1333.9294400000001</v>
      </c>
      <c r="D208" s="13">
        <f t="shared" si="3"/>
        <v>8.5987296506282664</v>
      </c>
      <c r="E208" s="13" t="s">
        <v>3807</v>
      </c>
      <c r="F208" s="13" t="s">
        <v>512</v>
      </c>
      <c r="G208" s="13" t="s">
        <v>62</v>
      </c>
      <c r="H208" s="13">
        <v>0.33</v>
      </c>
      <c r="I208" s="13" t="b">
        <v>1</v>
      </c>
      <c r="J208" s="13">
        <v>13.01</v>
      </c>
      <c r="K208" s="13">
        <v>1333.91797</v>
      </c>
      <c r="L208" s="13" t="s">
        <v>263</v>
      </c>
      <c r="M208" s="13" t="s">
        <v>259</v>
      </c>
      <c r="N208" s="13" t="s">
        <v>3808</v>
      </c>
      <c r="O208" s="13" t="s">
        <v>3809</v>
      </c>
      <c r="P208" s="13">
        <v>530</v>
      </c>
      <c r="Q208" s="13" t="b">
        <v>0</v>
      </c>
      <c r="R208" s="13" t="b">
        <v>1</v>
      </c>
      <c r="S208" s="13" t="b">
        <v>0</v>
      </c>
      <c r="T208" s="13" t="s">
        <v>611</v>
      </c>
      <c r="U208" s="13" t="b">
        <v>0</v>
      </c>
      <c r="V208" s="13" t="b">
        <v>0</v>
      </c>
      <c r="W208" s="13">
        <v>16780</v>
      </c>
      <c r="X208" s="13">
        <v>0</v>
      </c>
      <c r="Y208" s="13">
        <v>0</v>
      </c>
      <c r="Z208" s="13">
        <v>0.91</v>
      </c>
      <c r="AA208" s="13">
        <v>0.03</v>
      </c>
      <c r="AB208" s="13">
        <v>7.0000000000000007E-2</v>
      </c>
      <c r="AC208" s="13">
        <v>0.08</v>
      </c>
      <c r="AD208" s="13">
        <v>10</v>
      </c>
      <c r="AE208" s="13">
        <v>0.2</v>
      </c>
      <c r="AF208" s="13">
        <v>0.64</v>
      </c>
      <c r="AG208" s="13">
        <v>814.52</v>
      </c>
      <c r="AH208" s="13" t="s">
        <v>493</v>
      </c>
      <c r="AI208" s="13" t="s">
        <v>3810</v>
      </c>
      <c r="AJ208" s="13" t="s">
        <v>3811</v>
      </c>
      <c r="AK208" s="13">
        <v>8497460</v>
      </c>
      <c r="AL208" s="13">
        <v>12165433</v>
      </c>
      <c r="AM208" s="13">
        <v>12229875</v>
      </c>
      <c r="AN208" s="13">
        <v>9969560</v>
      </c>
      <c r="AO208" s="13">
        <v>9990644</v>
      </c>
      <c r="AP208" s="13">
        <v>11576608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10964256.028607899</v>
      </c>
      <c r="BD208" s="13">
        <v>10512270.3500193</v>
      </c>
      <c r="BE208" s="13">
        <v>0</v>
      </c>
      <c r="BF208" s="13">
        <v>0</v>
      </c>
      <c r="BG208" s="13">
        <v>0</v>
      </c>
      <c r="BH208" s="13">
        <v>2136550.91198056</v>
      </c>
      <c r="BI208" s="13">
        <v>921803.39410389098</v>
      </c>
      <c r="BJ208" s="13">
        <v>0</v>
      </c>
      <c r="BK208" s="13">
        <v>0</v>
      </c>
      <c r="BL208" s="13">
        <v>0</v>
      </c>
    </row>
    <row r="209" spans="1:64" x14ac:dyDescent="0.3">
      <c r="A209" s="13">
        <v>17589</v>
      </c>
      <c r="B209" s="13">
        <v>25.832000000000001</v>
      </c>
      <c r="C209" s="13">
        <v>1421.93713</v>
      </c>
      <c r="D209" s="13">
        <f t="shared" si="3"/>
        <v>8.5868038026362878</v>
      </c>
      <c r="E209" s="13" t="s">
        <v>4050</v>
      </c>
      <c r="F209" s="13" t="s">
        <v>512</v>
      </c>
      <c r="G209" s="13" t="s">
        <v>62</v>
      </c>
      <c r="H209" s="13">
        <v>0.11</v>
      </c>
      <c r="I209" s="13" t="b">
        <v>0</v>
      </c>
      <c r="J209" s="13">
        <v>13.29</v>
      </c>
      <c r="K209" s="13">
        <v>1421.9493399999999</v>
      </c>
      <c r="L209" s="13" t="s">
        <v>4051</v>
      </c>
      <c r="M209" s="13" t="s">
        <v>259</v>
      </c>
      <c r="N209" s="13" t="s">
        <v>4052</v>
      </c>
      <c r="O209" s="13" t="s">
        <v>4053</v>
      </c>
      <c r="P209" s="13">
        <v>530</v>
      </c>
      <c r="Q209" s="13" t="b">
        <v>0</v>
      </c>
      <c r="R209" s="13" t="b">
        <v>1</v>
      </c>
      <c r="S209" s="13" t="b">
        <v>0</v>
      </c>
      <c r="T209" s="13" t="s">
        <v>63</v>
      </c>
      <c r="U209" s="13" t="b">
        <v>0</v>
      </c>
      <c r="V209" s="13" t="b">
        <v>0</v>
      </c>
      <c r="W209" s="13">
        <v>17589</v>
      </c>
      <c r="X209" s="13">
        <v>0</v>
      </c>
      <c r="Y209" s="13">
        <v>0</v>
      </c>
      <c r="Z209" s="13">
        <v>0.94</v>
      </c>
      <c r="AA209" s="13">
        <v>-1</v>
      </c>
      <c r="AB209" s="13">
        <v>-1</v>
      </c>
      <c r="AC209" s="13">
        <v>-1</v>
      </c>
      <c r="AD209" s="13">
        <v>-1</v>
      </c>
      <c r="AE209" s="13">
        <v>-1</v>
      </c>
      <c r="AF209" s="13">
        <v>0.94</v>
      </c>
      <c r="AG209" s="13">
        <v>24.93</v>
      </c>
      <c r="AH209" s="13" t="s">
        <v>501</v>
      </c>
      <c r="AI209" s="13" t="s">
        <v>4054</v>
      </c>
      <c r="AJ209" s="13" t="s">
        <v>62</v>
      </c>
      <c r="AK209" s="13">
        <v>32131</v>
      </c>
      <c r="AL209" s="13">
        <v>73927</v>
      </c>
      <c r="AM209" s="13">
        <v>108795</v>
      </c>
      <c r="AN209" s="13">
        <v>307024</v>
      </c>
      <c r="AO209" s="13">
        <v>118042</v>
      </c>
      <c r="AP209" s="13">
        <v>326747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71617.781656839303</v>
      </c>
      <c r="BD209" s="13">
        <v>250604.36481839899</v>
      </c>
      <c r="BE209" s="13">
        <v>0</v>
      </c>
      <c r="BF209" s="13">
        <v>0</v>
      </c>
      <c r="BG209" s="13">
        <v>0</v>
      </c>
      <c r="BH209" s="13">
        <v>38384.373983584002</v>
      </c>
      <c r="BI209" s="13">
        <v>115224.748213593</v>
      </c>
      <c r="BJ209" s="13">
        <v>0</v>
      </c>
      <c r="BK209" s="13">
        <v>0</v>
      </c>
      <c r="BL209" s="13">
        <v>0</v>
      </c>
    </row>
    <row r="210" spans="1:64" x14ac:dyDescent="0.3">
      <c r="A210" s="13">
        <v>17507</v>
      </c>
      <c r="B210" s="13">
        <v>26.053999999999998</v>
      </c>
      <c r="C210" s="13">
        <v>1413.8985600000001</v>
      </c>
      <c r="D210" s="13">
        <f t="shared" si="3"/>
        <v>8.37407964346691</v>
      </c>
      <c r="E210" s="13" t="s">
        <v>4034</v>
      </c>
      <c r="F210" s="13" t="s">
        <v>512</v>
      </c>
      <c r="G210" s="13" t="s">
        <v>62</v>
      </c>
      <c r="H210" s="13">
        <v>0.33</v>
      </c>
      <c r="I210" s="13" t="b">
        <v>1</v>
      </c>
      <c r="J210" s="13">
        <v>12.58</v>
      </c>
      <c r="K210" s="13">
        <v>1413.88672</v>
      </c>
      <c r="L210" s="13" t="s">
        <v>4035</v>
      </c>
      <c r="M210" s="13" t="s">
        <v>259</v>
      </c>
      <c r="N210" s="13" t="s">
        <v>4036</v>
      </c>
      <c r="O210" s="13" t="s">
        <v>4037</v>
      </c>
      <c r="P210" s="13">
        <v>530</v>
      </c>
      <c r="Q210" s="13" t="b">
        <v>0</v>
      </c>
      <c r="R210" s="13" t="b">
        <v>1</v>
      </c>
      <c r="S210" s="13" t="b">
        <v>0</v>
      </c>
      <c r="T210" s="13" t="s">
        <v>63</v>
      </c>
      <c r="U210" s="13" t="b">
        <v>0</v>
      </c>
      <c r="V210" s="13" t="b">
        <v>0</v>
      </c>
      <c r="W210" s="13">
        <v>17507</v>
      </c>
      <c r="X210" s="13">
        <v>0</v>
      </c>
      <c r="Y210" s="13">
        <v>0</v>
      </c>
      <c r="Z210" s="13">
        <v>0.92</v>
      </c>
      <c r="AA210" s="13">
        <v>0.08</v>
      </c>
      <c r="AB210" s="13">
        <v>1</v>
      </c>
      <c r="AC210" s="13">
        <v>0.04</v>
      </c>
      <c r="AD210" s="13">
        <v>10</v>
      </c>
      <c r="AE210" s="13">
        <v>0.1</v>
      </c>
      <c r="AF210" s="13">
        <v>0.77</v>
      </c>
      <c r="AG210" s="13">
        <v>130.91</v>
      </c>
      <c r="AH210" s="13" t="s">
        <v>503</v>
      </c>
      <c r="AI210" s="13" t="s">
        <v>4038</v>
      </c>
      <c r="AJ210" s="13" t="s">
        <v>4039</v>
      </c>
      <c r="AK210" s="13">
        <v>1125294</v>
      </c>
      <c r="AL210" s="13">
        <v>1790814</v>
      </c>
      <c r="AM210" s="13">
        <v>2283055</v>
      </c>
      <c r="AN210" s="13">
        <v>132617</v>
      </c>
      <c r="AO210" s="13">
        <v>55169</v>
      </c>
      <c r="AP210" s="13">
        <v>120044</v>
      </c>
      <c r="AQ210" s="13">
        <v>1856860</v>
      </c>
      <c r="AR210" s="13">
        <v>4400917</v>
      </c>
      <c r="AS210" s="13">
        <v>1798216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1733054.20988615</v>
      </c>
      <c r="BD210" s="13">
        <v>102609.928969491</v>
      </c>
      <c r="BE210" s="13">
        <v>2685331.1931149401</v>
      </c>
      <c r="BF210" s="13">
        <v>0</v>
      </c>
      <c r="BG210" s="13">
        <v>0</v>
      </c>
      <c r="BH210" s="13">
        <v>581037.76811092999</v>
      </c>
      <c r="BI210" s="13">
        <v>41563.482605762198</v>
      </c>
      <c r="BJ210" s="13">
        <v>1486030.37533497</v>
      </c>
      <c r="BK210" s="13">
        <v>0</v>
      </c>
      <c r="BL210" s="13">
        <v>0</v>
      </c>
    </row>
    <row r="211" spans="1:64" x14ac:dyDescent="0.3">
      <c r="A211" s="13">
        <v>17156</v>
      </c>
      <c r="B211" s="13">
        <v>26.091000000000001</v>
      </c>
      <c r="C211" s="13">
        <v>1375.9762000000001</v>
      </c>
      <c r="D211" s="13">
        <f t="shared" si="3"/>
        <v>8.256024914101614</v>
      </c>
      <c r="E211" s="13" t="s">
        <v>3927</v>
      </c>
      <c r="F211" s="13" t="s">
        <v>512</v>
      </c>
      <c r="G211" s="13" t="s">
        <v>62</v>
      </c>
      <c r="H211" s="13">
        <v>0.33</v>
      </c>
      <c r="I211" s="13" t="b">
        <v>0</v>
      </c>
      <c r="J211" s="13">
        <v>13.5</v>
      </c>
      <c r="K211" s="13">
        <v>1375.9648400000001</v>
      </c>
      <c r="L211" s="13" t="s">
        <v>3928</v>
      </c>
      <c r="M211" s="13" t="s">
        <v>259</v>
      </c>
      <c r="N211" s="13" t="s">
        <v>3929</v>
      </c>
      <c r="O211" s="13" t="s">
        <v>3930</v>
      </c>
      <c r="P211" s="13">
        <v>530</v>
      </c>
      <c r="Q211" s="13" t="b">
        <v>0</v>
      </c>
      <c r="R211" s="13" t="b">
        <v>1</v>
      </c>
      <c r="S211" s="13" t="b">
        <v>0</v>
      </c>
      <c r="T211" s="13" t="s">
        <v>63</v>
      </c>
      <c r="U211" s="13" t="b">
        <v>0</v>
      </c>
      <c r="V211" s="13" t="b">
        <v>0</v>
      </c>
      <c r="W211" s="13">
        <v>17156</v>
      </c>
      <c r="X211" s="13">
        <v>0</v>
      </c>
      <c r="Y211" s="13">
        <v>0</v>
      </c>
      <c r="Z211" s="13">
        <v>0.92</v>
      </c>
      <c r="AA211" s="13">
        <v>-1</v>
      </c>
      <c r="AB211" s="13">
        <v>-1</v>
      </c>
      <c r="AC211" s="13">
        <v>-1</v>
      </c>
      <c r="AD211" s="13">
        <v>-1</v>
      </c>
      <c r="AE211" s="13">
        <v>-1</v>
      </c>
      <c r="AF211" s="13">
        <v>0.92</v>
      </c>
      <c r="AG211" s="13">
        <v>290.56</v>
      </c>
      <c r="AH211" s="13" t="s">
        <v>493</v>
      </c>
      <c r="AI211" s="13" t="s">
        <v>3931</v>
      </c>
      <c r="AJ211" s="13" t="s">
        <v>62</v>
      </c>
      <c r="AK211" s="13">
        <v>5256656</v>
      </c>
      <c r="AL211" s="13">
        <v>7293857</v>
      </c>
      <c r="AM211" s="13">
        <v>6877035</v>
      </c>
      <c r="AN211" s="13">
        <v>5302154</v>
      </c>
      <c r="AO211" s="13">
        <v>5833495</v>
      </c>
      <c r="AP211" s="13">
        <v>5668672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6475849.0266591599</v>
      </c>
      <c r="BD211" s="13">
        <v>5601440.1882835999</v>
      </c>
      <c r="BE211" s="13">
        <v>0</v>
      </c>
      <c r="BF211" s="13">
        <v>0</v>
      </c>
      <c r="BG211" s="13">
        <v>0</v>
      </c>
      <c r="BH211" s="13">
        <v>1076224.77581153</v>
      </c>
      <c r="BI211" s="13">
        <v>271975.85929535999</v>
      </c>
      <c r="BJ211" s="13">
        <v>0</v>
      </c>
      <c r="BK211" s="13">
        <v>0</v>
      </c>
      <c r="BL211" s="13">
        <v>0</v>
      </c>
    </row>
    <row r="212" spans="1:64" x14ac:dyDescent="0.3">
      <c r="A212" s="13">
        <v>17664</v>
      </c>
      <c r="B212" s="13">
        <v>25.257999999999999</v>
      </c>
      <c r="C212" s="13">
        <v>1430.0002400000001</v>
      </c>
      <c r="D212" s="13">
        <f t="shared" si="3"/>
        <v>8.1118209481514842</v>
      </c>
      <c r="E212" s="13" t="s">
        <v>4065</v>
      </c>
      <c r="F212" s="13" t="s">
        <v>512</v>
      </c>
      <c r="G212" s="13" t="s">
        <v>62</v>
      </c>
      <c r="H212" s="13">
        <v>0.17</v>
      </c>
      <c r="I212" s="13" t="b">
        <v>0</v>
      </c>
      <c r="J212" s="13">
        <v>13.64</v>
      </c>
      <c r="K212" s="13">
        <v>1430.0118399999999</v>
      </c>
      <c r="L212" s="13" t="s">
        <v>4066</v>
      </c>
      <c r="M212" s="13" t="s">
        <v>259</v>
      </c>
      <c r="N212" s="13" t="s">
        <v>4067</v>
      </c>
      <c r="O212" s="13" t="s">
        <v>4068</v>
      </c>
      <c r="P212" s="13">
        <v>530</v>
      </c>
      <c r="Q212" s="13" t="b">
        <v>0</v>
      </c>
      <c r="R212" s="13" t="b">
        <v>1</v>
      </c>
      <c r="S212" s="13" t="b">
        <v>0</v>
      </c>
      <c r="T212" s="13" t="s">
        <v>63</v>
      </c>
      <c r="U212" s="13" t="b">
        <v>0</v>
      </c>
      <c r="V212" s="13" t="b">
        <v>0</v>
      </c>
      <c r="W212" s="13">
        <v>17664</v>
      </c>
      <c r="X212" s="13">
        <v>0</v>
      </c>
      <c r="Y212" s="13">
        <v>0</v>
      </c>
      <c r="Z212" s="13">
        <v>0.94</v>
      </c>
      <c r="AA212" s="13">
        <v>-1</v>
      </c>
      <c r="AB212" s="13">
        <v>-1</v>
      </c>
      <c r="AC212" s="13">
        <v>-1</v>
      </c>
      <c r="AD212" s="13">
        <v>-1</v>
      </c>
      <c r="AE212" s="13">
        <v>-1</v>
      </c>
      <c r="AF212" s="13">
        <v>0.94</v>
      </c>
      <c r="AG212" s="13">
        <v>12.31</v>
      </c>
      <c r="AH212" s="13" t="s">
        <v>499</v>
      </c>
      <c r="AI212" s="13" t="s">
        <v>4069</v>
      </c>
      <c r="AJ212" s="13" t="s">
        <v>62</v>
      </c>
      <c r="AK212" s="13">
        <v>55238</v>
      </c>
      <c r="AL212" s="13">
        <v>131307</v>
      </c>
      <c r="AM212" s="13">
        <v>109973</v>
      </c>
      <c r="AN212" s="13">
        <v>61348</v>
      </c>
      <c r="AO212" s="13">
        <v>169191</v>
      </c>
      <c r="AP212" s="13">
        <v>104879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98839.469040994198</v>
      </c>
      <c r="BD212" s="13">
        <v>111805.914363299</v>
      </c>
      <c r="BE212" s="13">
        <v>0</v>
      </c>
      <c r="BF212" s="13">
        <v>0</v>
      </c>
      <c r="BG212" s="13">
        <v>0</v>
      </c>
      <c r="BH212" s="13">
        <v>39237.896877591404</v>
      </c>
      <c r="BI212" s="13">
        <v>54253.9433245744</v>
      </c>
      <c r="BJ212" s="13">
        <v>0</v>
      </c>
      <c r="BK212" s="13">
        <v>0</v>
      </c>
      <c r="BL212" s="13">
        <v>0</v>
      </c>
    </row>
    <row r="213" spans="1:64" x14ac:dyDescent="0.3">
      <c r="A213" s="13">
        <v>17696</v>
      </c>
      <c r="B213" s="13">
        <v>26.1</v>
      </c>
      <c r="C213" s="13">
        <v>1433.9377400000001</v>
      </c>
      <c r="D213" s="13">
        <f t="shared" si="3"/>
        <v>8.0895465943145837</v>
      </c>
      <c r="E213" s="13" t="s">
        <v>4070</v>
      </c>
      <c r="F213" s="13" t="s">
        <v>512</v>
      </c>
      <c r="G213" s="13" t="s">
        <v>62</v>
      </c>
      <c r="H213" s="13">
        <v>0.22</v>
      </c>
      <c r="I213" s="13" t="b">
        <v>0</v>
      </c>
      <c r="J213" s="13">
        <v>13.29</v>
      </c>
      <c r="K213" s="13">
        <v>1433.9493399999999</v>
      </c>
      <c r="L213" s="13" t="s">
        <v>272</v>
      </c>
      <c r="M213" s="13" t="s">
        <v>259</v>
      </c>
      <c r="N213" s="13" t="s">
        <v>273</v>
      </c>
      <c r="O213" s="13" t="s">
        <v>274</v>
      </c>
      <c r="P213" s="13">
        <v>530</v>
      </c>
      <c r="Q213" s="13" t="b">
        <v>0</v>
      </c>
      <c r="R213" s="13" t="b">
        <v>1</v>
      </c>
      <c r="S213" s="13" t="b">
        <v>0</v>
      </c>
      <c r="T213" s="13" t="s">
        <v>63</v>
      </c>
      <c r="U213" s="13" t="b">
        <v>0</v>
      </c>
      <c r="V213" s="13" t="b">
        <v>0</v>
      </c>
      <c r="W213" s="13">
        <v>17696</v>
      </c>
      <c r="X213" s="13">
        <v>0</v>
      </c>
      <c r="Y213" s="13">
        <v>0</v>
      </c>
      <c r="Z213" s="13">
        <v>0.93</v>
      </c>
      <c r="AA213" s="13">
        <v>-1</v>
      </c>
      <c r="AB213" s="13">
        <v>-1</v>
      </c>
      <c r="AC213" s="13">
        <v>-1</v>
      </c>
      <c r="AD213" s="13">
        <v>-1</v>
      </c>
      <c r="AE213" s="13">
        <v>-1</v>
      </c>
      <c r="AF213" s="13">
        <v>0.93</v>
      </c>
      <c r="AG213" s="13">
        <v>10.7</v>
      </c>
      <c r="AH213" s="13" t="s">
        <v>499</v>
      </c>
      <c r="AI213" s="13" t="s">
        <v>4071</v>
      </c>
      <c r="AJ213" s="13" t="s">
        <v>62</v>
      </c>
      <c r="AK213" s="13">
        <v>114911</v>
      </c>
      <c r="AL213" s="13">
        <v>198453</v>
      </c>
      <c r="AM213" s="13">
        <v>105680</v>
      </c>
      <c r="AN213" s="13">
        <v>199927</v>
      </c>
      <c r="AO213" s="13">
        <v>92661</v>
      </c>
      <c r="AP213" s="13">
        <v>130295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139681.308675918</v>
      </c>
      <c r="BD213" s="13">
        <v>140960.83445740599</v>
      </c>
      <c r="BE213" s="13">
        <v>0</v>
      </c>
      <c r="BF213" s="13">
        <v>0</v>
      </c>
      <c r="BG213" s="13">
        <v>0</v>
      </c>
      <c r="BH213" s="13">
        <v>51106.495131977397</v>
      </c>
      <c r="BI213" s="13">
        <v>54422.859852220601</v>
      </c>
      <c r="BJ213" s="13">
        <v>0</v>
      </c>
      <c r="BK213" s="13">
        <v>0</v>
      </c>
      <c r="BL213" s="13">
        <v>0</v>
      </c>
    </row>
    <row r="214" spans="1:64" x14ac:dyDescent="0.3">
      <c r="A214" s="13">
        <v>17244</v>
      </c>
      <c r="B214" s="13">
        <v>25.774999999999999</v>
      </c>
      <c r="C214" s="13">
        <v>1385.86646</v>
      </c>
      <c r="D214" s="13">
        <f t="shared" si="3"/>
        <v>8.0167096803551026</v>
      </c>
      <c r="E214" s="13" t="s">
        <v>3964</v>
      </c>
      <c r="F214" s="13" t="s">
        <v>512</v>
      </c>
      <c r="G214" s="13" t="s">
        <v>62</v>
      </c>
      <c r="H214" s="13">
        <v>0.28000000000000003</v>
      </c>
      <c r="I214" s="13" t="b">
        <v>0</v>
      </c>
      <c r="J214" s="13">
        <v>12.21</v>
      </c>
      <c r="K214" s="13">
        <v>1385.85535</v>
      </c>
      <c r="L214" s="13" t="s">
        <v>3965</v>
      </c>
      <c r="M214" s="13" t="s">
        <v>259</v>
      </c>
      <c r="N214" s="13" t="s">
        <v>3966</v>
      </c>
      <c r="O214" s="13" t="s">
        <v>3967</v>
      </c>
      <c r="P214" s="13">
        <v>530</v>
      </c>
      <c r="Q214" s="13" t="b">
        <v>0</v>
      </c>
      <c r="R214" s="13" t="b">
        <v>1</v>
      </c>
      <c r="S214" s="13" t="b">
        <v>0</v>
      </c>
      <c r="T214" s="13" t="s">
        <v>63</v>
      </c>
      <c r="U214" s="13" t="b">
        <v>0</v>
      </c>
      <c r="V214" s="13" t="b">
        <v>0</v>
      </c>
      <c r="W214" s="13">
        <v>17244</v>
      </c>
      <c r="X214" s="13">
        <v>0</v>
      </c>
      <c r="Y214" s="13">
        <v>0</v>
      </c>
      <c r="Z214" s="13">
        <v>0.95</v>
      </c>
      <c r="AA214" s="13">
        <v>-1</v>
      </c>
      <c r="AB214" s="13">
        <v>-1</v>
      </c>
      <c r="AC214" s="13">
        <v>-1</v>
      </c>
      <c r="AD214" s="13">
        <v>-1</v>
      </c>
      <c r="AE214" s="13">
        <v>-1</v>
      </c>
      <c r="AF214" s="13">
        <v>0.95</v>
      </c>
      <c r="AG214" s="13">
        <v>54.12</v>
      </c>
      <c r="AH214" s="13" t="s">
        <v>493</v>
      </c>
      <c r="AI214" s="13" t="s">
        <v>3968</v>
      </c>
      <c r="AJ214" s="13" t="s">
        <v>62</v>
      </c>
      <c r="AK214" s="13">
        <v>261217</v>
      </c>
      <c r="AL214" s="13">
        <v>229296</v>
      </c>
      <c r="AM214" s="13">
        <v>276941</v>
      </c>
      <c r="AN214" s="13">
        <v>0</v>
      </c>
      <c r="AO214" s="13">
        <v>0</v>
      </c>
      <c r="AP214" s="13">
        <v>0</v>
      </c>
      <c r="AQ214" s="13">
        <v>1307761</v>
      </c>
      <c r="AR214" s="13">
        <v>1251856</v>
      </c>
      <c r="AS214" s="13">
        <v>2189395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255818.03465483</v>
      </c>
      <c r="BD214" s="13">
        <v>0</v>
      </c>
      <c r="BE214" s="13">
        <v>1583003.9477977799</v>
      </c>
      <c r="BF214" s="13">
        <v>0</v>
      </c>
      <c r="BG214" s="13">
        <v>0</v>
      </c>
      <c r="BH214" s="13">
        <v>24277.1565987787</v>
      </c>
      <c r="BI214" s="13">
        <v>0</v>
      </c>
      <c r="BJ214" s="13">
        <v>525893.45806833997</v>
      </c>
      <c r="BK214" s="13">
        <v>0</v>
      </c>
      <c r="BL214" s="13">
        <v>0</v>
      </c>
    </row>
    <row r="215" spans="1:64" x14ac:dyDescent="0.3">
      <c r="A215" s="13">
        <v>18202</v>
      </c>
      <c r="B215" s="13">
        <v>25.893000000000001</v>
      </c>
      <c r="C215" s="13">
        <v>1491.92175</v>
      </c>
      <c r="D215" s="13">
        <f t="shared" si="3"/>
        <v>7.93601007409465</v>
      </c>
      <c r="E215" s="13" t="s">
        <v>4109</v>
      </c>
      <c r="F215" s="13" t="s">
        <v>512</v>
      </c>
      <c r="G215" s="13" t="s">
        <v>62</v>
      </c>
      <c r="H215" s="13">
        <v>0.28000000000000003</v>
      </c>
      <c r="I215" s="13" t="b">
        <v>0</v>
      </c>
      <c r="J215" s="13">
        <v>12.95</v>
      </c>
      <c r="K215" s="13">
        <v>1491.9335900000001</v>
      </c>
      <c r="L215" s="13" t="s">
        <v>4110</v>
      </c>
      <c r="M215" s="13" t="s">
        <v>259</v>
      </c>
      <c r="N215" s="13" t="s">
        <v>4111</v>
      </c>
      <c r="O215" s="13" t="s">
        <v>4112</v>
      </c>
      <c r="P215" s="13">
        <v>530</v>
      </c>
      <c r="Q215" s="13" t="b">
        <v>0</v>
      </c>
      <c r="R215" s="13" t="b">
        <v>1</v>
      </c>
      <c r="S215" s="13" t="b">
        <v>0</v>
      </c>
      <c r="T215" s="13" t="s">
        <v>63</v>
      </c>
      <c r="U215" s="13" t="b">
        <v>0</v>
      </c>
      <c r="V215" s="13" t="b">
        <v>0</v>
      </c>
      <c r="W215" s="13">
        <v>18202</v>
      </c>
      <c r="X215" s="13">
        <v>0</v>
      </c>
      <c r="Y215" s="13">
        <v>0</v>
      </c>
      <c r="Z215" s="13">
        <v>0.92</v>
      </c>
      <c r="AA215" s="13">
        <v>-1</v>
      </c>
      <c r="AB215" s="13">
        <v>-1</v>
      </c>
      <c r="AC215" s="13">
        <v>-1</v>
      </c>
      <c r="AD215" s="13">
        <v>-1</v>
      </c>
      <c r="AE215" s="13">
        <v>-1</v>
      </c>
      <c r="AF215" s="13">
        <v>0.92</v>
      </c>
      <c r="AG215" s="13">
        <v>30.73</v>
      </c>
      <c r="AH215" s="13" t="s">
        <v>499</v>
      </c>
      <c r="AI215" s="13" t="s">
        <v>4113</v>
      </c>
      <c r="AJ215" s="13" t="s">
        <v>62</v>
      </c>
      <c r="AK215" s="13">
        <v>422964</v>
      </c>
      <c r="AL215" s="13">
        <v>635185</v>
      </c>
      <c r="AM215" s="13">
        <v>129301</v>
      </c>
      <c r="AN215" s="13">
        <v>397601</v>
      </c>
      <c r="AO215" s="13">
        <v>952330</v>
      </c>
      <c r="AP215" s="13">
        <v>958068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395816.584506477</v>
      </c>
      <c r="BD215" s="13">
        <v>769332.81772848801</v>
      </c>
      <c r="BE215" s="13">
        <v>0</v>
      </c>
      <c r="BF215" s="13">
        <v>0</v>
      </c>
      <c r="BG215" s="13">
        <v>0</v>
      </c>
      <c r="BH215" s="13">
        <v>254032.14325684801</v>
      </c>
      <c r="BI215" s="13">
        <v>321942.08977260301</v>
      </c>
      <c r="BJ215" s="13">
        <v>0</v>
      </c>
      <c r="BK215" s="13">
        <v>0</v>
      </c>
      <c r="BL215" s="13">
        <v>0</v>
      </c>
    </row>
    <row r="216" spans="1:64" x14ac:dyDescent="0.3">
      <c r="A216" s="13">
        <v>18095</v>
      </c>
      <c r="B216" s="13">
        <v>25.606000000000002</v>
      </c>
      <c r="C216" s="13">
        <v>1477.9063699999999</v>
      </c>
      <c r="D216" s="13">
        <f t="shared" si="3"/>
        <v>7.8488794611814754</v>
      </c>
      <c r="E216" s="13" t="s">
        <v>4099</v>
      </c>
      <c r="F216" s="13" t="s">
        <v>512</v>
      </c>
      <c r="G216" s="13" t="s">
        <v>62</v>
      </c>
      <c r="H216" s="13">
        <v>0.22</v>
      </c>
      <c r="I216" s="13" t="b">
        <v>0</v>
      </c>
      <c r="J216" s="13">
        <v>12.76</v>
      </c>
      <c r="K216" s="13">
        <v>1477.91797</v>
      </c>
      <c r="L216" s="13" t="s">
        <v>4100</v>
      </c>
      <c r="M216" s="13" t="s">
        <v>259</v>
      </c>
      <c r="N216" s="13" t="s">
        <v>4101</v>
      </c>
      <c r="O216" s="13" t="s">
        <v>4102</v>
      </c>
      <c r="P216" s="13">
        <v>530</v>
      </c>
      <c r="Q216" s="13" t="b">
        <v>0</v>
      </c>
      <c r="R216" s="13" t="b">
        <v>1</v>
      </c>
      <c r="S216" s="13" t="b">
        <v>0</v>
      </c>
      <c r="T216" s="13" t="s">
        <v>63</v>
      </c>
      <c r="U216" s="13" t="b">
        <v>0</v>
      </c>
      <c r="V216" s="13" t="b">
        <v>0</v>
      </c>
      <c r="W216" s="13">
        <v>18095</v>
      </c>
      <c r="X216" s="13">
        <v>0</v>
      </c>
      <c r="Y216" s="13">
        <v>0</v>
      </c>
      <c r="Z216" s="13">
        <v>0.95</v>
      </c>
      <c r="AA216" s="13">
        <v>-1</v>
      </c>
      <c r="AB216" s="13">
        <v>-1</v>
      </c>
      <c r="AC216" s="13">
        <v>-1</v>
      </c>
      <c r="AD216" s="13">
        <v>-1</v>
      </c>
      <c r="AE216" s="13">
        <v>-1</v>
      </c>
      <c r="AF216" s="13">
        <v>0.95</v>
      </c>
      <c r="AG216" s="13">
        <v>28.59</v>
      </c>
      <c r="AH216" s="13" t="s">
        <v>501</v>
      </c>
      <c r="AI216" s="13" t="s">
        <v>4103</v>
      </c>
      <c r="AJ216" s="13" t="s">
        <v>62</v>
      </c>
      <c r="AK216" s="13">
        <v>320605</v>
      </c>
      <c r="AL216" s="13">
        <v>308459</v>
      </c>
      <c r="AM216" s="13">
        <v>311796</v>
      </c>
      <c r="AN216" s="13">
        <v>444382</v>
      </c>
      <c r="AO216" s="13">
        <v>344425</v>
      </c>
      <c r="AP216" s="13">
        <v>409801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10236</v>
      </c>
      <c r="BC216" s="13">
        <v>313619.90431744599</v>
      </c>
      <c r="BD216" s="13">
        <v>399536.15512046299</v>
      </c>
      <c r="BE216" s="13">
        <v>0</v>
      </c>
      <c r="BF216" s="13">
        <v>0</v>
      </c>
      <c r="BG216" s="13">
        <v>1706.0577081404899</v>
      </c>
      <c r="BH216" s="13">
        <v>6274.7668903725798</v>
      </c>
      <c r="BI216" s="13">
        <v>50762.617909751498</v>
      </c>
      <c r="BJ216" s="13">
        <v>0</v>
      </c>
      <c r="BK216" s="13">
        <v>0</v>
      </c>
      <c r="BL216" s="13">
        <v>4178.9708566863001</v>
      </c>
    </row>
    <row r="217" spans="1:64" x14ac:dyDescent="0.3">
      <c r="A217" s="13">
        <v>16886</v>
      </c>
      <c r="B217" s="13">
        <v>25.311</v>
      </c>
      <c r="C217" s="13">
        <v>1345.9284700000001</v>
      </c>
      <c r="D217" s="13">
        <f t="shared" si="3"/>
        <v>7.8013669734216924</v>
      </c>
      <c r="E217" s="13" t="s">
        <v>3843</v>
      </c>
      <c r="F217" s="13" t="s">
        <v>512</v>
      </c>
      <c r="G217" s="13" t="s">
        <v>62</v>
      </c>
      <c r="H217" s="13">
        <v>0.11</v>
      </c>
      <c r="I217" s="13" t="b">
        <v>0</v>
      </c>
      <c r="J217" s="13">
        <v>13.02</v>
      </c>
      <c r="K217" s="13">
        <v>1345.91797</v>
      </c>
      <c r="L217" s="13" t="s">
        <v>3838</v>
      </c>
      <c r="M217" s="13" t="s">
        <v>259</v>
      </c>
      <c r="N217" s="13" t="s">
        <v>3844</v>
      </c>
      <c r="O217" s="13" t="s">
        <v>3845</v>
      </c>
      <c r="P217" s="13">
        <v>530</v>
      </c>
      <c r="Q217" s="13" t="b">
        <v>0</v>
      </c>
      <c r="R217" s="13" t="b">
        <v>1</v>
      </c>
      <c r="S217" s="13" t="b">
        <v>0</v>
      </c>
      <c r="T217" s="13" t="s">
        <v>63</v>
      </c>
      <c r="U217" s="13" t="b">
        <v>0</v>
      </c>
      <c r="V217" s="13" t="b">
        <v>0</v>
      </c>
      <c r="W217" s="13">
        <v>16886</v>
      </c>
      <c r="X217" s="13">
        <v>0</v>
      </c>
      <c r="Y217" s="13">
        <v>0</v>
      </c>
      <c r="Z217" s="13">
        <v>0.93</v>
      </c>
      <c r="AA217" s="13">
        <v>-1</v>
      </c>
      <c r="AB217" s="13">
        <v>-1</v>
      </c>
      <c r="AC217" s="13">
        <v>-1</v>
      </c>
      <c r="AD217" s="13">
        <v>-1</v>
      </c>
      <c r="AE217" s="13">
        <v>-1</v>
      </c>
      <c r="AF217" s="13">
        <v>0.93</v>
      </c>
      <c r="AG217" s="13">
        <v>23.05</v>
      </c>
      <c r="AH217" s="13" t="s">
        <v>499</v>
      </c>
      <c r="AI217" s="13" t="s">
        <v>3846</v>
      </c>
      <c r="AJ217" s="13" t="s">
        <v>62</v>
      </c>
      <c r="AK217" s="13">
        <v>198889</v>
      </c>
      <c r="AL217" s="13">
        <v>423709</v>
      </c>
      <c r="AM217" s="13">
        <v>423630</v>
      </c>
      <c r="AN217" s="13">
        <v>294775</v>
      </c>
      <c r="AO217" s="13">
        <v>53621</v>
      </c>
      <c r="AP217" s="13">
        <v>223941</v>
      </c>
      <c r="AQ217" s="13">
        <v>0</v>
      </c>
      <c r="AR217" s="13">
        <v>0</v>
      </c>
      <c r="AS217" s="13">
        <v>0</v>
      </c>
      <c r="AT217" s="13">
        <v>13258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348742.71374536399</v>
      </c>
      <c r="BD217" s="13">
        <v>190778.91062233801</v>
      </c>
      <c r="BE217" s="13">
        <v>0</v>
      </c>
      <c r="BF217" s="13">
        <v>4419.4685083478698</v>
      </c>
      <c r="BG217" s="13">
        <v>0</v>
      </c>
      <c r="BH217" s="13">
        <v>129776.715378016</v>
      </c>
      <c r="BI217" s="13">
        <v>123950.343570952</v>
      </c>
      <c r="BJ217" s="13">
        <v>0</v>
      </c>
      <c r="BK217" s="13">
        <v>7654.7439989091399</v>
      </c>
      <c r="BL217" s="13">
        <v>0</v>
      </c>
    </row>
    <row r="218" spans="1:64" x14ac:dyDescent="0.3">
      <c r="A218" s="13">
        <v>17125</v>
      </c>
      <c r="B218" s="13">
        <v>25.469000000000001</v>
      </c>
      <c r="C218" s="13">
        <v>1371.85022</v>
      </c>
      <c r="D218" s="13">
        <f t="shared" si="3"/>
        <v>7.6539553761373593</v>
      </c>
      <c r="E218" s="13" t="s">
        <v>3920</v>
      </c>
      <c r="F218" s="13" t="s">
        <v>512</v>
      </c>
      <c r="G218" s="13" t="s">
        <v>62</v>
      </c>
      <c r="H218" s="13">
        <v>0.33</v>
      </c>
      <c r="I218" s="13" t="b">
        <v>0</v>
      </c>
      <c r="J218" s="13">
        <v>11.96</v>
      </c>
      <c r="K218" s="13">
        <v>1371.8397199999999</v>
      </c>
      <c r="L218" s="13" t="s">
        <v>3921</v>
      </c>
      <c r="M218" s="13" t="s">
        <v>259</v>
      </c>
      <c r="N218" s="13" t="s">
        <v>3922</v>
      </c>
      <c r="O218" s="13" t="s">
        <v>3923</v>
      </c>
      <c r="P218" s="13">
        <v>530</v>
      </c>
      <c r="Q218" s="13" t="b">
        <v>0</v>
      </c>
      <c r="R218" s="13" t="b">
        <v>1</v>
      </c>
      <c r="S218" s="13" t="b">
        <v>0</v>
      </c>
      <c r="T218" s="13" t="s">
        <v>63</v>
      </c>
      <c r="U218" s="13" t="b">
        <v>0</v>
      </c>
      <c r="V218" s="13" t="b">
        <v>0</v>
      </c>
      <c r="W218" s="13">
        <v>17125</v>
      </c>
      <c r="X218" s="13">
        <v>0</v>
      </c>
      <c r="Y218" s="13">
        <v>0</v>
      </c>
      <c r="Z218" s="13">
        <v>0.96</v>
      </c>
      <c r="AA218" s="13">
        <v>-1</v>
      </c>
      <c r="AB218" s="13">
        <v>-1</v>
      </c>
      <c r="AC218" s="13">
        <v>-1</v>
      </c>
      <c r="AD218" s="13">
        <v>-1</v>
      </c>
      <c r="AE218" s="13">
        <v>-1</v>
      </c>
      <c r="AF218" s="13">
        <v>0.96</v>
      </c>
      <c r="AG218" s="13">
        <v>28.92</v>
      </c>
      <c r="AH218" s="13" t="s">
        <v>497</v>
      </c>
      <c r="AI218" s="13" t="s">
        <v>3924</v>
      </c>
      <c r="AJ218" s="13" t="s">
        <v>62</v>
      </c>
      <c r="AK218" s="13">
        <v>307565</v>
      </c>
      <c r="AL218" s="13">
        <v>451574</v>
      </c>
      <c r="AM218" s="13">
        <v>362205</v>
      </c>
      <c r="AN218" s="13">
        <v>0</v>
      </c>
      <c r="AO218" s="13">
        <v>0</v>
      </c>
      <c r="AP218" s="13">
        <v>0</v>
      </c>
      <c r="AQ218" s="13">
        <v>558015</v>
      </c>
      <c r="AR218" s="13">
        <v>517895</v>
      </c>
      <c r="AS218" s="13">
        <v>408795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373781.34676101903</v>
      </c>
      <c r="BD218" s="13">
        <v>0</v>
      </c>
      <c r="BE218" s="13">
        <v>494901.74489878799</v>
      </c>
      <c r="BF218" s="13">
        <v>0</v>
      </c>
      <c r="BG218" s="13">
        <v>0</v>
      </c>
      <c r="BH218" s="13">
        <v>72698.811144858395</v>
      </c>
      <c r="BI218" s="13">
        <v>0</v>
      </c>
      <c r="BJ218" s="13">
        <v>77221.426076053394</v>
      </c>
      <c r="BK218" s="13">
        <v>0</v>
      </c>
      <c r="BL218" s="13">
        <v>0</v>
      </c>
    </row>
    <row r="219" spans="1:64" x14ac:dyDescent="0.3">
      <c r="A219" s="13">
        <v>17570</v>
      </c>
      <c r="B219" s="13">
        <v>25.777000000000001</v>
      </c>
      <c r="C219" s="13">
        <v>1419.9229700000001</v>
      </c>
      <c r="D219" s="13">
        <f t="shared" si="3"/>
        <v>7.4792230248015832</v>
      </c>
      <c r="E219" s="13" t="s">
        <v>4045</v>
      </c>
      <c r="F219" s="13" t="s">
        <v>512</v>
      </c>
      <c r="G219" s="13" t="s">
        <v>62</v>
      </c>
      <c r="H219" s="13">
        <v>0.06</v>
      </c>
      <c r="I219" s="13" t="b">
        <v>0</v>
      </c>
      <c r="J219" s="13">
        <v>13.15</v>
      </c>
      <c r="K219" s="13">
        <v>1419.9335900000001</v>
      </c>
      <c r="L219" s="13" t="s">
        <v>4046</v>
      </c>
      <c r="M219" s="13" t="s">
        <v>259</v>
      </c>
      <c r="N219" s="13" t="s">
        <v>4047</v>
      </c>
      <c r="O219" s="13" t="s">
        <v>4048</v>
      </c>
      <c r="P219" s="13">
        <v>530</v>
      </c>
      <c r="Q219" s="13" t="b">
        <v>0</v>
      </c>
      <c r="R219" s="13" t="b">
        <v>1</v>
      </c>
      <c r="S219" s="13" t="b">
        <v>0</v>
      </c>
      <c r="T219" s="13" t="s">
        <v>63</v>
      </c>
      <c r="U219" s="13" t="b">
        <v>0</v>
      </c>
      <c r="V219" s="13" t="b">
        <v>0</v>
      </c>
      <c r="W219" s="13">
        <v>17570</v>
      </c>
      <c r="X219" s="13">
        <v>0</v>
      </c>
      <c r="Y219" s="13">
        <v>0</v>
      </c>
      <c r="Z219" s="13">
        <v>0.93</v>
      </c>
      <c r="AA219" s="13">
        <v>-1</v>
      </c>
      <c r="AB219" s="13">
        <v>-1</v>
      </c>
      <c r="AC219" s="13">
        <v>-1</v>
      </c>
      <c r="AD219" s="13">
        <v>-1</v>
      </c>
      <c r="AE219" s="13">
        <v>-1</v>
      </c>
      <c r="AF219" s="13">
        <v>0.93</v>
      </c>
      <c r="AG219" s="13">
        <v>16.649999999999999</v>
      </c>
      <c r="AH219" s="13" t="s">
        <v>501</v>
      </c>
      <c r="AI219" s="13" t="s">
        <v>4049</v>
      </c>
      <c r="AJ219" s="13" t="s">
        <v>62</v>
      </c>
      <c r="AK219" s="13">
        <v>40574</v>
      </c>
      <c r="AL219" s="13">
        <v>219658</v>
      </c>
      <c r="AM219" s="13">
        <v>257348</v>
      </c>
      <c r="AN219" s="13">
        <v>66236</v>
      </c>
      <c r="AO219" s="13">
        <v>70872</v>
      </c>
      <c r="AP219" s="13">
        <v>113567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172526.676539306</v>
      </c>
      <c r="BD219" s="13">
        <v>83558.269182412405</v>
      </c>
      <c r="BE219" s="13">
        <v>0</v>
      </c>
      <c r="BF219" s="13">
        <v>0</v>
      </c>
      <c r="BG219" s="13">
        <v>0</v>
      </c>
      <c r="BH219" s="13">
        <v>115817.727850859</v>
      </c>
      <c r="BI219" s="13">
        <v>26091.291736525502</v>
      </c>
      <c r="BJ219" s="13">
        <v>0</v>
      </c>
      <c r="BK219" s="13">
        <v>0</v>
      </c>
      <c r="BL219" s="13">
        <v>0</v>
      </c>
    </row>
    <row r="220" spans="1:64" x14ac:dyDescent="0.3">
      <c r="A220" s="13">
        <v>16489</v>
      </c>
      <c r="B220" s="13">
        <v>25.565999999999999</v>
      </c>
      <c r="C220" s="13">
        <v>1303.86157</v>
      </c>
      <c r="D220" s="13">
        <f t="shared" si="3"/>
        <v>7.2093023130303635</v>
      </c>
      <c r="E220" s="13" t="s">
        <v>3694</v>
      </c>
      <c r="F220" s="13" t="s">
        <v>512</v>
      </c>
      <c r="G220" s="13" t="s">
        <v>62</v>
      </c>
      <c r="H220" s="13">
        <v>0.11</v>
      </c>
      <c r="I220" s="13" t="b">
        <v>0</v>
      </c>
      <c r="J220" s="13">
        <v>12.64</v>
      </c>
      <c r="K220" s="13">
        <v>1303.8709699999999</v>
      </c>
      <c r="L220" s="13" t="s">
        <v>3695</v>
      </c>
      <c r="M220" s="13" t="s">
        <v>259</v>
      </c>
      <c r="N220" s="13" t="s">
        <v>3696</v>
      </c>
      <c r="O220" s="13" t="s">
        <v>3697</v>
      </c>
      <c r="P220" s="13">
        <v>530</v>
      </c>
      <c r="Q220" s="13" t="b">
        <v>0</v>
      </c>
      <c r="R220" s="13" t="b">
        <v>1</v>
      </c>
      <c r="S220" s="13" t="b">
        <v>0</v>
      </c>
      <c r="T220" s="13" t="s">
        <v>63</v>
      </c>
      <c r="U220" s="13" t="b">
        <v>0</v>
      </c>
      <c r="V220" s="13" t="b">
        <v>0</v>
      </c>
      <c r="W220" s="13">
        <v>16489</v>
      </c>
      <c r="X220" s="13">
        <v>0</v>
      </c>
      <c r="Y220" s="13">
        <v>0</v>
      </c>
      <c r="Z220" s="13">
        <v>0.94</v>
      </c>
      <c r="AA220" s="13">
        <v>-1</v>
      </c>
      <c r="AB220" s="13">
        <v>-1</v>
      </c>
      <c r="AC220" s="13">
        <v>-1</v>
      </c>
      <c r="AD220" s="13">
        <v>-1</v>
      </c>
      <c r="AE220" s="13">
        <v>-1</v>
      </c>
      <c r="AF220" s="13">
        <v>0.94</v>
      </c>
      <c r="AG220" s="13">
        <v>39.39</v>
      </c>
      <c r="AH220" s="13" t="s">
        <v>493</v>
      </c>
      <c r="AI220" s="13" t="s">
        <v>3698</v>
      </c>
      <c r="AJ220" s="13" t="s">
        <v>62</v>
      </c>
      <c r="AK220" s="13">
        <v>305169</v>
      </c>
      <c r="AL220" s="13">
        <v>425386</v>
      </c>
      <c r="AM220" s="13">
        <v>293169</v>
      </c>
      <c r="AN220" s="13">
        <v>0</v>
      </c>
      <c r="AO220" s="13">
        <v>21493</v>
      </c>
      <c r="AP220" s="13">
        <v>0</v>
      </c>
      <c r="AQ220" s="13">
        <v>900415</v>
      </c>
      <c r="AR220" s="13">
        <v>827200</v>
      </c>
      <c r="AS220" s="13">
        <v>823522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341241.40179524099</v>
      </c>
      <c r="BD220" s="13">
        <v>7164.2958360059702</v>
      </c>
      <c r="BE220" s="13">
        <v>850378.97500202199</v>
      </c>
      <c r="BF220" s="13">
        <v>0</v>
      </c>
      <c r="BG220" s="13">
        <v>0</v>
      </c>
      <c r="BH220" s="13">
        <v>73118.206232921904</v>
      </c>
      <c r="BI220" s="13">
        <v>12408.924388416501</v>
      </c>
      <c r="BJ220" s="13">
        <v>43371.581433948297</v>
      </c>
      <c r="BK220" s="13">
        <v>0</v>
      </c>
      <c r="BL220" s="13">
        <v>0</v>
      </c>
    </row>
    <row r="221" spans="1:64" x14ac:dyDescent="0.3">
      <c r="A221" s="13">
        <v>16333</v>
      </c>
      <c r="B221" s="13">
        <v>25.178999999999998</v>
      </c>
      <c r="C221" s="13">
        <v>1289.84619</v>
      </c>
      <c r="D221" s="13">
        <f t="shared" si="3"/>
        <v>7.1015715057237525</v>
      </c>
      <c r="E221" s="13" t="s">
        <v>3648</v>
      </c>
      <c r="F221" s="13" t="s">
        <v>512</v>
      </c>
      <c r="G221" s="13" t="s">
        <v>62</v>
      </c>
      <c r="H221" s="13">
        <v>0.11</v>
      </c>
      <c r="I221" s="13" t="b">
        <v>0</v>
      </c>
      <c r="J221" s="13">
        <v>12.48</v>
      </c>
      <c r="K221" s="13">
        <v>1289.85535</v>
      </c>
      <c r="L221" s="13" t="s">
        <v>3649</v>
      </c>
      <c r="M221" s="13" t="s">
        <v>259</v>
      </c>
      <c r="N221" s="13" t="s">
        <v>3650</v>
      </c>
      <c r="O221" s="13" t="s">
        <v>3651</v>
      </c>
      <c r="P221" s="13">
        <v>530</v>
      </c>
      <c r="Q221" s="13" t="b">
        <v>0</v>
      </c>
      <c r="R221" s="13" t="b">
        <v>1</v>
      </c>
      <c r="S221" s="13" t="b">
        <v>0</v>
      </c>
      <c r="T221" s="13" t="s">
        <v>3652</v>
      </c>
      <c r="U221" s="13" t="b">
        <v>0</v>
      </c>
      <c r="V221" s="13" t="b">
        <v>0</v>
      </c>
      <c r="W221" s="13">
        <v>16333</v>
      </c>
      <c r="X221" s="13">
        <v>0</v>
      </c>
      <c r="Y221" s="13">
        <v>0</v>
      </c>
      <c r="Z221" s="13">
        <v>0.95</v>
      </c>
      <c r="AA221" s="13">
        <v>-1</v>
      </c>
      <c r="AB221" s="13">
        <v>-1</v>
      </c>
      <c r="AC221" s="13">
        <v>-1</v>
      </c>
      <c r="AD221" s="13">
        <v>-1</v>
      </c>
      <c r="AE221" s="13">
        <v>-1</v>
      </c>
      <c r="AF221" s="13">
        <v>0.95</v>
      </c>
      <c r="AG221" s="13">
        <v>11.82</v>
      </c>
      <c r="AH221" s="13" t="s">
        <v>502</v>
      </c>
      <c r="AI221" s="13" t="s">
        <v>3653</v>
      </c>
      <c r="AJ221" s="13" t="s">
        <v>62</v>
      </c>
      <c r="AK221" s="13">
        <v>14371</v>
      </c>
      <c r="AL221" s="13">
        <v>109133</v>
      </c>
      <c r="AM221" s="13">
        <v>49747</v>
      </c>
      <c r="AN221" s="13">
        <v>0</v>
      </c>
      <c r="AO221" s="13">
        <v>0</v>
      </c>
      <c r="AP221" s="13">
        <v>0</v>
      </c>
      <c r="AQ221" s="13">
        <v>174731</v>
      </c>
      <c r="AR221" s="13">
        <v>157066</v>
      </c>
      <c r="AS221" s="13">
        <v>71917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57750.366070809701</v>
      </c>
      <c r="BD221" s="13">
        <v>0</v>
      </c>
      <c r="BE221" s="13">
        <v>134571.470156183</v>
      </c>
      <c r="BF221" s="13">
        <v>0</v>
      </c>
      <c r="BG221" s="13">
        <v>0</v>
      </c>
      <c r="BH221" s="13">
        <v>47885.249871133397</v>
      </c>
      <c r="BI221" s="13">
        <v>0</v>
      </c>
      <c r="BJ221" s="13">
        <v>54974.735291253703</v>
      </c>
      <c r="BK221" s="13">
        <v>0</v>
      </c>
      <c r="BL221" s="13">
        <v>0</v>
      </c>
    </row>
    <row r="222" spans="1:64" x14ac:dyDescent="0.3">
      <c r="A222" s="13">
        <v>18267</v>
      </c>
      <c r="B222" s="13">
        <v>26.204000000000001</v>
      </c>
      <c r="C222" s="13">
        <v>1500.0795900000001</v>
      </c>
      <c r="D222" s="13">
        <f t="shared" si="3"/>
        <v>7.0795742344169899</v>
      </c>
      <c r="E222" s="13" t="s">
        <v>4114</v>
      </c>
      <c r="F222" s="13" t="s">
        <v>512</v>
      </c>
      <c r="G222" s="13" t="s">
        <v>62</v>
      </c>
      <c r="H222" s="13">
        <v>0.11</v>
      </c>
      <c r="I222" s="13" t="b">
        <v>0</v>
      </c>
      <c r="J222" s="13">
        <v>13.99</v>
      </c>
      <c r="K222" s="13">
        <v>1500.0902100000001</v>
      </c>
      <c r="L222" s="13" t="s">
        <v>4115</v>
      </c>
      <c r="M222" s="13" t="s">
        <v>259</v>
      </c>
      <c r="N222" s="13" t="s">
        <v>4116</v>
      </c>
      <c r="O222" s="13" t="s">
        <v>4117</v>
      </c>
      <c r="P222" s="13">
        <v>530</v>
      </c>
      <c r="Q222" s="13" t="b">
        <v>0</v>
      </c>
      <c r="R222" s="13" t="b">
        <v>1</v>
      </c>
      <c r="S222" s="13" t="b">
        <v>0</v>
      </c>
      <c r="T222" s="13" t="s">
        <v>63</v>
      </c>
      <c r="U222" s="13" t="b">
        <v>0</v>
      </c>
      <c r="V222" s="13" t="b">
        <v>0</v>
      </c>
      <c r="W222" s="13">
        <v>18267</v>
      </c>
      <c r="X222" s="13">
        <v>0</v>
      </c>
      <c r="Y222" s="13">
        <v>0</v>
      </c>
      <c r="Z222" s="13">
        <v>0.94</v>
      </c>
      <c r="AA222" s="13">
        <v>-1</v>
      </c>
      <c r="AB222" s="13">
        <v>-1</v>
      </c>
      <c r="AC222" s="13">
        <v>-1</v>
      </c>
      <c r="AD222" s="13">
        <v>-1</v>
      </c>
      <c r="AE222" s="13">
        <v>-1</v>
      </c>
      <c r="AF222" s="13">
        <v>0.94</v>
      </c>
      <c r="AG222" s="13">
        <v>7.3</v>
      </c>
      <c r="AH222" s="13" t="s">
        <v>499</v>
      </c>
      <c r="AI222" s="13" t="s">
        <v>4118</v>
      </c>
      <c r="AJ222" s="13" t="s">
        <v>62</v>
      </c>
      <c r="AK222" s="13">
        <v>67635</v>
      </c>
      <c r="AL222" s="13">
        <v>70317</v>
      </c>
      <c r="AM222" s="13">
        <v>66820</v>
      </c>
      <c r="AN222" s="13">
        <v>74889</v>
      </c>
      <c r="AO222" s="13">
        <v>41433</v>
      </c>
      <c r="AP222" s="13">
        <v>27701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68257.372890855797</v>
      </c>
      <c r="BD222" s="13">
        <v>48007.494719609997</v>
      </c>
      <c r="BE222" s="13">
        <v>0</v>
      </c>
      <c r="BF222" s="13">
        <v>0</v>
      </c>
      <c r="BG222" s="13">
        <v>0</v>
      </c>
      <c r="BH222" s="13">
        <v>1829.7293347049799</v>
      </c>
      <c r="BI222" s="13">
        <v>24271.409660756701</v>
      </c>
      <c r="BJ222" s="13">
        <v>0</v>
      </c>
      <c r="BK222" s="13">
        <v>0</v>
      </c>
      <c r="BL222" s="13">
        <v>0</v>
      </c>
    </row>
    <row r="223" spans="1:64" x14ac:dyDescent="0.3">
      <c r="A223" s="13">
        <v>16490</v>
      </c>
      <c r="B223" s="13">
        <v>25.469000000000001</v>
      </c>
      <c r="C223" s="13">
        <v>1303.8621800000001</v>
      </c>
      <c r="D223" s="13">
        <f t="shared" si="3"/>
        <v>6.7414646096941864</v>
      </c>
      <c r="E223" s="13" t="s">
        <v>3694</v>
      </c>
      <c r="F223" s="13" t="s">
        <v>512</v>
      </c>
      <c r="G223" s="13" t="s">
        <v>62</v>
      </c>
      <c r="H223" s="13">
        <v>0.33</v>
      </c>
      <c r="I223" s="13" t="b">
        <v>0</v>
      </c>
      <c r="J223" s="13">
        <v>12.64</v>
      </c>
      <c r="K223" s="13">
        <v>1303.8709699999999</v>
      </c>
      <c r="L223" s="13" t="s">
        <v>3695</v>
      </c>
      <c r="M223" s="13" t="s">
        <v>259</v>
      </c>
      <c r="N223" s="13" t="s">
        <v>3696</v>
      </c>
      <c r="O223" s="13" t="s">
        <v>3697</v>
      </c>
      <c r="P223" s="13">
        <v>530</v>
      </c>
      <c r="Q223" s="13" t="b">
        <v>0</v>
      </c>
      <c r="R223" s="13" t="b">
        <v>1</v>
      </c>
      <c r="S223" s="13" t="b">
        <v>0</v>
      </c>
      <c r="T223" s="13" t="s">
        <v>63</v>
      </c>
      <c r="U223" s="13" t="b">
        <v>0</v>
      </c>
      <c r="V223" s="13" t="b">
        <v>0</v>
      </c>
      <c r="W223" s="13">
        <v>16490</v>
      </c>
      <c r="X223" s="13">
        <v>0</v>
      </c>
      <c r="Y223" s="13">
        <v>0</v>
      </c>
      <c r="Z223" s="13">
        <v>0.98</v>
      </c>
      <c r="AA223" s="13">
        <v>-1</v>
      </c>
      <c r="AB223" s="13">
        <v>-1</v>
      </c>
      <c r="AC223" s="13">
        <v>-1</v>
      </c>
      <c r="AD223" s="13">
        <v>-1</v>
      </c>
      <c r="AE223" s="13">
        <v>-1</v>
      </c>
      <c r="AF223" s="13">
        <v>0.98</v>
      </c>
      <c r="AG223" s="13">
        <v>56.56</v>
      </c>
      <c r="AH223" s="13" t="s">
        <v>497</v>
      </c>
      <c r="AI223" s="13" t="s">
        <v>3699</v>
      </c>
      <c r="AJ223" s="13" t="s">
        <v>62</v>
      </c>
      <c r="AK223" s="13">
        <v>530774</v>
      </c>
      <c r="AL223" s="13">
        <v>754600</v>
      </c>
      <c r="AM223" s="13">
        <v>1211100</v>
      </c>
      <c r="AN223" s="13">
        <v>20299</v>
      </c>
      <c r="AO223" s="13">
        <v>0</v>
      </c>
      <c r="AP223" s="13">
        <v>0</v>
      </c>
      <c r="AQ223" s="13">
        <v>954970</v>
      </c>
      <c r="AR223" s="13">
        <v>992141</v>
      </c>
      <c r="AS223" s="13">
        <v>927230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832158.24027068296</v>
      </c>
      <c r="BD223" s="13">
        <v>6766.1972228433997</v>
      </c>
      <c r="BE223" s="13">
        <v>958113.85897327797</v>
      </c>
      <c r="BF223" s="13">
        <v>0</v>
      </c>
      <c r="BG223" s="13">
        <v>0</v>
      </c>
      <c r="BH223" s="13">
        <v>346730.78123798699</v>
      </c>
      <c r="BI223" s="13">
        <v>11719.397363996201</v>
      </c>
      <c r="BJ223" s="13">
        <v>32569.235181290602</v>
      </c>
      <c r="BK223" s="13">
        <v>0</v>
      </c>
      <c r="BL223" s="13">
        <v>0</v>
      </c>
    </row>
    <row r="224" spans="1:64" x14ac:dyDescent="0.3">
      <c r="A224" s="13">
        <v>16560</v>
      </c>
      <c r="B224" s="13">
        <v>25.925999999999998</v>
      </c>
      <c r="C224" s="13">
        <v>1309.9091800000001</v>
      </c>
      <c r="D224" s="13">
        <f t="shared" si="3"/>
        <v>6.710343854480163</v>
      </c>
      <c r="E224" s="13" t="s">
        <v>3724</v>
      </c>
      <c r="F224" s="13" t="s">
        <v>512</v>
      </c>
      <c r="G224" s="13" t="s">
        <v>62</v>
      </c>
      <c r="H224" s="13">
        <v>0.33</v>
      </c>
      <c r="I224" s="13" t="b">
        <v>0</v>
      </c>
      <c r="J224" s="13">
        <v>13.21</v>
      </c>
      <c r="K224" s="13">
        <v>1309.91797</v>
      </c>
      <c r="L224" s="13" t="s">
        <v>3725</v>
      </c>
      <c r="M224" s="13" t="s">
        <v>259</v>
      </c>
      <c r="N224" s="13" t="s">
        <v>3726</v>
      </c>
      <c r="O224" s="13" t="s">
        <v>3727</v>
      </c>
      <c r="P224" s="13">
        <v>530</v>
      </c>
      <c r="Q224" s="13" t="b">
        <v>0</v>
      </c>
      <c r="R224" s="13" t="b">
        <v>1</v>
      </c>
      <c r="S224" s="13" t="b">
        <v>0</v>
      </c>
      <c r="T224" s="13" t="s">
        <v>63</v>
      </c>
      <c r="U224" s="13" t="b">
        <v>0</v>
      </c>
      <c r="V224" s="13" t="b">
        <v>0</v>
      </c>
      <c r="W224" s="13">
        <v>16560</v>
      </c>
      <c r="X224" s="13">
        <v>0</v>
      </c>
      <c r="Y224" s="13">
        <v>0</v>
      </c>
      <c r="Z224" s="13">
        <v>0.99</v>
      </c>
      <c r="AA224" s="13">
        <v>-1</v>
      </c>
      <c r="AB224" s="13">
        <v>-1</v>
      </c>
      <c r="AC224" s="13">
        <v>-1</v>
      </c>
      <c r="AD224" s="13">
        <v>-1</v>
      </c>
      <c r="AE224" s="13">
        <v>-1</v>
      </c>
      <c r="AF224" s="13">
        <v>0.99</v>
      </c>
      <c r="AG224" s="13">
        <v>49.65</v>
      </c>
      <c r="AH224" s="13" t="s">
        <v>504</v>
      </c>
      <c r="AI224" s="13" t="s">
        <v>3728</v>
      </c>
      <c r="AJ224" s="13" t="s">
        <v>62</v>
      </c>
      <c r="AK224" s="13">
        <v>788600</v>
      </c>
      <c r="AL224" s="13">
        <v>1041202</v>
      </c>
      <c r="AM224" s="13">
        <v>958073</v>
      </c>
      <c r="AN224" s="13">
        <v>0</v>
      </c>
      <c r="AO224" s="13">
        <v>13311</v>
      </c>
      <c r="AP224" s="13">
        <v>0</v>
      </c>
      <c r="AQ224" s="13">
        <v>1181526</v>
      </c>
      <c r="AR224" s="13">
        <v>1423899</v>
      </c>
      <c r="AS224" s="13">
        <v>973525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929291.85178222996</v>
      </c>
      <c r="BD224" s="13">
        <v>4436.9675074516899</v>
      </c>
      <c r="BE224" s="13">
        <v>1192983.50046977</v>
      </c>
      <c r="BF224" s="13">
        <v>0</v>
      </c>
      <c r="BG224" s="13">
        <v>0</v>
      </c>
      <c r="BH224" s="13">
        <v>128736.913729732</v>
      </c>
      <c r="BI224" s="13">
        <v>7685.0531544385603</v>
      </c>
      <c r="BJ224" s="13">
        <v>225405.84504616601</v>
      </c>
      <c r="BK224" s="13">
        <v>0</v>
      </c>
      <c r="BL224" s="13">
        <v>0</v>
      </c>
    </row>
    <row r="225" spans="1:64" x14ac:dyDescent="0.3">
      <c r="A225" s="13">
        <v>16638</v>
      </c>
      <c r="B225" s="13">
        <v>25.614999999999998</v>
      </c>
      <c r="C225" s="13">
        <v>1317.8779300000001</v>
      </c>
      <c r="D225" s="13">
        <f t="shared" si="3"/>
        <v>6.6697690070529196</v>
      </c>
      <c r="E225" s="13" t="s">
        <v>3749</v>
      </c>
      <c r="F225" s="13" t="s">
        <v>512</v>
      </c>
      <c r="G225" s="13" t="s">
        <v>62</v>
      </c>
      <c r="H225" s="13">
        <v>0.11</v>
      </c>
      <c r="I225" s="13" t="b">
        <v>0</v>
      </c>
      <c r="J225" s="13">
        <v>12.83</v>
      </c>
      <c r="K225" s="13">
        <v>1317.88672</v>
      </c>
      <c r="L225" s="13" t="s">
        <v>3750</v>
      </c>
      <c r="M225" s="13" t="s">
        <v>259</v>
      </c>
      <c r="N225" s="13" t="s">
        <v>3751</v>
      </c>
      <c r="O225" s="13" t="s">
        <v>3752</v>
      </c>
      <c r="P225" s="13">
        <v>530</v>
      </c>
      <c r="Q225" s="13" t="b">
        <v>0</v>
      </c>
      <c r="R225" s="13" t="b">
        <v>1</v>
      </c>
      <c r="S225" s="13" t="b">
        <v>0</v>
      </c>
      <c r="T225" s="13" t="s">
        <v>63</v>
      </c>
      <c r="U225" s="13" t="b">
        <v>0</v>
      </c>
      <c r="V225" s="13" t="b">
        <v>0</v>
      </c>
      <c r="W225" s="13">
        <v>16638</v>
      </c>
      <c r="X225" s="13">
        <v>0</v>
      </c>
      <c r="Y225" s="13">
        <v>0</v>
      </c>
      <c r="Z225" s="13">
        <v>0.98</v>
      </c>
      <c r="AA225" s="13">
        <v>-1</v>
      </c>
      <c r="AB225" s="13">
        <v>-1</v>
      </c>
      <c r="AC225" s="13">
        <v>-1</v>
      </c>
      <c r="AD225" s="13">
        <v>-1</v>
      </c>
      <c r="AE225" s="13">
        <v>-1</v>
      </c>
      <c r="AF225" s="13">
        <v>0.98</v>
      </c>
      <c r="AG225" s="13">
        <v>34.44</v>
      </c>
      <c r="AH225" s="13" t="s">
        <v>493</v>
      </c>
      <c r="AI225" s="13" t="s">
        <v>3753</v>
      </c>
      <c r="AJ225" s="13" t="s">
        <v>62</v>
      </c>
      <c r="AK225" s="13">
        <v>327265</v>
      </c>
      <c r="AL225" s="13">
        <v>381355</v>
      </c>
      <c r="AM225" s="13">
        <v>374549</v>
      </c>
      <c r="AN225" s="13">
        <v>0</v>
      </c>
      <c r="AO225" s="13">
        <v>0</v>
      </c>
      <c r="AP225" s="13">
        <v>0</v>
      </c>
      <c r="AQ225" s="13">
        <v>1984393</v>
      </c>
      <c r="AR225" s="13">
        <v>383175</v>
      </c>
      <c r="AS225" s="13">
        <v>1491640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361056.36950575502</v>
      </c>
      <c r="BD225" s="13">
        <v>0</v>
      </c>
      <c r="BE225" s="13">
        <v>1286402.6131211501</v>
      </c>
      <c r="BF225" s="13">
        <v>0</v>
      </c>
      <c r="BG225" s="13">
        <v>0</v>
      </c>
      <c r="BH225" s="13">
        <v>29461.320097300199</v>
      </c>
      <c r="BI225" s="13">
        <v>0</v>
      </c>
      <c r="BJ225" s="13">
        <v>820101.53587738296</v>
      </c>
      <c r="BK225" s="13">
        <v>0</v>
      </c>
      <c r="BL225" s="13">
        <v>0</v>
      </c>
    </row>
    <row r="226" spans="1:64" x14ac:dyDescent="0.3">
      <c r="A226" s="13">
        <v>16334</v>
      </c>
      <c r="B226" s="13">
        <v>25.292000000000002</v>
      </c>
      <c r="C226" s="13">
        <v>1289.8479</v>
      </c>
      <c r="D226" s="13">
        <f t="shared" si="3"/>
        <v>5.775841453898356</v>
      </c>
      <c r="E226" s="13" t="s">
        <v>3648</v>
      </c>
      <c r="F226" s="13" t="s">
        <v>512</v>
      </c>
      <c r="G226" s="13" t="s">
        <v>62</v>
      </c>
      <c r="H226" s="13">
        <v>0.22</v>
      </c>
      <c r="I226" s="13" t="b">
        <v>0</v>
      </c>
      <c r="J226" s="13">
        <v>12.48</v>
      </c>
      <c r="K226" s="13">
        <v>1289.85535</v>
      </c>
      <c r="L226" s="13" t="s">
        <v>3649</v>
      </c>
      <c r="M226" s="13" t="s">
        <v>259</v>
      </c>
      <c r="N226" s="13" t="s">
        <v>3650</v>
      </c>
      <c r="O226" s="13" t="s">
        <v>3651</v>
      </c>
      <c r="P226" s="13">
        <v>530</v>
      </c>
      <c r="Q226" s="13" t="b">
        <v>0</v>
      </c>
      <c r="R226" s="13" t="b">
        <v>1</v>
      </c>
      <c r="S226" s="13" t="b">
        <v>0</v>
      </c>
      <c r="T226" s="13" t="s">
        <v>3654</v>
      </c>
      <c r="U226" s="13" t="b">
        <v>0</v>
      </c>
      <c r="V226" s="13" t="b">
        <v>0</v>
      </c>
      <c r="W226" s="13">
        <v>16334</v>
      </c>
      <c r="X226" s="13">
        <v>0</v>
      </c>
      <c r="Y226" s="13">
        <v>0</v>
      </c>
      <c r="Z226" s="13">
        <v>0.99</v>
      </c>
      <c r="AA226" s="13">
        <v>-1</v>
      </c>
      <c r="AB226" s="13">
        <v>-1</v>
      </c>
      <c r="AC226" s="13">
        <v>-1</v>
      </c>
      <c r="AD226" s="13">
        <v>-1</v>
      </c>
      <c r="AE226" s="13">
        <v>-1</v>
      </c>
      <c r="AF226" s="13">
        <v>0.99</v>
      </c>
      <c r="AG226" s="13">
        <v>16.57</v>
      </c>
      <c r="AH226" s="13" t="s">
        <v>504</v>
      </c>
      <c r="AI226" s="13" t="s">
        <v>3655</v>
      </c>
      <c r="AJ226" s="13" t="s">
        <v>62</v>
      </c>
      <c r="AK226" s="13">
        <v>123817</v>
      </c>
      <c r="AL226" s="13">
        <v>220229</v>
      </c>
      <c r="AM226" s="13">
        <v>111429</v>
      </c>
      <c r="AN226" s="13">
        <v>0</v>
      </c>
      <c r="AO226" s="13">
        <v>0</v>
      </c>
      <c r="AP226" s="13">
        <v>0</v>
      </c>
      <c r="AQ226" s="13">
        <v>309137</v>
      </c>
      <c r="AR226" s="13">
        <v>304637</v>
      </c>
      <c r="AS226" s="13">
        <v>262706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151825.17252068699</v>
      </c>
      <c r="BD226" s="13">
        <v>0</v>
      </c>
      <c r="BE226" s="13">
        <v>292159.85386843199</v>
      </c>
      <c r="BF226" s="13">
        <v>0</v>
      </c>
      <c r="BG226" s="13">
        <v>0</v>
      </c>
      <c r="BH226" s="13">
        <v>59562.7221702444</v>
      </c>
      <c r="BI226" s="13">
        <v>0</v>
      </c>
      <c r="BJ226" s="13">
        <v>25606.660790876002</v>
      </c>
      <c r="BK226" s="13">
        <v>0</v>
      </c>
      <c r="BL226" s="13">
        <v>0</v>
      </c>
    </row>
    <row r="227" spans="1:64" x14ac:dyDescent="0.3">
      <c r="A227" s="13">
        <v>17003</v>
      </c>
      <c r="B227" s="13">
        <v>25.303000000000001</v>
      </c>
      <c r="C227" s="13">
        <v>1357.8319100000001</v>
      </c>
      <c r="D227" s="13">
        <f t="shared" si="3"/>
        <v>5.7518495952923168</v>
      </c>
      <c r="E227" s="13" t="s">
        <v>3881</v>
      </c>
      <c r="F227" s="13" t="s">
        <v>512</v>
      </c>
      <c r="G227" s="13" t="s">
        <v>62</v>
      </c>
      <c r="H227" s="13">
        <v>0.11</v>
      </c>
      <c r="I227" s="13" t="b">
        <v>0</v>
      </c>
      <c r="J227" s="13">
        <v>11.87</v>
      </c>
      <c r="K227" s="13">
        <v>1357.8241</v>
      </c>
      <c r="L227" s="13" t="s">
        <v>3882</v>
      </c>
      <c r="M227" s="13" t="s">
        <v>259</v>
      </c>
      <c r="N227" s="13" t="s">
        <v>3883</v>
      </c>
      <c r="O227" s="13" t="s">
        <v>3884</v>
      </c>
      <c r="P227" s="13">
        <v>530</v>
      </c>
      <c r="Q227" s="13" t="b">
        <v>0</v>
      </c>
      <c r="R227" s="13" t="b">
        <v>1</v>
      </c>
      <c r="S227" s="13" t="b">
        <v>0</v>
      </c>
      <c r="T227" s="13" t="s">
        <v>63</v>
      </c>
      <c r="U227" s="13" t="b">
        <v>0</v>
      </c>
      <c r="V227" s="13" t="b">
        <v>0</v>
      </c>
      <c r="W227" s="13">
        <v>17003</v>
      </c>
      <c r="X227" s="13">
        <v>0</v>
      </c>
      <c r="Y227" s="13">
        <v>0</v>
      </c>
      <c r="Z227" s="13">
        <v>0.96</v>
      </c>
      <c r="AA227" s="13">
        <v>-1</v>
      </c>
      <c r="AB227" s="13">
        <v>-1</v>
      </c>
      <c r="AC227" s="13">
        <v>-1</v>
      </c>
      <c r="AD227" s="13">
        <v>-1</v>
      </c>
      <c r="AE227" s="13">
        <v>-1</v>
      </c>
      <c r="AF227" s="13">
        <v>0.96</v>
      </c>
      <c r="AG227" s="13">
        <v>7.43</v>
      </c>
      <c r="AH227" s="13" t="s">
        <v>503</v>
      </c>
      <c r="AI227" s="13" t="s">
        <v>3885</v>
      </c>
      <c r="AJ227" s="13" t="s">
        <v>62</v>
      </c>
      <c r="AK227" s="13">
        <v>42151</v>
      </c>
      <c r="AL227" s="13">
        <v>79415</v>
      </c>
      <c r="AM227" s="13">
        <v>77755</v>
      </c>
      <c r="AN227" s="13">
        <v>0</v>
      </c>
      <c r="AO227" s="13">
        <v>0</v>
      </c>
      <c r="AP227" s="13">
        <v>0</v>
      </c>
      <c r="AQ227" s="13">
        <v>178063</v>
      </c>
      <c r="AR227" s="13">
        <v>125423</v>
      </c>
      <c r="AS227" s="13">
        <v>128625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66440.385992256299</v>
      </c>
      <c r="BD227" s="13">
        <v>0</v>
      </c>
      <c r="BE227" s="13">
        <v>144037.00490666501</v>
      </c>
      <c r="BF227" s="13">
        <v>0</v>
      </c>
      <c r="BG227" s="13">
        <v>0</v>
      </c>
      <c r="BH227" s="13">
        <v>21051.409076575201</v>
      </c>
      <c r="BI227" s="13">
        <v>0</v>
      </c>
      <c r="BJ227" s="13">
        <v>29511.143377837001</v>
      </c>
      <c r="BK227" s="13">
        <v>0</v>
      </c>
      <c r="BL227" s="13">
        <v>0</v>
      </c>
    </row>
    <row r="228" spans="1:64" x14ac:dyDescent="0.3">
      <c r="A228" s="13">
        <v>17023</v>
      </c>
      <c r="B228" s="13">
        <v>26.337</v>
      </c>
      <c r="C228" s="13">
        <v>1359.9260300000001</v>
      </c>
      <c r="D228" s="13">
        <f t="shared" si="3"/>
        <v>5.5590949849339504</v>
      </c>
      <c r="E228" s="13" t="s">
        <v>3891</v>
      </c>
      <c r="F228" s="13" t="s">
        <v>512</v>
      </c>
      <c r="G228" s="13" t="s">
        <v>62</v>
      </c>
      <c r="H228" s="13">
        <v>0.33</v>
      </c>
      <c r="I228" s="13" t="b">
        <v>0</v>
      </c>
      <c r="J228" s="13">
        <v>13.15</v>
      </c>
      <c r="K228" s="13">
        <v>1359.9335900000001</v>
      </c>
      <c r="L228" s="13" t="s">
        <v>3892</v>
      </c>
      <c r="M228" s="13" t="s">
        <v>259</v>
      </c>
      <c r="N228" s="13" t="s">
        <v>3893</v>
      </c>
      <c r="O228" s="13" t="s">
        <v>3894</v>
      </c>
      <c r="P228" s="13">
        <v>530</v>
      </c>
      <c r="Q228" s="13" t="b">
        <v>0</v>
      </c>
      <c r="R228" s="13" t="b">
        <v>1</v>
      </c>
      <c r="S228" s="13" t="b">
        <v>0</v>
      </c>
      <c r="T228" s="13" t="s">
        <v>3895</v>
      </c>
      <c r="U228" s="13" t="b">
        <v>0</v>
      </c>
      <c r="V228" s="13" t="b">
        <v>0</v>
      </c>
      <c r="W228" s="13">
        <v>17023</v>
      </c>
      <c r="X228" s="13">
        <v>0</v>
      </c>
      <c r="Y228" s="13">
        <v>0</v>
      </c>
      <c r="Z228" s="13">
        <v>0.98</v>
      </c>
      <c r="AA228" s="13">
        <v>-1</v>
      </c>
      <c r="AB228" s="13">
        <v>-1</v>
      </c>
      <c r="AC228" s="13">
        <v>-1</v>
      </c>
      <c r="AD228" s="13">
        <v>-1</v>
      </c>
      <c r="AE228" s="13">
        <v>-1</v>
      </c>
      <c r="AF228" s="13">
        <v>0.98</v>
      </c>
      <c r="AG228" s="13">
        <v>54.63</v>
      </c>
      <c r="AH228" s="13" t="s">
        <v>504</v>
      </c>
      <c r="AI228" s="13" t="s">
        <v>3896</v>
      </c>
      <c r="AJ228" s="13" t="s">
        <v>62</v>
      </c>
      <c r="AK228" s="13">
        <v>706410</v>
      </c>
      <c r="AL228" s="13">
        <v>1186928</v>
      </c>
      <c r="AM228" s="13">
        <v>1136207</v>
      </c>
      <c r="AN228" s="13">
        <v>10490</v>
      </c>
      <c r="AO228" s="13">
        <v>0</v>
      </c>
      <c r="AP228" s="13">
        <v>0</v>
      </c>
      <c r="AQ228" s="13">
        <v>914816</v>
      </c>
      <c r="AR228" s="13">
        <v>1058830</v>
      </c>
      <c r="AS228" s="13">
        <v>864493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1009848.13740032</v>
      </c>
      <c r="BD228" s="13">
        <v>3496.5718978719601</v>
      </c>
      <c r="BE228" s="13">
        <v>946046.56228332897</v>
      </c>
      <c r="BF228" s="13">
        <v>0</v>
      </c>
      <c r="BG228" s="13">
        <v>0</v>
      </c>
      <c r="BH228" s="13">
        <v>264006.05708345701</v>
      </c>
      <c r="BI228" s="13">
        <v>6056.2401794317602</v>
      </c>
      <c r="BJ228" s="13">
        <v>100862.46796277299</v>
      </c>
      <c r="BK228" s="13">
        <v>0</v>
      </c>
      <c r="BL228" s="13">
        <v>0</v>
      </c>
    </row>
    <row r="229" spans="1:64" x14ac:dyDescent="0.3">
      <c r="A229" s="13">
        <v>18277</v>
      </c>
      <c r="B229" s="13">
        <v>26.096</v>
      </c>
      <c r="C229" s="13">
        <v>1501.92615</v>
      </c>
      <c r="D229" s="13">
        <f t="shared" si="3"/>
        <v>5.4463693513424634</v>
      </c>
      <c r="E229" s="13" t="s">
        <v>4119</v>
      </c>
      <c r="F229" s="13" t="s">
        <v>512</v>
      </c>
      <c r="G229" s="13" t="s">
        <v>62</v>
      </c>
      <c r="H229" s="13">
        <v>0.22</v>
      </c>
      <c r="I229" s="13" t="b">
        <v>0</v>
      </c>
      <c r="J229" s="13">
        <v>12.8</v>
      </c>
      <c r="K229" s="13">
        <v>1501.91797</v>
      </c>
      <c r="L229" s="13" t="s">
        <v>4120</v>
      </c>
      <c r="M229" s="13" t="s">
        <v>259</v>
      </c>
      <c r="N229" s="13" t="s">
        <v>4121</v>
      </c>
      <c r="O229" s="13" t="s">
        <v>4122</v>
      </c>
      <c r="P229" s="13">
        <v>530</v>
      </c>
      <c r="Q229" s="13" t="b">
        <v>0</v>
      </c>
      <c r="R229" s="13" t="b">
        <v>1</v>
      </c>
      <c r="S229" s="13" t="b">
        <v>0</v>
      </c>
      <c r="T229" s="13" t="s">
        <v>4123</v>
      </c>
      <c r="U229" s="13" t="b">
        <v>0</v>
      </c>
      <c r="V229" s="13" t="b">
        <v>0</v>
      </c>
      <c r="W229" s="13">
        <v>18277</v>
      </c>
      <c r="X229" s="13">
        <v>0</v>
      </c>
      <c r="Y229" s="13">
        <v>0</v>
      </c>
      <c r="Z229" s="13">
        <v>1</v>
      </c>
      <c r="AA229" s="13">
        <v>-1</v>
      </c>
      <c r="AB229" s="13">
        <v>-1</v>
      </c>
      <c r="AC229" s="13">
        <v>-1</v>
      </c>
      <c r="AD229" s="13">
        <v>-1</v>
      </c>
      <c r="AE229" s="13">
        <v>-1</v>
      </c>
      <c r="AF229" s="13">
        <v>1</v>
      </c>
      <c r="AG229" s="13">
        <v>11.71</v>
      </c>
      <c r="AH229" s="13" t="s">
        <v>498</v>
      </c>
      <c r="AI229" s="13" t="s">
        <v>4124</v>
      </c>
      <c r="AJ229" s="13" t="s">
        <v>62</v>
      </c>
      <c r="AK229" s="13">
        <v>19579</v>
      </c>
      <c r="AL229" s="13">
        <v>81562</v>
      </c>
      <c r="AM229" s="13">
        <v>163913</v>
      </c>
      <c r="AN229" s="13">
        <v>129688</v>
      </c>
      <c r="AO229" s="13">
        <v>162838</v>
      </c>
      <c r="AP229" s="13">
        <v>212908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88351.473573682</v>
      </c>
      <c r="BD229" s="13">
        <v>168477.97042085399</v>
      </c>
      <c r="BE229" s="13">
        <v>0</v>
      </c>
      <c r="BF229" s="13">
        <v>0</v>
      </c>
      <c r="BG229" s="13">
        <v>0</v>
      </c>
      <c r="BH229" s="13">
        <v>72406.196508994399</v>
      </c>
      <c r="BI229" s="13">
        <v>41895.545366651597</v>
      </c>
      <c r="BJ229" s="13">
        <v>0</v>
      </c>
      <c r="BK229" s="13">
        <v>0</v>
      </c>
      <c r="BL229" s="13">
        <v>0</v>
      </c>
    </row>
    <row r="230" spans="1:64" x14ac:dyDescent="0.3">
      <c r="A230">
        <v>16769</v>
      </c>
      <c r="B230">
        <v>25.933</v>
      </c>
      <c r="C230">
        <v>1331.896</v>
      </c>
      <c r="D230">
        <f t="shared" si="3"/>
        <v>4.7601087630318073</v>
      </c>
      <c r="E230" t="s">
        <v>3795</v>
      </c>
      <c r="F230" t="s">
        <v>512</v>
      </c>
      <c r="G230" t="s">
        <v>62</v>
      </c>
      <c r="H230">
        <v>0.5</v>
      </c>
      <c r="I230" t="b">
        <v>1</v>
      </c>
      <c r="J230">
        <v>12.9</v>
      </c>
      <c r="K230">
        <v>1331.9023400000001</v>
      </c>
      <c r="L230" t="s">
        <v>3796</v>
      </c>
      <c r="M230" t="s">
        <v>259</v>
      </c>
      <c r="N230" t="s">
        <v>3797</v>
      </c>
      <c r="O230" t="s">
        <v>3798</v>
      </c>
      <c r="P230">
        <v>410</v>
      </c>
      <c r="Q230" t="b">
        <v>0</v>
      </c>
      <c r="R230" t="b">
        <v>1</v>
      </c>
      <c r="S230" t="b">
        <v>1</v>
      </c>
      <c r="T230" t="s">
        <v>63</v>
      </c>
      <c r="U230" t="b">
        <v>0</v>
      </c>
      <c r="V230" t="b">
        <v>0</v>
      </c>
      <c r="W230">
        <v>16769</v>
      </c>
      <c r="X230">
        <v>0</v>
      </c>
      <c r="Y230">
        <v>0</v>
      </c>
      <c r="Z230">
        <v>0.96</v>
      </c>
      <c r="AA230">
        <v>0.13</v>
      </c>
      <c r="AB230">
        <v>0.92</v>
      </c>
      <c r="AC230">
        <v>0.11</v>
      </c>
      <c r="AD230">
        <v>12</v>
      </c>
      <c r="AE230">
        <v>1.17</v>
      </c>
      <c r="AF230">
        <v>1.5</v>
      </c>
      <c r="AG230">
        <v>194.51</v>
      </c>
      <c r="AH230" t="s">
        <v>503</v>
      </c>
      <c r="AI230" t="s">
        <v>3799</v>
      </c>
      <c r="AJ230" t="s">
        <v>3800</v>
      </c>
      <c r="AK230">
        <v>4833476</v>
      </c>
      <c r="AL230">
        <v>5945571</v>
      </c>
      <c r="AM230">
        <v>6505706</v>
      </c>
      <c r="AN230">
        <v>359863</v>
      </c>
      <c r="AO230">
        <v>183506</v>
      </c>
      <c r="AP230">
        <v>390925</v>
      </c>
      <c r="AQ230">
        <v>9148141</v>
      </c>
      <c r="AR230">
        <v>8452512</v>
      </c>
      <c r="AS230">
        <v>7765259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5761584.4993256303</v>
      </c>
      <c r="BD230">
        <v>311431.33890920097</v>
      </c>
      <c r="BE230">
        <v>8455304.00207421</v>
      </c>
      <c r="BF230">
        <v>0</v>
      </c>
      <c r="BG230">
        <v>0</v>
      </c>
      <c r="BH230">
        <v>851162.04047220701</v>
      </c>
      <c r="BI230">
        <v>111869.71427981</v>
      </c>
      <c r="BJ230">
        <v>691445.31687572703</v>
      </c>
      <c r="BK230">
        <v>0</v>
      </c>
      <c r="BL230">
        <v>0</v>
      </c>
    </row>
    <row r="231" spans="1:64" x14ac:dyDescent="0.3">
      <c r="A231">
        <v>16885</v>
      </c>
      <c r="B231">
        <v>26.056000000000001</v>
      </c>
      <c r="C231">
        <v>1345.9116200000001</v>
      </c>
      <c r="D231">
        <f t="shared" si="3"/>
        <v>4.7179695504652104</v>
      </c>
      <c r="E231" t="s">
        <v>3837</v>
      </c>
      <c r="F231" t="s">
        <v>512</v>
      </c>
      <c r="G231" t="s">
        <v>62</v>
      </c>
      <c r="H231">
        <v>0.39</v>
      </c>
      <c r="I231" t="b">
        <v>1</v>
      </c>
      <c r="J231">
        <v>13.03</v>
      </c>
      <c r="K231">
        <v>1345.91797</v>
      </c>
      <c r="L231" t="s">
        <v>3838</v>
      </c>
      <c r="M231" t="s">
        <v>259</v>
      </c>
      <c r="N231" t="s">
        <v>3839</v>
      </c>
      <c r="O231" t="s">
        <v>3840</v>
      </c>
      <c r="P231">
        <v>530</v>
      </c>
      <c r="Q231" t="b">
        <v>0</v>
      </c>
      <c r="R231" t="b">
        <v>1</v>
      </c>
      <c r="S231" t="b">
        <v>0</v>
      </c>
      <c r="T231" t="s">
        <v>611</v>
      </c>
      <c r="U231" t="b">
        <v>0</v>
      </c>
      <c r="V231" t="b">
        <v>0</v>
      </c>
      <c r="W231">
        <v>16885</v>
      </c>
      <c r="X231">
        <v>0</v>
      </c>
      <c r="Y231">
        <v>0</v>
      </c>
      <c r="Z231">
        <v>0.96</v>
      </c>
      <c r="AA231">
        <v>0.1</v>
      </c>
      <c r="AB231">
        <v>0.47</v>
      </c>
      <c r="AC231">
        <v>0.05</v>
      </c>
      <c r="AD231">
        <v>10</v>
      </c>
      <c r="AE231">
        <v>0.2</v>
      </c>
      <c r="AF231">
        <v>0.76</v>
      </c>
      <c r="AG231">
        <v>235.65</v>
      </c>
      <c r="AH231" t="s">
        <v>504</v>
      </c>
      <c r="AI231" t="s">
        <v>3841</v>
      </c>
      <c r="AJ231" t="s">
        <v>3842</v>
      </c>
      <c r="AK231">
        <v>5584766</v>
      </c>
      <c r="AL231">
        <v>3584740</v>
      </c>
      <c r="AM231">
        <v>4064777</v>
      </c>
      <c r="AN231">
        <v>360250</v>
      </c>
      <c r="AO231">
        <v>217871</v>
      </c>
      <c r="AP231">
        <v>167756</v>
      </c>
      <c r="AQ231">
        <v>3744405</v>
      </c>
      <c r="AR231">
        <v>3686250</v>
      </c>
      <c r="AS231">
        <v>3115526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4411427.7474356797</v>
      </c>
      <c r="BD231">
        <v>248625.35573893899</v>
      </c>
      <c r="BE231">
        <v>3515394.0032941401</v>
      </c>
      <c r="BF231">
        <v>0</v>
      </c>
      <c r="BG231">
        <v>0</v>
      </c>
      <c r="BH231">
        <v>1044103.2801831299</v>
      </c>
      <c r="BI231">
        <v>99864.175384804606</v>
      </c>
      <c r="BJ231">
        <v>347514.05884573102</v>
      </c>
      <c r="BK231">
        <v>0</v>
      </c>
      <c r="BL231">
        <v>0</v>
      </c>
    </row>
    <row r="232" spans="1:64" x14ac:dyDescent="0.3">
      <c r="A232">
        <v>18172</v>
      </c>
      <c r="B232">
        <v>25.91</v>
      </c>
      <c r="C232">
        <v>1487.90796</v>
      </c>
      <c r="D232">
        <f t="shared" si="3"/>
        <v>3.7771296198835409</v>
      </c>
      <c r="E232" t="s">
        <v>4104</v>
      </c>
      <c r="F232" t="s">
        <v>512</v>
      </c>
      <c r="G232" t="s">
        <v>62</v>
      </c>
      <c r="H232">
        <v>0.17</v>
      </c>
      <c r="I232" t="b">
        <v>0</v>
      </c>
      <c r="J232">
        <v>12.55</v>
      </c>
      <c r="K232">
        <v>1487.9023400000001</v>
      </c>
      <c r="L232" t="s">
        <v>4105</v>
      </c>
      <c r="M232" t="s">
        <v>259</v>
      </c>
      <c r="N232" t="s">
        <v>4106</v>
      </c>
      <c r="O232" t="s">
        <v>4107</v>
      </c>
      <c r="P232">
        <v>530</v>
      </c>
      <c r="Q232" t="b">
        <v>0</v>
      </c>
      <c r="R232" t="b">
        <v>1</v>
      </c>
      <c r="S232" t="b">
        <v>0</v>
      </c>
      <c r="T232" t="s">
        <v>63</v>
      </c>
      <c r="U232" t="b">
        <v>0</v>
      </c>
      <c r="V232" t="b">
        <v>0</v>
      </c>
      <c r="W232">
        <v>18172</v>
      </c>
      <c r="X232">
        <v>0</v>
      </c>
      <c r="Y232">
        <v>0</v>
      </c>
      <c r="Z232">
        <v>0.98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0.98</v>
      </c>
      <c r="AG232">
        <v>19.09</v>
      </c>
      <c r="AH232" t="s">
        <v>497</v>
      </c>
      <c r="AI232" t="s">
        <v>4108</v>
      </c>
      <c r="AJ232" t="s">
        <v>62</v>
      </c>
      <c r="AK232">
        <v>217137</v>
      </c>
      <c r="AL232">
        <v>231747</v>
      </c>
      <c r="AM232">
        <v>129141</v>
      </c>
      <c r="AN232">
        <v>425405</v>
      </c>
      <c r="AO232">
        <v>118643</v>
      </c>
      <c r="AP232">
        <v>305309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192674.78543320499</v>
      </c>
      <c r="BD232">
        <v>283119.26664366201</v>
      </c>
      <c r="BE232">
        <v>0</v>
      </c>
      <c r="BF232">
        <v>0</v>
      </c>
      <c r="BG232">
        <v>0</v>
      </c>
      <c r="BH232">
        <v>55505.013455784698</v>
      </c>
      <c r="BI232">
        <v>154580.19448817399</v>
      </c>
      <c r="BJ232">
        <v>0</v>
      </c>
      <c r="BK232">
        <v>0</v>
      </c>
      <c r="BL232">
        <v>0</v>
      </c>
    </row>
    <row r="233" spans="1:64" x14ac:dyDescent="0.3">
      <c r="A233">
        <v>18310</v>
      </c>
      <c r="B233">
        <v>26.012</v>
      </c>
      <c r="C233">
        <v>1505.94373</v>
      </c>
      <c r="D233">
        <f t="shared" si="3"/>
        <v>3.7252249135640114</v>
      </c>
      <c r="E233" t="s">
        <v>4125</v>
      </c>
      <c r="F233" t="s">
        <v>512</v>
      </c>
      <c r="G233" t="s">
        <v>62</v>
      </c>
      <c r="H233">
        <v>0.06</v>
      </c>
      <c r="I233" t="b">
        <v>0</v>
      </c>
      <c r="J233">
        <v>13.1</v>
      </c>
      <c r="K233">
        <v>1505.9493399999999</v>
      </c>
      <c r="L233" t="s">
        <v>4126</v>
      </c>
      <c r="M233" t="s">
        <v>259</v>
      </c>
      <c r="N233" t="s">
        <v>4127</v>
      </c>
      <c r="O233" t="s">
        <v>4128</v>
      </c>
      <c r="P233">
        <v>530</v>
      </c>
      <c r="Q233" t="b">
        <v>0</v>
      </c>
      <c r="R233" t="b">
        <v>1</v>
      </c>
      <c r="S233" t="b">
        <v>0</v>
      </c>
      <c r="T233" t="s">
        <v>63</v>
      </c>
      <c r="U233" t="b">
        <v>0</v>
      </c>
      <c r="V233" t="b">
        <v>0</v>
      </c>
      <c r="W233">
        <v>18310</v>
      </c>
      <c r="X233">
        <v>0</v>
      </c>
      <c r="Y233">
        <v>0</v>
      </c>
      <c r="Z233">
        <v>0.98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0.98</v>
      </c>
      <c r="AG233">
        <v>9.52</v>
      </c>
      <c r="AH233" t="s">
        <v>499</v>
      </c>
      <c r="AI233" t="s">
        <v>4129</v>
      </c>
      <c r="AJ233" t="s">
        <v>62</v>
      </c>
      <c r="AK233">
        <v>18863</v>
      </c>
      <c r="AL233">
        <v>58163</v>
      </c>
      <c r="AM233">
        <v>18443</v>
      </c>
      <c r="AN233">
        <v>135361</v>
      </c>
      <c r="AO233">
        <v>248508</v>
      </c>
      <c r="AP233">
        <v>123856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31823.196089271099</v>
      </c>
      <c r="BD233">
        <v>169241.842434791</v>
      </c>
      <c r="BE233">
        <v>0</v>
      </c>
      <c r="BF233">
        <v>0</v>
      </c>
      <c r="BG233">
        <v>0</v>
      </c>
      <c r="BH233">
        <v>22812.175884502001</v>
      </c>
      <c r="BI233">
        <v>68886.973044621001</v>
      </c>
      <c r="BJ233">
        <v>0</v>
      </c>
      <c r="BK233">
        <v>0</v>
      </c>
      <c r="BL233">
        <v>0</v>
      </c>
    </row>
    <row r="234" spans="1:64" x14ac:dyDescent="0.3">
      <c r="A234">
        <v>18063</v>
      </c>
      <c r="B234">
        <v>25.611000000000001</v>
      </c>
      <c r="C234">
        <v>1473.8920900000001</v>
      </c>
      <c r="D234">
        <f t="shared" si="3"/>
        <v>3.6434279020333897</v>
      </c>
      <c r="E234" t="s">
        <v>4093</v>
      </c>
      <c r="F234" t="s">
        <v>512</v>
      </c>
      <c r="G234" t="s">
        <v>62</v>
      </c>
      <c r="H234">
        <v>0.11</v>
      </c>
      <c r="I234" t="b">
        <v>0</v>
      </c>
      <c r="J234">
        <v>12.33</v>
      </c>
      <c r="K234">
        <v>1473.88672</v>
      </c>
      <c r="L234" t="s">
        <v>4094</v>
      </c>
      <c r="M234" t="s">
        <v>259</v>
      </c>
      <c r="N234" t="s">
        <v>4095</v>
      </c>
      <c r="O234" t="s">
        <v>4096</v>
      </c>
      <c r="P234">
        <v>530</v>
      </c>
      <c r="Q234" t="b">
        <v>0</v>
      </c>
      <c r="R234" t="b">
        <v>1</v>
      </c>
      <c r="S234" t="b">
        <v>0</v>
      </c>
      <c r="T234" t="s">
        <v>63</v>
      </c>
      <c r="U234" t="b">
        <v>0</v>
      </c>
      <c r="V234" t="b">
        <v>0</v>
      </c>
      <c r="W234">
        <v>18063</v>
      </c>
      <c r="X234">
        <v>0</v>
      </c>
      <c r="Y234">
        <v>0</v>
      </c>
      <c r="Z234">
        <v>0.98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0.98</v>
      </c>
      <c r="AG234">
        <v>14.77</v>
      </c>
      <c r="AH234" t="s">
        <v>493</v>
      </c>
      <c r="AI234" t="s">
        <v>4098</v>
      </c>
      <c r="AJ234" t="s">
        <v>62</v>
      </c>
      <c r="AK234">
        <v>138061</v>
      </c>
      <c r="AL234">
        <v>80591</v>
      </c>
      <c r="AM234">
        <v>147105</v>
      </c>
      <c r="AN234">
        <v>90517</v>
      </c>
      <c r="AO234">
        <v>100647</v>
      </c>
      <c r="AP234">
        <v>197518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121918.860896393</v>
      </c>
      <c r="BD234">
        <v>129560.782553857</v>
      </c>
      <c r="BE234">
        <v>0</v>
      </c>
      <c r="BF234">
        <v>0</v>
      </c>
      <c r="BG234">
        <v>0</v>
      </c>
      <c r="BH234">
        <v>36075.541889920001</v>
      </c>
      <c r="BI234">
        <v>59070.685414503401</v>
      </c>
      <c r="BJ234">
        <v>0</v>
      </c>
      <c r="BK234">
        <v>0</v>
      </c>
      <c r="BL234">
        <v>0</v>
      </c>
    </row>
    <row r="235" spans="1:64" x14ac:dyDescent="0.3">
      <c r="A235">
        <v>16685</v>
      </c>
      <c r="B235">
        <v>26.047000000000001</v>
      </c>
      <c r="C235">
        <v>1323.9292</v>
      </c>
      <c r="D235">
        <f t="shared" si="3"/>
        <v>3.3158762895785623</v>
      </c>
      <c r="E235" t="s">
        <v>3779</v>
      </c>
      <c r="F235" t="s">
        <v>512</v>
      </c>
      <c r="G235" t="s">
        <v>62</v>
      </c>
      <c r="H235">
        <v>0.22</v>
      </c>
      <c r="I235" t="b">
        <v>0</v>
      </c>
      <c r="J235">
        <v>13.21</v>
      </c>
      <c r="K235">
        <v>1323.9335900000001</v>
      </c>
      <c r="L235" t="s">
        <v>3780</v>
      </c>
      <c r="M235" t="s">
        <v>259</v>
      </c>
      <c r="N235" t="s">
        <v>3781</v>
      </c>
      <c r="O235" t="s">
        <v>3782</v>
      </c>
      <c r="P235">
        <v>530</v>
      </c>
      <c r="Q235" t="b">
        <v>0</v>
      </c>
      <c r="R235" t="b">
        <v>1</v>
      </c>
      <c r="S235" t="b">
        <v>0</v>
      </c>
      <c r="T235" t="s">
        <v>63</v>
      </c>
      <c r="U235" t="b">
        <v>0</v>
      </c>
      <c r="V235" t="b">
        <v>0</v>
      </c>
      <c r="W235">
        <v>16685</v>
      </c>
      <c r="X235">
        <v>0</v>
      </c>
      <c r="Y235">
        <v>0</v>
      </c>
      <c r="Z235">
        <v>0.99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0.99</v>
      </c>
      <c r="AG235">
        <v>47.55</v>
      </c>
      <c r="AH235" t="s">
        <v>504</v>
      </c>
      <c r="AI235" t="s">
        <v>3783</v>
      </c>
      <c r="AJ235" t="s">
        <v>62</v>
      </c>
      <c r="AK235">
        <v>495254</v>
      </c>
      <c r="AL235">
        <v>998483</v>
      </c>
      <c r="AM235">
        <v>507623</v>
      </c>
      <c r="AN235">
        <v>0</v>
      </c>
      <c r="AO235">
        <v>0</v>
      </c>
      <c r="AP235">
        <v>12081</v>
      </c>
      <c r="AQ235">
        <v>447226</v>
      </c>
      <c r="AR235">
        <v>1224514</v>
      </c>
      <c r="AS235">
        <v>502663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667120.00036538695</v>
      </c>
      <c r="BD235">
        <v>4026.9617527973401</v>
      </c>
      <c r="BE235">
        <v>724801.05281509098</v>
      </c>
      <c r="BF235">
        <v>0</v>
      </c>
      <c r="BG235">
        <v>0</v>
      </c>
      <c r="BH235">
        <v>287035.41046290199</v>
      </c>
      <c r="BI235">
        <v>6974.9023559816096</v>
      </c>
      <c r="BJ235">
        <v>433650.95664724102</v>
      </c>
      <c r="BK235">
        <v>0</v>
      </c>
      <c r="BL235">
        <v>0</v>
      </c>
    </row>
    <row r="236" spans="1:64" x14ac:dyDescent="0.3">
      <c r="A236">
        <v>17139</v>
      </c>
      <c r="B236">
        <v>25.576000000000001</v>
      </c>
      <c r="C236">
        <v>1373.8593800000001</v>
      </c>
      <c r="D236">
        <f t="shared" si="3"/>
        <v>2.9333510256789723</v>
      </c>
      <c r="E236" t="s">
        <v>3925</v>
      </c>
      <c r="F236" t="s">
        <v>512</v>
      </c>
      <c r="G236" t="s">
        <v>62</v>
      </c>
      <c r="H236">
        <v>0.11</v>
      </c>
      <c r="I236" t="b">
        <v>0</v>
      </c>
      <c r="J236">
        <v>12.31</v>
      </c>
      <c r="K236">
        <v>1373.85535</v>
      </c>
      <c r="L236" t="s">
        <v>269</v>
      </c>
      <c r="M236" t="s">
        <v>259</v>
      </c>
      <c r="N236" t="s">
        <v>270</v>
      </c>
      <c r="O236" t="s">
        <v>271</v>
      </c>
      <c r="P236">
        <v>530</v>
      </c>
      <c r="Q236" t="b">
        <v>0</v>
      </c>
      <c r="R236" t="b">
        <v>1</v>
      </c>
      <c r="S236" t="b">
        <v>0</v>
      </c>
      <c r="T236" t="s">
        <v>63</v>
      </c>
      <c r="U236" t="b">
        <v>0</v>
      </c>
      <c r="V236" t="b">
        <v>0</v>
      </c>
      <c r="W236">
        <v>17139</v>
      </c>
      <c r="X236">
        <v>0</v>
      </c>
      <c r="Y236">
        <v>0</v>
      </c>
      <c r="Z236">
        <v>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1</v>
      </c>
      <c r="AG236">
        <v>10.33</v>
      </c>
      <c r="AH236" t="s">
        <v>503</v>
      </c>
      <c r="AI236" t="s">
        <v>3926</v>
      </c>
      <c r="AJ236" t="s">
        <v>62</v>
      </c>
      <c r="AK236">
        <v>54149</v>
      </c>
      <c r="AL236">
        <v>36577</v>
      </c>
      <c r="AM236">
        <v>45681</v>
      </c>
      <c r="AN236">
        <v>0</v>
      </c>
      <c r="AO236">
        <v>0</v>
      </c>
      <c r="AP236">
        <v>0</v>
      </c>
      <c r="AQ236">
        <v>127800</v>
      </c>
      <c r="AR236">
        <v>135061</v>
      </c>
      <c r="AS236">
        <v>158932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45468.898019732304</v>
      </c>
      <c r="BD236">
        <v>0</v>
      </c>
      <c r="BE236">
        <v>140597.616756937</v>
      </c>
      <c r="BF236">
        <v>0</v>
      </c>
      <c r="BG236">
        <v>0</v>
      </c>
      <c r="BH236">
        <v>8787.9349565048706</v>
      </c>
      <c r="BI236">
        <v>0</v>
      </c>
      <c r="BJ236">
        <v>16287.9701962898</v>
      </c>
      <c r="BK236">
        <v>0</v>
      </c>
      <c r="BL236">
        <v>0</v>
      </c>
    </row>
    <row r="237" spans="1:64" x14ac:dyDescent="0.3">
      <c r="A237">
        <v>17063</v>
      </c>
      <c r="B237">
        <v>25.84</v>
      </c>
      <c r="C237">
        <v>1363.96875</v>
      </c>
      <c r="D237">
        <f t="shared" si="3"/>
        <v>2.8666428086997215</v>
      </c>
      <c r="E237" t="s">
        <v>3904</v>
      </c>
      <c r="F237" t="s">
        <v>512</v>
      </c>
      <c r="G237" t="s">
        <v>62</v>
      </c>
      <c r="H237">
        <v>0.33</v>
      </c>
      <c r="I237" t="b">
        <v>0</v>
      </c>
      <c r="J237">
        <v>13.53</v>
      </c>
      <c r="K237">
        <v>1363.9648400000001</v>
      </c>
      <c r="L237" t="s">
        <v>3905</v>
      </c>
      <c r="M237" t="s">
        <v>259</v>
      </c>
      <c r="N237" t="s">
        <v>3906</v>
      </c>
      <c r="O237" t="s">
        <v>3907</v>
      </c>
      <c r="P237">
        <v>530</v>
      </c>
      <c r="Q237" t="b">
        <v>0</v>
      </c>
      <c r="R237" t="b">
        <v>1</v>
      </c>
      <c r="S237" t="b">
        <v>0</v>
      </c>
      <c r="T237" t="s">
        <v>63</v>
      </c>
      <c r="U237" t="b">
        <v>0</v>
      </c>
      <c r="V237" t="b">
        <v>0</v>
      </c>
      <c r="W237">
        <v>17063</v>
      </c>
      <c r="X237">
        <v>0</v>
      </c>
      <c r="Y237">
        <v>0</v>
      </c>
      <c r="Z237">
        <v>0.99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0.99</v>
      </c>
      <c r="AG237">
        <v>133.41999999999999</v>
      </c>
      <c r="AH237" t="s">
        <v>499</v>
      </c>
      <c r="AI237" t="s">
        <v>3908</v>
      </c>
      <c r="AJ237" t="s">
        <v>62</v>
      </c>
      <c r="AK237">
        <v>2825127</v>
      </c>
      <c r="AL237">
        <v>3337890</v>
      </c>
      <c r="AM237">
        <v>3378888</v>
      </c>
      <c r="AN237">
        <v>2872775</v>
      </c>
      <c r="AO237">
        <v>3122470</v>
      </c>
      <c r="AP237">
        <v>3371674</v>
      </c>
      <c r="AQ237">
        <v>0</v>
      </c>
      <c r="AR237">
        <v>0</v>
      </c>
      <c r="AS237">
        <v>0</v>
      </c>
      <c r="AT237">
        <v>15226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3180635.1114943102</v>
      </c>
      <c r="BD237">
        <v>3122306.2519029099</v>
      </c>
      <c r="BE237">
        <v>0</v>
      </c>
      <c r="BF237">
        <v>5075.3223135919297</v>
      </c>
      <c r="BG237">
        <v>0</v>
      </c>
      <c r="BH237">
        <v>308561.09574499301</v>
      </c>
      <c r="BI237">
        <v>249449.71136568199</v>
      </c>
      <c r="BJ237">
        <v>0</v>
      </c>
      <c r="BK237">
        <v>8790.7161119292396</v>
      </c>
      <c r="BL237">
        <v>0</v>
      </c>
    </row>
    <row r="238" spans="1:64" x14ac:dyDescent="0.3">
      <c r="A238">
        <v>16802</v>
      </c>
      <c r="B238">
        <v>25.530999999999999</v>
      </c>
      <c r="C238">
        <v>1335.9373800000001</v>
      </c>
      <c r="D238">
        <f t="shared" si="3"/>
        <v>2.8369673675027993</v>
      </c>
      <c r="E238" t="s">
        <v>3829</v>
      </c>
      <c r="F238" t="s">
        <v>512</v>
      </c>
      <c r="G238" t="s">
        <v>62</v>
      </c>
      <c r="H238">
        <v>0.33</v>
      </c>
      <c r="I238" t="b">
        <v>0</v>
      </c>
      <c r="J238">
        <v>13.19</v>
      </c>
      <c r="K238">
        <v>1335.9335900000001</v>
      </c>
      <c r="L238" t="s">
        <v>266</v>
      </c>
      <c r="M238" t="s">
        <v>259</v>
      </c>
      <c r="N238" t="s">
        <v>267</v>
      </c>
      <c r="O238" t="s">
        <v>268</v>
      </c>
      <c r="P238">
        <v>530</v>
      </c>
      <c r="Q238" t="b">
        <v>0</v>
      </c>
      <c r="R238" t="b">
        <v>1</v>
      </c>
      <c r="S238" t="b">
        <v>0</v>
      </c>
      <c r="T238" t="s">
        <v>63</v>
      </c>
      <c r="U238" t="b">
        <v>0</v>
      </c>
      <c r="V238" t="b">
        <v>0</v>
      </c>
      <c r="W238">
        <v>16802</v>
      </c>
      <c r="X238">
        <v>0</v>
      </c>
      <c r="Y238">
        <v>0</v>
      </c>
      <c r="Z238">
        <v>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1</v>
      </c>
      <c r="AG238">
        <v>82.04</v>
      </c>
      <c r="AH238" t="s">
        <v>501</v>
      </c>
      <c r="AI238" t="s">
        <v>3831</v>
      </c>
      <c r="AJ238" t="s">
        <v>62</v>
      </c>
      <c r="AK238">
        <v>1156734</v>
      </c>
      <c r="AL238">
        <v>1300010</v>
      </c>
      <c r="AM238">
        <v>1475756</v>
      </c>
      <c r="AN238">
        <v>1098429</v>
      </c>
      <c r="AO238">
        <v>1251698</v>
      </c>
      <c r="AP238">
        <v>1291544</v>
      </c>
      <c r="AQ238">
        <v>0</v>
      </c>
      <c r="AR238">
        <v>0</v>
      </c>
      <c r="AS238">
        <v>0</v>
      </c>
      <c r="AT238">
        <v>12316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1310833.33424858</v>
      </c>
      <c r="BD238">
        <v>1213890.2457735899</v>
      </c>
      <c r="BE238">
        <v>0</v>
      </c>
      <c r="BF238">
        <v>4105.2798985440004</v>
      </c>
      <c r="BG238">
        <v>0</v>
      </c>
      <c r="BH238">
        <v>159785.86208526301</v>
      </c>
      <c r="BI238">
        <v>101957.80003191299</v>
      </c>
      <c r="BJ238">
        <v>0</v>
      </c>
      <c r="BK238">
        <v>7110.5533635694201</v>
      </c>
      <c r="BL238">
        <v>0</v>
      </c>
    </row>
    <row r="239" spans="1:64" x14ac:dyDescent="0.3">
      <c r="A239">
        <v>18062</v>
      </c>
      <c r="B239">
        <v>25.74</v>
      </c>
      <c r="C239">
        <v>1473.89075</v>
      </c>
      <c r="D239">
        <f t="shared" si="3"/>
        <v>2.7342671220058512</v>
      </c>
      <c r="E239" t="s">
        <v>4093</v>
      </c>
      <c r="F239" t="s">
        <v>512</v>
      </c>
      <c r="G239" t="s">
        <v>62</v>
      </c>
      <c r="H239">
        <v>0.17</v>
      </c>
      <c r="I239" t="b">
        <v>0</v>
      </c>
      <c r="J239">
        <v>12.33</v>
      </c>
      <c r="K239">
        <v>1473.88672</v>
      </c>
      <c r="L239" t="s">
        <v>4094</v>
      </c>
      <c r="M239" t="s">
        <v>259</v>
      </c>
      <c r="N239" t="s">
        <v>4095</v>
      </c>
      <c r="O239" t="s">
        <v>4096</v>
      </c>
      <c r="P239">
        <v>530</v>
      </c>
      <c r="Q239" t="b">
        <v>0</v>
      </c>
      <c r="R239" t="b">
        <v>1</v>
      </c>
      <c r="S239" t="b">
        <v>0</v>
      </c>
      <c r="T239" t="s">
        <v>63</v>
      </c>
      <c r="U239" t="b">
        <v>0</v>
      </c>
      <c r="V239" t="b">
        <v>0</v>
      </c>
      <c r="W239">
        <v>18062</v>
      </c>
      <c r="X239">
        <v>0</v>
      </c>
      <c r="Y239">
        <v>0</v>
      </c>
      <c r="Z239">
        <v>0.99</v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0.99</v>
      </c>
      <c r="AG239">
        <v>14.9</v>
      </c>
      <c r="AH239" t="s">
        <v>497</v>
      </c>
      <c r="AI239" t="s">
        <v>4097</v>
      </c>
      <c r="AJ239" t="s">
        <v>62</v>
      </c>
      <c r="AK239">
        <v>57519</v>
      </c>
      <c r="AL239">
        <v>175876</v>
      </c>
      <c r="AM239">
        <v>94406</v>
      </c>
      <c r="AN239">
        <v>78706</v>
      </c>
      <c r="AO239">
        <v>93015</v>
      </c>
      <c r="AP239">
        <v>128748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109266.84853257101</v>
      </c>
      <c r="BD239">
        <v>100156.34675014</v>
      </c>
      <c r="BE239">
        <v>0</v>
      </c>
      <c r="BF239">
        <v>0</v>
      </c>
      <c r="BG239">
        <v>0</v>
      </c>
      <c r="BH239">
        <v>60561.439760904701</v>
      </c>
      <c r="BI239">
        <v>25774.359618734401</v>
      </c>
      <c r="BJ239">
        <v>0</v>
      </c>
      <c r="BK239">
        <v>0</v>
      </c>
      <c r="BL239">
        <v>0</v>
      </c>
    </row>
    <row r="240" spans="1:64" x14ac:dyDescent="0.3">
      <c r="A240">
        <v>17526</v>
      </c>
      <c r="B240">
        <v>26.071000000000002</v>
      </c>
      <c r="C240">
        <v>1415.9056399999999</v>
      </c>
      <c r="D240">
        <f t="shared" si="3"/>
        <v>2.330669218227122</v>
      </c>
      <c r="E240" t="s">
        <v>4040</v>
      </c>
      <c r="F240" t="s">
        <v>512</v>
      </c>
      <c r="G240" t="s">
        <v>62</v>
      </c>
      <c r="H240">
        <v>0.22</v>
      </c>
      <c r="I240" t="b">
        <v>0</v>
      </c>
      <c r="J240">
        <v>12.7</v>
      </c>
      <c r="K240">
        <v>1415.9023400000001</v>
      </c>
      <c r="L240" t="s">
        <v>4041</v>
      </c>
      <c r="M240" t="s">
        <v>259</v>
      </c>
      <c r="N240" t="s">
        <v>4042</v>
      </c>
      <c r="O240" t="s">
        <v>4043</v>
      </c>
      <c r="P240">
        <v>530</v>
      </c>
      <c r="Q240" t="b">
        <v>0</v>
      </c>
      <c r="R240" t="b">
        <v>1</v>
      </c>
      <c r="S240" t="b">
        <v>0</v>
      </c>
      <c r="T240" t="s">
        <v>63</v>
      </c>
      <c r="U240" t="b">
        <v>0</v>
      </c>
      <c r="V240" t="b">
        <v>0</v>
      </c>
      <c r="W240">
        <v>17526</v>
      </c>
      <c r="X240">
        <v>0</v>
      </c>
      <c r="Y240">
        <v>0</v>
      </c>
      <c r="Z240">
        <v>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1</v>
      </c>
      <c r="AG240">
        <v>55.38</v>
      </c>
      <c r="AH240" t="s">
        <v>498</v>
      </c>
      <c r="AI240" t="s">
        <v>4044</v>
      </c>
      <c r="AJ240" t="s">
        <v>62</v>
      </c>
      <c r="AK240">
        <v>426993</v>
      </c>
      <c r="AL240">
        <v>593027</v>
      </c>
      <c r="AM240">
        <v>582239</v>
      </c>
      <c r="AN240">
        <v>0</v>
      </c>
      <c r="AO240">
        <v>0</v>
      </c>
      <c r="AP240">
        <v>0</v>
      </c>
      <c r="AQ240">
        <v>961256</v>
      </c>
      <c r="AR240">
        <v>710118</v>
      </c>
      <c r="AS240">
        <v>1304438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534086.32467484102</v>
      </c>
      <c r="BD240">
        <v>0</v>
      </c>
      <c r="BE240">
        <v>991937.01381405897</v>
      </c>
      <c r="BF240">
        <v>0</v>
      </c>
      <c r="BG240">
        <v>0</v>
      </c>
      <c r="BH240">
        <v>92902.6145152721</v>
      </c>
      <c r="BI240">
        <v>0</v>
      </c>
      <c r="BJ240">
        <v>298345.48468702298</v>
      </c>
      <c r="BK240">
        <v>0</v>
      </c>
      <c r="BL240">
        <v>0</v>
      </c>
    </row>
    <row r="241" spans="1:64" x14ac:dyDescent="0.3">
      <c r="A241">
        <v>16801</v>
      </c>
      <c r="B241">
        <v>25.434000000000001</v>
      </c>
      <c r="C241">
        <v>1335.9364</v>
      </c>
      <c r="D241">
        <f t="shared" si="3"/>
        <v>2.1033979690218105</v>
      </c>
      <c r="E241" t="s">
        <v>3829</v>
      </c>
      <c r="F241" t="s">
        <v>512</v>
      </c>
      <c r="G241" t="s">
        <v>62</v>
      </c>
      <c r="H241">
        <v>0.28000000000000003</v>
      </c>
      <c r="I241" t="b">
        <v>0</v>
      </c>
      <c r="J241">
        <v>13.19</v>
      </c>
      <c r="K241">
        <v>1335.9335900000001</v>
      </c>
      <c r="L241" t="s">
        <v>266</v>
      </c>
      <c r="M241" t="s">
        <v>259</v>
      </c>
      <c r="N241" t="s">
        <v>267</v>
      </c>
      <c r="O241" t="s">
        <v>268</v>
      </c>
      <c r="P241">
        <v>530</v>
      </c>
      <c r="Q241" t="b">
        <v>0</v>
      </c>
      <c r="R241" t="b">
        <v>1</v>
      </c>
      <c r="S241" t="b">
        <v>0</v>
      </c>
      <c r="T241" t="s">
        <v>63</v>
      </c>
      <c r="U241" t="b">
        <v>0</v>
      </c>
      <c r="V241" t="b">
        <v>0</v>
      </c>
      <c r="W241">
        <v>16801</v>
      </c>
      <c r="X241">
        <v>0</v>
      </c>
      <c r="Y241">
        <v>0</v>
      </c>
      <c r="Z241">
        <v>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1</v>
      </c>
      <c r="AG241">
        <v>70.78</v>
      </c>
      <c r="AH241" t="s">
        <v>498</v>
      </c>
      <c r="AI241" t="s">
        <v>3830</v>
      </c>
      <c r="AJ241" t="s">
        <v>62</v>
      </c>
      <c r="AK241">
        <v>571766</v>
      </c>
      <c r="AL241">
        <v>938595</v>
      </c>
      <c r="AM241">
        <v>1135818</v>
      </c>
      <c r="AN241">
        <v>926298</v>
      </c>
      <c r="AO241">
        <v>1092054</v>
      </c>
      <c r="AP241">
        <v>758633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882059.59511989797</v>
      </c>
      <c r="BD241">
        <v>925661.82084417995</v>
      </c>
      <c r="BE241">
        <v>0</v>
      </c>
      <c r="BF241">
        <v>0</v>
      </c>
      <c r="BG241">
        <v>0</v>
      </c>
      <c r="BH241">
        <v>286244.270942192</v>
      </c>
      <c r="BI241">
        <v>166711.65470452901</v>
      </c>
      <c r="BJ241">
        <v>0</v>
      </c>
      <c r="BK241">
        <v>0</v>
      </c>
      <c r="BL241">
        <v>0</v>
      </c>
    </row>
    <row r="242" spans="1:64" x14ac:dyDescent="0.3">
      <c r="A242">
        <v>16926</v>
      </c>
      <c r="B242">
        <v>25.684000000000001</v>
      </c>
      <c r="C242">
        <v>1349.9521500000001</v>
      </c>
      <c r="D242">
        <f t="shared" si="3"/>
        <v>2.0815595940669813</v>
      </c>
      <c r="E242" t="s">
        <v>3847</v>
      </c>
      <c r="F242" t="s">
        <v>512</v>
      </c>
      <c r="G242" t="s">
        <v>62</v>
      </c>
      <c r="H242">
        <v>0.33</v>
      </c>
      <c r="I242" t="b">
        <v>0</v>
      </c>
      <c r="J242">
        <v>13.37</v>
      </c>
      <c r="K242">
        <v>1349.9493399999999</v>
      </c>
      <c r="L242" t="s">
        <v>3848</v>
      </c>
      <c r="M242" t="s">
        <v>259</v>
      </c>
      <c r="N242" t="s">
        <v>3849</v>
      </c>
      <c r="O242" t="s">
        <v>3850</v>
      </c>
      <c r="P242">
        <v>530</v>
      </c>
      <c r="Q242" t="b">
        <v>0</v>
      </c>
      <c r="R242" t="b">
        <v>1</v>
      </c>
      <c r="S242" t="b">
        <v>0</v>
      </c>
      <c r="T242" t="s">
        <v>63</v>
      </c>
      <c r="U242" t="b">
        <v>0</v>
      </c>
      <c r="V242" t="b">
        <v>0</v>
      </c>
      <c r="W242">
        <v>16926</v>
      </c>
      <c r="X242">
        <v>0</v>
      </c>
      <c r="Y242">
        <v>0</v>
      </c>
      <c r="Z242">
        <v>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1</v>
      </c>
      <c r="AG242">
        <v>154.04</v>
      </c>
      <c r="AH242" t="s">
        <v>499</v>
      </c>
      <c r="AI242" t="s">
        <v>3851</v>
      </c>
      <c r="AJ242" t="s">
        <v>62</v>
      </c>
      <c r="AK242">
        <v>2844803</v>
      </c>
      <c r="AL242">
        <v>3090922</v>
      </c>
      <c r="AM242">
        <v>3472777</v>
      </c>
      <c r="AN242">
        <v>3481319</v>
      </c>
      <c r="AO242">
        <v>2947787</v>
      </c>
      <c r="AP242">
        <v>3071441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3136167.4667044501</v>
      </c>
      <c r="BD242">
        <v>3166849.04697613</v>
      </c>
      <c r="BE242">
        <v>0</v>
      </c>
      <c r="BF242">
        <v>0</v>
      </c>
      <c r="BG242">
        <v>0</v>
      </c>
      <c r="BH242">
        <v>316421.975590727</v>
      </c>
      <c r="BI242">
        <v>279268.51084399503</v>
      </c>
      <c r="BJ242">
        <v>0</v>
      </c>
      <c r="BK242">
        <v>0</v>
      </c>
      <c r="BL242">
        <v>0</v>
      </c>
    </row>
    <row r="243" spans="1:64" x14ac:dyDescent="0.3">
      <c r="A243">
        <v>17770</v>
      </c>
      <c r="B243">
        <v>25.585999999999999</v>
      </c>
      <c r="C243">
        <v>1441.9156499999999</v>
      </c>
      <c r="D243">
        <f t="shared" si="3"/>
        <v>1.6089680885621243</v>
      </c>
      <c r="E243" t="s">
        <v>4077</v>
      </c>
      <c r="F243" t="s">
        <v>512</v>
      </c>
      <c r="G243" t="s">
        <v>62</v>
      </c>
      <c r="H243">
        <v>0.11</v>
      </c>
      <c r="I243" t="b">
        <v>0</v>
      </c>
      <c r="J243">
        <v>12.77</v>
      </c>
      <c r="K243">
        <v>1441.91797</v>
      </c>
      <c r="L243" t="s">
        <v>4078</v>
      </c>
      <c r="M243" t="s">
        <v>259</v>
      </c>
      <c r="N243" t="s">
        <v>4079</v>
      </c>
      <c r="O243" t="s">
        <v>4080</v>
      </c>
      <c r="P243">
        <v>530</v>
      </c>
      <c r="Q243" t="b">
        <v>0</v>
      </c>
      <c r="R243" t="b">
        <v>1</v>
      </c>
      <c r="S243" t="b">
        <v>0</v>
      </c>
      <c r="T243" t="s">
        <v>63</v>
      </c>
      <c r="U243" t="b">
        <v>0</v>
      </c>
      <c r="V243" t="b">
        <v>0</v>
      </c>
      <c r="W243">
        <v>17770</v>
      </c>
      <c r="X243">
        <v>0</v>
      </c>
      <c r="Y243">
        <v>0</v>
      </c>
      <c r="Z243">
        <v>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1</v>
      </c>
      <c r="AG243">
        <v>22.48</v>
      </c>
      <c r="AH243" t="s">
        <v>497</v>
      </c>
      <c r="AI243" t="s">
        <v>4081</v>
      </c>
      <c r="AJ243" t="s">
        <v>62</v>
      </c>
      <c r="AK243">
        <v>24947</v>
      </c>
      <c r="AL243">
        <v>247841</v>
      </c>
      <c r="AM243">
        <v>205772</v>
      </c>
      <c r="AN243">
        <v>89053</v>
      </c>
      <c r="AO243">
        <v>166342</v>
      </c>
      <c r="AP243">
        <v>278069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159520.04923347899</v>
      </c>
      <c r="BD243">
        <v>177821.54059995699</v>
      </c>
      <c r="BE243">
        <v>0</v>
      </c>
      <c r="BF243">
        <v>0</v>
      </c>
      <c r="BG243">
        <v>0</v>
      </c>
      <c r="BH243">
        <v>118426.477545242</v>
      </c>
      <c r="BI243">
        <v>95029.604483875606</v>
      </c>
      <c r="BJ243">
        <v>0</v>
      </c>
      <c r="BK243">
        <v>0</v>
      </c>
      <c r="BL243">
        <v>0</v>
      </c>
    </row>
    <row r="244" spans="1:64" x14ac:dyDescent="0.3">
      <c r="A244" s="13">
        <v>11650</v>
      </c>
      <c r="B244" s="13">
        <v>12.833</v>
      </c>
      <c r="C244" s="13">
        <v>833.46673999999996</v>
      </c>
      <c r="D244" s="13">
        <f t="shared" si="3"/>
        <v>9.670545395244309</v>
      </c>
      <c r="E244" s="13" t="s">
        <v>3316</v>
      </c>
      <c r="F244" s="13" t="s">
        <v>512</v>
      </c>
      <c r="G244" s="13" t="s">
        <v>62</v>
      </c>
      <c r="H244" s="13">
        <v>0.11</v>
      </c>
      <c r="I244" s="13" t="b">
        <v>0</v>
      </c>
      <c r="J244" s="13">
        <v>7.63</v>
      </c>
      <c r="K244" s="13">
        <v>833.45867999999996</v>
      </c>
      <c r="L244" s="13" t="s">
        <v>3317</v>
      </c>
      <c r="M244" s="13" t="s">
        <v>2711</v>
      </c>
      <c r="N244" s="13" t="s">
        <v>3318</v>
      </c>
      <c r="O244" s="13" t="s">
        <v>3319</v>
      </c>
      <c r="P244" s="13">
        <v>530</v>
      </c>
      <c r="Q244" s="13" t="b">
        <v>0</v>
      </c>
      <c r="R244" s="13" t="b">
        <v>1</v>
      </c>
      <c r="S244" s="13" t="b">
        <v>0</v>
      </c>
      <c r="T244" s="13" t="s">
        <v>116</v>
      </c>
      <c r="U244" s="13" t="b">
        <v>0</v>
      </c>
      <c r="V244" s="13" t="b">
        <v>0</v>
      </c>
      <c r="W244" s="13">
        <v>11650</v>
      </c>
      <c r="X244" s="13">
        <v>0</v>
      </c>
      <c r="Y244" s="13">
        <v>0</v>
      </c>
      <c r="Z244" s="13">
        <v>0.89</v>
      </c>
      <c r="AA244" s="13">
        <v>-1</v>
      </c>
      <c r="AB244" s="13">
        <v>-1</v>
      </c>
      <c r="AC244" s="13">
        <v>-1</v>
      </c>
      <c r="AD244" s="13">
        <v>-1</v>
      </c>
      <c r="AE244" s="13">
        <v>-1</v>
      </c>
      <c r="AF244" s="13">
        <v>0.89</v>
      </c>
      <c r="AG244" s="13">
        <v>4.87</v>
      </c>
      <c r="AH244" s="13" t="s">
        <v>496</v>
      </c>
      <c r="AI244" s="13" t="s">
        <v>3320</v>
      </c>
      <c r="AJ244" s="13" t="s">
        <v>62</v>
      </c>
      <c r="AK244" s="13">
        <v>0</v>
      </c>
      <c r="AL244" s="13">
        <v>11806</v>
      </c>
      <c r="AM244" s="13">
        <v>32686</v>
      </c>
      <c r="AN244" s="13">
        <v>9326</v>
      </c>
      <c r="AO244" s="13">
        <v>20143</v>
      </c>
      <c r="AP244" s="13">
        <v>0</v>
      </c>
      <c r="AQ244" s="13">
        <v>27479</v>
      </c>
      <c r="AR244" s="13">
        <v>20818</v>
      </c>
      <c r="AS244" s="13">
        <v>0</v>
      </c>
      <c r="AT244" s="13">
        <v>8357</v>
      </c>
      <c r="AU244" s="13">
        <v>33449</v>
      </c>
      <c r="AV244" s="13">
        <v>53940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14830.3885174267</v>
      </c>
      <c r="BD244" s="13">
        <v>9823.2427009768107</v>
      </c>
      <c r="BE244" s="13">
        <v>16098.721106373399</v>
      </c>
      <c r="BF244" s="13">
        <v>31915.6259355498</v>
      </c>
      <c r="BG244" s="13">
        <v>0</v>
      </c>
      <c r="BH244" s="13">
        <v>16551.3990195117</v>
      </c>
      <c r="BI244" s="13">
        <v>10080.8812594971</v>
      </c>
      <c r="BJ244" s="13">
        <v>14334.1677953539</v>
      </c>
      <c r="BK244" s="13">
        <v>22830.006419692101</v>
      </c>
      <c r="BL244" s="13">
        <v>0</v>
      </c>
    </row>
    <row r="245" spans="1:64" x14ac:dyDescent="0.3">
      <c r="A245" s="13">
        <v>11733</v>
      </c>
      <c r="B245" s="13">
        <v>16.183</v>
      </c>
      <c r="C245" s="13">
        <v>839.41974000000005</v>
      </c>
      <c r="D245" s="13">
        <f t="shared" si="3"/>
        <v>9.6019631273184096</v>
      </c>
      <c r="E245" s="13" t="s">
        <v>3336</v>
      </c>
      <c r="F245" s="13" t="s">
        <v>512</v>
      </c>
      <c r="G245" s="13" t="s">
        <v>62</v>
      </c>
      <c r="H245" s="13">
        <v>0.39</v>
      </c>
      <c r="I245" s="13" t="b">
        <v>0</v>
      </c>
      <c r="J245" s="13">
        <v>6.86</v>
      </c>
      <c r="K245" s="13">
        <v>839.41168000000005</v>
      </c>
      <c r="L245" s="13" t="s">
        <v>3337</v>
      </c>
      <c r="M245" s="13" t="s">
        <v>2711</v>
      </c>
      <c r="N245" s="13" t="s">
        <v>3338</v>
      </c>
      <c r="O245" s="13" t="s">
        <v>3339</v>
      </c>
      <c r="P245" s="13">
        <v>530</v>
      </c>
      <c r="Q245" s="13" t="b">
        <v>0</v>
      </c>
      <c r="R245" s="13" t="b">
        <v>1</v>
      </c>
      <c r="S245" s="13" t="b">
        <v>0</v>
      </c>
      <c r="T245" s="13" t="s">
        <v>3340</v>
      </c>
      <c r="U245" s="13" t="b">
        <v>0</v>
      </c>
      <c r="V245" s="13" t="b">
        <v>0</v>
      </c>
      <c r="W245" s="13">
        <v>11733</v>
      </c>
      <c r="X245" s="13">
        <v>0</v>
      </c>
      <c r="Y245" s="13">
        <v>0</v>
      </c>
      <c r="Z245" s="13">
        <v>0.98</v>
      </c>
      <c r="AA245" s="13">
        <v>-1</v>
      </c>
      <c r="AB245" s="13">
        <v>-1</v>
      </c>
      <c r="AC245" s="13">
        <v>-1</v>
      </c>
      <c r="AD245" s="13">
        <v>-1</v>
      </c>
      <c r="AE245" s="13">
        <v>-1</v>
      </c>
      <c r="AF245" s="13">
        <v>0.98</v>
      </c>
      <c r="AG245" s="13">
        <v>25.44</v>
      </c>
      <c r="AH245" s="13" t="s">
        <v>504</v>
      </c>
      <c r="AI245" s="13" t="s">
        <v>3341</v>
      </c>
      <c r="AJ245" s="13" t="s">
        <v>62</v>
      </c>
      <c r="AK245" s="13">
        <v>126013</v>
      </c>
      <c r="AL245" s="13">
        <v>91088</v>
      </c>
      <c r="AM245" s="13">
        <v>394036</v>
      </c>
      <c r="AN245" s="13">
        <v>153058</v>
      </c>
      <c r="AO245" s="13">
        <v>334843</v>
      </c>
      <c r="AP245" s="13">
        <v>429512</v>
      </c>
      <c r="AQ245" s="13">
        <v>353384</v>
      </c>
      <c r="AR245" s="13">
        <v>412371</v>
      </c>
      <c r="AS245" s="13">
        <v>310811</v>
      </c>
      <c r="AT245" s="13">
        <v>298783</v>
      </c>
      <c r="AU245" s="13">
        <v>131365</v>
      </c>
      <c r="AV245" s="13">
        <v>129882</v>
      </c>
      <c r="AW245" s="13">
        <v>0</v>
      </c>
      <c r="AX245" s="13">
        <v>7396</v>
      </c>
      <c r="AY245" s="13">
        <v>0</v>
      </c>
      <c r="AZ245" s="13">
        <v>0</v>
      </c>
      <c r="BA245" s="13">
        <v>0</v>
      </c>
      <c r="BB245" s="13">
        <v>0</v>
      </c>
      <c r="BC245" s="13">
        <v>203712.343901124</v>
      </c>
      <c r="BD245" s="13">
        <v>305804.21048709902</v>
      </c>
      <c r="BE245" s="13">
        <v>358855.47097403603</v>
      </c>
      <c r="BF245" s="13">
        <v>186676.423900711</v>
      </c>
      <c r="BG245" s="13">
        <v>1232.6079634267301</v>
      </c>
      <c r="BH245" s="13">
        <v>165747.30575089599</v>
      </c>
      <c r="BI245" s="13">
        <v>140496.006681586</v>
      </c>
      <c r="BJ245" s="13">
        <v>51000.396237697802</v>
      </c>
      <c r="BK245" s="13">
        <v>97090.047396542097</v>
      </c>
      <c r="BL245" s="13">
        <v>3019.2605632866398</v>
      </c>
    </row>
    <row r="246" spans="1:64" x14ac:dyDescent="0.3">
      <c r="A246" s="13">
        <v>13070</v>
      </c>
      <c r="B246" s="13">
        <v>17.748999999999999</v>
      </c>
      <c r="C246" s="13">
        <v>941.46483999999998</v>
      </c>
      <c r="D246" s="13">
        <f t="shared" si="3"/>
        <v>6.5430380864113884</v>
      </c>
      <c r="E246" s="13" t="s">
        <v>3502</v>
      </c>
      <c r="F246" s="13" t="s">
        <v>512</v>
      </c>
      <c r="G246" s="13" t="s">
        <v>62</v>
      </c>
      <c r="H246" s="13">
        <v>0.11</v>
      </c>
      <c r="I246" s="13" t="b">
        <v>0</v>
      </c>
      <c r="J246" s="13">
        <v>7.34</v>
      </c>
      <c r="K246" s="13">
        <v>941.45867999999996</v>
      </c>
      <c r="L246" s="13" t="s">
        <v>3503</v>
      </c>
      <c r="M246" s="13" t="s">
        <v>2711</v>
      </c>
      <c r="N246" s="13" t="s">
        <v>3504</v>
      </c>
      <c r="O246" s="13" t="s">
        <v>3505</v>
      </c>
      <c r="P246" s="13">
        <v>530</v>
      </c>
      <c r="Q246" s="13" t="b">
        <v>0</v>
      </c>
      <c r="R246" s="13" t="b">
        <v>1</v>
      </c>
      <c r="S246" s="13" t="b">
        <v>0</v>
      </c>
      <c r="T246" s="13" t="s">
        <v>3506</v>
      </c>
      <c r="U246" s="13" t="b">
        <v>0</v>
      </c>
      <c r="V246" s="13" t="b">
        <v>0</v>
      </c>
      <c r="W246" s="13">
        <v>13070</v>
      </c>
      <c r="X246" s="13">
        <v>0</v>
      </c>
      <c r="Y246" s="13">
        <v>0</v>
      </c>
      <c r="Z246" s="13">
        <v>0.97</v>
      </c>
      <c r="AA246" s="13">
        <v>-1</v>
      </c>
      <c r="AB246" s="13">
        <v>-1</v>
      </c>
      <c r="AC246" s="13">
        <v>-1</v>
      </c>
      <c r="AD246" s="13">
        <v>-1</v>
      </c>
      <c r="AE246" s="13">
        <v>-1</v>
      </c>
      <c r="AF246" s="13">
        <v>0.97</v>
      </c>
      <c r="AG246" s="13">
        <v>5.07</v>
      </c>
      <c r="AH246" s="13" t="s">
        <v>499</v>
      </c>
      <c r="AI246" s="13" t="s">
        <v>3507</v>
      </c>
      <c r="AJ246" s="13" t="s">
        <v>62</v>
      </c>
      <c r="AK246" s="13">
        <v>40741</v>
      </c>
      <c r="AL246" s="13">
        <v>79493</v>
      </c>
      <c r="AM246" s="13">
        <v>57699</v>
      </c>
      <c r="AN246" s="13">
        <v>85615</v>
      </c>
      <c r="AO246" s="13">
        <v>27382</v>
      </c>
      <c r="AP246" s="13">
        <v>23914</v>
      </c>
      <c r="AQ246" s="13">
        <v>26092</v>
      </c>
      <c r="AR246" s="13">
        <v>54625</v>
      </c>
      <c r="AS246" s="13">
        <v>29210</v>
      </c>
      <c r="AT246" s="13">
        <v>19795</v>
      </c>
      <c r="AU246" s="13">
        <v>6843</v>
      </c>
      <c r="AV246" s="13">
        <v>46652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59310.980341541297</v>
      </c>
      <c r="BD246" s="13">
        <v>45637.020114754298</v>
      </c>
      <c r="BE246" s="13">
        <v>36642.709092195502</v>
      </c>
      <c r="BF246" s="13">
        <v>24430.294869694098</v>
      </c>
      <c r="BG246" s="13">
        <v>0</v>
      </c>
      <c r="BH246" s="13">
        <v>19426.023024447299</v>
      </c>
      <c r="BI246" s="13">
        <v>34665.349063364098</v>
      </c>
      <c r="BJ246" s="13">
        <v>15651.196999072799</v>
      </c>
      <c r="BK246" s="13">
        <v>20305.302027417001</v>
      </c>
      <c r="BL246" s="13">
        <v>0</v>
      </c>
    </row>
    <row r="247" spans="1:64" x14ac:dyDescent="0.3">
      <c r="A247" s="13">
        <v>11619</v>
      </c>
      <c r="B247" s="13">
        <v>15.013</v>
      </c>
      <c r="C247" s="13">
        <v>831.44830000000002</v>
      </c>
      <c r="D247" s="13">
        <f t="shared" si="3"/>
        <v>6.3864871841767359</v>
      </c>
      <c r="E247" s="13" t="s">
        <v>3305</v>
      </c>
      <c r="F247" s="13" t="s">
        <v>512</v>
      </c>
      <c r="G247" s="13" t="s">
        <v>62</v>
      </c>
      <c r="H247" s="13">
        <v>0.06</v>
      </c>
      <c r="I247" s="13" t="b">
        <v>0</v>
      </c>
      <c r="J247" s="13">
        <v>7.5</v>
      </c>
      <c r="K247" s="13">
        <v>831.44299000000001</v>
      </c>
      <c r="L247" s="13" t="s">
        <v>3306</v>
      </c>
      <c r="M247" s="13" t="s">
        <v>2711</v>
      </c>
      <c r="N247" s="13" t="s">
        <v>3307</v>
      </c>
      <c r="O247" s="13" t="s">
        <v>3308</v>
      </c>
      <c r="P247" s="13">
        <v>530</v>
      </c>
      <c r="Q247" s="13" t="b">
        <v>0</v>
      </c>
      <c r="R247" s="13" t="b">
        <v>1</v>
      </c>
      <c r="S247" s="13" t="b">
        <v>0</v>
      </c>
      <c r="T247" s="13" t="s">
        <v>215</v>
      </c>
      <c r="U247" s="13" t="b">
        <v>0</v>
      </c>
      <c r="V247" s="13" t="b">
        <v>0</v>
      </c>
      <c r="W247" s="13">
        <v>11619</v>
      </c>
      <c r="X247" s="13">
        <v>0</v>
      </c>
      <c r="Y247" s="13">
        <v>0</v>
      </c>
      <c r="Z247" s="13">
        <v>0.95</v>
      </c>
      <c r="AA247" s="13">
        <v>-1</v>
      </c>
      <c r="AB247" s="13">
        <v>-1</v>
      </c>
      <c r="AC247" s="13">
        <v>-1</v>
      </c>
      <c r="AD247" s="13">
        <v>-1</v>
      </c>
      <c r="AE247" s="13">
        <v>-1</v>
      </c>
      <c r="AF247" s="13">
        <v>0.95</v>
      </c>
      <c r="AG247" s="13">
        <v>45.04</v>
      </c>
      <c r="AH247" s="13" t="s">
        <v>500</v>
      </c>
      <c r="AI247" s="13" t="s">
        <v>3310</v>
      </c>
      <c r="AJ247" s="13" t="s">
        <v>62</v>
      </c>
      <c r="AK247" s="13">
        <v>671014</v>
      </c>
      <c r="AL247" s="13">
        <v>115236</v>
      </c>
      <c r="AM247" s="13">
        <v>127876</v>
      </c>
      <c r="AN247" s="13">
        <v>73669</v>
      </c>
      <c r="AO247" s="13">
        <v>491555</v>
      </c>
      <c r="AP247" s="13">
        <v>471</v>
      </c>
      <c r="AQ247" s="13">
        <v>162846</v>
      </c>
      <c r="AR247" s="13">
        <v>910798</v>
      </c>
      <c r="AS247" s="13">
        <v>534638</v>
      </c>
      <c r="AT247" s="13">
        <v>450840</v>
      </c>
      <c r="AU247" s="13">
        <v>258309</v>
      </c>
      <c r="AV247" s="13">
        <v>130890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304708.65624125901</v>
      </c>
      <c r="BD247" s="13">
        <v>188564.99908200701</v>
      </c>
      <c r="BE247" s="13">
        <v>536093.85868832399</v>
      </c>
      <c r="BF247" s="13">
        <v>280012.94338946498</v>
      </c>
      <c r="BG247" s="13">
        <v>0</v>
      </c>
      <c r="BH247" s="13">
        <v>317292.673332053</v>
      </c>
      <c r="BI247" s="13">
        <v>264937.01404658699</v>
      </c>
      <c r="BJ247" s="13">
        <v>373977.98708226002</v>
      </c>
      <c r="BK247" s="13">
        <v>161075.42369320701</v>
      </c>
      <c r="BL247" s="13">
        <v>0</v>
      </c>
    </row>
    <row r="248" spans="1:64" x14ac:dyDescent="0.3">
      <c r="A248" s="13">
        <v>13110</v>
      </c>
      <c r="B248" s="13">
        <v>15.522</v>
      </c>
      <c r="C248" s="13">
        <v>945.49579000000006</v>
      </c>
      <c r="D248" s="13">
        <f t="shared" si="3"/>
        <v>6.1343854100687087</v>
      </c>
      <c r="E248" s="13" t="s">
        <v>3508</v>
      </c>
      <c r="F248" s="13" t="s">
        <v>512</v>
      </c>
      <c r="G248" s="13" t="s">
        <v>62</v>
      </c>
      <c r="H248" s="13">
        <v>0.11</v>
      </c>
      <c r="I248" s="13" t="b">
        <v>0</v>
      </c>
      <c r="J248" s="13">
        <v>7.55</v>
      </c>
      <c r="K248" s="13">
        <v>945.48999000000003</v>
      </c>
      <c r="L248" s="13" t="s">
        <v>3509</v>
      </c>
      <c r="M248" s="13" t="s">
        <v>2711</v>
      </c>
      <c r="N248" s="13" t="s">
        <v>3510</v>
      </c>
      <c r="O248" s="13" t="s">
        <v>3511</v>
      </c>
      <c r="P248" s="13">
        <v>530</v>
      </c>
      <c r="Q248" s="13" t="b">
        <v>0</v>
      </c>
      <c r="R248" s="13" t="b">
        <v>1</v>
      </c>
      <c r="S248" s="13" t="b">
        <v>0</v>
      </c>
      <c r="T248" s="13" t="s">
        <v>3512</v>
      </c>
      <c r="U248" s="13" t="b">
        <v>0</v>
      </c>
      <c r="V248" s="13" t="b">
        <v>0</v>
      </c>
      <c r="W248" s="13">
        <v>13110</v>
      </c>
      <c r="X248" s="13">
        <v>0</v>
      </c>
      <c r="Y248" s="13">
        <v>0</v>
      </c>
      <c r="Z248" s="13">
        <v>0.95</v>
      </c>
      <c r="AA248" s="13">
        <v>-1</v>
      </c>
      <c r="AB248" s="13">
        <v>-1</v>
      </c>
      <c r="AC248" s="13">
        <v>-1</v>
      </c>
      <c r="AD248" s="13">
        <v>-1</v>
      </c>
      <c r="AE248" s="13">
        <v>-1</v>
      </c>
      <c r="AF248" s="13">
        <v>0.95</v>
      </c>
      <c r="AG248" s="13">
        <v>15.62</v>
      </c>
      <c r="AH248" s="13" t="s">
        <v>496</v>
      </c>
      <c r="AI248" s="13" t="s">
        <v>3513</v>
      </c>
      <c r="AJ248" s="13" t="s">
        <v>62</v>
      </c>
      <c r="AK248" s="13">
        <v>0</v>
      </c>
      <c r="AL248" s="13">
        <v>207241</v>
      </c>
      <c r="AM248" s="13">
        <v>223315</v>
      </c>
      <c r="AN248" s="13">
        <v>297186</v>
      </c>
      <c r="AO248" s="13">
        <v>448714</v>
      </c>
      <c r="AP248" s="13">
        <v>38992</v>
      </c>
      <c r="AQ248" s="13">
        <v>126693</v>
      </c>
      <c r="AR248" s="13">
        <v>56477</v>
      </c>
      <c r="AS248" s="13">
        <v>123410</v>
      </c>
      <c r="AT248" s="13">
        <v>205480</v>
      </c>
      <c r="AU248" s="13">
        <v>344522</v>
      </c>
      <c r="AV248" s="13">
        <v>370651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143518.71514527901</v>
      </c>
      <c r="BD248" s="13">
        <v>261630.705422853</v>
      </c>
      <c r="BE248" s="13">
        <v>102193.313929475</v>
      </c>
      <c r="BF248" s="13">
        <v>306884.07489101501</v>
      </c>
      <c r="BG248" s="13">
        <v>0</v>
      </c>
      <c r="BH248" s="13">
        <v>124550.420914997</v>
      </c>
      <c r="BI248" s="13">
        <v>207162.461751683</v>
      </c>
      <c r="BJ248" s="13">
        <v>39625.348146641503</v>
      </c>
      <c r="BK248" s="13">
        <v>88785.014415043406</v>
      </c>
      <c r="BL248" s="13">
        <v>0</v>
      </c>
    </row>
    <row r="249" spans="1:64" x14ac:dyDescent="0.3">
      <c r="A249" s="13">
        <v>12896</v>
      </c>
      <c r="B249" s="13">
        <v>16.89</v>
      </c>
      <c r="C249" s="13">
        <v>927.44817999999998</v>
      </c>
      <c r="D249" s="13">
        <f t="shared" si="3"/>
        <v>5.5960312988839309</v>
      </c>
      <c r="E249" s="13" t="s">
        <v>3489</v>
      </c>
      <c r="F249" s="13" t="s">
        <v>512</v>
      </c>
      <c r="G249" s="13" t="s">
        <v>62</v>
      </c>
      <c r="H249" s="13">
        <v>0.44</v>
      </c>
      <c r="I249" s="13" t="b">
        <v>0</v>
      </c>
      <c r="J249" s="13">
        <v>6.95</v>
      </c>
      <c r="K249" s="13">
        <v>927.44299000000001</v>
      </c>
      <c r="L249" s="13" t="s">
        <v>3490</v>
      </c>
      <c r="M249" s="13" t="s">
        <v>2711</v>
      </c>
      <c r="N249" s="13" t="s">
        <v>3491</v>
      </c>
      <c r="O249" s="13" t="s">
        <v>3492</v>
      </c>
      <c r="P249" s="13">
        <v>530</v>
      </c>
      <c r="Q249" s="13" t="b">
        <v>0</v>
      </c>
      <c r="R249" s="13" t="b">
        <v>1</v>
      </c>
      <c r="S249" s="13" t="b">
        <v>0</v>
      </c>
      <c r="T249" s="13" t="s">
        <v>3493</v>
      </c>
      <c r="U249" s="13" t="b">
        <v>0</v>
      </c>
      <c r="V249" s="13" t="b">
        <v>0</v>
      </c>
      <c r="W249" s="13">
        <v>12896</v>
      </c>
      <c r="X249" s="13">
        <v>0</v>
      </c>
      <c r="Y249" s="13">
        <v>0</v>
      </c>
      <c r="Z249" s="13">
        <v>0.98</v>
      </c>
      <c r="AA249" s="13">
        <v>-1</v>
      </c>
      <c r="AB249" s="13">
        <v>-1</v>
      </c>
      <c r="AC249" s="13">
        <v>-1</v>
      </c>
      <c r="AD249" s="13">
        <v>-1</v>
      </c>
      <c r="AE249" s="13">
        <v>-1</v>
      </c>
      <c r="AF249" s="13">
        <v>0.98</v>
      </c>
      <c r="AG249" s="13">
        <v>37.299999999999997</v>
      </c>
      <c r="AH249" s="13" t="s">
        <v>493</v>
      </c>
      <c r="AI249" s="13" t="s">
        <v>3494</v>
      </c>
      <c r="AJ249" s="13" t="s">
        <v>62</v>
      </c>
      <c r="AK249" s="13">
        <v>538364</v>
      </c>
      <c r="AL249" s="13">
        <v>620531</v>
      </c>
      <c r="AM249" s="13">
        <v>435238</v>
      </c>
      <c r="AN249" s="13">
        <v>1069972</v>
      </c>
      <c r="AO249" s="13">
        <v>479628</v>
      </c>
      <c r="AP249" s="13">
        <v>428231</v>
      </c>
      <c r="AQ249" s="13">
        <v>1166082</v>
      </c>
      <c r="AR249" s="13">
        <v>816523</v>
      </c>
      <c r="AS249" s="13">
        <v>531335</v>
      </c>
      <c r="AT249" s="13">
        <v>596816</v>
      </c>
      <c r="AU249" s="13">
        <v>936585</v>
      </c>
      <c r="AV249" s="13">
        <v>1038010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531377.57697469206</v>
      </c>
      <c r="BD249" s="13">
        <v>659276.80230314506</v>
      </c>
      <c r="BE249" s="13">
        <v>837979.85621339397</v>
      </c>
      <c r="BF249" s="13">
        <v>857137.43958102004</v>
      </c>
      <c r="BG249" s="13">
        <v>0</v>
      </c>
      <c r="BH249" s="13">
        <v>92843.765326838504</v>
      </c>
      <c r="BI249" s="13">
        <v>356599.52113803598</v>
      </c>
      <c r="BJ249" s="13">
        <v>317917.01271040598</v>
      </c>
      <c r="BK249" s="13">
        <v>231077.911699324</v>
      </c>
      <c r="BL249" s="13">
        <v>0</v>
      </c>
    </row>
    <row r="250" spans="1:64" x14ac:dyDescent="0.3">
      <c r="A250" s="13">
        <v>11618</v>
      </c>
      <c r="B250" s="13">
        <v>14.733000000000001</v>
      </c>
      <c r="C250" s="13">
        <v>831.44750999999997</v>
      </c>
      <c r="D250" s="13">
        <f t="shared" si="3"/>
        <v>5.436331840330725</v>
      </c>
      <c r="E250" s="13" t="s">
        <v>3305</v>
      </c>
      <c r="F250" s="13" t="s">
        <v>512</v>
      </c>
      <c r="G250" s="13" t="s">
        <v>62</v>
      </c>
      <c r="H250" s="13">
        <v>0.28000000000000003</v>
      </c>
      <c r="I250" s="13" t="b">
        <v>0</v>
      </c>
      <c r="J250" s="13">
        <v>7.5</v>
      </c>
      <c r="K250" s="13">
        <v>831.44299000000001</v>
      </c>
      <c r="L250" s="13" t="s">
        <v>3306</v>
      </c>
      <c r="M250" s="13" t="s">
        <v>2711</v>
      </c>
      <c r="N250" s="13" t="s">
        <v>3307</v>
      </c>
      <c r="O250" s="13" t="s">
        <v>3308</v>
      </c>
      <c r="P250" s="13">
        <v>530</v>
      </c>
      <c r="Q250" s="13" t="b">
        <v>0</v>
      </c>
      <c r="R250" s="13" t="b">
        <v>1</v>
      </c>
      <c r="S250" s="13" t="b">
        <v>0</v>
      </c>
      <c r="T250" s="13" t="s">
        <v>215</v>
      </c>
      <c r="U250" s="13" t="b">
        <v>0</v>
      </c>
      <c r="V250" s="13" t="b">
        <v>0</v>
      </c>
      <c r="W250" s="13">
        <v>11618</v>
      </c>
      <c r="X250" s="13">
        <v>0</v>
      </c>
      <c r="Y250" s="13">
        <v>0</v>
      </c>
      <c r="Z250" s="13">
        <v>0.97</v>
      </c>
      <c r="AA250" s="13">
        <v>-1</v>
      </c>
      <c r="AB250" s="13">
        <v>-1</v>
      </c>
      <c r="AC250" s="13">
        <v>-1</v>
      </c>
      <c r="AD250" s="13">
        <v>-1</v>
      </c>
      <c r="AE250" s="13">
        <v>-1</v>
      </c>
      <c r="AF250" s="13">
        <v>0.97</v>
      </c>
      <c r="AG250" s="13">
        <v>83.42</v>
      </c>
      <c r="AH250" s="13" t="s">
        <v>495</v>
      </c>
      <c r="AI250" s="13" t="s">
        <v>3309</v>
      </c>
      <c r="AJ250" s="13" t="s">
        <v>62</v>
      </c>
      <c r="AK250" s="13">
        <v>3031331</v>
      </c>
      <c r="AL250" s="13">
        <v>515555</v>
      </c>
      <c r="AM250" s="13">
        <v>156542</v>
      </c>
      <c r="AN250" s="13">
        <v>201195</v>
      </c>
      <c r="AO250" s="13">
        <v>1298565</v>
      </c>
      <c r="AP250" s="13">
        <v>927640</v>
      </c>
      <c r="AQ250" s="13">
        <v>601575</v>
      </c>
      <c r="AR250" s="13">
        <v>1886949</v>
      </c>
      <c r="AS250" s="13">
        <v>698070</v>
      </c>
      <c r="AT250" s="13">
        <v>2025225</v>
      </c>
      <c r="AU250" s="13">
        <v>955364</v>
      </c>
      <c r="AV250" s="13">
        <v>655271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1234475.56504454</v>
      </c>
      <c r="BD250" s="13">
        <v>809133.192947631</v>
      </c>
      <c r="BE250" s="13">
        <v>1062198.21836137</v>
      </c>
      <c r="BF250" s="13">
        <v>1211953.0366962501</v>
      </c>
      <c r="BG250" s="13">
        <v>0</v>
      </c>
      <c r="BH250" s="13">
        <v>1566441.4300352801</v>
      </c>
      <c r="BI250" s="13">
        <v>558200.62776791397</v>
      </c>
      <c r="BJ250" s="13">
        <v>715882.97475543397</v>
      </c>
      <c r="BK250" s="13">
        <v>720119.53703057801</v>
      </c>
      <c r="BL250" s="13">
        <v>0</v>
      </c>
    </row>
    <row r="251" spans="1:64" x14ac:dyDescent="0.3">
      <c r="A251">
        <v>12142</v>
      </c>
      <c r="B251">
        <v>15.563000000000001</v>
      </c>
      <c r="C251">
        <v>867.44110000000001</v>
      </c>
      <c r="D251">
        <f t="shared" si="3"/>
        <v>2.178817538202777</v>
      </c>
      <c r="E251" t="s">
        <v>3400</v>
      </c>
      <c r="F251" t="s">
        <v>512</v>
      </c>
      <c r="G251" t="s">
        <v>62</v>
      </c>
      <c r="H251">
        <v>0.39</v>
      </c>
      <c r="I251" t="b">
        <v>0</v>
      </c>
      <c r="J251">
        <v>7.23</v>
      </c>
      <c r="K251">
        <v>867.44299000000001</v>
      </c>
      <c r="L251" t="s">
        <v>3401</v>
      </c>
      <c r="M251" t="s">
        <v>2711</v>
      </c>
      <c r="N251" t="s">
        <v>3402</v>
      </c>
      <c r="O251" t="s">
        <v>3403</v>
      </c>
      <c r="P251">
        <v>530</v>
      </c>
      <c r="Q251" t="b">
        <v>0</v>
      </c>
      <c r="R251" t="b">
        <v>1</v>
      </c>
      <c r="S251" t="b">
        <v>0</v>
      </c>
      <c r="T251" t="s">
        <v>249</v>
      </c>
      <c r="U251" t="b">
        <v>0</v>
      </c>
      <c r="V251" t="b">
        <v>0</v>
      </c>
      <c r="W251">
        <v>12142</v>
      </c>
      <c r="X251">
        <v>0</v>
      </c>
      <c r="Y251">
        <v>0</v>
      </c>
      <c r="Z251">
        <v>0.99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0.99</v>
      </c>
      <c r="AG251">
        <v>106.26</v>
      </c>
      <c r="AH251" t="s">
        <v>502</v>
      </c>
      <c r="AI251" t="s">
        <v>3404</v>
      </c>
      <c r="AJ251" t="s">
        <v>62</v>
      </c>
      <c r="AK251">
        <v>1445491</v>
      </c>
      <c r="AL251">
        <v>1294025</v>
      </c>
      <c r="AM251">
        <v>1656410</v>
      </c>
      <c r="AN251">
        <v>1298215</v>
      </c>
      <c r="AO251">
        <v>1425290</v>
      </c>
      <c r="AP251">
        <v>1723972</v>
      </c>
      <c r="AQ251">
        <v>1510540</v>
      </c>
      <c r="AR251">
        <v>890596</v>
      </c>
      <c r="AS251">
        <v>1238120</v>
      </c>
      <c r="AT251">
        <v>646048</v>
      </c>
      <c r="AU251">
        <v>1355130</v>
      </c>
      <c r="AV251">
        <v>1500478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24282</v>
      </c>
      <c r="BC251">
        <v>1465308.4168442499</v>
      </c>
      <c r="BD251">
        <v>1482492.40741735</v>
      </c>
      <c r="BE251">
        <v>1213085.61823725</v>
      </c>
      <c r="BF251">
        <v>1167218.26206232</v>
      </c>
      <c r="BG251">
        <v>4047.0348847794298</v>
      </c>
      <c r="BH251">
        <v>182003.27071237401</v>
      </c>
      <c r="BI251">
        <v>218566.87079509301</v>
      </c>
      <c r="BJ251">
        <v>310729.377650304</v>
      </c>
      <c r="BK251">
        <v>457160.361434013</v>
      </c>
      <c r="BL251">
        <v>9913.1704389529095</v>
      </c>
    </row>
    <row r="252" spans="1:64" x14ac:dyDescent="0.3">
      <c r="A252">
        <v>12143</v>
      </c>
      <c r="B252">
        <v>15.89</v>
      </c>
      <c r="C252">
        <v>867.44128000000001</v>
      </c>
      <c r="D252">
        <f t="shared" si="3"/>
        <v>1.9713111059929886</v>
      </c>
      <c r="E252" t="s">
        <v>3400</v>
      </c>
      <c r="F252" t="s">
        <v>512</v>
      </c>
      <c r="G252" t="s">
        <v>62</v>
      </c>
      <c r="H252">
        <v>0.39</v>
      </c>
      <c r="I252" t="b">
        <v>0</v>
      </c>
      <c r="J252">
        <v>7.23</v>
      </c>
      <c r="K252">
        <v>867.44299000000001</v>
      </c>
      <c r="L252" t="s">
        <v>3401</v>
      </c>
      <c r="M252" t="s">
        <v>2711</v>
      </c>
      <c r="N252" t="s">
        <v>3402</v>
      </c>
      <c r="O252" t="s">
        <v>3403</v>
      </c>
      <c r="P252">
        <v>530</v>
      </c>
      <c r="Q252" t="b">
        <v>0</v>
      </c>
      <c r="R252" t="b">
        <v>1</v>
      </c>
      <c r="S252" t="b">
        <v>0</v>
      </c>
      <c r="T252" t="s">
        <v>249</v>
      </c>
      <c r="U252" t="b">
        <v>0</v>
      </c>
      <c r="V252" t="b">
        <v>0</v>
      </c>
      <c r="W252">
        <v>12143</v>
      </c>
      <c r="X252">
        <v>0</v>
      </c>
      <c r="Y252">
        <v>0</v>
      </c>
      <c r="Z252">
        <v>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1</v>
      </c>
      <c r="AG252">
        <v>102.82</v>
      </c>
      <c r="AH252" t="s">
        <v>497</v>
      </c>
      <c r="AI252" t="s">
        <v>3405</v>
      </c>
      <c r="AJ252" t="s">
        <v>62</v>
      </c>
      <c r="AK252">
        <v>2752253</v>
      </c>
      <c r="AL252">
        <v>1629176</v>
      </c>
      <c r="AM252">
        <v>1906575</v>
      </c>
      <c r="AN252">
        <v>1835235</v>
      </c>
      <c r="AO252">
        <v>1538887</v>
      </c>
      <c r="AP252">
        <v>1962354</v>
      </c>
      <c r="AQ252">
        <v>2644741</v>
      </c>
      <c r="AR252">
        <v>2418842</v>
      </c>
      <c r="AS252">
        <v>3264879</v>
      </c>
      <c r="AT252">
        <v>2577965</v>
      </c>
      <c r="AU252">
        <v>1977852</v>
      </c>
      <c r="AV252">
        <v>2176287</v>
      </c>
      <c r="AW252">
        <v>0</v>
      </c>
      <c r="AX252">
        <v>0</v>
      </c>
      <c r="AY252">
        <v>5362</v>
      </c>
      <c r="AZ252">
        <v>0</v>
      </c>
      <c r="BA252">
        <v>0</v>
      </c>
      <c r="BB252">
        <v>43409</v>
      </c>
      <c r="BC252">
        <v>2096001.3706936601</v>
      </c>
      <c r="BD252">
        <v>1778825.3058126101</v>
      </c>
      <c r="BE252">
        <v>2776154.0239161798</v>
      </c>
      <c r="BF252">
        <v>2244034.53994333</v>
      </c>
      <c r="BG252">
        <v>8128.5690154869499</v>
      </c>
      <c r="BH252">
        <v>585010.10480028798</v>
      </c>
      <c r="BI252">
        <v>217295.980190403</v>
      </c>
      <c r="BJ252">
        <v>438060.35060924402</v>
      </c>
      <c r="BK252">
        <v>305738.58739947999</v>
      </c>
      <c r="BL252">
        <v>17416.605753506901</v>
      </c>
    </row>
    <row r="253" spans="1:64" x14ac:dyDescent="0.3">
      <c r="A253">
        <v>13043</v>
      </c>
      <c r="B253">
        <v>15.342000000000001</v>
      </c>
      <c r="C253">
        <v>939.44457999999997</v>
      </c>
      <c r="D253">
        <f t="shared" si="3"/>
        <v>1.6924922713667543</v>
      </c>
      <c r="E253" t="s">
        <v>3495</v>
      </c>
      <c r="F253" t="s">
        <v>512</v>
      </c>
      <c r="G253" t="s">
        <v>62</v>
      </c>
      <c r="H253">
        <v>0.11</v>
      </c>
      <c r="I253" t="b">
        <v>0</v>
      </c>
      <c r="J253">
        <v>7.04</v>
      </c>
      <c r="K253">
        <v>939.44299000000001</v>
      </c>
      <c r="L253" t="s">
        <v>3496</v>
      </c>
      <c r="M253" t="s">
        <v>2711</v>
      </c>
      <c r="N253" t="s">
        <v>3497</v>
      </c>
      <c r="O253" t="s">
        <v>3498</v>
      </c>
      <c r="P253">
        <v>530</v>
      </c>
      <c r="Q253" t="b">
        <v>0</v>
      </c>
      <c r="R253" t="b">
        <v>1</v>
      </c>
      <c r="S253" t="b">
        <v>0</v>
      </c>
      <c r="T253" t="s">
        <v>3499</v>
      </c>
      <c r="U253" t="b">
        <v>0</v>
      </c>
      <c r="V253" t="b">
        <v>0</v>
      </c>
      <c r="W253">
        <v>13043</v>
      </c>
      <c r="X253">
        <v>0</v>
      </c>
      <c r="Y253">
        <v>0</v>
      </c>
      <c r="Z253">
        <v>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1</v>
      </c>
      <c r="AG253">
        <v>9.02</v>
      </c>
      <c r="AH253" t="s">
        <v>502</v>
      </c>
      <c r="AI253" t="s">
        <v>3501</v>
      </c>
      <c r="AJ253" t="s">
        <v>62</v>
      </c>
      <c r="AK253">
        <v>47936</v>
      </c>
      <c r="AL253">
        <v>85246</v>
      </c>
      <c r="AM253">
        <v>99380</v>
      </c>
      <c r="AN253">
        <v>30378</v>
      </c>
      <c r="AO253">
        <v>55956</v>
      </c>
      <c r="AP253">
        <v>60167</v>
      </c>
      <c r="AQ253">
        <v>69495</v>
      </c>
      <c r="AR253">
        <v>102506</v>
      </c>
      <c r="AS253">
        <v>71148</v>
      </c>
      <c r="AT253">
        <v>38555</v>
      </c>
      <c r="AU253">
        <v>73298</v>
      </c>
      <c r="AV253">
        <v>83916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77520.8076817408</v>
      </c>
      <c r="BD253">
        <v>48833.517198531401</v>
      </c>
      <c r="BE253">
        <v>81049.650288403602</v>
      </c>
      <c r="BF253">
        <v>65256.196531374699</v>
      </c>
      <c r="BG253">
        <v>0</v>
      </c>
      <c r="BH253">
        <v>26577.868945953102</v>
      </c>
      <c r="BI253">
        <v>16121.2979631782</v>
      </c>
      <c r="BJ253">
        <v>18600.113072612799</v>
      </c>
      <c r="BK253">
        <v>23725.8476643578</v>
      </c>
      <c r="BL253">
        <v>0</v>
      </c>
    </row>
    <row r="254" spans="1:64" x14ac:dyDescent="0.3">
      <c r="A254">
        <v>12861</v>
      </c>
      <c r="B254">
        <v>12.052</v>
      </c>
      <c r="C254">
        <v>923.50635</v>
      </c>
      <c r="D254">
        <f t="shared" si="3"/>
        <v>0.79046622366620423</v>
      </c>
      <c r="E254" t="s">
        <v>3479</v>
      </c>
      <c r="F254" t="s">
        <v>512</v>
      </c>
      <c r="G254" t="s">
        <v>62</v>
      </c>
      <c r="H254">
        <v>0.44</v>
      </c>
      <c r="I254" t="b">
        <v>0</v>
      </c>
      <c r="J254">
        <v>7.72</v>
      </c>
      <c r="K254">
        <v>923.50562000000002</v>
      </c>
      <c r="L254" t="s">
        <v>3480</v>
      </c>
      <c r="M254" t="s">
        <v>2711</v>
      </c>
      <c r="N254" t="s">
        <v>3481</v>
      </c>
      <c r="O254" t="s">
        <v>3482</v>
      </c>
      <c r="P254">
        <v>530</v>
      </c>
      <c r="Q254" t="b">
        <v>0</v>
      </c>
      <c r="R254" t="b">
        <v>1</v>
      </c>
      <c r="S254" t="b">
        <v>0</v>
      </c>
      <c r="T254" t="s">
        <v>258</v>
      </c>
      <c r="U254" t="b">
        <v>0</v>
      </c>
      <c r="V254" t="b">
        <v>0</v>
      </c>
      <c r="W254">
        <v>12861</v>
      </c>
      <c r="X254">
        <v>0</v>
      </c>
      <c r="Y254">
        <v>0</v>
      </c>
      <c r="Z254">
        <v>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1</v>
      </c>
      <c r="AG254">
        <v>5</v>
      </c>
      <c r="AH254" t="s">
        <v>504</v>
      </c>
      <c r="AI254" t="s">
        <v>3483</v>
      </c>
      <c r="AJ254" t="s">
        <v>62</v>
      </c>
      <c r="AK254">
        <v>48847</v>
      </c>
      <c r="AL254">
        <v>53462</v>
      </c>
      <c r="AM254">
        <v>16994</v>
      </c>
      <c r="AN254">
        <v>24506</v>
      </c>
      <c r="AO254">
        <v>48000</v>
      </c>
      <c r="AP254">
        <v>48681</v>
      </c>
      <c r="AQ254">
        <v>58135</v>
      </c>
      <c r="AR254">
        <v>34461</v>
      </c>
      <c r="AS254">
        <v>70233</v>
      </c>
      <c r="AT254">
        <v>51532</v>
      </c>
      <c r="AU254">
        <v>23136</v>
      </c>
      <c r="AV254">
        <v>23102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39767.391547001098</v>
      </c>
      <c r="BD254">
        <v>40395.757720822599</v>
      </c>
      <c r="BE254">
        <v>54276.179577049203</v>
      </c>
      <c r="BF254">
        <v>32590.2536311203</v>
      </c>
      <c r="BG254">
        <v>0</v>
      </c>
      <c r="BH254">
        <v>19857.1653758211</v>
      </c>
      <c r="BI254">
        <v>13765.1548381921</v>
      </c>
      <c r="BJ254">
        <v>18195.6016235512</v>
      </c>
      <c r="BK254">
        <v>16404.082103927802</v>
      </c>
      <c r="BL254">
        <v>0</v>
      </c>
    </row>
    <row r="255" spans="1:64" x14ac:dyDescent="0.3">
      <c r="A255">
        <v>13042</v>
      </c>
      <c r="B255">
        <v>14.956</v>
      </c>
      <c r="C255">
        <v>939.44372999999996</v>
      </c>
      <c r="D255">
        <f t="shared" si="3"/>
        <v>0.78770080550674926</v>
      </c>
      <c r="E255" t="s">
        <v>3495</v>
      </c>
      <c r="F255" t="s">
        <v>512</v>
      </c>
      <c r="G255" t="s">
        <v>62</v>
      </c>
      <c r="H255">
        <v>0.44</v>
      </c>
      <c r="I255" t="b">
        <v>0</v>
      </c>
      <c r="J255">
        <v>7.04</v>
      </c>
      <c r="K255">
        <v>939.44299000000001</v>
      </c>
      <c r="L255" t="s">
        <v>3496</v>
      </c>
      <c r="M255" t="s">
        <v>2711</v>
      </c>
      <c r="N255" t="s">
        <v>3497</v>
      </c>
      <c r="O255" t="s">
        <v>3498</v>
      </c>
      <c r="P255">
        <v>530</v>
      </c>
      <c r="Q255" t="b">
        <v>0</v>
      </c>
      <c r="R255" t="b">
        <v>1</v>
      </c>
      <c r="S255" t="b">
        <v>0</v>
      </c>
      <c r="T255" t="s">
        <v>3499</v>
      </c>
      <c r="U255" t="b">
        <v>0</v>
      </c>
      <c r="V255" t="b">
        <v>0</v>
      </c>
      <c r="W255">
        <v>13042</v>
      </c>
      <c r="X255">
        <v>0</v>
      </c>
      <c r="Y255">
        <v>0</v>
      </c>
      <c r="Z255">
        <v>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1</v>
      </c>
      <c r="AG255">
        <v>19.329999999999998</v>
      </c>
      <c r="AH255" t="s">
        <v>503</v>
      </c>
      <c r="AI255" t="s">
        <v>3500</v>
      </c>
      <c r="AJ255" t="s">
        <v>62</v>
      </c>
      <c r="AK255">
        <v>107994</v>
      </c>
      <c r="AL255">
        <v>271548</v>
      </c>
      <c r="AM255">
        <v>432598</v>
      </c>
      <c r="AN255">
        <v>178996</v>
      </c>
      <c r="AO255">
        <v>157619</v>
      </c>
      <c r="AP255">
        <v>188570</v>
      </c>
      <c r="AQ255">
        <v>244493</v>
      </c>
      <c r="AR255">
        <v>223080</v>
      </c>
      <c r="AS255">
        <v>136659</v>
      </c>
      <c r="AT255">
        <v>172233</v>
      </c>
      <c r="AU255">
        <v>140960</v>
      </c>
      <c r="AV255">
        <v>298168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270712.94381710503</v>
      </c>
      <c r="BD255">
        <v>175061.40545263299</v>
      </c>
      <c r="BE255">
        <v>201410.590510118</v>
      </c>
      <c r="BF255">
        <v>203786.98641485799</v>
      </c>
      <c r="BG255">
        <v>0</v>
      </c>
      <c r="BH255">
        <v>162303.589163747</v>
      </c>
      <c r="BI255">
        <v>15846.176083954</v>
      </c>
      <c r="BJ255">
        <v>57089.321006444698</v>
      </c>
      <c r="BK255">
        <v>83218.971759514898</v>
      </c>
      <c r="BL255">
        <v>0</v>
      </c>
    </row>
    <row r="256" spans="1:64" x14ac:dyDescent="0.3">
      <c r="A256">
        <v>13387</v>
      </c>
      <c r="B256">
        <v>16.475000000000001</v>
      </c>
      <c r="C256">
        <v>967.47484999999995</v>
      </c>
      <c r="D256">
        <f t="shared" si="3"/>
        <v>0.56849055316055996</v>
      </c>
      <c r="E256" t="s">
        <v>3514</v>
      </c>
      <c r="F256" t="s">
        <v>512</v>
      </c>
      <c r="G256" t="s">
        <v>62</v>
      </c>
      <c r="H256">
        <v>0.22</v>
      </c>
      <c r="I256" t="b">
        <v>0</v>
      </c>
      <c r="J256">
        <v>7.5</v>
      </c>
      <c r="K256">
        <v>967.47429999999997</v>
      </c>
      <c r="L256" t="s">
        <v>3515</v>
      </c>
      <c r="M256" t="s">
        <v>2711</v>
      </c>
      <c r="N256" t="s">
        <v>3516</v>
      </c>
      <c r="O256" t="s">
        <v>3517</v>
      </c>
      <c r="P256">
        <v>530</v>
      </c>
      <c r="Q256" t="b">
        <v>0</v>
      </c>
      <c r="R256" t="b">
        <v>1</v>
      </c>
      <c r="S256" t="b">
        <v>0</v>
      </c>
      <c r="T256" t="s">
        <v>3518</v>
      </c>
      <c r="U256" t="b">
        <v>0</v>
      </c>
      <c r="V256" t="b">
        <v>0</v>
      </c>
      <c r="W256">
        <v>13387</v>
      </c>
      <c r="X256">
        <v>0</v>
      </c>
      <c r="Y256">
        <v>0</v>
      </c>
      <c r="Z256">
        <v>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1</v>
      </c>
      <c r="AG256">
        <v>19.510000000000002</v>
      </c>
      <c r="AH256" t="s">
        <v>497</v>
      </c>
      <c r="AI256" t="s">
        <v>3519</v>
      </c>
      <c r="AJ256" t="s">
        <v>62</v>
      </c>
      <c r="AK256">
        <v>435311</v>
      </c>
      <c r="AL256">
        <v>341938</v>
      </c>
      <c r="AM256">
        <v>838067</v>
      </c>
      <c r="AN256">
        <v>432902</v>
      </c>
      <c r="AO256">
        <v>409170</v>
      </c>
      <c r="AP256">
        <v>153272</v>
      </c>
      <c r="AQ256">
        <v>471486</v>
      </c>
      <c r="AR256">
        <v>342175</v>
      </c>
      <c r="AS256">
        <v>186217</v>
      </c>
      <c r="AT256">
        <v>332616</v>
      </c>
      <c r="AU256">
        <v>120370</v>
      </c>
      <c r="AV256">
        <v>388787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538438.82217934995</v>
      </c>
      <c r="BD256">
        <v>331781.664650694</v>
      </c>
      <c r="BE256">
        <v>333292.408034224</v>
      </c>
      <c r="BF256">
        <v>280591.28202899999</v>
      </c>
      <c r="BG256">
        <v>0</v>
      </c>
      <c r="BH256">
        <v>263652.48683792597</v>
      </c>
      <c r="BI256">
        <v>155048.376573841</v>
      </c>
      <c r="BJ256">
        <v>142841.789408485</v>
      </c>
      <c r="BK256">
        <v>141569.30758013399</v>
      </c>
      <c r="BL256">
        <v>0</v>
      </c>
    </row>
    <row r="257" spans="1:64" x14ac:dyDescent="0.3">
      <c r="A257" s="13">
        <v>10518</v>
      </c>
      <c r="B257" s="13">
        <v>15.43</v>
      </c>
      <c r="C257" s="13">
        <v>767.43889999999999</v>
      </c>
      <c r="D257" s="13">
        <f t="shared" si="3"/>
        <v>5.9678661939152438</v>
      </c>
      <c r="E257" s="13" t="s">
        <v>2877</v>
      </c>
      <c r="F257" s="13" t="s">
        <v>532</v>
      </c>
      <c r="G257" s="13" t="s">
        <v>62</v>
      </c>
      <c r="H257" s="13">
        <v>0.22</v>
      </c>
      <c r="I257" s="13" t="b">
        <v>0</v>
      </c>
      <c r="J257" s="13">
        <v>6.99</v>
      </c>
      <c r="K257" s="13">
        <v>767.44348000000002</v>
      </c>
      <c r="L257" s="13" t="s">
        <v>2878</v>
      </c>
      <c r="M257" s="13" t="s">
        <v>2734</v>
      </c>
      <c r="N257" s="13" t="s">
        <v>2879</v>
      </c>
      <c r="O257" s="13" t="s">
        <v>2880</v>
      </c>
      <c r="P257" s="13">
        <v>530</v>
      </c>
      <c r="Q257" s="13" t="b">
        <v>0</v>
      </c>
      <c r="R257" s="13" t="b">
        <v>1</v>
      </c>
      <c r="S257" s="13" t="b">
        <v>0</v>
      </c>
      <c r="T257" s="13" t="s">
        <v>63</v>
      </c>
      <c r="U257" s="13" t="b">
        <v>0</v>
      </c>
      <c r="V257" s="13" t="b">
        <v>0</v>
      </c>
      <c r="W257" s="13">
        <v>10518</v>
      </c>
      <c r="X257" s="13">
        <v>0</v>
      </c>
      <c r="Y257" s="13">
        <v>0</v>
      </c>
      <c r="Z257" s="13">
        <v>0.96</v>
      </c>
      <c r="AA257" s="13">
        <v>-1</v>
      </c>
      <c r="AB257" s="13">
        <v>-1</v>
      </c>
      <c r="AC257" s="13">
        <v>-1</v>
      </c>
      <c r="AD257" s="13">
        <v>-1</v>
      </c>
      <c r="AE257" s="13">
        <v>-1</v>
      </c>
      <c r="AF257" s="13">
        <v>0.96</v>
      </c>
      <c r="AG257" s="13">
        <v>8.7200000000000006</v>
      </c>
      <c r="AH257" s="13" t="s">
        <v>504</v>
      </c>
      <c r="AI257" s="13" t="s">
        <v>2881</v>
      </c>
      <c r="AJ257" s="13" t="s">
        <v>62</v>
      </c>
      <c r="AK257" s="13">
        <v>160025</v>
      </c>
      <c r="AL257" s="13">
        <v>213950</v>
      </c>
      <c r="AM257" s="13">
        <v>193181</v>
      </c>
      <c r="AN257" s="13">
        <v>110455</v>
      </c>
      <c r="AO257" s="13">
        <v>102532</v>
      </c>
      <c r="AP257" s="13">
        <v>86294</v>
      </c>
      <c r="AQ257" s="13">
        <v>175983</v>
      </c>
      <c r="AR257" s="13">
        <v>71375</v>
      </c>
      <c r="AS257" s="13">
        <v>188445</v>
      </c>
      <c r="AT257" s="13">
        <v>109144</v>
      </c>
      <c r="AU257" s="13">
        <v>219111</v>
      </c>
      <c r="AV257" s="13">
        <v>89954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189051.83331748401</v>
      </c>
      <c r="BD257" s="13">
        <v>99760.554777618498</v>
      </c>
      <c r="BE257" s="13">
        <v>145267.26308783499</v>
      </c>
      <c r="BF257" s="13">
        <v>139402.917093436</v>
      </c>
      <c r="BG257" s="13">
        <v>0</v>
      </c>
      <c r="BH257" s="13">
        <v>27198.321533731199</v>
      </c>
      <c r="BI257" s="13">
        <v>12316.5444986847</v>
      </c>
      <c r="BJ257" s="13">
        <v>64295.581674909103</v>
      </c>
      <c r="BK257" s="13">
        <v>69693.128210798604</v>
      </c>
      <c r="BL257" s="13">
        <v>0</v>
      </c>
    </row>
    <row r="258" spans="1:64" x14ac:dyDescent="0.3">
      <c r="A258" s="13">
        <v>12522</v>
      </c>
      <c r="B258" s="13">
        <v>15.872999999999999</v>
      </c>
      <c r="C258" s="13">
        <v>895.50134000000003</v>
      </c>
      <c r="D258" s="13">
        <f t="shared" si="3"/>
        <v>5.3154300120560585</v>
      </c>
      <c r="E258" s="13" t="s">
        <v>3451</v>
      </c>
      <c r="F258" s="13" t="s">
        <v>532</v>
      </c>
      <c r="G258" s="13" t="s">
        <v>62</v>
      </c>
      <c r="H258" s="13">
        <v>0.67</v>
      </c>
      <c r="I258" s="13" t="b">
        <v>0</v>
      </c>
      <c r="J258" s="13">
        <v>7.5</v>
      </c>
      <c r="K258" s="13">
        <v>895.50609999999995</v>
      </c>
      <c r="L258" s="13" t="s">
        <v>3452</v>
      </c>
      <c r="M258" s="13" t="s">
        <v>2734</v>
      </c>
      <c r="N258" s="13" t="s">
        <v>3453</v>
      </c>
      <c r="O258" s="13" t="s">
        <v>3454</v>
      </c>
      <c r="P258" s="13">
        <v>530</v>
      </c>
      <c r="Q258" s="13" t="b">
        <v>0</v>
      </c>
      <c r="R258" s="13" t="b">
        <v>1</v>
      </c>
      <c r="S258" s="13" t="b">
        <v>0</v>
      </c>
      <c r="T258" s="13" t="s">
        <v>63</v>
      </c>
      <c r="U258" s="13" t="b">
        <v>0</v>
      </c>
      <c r="V258" s="13" t="b">
        <v>0</v>
      </c>
      <c r="W258" s="13">
        <v>12522</v>
      </c>
      <c r="X258" s="13">
        <v>0</v>
      </c>
      <c r="Y258" s="13">
        <v>0</v>
      </c>
      <c r="Z258" s="13">
        <v>0.97</v>
      </c>
      <c r="AA258" s="13">
        <v>-1</v>
      </c>
      <c r="AB258" s="13">
        <v>-1</v>
      </c>
      <c r="AC258" s="13">
        <v>-1</v>
      </c>
      <c r="AD258" s="13">
        <v>-1</v>
      </c>
      <c r="AE258" s="13">
        <v>-1</v>
      </c>
      <c r="AF258" s="13">
        <v>0.97</v>
      </c>
      <c r="AG258" s="13">
        <v>53.12</v>
      </c>
      <c r="AH258" s="13" t="s">
        <v>497</v>
      </c>
      <c r="AI258" s="13" t="s">
        <v>3455</v>
      </c>
      <c r="AJ258" s="13" t="s">
        <v>62</v>
      </c>
      <c r="AK258" s="13">
        <v>2291620</v>
      </c>
      <c r="AL258" s="13">
        <v>2684435</v>
      </c>
      <c r="AM258" s="13">
        <v>2878052</v>
      </c>
      <c r="AN258" s="13">
        <v>2402314</v>
      </c>
      <c r="AO258" s="13">
        <v>1767602</v>
      </c>
      <c r="AP258" s="13">
        <v>2451575</v>
      </c>
      <c r="AQ258" s="13">
        <v>2929516</v>
      </c>
      <c r="AR258" s="13">
        <v>2220444</v>
      </c>
      <c r="AS258" s="13">
        <v>2703672</v>
      </c>
      <c r="AT258" s="13">
        <v>2088212</v>
      </c>
      <c r="AU258" s="13">
        <v>2692698</v>
      </c>
      <c r="AV258" s="13">
        <v>2549405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2618035.5359416199</v>
      </c>
      <c r="BD258" s="13">
        <v>2207163.67596106</v>
      </c>
      <c r="BE258" s="13">
        <v>2617877.4223450199</v>
      </c>
      <c r="BF258" s="13">
        <v>2443438.4988801898</v>
      </c>
      <c r="BG258" s="13">
        <v>0</v>
      </c>
      <c r="BH258" s="13">
        <v>298801.61127075698</v>
      </c>
      <c r="BI258" s="13">
        <v>381467.65121307602</v>
      </c>
      <c r="BJ258" s="13">
        <v>362238.34193925897</v>
      </c>
      <c r="BK258" s="13">
        <v>315867.98381603003</v>
      </c>
      <c r="BL258" s="13">
        <v>0</v>
      </c>
    </row>
    <row r="259" spans="1:64" x14ac:dyDescent="0.3">
      <c r="A259">
        <v>11294</v>
      </c>
      <c r="B259">
        <v>14.746</v>
      </c>
      <c r="C259">
        <v>809.48644999999999</v>
      </c>
      <c r="D259">
        <f t="shared" si="3"/>
        <v>4.9043199300384002</v>
      </c>
      <c r="E259" t="s">
        <v>3175</v>
      </c>
      <c r="F259" t="s">
        <v>532</v>
      </c>
      <c r="G259" t="s">
        <v>62</v>
      </c>
      <c r="H259">
        <v>0.39</v>
      </c>
      <c r="I259" t="b">
        <v>0</v>
      </c>
      <c r="J259">
        <v>7.85</v>
      </c>
      <c r="K259">
        <v>809.49041999999997</v>
      </c>
      <c r="L259" t="s">
        <v>3176</v>
      </c>
      <c r="M259" t="s">
        <v>2734</v>
      </c>
      <c r="N259" t="s">
        <v>3177</v>
      </c>
      <c r="O259" t="s">
        <v>3178</v>
      </c>
      <c r="P259">
        <v>530</v>
      </c>
      <c r="Q259" t="b">
        <v>0</v>
      </c>
      <c r="R259" t="b">
        <v>1</v>
      </c>
      <c r="S259" t="b">
        <v>0</v>
      </c>
      <c r="T259" t="s">
        <v>63</v>
      </c>
      <c r="U259" t="b">
        <v>0</v>
      </c>
      <c r="V259" t="b">
        <v>0</v>
      </c>
      <c r="W259">
        <v>11294</v>
      </c>
      <c r="X259">
        <v>0</v>
      </c>
      <c r="Y259">
        <v>0</v>
      </c>
      <c r="Z259">
        <v>0.98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0.98</v>
      </c>
      <c r="AG259">
        <v>58.67</v>
      </c>
      <c r="AH259" t="s">
        <v>493</v>
      </c>
      <c r="AI259" t="s">
        <v>3179</v>
      </c>
      <c r="AJ259" t="s">
        <v>62</v>
      </c>
      <c r="AK259">
        <v>690207</v>
      </c>
      <c r="AL259">
        <v>945904</v>
      </c>
      <c r="AM259">
        <v>500064</v>
      </c>
      <c r="AN259">
        <v>410541</v>
      </c>
      <c r="AO259">
        <v>254459</v>
      </c>
      <c r="AP259">
        <v>1051034</v>
      </c>
      <c r="AQ259">
        <v>743230</v>
      </c>
      <c r="AR259">
        <v>473586</v>
      </c>
      <c r="AS259">
        <v>880105</v>
      </c>
      <c r="AT259">
        <v>848965</v>
      </c>
      <c r="AU259">
        <v>562957</v>
      </c>
      <c r="AV259">
        <v>623970</v>
      </c>
      <c r="AW259">
        <v>7297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712058.30152831599</v>
      </c>
      <c r="BD259">
        <v>572011.40299769503</v>
      </c>
      <c r="BE259">
        <v>698973.53114920901</v>
      </c>
      <c r="BF259">
        <v>678630.72497467801</v>
      </c>
      <c r="BG259">
        <v>1216.13493662326</v>
      </c>
      <c r="BH259">
        <v>223721.71891038999</v>
      </c>
      <c r="BI259">
        <v>422122.54370262602</v>
      </c>
      <c r="BJ259">
        <v>206841.61824175401</v>
      </c>
      <c r="BK259">
        <v>150635.26146936099</v>
      </c>
      <c r="BL259">
        <v>2978.9100530989399</v>
      </c>
    </row>
    <row r="260" spans="1:64" x14ac:dyDescent="0.3">
      <c r="A260">
        <v>12523</v>
      </c>
      <c r="B260">
        <v>15.712999999999999</v>
      </c>
      <c r="C260">
        <v>895.50269000000003</v>
      </c>
      <c r="D260">
        <f t="shared" si="3"/>
        <v>3.807902592642407</v>
      </c>
      <c r="E260" t="s">
        <v>3451</v>
      </c>
      <c r="F260" t="s">
        <v>532</v>
      </c>
      <c r="G260" t="s">
        <v>62</v>
      </c>
      <c r="H260">
        <v>0.22</v>
      </c>
      <c r="I260" t="b">
        <v>0</v>
      </c>
      <c r="J260">
        <v>7.5</v>
      </c>
      <c r="K260">
        <v>895.50609999999995</v>
      </c>
      <c r="L260" t="s">
        <v>3452</v>
      </c>
      <c r="M260" t="s">
        <v>2734</v>
      </c>
      <c r="N260" t="s">
        <v>3453</v>
      </c>
      <c r="O260" t="s">
        <v>3454</v>
      </c>
      <c r="P260">
        <v>530</v>
      </c>
      <c r="Q260" t="b">
        <v>0</v>
      </c>
      <c r="R260" t="b">
        <v>1</v>
      </c>
      <c r="S260" t="b">
        <v>0</v>
      </c>
      <c r="T260" t="s">
        <v>63</v>
      </c>
      <c r="U260" t="b">
        <v>0</v>
      </c>
      <c r="V260" t="b">
        <v>0</v>
      </c>
      <c r="W260">
        <v>12523</v>
      </c>
      <c r="X260">
        <v>0</v>
      </c>
      <c r="Y260">
        <v>0</v>
      </c>
      <c r="Z260">
        <v>0.98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0.98</v>
      </c>
      <c r="AG260">
        <v>15.89</v>
      </c>
      <c r="AH260" t="s">
        <v>500</v>
      </c>
      <c r="AI260" t="s">
        <v>3456</v>
      </c>
      <c r="AJ260" t="s">
        <v>62</v>
      </c>
      <c r="AK260">
        <v>828865</v>
      </c>
      <c r="AL260">
        <v>935986</v>
      </c>
      <c r="AM260">
        <v>752571</v>
      </c>
      <c r="AN260">
        <v>1083948</v>
      </c>
      <c r="AO260">
        <v>479681</v>
      </c>
      <c r="AP260">
        <v>988799</v>
      </c>
      <c r="AQ260">
        <v>1186095</v>
      </c>
      <c r="AR260">
        <v>917915</v>
      </c>
      <c r="AS260">
        <v>1184148</v>
      </c>
      <c r="AT260">
        <v>707466</v>
      </c>
      <c r="AU260">
        <v>883341</v>
      </c>
      <c r="AV260">
        <v>553553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839140.49943561398</v>
      </c>
      <c r="BD260">
        <v>850809.51694389002</v>
      </c>
      <c r="BE260">
        <v>1096052.8377904501</v>
      </c>
      <c r="BF260">
        <v>714786.72866758902</v>
      </c>
      <c r="BG260">
        <v>0</v>
      </c>
      <c r="BH260">
        <v>92138.628502168402</v>
      </c>
      <c r="BI260">
        <v>324908.27831305598</v>
      </c>
      <c r="BJ260">
        <v>154274.95215149099</v>
      </c>
      <c r="BK260">
        <v>165016.17770091799</v>
      </c>
      <c r="BL260">
        <v>0</v>
      </c>
    </row>
    <row r="261" spans="1:64" x14ac:dyDescent="0.3">
      <c r="A261">
        <v>11155</v>
      </c>
      <c r="B261">
        <v>15.266</v>
      </c>
      <c r="C261">
        <v>801.42516999999998</v>
      </c>
      <c r="D261">
        <f t="shared" si="3"/>
        <v>3.2816430875836993</v>
      </c>
      <c r="E261" t="s">
        <v>3102</v>
      </c>
      <c r="F261" t="s">
        <v>532</v>
      </c>
      <c r="G261" t="s">
        <v>62</v>
      </c>
      <c r="H261">
        <v>0.11</v>
      </c>
      <c r="I261" t="b">
        <v>0</v>
      </c>
      <c r="J261">
        <v>6.33</v>
      </c>
      <c r="K261">
        <v>801.42780000000005</v>
      </c>
      <c r="L261" t="s">
        <v>3103</v>
      </c>
      <c r="M261" t="s">
        <v>2734</v>
      </c>
      <c r="N261" t="s">
        <v>3104</v>
      </c>
      <c r="O261" t="s">
        <v>3105</v>
      </c>
      <c r="P261">
        <v>530</v>
      </c>
      <c r="Q261" t="b">
        <v>0</v>
      </c>
      <c r="R261" t="b">
        <v>1</v>
      </c>
      <c r="S261" t="b">
        <v>0</v>
      </c>
      <c r="T261" t="s">
        <v>63</v>
      </c>
      <c r="U261" t="b">
        <v>0</v>
      </c>
      <c r="V261" t="b">
        <v>0</v>
      </c>
      <c r="W261">
        <v>11155</v>
      </c>
      <c r="X261">
        <v>0</v>
      </c>
      <c r="Y261">
        <v>0</v>
      </c>
      <c r="Z261">
        <v>0.99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0.99</v>
      </c>
      <c r="AG261">
        <v>7.43</v>
      </c>
      <c r="AH261" t="s">
        <v>499</v>
      </c>
      <c r="AI261" t="s">
        <v>3106</v>
      </c>
      <c r="AJ261" t="s">
        <v>62</v>
      </c>
      <c r="AK261">
        <v>213563</v>
      </c>
      <c r="AL261">
        <v>154059</v>
      </c>
      <c r="AM261">
        <v>335087</v>
      </c>
      <c r="AN261">
        <v>252175</v>
      </c>
      <c r="AO261">
        <v>200665</v>
      </c>
      <c r="AP261">
        <v>218459</v>
      </c>
      <c r="AQ261">
        <v>187866</v>
      </c>
      <c r="AR261">
        <v>64622</v>
      </c>
      <c r="AS261">
        <v>92191</v>
      </c>
      <c r="AT261">
        <v>74608</v>
      </c>
      <c r="AU261">
        <v>164528</v>
      </c>
      <c r="AV261">
        <v>75703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234236.142646155</v>
      </c>
      <c r="BD261">
        <v>223766.55250227099</v>
      </c>
      <c r="BE261">
        <v>114892.680304858</v>
      </c>
      <c r="BF261">
        <v>104946.321455361</v>
      </c>
      <c r="BG261">
        <v>0</v>
      </c>
      <c r="BH261">
        <v>92267.609046409096</v>
      </c>
      <c r="BI261">
        <v>26161.979142693901</v>
      </c>
      <c r="BJ261">
        <v>64682.274505433998</v>
      </c>
      <c r="BK261">
        <v>51602.304152483797</v>
      </c>
      <c r="BL261">
        <v>0</v>
      </c>
    </row>
    <row r="262" spans="1:64" x14ac:dyDescent="0.3">
      <c r="A262">
        <v>10935</v>
      </c>
      <c r="B262">
        <v>15.744</v>
      </c>
      <c r="C262">
        <v>789.42589999999996</v>
      </c>
      <c r="D262">
        <f t="shared" ref="D262:D325" si="4">(ABS(K262-C262)/K262)*10^6</f>
        <v>2.4068065503792684</v>
      </c>
      <c r="E262" t="s">
        <v>3015</v>
      </c>
      <c r="F262" t="s">
        <v>532</v>
      </c>
      <c r="G262" t="s">
        <v>62</v>
      </c>
      <c r="H262">
        <v>0.11</v>
      </c>
      <c r="I262" t="b">
        <v>0</v>
      </c>
      <c r="J262">
        <v>6.61</v>
      </c>
      <c r="K262">
        <v>789.42780000000005</v>
      </c>
      <c r="L262" t="s">
        <v>3016</v>
      </c>
      <c r="M262" t="s">
        <v>2734</v>
      </c>
      <c r="N262" t="s">
        <v>3017</v>
      </c>
      <c r="O262" t="s">
        <v>3018</v>
      </c>
      <c r="P262">
        <v>530</v>
      </c>
      <c r="Q262" t="b">
        <v>0</v>
      </c>
      <c r="R262" t="b">
        <v>1</v>
      </c>
      <c r="S262" t="b">
        <v>0</v>
      </c>
      <c r="T262" t="s">
        <v>63</v>
      </c>
      <c r="U262" t="b">
        <v>0</v>
      </c>
      <c r="V262" t="b">
        <v>0</v>
      </c>
      <c r="W262">
        <v>10935</v>
      </c>
      <c r="X262">
        <v>0</v>
      </c>
      <c r="Y262">
        <v>0</v>
      </c>
      <c r="Z262">
        <v>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1</v>
      </c>
      <c r="AG262">
        <v>16.52</v>
      </c>
      <c r="AH262" t="s">
        <v>499</v>
      </c>
      <c r="AI262" t="s">
        <v>3019</v>
      </c>
      <c r="AJ262" t="s">
        <v>62</v>
      </c>
      <c r="AK262">
        <v>389370</v>
      </c>
      <c r="AL262">
        <v>216761</v>
      </c>
      <c r="AM262">
        <v>306162</v>
      </c>
      <c r="AN262">
        <v>383606</v>
      </c>
      <c r="AO262">
        <v>282369</v>
      </c>
      <c r="AP262">
        <v>382796</v>
      </c>
      <c r="AQ262">
        <v>332396</v>
      </c>
      <c r="AR262">
        <v>239818</v>
      </c>
      <c r="AS262">
        <v>306603</v>
      </c>
      <c r="AT262">
        <v>107697</v>
      </c>
      <c r="AU262">
        <v>442150</v>
      </c>
      <c r="AV262">
        <v>345738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304097.46083729598</v>
      </c>
      <c r="BD262">
        <v>349590.37947809597</v>
      </c>
      <c r="BE262">
        <v>292939.13644336502</v>
      </c>
      <c r="BF262">
        <v>298528.01077907899</v>
      </c>
      <c r="BG262">
        <v>0</v>
      </c>
      <c r="BH262">
        <v>86322.930373220399</v>
      </c>
      <c r="BI262">
        <v>58216.712081081299</v>
      </c>
      <c r="BJ262">
        <v>47777.497655927596</v>
      </c>
      <c r="BK262">
        <v>172151.88008719799</v>
      </c>
      <c r="BL262">
        <v>0</v>
      </c>
    </row>
    <row r="263" spans="1:64" x14ac:dyDescent="0.3">
      <c r="A263">
        <v>10963</v>
      </c>
      <c r="B263">
        <v>15.461</v>
      </c>
      <c r="C263">
        <v>791.44201999999996</v>
      </c>
      <c r="D263">
        <f t="shared" si="4"/>
        <v>1.844730592847287</v>
      </c>
      <c r="E263" t="s">
        <v>3037</v>
      </c>
      <c r="F263" t="s">
        <v>532</v>
      </c>
      <c r="G263" t="s">
        <v>62</v>
      </c>
      <c r="H263">
        <v>0.61</v>
      </c>
      <c r="I263" t="b">
        <v>0</v>
      </c>
      <c r="J263">
        <v>6.9</v>
      </c>
      <c r="K263">
        <v>791.44348000000002</v>
      </c>
      <c r="L263" t="s">
        <v>3038</v>
      </c>
      <c r="M263" t="s">
        <v>2734</v>
      </c>
      <c r="N263" t="s">
        <v>3039</v>
      </c>
      <c r="O263" t="s">
        <v>3040</v>
      </c>
      <c r="P263">
        <v>530</v>
      </c>
      <c r="Q263" t="b">
        <v>0</v>
      </c>
      <c r="R263" t="b">
        <v>1</v>
      </c>
      <c r="S263" t="b">
        <v>0</v>
      </c>
      <c r="T263" t="s">
        <v>63</v>
      </c>
      <c r="U263" t="b">
        <v>0</v>
      </c>
      <c r="V263" t="b">
        <v>0</v>
      </c>
      <c r="W263">
        <v>10963</v>
      </c>
      <c r="X263">
        <v>0</v>
      </c>
      <c r="Y263">
        <v>0</v>
      </c>
      <c r="Z263">
        <v>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1</v>
      </c>
      <c r="AG263">
        <v>23.04</v>
      </c>
      <c r="AH263" t="s">
        <v>497</v>
      </c>
      <c r="AI263" t="s">
        <v>3041</v>
      </c>
      <c r="AJ263" t="s">
        <v>62</v>
      </c>
      <c r="AK263">
        <v>293525</v>
      </c>
      <c r="AL263">
        <v>453575</v>
      </c>
      <c r="AM263">
        <v>556502</v>
      </c>
      <c r="AN263">
        <v>402243</v>
      </c>
      <c r="AO263">
        <v>255162</v>
      </c>
      <c r="AP263">
        <v>304468</v>
      </c>
      <c r="AQ263">
        <v>345548</v>
      </c>
      <c r="AR263">
        <v>527364</v>
      </c>
      <c r="AS263">
        <v>485462</v>
      </c>
      <c r="AT263">
        <v>467905</v>
      </c>
      <c r="AU263">
        <v>480652</v>
      </c>
      <c r="AV263">
        <v>694891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434534.03767117602</v>
      </c>
      <c r="BD263">
        <v>320624.25086113502</v>
      </c>
      <c r="BE263">
        <v>452791.249726729</v>
      </c>
      <c r="BF263">
        <v>547816.07439945696</v>
      </c>
      <c r="BG263">
        <v>0</v>
      </c>
      <c r="BH263">
        <v>132518.30225560701</v>
      </c>
      <c r="BI263">
        <v>74859.962354242496</v>
      </c>
      <c r="BJ263">
        <v>95208.835717508904</v>
      </c>
      <c r="BK263">
        <v>127530.24901744501</v>
      </c>
      <c r="BL263">
        <v>0</v>
      </c>
    </row>
    <row r="264" spans="1:64" x14ac:dyDescent="0.3">
      <c r="A264">
        <v>12199</v>
      </c>
      <c r="B264">
        <v>13.747999999999999</v>
      </c>
      <c r="C264">
        <v>871.50458000000003</v>
      </c>
      <c r="D264">
        <f t="shared" si="4"/>
        <v>1.7441071266328885</v>
      </c>
      <c r="E264" t="s">
        <v>3416</v>
      </c>
      <c r="F264" t="s">
        <v>532</v>
      </c>
      <c r="G264" t="s">
        <v>62</v>
      </c>
      <c r="H264">
        <v>0.11</v>
      </c>
      <c r="I264" t="b">
        <v>0</v>
      </c>
      <c r="J264">
        <v>7.78</v>
      </c>
      <c r="K264">
        <v>871.50609999999995</v>
      </c>
      <c r="L264" t="s">
        <v>3417</v>
      </c>
      <c r="M264" t="s">
        <v>2734</v>
      </c>
      <c r="N264" t="s">
        <v>3418</v>
      </c>
      <c r="O264" t="s">
        <v>3419</v>
      </c>
      <c r="P264">
        <v>530</v>
      </c>
      <c r="Q264" t="b">
        <v>0</v>
      </c>
      <c r="R264" t="b">
        <v>1</v>
      </c>
      <c r="S264" t="b">
        <v>0</v>
      </c>
      <c r="T264" t="s">
        <v>63</v>
      </c>
      <c r="U264" t="b">
        <v>0</v>
      </c>
      <c r="V264" t="b">
        <v>0</v>
      </c>
      <c r="W264">
        <v>12199</v>
      </c>
      <c r="X264">
        <v>0</v>
      </c>
      <c r="Y264">
        <v>0</v>
      </c>
      <c r="Z264">
        <v>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1</v>
      </c>
      <c r="AG264">
        <v>6.24</v>
      </c>
      <c r="AH264" t="s">
        <v>503</v>
      </c>
      <c r="AI264" t="s">
        <v>3420</v>
      </c>
      <c r="AJ264" t="s">
        <v>62</v>
      </c>
      <c r="AK264">
        <v>50384</v>
      </c>
      <c r="AL264">
        <v>42373</v>
      </c>
      <c r="AM264">
        <v>41141</v>
      </c>
      <c r="AN264">
        <v>20164</v>
      </c>
      <c r="AO264">
        <v>26333</v>
      </c>
      <c r="AP264">
        <v>33572</v>
      </c>
      <c r="AQ264">
        <v>28656</v>
      </c>
      <c r="AR264">
        <v>58028</v>
      </c>
      <c r="AS264">
        <v>23776</v>
      </c>
      <c r="AT264">
        <v>12388</v>
      </c>
      <c r="AU264">
        <v>10096</v>
      </c>
      <c r="AV264">
        <v>25276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44633.044875127802</v>
      </c>
      <c r="BD264">
        <v>26689.570848715499</v>
      </c>
      <c r="BE264">
        <v>36819.883040525798</v>
      </c>
      <c r="BF264">
        <v>15919.852231338</v>
      </c>
      <c r="BG264">
        <v>0</v>
      </c>
      <c r="BH264">
        <v>5018.8127993912503</v>
      </c>
      <c r="BI264">
        <v>6711.4361191225298</v>
      </c>
      <c r="BJ264">
        <v>18527.759783138299</v>
      </c>
      <c r="BK264">
        <v>8183.4238820066403</v>
      </c>
      <c r="BL264">
        <v>0</v>
      </c>
    </row>
    <row r="265" spans="1:64" x14ac:dyDescent="0.3">
      <c r="A265">
        <v>12352</v>
      </c>
      <c r="B265">
        <v>17.382000000000001</v>
      </c>
      <c r="C265">
        <v>881.58551</v>
      </c>
      <c r="D265">
        <f t="shared" si="4"/>
        <v>1.3838722103241434</v>
      </c>
      <c r="E265" t="s">
        <v>3436</v>
      </c>
      <c r="F265" t="s">
        <v>532</v>
      </c>
      <c r="G265" t="s">
        <v>62</v>
      </c>
      <c r="H265">
        <v>0.17</v>
      </c>
      <c r="I265" t="b">
        <v>0</v>
      </c>
      <c r="J265">
        <v>9.4</v>
      </c>
      <c r="K265">
        <v>881.58429000000001</v>
      </c>
      <c r="L265" t="s">
        <v>3437</v>
      </c>
      <c r="M265" t="s">
        <v>2734</v>
      </c>
      <c r="N265" t="s">
        <v>3438</v>
      </c>
      <c r="O265" t="s">
        <v>3439</v>
      </c>
      <c r="P265">
        <v>530</v>
      </c>
      <c r="Q265" t="b">
        <v>0</v>
      </c>
      <c r="R265" t="b">
        <v>1</v>
      </c>
      <c r="S265" t="b">
        <v>0</v>
      </c>
      <c r="T265" t="s">
        <v>63</v>
      </c>
      <c r="U265" t="b">
        <v>0</v>
      </c>
      <c r="V265" t="b">
        <v>0</v>
      </c>
      <c r="W265">
        <v>12352</v>
      </c>
      <c r="X265">
        <v>0</v>
      </c>
      <c r="Y265">
        <v>0</v>
      </c>
      <c r="Z265">
        <v>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1</v>
      </c>
      <c r="AG265">
        <v>11.44</v>
      </c>
      <c r="AH265" t="s">
        <v>503</v>
      </c>
      <c r="AI265" t="s">
        <v>3440</v>
      </c>
      <c r="AJ265" t="s">
        <v>62</v>
      </c>
      <c r="AK265">
        <v>29642</v>
      </c>
      <c r="AL265">
        <v>17913</v>
      </c>
      <c r="AM265">
        <v>19228</v>
      </c>
      <c r="AN265">
        <v>121880</v>
      </c>
      <c r="AO265">
        <v>85975</v>
      </c>
      <c r="AP265">
        <v>101285</v>
      </c>
      <c r="AQ265">
        <v>88894</v>
      </c>
      <c r="AR265">
        <v>76755</v>
      </c>
      <c r="AS265">
        <v>73906</v>
      </c>
      <c r="AT265">
        <v>69478</v>
      </c>
      <c r="AU265">
        <v>120683</v>
      </c>
      <c r="AV265">
        <v>76046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22260.8774463234</v>
      </c>
      <c r="BD265">
        <v>103046.579619802</v>
      </c>
      <c r="BE265">
        <v>79851.499790313304</v>
      </c>
      <c r="BF265">
        <v>88735.410644277901</v>
      </c>
      <c r="BG265">
        <v>0</v>
      </c>
      <c r="BH265">
        <v>6425.8750176805897</v>
      </c>
      <c r="BI265">
        <v>18017.470108640198</v>
      </c>
      <c r="BJ265">
        <v>7959.3187061581502</v>
      </c>
      <c r="BK265">
        <v>27861.522748819902</v>
      </c>
      <c r="BL265">
        <v>0</v>
      </c>
    </row>
    <row r="266" spans="1:64" x14ac:dyDescent="0.3">
      <c r="A266">
        <v>12655</v>
      </c>
      <c r="B266">
        <v>16.760999999999999</v>
      </c>
      <c r="C266">
        <v>905.58307000000002</v>
      </c>
      <c r="D266">
        <f t="shared" si="4"/>
        <v>1.347196515510821</v>
      </c>
      <c r="E266" t="s">
        <v>3463</v>
      </c>
      <c r="F266" t="s">
        <v>532</v>
      </c>
      <c r="G266" t="s">
        <v>62</v>
      </c>
      <c r="H266">
        <v>0.39</v>
      </c>
      <c r="I266" t="b">
        <v>0</v>
      </c>
      <c r="J266">
        <v>8.8800000000000008</v>
      </c>
      <c r="K266">
        <v>905.58429000000001</v>
      </c>
      <c r="L266" t="s">
        <v>3464</v>
      </c>
      <c r="M266" t="s">
        <v>2734</v>
      </c>
      <c r="N266" t="s">
        <v>3465</v>
      </c>
      <c r="O266" t="s">
        <v>3466</v>
      </c>
      <c r="P266">
        <v>530</v>
      </c>
      <c r="Q266" t="b">
        <v>0</v>
      </c>
      <c r="R266" t="b">
        <v>1</v>
      </c>
      <c r="S266" t="b">
        <v>0</v>
      </c>
      <c r="T266" t="s">
        <v>63</v>
      </c>
      <c r="U266" t="b">
        <v>0</v>
      </c>
      <c r="V266" t="b">
        <v>0</v>
      </c>
      <c r="W266">
        <v>12655</v>
      </c>
      <c r="X266">
        <v>0</v>
      </c>
      <c r="Y266">
        <v>0</v>
      </c>
      <c r="Z266">
        <v>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1</v>
      </c>
      <c r="AG266">
        <v>15.36</v>
      </c>
      <c r="AH266" t="s">
        <v>499</v>
      </c>
      <c r="AI266" t="s">
        <v>3467</v>
      </c>
      <c r="AJ266" t="s">
        <v>62</v>
      </c>
      <c r="AK266">
        <v>389283</v>
      </c>
      <c r="AL266">
        <v>262567</v>
      </c>
      <c r="AM266">
        <v>219718</v>
      </c>
      <c r="AN266">
        <v>56925</v>
      </c>
      <c r="AO266">
        <v>73674</v>
      </c>
      <c r="AP266">
        <v>61222</v>
      </c>
      <c r="AQ266">
        <v>94103</v>
      </c>
      <c r="AR266">
        <v>132954</v>
      </c>
      <c r="AS266">
        <v>74289</v>
      </c>
      <c r="AT266">
        <v>15035</v>
      </c>
      <c r="AU266">
        <v>34628</v>
      </c>
      <c r="AV266">
        <v>33278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290522.704377449</v>
      </c>
      <c r="BD266">
        <v>63940.124259772099</v>
      </c>
      <c r="BE266">
        <v>100448.87129054</v>
      </c>
      <c r="BF266">
        <v>27646.941342765898</v>
      </c>
      <c r="BG266">
        <v>0</v>
      </c>
      <c r="BH266">
        <v>88171.487427415894</v>
      </c>
      <c r="BI266">
        <v>8699.1401624542104</v>
      </c>
      <c r="BJ266">
        <v>29843.0594919086</v>
      </c>
      <c r="BK266">
        <v>10943.343755583899</v>
      </c>
      <c r="BL266">
        <v>0</v>
      </c>
    </row>
    <row r="267" spans="1:64" x14ac:dyDescent="0.3">
      <c r="A267">
        <v>11593</v>
      </c>
      <c r="B267">
        <v>16.902999999999999</v>
      </c>
      <c r="C267">
        <v>829.45818999999995</v>
      </c>
      <c r="D267">
        <f t="shared" si="4"/>
        <v>1.1091565442745537</v>
      </c>
      <c r="E267" t="s">
        <v>3300</v>
      </c>
      <c r="F267" t="s">
        <v>532</v>
      </c>
      <c r="G267" t="s">
        <v>62</v>
      </c>
      <c r="H267">
        <v>0.44</v>
      </c>
      <c r="I267" t="b">
        <v>0</v>
      </c>
      <c r="J267">
        <v>7.28</v>
      </c>
      <c r="K267">
        <v>829.45911000000001</v>
      </c>
      <c r="L267" t="s">
        <v>3301</v>
      </c>
      <c r="M267" t="s">
        <v>2734</v>
      </c>
      <c r="N267" t="s">
        <v>3302</v>
      </c>
      <c r="O267" t="s">
        <v>3303</v>
      </c>
      <c r="P267">
        <v>530</v>
      </c>
      <c r="Q267" t="b">
        <v>0</v>
      </c>
      <c r="R267" t="b">
        <v>1</v>
      </c>
      <c r="S267" t="b">
        <v>0</v>
      </c>
      <c r="T267" t="s">
        <v>63</v>
      </c>
      <c r="U267" t="b">
        <v>0</v>
      </c>
      <c r="V267" t="b">
        <v>0</v>
      </c>
      <c r="W267">
        <v>11593</v>
      </c>
      <c r="X267">
        <v>0</v>
      </c>
      <c r="Y267">
        <v>0</v>
      </c>
      <c r="Z267">
        <v>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1</v>
      </c>
      <c r="AG267">
        <v>18</v>
      </c>
      <c r="AH267" t="s">
        <v>500</v>
      </c>
      <c r="AI267" t="s">
        <v>3304</v>
      </c>
      <c r="AJ267" t="s">
        <v>62</v>
      </c>
      <c r="AK267">
        <v>28748</v>
      </c>
      <c r="AL267">
        <v>197829</v>
      </c>
      <c r="AM267">
        <v>246104</v>
      </c>
      <c r="AN267">
        <v>200139</v>
      </c>
      <c r="AO267">
        <v>142440</v>
      </c>
      <c r="AP267">
        <v>302439</v>
      </c>
      <c r="AQ267">
        <v>92102</v>
      </c>
      <c r="AR267">
        <v>99746</v>
      </c>
      <c r="AS267">
        <v>112974</v>
      </c>
      <c r="AT267">
        <v>215757</v>
      </c>
      <c r="AU267">
        <v>176610</v>
      </c>
      <c r="AV267">
        <v>320716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157560.11046292499</v>
      </c>
      <c r="BD267">
        <v>215005.82752341399</v>
      </c>
      <c r="BE267">
        <v>101607.135531393</v>
      </c>
      <c r="BF267">
        <v>237694.52207788901</v>
      </c>
      <c r="BG267">
        <v>0</v>
      </c>
      <c r="BH267">
        <v>114136.378054532</v>
      </c>
      <c r="BI267">
        <v>81028.852708357095</v>
      </c>
      <c r="BJ267">
        <v>10559.7594995493</v>
      </c>
      <c r="BK267">
        <v>74515.646230608196</v>
      </c>
      <c r="BL267">
        <v>0</v>
      </c>
    </row>
    <row r="268" spans="1:64" x14ac:dyDescent="0.3">
      <c r="A268">
        <v>11388</v>
      </c>
      <c r="B268">
        <v>15.757999999999999</v>
      </c>
      <c r="C268">
        <v>815.44421</v>
      </c>
      <c r="D268">
        <f t="shared" si="4"/>
        <v>0.89521839082693577</v>
      </c>
      <c r="E268" t="s">
        <v>3222</v>
      </c>
      <c r="F268" t="s">
        <v>532</v>
      </c>
      <c r="G268" t="s">
        <v>62</v>
      </c>
      <c r="H268">
        <v>0.11</v>
      </c>
      <c r="I268" t="b">
        <v>0</v>
      </c>
      <c r="J268">
        <v>6.8</v>
      </c>
      <c r="K268">
        <v>815.44348000000002</v>
      </c>
      <c r="L268" t="s">
        <v>3223</v>
      </c>
      <c r="M268" t="s">
        <v>2734</v>
      </c>
      <c r="N268" t="s">
        <v>3224</v>
      </c>
      <c r="O268" t="s">
        <v>3225</v>
      </c>
      <c r="P268">
        <v>530</v>
      </c>
      <c r="Q268" t="b">
        <v>0</v>
      </c>
      <c r="R268" t="b">
        <v>1</v>
      </c>
      <c r="S268" t="b">
        <v>0</v>
      </c>
      <c r="T268" t="s">
        <v>63</v>
      </c>
      <c r="U268" t="b">
        <v>0</v>
      </c>
      <c r="V268" t="b">
        <v>0</v>
      </c>
      <c r="W268">
        <v>11388</v>
      </c>
      <c r="X268">
        <v>0</v>
      </c>
      <c r="Y268">
        <v>0</v>
      </c>
      <c r="Z268">
        <v>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1</v>
      </c>
      <c r="AG268">
        <v>10.36</v>
      </c>
      <c r="AH268" t="s">
        <v>501</v>
      </c>
      <c r="AI268" t="s">
        <v>3226</v>
      </c>
      <c r="AJ268" t="s">
        <v>62</v>
      </c>
      <c r="AK268">
        <v>129955</v>
      </c>
      <c r="AL268">
        <v>20094</v>
      </c>
      <c r="AM268">
        <v>116823</v>
      </c>
      <c r="AN268">
        <v>205791</v>
      </c>
      <c r="AO268">
        <v>30008</v>
      </c>
      <c r="AP268">
        <v>189893</v>
      </c>
      <c r="AQ268">
        <v>146476</v>
      </c>
      <c r="AR268">
        <v>67334</v>
      </c>
      <c r="AS268">
        <v>162464</v>
      </c>
      <c r="AT268">
        <v>95881</v>
      </c>
      <c r="AU268">
        <v>217739</v>
      </c>
      <c r="AV268">
        <v>54585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88957.389064892704</v>
      </c>
      <c r="BD268">
        <v>141897.17986717401</v>
      </c>
      <c r="BE268">
        <v>125424.47018923399</v>
      </c>
      <c r="BF268">
        <v>122734.819437589</v>
      </c>
      <c r="BG268">
        <v>0</v>
      </c>
      <c r="BH268">
        <v>59997.724840593299</v>
      </c>
      <c r="BI268">
        <v>97224.508756213501</v>
      </c>
      <c r="BJ268">
        <v>50938.989046110102</v>
      </c>
      <c r="BK268">
        <v>84827.327221529602</v>
      </c>
      <c r="BL268">
        <v>0</v>
      </c>
    </row>
    <row r="269" spans="1:64" x14ac:dyDescent="0.3">
      <c r="A269">
        <v>11237</v>
      </c>
      <c r="B269">
        <v>16.065000000000001</v>
      </c>
      <c r="C269">
        <v>805.45849999999996</v>
      </c>
      <c r="D269">
        <f t="shared" si="4"/>
        <v>0.75733205134586379</v>
      </c>
      <c r="E269" t="s">
        <v>3142</v>
      </c>
      <c r="F269" t="s">
        <v>532</v>
      </c>
      <c r="G269" t="s">
        <v>62</v>
      </c>
      <c r="H269">
        <v>0.06</v>
      </c>
      <c r="I269" t="b">
        <v>0</v>
      </c>
      <c r="J269">
        <v>7.34</v>
      </c>
      <c r="K269">
        <v>805.45911000000001</v>
      </c>
      <c r="L269" t="s">
        <v>3143</v>
      </c>
      <c r="M269" t="s">
        <v>2734</v>
      </c>
      <c r="N269" t="s">
        <v>3144</v>
      </c>
      <c r="O269" t="s">
        <v>3145</v>
      </c>
      <c r="P269">
        <v>530</v>
      </c>
      <c r="Q269" t="b">
        <v>0</v>
      </c>
      <c r="R269" t="b">
        <v>1</v>
      </c>
      <c r="S269" t="b">
        <v>0</v>
      </c>
      <c r="T269" t="s">
        <v>63</v>
      </c>
      <c r="U269" t="b">
        <v>0</v>
      </c>
      <c r="V269" t="b">
        <v>0</v>
      </c>
      <c r="W269">
        <v>11237</v>
      </c>
      <c r="X269">
        <v>0</v>
      </c>
      <c r="Y269">
        <v>0</v>
      </c>
      <c r="Z269">
        <v>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1</v>
      </c>
      <c r="AG269">
        <v>21.41</v>
      </c>
      <c r="AH269" t="s">
        <v>493</v>
      </c>
      <c r="AI269" t="s">
        <v>3146</v>
      </c>
      <c r="AJ269" t="s">
        <v>62</v>
      </c>
      <c r="AK269">
        <v>364923</v>
      </c>
      <c r="AL269">
        <v>316916</v>
      </c>
      <c r="AM269">
        <v>45445</v>
      </c>
      <c r="AN269">
        <v>339390</v>
      </c>
      <c r="AO269">
        <v>251280</v>
      </c>
      <c r="AP269">
        <v>342848</v>
      </c>
      <c r="AQ269">
        <v>308742</v>
      </c>
      <c r="AR269">
        <v>406739</v>
      </c>
      <c r="AS269">
        <v>435353</v>
      </c>
      <c r="AT269">
        <v>223566</v>
      </c>
      <c r="AU269">
        <v>314893</v>
      </c>
      <c r="AV269">
        <v>172567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242427.86170280099</v>
      </c>
      <c r="BD269">
        <v>311172.52007792302</v>
      </c>
      <c r="BE269">
        <v>383611.24939668103</v>
      </c>
      <c r="BF269">
        <v>237008.79332656501</v>
      </c>
      <c r="BG269">
        <v>0</v>
      </c>
      <c r="BH269">
        <v>172272.28202979799</v>
      </c>
      <c r="BI269">
        <v>51897.451272614599</v>
      </c>
      <c r="BJ269">
        <v>66398.403596251097</v>
      </c>
      <c r="BK269">
        <v>72109.241183308201</v>
      </c>
      <c r="BL269">
        <v>0</v>
      </c>
    </row>
    <row r="270" spans="1:64" x14ac:dyDescent="0.3">
      <c r="A270">
        <v>10224</v>
      </c>
      <c r="B270">
        <v>13.728999999999999</v>
      </c>
      <c r="C270">
        <v>751.41187000000002</v>
      </c>
      <c r="D270">
        <f t="shared" si="4"/>
        <v>0.3992482580162281</v>
      </c>
      <c r="E270" t="s">
        <v>2732</v>
      </c>
      <c r="F270" t="s">
        <v>532</v>
      </c>
      <c r="G270" t="s">
        <v>62</v>
      </c>
      <c r="H270">
        <v>0.06</v>
      </c>
      <c r="I270" t="b">
        <v>0</v>
      </c>
      <c r="J270">
        <v>6.33</v>
      </c>
      <c r="K270">
        <v>751.41216999999995</v>
      </c>
      <c r="L270" t="s">
        <v>2733</v>
      </c>
      <c r="M270" t="s">
        <v>2734</v>
      </c>
      <c r="N270" t="s">
        <v>2735</v>
      </c>
      <c r="O270" t="s">
        <v>2736</v>
      </c>
      <c r="P270">
        <v>530</v>
      </c>
      <c r="Q270" t="b">
        <v>0</v>
      </c>
      <c r="R270" t="b">
        <v>1</v>
      </c>
      <c r="S270" t="b">
        <v>0</v>
      </c>
      <c r="T270" t="s">
        <v>63</v>
      </c>
      <c r="U270" t="b">
        <v>0</v>
      </c>
      <c r="V270" t="b">
        <v>0</v>
      </c>
      <c r="W270">
        <v>10224</v>
      </c>
      <c r="X270">
        <v>0</v>
      </c>
      <c r="Y270">
        <v>0</v>
      </c>
      <c r="Z270">
        <v>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1</v>
      </c>
      <c r="AG270">
        <v>8.2799999999999994</v>
      </c>
      <c r="AH270" t="s">
        <v>496</v>
      </c>
      <c r="AI270" t="s">
        <v>2737</v>
      </c>
      <c r="AJ270" t="s">
        <v>62</v>
      </c>
      <c r="AK270">
        <v>70367</v>
      </c>
      <c r="AL270">
        <v>115793</v>
      </c>
      <c r="AM270">
        <v>95662</v>
      </c>
      <c r="AN270">
        <v>100972</v>
      </c>
      <c r="AO270">
        <v>87246</v>
      </c>
      <c r="AP270">
        <v>101243</v>
      </c>
      <c r="AQ270">
        <v>35238</v>
      </c>
      <c r="AR270">
        <v>175602</v>
      </c>
      <c r="AS270">
        <v>41619</v>
      </c>
      <c r="AT270">
        <v>123083</v>
      </c>
      <c r="AU270">
        <v>236379</v>
      </c>
      <c r="AV270">
        <v>234815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93940.563126508699</v>
      </c>
      <c r="BD270">
        <v>96487.096746933195</v>
      </c>
      <c r="BE270">
        <v>84152.894407704502</v>
      </c>
      <c r="BF270">
        <v>198092.60841965699</v>
      </c>
      <c r="BG270">
        <v>0</v>
      </c>
      <c r="BH270">
        <v>22761.6669990915</v>
      </c>
      <c r="BI270">
        <v>8004.1141546251702</v>
      </c>
      <c r="BJ270">
        <v>79261.273956063407</v>
      </c>
      <c r="BK270">
        <v>64964.580841141003</v>
      </c>
      <c r="BL270">
        <v>0</v>
      </c>
    </row>
    <row r="271" spans="1:64" x14ac:dyDescent="0.3">
      <c r="A271">
        <v>12091</v>
      </c>
      <c r="B271">
        <v>14.21</v>
      </c>
      <c r="C271">
        <v>863.53710999999998</v>
      </c>
      <c r="D271">
        <f t="shared" si="4"/>
        <v>0.34740822640026758</v>
      </c>
      <c r="E271" t="s">
        <v>3395</v>
      </c>
      <c r="F271" t="s">
        <v>532</v>
      </c>
      <c r="G271" t="s">
        <v>62</v>
      </c>
      <c r="H271">
        <v>0.33</v>
      </c>
      <c r="I271" t="b">
        <v>0</v>
      </c>
      <c r="J271">
        <v>8.23</v>
      </c>
      <c r="K271">
        <v>863.53741000000002</v>
      </c>
      <c r="L271" t="s">
        <v>3396</v>
      </c>
      <c r="M271" t="s">
        <v>2734</v>
      </c>
      <c r="N271" t="s">
        <v>3397</v>
      </c>
      <c r="O271" t="s">
        <v>3398</v>
      </c>
      <c r="P271">
        <v>530</v>
      </c>
      <c r="Q271" t="b">
        <v>0</v>
      </c>
      <c r="R271" t="b">
        <v>1</v>
      </c>
      <c r="S271" t="b">
        <v>0</v>
      </c>
      <c r="T271" t="s">
        <v>63</v>
      </c>
      <c r="U271" t="b">
        <v>0</v>
      </c>
      <c r="V271" t="b">
        <v>0</v>
      </c>
      <c r="W271">
        <v>12091</v>
      </c>
      <c r="X271">
        <v>0</v>
      </c>
      <c r="Y271">
        <v>0</v>
      </c>
      <c r="Z271">
        <v>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1</v>
      </c>
      <c r="AG271">
        <v>26.73</v>
      </c>
      <c r="AH271" t="s">
        <v>493</v>
      </c>
      <c r="AI271" t="s">
        <v>3399</v>
      </c>
      <c r="AJ271" t="s">
        <v>62</v>
      </c>
      <c r="AK271">
        <v>198054</v>
      </c>
      <c r="AL271">
        <v>365389</v>
      </c>
      <c r="AM271">
        <v>204750</v>
      </c>
      <c r="AN271">
        <v>157776</v>
      </c>
      <c r="AO271">
        <v>115226</v>
      </c>
      <c r="AP271">
        <v>151039</v>
      </c>
      <c r="AQ271">
        <v>245954</v>
      </c>
      <c r="AR271">
        <v>31578</v>
      </c>
      <c r="AS271">
        <v>157105</v>
      </c>
      <c r="AT271">
        <v>51243</v>
      </c>
      <c r="AU271">
        <v>48164</v>
      </c>
      <c r="AV271">
        <v>79181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256064.38000632101</v>
      </c>
      <c r="BD271">
        <v>141347.39761647501</v>
      </c>
      <c r="BE271">
        <v>144878.664429759</v>
      </c>
      <c r="BF271">
        <v>59529.174476993401</v>
      </c>
      <c r="BG271">
        <v>0</v>
      </c>
      <c r="BH271">
        <v>94736.929972765894</v>
      </c>
      <c r="BI271">
        <v>22870.933227781199</v>
      </c>
      <c r="BJ271">
        <v>107709.62627396701</v>
      </c>
      <c r="BK271">
        <v>17088.261944659898</v>
      </c>
      <c r="BL271">
        <v>0</v>
      </c>
    </row>
    <row r="272" spans="1:64" x14ac:dyDescent="0.3">
      <c r="A272">
        <v>12148</v>
      </c>
      <c r="B272">
        <v>16.579999999999998</v>
      </c>
      <c r="C272">
        <v>867.56890999999996</v>
      </c>
      <c r="D272">
        <f t="shared" si="4"/>
        <v>0.20747635752188884</v>
      </c>
      <c r="E272" t="s">
        <v>3406</v>
      </c>
      <c r="F272" t="s">
        <v>532</v>
      </c>
      <c r="G272" t="s">
        <v>62</v>
      </c>
      <c r="H272">
        <v>0.56000000000000005</v>
      </c>
      <c r="I272" t="b">
        <v>0</v>
      </c>
      <c r="J272">
        <v>8.9</v>
      </c>
      <c r="K272">
        <v>867.56872999999996</v>
      </c>
      <c r="L272" t="s">
        <v>3407</v>
      </c>
      <c r="M272" t="s">
        <v>2734</v>
      </c>
      <c r="N272" t="s">
        <v>3408</v>
      </c>
      <c r="O272" t="s">
        <v>3409</v>
      </c>
      <c r="P272">
        <v>530</v>
      </c>
      <c r="Q272" t="b">
        <v>0</v>
      </c>
      <c r="R272" t="b">
        <v>1</v>
      </c>
      <c r="S272" t="b">
        <v>0</v>
      </c>
      <c r="T272" t="s">
        <v>63</v>
      </c>
      <c r="U272" t="b">
        <v>0</v>
      </c>
      <c r="V272" t="b">
        <v>0</v>
      </c>
      <c r="W272">
        <v>12148</v>
      </c>
      <c r="X272">
        <v>0</v>
      </c>
      <c r="Y272">
        <v>0</v>
      </c>
      <c r="Z272">
        <v>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1</v>
      </c>
      <c r="AG272">
        <v>11.89</v>
      </c>
      <c r="AH272" t="s">
        <v>501</v>
      </c>
      <c r="AI272" t="s">
        <v>3410</v>
      </c>
      <c r="AJ272" t="s">
        <v>62</v>
      </c>
      <c r="AK272">
        <v>114990</v>
      </c>
      <c r="AL272">
        <v>183746</v>
      </c>
      <c r="AM272">
        <v>79951</v>
      </c>
      <c r="AN272">
        <v>109839</v>
      </c>
      <c r="AO272">
        <v>110446</v>
      </c>
      <c r="AP272">
        <v>117220</v>
      </c>
      <c r="AQ272">
        <v>102635</v>
      </c>
      <c r="AR272">
        <v>97739</v>
      </c>
      <c r="AS272">
        <v>85675</v>
      </c>
      <c r="AT272">
        <v>115644</v>
      </c>
      <c r="AU272">
        <v>104098</v>
      </c>
      <c r="AV272">
        <v>122579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126228.796510036</v>
      </c>
      <c r="BD272">
        <v>112501.668507088</v>
      </c>
      <c r="BE272">
        <v>95349.676389790198</v>
      </c>
      <c r="BF272">
        <v>114106.94560439</v>
      </c>
      <c r="BG272">
        <v>0</v>
      </c>
      <c r="BH272">
        <v>52802.436624916001</v>
      </c>
      <c r="BI272">
        <v>4097.1911449155396</v>
      </c>
      <c r="BJ272">
        <v>8728.7648565693398</v>
      </c>
      <c r="BK272">
        <v>9335.5442583784297</v>
      </c>
      <c r="BL272">
        <v>0</v>
      </c>
    </row>
    <row r="273" spans="1:64" x14ac:dyDescent="0.3">
      <c r="A273">
        <v>8640</v>
      </c>
      <c r="B273">
        <v>15.497</v>
      </c>
      <c r="C273">
        <v>675.47131000000002</v>
      </c>
      <c r="D273">
        <f t="shared" si="4"/>
        <v>3.6123056270212444</v>
      </c>
      <c r="E273" t="s">
        <v>1691</v>
      </c>
      <c r="F273" t="s">
        <v>532</v>
      </c>
      <c r="G273" t="s">
        <v>62</v>
      </c>
      <c r="H273">
        <v>0.61</v>
      </c>
      <c r="I273" t="b">
        <v>1</v>
      </c>
      <c r="J273">
        <v>8.27</v>
      </c>
      <c r="K273">
        <v>675.46887000000004</v>
      </c>
      <c r="L273" t="s">
        <v>1692</v>
      </c>
      <c r="M273" t="s">
        <v>204</v>
      </c>
      <c r="N273" t="s">
        <v>1693</v>
      </c>
      <c r="O273" t="s">
        <v>1694</v>
      </c>
      <c r="P273">
        <v>530</v>
      </c>
      <c r="Q273" t="b">
        <v>0</v>
      </c>
      <c r="R273" t="b">
        <v>1</v>
      </c>
      <c r="S273" t="b">
        <v>0</v>
      </c>
      <c r="T273" t="s">
        <v>63</v>
      </c>
      <c r="U273" t="b">
        <v>0</v>
      </c>
      <c r="V273" t="b">
        <v>0</v>
      </c>
      <c r="W273">
        <v>8640</v>
      </c>
      <c r="X273">
        <v>0</v>
      </c>
      <c r="Y273">
        <v>0</v>
      </c>
      <c r="Z273">
        <v>0.99</v>
      </c>
      <c r="AA273">
        <v>0.16</v>
      </c>
      <c r="AB273">
        <v>0.09</v>
      </c>
      <c r="AC273">
        <v>0.32</v>
      </c>
      <c r="AD273">
        <v>3</v>
      </c>
      <c r="AE273">
        <v>0.33</v>
      </c>
      <c r="AF273">
        <v>0.9</v>
      </c>
      <c r="AG273">
        <v>515.36</v>
      </c>
      <c r="AH273" t="s">
        <v>496</v>
      </c>
      <c r="AI273" t="s">
        <v>1695</v>
      </c>
      <c r="AJ273" t="s">
        <v>1696</v>
      </c>
      <c r="AK273">
        <v>2827039</v>
      </c>
      <c r="AL273">
        <v>3394046</v>
      </c>
      <c r="AM273">
        <v>3581562</v>
      </c>
      <c r="AN273">
        <v>3464487</v>
      </c>
      <c r="AO273">
        <v>3765892</v>
      </c>
      <c r="AP273">
        <v>3259176</v>
      </c>
      <c r="AQ273">
        <v>12735436</v>
      </c>
      <c r="AR273">
        <v>14082378</v>
      </c>
      <c r="AS273">
        <v>11120261</v>
      </c>
      <c r="AT273">
        <v>11776796</v>
      </c>
      <c r="AU273">
        <v>14068568</v>
      </c>
      <c r="AV273">
        <v>14039955</v>
      </c>
      <c r="AW273">
        <v>0</v>
      </c>
      <c r="AX273">
        <v>0</v>
      </c>
      <c r="AY273">
        <v>0</v>
      </c>
      <c r="AZ273">
        <v>0</v>
      </c>
      <c r="BA273">
        <v>9578</v>
      </c>
      <c r="BB273">
        <v>0</v>
      </c>
      <c r="BC273">
        <v>3267549.0720672598</v>
      </c>
      <c r="BD273">
        <v>3496518.4951492702</v>
      </c>
      <c r="BE273">
        <v>12646024.9931596</v>
      </c>
      <c r="BF273">
        <v>13295106.526820799</v>
      </c>
      <c r="BG273">
        <v>1596.3043997237201</v>
      </c>
      <c r="BH273">
        <v>392845.25091792899</v>
      </c>
      <c r="BI273">
        <v>254871.97819078999</v>
      </c>
      <c r="BJ273">
        <v>1483081.1245378901</v>
      </c>
      <c r="BK273">
        <v>1314973.14383898</v>
      </c>
      <c r="BL273">
        <v>3910.1312534829099</v>
      </c>
    </row>
    <row r="274" spans="1:64" x14ac:dyDescent="0.3">
      <c r="A274">
        <v>8920</v>
      </c>
      <c r="B274">
        <v>16.067</v>
      </c>
      <c r="C274">
        <v>689.48694</v>
      </c>
      <c r="D274">
        <f t="shared" si="4"/>
        <v>3.5388757832535487</v>
      </c>
      <c r="E274" t="s">
        <v>1915</v>
      </c>
      <c r="F274" t="s">
        <v>532</v>
      </c>
      <c r="G274" t="s">
        <v>62</v>
      </c>
      <c r="H274">
        <v>0.67</v>
      </c>
      <c r="I274" t="b">
        <v>1</v>
      </c>
      <c r="J274">
        <v>8.6</v>
      </c>
      <c r="K274">
        <v>689.48450000000003</v>
      </c>
      <c r="L274" t="s">
        <v>1916</v>
      </c>
      <c r="M274" t="s">
        <v>204</v>
      </c>
      <c r="N274" t="s">
        <v>1917</v>
      </c>
      <c r="O274" t="s">
        <v>1918</v>
      </c>
      <c r="P274">
        <v>530</v>
      </c>
      <c r="Q274" t="b">
        <v>0</v>
      </c>
      <c r="R274" t="b">
        <v>1</v>
      </c>
      <c r="S274" t="b">
        <v>0</v>
      </c>
      <c r="T274" t="s">
        <v>63</v>
      </c>
      <c r="U274" t="b">
        <v>0</v>
      </c>
      <c r="V274" t="b">
        <v>0</v>
      </c>
      <c r="W274">
        <v>8920</v>
      </c>
      <c r="X274">
        <v>0</v>
      </c>
      <c r="Y274">
        <v>0</v>
      </c>
      <c r="Z274">
        <v>0.98</v>
      </c>
      <c r="AA274">
        <v>0.35</v>
      </c>
      <c r="AB274">
        <v>0.16</v>
      </c>
      <c r="AC274">
        <v>0.31</v>
      </c>
      <c r="AD274">
        <v>3</v>
      </c>
      <c r="AE274">
        <v>0.33</v>
      </c>
      <c r="AF274">
        <v>0.95</v>
      </c>
      <c r="AG274">
        <v>670.53</v>
      </c>
      <c r="AH274" t="s">
        <v>502</v>
      </c>
      <c r="AI274" t="s">
        <v>1919</v>
      </c>
      <c r="AJ274" t="s">
        <v>1920</v>
      </c>
      <c r="AK274">
        <v>9073545</v>
      </c>
      <c r="AL274">
        <v>13716416</v>
      </c>
      <c r="AM274">
        <v>14192522</v>
      </c>
      <c r="AN274">
        <v>6733497</v>
      </c>
      <c r="AO274">
        <v>8974735</v>
      </c>
      <c r="AP274">
        <v>7582224</v>
      </c>
      <c r="AQ274">
        <v>14298091</v>
      </c>
      <c r="AR274">
        <v>20733165</v>
      </c>
      <c r="AS274">
        <v>13178260</v>
      </c>
      <c r="AT274">
        <v>11265431</v>
      </c>
      <c r="AU274">
        <v>15175346</v>
      </c>
      <c r="AV274">
        <v>14082593</v>
      </c>
      <c r="AW274">
        <v>0</v>
      </c>
      <c r="AX274">
        <v>0</v>
      </c>
      <c r="AY274">
        <v>0</v>
      </c>
      <c r="AZ274">
        <v>7124</v>
      </c>
      <c r="BA274">
        <v>52282</v>
      </c>
      <c r="BB274">
        <v>0</v>
      </c>
      <c r="BC274">
        <v>12327494.385557801</v>
      </c>
      <c r="BD274">
        <v>7763485.3130989699</v>
      </c>
      <c r="BE274">
        <v>16069838.6472301</v>
      </c>
      <c r="BF274">
        <v>13507790.024284</v>
      </c>
      <c r="BG274">
        <v>9900.9156466576205</v>
      </c>
      <c r="BH274">
        <v>2828039.8841007599</v>
      </c>
      <c r="BI274">
        <v>1131560.66117758</v>
      </c>
      <c r="BJ274">
        <v>4077188.6544371601</v>
      </c>
      <c r="BK274">
        <v>2017339.5466533599</v>
      </c>
      <c r="BL274">
        <v>20956.993818452502</v>
      </c>
    </row>
    <row r="275" spans="1:64" x14ac:dyDescent="0.3">
      <c r="A275">
        <v>9373</v>
      </c>
      <c r="B275">
        <v>16.082999999999998</v>
      </c>
      <c r="C275">
        <v>711.47058000000004</v>
      </c>
      <c r="D275">
        <f t="shared" si="4"/>
        <v>2.4034783138196403</v>
      </c>
      <c r="E275" t="s">
        <v>2247</v>
      </c>
      <c r="F275" t="s">
        <v>532</v>
      </c>
      <c r="G275" t="s">
        <v>62</v>
      </c>
      <c r="H275">
        <v>0.61</v>
      </c>
      <c r="I275" t="b">
        <v>0</v>
      </c>
      <c r="J275">
        <v>8.27</v>
      </c>
      <c r="K275">
        <v>711.46887000000004</v>
      </c>
      <c r="L275" t="s">
        <v>2248</v>
      </c>
      <c r="M275" t="s">
        <v>204</v>
      </c>
      <c r="N275" t="s">
        <v>2249</v>
      </c>
      <c r="O275" t="s">
        <v>2250</v>
      </c>
      <c r="P275">
        <v>530</v>
      </c>
      <c r="Q275" t="b">
        <v>0</v>
      </c>
      <c r="R275" t="b">
        <v>1</v>
      </c>
      <c r="S275" t="b">
        <v>0</v>
      </c>
      <c r="T275" t="s">
        <v>63</v>
      </c>
      <c r="U275" t="b">
        <v>0</v>
      </c>
      <c r="V275" t="b">
        <v>0</v>
      </c>
      <c r="W275">
        <v>9373</v>
      </c>
      <c r="X275">
        <v>0</v>
      </c>
      <c r="Y275">
        <v>0</v>
      </c>
      <c r="Z275">
        <v>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1</v>
      </c>
      <c r="AG275">
        <v>92.78</v>
      </c>
      <c r="AH275" t="s">
        <v>501</v>
      </c>
      <c r="AI275" t="s">
        <v>2251</v>
      </c>
      <c r="AJ275" t="s">
        <v>62</v>
      </c>
      <c r="AK275">
        <v>1438956</v>
      </c>
      <c r="AL275">
        <v>1747206</v>
      </c>
      <c r="AM275">
        <v>1641289</v>
      </c>
      <c r="AN275">
        <v>1233509</v>
      </c>
      <c r="AO275">
        <v>1200354</v>
      </c>
      <c r="AP275">
        <v>1185500</v>
      </c>
      <c r="AQ275">
        <v>1360126</v>
      </c>
      <c r="AR275">
        <v>1523494</v>
      </c>
      <c r="AS275">
        <v>1727273</v>
      </c>
      <c r="AT275">
        <v>1598241</v>
      </c>
      <c r="AU275">
        <v>1360055</v>
      </c>
      <c r="AV275">
        <v>1711816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1609150.2444364501</v>
      </c>
      <c r="BD275">
        <v>1206454.14218498</v>
      </c>
      <c r="BE275">
        <v>1536964.3252157499</v>
      </c>
      <c r="BF275">
        <v>1556704.2598981699</v>
      </c>
      <c r="BG275">
        <v>0</v>
      </c>
      <c r="BH275">
        <v>156617.61837930101</v>
      </c>
      <c r="BI275">
        <v>24578.8429823765</v>
      </c>
      <c r="BJ275">
        <v>183944.00395516999</v>
      </c>
      <c r="BK275">
        <v>179521.18139376101</v>
      </c>
      <c r="BL275">
        <v>0</v>
      </c>
    </row>
    <row r="276" spans="1:64" x14ac:dyDescent="0.3">
      <c r="A276">
        <v>9725</v>
      </c>
      <c r="B276">
        <v>17.518000000000001</v>
      </c>
      <c r="C276">
        <v>727.50145999999995</v>
      </c>
      <c r="D276">
        <f t="shared" si="4"/>
        <v>1.7594497364269273</v>
      </c>
      <c r="E276" t="s">
        <v>2466</v>
      </c>
      <c r="F276" t="s">
        <v>532</v>
      </c>
      <c r="G276" t="s">
        <v>62</v>
      </c>
      <c r="H276">
        <v>0.56000000000000005</v>
      </c>
      <c r="I276" t="b">
        <v>0</v>
      </c>
      <c r="J276">
        <v>8.7899999999999991</v>
      </c>
      <c r="K276">
        <v>727.50018</v>
      </c>
      <c r="L276" t="s">
        <v>2467</v>
      </c>
      <c r="M276" t="s">
        <v>204</v>
      </c>
      <c r="N276" t="s">
        <v>2468</v>
      </c>
      <c r="O276" t="s">
        <v>2469</v>
      </c>
      <c r="P276">
        <v>530</v>
      </c>
      <c r="Q276" t="b">
        <v>0</v>
      </c>
      <c r="R276" t="b">
        <v>1</v>
      </c>
      <c r="S276" t="b">
        <v>0</v>
      </c>
      <c r="T276" t="s">
        <v>63</v>
      </c>
      <c r="U276" t="b">
        <v>0</v>
      </c>
      <c r="V276" t="b">
        <v>0</v>
      </c>
      <c r="W276">
        <v>9725</v>
      </c>
      <c r="X276">
        <v>0</v>
      </c>
      <c r="Y276">
        <v>0</v>
      </c>
      <c r="Z276">
        <v>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1</v>
      </c>
      <c r="AG276">
        <v>58</v>
      </c>
      <c r="AH276" t="s">
        <v>497</v>
      </c>
      <c r="AI276" t="s">
        <v>2471</v>
      </c>
      <c r="AJ276" t="s">
        <v>62</v>
      </c>
      <c r="AK276">
        <v>1169820</v>
      </c>
      <c r="AL276">
        <v>882160</v>
      </c>
      <c r="AM276">
        <v>699842</v>
      </c>
      <c r="AN276">
        <v>848941</v>
      </c>
      <c r="AO276">
        <v>912054</v>
      </c>
      <c r="AP276">
        <v>628684</v>
      </c>
      <c r="AQ276">
        <v>1254841</v>
      </c>
      <c r="AR276">
        <v>1113541</v>
      </c>
      <c r="AS276">
        <v>1248339</v>
      </c>
      <c r="AT276">
        <v>1006401</v>
      </c>
      <c r="AU276">
        <v>998376</v>
      </c>
      <c r="AV276">
        <v>800348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917273.65045590501</v>
      </c>
      <c r="BD276">
        <v>796559.73684657004</v>
      </c>
      <c r="BE276">
        <v>1205573.6046185601</v>
      </c>
      <c r="BF276">
        <v>935041.80200961197</v>
      </c>
      <c r="BG276">
        <v>0</v>
      </c>
      <c r="BH276">
        <v>236948.48133024099</v>
      </c>
      <c r="BI276">
        <v>148770.271801931</v>
      </c>
      <c r="BJ276">
        <v>79768.755739576605</v>
      </c>
      <c r="BK276">
        <v>116717.519181328</v>
      </c>
      <c r="BL276">
        <v>0</v>
      </c>
    </row>
    <row r="277" spans="1:64" x14ac:dyDescent="0.3">
      <c r="A277">
        <v>8849</v>
      </c>
      <c r="B277">
        <v>15.12</v>
      </c>
      <c r="C277">
        <v>685.45434999999998</v>
      </c>
      <c r="D277">
        <f t="shared" si="4"/>
        <v>1.6923110388138092</v>
      </c>
      <c r="E277" t="s">
        <v>1867</v>
      </c>
      <c r="F277" t="s">
        <v>532</v>
      </c>
      <c r="G277" t="s">
        <v>62</v>
      </c>
      <c r="H277">
        <v>0.06</v>
      </c>
      <c r="I277" t="b">
        <v>0</v>
      </c>
      <c r="J277">
        <v>7.95</v>
      </c>
      <c r="K277">
        <v>685.45318999999995</v>
      </c>
      <c r="L277" t="s">
        <v>1868</v>
      </c>
      <c r="M277" t="s">
        <v>204</v>
      </c>
      <c r="N277" t="s">
        <v>1869</v>
      </c>
      <c r="O277" t="s">
        <v>1870</v>
      </c>
      <c r="P277">
        <v>530</v>
      </c>
      <c r="Q277" t="b">
        <v>0</v>
      </c>
      <c r="R277" t="b">
        <v>1</v>
      </c>
      <c r="S277" t="b">
        <v>0</v>
      </c>
      <c r="T277" t="s">
        <v>63</v>
      </c>
      <c r="U277" t="b">
        <v>0</v>
      </c>
      <c r="V277" t="b">
        <v>0</v>
      </c>
      <c r="W277">
        <v>8849</v>
      </c>
      <c r="X277">
        <v>0</v>
      </c>
      <c r="Y277">
        <v>0</v>
      </c>
      <c r="Z277">
        <v>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1</v>
      </c>
      <c r="AG277">
        <v>28.69</v>
      </c>
      <c r="AH277" t="s">
        <v>494</v>
      </c>
      <c r="AI277" t="s">
        <v>1871</v>
      </c>
      <c r="AJ277" t="s">
        <v>62</v>
      </c>
      <c r="AK277">
        <v>89602</v>
      </c>
      <c r="AL277">
        <v>111889</v>
      </c>
      <c r="AM277">
        <v>96315</v>
      </c>
      <c r="AN277">
        <v>226567</v>
      </c>
      <c r="AO277">
        <v>281626</v>
      </c>
      <c r="AP277">
        <v>150830</v>
      </c>
      <c r="AQ277">
        <v>258210</v>
      </c>
      <c r="AR277">
        <v>252183</v>
      </c>
      <c r="AS277">
        <v>185578</v>
      </c>
      <c r="AT277">
        <v>312937</v>
      </c>
      <c r="AU277">
        <v>275134</v>
      </c>
      <c r="AV277">
        <v>155712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99268.611622566605</v>
      </c>
      <c r="BD277">
        <v>219674.354302572</v>
      </c>
      <c r="BE277">
        <v>231990.32109411299</v>
      </c>
      <c r="BF277">
        <v>247927.82527771199</v>
      </c>
      <c r="BG277">
        <v>0</v>
      </c>
      <c r="BH277">
        <v>11433.096490580499</v>
      </c>
      <c r="BI277">
        <v>65669.496368291395</v>
      </c>
      <c r="BJ277">
        <v>40307.086292521097</v>
      </c>
      <c r="BK277">
        <v>82067.502088772293</v>
      </c>
      <c r="BL277">
        <v>0</v>
      </c>
    </row>
    <row r="278" spans="1:64" x14ac:dyDescent="0.3">
      <c r="A278">
        <v>8621</v>
      </c>
      <c r="B278">
        <v>14.064</v>
      </c>
      <c r="C278">
        <v>673.45214999999996</v>
      </c>
      <c r="D278">
        <f t="shared" si="4"/>
        <v>1.5442795660215818</v>
      </c>
      <c r="E278" t="s">
        <v>1664</v>
      </c>
      <c r="F278" t="s">
        <v>532</v>
      </c>
      <c r="G278" t="s">
        <v>62</v>
      </c>
      <c r="H278">
        <v>0.06</v>
      </c>
      <c r="I278" t="b">
        <v>0</v>
      </c>
      <c r="J278">
        <v>7.99</v>
      </c>
      <c r="K278">
        <v>673.45318999999995</v>
      </c>
      <c r="L278" t="s">
        <v>1665</v>
      </c>
      <c r="M278" t="s">
        <v>204</v>
      </c>
      <c r="N278" t="s">
        <v>1666</v>
      </c>
      <c r="O278" t="s">
        <v>1667</v>
      </c>
      <c r="P278">
        <v>530</v>
      </c>
      <c r="Q278" t="b">
        <v>0</v>
      </c>
      <c r="R278" t="b">
        <v>1</v>
      </c>
      <c r="S278" t="b">
        <v>0</v>
      </c>
      <c r="T278" t="s">
        <v>63</v>
      </c>
      <c r="U278" t="b">
        <v>0</v>
      </c>
      <c r="V278" t="b">
        <v>0</v>
      </c>
      <c r="W278">
        <v>8621</v>
      </c>
      <c r="X278">
        <v>0</v>
      </c>
      <c r="Y278">
        <v>0</v>
      </c>
      <c r="Z278">
        <v>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1</v>
      </c>
      <c r="AG278">
        <v>14.56</v>
      </c>
      <c r="AH278" t="s">
        <v>496</v>
      </c>
      <c r="AI278" t="s">
        <v>1668</v>
      </c>
      <c r="AJ278" t="s">
        <v>62</v>
      </c>
      <c r="AK278">
        <v>26166</v>
      </c>
      <c r="AL278">
        <v>66205</v>
      </c>
      <c r="AM278">
        <v>20324</v>
      </c>
      <c r="AN278">
        <v>47511</v>
      </c>
      <c r="AO278">
        <v>48478</v>
      </c>
      <c r="AP278">
        <v>0</v>
      </c>
      <c r="AQ278">
        <v>36532</v>
      </c>
      <c r="AR278">
        <v>35145</v>
      </c>
      <c r="AS278">
        <v>48177</v>
      </c>
      <c r="AT278">
        <v>73969</v>
      </c>
      <c r="AU278">
        <v>87491</v>
      </c>
      <c r="AV278">
        <v>146929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37565.127596226099</v>
      </c>
      <c r="BD278">
        <v>31996.3041650878</v>
      </c>
      <c r="BE278">
        <v>39951.563207560903</v>
      </c>
      <c r="BF278">
        <v>102796.470453449</v>
      </c>
      <c r="BG278">
        <v>0</v>
      </c>
      <c r="BH278">
        <v>24974.696951433601</v>
      </c>
      <c r="BI278">
        <v>27713.826523005799</v>
      </c>
      <c r="BJ278">
        <v>7157.4112599627597</v>
      </c>
      <c r="BK278">
        <v>38813.277546272002</v>
      </c>
      <c r="BL278">
        <v>0</v>
      </c>
    </row>
    <row r="279" spans="1:64" x14ac:dyDescent="0.3">
      <c r="A279">
        <v>9086</v>
      </c>
      <c r="B279">
        <v>15.221</v>
      </c>
      <c r="C279">
        <v>697.45221000000004</v>
      </c>
      <c r="D279">
        <f t="shared" si="4"/>
        <v>1.4051122196647514</v>
      </c>
      <c r="E279" t="s">
        <v>2060</v>
      </c>
      <c r="F279" t="s">
        <v>532</v>
      </c>
      <c r="G279" t="s">
        <v>62</v>
      </c>
      <c r="H279">
        <v>0.39</v>
      </c>
      <c r="I279" t="b">
        <v>0</v>
      </c>
      <c r="J279">
        <v>7.99</v>
      </c>
      <c r="K279">
        <v>697.45318999999995</v>
      </c>
      <c r="L279" t="s">
        <v>2061</v>
      </c>
      <c r="M279" t="s">
        <v>204</v>
      </c>
      <c r="N279" t="s">
        <v>2062</v>
      </c>
      <c r="O279" t="s">
        <v>2063</v>
      </c>
      <c r="P279">
        <v>530</v>
      </c>
      <c r="Q279" t="b">
        <v>0</v>
      </c>
      <c r="R279" t="b">
        <v>1</v>
      </c>
      <c r="S279" t="b">
        <v>0</v>
      </c>
      <c r="T279" t="s">
        <v>63</v>
      </c>
      <c r="U279" t="b">
        <v>0</v>
      </c>
      <c r="V279" t="b">
        <v>0</v>
      </c>
      <c r="W279">
        <v>9086</v>
      </c>
      <c r="X279">
        <v>0</v>
      </c>
      <c r="Y279">
        <v>0</v>
      </c>
      <c r="Z279">
        <v>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1</v>
      </c>
      <c r="AG279">
        <v>24.76</v>
      </c>
      <c r="AH279" t="s">
        <v>497</v>
      </c>
      <c r="AI279" t="s">
        <v>2064</v>
      </c>
      <c r="AJ279" t="s">
        <v>62</v>
      </c>
      <c r="AK279">
        <v>174460</v>
      </c>
      <c r="AL279">
        <v>326089</v>
      </c>
      <c r="AM279">
        <v>315377</v>
      </c>
      <c r="AN279">
        <v>278268</v>
      </c>
      <c r="AO279">
        <v>284208</v>
      </c>
      <c r="AP279">
        <v>279043</v>
      </c>
      <c r="AQ279">
        <v>472951</v>
      </c>
      <c r="AR279">
        <v>571900</v>
      </c>
      <c r="AS279">
        <v>560759</v>
      </c>
      <c r="AT279">
        <v>529517</v>
      </c>
      <c r="AU279">
        <v>460833</v>
      </c>
      <c r="AV279">
        <v>528644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271975.50075329299</v>
      </c>
      <c r="BD279">
        <v>280506.31358067301</v>
      </c>
      <c r="BE279">
        <v>535203.43417477002</v>
      </c>
      <c r="BF279">
        <v>506331.47190991801</v>
      </c>
      <c r="BG279">
        <v>0</v>
      </c>
      <c r="BH279">
        <v>84620.687080619493</v>
      </c>
      <c r="BI279">
        <v>3229.44091481025</v>
      </c>
      <c r="BJ279">
        <v>54199.102264930501</v>
      </c>
      <c r="BK279">
        <v>39404.897975574902</v>
      </c>
      <c r="BL279">
        <v>0</v>
      </c>
    </row>
    <row r="280" spans="1:64" x14ac:dyDescent="0.3">
      <c r="A280">
        <v>8535</v>
      </c>
      <c r="B280">
        <v>13.836</v>
      </c>
      <c r="C280">
        <v>669.42260999999996</v>
      </c>
      <c r="D280">
        <f t="shared" si="4"/>
        <v>1.0904931879070288</v>
      </c>
      <c r="E280" t="s">
        <v>1648</v>
      </c>
      <c r="F280" t="s">
        <v>532</v>
      </c>
      <c r="G280" t="s">
        <v>62</v>
      </c>
      <c r="H280">
        <v>0.17</v>
      </c>
      <c r="I280" t="b">
        <v>0</v>
      </c>
      <c r="J280">
        <v>7.52</v>
      </c>
      <c r="K280">
        <v>669.42187999999999</v>
      </c>
      <c r="L280" t="s">
        <v>1649</v>
      </c>
      <c r="M280" t="s">
        <v>204</v>
      </c>
      <c r="N280" t="s">
        <v>1650</v>
      </c>
      <c r="O280" t="s">
        <v>1651</v>
      </c>
      <c r="P280">
        <v>530</v>
      </c>
      <c r="Q280" t="b">
        <v>0</v>
      </c>
      <c r="R280" t="b">
        <v>1</v>
      </c>
      <c r="S280" t="b">
        <v>0</v>
      </c>
      <c r="T280" t="s">
        <v>63</v>
      </c>
      <c r="U280" t="b">
        <v>0</v>
      </c>
      <c r="V280" t="b">
        <v>0</v>
      </c>
      <c r="W280">
        <v>8535</v>
      </c>
      <c r="X280">
        <v>0</v>
      </c>
      <c r="Y280">
        <v>0</v>
      </c>
      <c r="Z280">
        <v>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1</v>
      </c>
      <c r="AG280">
        <v>5.29</v>
      </c>
      <c r="AH280" t="s">
        <v>496</v>
      </c>
      <c r="AI280" t="s">
        <v>1652</v>
      </c>
      <c r="AJ280" t="s">
        <v>62</v>
      </c>
      <c r="AK280">
        <v>0</v>
      </c>
      <c r="AL280">
        <v>9515</v>
      </c>
      <c r="AM280">
        <v>59187</v>
      </c>
      <c r="AN280">
        <v>19758</v>
      </c>
      <c r="AO280">
        <v>0</v>
      </c>
      <c r="AP280">
        <v>20901</v>
      </c>
      <c r="AQ280">
        <v>20417</v>
      </c>
      <c r="AR280">
        <v>47002</v>
      </c>
      <c r="AS280">
        <v>80212</v>
      </c>
      <c r="AT280">
        <v>37073</v>
      </c>
      <c r="AU280">
        <v>15570</v>
      </c>
      <c r="AV280">
        <v>80403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22900.662662841401</v>
      </c>
      <c r="BD280">
        <v>13552.8130152472</v>
      </c>
      <c r="BE280">
        <v>49210.200173422403</v>
      </c>
      <c r="BF280">
        <v>44348.378586995299</v>
      </c>
      <c r="BG280">
        <v>0</v>
      </c>
      <c r="BH280">
        <v>31782.913801266499</v>
      </c>
      <c r="BI280">
        <v>11750.9758103887</v>
      </c>
      <c r="BJ280">
        <v>29959.076900930198</v>
      </c>
      <c r="BK280">
        <v>33023.275786389997</v>
      </c>
      <c r="BL280">
        <v>0</v>
      </c>
    </row>
    <row r="281" spans="1:64" x14ac:dyDescent="0.3">
      <c r="A281">
        <v>9425</v>
      </c>
      <c r="B281">
        <v>16.013999999999999</v>
      </c>
      <c r="C281">
        <v>713.48517000000004</v>
      </c>
      <c r="D281">
        <f t="shared" si="4"/>
        <v>0.93905333614635655</v>
      </c>
      <c r="E281" t="s">
        <v>2275</v>
      </c>
      <c r="F281" t="s">
        <v>532</v>
      </c>
      <c r="G281" t="s">
        <v>62</v>
      </c>
      <c r="H281">
        <v>0.5</v>
      </c>
      <c r="I281" t="b">
        <v>0</v>
      </c>
      <c r="J281">
        <v>8.6</v>
      </c>
      <c r="K281">
        <v>713.48450000000003</v>
      </c>
      <c r="L281" t="s">
        <v>2276</v>
      </c>
      <c r="M281" t="s">
        <v>204</v>
      </c>
      <c r="N281" t="s">
        <v>2277</v>
      </c>
      <c r="O281" t="s">
        <v>2278</v>
      </c>
      <c r="P281">
        <v>530</v>
      </c>
      <c r="Q281" t="b">
        <v>0</v>
      </c>
      <c r="R281" t="b">
        <v>1</v>
      </c>
      <c r="S281" t="b">
        <v>0</v>
      </c>
      <c r="T281" t="s">
        <v>63</v>
      </c>
      <c r="U281" t="b">
        <v>0</v>
      </c>
      <c r="V281" t="b">
        <v>0</v>
      </c>
      <c r="W281">
        <v>9425</v>
      </c>
      <c r="X281">
        <v>0</v>
      </c>
      <c r="Y281">
        <v>0</v>
      </c>
      <c r="Z281">
        <v>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1</v>
      </c>
      <c r="AG281">
        <v>194.5</v>
      </c>
      <c r="AH281" t="s">
        <v>501</v>
      </c>
      <c r="AI281" t="s">
        <v>2279</v>
      </c>
      <c r="AJ281" t="s">
        <v>62</v>
      </c>
      <c r="AK281">
        <v>3599548</v>
      </c>
      <c r="AL281">
        <v>4133172</v>
      </c>
      <c r="AM281">
        <v>2993849</v>
      </c>
      <c r="AN281">
        <v>3327844</v>
      </c>
      <c r="AO281">
        <v>3237655</v>
      </c>
      <c r="AP281">
        <v>3260026</v>
      </c>
      <c r="AQ281">
        <v>4263635</v>
      </c>
      <c r="AR281">
        <v>4219420</v>
      </c>
      <c r="AS281">
        <v>5464222</v>
      </c>
      <c r="AT281">
        <v>3540128</v>
      </c>
      <c r="AU281">
        <v>4125057</v>
      </c>
      <c r="AV281">
        <v>3113079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3575522.6426126398</v>
      </c>
      <c r="BD281">
        <v>3275175.0975168599</v>
      </c>
      <c r="BE281">
        <v>4649092.3870578203</v>
      </c>
      <c r="BF281">
        <v>3592754.3593583801</v>
      </c>
      <c r="BG281">
        <v>0</v>
      </c>
      <c r="BH281">
        <v>570041.41772602196</v>
      </c>
      <c r="BI281">
        <v>46964.499617817703</v>
      </c>
      <c r="BJ281">
        <v>706269.39717330504</v>
      </c>
      <c r="BK281">
        <v>508037.37428898999</v>
      </c>
      <c r="BL281">
        <v>0</v>
      </c>
    </row>
    <row r="282" spans="1:64" x14ac:dyDescent="0.3">
      <c r="A282">
        <v>8622</v>
      </c>
      <c r="B282">
        <v>16.471</v>
      </c>
      <c r="C282">
        <v>673.45258000000001</v>
      </c>
      <c r="D282">
        <f t="shared" si="4"/>
        <v>0.90577936075679877</v>
      </c>
      <c r="E282" t="s">
        <v>1664</v>
      </c>
      <c r="F282" t="s">
        <v>532</v>
      </c>
      <c r="G282" t="s">
        <v>62</v>
      </c>
      <c r="H282">
        <v>0.06</v>
      </c>
      <c r="I282" t="b">
        <v>0</v>
      </c>
      <c r="J282">
        <v>7.99</v>
      </c>
      <c r="K282">
        <v>673.45318999999995</v>
      </c>
      <c r="L282" t="s">
        <v>1665</v>
      </c>
      <c r="M282" t="s">
        <v>204</v>
      </c>
      <c r="N282" t="s">
        <v>1666</v>
      </c>
      <c r="O282" t="s">
        <v>1667</v>
      </c>
      <c r="P282">
        <v>530</v>
      </c>
      <c r="Q282" t="b">
        <v>0</v>
      </c>
      <c r="R282" t="b">
        <v>1</v>
      </c>
      <c r="S282" t="b">
        <v>0</v>
      </c>
      <c r="T282" t="s">
        <v>63</v>
      </c>
      <c r="U282" t="b">
        <v>0</v>
      </c>
      <c r="V282" t="b">
        <v>0</v>
      </c>
      <c r="W282">
        <v>8622</v>
      </c>
      <c r="X282">
        <v>0</v>
      </c>
      <c r="Y282">
        <v>0</v>
      </c>
      <c r="Z282">
        <v>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1</v>
      </c>
      <c r="AG282">
        <v>7.91</v>
      </c>
      <c r="AH282" t="s">
        <v>493</v>
      </c>
      <c r="AI282" t="s">
        <v>1669</v>
      </c>
      <c r="AJ282" t="s">
        <v>62</v>
      </c>
      <c r="AK282">
        <v>118579</v>
      </c>
      <c r="AL282">
        <v>149984</v>
      </c>
      <c r="AM282">
        <v>34127</v>
      </c>
      <c r="AN282">
        <v>37073</v>
      </c>
      <c r="AO282">
        <v>141033</v>
      </c>
      <c r="AP282">
        <v>87806</v>
      </c>
      <c r="AQ282">
        <v>154562</v>
      </c>
      <c r="AR282">
        <v>119212</v>
      </c>
      <c r="AS282">
        <v>260807</v>
      </c>
      <c r="AT282">
        <v>132402</v>
      </c>
      <c r="AU282">
        <v>149882</v>
      </c>
      <c r="AV282">
        <v>148483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100896.678877311</v>
      </c>
      <c r="BD282">
        <v>88637.379773572102</v>
      </c>
      <c r="BE282">
        <v>178193.63538946299</v>
      </c>
      <c r="BF282">
        <v>143589.26390907299</v>
      </c>
      <c r="BG282">
        <v>0</v>
      </c>
      <c r="BH282">
        <v>59918.340522467697</v>
      </c>
      <c r="BI282">
        <v>51984.605953658996</v>
      </c>
      <c r="BJ282">
        <v>73696.366629851604</v>
      </c>
      <c r="BK282">
        <v>9713.61451817954</v>
      </c>
      <c r="BL282">
        <v>0</v>
      </c>
    </row>
    <row r="283" spans="1:64" x14ac:dyDescent="0.3">
      <c r="A283">
        <v>10415</v>
      </c>
      <c r="B283">
        <v>14.17</v>
      </c>
      <c r="C283">
        <v>761.48505</v>
      </c>
      <c r="D283">
        <f t="shared" si="4"/>
        <v>0.72227340146204622</v>
      </c>
      <c r="E283" t="s">
        <v>2822</v>
      </c>
      <c r="F283" t="s">
        <v>532</v>
      </c>
      <c r="G283" t="s">
        <v>62</v>
      </c>
      <c r="H283">
        <v>0.06</v>
      </c>
      <c r="I283" t="b">
        <v>0</v>
      </c>
      <c r="J283">
        <v>8.59</v>
      </c>
      <c r="K283">
        <v>761.48450000000003</v>
      </c>
      <c r="L283" t="s">
        <v>2823</v>
      </c>
      <c r="M283" t="s">
        <v>204</v>
      </c>
      <c r="N283" t="s">
        <v>2824</v>
      </c>
      <c r="O283" t="s">
        <v>2825</v>
      </c>
      <c r="P283">
        <v>530</v>
      </c>
      <c r="Q283" t="b">
        <v>0</v>
      </c>
      <c r="R283" t="b">
        <v>1</v>
      </c>
      <c r="S283" t="b">
        <v>0</v>
      </c>
      <c r="T283" t="s">
        <v>63</v>
      </c>
      <c r="U283" t="b">
        <v>0</v>
      </c>
      <c r="V283" t="b">
        <v>0</v>
      </c>
      <c r="W283">
        <v>10415</v>
      </c>
      <c r="X283">
        <v>0</v>
      </c>
      <c r="Y283">
        <v>0</v>
      </c>
      <c r="Z283">
        <v>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1</v>
      </c>
      <c r="AG283">
        <v>25.73</v>
      </c>
      <c r="AH283" t="s">
        <v>504</v>
      </c>
      <c r="AI283" t="s">
        <v>2828</v>
      </c>
      <c r="AJ283" t="s">
        <v>62</v>
      </c>
      <c r="AK283">
        <v>243565</v>
      </c>
      <c r="AL283">
        <v>391413</v>
      </c>
      <c r="AM283">
        <v>139549</v>
      </c>
      <c r="AN283">
        <v>237055</v>
      </c>
      <c r="AO283">
        <v>421508</v>
      </c>
      <c r="AP283">
        <v>551253</v>
      </c>
      <c r="AQ283">
        <v>299104</v>
      </c>
      <c r="AR283">
        <v>211162</v>
      </c>
      <c r="AS283">
        <v>372439</v>
      </c>
      <c r="AT283">
        <v>301313</v>
      </c>
      <c r="AU283">
        <v>407678</v>
      </c>
      <c r="AV283">
        <v>392953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258175.82146110301</v>
      </c>
      <c r="BD283">
        <v>403271.76499852602</v>
      </c>
      <c r="BE283">
        <v>294235.173747355</v>
      </c>
      <c r="BF283">
        <v>367314.68152419699</v>
      </c>
      <c r="BG283">
        <v>0</v>
      </c>
      <c r="BH283">
        <v>126566.23312071399</v>
      </c>
      <c r="BI283">
        <v>157890.464467021</v>
      </c>
      <c r="BJ283">
        <v>80748.421875812899</v>
      </c>
      <c r="BK283">
        <v>57631.194611863597</v>
      </c>
      <c r="BL283">
        <v>0</v>
      </c>
    </row>
    <row r="284" spans="1:64" x14ac:dyDescent="0.3">
      <c r="A284">
        <v>8816</v>
      </c>
      <c r="B284">
        <v>14.622999999999999</v>
      </c>
      <c r="C284">
        <v>683.43799000000001</v>
      </c>
      <c r="D284">
        <f t="shared" si="4"/>
        <v>0.54138079196655065</v>
      </c>
      <c r="E284" t="s">
        <v>1849</v>
      </c>
      <c r="F284" t="s">
        <v>532</v>
      </c>
      <c r="G284" t="s">
        <v>62</v>
      </c>
      <c r="H284">
        <v>0.5</v>
      </c>
      <c r="I284" t="b">
        <v>0</v>
      </c>
      <c r="J284">
        <v>7.69</v>
      </c>
      <c r="K284">
        <v>683.43762000000004</v>
      </c>
      <c r="L284" t="s">
        <v>1850</v>
      </c>
      <c r="M284" t="s">
        <v>204</v>
      </c>
      <c r="N284" t="s">
        <v>1851</v>
      </c>
      <c r="O284" t="s">
        <v>1852</v>
      </c>
      <c r="P284">
        <v>530</v>
      </c>
      <c r="Q284" t="b">
        <v>0</v>
      </c>
      <c r="R284" t="b">
        <v>1</v>
      </c>
      <c r="S284" t="b">
        <v>0</v>
      </c>
      <c r="T284" t="s">
        <v>63</v>
      </c>
      <c r="U284" t="b">
        <v>0</v>
      </c>
      <c r="V284" t="b">
        <v>0</v>
      </c>
      <c r="W284">
        <v>8816</v>
      </c>
      <c r="X284">
        <v>0</v>
      </c>
      <c r="Y284">
        <v>0</v>
      </c>
      <c r="Z284">
        <v>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1</v>
      </c>
      <c r="AG284">
        <v>18.739999999999998</v>
      </c>
      <c r="AH284" t="s">
        <v>499</v>
      </c>
      <c r="AI284" t="s">
        <v>1854</v>
      </c>
      <c r="AJ284" t="s">
        <v>62</v>
      </c>
      <c r="AK284">
        <v>86259</v>
      </c>
      <c r="AL284">
        <v>87362</v>
      </c>
      <c r="AM284">
        <v>170264</v>
      </c>
      <c r="AN284">
        <v>193876</v>
      </c>
      <c r="AO284">
        <v>163260</v>
      </c>
      <c r="AP284">
        <v>146663</v>
      </c>
      <c r="AQ284">
        <v>371993</v>
      </c>
      <c r="AR284">
        <v>401471</v>
      </c>
      <c r="AS284">
        <v>322209</v>
      </c>
      <c r="AT284">
        <v>404836</v>
      </c>
      <c r="AU284">
        <v>382025</v>
      </c>
      <c r="AV284">
        <v>411339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114628.46595857901</v>
      </c>
      <c r="BD284">
        <v>167933.13984202201</v>
      </c>
      <c r="BE284">
        <v>365224.29723291501</v>
      </c>
      <c r="BF284">
        <v>399400.125536812</v>
      </c>
      <c r="BG284">
        <v>0</v>
      </c>
      <c r="BH284">
        <v>48185.281502587699</v>
      </c>
      <c r="BI284">
        <v>23951.078975421398</v>
      </c>
      <c r="BJ284">
        <v>40062.1699976542</v>
      </c>
      <c r="BK284">
        <v>15394.7047654056</v>
      </c>
      <c r="BL284">
        <v>0</v>
      </c>
    </row>
    <row r="285" spans="1:64" x14ac:dyDescent="0.3">
      <c r="A285">
        <v>10154</v>
      </c>
      <c r="B285">
        <v>14.164999999999999</v>
      </c>
      <c r="C285">
        <v>747.46851000000004</v>
      </c>
      <c r="D285">
        <f t="shared" si="4"/>
        <v>0.48162540869505654</v>
      </c>
      <c r="E285" t="s">
        <v>2685</v>
      </c>
      <c r="F285" t="s">
        <v>532</v>
      </c>
      <c r="G285" t="s">
        <v>62</v>
      </c>
      <c r="H285">
        <v>0.11</v>
      </c>
      <c r="I285" t="b">
        <v>0</v>
      </c>
      <c r="J285">
        <v>8.15</v>
      </c>
      <c r="K285">
        <v>747.46887000000004</v>
      </c>
      <c r="L285" t="s">
        <v>2686</v>
      </c>
      <c r="M285" t="s">
        <v>204</v>
      </c>
      <c r="N285" t="s">
        <v>2687</v>
      </c>
      <c r="O285" t="s">
        <v>2688</v>
      </c>
      <c r="P285">
        <v>530</v>
      </c>
      <c r="Q285" t="b">
        <v>0</v>
      </c>
      <c r="R285" t="b">
        <v>1</v>
      </c>
      <c r="S285" t="b">
        <v>0</v>
      </c>
      <c r="T285" t="s">
        <v>63</v>
      </c>
      <c r="U285" t="b">
        <v>0</v>
      </c>
      <c r="V285" t="b">
        <v>0</v>
      </c>
      <c r="W285">
        <v>10154</v>
      </c>
      <c r="X285">
        <v>0</v>
      </c>
      <c r="Y285">
        <v>0</v>
      </c>
      <c r="Z285">
        <v>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1</v>
      </c>
      <c r="AG285">
        <v>56.43</v>
      </c>
      <c r="AH285" t="s">
        <v>493</v>
      </c>
      <c r="AI285" t="s">
        <v>2689</v>
      </c>
      <c r="AJ285" t="s">
        <v>62</v>
      </c>
      <c r="AK285">
        <v>1008788</v>
      </c>
      <c r="AL285">
        <v>811867</v>
      </c>
      <c r="AM285">
        <v>867393</v>
      </c>
      <c r="AN285">
        <v>692283</v>
      </c>
      <c r="AO285">
        <v>591744</v>
      </c>
      <c r="AP285">
        <v>760593</v>
      </c>
      <c r="AQ285">
        <v>788563</v>
      </c>
      <c r="AR285">
        <v>369560</v>
      </c>
      <c r="AS285">
        <v>619553</v>
      </c>
      <c r="AT285">
        <v>785297</v>
      </c>
      <c r="AU285">
        <v>1022343</v>
      </c>
      <c r="AV285">
        <v>898417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896015.95266465098</v>
      </c>
      <c r="BD285">
        <v>681539.90173349995</v>
      </c>
      <c r="BE285">
        <v>592558.67717086605</v>
      </c>
      <c r="BF285">
        <v>902019.11293943704</v>
      </c>
      <c r="BG285">
        <v>0</v>
      </c>
      <c r="BH285">
        <v>101533.280728713</v>
      </c>
      <c r="BI285">
        <v>84935.7890788636</v>
      </c>
      <c r="BJ285">
        <v>210801.61151715799</v>
      </c>
      <c r="BK285">
        <v>118564.494452912</v>
      </c>
      <c r="BL285">
        <v>0</v>
      </c>
    </row>
    <row r="286" spans="1:64" x14ac:dyDescent="0.3">
      <c r="A286">
        <v>10158</v>
      </c>
      <c r="B286">
        <v>17.018000000000001</v>
      </c>
      <c r="C286">
        <v>747.56317000000001</v>
      </c>
      <c r="D286">
        <f t="shared" si="4"/>
        <v>0.48156488683617377</v>
      </c>
      <c r="E286" t="s">
        <v>2690</v>
      </c>
      <c r="F286" t="s">
        <v>532</v>
      </c>
      <c r="G286" t="s">
        <v>62</v>
      </c>
      <c r="H286">
        <v>0.11</v>
      </c>
      <c r="I286" t="b">
        <v>0</v>
      </c>
      <c r="J286">
        <v>11.1</v>
      </c>
      <c r="K286">
        <v>747.56281000000001</v>
      </c>
      <c r="L286" t="s">
        <v>2691</v>
      </c>
      <c r="M286" t="s">
        <v>204</v>
      </c>
      <c r="N286" t="s">
        <v>2692</v>
      </c>
      <c r="O286" t="s">
        <v>2693</v>
      </c>
      <c r="P286">
        <v>530</v>
      </c>
      <c r="Q286" t="b">
        <v>0</v>
      </c>
      <c r="R286" t="b">
        <v>1</v>
      </c>
      <c r="S286" t="b">
        <v>0</v>
      </c>
      <c r="T286" t="s">
        <v>63</v>
      </c>
      <c r="U286" t="b">
        <v>0</v>
      </c>
      <c r="V286" t="b">
        <v>0</v>
      </c>
      <c r="W286">
        <v>10158</v>
      </c>
      <c r="X286">
        <v>0</v>
      </c>
      <c r="Y286">
        <v>0</v>
      </c>
      <c r="Z286">
        <v>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1</v>
      </c>
      <c r="AG286">
        <v>21.59</v>
      </c>
      <c r="AH286" t="s">
        <v>496</v>
      </c>
      <c r="AI286" t="s">
        <v>2694</v>
      </c>
      <c r="AJ286" t="s">
        <v>62</v>
      </c>
      <c r="AK286">
        <v>162015</v>
      </c>
      <c r="AL286">
        <v>404069</v>
      </c>
      <c r="AM286">
        <v>546979</v>
      </c>
      <c r="AN286">
        <v>284882</v>
      </c>
      <c r="AO286">
        <v>310799</v>
      </c>
      <c r="AP286">
        <v>329851</v>
      </c>
      <c r="AQ286">
        <v>227368</v>
      </c>
      <c r="AR286">
        <v>319763</v>
      </c>
      <c r="AS286">
        <v>265338</v>
      </c>
      <c r="AT286">
        <v>103566</v>
      </c>
      <c r="AU286">
        <v>266240</v>
      </c>
      <c r="AV286">
        <v>272696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371021.02375407499</v>
      </c>
      <c r="BD286">
        <v>308510.510957497</v>
      </c>
      <c r="BE286">
        <v>270822.929927702</v>
      </c>
      <c r="BF286">
        <v>214167.305262187</v>
      </c>
      <c r="BG286">
        <v>0</v>
      </c>
      <c r="BH286">
        <v>194598.48469274401</v>
      </c>
      <c r="BI286">
        <v>22571.5023286205</v>
      </c>
      <c r="BJ286">
        <v>46441.086679155203</v>
      </c>
      <c r="BK286">
        <v>95837.972500889693</v>
      </c>
      <c r="BL286">
        <v>0</v>
      </c>
    </row>
    <row r="287" spans="1:64" x14ac:dyDescent="0.3">
      <c r="A287">
        <v>9724</v>
      </c>
      <c r="B287">
        <v>16.268000000000001</v>
      </c>
      <c r="C287">
        <v>727.50049000000001</v>
      </c>
      <c r="D287">
        <f t="shared" si="4"/>
        <v>0.42611673307508063</v>
      </c>
      <c r="E287" t="s">
        <v>2466</v>
      </c>
      <c r="F287" t="s">
        <v>532</v>
      </c>
      <c r="G287" t="s">
        <v>62</v>
      </c>
      <c r="H287">
        <v>0.61</v>
      </c>
      <c r="I287" t="b">
        <v>0</v>
      </c>
      <c r="J287">
        <v>8.7899999999999991</v>
      </c>
      <c r="K287">
        <v>727.50018</v>
      </c>
      <c r="L287" t="s">
        <v>2467</v>
      </c>
      <c r="M287" t="s">
        <v>204</v>
      </c>
      <c r="N287" t="s">
        <v>2468</v>
      </c>
      <c r="O287" t="s">
        <v>2469</v>
      </c>
      <c r="P287">
        <v>530</v>
      </c>
      <c r="Q287" t="b">
        <v>0</v>
      </c>
      <c r="R287" t="b">
        <v>1</v>
      </c>
      <c r="S287" t="b">
        <v>0</v>
      </c>
      <c r="T287" t="s">
        <v>63</v>
      </c>
      <c r="U287" t="b">
        <v>0</v>
      </c>
      <c r="V287" t="b">
        <v>0</v>
      </c>
      <c r="W287">
        <v>9724</v>
      </c>
      <c r="X287">
        <v>0</v>
      </c>
      <c r="Y287">
        <v>0</v>
      </c>
      <c r="Z287">
        <v>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1</v>
      </c>
      <c r="AG287">
        <v>45.81</v>
      </c>
      <c r="AH287" t="s">
        <v>501</v>
      </c>
      <c r="AI287" t="s">
        <v>2470</v>
      </c>
      <c r="AJ287" t="s">
        <v>62</v>
      </c>
      <c r="AK287">
        <v>953424</v>
      </c>
      <c r="AL287">
        <v>996845</v>
      </c>
      <c r="AM287">
        <v>957117</v>
      </c>
      <c r="AN287">
        <v>827811</v>
      </c>
      <c r="AO287">
        <v>952752</v>
      </c>
      <c r="AP287">
        <v>565209</v>
      </c>
      <c r="AQ287">
        <v>783179</v>
      </c>
      <c r="AR287">
        <v>706799</v>
      </c>
      <c r="AS287">
        <v>627112</v>
      </c>
      <c r="AT287">
        <v>673036</v>
      </c>
      <c r="AU287">
        <v>739430</v>
      </c>
      <c r="AV287">
        <v>661230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969128.595135318</v>
      </c>
      <c r="BD287">
        <v>781923.79648083705</v>
      </c>
      <c r="BE287">
        <v>705696.59692138794</v>
      </c>
      <c r="BF287">
        <v>691231.92713711201</v>
      </c>
      <c r="BG287">
        <v>0</v>
      </c>
      <c r="BH287">
        <v>24074.025046995601</v>
      </c>
      <c r="BI287">
        <v>197804.15783652899</v>
      </c>
      <c r="BJ287">
        <v>78038.968199274299</v>
      </c>
      <c r="BK287">
        <v>42156.279737449702</v>
      </c>
      <c r="BL287">
        <v>0</v>
      </c>
    </row>
    <row r="288" spans="1:64" x14ac:dyDescent="0.3">
      <c r="A288">
        <v>9087</v>
      </c>
      <c r="B288">
        <v>15.464</v>
      </c>
      <c r="C288">
        <v>697.45306000000005</v>
      </c>
      <c r="D288">
        <f t="shared" si="4"/>
        <v>0.18639243717439336</v>
      </c>
      <c r="E288" t="s">
        <v>2060</v>
      </c>
      <c r="F288" t="s">
        <v>532</v>
      </c>
      <c r="G288" t="s">
        <v>62</v>
      </c>
      <c r="H288">
        <v>0.67</v>
      </c>
      <c r="I288" t="b">
        <v>0</v>
      </c>
      <c r="J288">
        <v>7.99</v>
      </c>
      <c r="K288">
        <v>697.45318999999995</v>
      </c>
      <c r="L288" t="s">
        <v>2061</v>
      </c>
      <c r="M288" t="s">
        <v>204</v>
      </c>
      <c r="N288" t="s">
        <v>2062</v>
      </c>
      <c r="O288" t="s">
        <v>2063</v>
      </c>
      <c r="P288">
        <v>530</v>
      </c>
      <c r="Q288" t="b">
        <v>0</v>
      </c>
      <c r="R288" t="b">
        <v>1</v>
      </c>
      <c r="S288" t="b">
        <v>0</v>
      </c>
      <c r="T288" t="s">
        <v>63</v>
      </c>
      <c r="U288" t="b">
        <v>0</v>
      </c>
      <c r="V288" t="b">
        <v>0</v>
      </c>
      <c r="W288">
        <v>9087</v>
      </c>
      <c r="X288">
        <v>0</v>
      </c>
      <c r="Y288">
        <v>0</v>
      </c>
      <c r="Z288">
        <v>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1</v>
      </c>
      <c r="AG288">
        <v>71.900000000000006</v>
      </c>
      <c r="AH288" t="s">
        <v>503</v>
      </c>
      <c r="AI288" t="s">
        <v>2065</v>
      </c>
      <c r="AJ288" t="s">
        <v>62</v>
      </c>
      <c r="AK288">
        <v>1337236</v>
      </c>
      <c r="AL288">
        <v>1584780</v>
      </c>
      <c r="AM288">
        <v>1597724</v>
      </c>
      <c r="AN288">
        <v>1561720</v>
      </c>
      <c r="AO288">
        <v>1316556</v>
      </c>
      <c r="AP288">
        <v>1384552</v>
      </c>
      <c r="AQ288">
        <v>2011231</v>
      </c>
      <c r="AR288">
        <v>1916490</v>
      </c>
      <c r="AS288">
        <v>2276662</v>
      </c>
      <c r="AT288">
        <v>1954316</v>
      </c>
      <c r="AU288">
        <v>2319193</v>
      </c>
      <c r="AV288">
        <v>2391980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1506580.01322189</v>
      </c>
      <c r="BD288">
        <v>1420942.8202197801</v>
      </c>
      <c r="BE288">
        <v>2068127.87183729</v>
      </c>
      <c r="BF288">
        <v>2221829.7549688499</v>
      </c>
      <c r="BG288">
        <v>0</v>
      </c>
      <c r="BH288">
        <v>146798.88087516601</v>
      </c>
      <c r="BI288">
        <v>126568.63105576699</v>
      </c>
      <c r="BJ288">
        <v>186705.41952015201</v>
      </c>
      <c r="BK288">
        <v>234514.34981333301</v>
      </c>
      <c r="BL288">
        <v>0</v>
      </c>
    </row>
    <row r="289" spans="1:64" x14ac:dyDescent="0.3">
      <c r="A289">
        <v>9459</v>
      </c>
      <c r="B289">
        <v>16.782</v>
      </c>
      <c r="C289">
        <v>715.50031000000001</v>
      </c>
      <c r="D289">
        <f t="shared" si="4"/>
        <v>0.18169107939685222</v>
      </c>
      <c r="E289" t="s">
        <v>2306</v>
      </c>
      <c r="F289" t="s">
        <v>532</v>
      </c>
      <c r="G289" t="s">
        <v>62</v>
      </c>
      <c r="H289">
        <v>0.5</v>
      </c>
      <c r="I289" t="b">
        <v>0</v>
      </c>
      <c r="J289">
        <v>8.7799999999999994</v>
      </c>
      <c r="K289">
        <v>715.50018</v>
      </c>
      <c r="L289" t="s">
        <v>2307</v>
      </c>
      <c r="M289" t="s">
        <v>204</v>
      </c>
      <c r="N289" t="s">
        <v>2308</v>
      </c>
      <c r="O289" t="s">
        <v>2309</v>
      </c>
      <c r="P289">
        <v>530</v>
      </c>
      <c r="Q289" t="b">
        <v>0</v>
      </c>
      <c r="R289" t="b">
        <v>1</v>
      </c>
      <c r="S289" t="b">
        <v>0</v>
      </c>
      <c r="T289" t="s">
        <v>63</v>
      </c>
      <c r="U289" t="b">
        <v>0</v>
      </c>
      <c r="V289" t="b">
        <v>0</v>
      </c>
      <c r="W289">
        <v>9459</v>
      </c>
      <c r="X289">
        <v>0</v>
      </c>
      <c r="Y289">
        <v>0</v>
      </c>
      <c r="Z289">
        <v>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1</v>
      </c>
      <c r="AG289">
        <v>270.02999999999997</v>
      </c>
      <c r="AH289" t="s">
        <v>503</v>
      </c>
      <c r="AI289" t="s">
        <v>2310</v>
      </c>
      <c r="AJ289" t="s">
        <v>62</v>
      </c>
      <c r="AK289">
        <v>3413238</v>
      </c>
      <c r="AL289">
        <v>2581041</v>
      </c>
      <c r="AM289">
        <v>2374383</v>
      </c>
      <c r="AN289">
        <v>3194723</v>
      </c>
      <c r="AO289">
        <v>3248321</v>
      </c>
      <c r="AP289">
        <v>2795524</v>
      </c>
      <c r="AQ289">
        <v>4879199</v>
      </c>
      <c r="AR289">
        <v>4897861</v>
      </c>
      <c r="AS289">
        <v>4751088</v>
      </c>
      <c r="AT289">
        <v>4395353</v>
      </c>
      <c r="AU289">
        <v>4895679</v>
      </c>
      <c r="AV289">
        <v>4115072</v>
      </c>
      <c r="AW289">
        <v>0</v>
      </c>
      <c r="AX289">
        <v>0</v>
      </c>
      <c r="AY289">
        <v>0</v>
      </c>
      <c r="AZ289">
        <v>0</v>
      </c>
      <c r="BA289">
        <v>9685</v>
      </c>
      <c r="BB289">
        <v>0</v>
      </c>
      <c r="BC289">
        <v>2789554.0917035202</v>
      </c>
      <c r="BD289">
        <v>3079522.3217621399</v>
      </c>
      <c r="BE289">
        <v>4842715.9323320696</v>
      </c>
      <c r="BF289">
        <v>4468701.3099094499</v>
      </c>
      <c r="BG289">
        <v>1614.22186051571</v>
      </c>
      <c r="BH289">
        <v>549921.058826925</v>
      </c>
      <c r="BI289">
        <v>247405.733762194</v>
      </c>
      <c r="BJ289">
        <v>79899.089145218997</v>
      </c>
      <c r="BK289">
        <v>395438.78360231902</v>
      </c>
      <c r="BL289">
        <v>3954.0198899095999</v>
      </c>
    </row>
    <row r="290" spans="1:64" x14ac:dyDescent="0.3">
      <c r="A290">
        <v>8815</v>
      </c>
      <c r="B290">
        <v>14.925000000000001</v>
      </c>
      <c r="C290">
        <v>683.43768</v>
      </c>
      <c r="D290">
        <f t="shared" si="4"/>
        <v>8.7791479728905469E-2</v>
      </c>
      <c r="E290" t="s">
        <v>1849</v>
      </c>
      <c r="F290" t="s">
        <v>532</v>
      </c>
      <c r="G290" t="s">
        <v>62</v>
      </c>
      <c r="H290">
        <v>0.44</v>
      </c>
      <c r="I290" t="b">
        <v>0</v>
      </c>
      <c r="J290">
        <v>7.69</v>
      </c>
      <c r="K290">
        <v>683.43762000000004</v>
      </c>
      <c r="L290" t="s">
        <v>1850</v>
      </c>
      <c r="M290" t="s">
        <v>204</v>
      </c>
      <c r="N290" t="s">
        <v>1851</v>
      </c>
      <c r="O290" t="s">
        <v>1852</v>
      </c>
      <c r="P290">
        <v>530</v>
      </c>
      <c r="Q290" t="b">
        <v>0</v>
      </c>
      <c r="R290" t="b">
        <v>1</v>
      </c>
      <c r="S290" t="b">
        <v>0</v>
      </c>
      <c r="T290" t="s">
        <v>63</v>
      </c>
      <c r="U290" t="b">
        <v>0</v>
      </c>
      <c r="V290" t="b">
        <v>0</v>
      </c>
      <c r="W290">
        <v>8815</v>
      </c>
      <c r="X290">
        <v>0</v>
      </c>
      <c r="Y290">
        <v>0</v>
      </c>
      <c r="Z290">
        <v>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1</v>
      </c>
      <c r="AG290">
        <v>10.95</v>
      </c>
      <c r="AH290" t="s">
        <v>493</v>
      </c>
      <c r="AI290" t="s">
        <v>1853</v>
      </c>
      <c r="AJ290" t="s">
        <v>62</v>
      </c>
      <c r="AK290">
        <v>31243</v>
      </c>
      <c r="AL290">
        <v>53661</v>
      </c>
      <c r="AM290">
        <v>30967</v>
      </c>
      <c r="AN290">
        <v>53590</v>
      </c>
      <c r="AO290">
        <v>57493</v>
      </c>
      <c r="AP290">
        <v>41319</v>
      </c>
      <c r="AQ290">
        <v>136449</v>
      </c>
      <c r="AR290">
        <v>145749</v>
      </c>
      <c r="AS290">
        <v>114891</v>
      </c>
      <c r="AT290">
        <v>147065</v>
      </c>
      <c r="AU290">
        <v>201961</v>
      </c>
      <c r="AV290">
        <v>219510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38623.378019310403</v>
      </c>
      <c r="BD290">
        <v>50800.862777938899</v>
      </c>
      <c r="BE290">
        <v>132362.84155791599</v>
      </c>
      <c r="BF290">
        <v>189512.17579144801</v>
      </c>
      <c r="BG290">
        <v>0</v>
      </c>
      <c r="BH290">
        <v>13023.4466976689</v>
      </c>
      <c r="BI290">
        <v>8440.4023703456405</v>
      </c>
      <c r="BJ290">
        <v>15829.8316222783</v>
      </c>
      <c r="BK290">
        <v>37792.852045578802</v>
      </c>
      <c r="BL290">
        <v>0</v>
      </c>
    </row>
    <row r="291" spans="1:64" x14ac:dyDescent="0.3">
      <c r="A291">
        <v>10413</v>
      </c>
      <c r="B291">
        <v>14.762</v>
      </c>
      <c r="C291">
        <v>761.48455999999999</v>
      </c>
      <c r="D291">
        <f t="shared" si="4"/>
        <v>7.8793461931531625E-2</v>
      </c>
      <c r="E291" t="s">
        <v>2822</v>
      </c>
      <c r="F291" t="s">
        <v>532</v>
      </c>
      <c r="G291" t="s">
        <v>62</v>
      </c>
      <c r="H291">
        <v>0.61</v>
      </c>
      <c r="I291" t="b">
        <v>1</v>
      </c>
      <c r="J291">
        <v>8.59</v>
      </c>
      <c r="K291">
        <v>761.48450000000003</v>
      </c>
      <c r="L291" t="s">
        <v>2823</v>
      </c>
      <c r="M291" t="s">
        <v>204</v>
      </c>
      <c r="N291" t="s">
        <v>2824</v>
      </c>
      <c r="O291" t="s">
        <v>2825</v>
      </c>
      <c r="P291">
        <v>530</v>
      </c>
      <c r="Q291" t="b">
        <v>0</v>
      </c>
      <c r="R291" t="b">
        <v>1</v>
      </c>
      <c r="S291" t="b">
        <v>0</v>
      </c>
      <c r="T291" t="s">
        <v>63</v>
      </c>
      <c r="U291" t="b">
        <v>0</v>
      </c>
      <c r="V291" t="b">
        <v>0</v>
      </c>
      <c r="W291">
        <v>10413</v>
      </c>
      <c r="X291">
        <v>0</v>
      </c>
      <c r="Y291">
        <v>0</v>
      </c>
      <c r="Z291">
        <v>1</v>
      </c>
      <c r="AA291" t="s">
        <v>62</v>
      </c>
      <c r="AB291" t="s">
        <v>62</v>
      </c>
      <c r="AC291" t="s">
        <v>62</v>
      </c>
      <c r="AD291">
        <v>3</v>
      </c>
      <c r="AE291" t="s">
        <v>62</v>
      </c>
      <c r="AF291">
        <v>0.5</v>
      </c>
      <c r="AG291">
        <v>66.69</v>
      </c>
      <c r="AH291" t="s">
        <v>495</v>
      </c>
      <c r="AI291" t="s">
        <v>2826</v>
      </c>
      <c r="AJ291" t="s">
        <v>2827</v>
      </c>
      <c r="AK291">
        <v>2072171</v>
      </c>
      <c r="AL291">
        <v>1924237</v>
      </c>
      <c r="AM291">
        <v>2881809</v>
      </c>
      <c r="AN291">
        <v>1846764</v>
      </c>
      <c r="AO291">
        <v>2421104</v>
      </c>
      <c r="AP291">
        <v>1308476</v>
      </c>
      <c r="AQ291">
        <v>772384</v>
      </c>
      <c r="AR291">
        <v>2350050</v>
      </c>
      <c r="AS291">
        <v>2176462</v>
      </c>
      <c r="AT291">
        <v>1998712</v>
      </c>
      <c r="AU291">
        <v>2351367</v>
      </c>
      <c r="AV291">
        <v>1596811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2292739.0953233</v>
      </c>
      <c r="BD291">
        <v>1858781.29687896</v>
      </c>
      <c r="BE291">
        <v>1766298.5063038699</v>
      </c>
      <c r="BF291">
        <v>1982296.8557742899</v>
      </c>
      <c r="BG291">
        <v>0</v>
      </c>
      <c r="BH291">
        <v>515484.11383358203</v>
      </c>
      <c r="BI291">
        <v>556411.12225212599</v>
      </c>
      <c r="BJ291">
        <v>865120.11401930603</v>
      </c>
      <c r="BK291">
        <v>377545.66481560899</v>
      </c>
      <c r="BL291">
        <v>0</v>
      </c>
    </row>
    <row r="292" spans="1:64" x14ac:dyDescent="0.3">
      <c r="A292">
        <v>9175</v>
      </c>
      <c r="B292">
        <v>15.263999999999999</v>
      </c>
      <c r="C292">
        <v>701.48450000000003</v>
      </c>
      <c r="D292">
        <f t="shared" si="4"/>
        <v>0</v>
      </c>
      <c r="E292" t="s">
        <v>2098</v>
      </c>
      <c r="F292" t="s">
        <v>532</v>
      </c>
      <c r="G292" t="s">
        <v>62</v>
      </c>
      <c r="H292">
        <v>0.61</v>
      </c>
      <c r="I292" t="b">
        <v>0</v>
      </c>
      <c r="J292">
        <v>8.43</v>
      </c>
      <c r="K292">
        <v>701.48450000000003</v>
      </c>
      <c r="L292" t="s">
        <v>2099</v>
      </c>
      <c r="M292" t="s">
        <v>204</v>
      </c>
      <c r="N292" t="s">
        <v>2100</v>
      </c>
      <c r="O292" t="s">
        <v>2101</v>
      </c>
      <c r="P292">
        <v>530</v>
      </c>
      <c r="Q292" t="b">
        <v>0</v>
      </c>
      <c r="R292" t="b">
        <v>1</v>
      </c>
      <c r="S292" t="b">
        <v>0</v>
      </c>
      <c r="T292" t="s">
        <v>63</v>
      </c>
      <c r="U292" t="b">
        <v>0</v>
      </c>
      <c r="V292" t="b">
        <v>0</v>
      </c>
      <c r="W292">
        <v>9175</v>
      </c>
      <c r="X292">
        <v>0</v>
      </c>
      <c r="Y292">
        <v>0</v>
      </c>
      <c r="Z292">
        <v>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1</v>
      </c>
      <c r="AG292">
        <v>505.16</v>
      </c>
      <c r="AH292" t="s">
        <v>504</v>
      </c>
      <c r="AI292" t="s">
        <v>2102</v>
      </c>
      <c r="AJ292" t="s">
        <v>62</v>
      </c>
      <c r="AK292">
        <v>8559581</v>
      </c>
      <c r="AL292">
        <v>9180537</v>
      </c>
      <c r="AM292">
        <v>9122561</v>
      </c>
      <c r="AN292">
        <v>8228621</v>
      </c>
      <c r="AO292">
        <v>9181913</v>
      </c>
      <c r="AP292">
        <v>8165324</v>
      </c>
      <c r="AQ292">
        <v>9499257</v>
      </c>
      <c r="AR292">
        <v>10627280</v>
      </c>
      <c r="AS292">
        <v>9299829</v>
      </c>
      <c r="AT292">
        <v>8096066</v>
      </c>
      <c r="AU292">
        <v>8884608</v>
      </c>
      <c r="AV292">
        <v>7452068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8954226.22917681</v>
      </c>
      <c r="BD292">
        <v>8525285.9262053799</v>
      </c>
      <c r="BE292">
        <v>9808788.7448456902</v>
      </c>
      <c r="BF292">
        <v>8144247.3131703399</v>
      </c>
      <c r="BG292">
        <v>0</v>
      </c>
      <c r="BH292">
        <v>343000.06828201702</v>
      </c>
      <c r="BI292">
        <v>569535.52415867895</v>
      </c>
      <c r="BJ292">
        <v>715813.73167583602</v>
      </c>
      <c r="BK292">
        <v>717484.61282760499</v>
      </c>
      <c r="BL292">
        <v>0</v>
      </c>
    </row>
    <row r="293" spans="1:64" x14ac:dyDescent="0.3">
      <c r="A293" s="13">
        <v>12017</v>
      </c>
      <c r="B293" s="13">
        <v>16.782</v>
      </c>
      <c r="C293" s="13">
        <v>858.59198000000004</v>
      </c>
      <c r="D293" s="13">
        <f t="shared" si="4"/>
        <v>6.2544651145729775</v>
      </c>
      <c r="E293" s="13" t="s">
        <v>3380</v>
      </c>
      <c r="F293" s="13" t="s">
        <v>532</v>
      </c>
      <c r="G293" s="13" t="s">
        <v>62</v>
      </c>
      <c r="H293" s="13">
        <v>0.61</v>
      </c>
      <c r="I293" s="13" t="b">
        <v>0</v>
      </c>
      <c r="J293" s="13">
        <v>8.64</v>
      </c>
      <c r="K293" s="13">
        <v>858.58660999999995</v>
      </c>
      <c r="L293" s="13" t="s">
        <v>3381</v>
      </c>
      <c r="M293" s="13" t="s">
        <v>1236</v>
      </c>
      <c r="N293" s="13" t="s">
        <v>3382</v>
      </c>
      <c r="O293" s="13" t="s">
        <v>3383</v>
      </c>
      <c r="P293" s="13">
        <v>530</v>
      </c>
      <c r="Q293" s="13" t="b">
        <v>0</v>
      </c>
      <c r="R293" s="13" t="b">
        <v>1</v>
      </c>
      <c r="S293" s="13" t="b">
        <v>0</v>
      </c>
      <c r="T293" s="13" t="s">
        <v>63</v>
      </c>
      <c r="U293" s="13" t="b">
        <v>0</v>
      </c>
      <c r="V293" s="13" t="b">
        <v>0</v>
      </c>
      <c r="W293" s="13">
        <v>12017</v>
      </c>
      <c r="X293" s="13">
        <v>0</v>
      </c>
      <c r="Y293" s="13">
        <v>0</v>
      </c>
      <c r="Z293" s="13">
        <v>0.98</v>
      </c>
      <c r="AA293" s="13">
        <v>-1</v>
      </c>
      <c r="AB293" s="13">
        <v>-1</v>
      </c>
      <c r="AC293" s="13">
        <v>-1</v>
      </c>
      <c r="AD293" s="13">
        <v>-1</v>
      </c>
      <c r="AE293" s="13">
        <v>-1</v>
      </c>
      <c r="AF293" s="13">
        <v>0.98</v>
      </c>
      <c r="AG293" s="13">
        <v>39.82</v>
      </c>
      <c r="AH293" s="13" t="s">
        <v>504</v>
      </c>
      <c r="AI293" s="13" t="s">
        <v>3384</v>
      </c>
      <c r="AJ293" s="13" t="s">
        <v>62</v>
      </c>
      <c r="AK293" s="13">
        <v>758160</v>
      </c>
      <c r="AL293" s="13">
        <v>1124729</v>
      </c>
      <c r="AM293" s="13">
        <v>1067692</v>
      </c>
      <c r="AN293" s="13">
        <v>294934</v>
      </c>
      <c r="AO293" s="13">
        <v>122238</v>
      </c>
      <c r="AP293" s="13">
        <v>273730</v>
      </c>
      <c r="AQ293" s="13">
        <v>559684</v>
      </c>
      <c r="AR293" s="13">
        <v>480828</v>
      </c>
      <c r="AS293" s="13">
        <v>495076</v>
      </c>
      <c r="AT293" s="13">
        <v>114910</v>
      </c>
      <c r="AU293" s="13">
        <v>129315</v>
      </c>
      <c r="AV293" s="13">
        <v>184923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983526.73792361398</v>
      </c>
      <c r="BD293" s="13">
        <v>230300.55924636099</v>
      </c>
      <c r="BE293" s="13">
        <v>511862.450528341</v>
      </c>
      <c r="BF293" s="13">
        <v>143049.24053894301</v>
      </c>
      <c r="BG293" s="13">
        <v>0</v>
      </c>
      <c r="BH293" s="13">
        <v>197245.798655664</v>
      </c>
      <c r="BI293" s="13">
        <v>94183.226417567595</v>
      </c>
      <c r="BJ293" s="13">
        <v>42022.645435290397</v>
      </c>
      <c r="BK293" s="13">
        <v>36971.733232146602</v>
      </c>
      <c r="BL293" s="13">
        <v>0</v>
      </c>
    </row>
    <row r="294" spans="1:64" x14ac:dyDescent="0.3">
      <c r="A294" s="13">
        <v>10593</v>
      </c>
      <c r="B294" s="13">
        <v>17.064</v>
      </c>
      <c r="C294" s="13">
        <v>770.49370999999996</v>
      </c>
      <c r="D294" s="13">
        <f t="shared" si="4"/>
        <v>5.3082565583175514</v>
      </c>
      <c r="E294" s="13" t="s">
        <v>2905</v>
      </c>
      <c r="F294" s="13" t="s">
        <v>532</v>
      </c>
      <c r="G294" s="13" t="s">
        <v>62</v>
      </c>
      <c r="H294" s="13">
        <v>0.67</v>
      </c>
      <c r="I294" s="13" t="b">
        <v>0</v>
      </c>
      <c r="J294" s="13">
        <v>7.84</v>
      </c>
      <c r="K294" s="13">
        <v>770.49779999999998</v>
      </c>
      <c r="L294" s="13" t="s">
        <v>247</v>
      </c>
      <c r="M294" s="13" t="s">
        <v>1236</v>
      </c>
      <c r="N294" s="13" t="s">
        <v>2906</v>
      </c>
      <c r="O294" s="13" t="s">
        <v>2907</v>
      </c>
      <c r="P294" s="13">
        <v>530</v>
      </c>
      <c r="Q294" s="13" t="b">
        <v>0</v>
      </c>
      <c r="R294" s="13" t="b">
        <v>1</v>
      </c>
      <c r="S294" s="13" t="b">
        <v>0</v>
      </c>
      <c r="T294" s="13" t="s">
        <v>63</v>
      </c>
      <c r="U294" s="13" t="b">
        <v>0</v>
      </c>
      <c r="V294" s="13" t="b">
        <v>0</v>
      </c>
      <c r="W294" s="13">
        <v>10593</v>
      </c>
      <c r="X294" s="13">
        <v>0</v>
      </c>
      <c r="Y294" s="13">
        <v>0</v>
      </c>
      <c r="Z294" s="13">
        <v>0.98</v>
      </c>
      <c r="AA294" s="13">
        <v>-1</v>
      </c>
      <c r="AB294" s="13">
        <v>-1</v>
      </c>
      <c r="AC294" s="13">
        <v>-1</v>
      </c>
      <c r="AD294" s="13">
        <v>-1</v>
      </c>
      <c r="AE294" s="13">
        <v>-1</v>
      </c>
      <c r="AF294" s="13">
        <v>0.98</v>
      </c>
      <c r="AG294" s="13">
        <v>121.74</v>
      </c>
      <c r="AH294" s="13" t="s">
        <v>494</v>
      </c>
      <c r="AI294" s="13" t="s">
        <v>2908</v>
      </c>
      <c r="AJ294" s="13" t="s">
        <v>62</v>
      </c>
      <c r="AK294" s="13">
        <v>2513153</v>
      </c>
      <c r="AL294" s="13">
        <v>2754178</v>
      </c>
      <c r="AM294" s="13">
        <v>2824300</v>
      </c>
      <c r="AN294" s="13">
        <v>2571442</v>
      </c>
      <c r="AO294" s="13">
        <v>2527145</v>
      </c>
      <c r="AP294" s="13">
        <v>2561578</v>
      </c>
      <c r="AQ294" s="13">
        <v>3225529</v>
      </c>
      <c r="AR294" s="13">
        <v>2491046</v>
      </c>
      <c r="AS294" s="13">
        <v>2720753</v>
      </c>
      <c r="AT294" s="13">
        <v>2399438</v>
      </c>
      <c r="AU294" s="13">
        <v>2545353</v>
      </c>
      <c r="AV294" s="13">
        <v>2423202</v>
      </c>
      <c r="AW294" s="13">
        <v>11109</v>
      </c>
      <c r="AX294" s="13">
        <v>0</v>
      </c>
      <c r="AY294" s="13">
        <v>0</v>
      </c>
      <c r="AZ294" s="13">
        <v>141150</v>
      </c>
      <c r="BA294" s="13">
        <v>252740</v>
      </c>
      <c r="BB294" s="13">
        <v>0</v>
      </c>
      <c r="BC294" s="13">
        <v>2697210.3175668302</v>
      </c>
      <c r="BD294" s="13">
        <v>2553388.1968967002</v>
      </c>
      <c r="BE294" s="13">
        <v>2812442.3212808701</v>
      </c>
      <c r="BF294" s="13">
        <v>2455997.8135503801</v>
      </c>
      <c r="BG294" s="13">
        <v>67499.923721332598</v>
      </c>
      <c r="BH294" s="13">
        <v>163209.02552660601</v>
      </c>
      <c r="BI294" s="13">
        <v>23256.369502501999</v>
      </c>
      <c r="BJ294" s="13">
        <v>375728.02031763102</v>
      </c>
      <c r="BK294" s="13">
        <v>78290.974272759006</v>
      </c>
      <c r="BL294" s="13">
        <v>106383.222190493</v>
      </c>
    </row>
    <row r="295" spans="1:64" x14ac:dyDescent="0.3">
      <c r="A295" s="13">
        <v>10169</v>
      </c>
      <c r="B295" s="13">
        <v>17.030999999999999</v>
      </c>
      <c r="C295" s="13">
        <v>748.44439999999997</v>
      </c>
      <c r="D295" s="13">
        <f t="shared" si="4"/>
        <v>5.0638620477593603</v>
      </c>
      <c r="E295" s="13" t="s">
        <v>2695</v>
      </c>
      <c r="F295" s="13" t="s">
        <v>532</v>
      </c>
      <c r="G295" s="13" t="s">
        <v>62</v>
      </c>
      <c r="H295" s="13">
        <v>0.67</v>
      </c>
      <c r="I295" s="13" t="b">
        <v>0</v>
      </c>
      <c r="J295" s="13">
        <v>6.51</v>
      </c>
      <c r="K295" s="13">
        <v>748.44060999999999</v>
      </c>
      <c r="L295" s="13" t="s">
        <v>2109</v>
      </c>
      <c r="M295" s="13" t="s">
        <v>1236</v>
      </c>
      <c r="N295" s="13" t="s">
        <v>2696</v>
      </c>
      <c r="O295" s="13" t="s">
        <v>2697</v>
      </c>
      <c r="P295" s="13">
        <v>530</v>
      </c>
      <c r="Q295" s="13" t="b">
        <v>0</v>
      </c>
      <c r="R295" s="13" t="b">
        <v>1</v>
      </c>
      <c r="S295" s="13" t="b">
        <v>0</v>
      </c>
      <c r="T295" s="13" t="s">
        <v>63</v>
      </c>
      <c r="U295" s="13" t="b">
        <v>0</v>
      </c>
      <c r="V295" s="13" t="b">
        <v>0</v>
      </c>
      <c r="W295" s="13">
        <v>10169</v>
      </c>
      <c r="X295" s="13">
        <v>0</v>
      </c>
      <c r="Y295" s="13">
        <v>0</v>
      </c>
      <c r="Z295" s="13">
        <v>0.98</v>
      </c>
      <c r="AA295" s="13">
        <v>-1</v>
      </c>
      <c r="AB295" s="13">
        <v>-1</v>
      </c>
      <c r="AC295" s="13">
        <v>-1</v>
      </c>
      <c r="AD295" s="13">
        <v>-1</v>
      </c>
      <c r="AE295" s="13">
        <v>-1</v>
      </c>
      <c r="AF295" s="13">
        <v>0.98</v>
      </c>
      <c r="AG295" s="13">
        <v>51.25</v>
      </c>
      <c r="AH295" s="13" t="s">
        <v>504</v>
      </c>
      <c r="AI295" s="13" t="s">
        <v>2698</v>
      </c>
      <c r="AJ295" s="13" t="s">
        <v>62</v>
      </c>
      <c r="AK295" s="13">
        <v>1583040</v>
      </c>
      <c r="AL295" s="13">
        <v>1976841</v>
      </c>
      <c r="AM295" s="13">
        <v>1698393</v>
      </c>
      <c r="AN295" s="13">
        <v>1314909</v>
      </c>
      <c r="AO295" s="13">
        <v>1394754</v>
      </c>
      <c r="AP295" s="13">
        <v>1218721</v>
      </c>
      <c r="AQ295" s="13">
        <v>1452062</v>
      </c>
      <c r="AR295" s="13">
        <v>1376427</v>
      </c>
      <c r="AS295" s="13">
        <v>1219725</v>
      </c>
      <c r="AT295" s="13">
        <v>1108020</v>
      </c>
      <c r="AU295" s="13">
        <v>1362031</v>
      </c>
      <c r="AV295" s="13">
        <v>1288078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1752757.99030915</v>
      </c>
      <c r="BD295" s="13">
        <v>1309461.2457266899</v>
      </c>
      <c r="BE295" s="13">
        <v>1349404.8354953399</v>
      </c>
      <c r="BF295" s="13">
        <v>1252709.61064373</v>
      </c>
      <c r="BG295" s="13">
        <v>0</v>
      </c>
      <c r="BH295" s="13">
        <v>202451.03967823699</v>
      </c>
      <c r="BI295" s="13">
        <v>88142.866555180895</v>
      </c>
      <c r="BJ295" s="13">
        <v>118502.30739163001</v>
      </c>
      <c r="BK295" s="13">
        <v>130647.003920859</v>
      </c>
      <c r="BL295" s="13">
        <v>0</v>
      </c>
    </row>
    <row r="296" spans="1:64" x14ac:dyDescent="0.3">
      <c r="A296">
        <v>9030</v>
      </c>
      <c r="B296">
        <v>14.4</v>
      </c>
      <c r="C296">
        <v>694.46991000000003</v>
      </c>
      <c r="D296">
        <f t="shared" si="4"/>
        <v>4.9246436642400555</v>
      </c>
      <c r="E296" t="s">
        <v>2029</v>
      </c>
      <c r="F296" t="s">
        <v>532</v>
      </c>
      <c r="G296" t="s">
        <v>62</v>
      </c>
      <c r="H296">
        <v>0.06</v>
      </c>
      <c r="I296" t="b">
        <v>0</v>
      </c>
      <c r="J296">
        <v>7.52</v>
      </c>
      <c r="K296">
        <v>694.46649000000002</v>
      </c>
      <c r="L296" t="s">
        <v>186</v>
      </c>
      <c r="M296" t="s">
        <v>1236</v>
      </c>
      <c r="N296" t="s">
        <v>2030</v>
      </c>
      <c r="O296" t="s">
        <v>2031</v>
      </c>
      <c r="P296">
        <v>530</v>
      </c>
      <c r="Q296" t="b">
        <v>0</v>
      </c>
      <c r="R296" t="b">
        <v>1</v>
      </c>
      <c r="S296" t="b">
        <v>0</v>
      </c>
      <c r="T296" t="s">
        <v>63</v>
      </c>
      <c r="U296" t="b">
        <v>0</v>
      </c>
      <c r="V296" t="b">
        <v>0</v>
      </c>
      <c r="W296">
        <v>9030</v>
      </c>
      <c r="X296">
        <v>0</v>
      </c>
      <c r="Y296">
        <v>0</v>
      </c>
      <c r="Z296">
        <v>0.97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0.97</v>
      </c>
      <c r="AG296">
        <v>29.93</v>
      </c>
      <c r="AH296" t="s">
        <v>503</v>
      </c>
      <c r="AI296" t="s">
        <v>2032</v>
      </c>
      <c r="AJ296" t="s">
        <v>62</v>
      </c>
      <c r="AK296">
        <v>917048</v>
      </c>
      <c r="AL296">
        <v>1014507</v>
      </c>
      <c r="AM296">
        <v>1011434</v>
      </c>
      <c r="AN296">
        <v>749878</v>
      </c>
      <c r="AO296">
        <v>645249</v>
      </c>
      <c r="AP296">
        <v>851575</v>
      </c>
      <c r="AQ296">
        <v>1348514</v>
      </c>
      <c r="AR296">
        <v>1569169</v>
      </c>
      <c r="AS296">
        <v>1411653</v>
      </c>
      <c r="AT296">
        <v>1111713</v>
      </c>
      <c r="AU296">
        <v>1246897</v>
      </c>
      <c r="AV296">
        <v>1090122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980996.31794107601</v>
      </c>
      <c r="BD296">
        <v>748900.57113147795</v>
      </c>
      <c r="BE296">
        <v>1443111.7721820101</v>
      </c>
      <c r="BF296">
        <v>1149577.35656243</v>
      </c>
      <c r="BG296">
        <v>0</v>
      </c>
      <c r="BH296">
        <v>55402.286709842003</v>
      </c>
      <c r="BI296">
        <v>103166.341546506</v>
      </c>
      <c r="BJ296">
        <v>113641.54648515899</v>
      </c>
      <c r="BK296">
        <v>84970.051732808803</v>
      </c>
      <c r="BL296">
        <v>0</v>
      </c>
    </row>
    <row r="297" spans="1:64" x14ac:dyDescent="0.3">
      <c r="A297">
        <v>10547</v>
      </c>
      <c r="B297">
        <v>15.779</v>
      </c>
      <c r="C297">
        <v>768.47838999999999</v>
      </c>
      <c r="D297">
        <f t="shared" si="4"/>
        <v>4.853723857646373</v>
      </c>
      <c r="E297" t="s">
        <v>2890</v>
      </c>
      <c r="F297" t="s">
        <v>532</v>
      </c>
      <c r="G297" t="s">
        <v>62</v>
      </c>
      <c r="H297">
        <v>0.28000000000000003</v>
      </c>
      <c r="I297" t="b">
        <v>0</v>
      </c>
      <c r="J297">
        <v>7.32</v>
      </c>
      <c r="K297">
        <v>768.48212000000001</v>
      </c>
      <c r="L297" t="s">
        <v>2891</v>
      </c>
      <c r="M297" t="s">
        <v>1236</v>
      </c>
      <c r="N297" t="s">
        <v>2892</v>
      </c>
      <c r="O297" t="s">
        <v>2893</v>
      </c>
      <c r="P297">
        <v>530</v>
      </c>
      <c r="Q297" t="b">
        <v>0</v>
      </c>
      <c r="R297" t="b">
        <v>1</v>
      </c>
      <c r="S297" t="b">
        <v>0</v>
      </c>
      <c r="T297" t="s">
        <v>63</v>
      </c>
      <c r="U297" t="b">
        <v>0</v>
      </c>
      <c r="V297" t="b">
        <v>0</v>
      </c>
      <c r="W297">
        <v>10547</v>
      </c>
      <c r="X297">
        <v>0</v>
      </c>
      <c r="Y297">
        <v>0</v>
      </c>
      <c r="Z297">
        <v>0.99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0.99</v>
      </c>
      <c r="AG297">
        <v>26.47</v>
      </c>
      <c r="AH297" t="s">
        <v>496</v>
      </c>
      <c r="AI297" t="s">
        <v>2894</v>
      </c>
      <c r="AJ297" t="s">
        <v>62</v>
      </c>
      <c r="AK297">
        <v>591401</v>
      </c>
      <c r="AL297">
        <v>597258</v>
      </c>
      <c r="AM297">
        <v>613448</v>
      </c>
      <c r="AN297">
        <v>662096</v>
      </c>
      <c r="AO297">
        <v>559091</v>
      </c>
      <c r="AP297">
        <v>653337</v>
      </c>
      <c r="AQ297">
        <v>694383</v>
      </c>
      <c r="AR297">
        <v>394348</v>
      </c>
      <c r="AS297">
        <v>536243</v>
      </c>
      <c r="AT297">
        <v>478341</v>
      </c>
      <c r="AU297">
        <v>587614</v>
      </c>
      <c r="AV297">
        <v>543945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600702.51394446602</v>
      </c>
      <c r="BD297">
        <v>624841.24290441803</v>
      </c>
      <c r="BE297">
        <v>541657.96352320199</v>
      </c>
      <c r="BF297">
        <v>536633.361443887</v>
      </c>
      <c r="BG297">
        <v>0</v>
      </c>
      <c r="BH297">
        <v>11420.0535287844</v>
      </c>
      <c r="BI297">
        <v>57109.255950721599</v>
      </c>
      <c r="BJ297">
        <v>150090.807863678</v>
      </c>
      <c r="BK297">
        <v>55001.884356340997</v>
      </c>
      <c r="BL297">
        <v>0</v>
      </c>
    </row>
    <row r="298" spans="1:64" x14ac:dyDescent="0.3">
      <c r="A298">
        <v>12557</v>
      </c>
      <c r="B298">
        <v>15.337999999999999</v>
      </c>
      <c r="C298">
        <v>898.54944</v>
      </c>
      <c r="D298">
        <f t="shared" si="4"/>
        <v>4.8300302343827699</v>
      </c>
      <c r="E298" t="s">
        <v>3457</v>
      </c>
      <c r="F298" t="s">
        <v>532</v>
      </c>
      <c r="G298" t="s">
        <v>62</v>
      </c>
      <c r="H298">
        <v>0.33</v>
      </c>
      <c r="I298" t="b">
        <v>0</v>
      </c>
      <c r="J298">
        <v>7.37</v>
      </c>
      <c r="K298">
        <v>898.54510000000005</v>
      </c>
      <c r="L298" t="s">
        <v>3458</v>
      </c>
      <c r="M298" t="s">
        <v>1236</v>
      </c>
      <c r="N298" t="s">
        <v>3459</v>
      </c>
      <c r="O298" t="s">
        <v>3460</v>
      </c>
      <c r="P298">
        <v>530</v>
      </c>
      <c r="Q298" t="b">
        <v>0</v>
      </c>
      <c r="R298" t="b">
        <v>1</v>
      </c>
      <c r="S298" t="b">
        <v>0</v>
      </c>
      <c r="T298" t="s">
        <v>63</v>
      </c>
      <c r="U298" t="b">
        <v>0</v>
      </c>
      <c r="V298" t="b">
        <v>0</v>
      </c>
      <c r="W298">
        <v>12557</v>
      </c>
      <c r="X298">
        <v>0</v>
      </c>
      <c r="Y298">
        <v>0</v>
      </c>
      <c r="Z298">
        <v>0.99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0.99</v>
      </c>
      <c r="AG298">
        <v>18.91</v>
      </c>
      <c r="AH298" t="s">
        <v>502</v>
      </c>
      <c r="AI298" t="s">
        <v>3462</v>
      </c>
      <c r="AJ298" t="s">
        <v>62</v>
      </c>
      <c r="AK298">
        <v>179566</v>
      </c>
      <c r="AL298">
        <v>307082</v>
      </c>
      <c r="AM298">
        <v>416078</v>
      </c>
      <c r="AN298">
        <v>172766</v>
      </c>
      <c r="AO298">
        <v>132464</v>
      </c>
      <c r="AP298">
        <v>174919</v>
      </c>
      <c r="AQ298">
        <v>173551</v>
      </c>
      <c r="AR298">
        <v>209572</v>
      </c>
      <c r="AS298">
        <v>155987</v>
      </c>
      <c r="AT298">
        <v>86818</v>
      </c>
      <c r="AU298">
        <v>95318</v>
      </c>
      <c r="AV298">
        <v>141122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300908.685218659</v>
      </c>
      <c r="BD298">
        <v>160049.61591547399</v>
      </c>
      <c r="BE298">
        <v>179703.25226732201</v>
      </c>
      <c r="BF298">
        <v>107753.043633883</v>
      </c>
      <c r="BG298">
        <v>0</v>
      </c>
      <c r="BH298">
        <v>118376.901621599</v>
      </c>
      <c r="BI298">
        <v>23914.2010951757</v>
      </c>
      <c r="BJ298">
        <v>27317.0433656899</v>
      </c>
      <c r="BK298">
        <v>29209.598672173601</v>
      </c>
      <c r="BL298">
        <v>0</v>
      </c>
    </row>
    <row r="299" spans="1:64" x14ac:dyDescent="0.3">
      <c r="A299">
        <v>11437</v>
      </c>
      <c r="B299">
        <v>14.481999999999999</v>
      </c>
      <c r="C299">
        <v>818.55138999999997</v>
      </c>
      <c r="D299">
        <f t="shared" si="4"/>
        <v>4.7767084276639027</v>
      </c>
      <c r="E299" t="s">
        <v>3250</v>
      </c>
      <c r="F299" t="s">
        <v>532</v>
      </c>
      <c r="G299" t="s">
        <v>62</v>
      </c>
      <c r="H299">
        <v>0.17</v>
      </c>
      <c r="I299" t="b">
        <v>0</v>
      </c>
      <c r="J299">
        <v>8.1999999999999993</v>
      </c>
      <c r="K299">
        <v>818.55529999999999</v>
      </c>
      <c r="L299" t="s">
        <v>3251</v>
      </c>
      <c r="M299" t="s">
        <v>1236</v>
      </c>
      <c r="N299" t="s">
        <v>3252</v>
      </c>
      <c r="O299" t="s">
        <v>3253</v>
      </c>
      <c r="P299">
        <v>530</v>
      </c>
      <c r="Q299" t="b">
        <v>0</v>
      </c>
      <c r="R299" t="b">
        <v>1</v>
      </c>
      <c r="S299" t="b">
        <v>0</v>
      </c>
      <c r="T299" t="s">
        <v>63</v>
      </c>
      <c r="U299" t="b">
        <v>0</v>
      </c>
      <c r="V299" t="b">
        <v>0</v>
      </c>
      <c r="W299">
        <v>11437</v>
      </c>
      <c r="X299">
        <v>0</v>
      </c>
      <c r="Y299">
        <v>0</v>
      </c>
      <c r="Z299">
        <v>0.97</v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0.97</v>
      </c>
      <c r="AG299">
        <v>13.77</v>
      </c>
      <c r="AH299" t="s">
        <v>503</v>
      </c>
      <c r="AI299" t="s">
        <v>3254</v>
      </c>
      <c r="AJ299" t="s">
        <v>62</v>
      </c>
      <c r="AK299">
        <v>33193</v>
      </c>
      <c r="AL299">
        <v>117012</v>
      </c>
      <c r="AM299">
        <v>197824</v>
      </c>
      <c r="AN299">
        <v>46668</v>
      </c>
      <c r="AO299">
        <v>28033</v>
      </c>
      <c r="AP299">
        <v>28116</v>
      </c>
      <c r="AQ299">
        <v>135645</v>
      </c>
      <c r="AR299">
        <v>93145</v>
      </c>
      <c r="AS299">
        <v>108450</v>
      </c>
      <c r="AT299">
        <v>15580</v>
      </c>
      <c r="AU299">
        <v>19751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116009.60416160199</v>
      </c>
      <c r="BD299">
        <v>34272.515278200699</v>
      </c>
      <c r="BE299">
        <v>112413.468389168</v>
      </c>
      <c r="BF299">
        <v>11776.984879175699</v>
      </c>
      <c r="BG299">
        <v>0</v>
      </c>
      <c r="BH299">
        <v>82319.955591495993</v>
      </c>
      <c r="BI299">
        <v>10734.756751610799</v>
      </c>
      <c r="BJ299">
        <v>21524.961129384399</v>
      </c>
      <c r="BK299">
        <v>10410.2614763238</v>
      </c>
      <c r="BL299">
        <v>0</v>
      </c>
    </row>
    <row r="300" spans="1:64" x14ac:dyDescent="0.3">
      <c r="A300">
        <v>10401</v>
      </c>
      <c r="B300">
        <v>14.35</v>
      </c>
      <c r="C300">
        <v>760.47351000000003</v>
      </c>
      <c r="D300">
        <f t="shared" si="4"/>
        <v>4.576075339199587</v>
      </c>
      <c r="E300" t="s">
        <v>2817</v>
      </c>
      <c r="F300" t="s">
        <v>532</v>
      </c>
      <c r="G300" t="s">
        <v>62</v>
      </c>
      <c r="H300">
        <v>0.56000000000000005</v>
      </c>
      <c r="I300" t="b">
        <v>0</v>
      </c>
      <c r="J300">
        <v>7.38</v>
      </c>
      <c r="K300">
        <v>760.47699</v>
      </c>
      <c r="L300" t="s">
        <v>2818</v>
      </c>
      <c r="M300" t="s">
        <v>1236</v>
      </c>
      <c r="N300" t="s">
        <v>2819</v>
      </c>
      <c r="O300" t="s">
        <v>2820</v>
      </c>
      <c r="P300">
        <v>530</v>
      </c>
      <c r="Q300" t="b">
        <v>0</v>
      </c>
      <c r="R300" t="b">
        <v>1</v>
      </c>
      <c r="S300" t="b">
        <v>0</v>
      </c>
      <c r="T300" t="s">
        <v>63</v>
      </c>
      <c r="U300" t="b">
        <v>0</v>
      </c>
      <c r="V300" t="b">
        <v>0</v>
      </c>
      <c r="W300">
        <v>10401</v>
      </c>
      <c r="X300">
        <v>0</v>
      </c>
      <c r="Y300">
        <v>0</v>
      </c>
      <c r="Z300">
        <v>0.99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0.99</v>
      </c>
      <c r="AG300">
        <v>18.95</v>
      </c>
      <c r="AH300" t="s">
        <v>501</v>
      </c>
      <c r="AI300" t="s">
        <v>2821</v>
      </c>
      <c r="AJ300" t="s">
        <v>62</v>
      </c>
      <c r="AK300">
        <v>176290</v>
      </c>
      <c r="AL300">
        <v>204257</v>
      </c>
      <c r="AM300">
        <v>334912</v>
      </c>
      <c r="AN300">
        <v>238896</v>
      </c>
      <c r="AO300">
        <v>208033</v>
      </c>
      <c r="AP300">
        <v>127483</v>
      </c>
      <c r="AQ300">
        <v>318747</v>
      </c>
      <c r="AR300">
        <v>115295</v>
      </c>
      <c r="AS300">
        <v>191492</v>
      </c>
      <c r="AT300">
        <v>265259</v>
      </c>
      <c r="AU300">
        <v>164712</v>
      </c>
      <c r="AV300">
        <v>327102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238486.37050906799</v>
      </c>
      <c r="BD300">
        <v>191470.623547619</v>
      </c>
      <c r="BE300">
        <v>208511.31374998501</v>
      </c>
      <c r="BF300">
        <v>252357.65384654401</v>
      </c>
      <c r="BG300">
        <v>0</v>
      </c>
      <c r="BH300">
        <v>84669.914377669396</v>
      </c>
      <c r="BI300">
        <v>57523.490529807503</v>
      </c>
      <c r="BJ300">
        <v>102788.18543949199</v>
      </c>
      <c r="BK300">
        <v>81959.877081192506</v>
      </c>
      <c r="BL300">
        <v>0</v>
      </c>
    </row>
    <row r="301" spans="1:64" x14ac:dyDescent="0.3">
      <c r="A301">
        <v>11176</v>
      </c>
      <c r="B301">
        <v>16.193999999999999</v>
      </c>
      <c r="C301">
        <v>802.48395000000005</v>
      </c>
      <c r="D301">
        <f t="shared" si="4"/>
        <v>4.560818079132738</v>
      </c>
      <c r="E301" t="s">
        <v>3107</v>
      </c>
      <c r="F301" t="s">
        <v>532</v>
      </c>
      <c r="G301" t="s">
        <v>62</v>
      </c>
      <c r="H301">
        <v>0.11</v>
      </c>
      <c r="I301" t="b">
        <v>0</v>
      </c>
      <c r="J301">
        <v>7.34</v>
      </c>
      <c r="K301">
        <v>802.48761000000002</v>
      </c>
      <c r="L301" t="s">
        <v>3108</v>
      </c>
      <c r="M301" t="s">
        <v>1236</v>
      </c>
      <c r="N301" t="s">
        <v>3109</v>
      </c>
      <c r="O301" t="s">
        <v>3110</v>
      </c>
      <c r="P301">
        <v>530</v>
      </c>
      <c r="Q301" t="b">
        <v>0</v>
      </c>
      <c r="R301" t="b">
        <v>1</v>
      </c>
      <c r="S301" t="b">
        <v>0</v>
      </c>
      <c r="T301" t="s">
        <v>63</v>
      </c>
      <c r="U301" t="b">
        <v>0</v>
      </c>
      <c r="V301" t="b">
        <v>0</v>
      </c>
      <c r="W301">
        <v>11176</v>
      </c>
      <c r="X301">
        <v>0</v>
      </c>
      <c r="Y301">
        <v>0</v>
      </c>
      <c r="Z301">
        <v>0.98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0.98</v>
      </c>
      <c r="AG301">
        <v>28.52</v>
      </c>
      <c r="AH301" t="s">
        <v>500</v>
      </c>
      <c r="AI301" t="s">
        <v>3111</v>
      </c>
      <c r="AJ301" t="s">
        <v>62</v>
      </c>
      <c r="AK301">
        <v>385612</v>
      </c>
      <c r="AL301">
        <v>250876</v>
      </c>
      <c r="AM301">
        <v>815813</v>
      </c>
      <c r="AN301">
        <v>409681</v>
      </c>
      <c r="AO301">
        <v>574061</v>
      </c>
      <c r="AP301">
        <v>131850</v>
      </c>
      <c r="AQ301">
        <v>327042</v>
      </c>
      <c r="AR301">
        <v>308367</v>
      </c>
      <c r="AS301">
        <v>135288</v>
      </c>
      <c r="AT301">
        <v>189899</v>
      </c>
      <c r="AU301">
        <v>406090</v>
      </c>
      <c r="AV301">
        <v>163723</v>
      </c>
      <c r="AW301">
        <v>0</v>
      </c>
      <c r="AX301">
        <v>0</v>
      </c>
      <c r="AY301">
        <v>0</v>
      </c>
      <c r="AZ301">
        <v>0</v>
      </c>
      <c r="BA301">
        <v>8194</v>
      </c>
      <c r="BB301">
        <v>0</v>
      </c>
      <c r="BC301">
        <v>484100.46025804599</v>
      </c>
      <c r="BD301">
        <v>371863.83818656899</v>
      </c>
      <c r="BE301">
        <v>256899.04233016699</v>
      </c>
      <c r="BF301">
        <v>253237.327181856</v>
      </c>
      <c r="BG301">
        <v>1365.59935680019</v>
      </c>
      <c r="BH301">
        <v>295065.25524386897</v>
      </c>
      <c r="BI301">
        <v>223517.80782689</v>
      </c>
      <c r="BJ301">
        <v>105731.052142699</v>
      </c>
      <c r="BK301">
        <v>133019.52010300499</v>
      </c>
      <c r="BL301">
        <v>3345.0216172333699</v>
      </c>
    </row>
    <row r="302" spans="1:64" x14ac:dyDescent="0.3">
      <c r="A302">
        <v>8593</v>
      </c>
      <c r="B302">
        <v>11.613</v>
      </c>
      <c r="C302">
        <v>672.38531</v>
      </c>
      <c r="D302">
        <f t="shared" si="4"/>
        <v>4.2683677158481643</v>
      </c>
      <c r="E302" t="s">
        <v>1653</v>
      </c>
      <c r="F302" t="s">
        <v>532</v>
      </c>
      <c r="G302" t="s">
        <v>62</v>
      </c>
      <c r="H302">
        <v>0.67</v>
      </c>
      <c r="I302" t="b">
        <v>0</v>
      </c>
      <c r="J302">
        <v>6.14</v>
      </c>
      <c r="K302">
        <v>672.38818000000003</v>
      </c>
      <c r="L302" t="s">
        <v>1654</v>
      </c>
      <c r="M302" t="s">
        <v>1236</v>
      </c>
      <c r="N302" t="s">
        <v>1655</v>
      </c>
      <c r="O302" t="s">
        <v>1656</v>
      </c>
      <c r="P302">
        <v>530</v>
      </c>
      <c r="Q302" t="b">
        <v>0</v>
      </c>
      <c r="R302" t="b">
        <v>1</v>
      </c>
      <c r="S302" t="b">
        <v>0</v>
      </c>
      <c r="T302" t="s">
        <v>63</v>
      </c>
      <c r="U302" t="b">
        <v>0</v>
      </c>
      <c r="V302" t="b">
        <v>0</v>
      </c>
      <c r="W302">
        <v>8593</v>
      </c>
      <c r="X302">
        <v>0</v>
      </c>
      <c r="Y302">
        <v>0</v>
      </c>
      <c r="Z302">
        <v>0.99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0.99</v>
      </c>
      <c r="AG302">
        <v>23.02</v>
      </c>
      <c r="AH302" t="s">
        <v>495</v>
      </c>
      <c r="AI302" t="s">
        <v>1657</v>
      </c>
      <c r="AJ302" t="s">
        <v>62</v>
      </c>
      <c r="AK302">
        <v>246558</v>
      </c>
      <c r="AL302">
        <v>226044</v>
      </c>
      <c r="AM302">
        <v>220282</v>
      </c>
      <c r="AN302">
        <v>420698</v>
      </c>
      <c r="AO302">
        <v>351249</v>
      </c>
      <c r="AP302">
        <v>356346</v>
      </c>
      <c r="AQ302">
        <v>396996</v>
      </c>
      <c r="AR302">
        <v>287387</v>
      </c>
      <c r="AS302">
        <v>433336</v>
      </c>
      <c r="AT302">
        <v>493742</v>
      </c>
      <c r="AU302">
        <v>468693</v>
      </c>
      <c r="AV302">
        <v>703720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230961.42445886199</v>
      </c>
      <c r="BD302">
        <v>376097.69671908399</v>
      </c>
      <c r="BE302">
        <v>372572.96170359099</v>
      </c>
      <c r="BF302">
        <v>555385.05071656394</v>
      </c>
      <c r="BG302">
        <v>0</v>
      </c>
      <c r="BH302">
        <v>13811.2372513932</v>
      </c>
      <c r="BI302">
        <v>38709.043112983803</v>
      </c>
      <c r="BJ302">
        <v>75977.756194545102</v>
      </c>
      <c r="BK302">
        <v>129070.678449271</v>
      </c>
      <c r="BL302">
        <v>0</v>
      </c>
    </row>
    <row r="303" spans="1:64" x14ac:dyDescent="0.3">
      <c r="A303">
        <v>8861</v>
      </c>
      <c r="B303">
        <v>12.025</v>
      </c>
      <c r="C303">
        <v>686.40099999999995</v>
      </c>
      <c r="D303">
        <f t="shared" si="4"/>
        <v>4.1812118571387193</v>
      </c>
      <c r="E303" t="s">
        <v>1878</v>
      </c>
      <c r="F303" t="s">
        <v>532</v>
      </c>
      <c r="G303" t="s">
        <v>62</v>
      </c>
      <c r="H303">
        <v>0.67</v>
      </c>
      <c r="I303" t="b">
        <v>0</v>
      </c>
      <c r="J303">
        <v>6.14</v>
      </c>
      <c r="K303">
        <v>686.40386999999998</v>
      </c>
      <c r="L303" t="s">
        <v>1388</v>
      </c>
      <c r="M303" t="s">
        <v>1236</v>
      </c>
      <c r="N303" t="s">
        <v>1879</v>
      </c>
      <c r="O303" t="s">
        <v>1880</v>
      </c>
      <c r="P303">
        <v>530</v>
      </c>
      <c r="Q303" t="b">
        <v>0</v>
      </c>
      <c r="R303" t="b">
        <v>1</v>
      </c>
      <c r="S303" t="b">
        <v>0</v>
      </c>
      <c r="T303" t="s">
        <v>63</v>
      </c>
      <c r="U303" t="b">
        <v>0</v>
      </c>
      <c r="V303" t="b">
        <v>0</v>
      </c>
      <c r="W303">
        <v>8861</v>
      </c>
      <c r="X303">
        <v>0</v>
      </c>
      <c r="Y303">
        <v>0</v>
      </c>
      <c r="Z303">
        <v>0.99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0.99</v>
      </c>
      <c r="AG303">
        <v>11.32</v>
      </c>
      <c r="AH303" t="s">
        <v>500</v>
      </c>
      <c r="AI303" t="s">
        <v>1881</v>
      </c>
      <c r="AJ303" t="s">
        <v>62</v>
      </c>
      <c r="AK303">
        <v>313003</v>
      </c>
      <c r="AL303">
        <v>376334</v>
      </c>
      <c r="AM303">
        <v>405892</v>
      </c>
      <c r="AN303">
        <v>444888</v>
      </c>
      <c r="AO303">
        <v>366768</v>
      </c>
      <c r="AP303">
        <v>425225</v>
      </c>
      <c r="AQ303">
        <v>458409</v>
      </c>
      <c r="AR303">
        <v>342466</v>
      </c>
      <c r="AS303">
        <v>374984</v>
      </c>
      <c r="AT303">
        <v>456809</v>
      </c>
      <c r="AU303">
        <v>455061</v>
      </c>
      <c r="AV303">
        <v>532986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365076.51085770101</v>
      </c>
      <c r="BD303">
        <v>412293.49829310499</v>
      </c>
      <c r="BE303">
        <v>391953.21806691698</v>
      </c>
      <c r="BF303">
        <v>481618.78123450303</v>
      </c>
      <c r="BG303">
        <v>0</v>
      </c>
      <c r="BH303">
        <v>47457.026166686599</v>
      </c>
      <c r="BI303">
        <v>40633.738632203</v>
      </c>
      <c r="BJ303">
        <v>59805.0726258547</v>
      </c>
      <c r="BK303">
        <v>44494.189156803302</v>
      </c>
      <c r="BL303">
        <v>0</v>
      </c>
    </row>
    <row r="304" spans="1:64" x14ac:dyDescent="0.3">
      <c r="A304">
        <v>10035</v>
      </c>
      <c r="B304">
        <v>14.965999999999999</v>
      </c>
      <c r="C304">
        <v>742.46349999999995</v>
      </c>
      <c r="D304">
        <f t="shared" si="4"/>
        <v>4.0271177761409724</v>
      </c>
      <c r="E304" t="s">
        <v>2648</v>
      </c>
      <c r="F304" t="s">
        <v>532</v>
      </c>
      <c r="G304" t="s">
        <v>62</v>
      </c>
      <c r="H304">
        <v>0.11</v>
      </c>
      <c r="I304" t="b">
        <v>0</v>
      </c>
      <c r="J304">
        <v>7.16</v>
      </c>
      <c r="K304">
        <v>742.46649000000002</v>
      </c>
      <c r="L304" t="s">
        <v>2649</v>
      </c>
      <c r="M304" t="s">
        <v>1236</v>
      </c>
      <c r="N304" t="s">
        <v>2650</v>
      </c>
      <c r="O304" t="s">
        <v>2651</v>
      </c>
      <c r="P304">
        <v>530</v>
      </c>
      <c r="Q304" t="b">
        <v>0</v>
      </c>
      <c r="R304" t="b">
        <v>1</v>
      </c>
      <c r="S304" t="b">
        <v>0</v>
      </c>
      <c r="T304" t="s">
        <v>63</v>
      </c>
      <c r="U304" t="b">
        <v>0</v>
      </c>
      <c r="V304" t="b">
        <v>0</v>
      </c>
      <c r="W304">
        <v>10035</v>
      </c>
      <c r="X304">
        <v>0</v>
      </c>
      <c r="Y304">
        <v>0</v>
      </c>
      <c r="Z304">
        <v>0.98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0.98</v>
      </c>
      <c r="AG304">
        <v>68.38</v>
      </c>
      <c r="AH304" t="s">
        <v>497</v>
      </c>
      <c r="AI304" t="s">
        <v>2652</v>
      </c>
      <c r="AJ304" t="s">
        <v>62</v>
      </c>
      <c r="AK304">
        <v>600688</v>
      </c>
      <c r="AL304">
        <v>945968</v>
      </c>
      <c r="AM304">
        <v>896112</v>
      </c>
      <c r="AN304">
        <v>728789</v>
      </c>
      <c r="AO304">
        <v>758716</v>
      </c>
      <c r="AP304">
        <v>633599</v>
      </c>
      <c r="AQ304">
        <v>625574</v>
      </c>
      <c r="AR304">
        <v>474315</v>
      </c>
      <c r="AS304">
        <v>476597</v>
      </c>
      <c r="AT304">
        <v>343544</v>
      </c>
      <c r="AU304">
        <v>501396</v>
      </c>
      <c r="AV304">
        <v>547717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814255.90970157902</v>
      </c>
      <c r="BD304">
        <v>707034.710488818</v>
      </c>
      <c r="BE304">
        <v>525495.14447179099</v>
      </c>
      <c r="BF304">
        <v>464218.72617395601</v>
      </c>
      <c r="BG304">
        <v>0</v>
      </c>
      <c r="BH304">
        <v>186627.93515935401</v>
      </c>
      <c r="BI304">
        <v>65334.203675295001</v>
      </c>
      <c r="BJ304">
        <v>86678.005076678994</v>
      </c>
      <c r="BK304">
        <v>107043.370571154</v>
      </c>
      <c r="BL304">
        <v>0</v>
      </c>
    </row>
    <row r="305" spans="1:64" x14ac:dyDescent="0.3">
      <c r="A305">
        <v>12889</v>
      </c>
      <c r="B305">
        <v>16.751000000000001</v>
      </c>
      <c r="C305">
        <v>926.58014000000003</v>
      </c>
      <c r="D305">
        <f t="shared" si="4"/>
        <v>4.0147794825643315</v>
      </c>
      <c r="E305" t="s">
        <v>3484</v>
      </c>
      <c r="F305" t="s">
        <v>532</v>
      </c>
      <c r="G305" t="s">
        <v>62</v>
      </c>
      <c r="H305">
        <v>0.33</v>
      </c>
      <c r="I305" t="b">
        <v>0</v>
      </c>
      <c r="J305">
        <v>7.68</v>
      </c>
      <c r="K305">
        <v>926.57641999999998</v>
      </c>
      <c r="L305" t="s">
        <v>3485</v>
      </c>
      <c r="M305" t="s">
        <v>1236</v>
      </c>
      <c r="N305" t="s">
        <v>3486</v>
      </c>
      <c r="O305" t="s">
        <v>3487</v>
      </c>
      <c r="P305">
        <v>530</v>
      </c>
      <c r="Q305" t="b">
        <v>0</v>
      </c>
      <c r="R305" t="b">
        <v>1</v>
      </c>
      <c r="S305" t="b">
        <v>0</v>
      </c>
      <c r="T305" t="s">
        <v>63</v>
      </c>
      <c r="U305" t="b">
        <v>0</v>
      </c>
      <c r="V305" t="b">
        <v>0</v>
      </c>
      <c r="W305">
        <v>12889</v>
      </c>
      <c r="X305">
        <v>0</v>
      </c>
      <c r="Y305">
        <v>0</v>
      </c>
      <c r="Z305">
        <v>0.99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0.99</v>
      </c>
      <c r="AG305">
        <v>17.239999999999998</v>
      </c>
      <c r="AH305" t="s">
        <v>496</v>
      </c>
      <c r="AI305" t="s">
        <v>3488</v>
      </c>
      <c r="AJ305" t="s">
        <v>62</v>
      </c>
      <c r="AK305">
        <v>160009</v>
      </c>
      <c r="AL305">
        <v>314546</v>
      </c>
      <c r="AM305">
        <v>271843</v>
      </c>
      <c r="AN305">
        <v>51931</v>
      </c>
      <c r="AO305">
        <v>18090</v>
      </c>
      <c r="AP305">
        <v>41362</v>
      </c>
      <c r="AQ305">
        <v>138454</v>
      </c>
      <c r="AR305">
        <v>125276</v>
      </c>
      <c r="AS305">
        <v>92215</v>
      </c>
      <c r="AT305">
        <v>9186</v>
      </c>
      <c r="AU305">
        <v>21344</v>
      </c>
      <c r="AV305">
        <v>24353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248799.338858073</v>
      </c>
      <c r="BD305">
        <v>37127.363252559699</v>
      </c>
      <c r="BE305">
        <v>118648.31001602</v>
      </c>
      <c r="BF305">
        <v>18294.460016545901</v>
      </c>
      <c r="BG305">
        <v>0</v>
      </c>
      <c r="BH305">
        <v>79804.027322428505</v>
      </c>
      <c r="BI305">
        <v>17313.187868948298</v>
      </c>
      <c r="BJ305">
        <v>23821.179120495599</v>
      </c>
      <c r="BK305">
        <v>8030.3486012959702</v>
      </c>
      <c r="BL305">
        <v>0</v>
      </c>
    </row>
    <row r="306" spans="1:64" x14ac:dyDescent="0.3">
      <c r="A306">
        <v>8339</v>
      </c>
      <c r="B306">
        <v>12.004</v>
      </c>
      <c r="C306">
        <v>660.38556000000005</v>
      </c>
      <c r="D306">
        <f t="shared" si="4"/>
        <v>3.9673635587768583</v>
      </c>
      <c r="E306" t="s">
        <v>1541</v>
      </c>
      <c r="F306" t="s">
        <v>532</v>
      </c>
      <c r="G306" t="s">
        <v>62</v>
      </c>
      <c r="H306">
        <v>0.67</v>
      </c>
      <c r="I306" t="b">
        <v>0</v>
      </c>
      <c r="J306">
        <v>6.44</v>
      </c>
      <c r="K306">
        <v>660.38818000000003</v>
      </c>
      <c r="L306" t="s">
        <v>1542</v>
      </c>
      <c r="M306" t="s">
        <v>1236</v>
      </c>
      <c r="N306" t="s">
        <v>1543</v>
      </c>
      <c r="O306" t="s">
        <v>1544</v>
      </c>
      <c r="P306">
        <v>530</v>
      </c>
      <c r="Q306" t="b">
        <v>0</v>
      </c>
      <c r="R306" t="b">
        <v>1</v>
      </c>
      <c r="S306" t="b">
        <v>0</v>
      </c>
      <c r="T306" t="s">
        <v>63</v>
      </c>
      <c r="U306" t="b">
        <v>0</v>
      </c>
      <c r="V306" t="b">
        <v>0</v>
      </c>
      <c r="W306">
        <v>8339</v>
      </c>
      <c r="X306">
        <v>0</v>
      </c>
      <c r="Y306">
        <v>0</v>
      </c>
      <c r="Z306">
        <v>0.99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0.99</v>
      </c>
      <c r="AG306">
        <v>17.61</v>
      </c>
      <c r="AH306" t="s">
        <v>501</v>
      </c>
      <c r="AI306" t="s">
        <v>1545</v>
      </c>
      <c r="AJ306" t="s">
        <v>62</v>
      </c>
      <c r="AK306">
        <v>226715</v>
      </c>
      <c r="AL306">
        <v>207319</v>
      </c>
      <c r="AM306">
        <v>207469</v>
      </c>
      <c r="AN306">
        <v>332346</v>
      </c>
      <c r="AO306">
        <v>319881</v>
      </c>
      <c r="AP306">
        <v>324683</v>
      </c>
      <c r="AQ306">
        <v>411057</v>
      </c>
      <c r="AR306">
        <v>309043</v>
      </c>
      <c r="AS306">
        <v>337321</v>
      </c>
      <c r="AT306">
        <v>565255</v>
      </c>
      <c r="AU306">
        <v>579330</v>
      </c>
      <c r="AV306">
        <v>582211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213834.28107209501</v>
      </c>
      <c r="BD306">
        <v>325636.71492023498</v>
      </c>
      <c r="BE306">
        <v>352473.83203787101</v>
      </c>
      <c r="BF306">
        <v>575598.76329447201</v>
      </c>
      <c r="BG306">
        <v>0</v>
      </c>
      <c r="BH306">
        <v>11155.1528461117</v>
      </c>
      <c r="BI306">
        <v>6287.1583162613397</v>
      </c>
      <c r="BJ306">
        <v>52667.975598629499</v>
      </c>
      <c r="BK306">
        <v>9072.9665915598307</v>
      </c>
      <c r="BL306">
        <v>0</v>
      </c>
    </row>
    <row r="307" spans="1:64" x14ac:dyDescent="0.3">
      <c r="A307">
        <v>9778</v>
      </c>
      <c r="B307">
        <v>12.323</v>
      </c>
      <c r="C307">
        <v>730.42724999999996</v>
      </c>
      <c r="D307">
        <f t="shared" si="4"/>
        <v>3.9155012381063421</v>
      </c>
      <c r="E307" t="s">
        <v>2495</v>
      </c>
      <c r="F307" t="s">
        <v>532</v>
      </c>
      <c r="G307" t="s">
        <v>62</v>
      </c>
      <c r="H307">
        <v>0.67</v>
      </c>
      <c r="I307" t="b">
        <v>0</v>
      </c>
      <c r="J307">
        <v>6.43</v>
      </c>
      <c r="K307">
        <v>730.43011000000001</v>
      </c>
      <c r="L307" t="s">
        <v>2496</v>
      </c>
      <c r="M307" t="s">
        <v>1236</v>
      </c>
      <c r="N307" t="s">
        <v>2497</v>
      </c>
      <c r="O307" t="s">
        <v>2498</v>
      </c>
      <c r="P307">
        <v>530</v>
      </c>
      <c r="Q307" t="b">
        <v>0</v>
      </c>
      <c r="R307" t="b">
        <v>1</v>
      </c>
      <c r="S307" t="b">
        <v>0</v>
      </c>
      <c r="T307" t="s">
        <v>63</v>
      </c>
      <c r="U307" t="b">
        <v>0</v>
      </c>
      <c r="V307" t="b">
        <v>0</v>
      </c>
      <c r="W307">
        <v>9778</v>
      </c>
      <c r="X307">
        <v>0</v>
      </c>
      <c r="Y307">
        <v>0</v>
      </c>
      <c r="Z307">
        <v>0.99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0.99</v>
      </c>
      <c r="AG307">
        <v>7.16</v>
      </c>
      <c r="AH307" t="s">
        <v>496</v>
      </c>
      <c r="AI307" t="s">
        <v>2499</v>
      </c>
      <c r="AJ307" t="s">
        <v>62</v>
      </c>
      <c r="AK307">
        <v>122218</v>
      </c>
      <c r="AL307">
        <v>146493</v>
      </c>
      <c r="AM307">
        <v>165639</v>
      </c>
      <c r="AN307">
        <v>181622</v>
      </c>
      <c r="AO307">
        <v>178704</v>
      </c>
      <c r="AP307">
        <v>176027</v>
      </c>
      <c r="AQ307">
        <v>211559</v>
      </c>
      <c r="AR307">
        <v>130072</v>
      </c>
      <c r="AS307">
        <v>169396</v>
      </c>
      <c r="AT307">
        <v>206194</v>
      </c>
      <c r="AU307">
        <v>201959</v>
      </c>
      <c r="AV307">
        <v>216259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144783.10712184399</v>
      </c>
      <c r="BD307">
        <v>178784.3829119</v>
      </c>
      <c r="BE307">
        <v>170342.403775282</v>
      </c>
      <c r="BF307">
        <v>208137.49751899301</v>
      </c>
      <c r="BG307">
        <v>0</v>
      </c>
      <c r="BH307">
        <v>21761.0865274883</v>
      </c>
      <c r="BI307">
        <v>2798.04078680981</v>
      </c>
      <c r="BJ307">
        <v>40751.923119037201</v>
      </c>
      <c r="BK307">
        <v>7345.5231742809101</v>
      </c>
      <c r="BL307">
        <v>0</v>
      </c>
    </row>
    <row r="308" spans="1:64" x14ac:dyDescent="0.3">
      <c r="A308">
        <v>8340</v>
      </c>
      <c r="B308">
        <v>11.760999999999999</v>
      </c>
      <c r="C308">
        <v>660.38562000000002</v>
      </c>
      <c r="D308">
        <f t="shared" si="4"/>
        <v>3.8765079048155751</v>
      </c>
      <c r="E308" t="s">
        <v>1541</v>
      </c>
      <c r="F308" t="s">
        <v>532</v>
      </c>
      <c r="G308" t="s">
        <v>62</v>
      </c>
      <c r="H308">
        <v>0.11</v>
      </c>
      <c r="I308" t="b">
        <v>0</v>
      </c>
      <c r="J308">
        <v>6.44</v>
      </c>
      <c r="K308">
        <v>660.38818000000003</v>
      </c>
      <c r="L308" t="s">
        <v>1542</v>
      </c>
      <c r="M308" t="s">
        <v>1236</v>
      </c>
      <c r="N308" t="s">
        <v>1543</v>
      </c>
      <c r="O308" t="s">
        <v>1544</v>
      </c>
      <c r="P308">
        <v>530</v>
      </c>
      <c r="Q308" t="b">
        <v>0</v>
      </c>
      <c r="R308" t="b">
        <v>1</v>
      </c>
      <c r="S308" t="b">
        <v>0</v>
      </c>
      <c r="T308" t="s">
        <v>63</v>
      </c>
      <c r="U308" t="b">
        <v>0</v>
      </c>
      <c r="V308" t="b">
        <v>0</v>
      </c>
      <c r="W308">
        <v>8340</v>
      </c>
      <c r="X308">
        <v>0</v>
      </c>
      <c r="Y308">
        <v>0</v>
      </c>
      <c r="Z308">
        <v>0.98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0.98</v>
      </c>
      <c r="AG308">
        <v>5.99</v>
      </c>
      <c r="AH308" t="s">
        <v>502</v>
      </c>
      <c r="AI308" t="s">
        <v>1546</v>
      </c>
      <c r="AJ308" t="s">
        <v>62</v>
      </c>
      <c r="AK308">
        <v>17480</v>
      </c>
      <c r="AL308">
        <v>37976</v>
      </c>
      <c r="AM308">
        <v>23544</v>
      </c>
      <c r="AN308">
        <v>37775</v>
      </c>
      <c r="AO308">
        <v>23110</v>
      </c>
      <c r="AP308">
        <v>48562</v>
      </c>
      <c r="AQ308">
        <v>98807</v>
      </c>
      <c r="AR308">
        <v>57847</v>
      </c>
      <c r="AS308">
        <v>68039</v>
      </c>
      <c r="AT308">
        <v>130234</v>
      </c>
      <c r="AU308">
        <v>135149</v>
      </c>
      <c r="AV308">
        <v>150613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26333.226228169999</v>
      </c>
      <c r="BD308">
        <v>36482.381846703996</v>
      </c>
      <c r="BE308">
        <v>74897.564459634101</v>
      </c>
      <c r="BF308">
        <v>138665.36017291201</v>
      </c>
      <c r="BG308">
        <v>0</v>
      </c>
      <c r="BH308">
        <v>10528.8693186112</v>
      </c>
      <c r="BI308">
        <v>12775.247518092699</v>
      </c>
      <c r="BJ308">
        <v>21323.666802634401</v>
      </c>
      <c r="BK308">
        <v>10634.573930697499</v>
      </c>
      <c r="BL308">
        <v>0</v>
      </c>
    </row>
    <row r="309" spans="1:64" x14ac:dyDescent="0.3">
      <c r="A309">
        <v>11177</v>
      </c>
      <c r="B309">
        <v>15.843</v>
      </c>
      <c r="C309">
        <v>802.48473999999999</v>
      </c>
      <c r="D309">
        <f t="shared" si="4"/>
        <v>3.5763792041971891</v>
      </c>
      <c r="E309" t="s">
        <v>3107</v>
      </c>
      <c r="F309" t="s">
        <v>532</v>
      </c>
      <c r="G309" t="s">
        <v>62</v>
      </c>
      <c r="H309">
        <v>0.61</v>
      </c>
      <c r="I309" t="b">
        <v>0</v>
      </c>
      <c r="J309">
        <v>7.34</v>
      </c>
      <c r="K309">
        <v>802.48761000000002</v>
      </c>
      <c r="L309" t="s">
        <v>3108</v>
      </c>
      <c r="M309" t="s">
        <v>1236</v>
      </c>
      <c r="N309" t="s">
        <v>3109</v>
      </c>
      <c r="O309" t="s">
        <v>3110</v>
      </c>
      <c r="P309">
        <v>530</v>
      </c>
      <c r="Q309" t="b">
        <v>0</v>
      </c>
      <c r="R309" t="b">
        <v>1</v>
      </c>
      <c r="S309" t="b">
        <v>0</v>
      </c>
      <c r="T309" t="s">
        <v>63</v>
      </c>
      <c r="U309" t="b">
        <v>0</v>
      </c>
      <c r="V309" t="b">
        <v>0</v>
      </c>
      <c r="W309">
        <v>11177</v>
      </c>
      <c r="X309">
        <v>0</v>
      </c>
      <c r="Y309">
        <v>0</v>
      </c>
      <c r="Z309">
        <v>0.99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0.99</v>
      </c>
      <c r="AG309">
        <v>58.64</v>
      </c>
      <c r="AH309" t="s">
        <v>502</v>
      </c>
      <c r="AI309" t="s">
        <v>3112</v>
      </c>
      <c r="AJ309" t="s">
        <v>62</v>
      </c>
      <c r="AK309">
        <v>1066849</v>
      </c>
      <c r="AL309">
        <v>1727955</v>
      </c>
      <c r="AM309">
        <v>2319073</v>
      </c>
      <c r="AN309">
        <v>739436</v>
      </c>
      <c r="AO309">
        <v>903046</v>
      </c>
      <c r="AP309">
        <v>833530</v>
      </c>
      <c r="AQ309">
        <v>671569</v>
      </c>
      <c r="AR309">
        <v>830098</v>
      </c>
      <c r="AS309">
        <v>556546</v>
      </c>
      <c r="AT309">
        <v>430411</v>
      </c>
      <c r="AU309">
        <v>588916</v>
      </c>
      <c r="AV309">
        <v>521190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1704625.6460670901</v>
      </c>
      <c r="BD309">
        <v>825337.583158914</v>
      </c>
      <c r="BE309">
        <v>686070.85266149498</v>
      </c>
      <c r="BF309">
        <v>513505.52055286901</v>
      </c>
      <c r="BG309">
        <v>0</v>
      </c>
      <c r="BH309">
        <v>626437.86017798202</v>
      </c>
      <c r="BI309">
        <v>82112.351968675604</v>
      </c>
      <c r="BJ309">
        <v>137351.69362697599</v>
      </c>
      <c r="BK309">
        <v>79531.617008132904</v>
      </c>
      <c r="BL309">
        <v>0</v>
      </c>
    </row>
    <row r="310" spans="1:64" x14ac:dyDescent="0.3">
      <c r="A310">
        <v>8029</v>
      </c>
      <c r="B310">
        <v>10.988</v>
      </c>
      <c r="C310">
        <v>646.37041999999997</v>
      </c>
      <c r="D310">
        <f t="shared" si="4"/>
        <v>3.4036095155394874</v>
      </c>
      <c r="E310" t="s">
        <v>1420</v>
      </c>
      <c r="F310" t="s">
        <v>532</v>
      </c>
      <c r="G310" t="s">
        <v>62</v>
      </c>
      <c r="H310">
        <v>0.44</v>
      </c>
      <c r="I310" t="b">
        <v>0</v>
      </c>
      <c r="J310">
        <v>6.05</v>
      </c>
      <c r="K310">
        <v>646.37261999999998</v>
      </c>
      <c r="L310" t="s">
        <v>1421</v>
      </c>
      <c r="M310" t="s">
        <v>1236</v>
      </c>
      <c r="N310" t="s">
        <v>1422</v>
      </c>
      <c r="O310" t="s">
        <v>1423</v>
      </c>
      <c r="P310">
        <v>530</v>
      </c>
      <c r="Q310" t="b">
        <v>0</v>
      </c>
      <c r="R310" t="b">
        <v>1</v>
      </c>
      <c r="S310" t="b">
        <v>0</v>
      </c>
      <c r="T310" t="s">
        <v>63</v>
      </c>
      <c r="U310" t="b">
        <v>0</v>
      </c>
      <c r="V310" t="b">
        <v>0</v>
      </c>
      <c r="W310">
        <v>8029</v>
      </c>
      <c r="X310">
        <v>0</v>
      </c>
      <c r="Y310">
        <v>0</v>
      </c>
      <c r="Z310">
        <v>0.99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0.99</v>
      </c>
      <c r="AG310">
        <v>7.09</v>
      </c>
      <c r="AH310" t="s">
        <v>499</v>
      </c>
      <c r="AI310" t="s">
        <v>1424</v>
      </c>
      <c r="AJ310" t="s">
        <v>62</v>
      </c>
      <c r="AK310">
        <v>7888</v>
      </c>
      <c r="AL310">
        <v>28210</v>
      </c>
      <c r="AM310">
        <v>48645</v>
      </c>
      <c r="AN310">
        <v>60342</v>
      </c>
      <c r="AO310">
        <v>33392</v>
      </c>
      <c r="AP310">
        <v>29210</v>
      </c>
      <c r="AQ310">
        <v>78785</v>
      </c>
      <c r="AR310">
        <v>68697</v>
      </c>
      <c r="AS310">
        <v>52417</v>
      </c>
      <c r="AT310">
        <v>76010</v>
      </c>
      <c r="AU310">
        <v>94471</v>
      </c>
      <c r="AV310">
        <v>105674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28247.610376639001</v>
      </c>
      <c r="BD310">
        <v>40981.433570382702</v>
      </c>
      <c r="BE310">
        <v>66632.821035779605</v>
      </c>
      <c r="BF310">
        <v>92051.811624714406</v>
      </c>
      <c r="BG310">
        <v>0</v>
      </c>
      <c r="BH310">
        <v>20378.3385368294</v>
      </c>
      <c r="BI310">
        <v>16896.754286552001</v>
      </c>
      <c r="BJ310">
        <v>13304.6093524562</v>
      </c>
      <c r="BK310">
        <v>14979.250022396</v>
      </c>
      <c r="BL310">
        <v>0</v>
      </c>
    </row>
    <row r="311" spans="1:64" x14ac:dyDescent="0.3">
      <c r="A311">
        <v>10335</v>
      </c>
      <c r="B311">
        <v>16.574999999999999</v>
      </c>
      <c r="C311">
        <v>756.47955000000002</v>
      </c>
      <c r="D311">
        <f t="shared" si="4"/>
        <v>3.3973043539899179</v>
      </c>
      <c r="E311" t="s">
        <v>2796</v>
      </c>
      <c r="F311" t="s">
        <v>532</v>
      </c>
      <c r="G311" t="s">
        <v>62</v>
      </c>
      <c r="H311">
        <v>0.61</v>
      </c>
      <c r="I311" t="b">
        <v>0</v>
      </c>
      <c r="J311">
        <v>7.45</v>
      </c>
      <c r="K311">
        <v>756.48212000000001</v>
      </c>
      <c r="L311" t="s">
        <v>2236</v>
      </c>
      <c r="M311" t="s">
        <v>1236</v>
      </c>
      <c r="N311" t="s">
        <v>2797</v>
      </c>
      <c r="O311" t="s">
        <v>2798</v>
      </c>
      <c r="P311">
        <v>530</v>
      </c>
      <c r="Q311" t="b">
        <v>0</v>
      </c>
      <c r="R311" t="b">
        <v>1</v>
      </c>
      <c r="S311" t="b">
        <v>0</v>
      </c>
      <c r="T311" t="s">
        <v>63</v>
      </c>
      <c r="U311" t="b">
        <v>0</v>
      </c>
      <c r="V311" t="b">
        <v>0</v>
      </c>
      <c r="W311">
        <v>10335</v>
      </c>
      <c r="X311">
        <v>0</v>
      </c>
      <c r="Y311">
        <v>0</v>
      </c>
      <c r="Z311">
        <v>0.99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0.99</v>
      </c>
      <c r="AG311">
        <v>89.23</v>
      </c>
      <c r="AH311" t="s">
        <v>495</v>
      </c>
      <c r="AI311" t="s">
        <v>2799</v>
      </c>
      <c r="AJ311" t="s">
        <v>62</v>
      </c>
      <c r="AK311">
        <v>2301251</v>
      </c>
      <c r="AL311">
        <v>2304210</v>
      </c>
      <c r="AM311">
        <v>2337382</v>
      </c>
      <c r="AN311">
        <v>2345126</v>
      </c>
      <c r="AO311">
        <v>2324689</v>
      </c>
      <c r="AP311">
        <v>2552792</v>
      </c>
      <c r="AQ311">
        <v>2595602</v>
      </c>
      <c r="AR311">
        <v>2190285</v>
      </c>
      <c r="AS311">
        <v>2234488</v>
      </c>
      <c r="AT311">
        <v>2345711</v>
      </c>
      <c r="AU311">
        <v>2235469</v>
      </c>
      <c r="AV311">
        <v>2251853</v>
      </c>
      <c r="AW311">
        <v>12329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2314280.7152623301</v>
      </c>
      <c r="BD311">
        <v>2407535.5698375199</v>
      </c>
      <c r="BE311">
        <v>2340125.0610714802</v>
      </c>
      <c r="BF311">
        <v>2277677.72316455</v>
      </c>
      <c r="BG311">
        <v>2054.8306966536102</v>
      </c>
      <c r="BH311">
        <v>20060.631453509999</v>
      </c>
      <c r="BI311">
        <v>126209.91521886</v>
      </c>
      <c r="BJ311">
        <v>222350.95541991401</v>
      </c>
      <c r="BK311">
        <v>59485.257655407397</v>
      </c>
      <c r="BL311">
        <v>5033.2867146090202</v>
      </c>
    </row>
    <row r="312" spans="1:64" x14ac:dyDescent="0.3">
      <c r="A312">
        <v>9738</v>
      </c>
      <c r="B312">
        <v>15.349</v>
      </c>
      <c r="C312">
        <v>728.44835999999998</v>
      </c>
      <c r="D312">
        <f t="shared" si="4"/>
        <v>3.3633019092491923</v>
      </c>
      <c r="E312" t="s">
        <v>2485</v>
      </c>
      <c r="F312" t="s">
        <v>532</v>
      </c>
      <c r="G312" t="s">
        <v>62</v>
      </c>
      <c r="H312">
        <v>0.06</v>
      </c>
      <c r="I312" t="b">
        <v>0</v>
      </c>
      <c r="J312">
        <v>6.85</v>
      </c>
      <c r="K312">
        <v>728.45081000000005</v>
      </c>
      <c r="L312" t="s">
        <v>2486</v>
      </c>
      <c r="M312" t="s">
        <v>1236</v>
      </c>
      <c r="N312" t="s">
        <v>2487</v>
      </c>
      <c r="O312" t="s">
        <v>2488</v>
      </c>
      <c r="P312">
        <v>530</v>
      </c>
      <c r="Q312" t="b">
        <v>0</v>
      </c>
      <c r="R312" t="b">
        <v>1</v>
      </c>
      <c r="S312" t="b">
        <v>0</v>
      </c>
      <c r="T312" t="s">
        <v>63</v>
      </c>
      <c r="U312" t="b">
        <v>0</v>
      </c>
      <c r="V312" t="b">
        <v>0</v>
      </c>
      <c r="W312">
        <v>9738</v>
      </c>
      <c r="X312">
        <v>0</v>
      </c>
      <c r="Y312">
        <v>0</v>
      </c>
      <c r="Z312">
        <v>0.99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0.99</v>
      </c>
      <c r="AG312">
        <v>6.42</v>
      </c>
      <c r="AH312" t="s">
        <v>503</v>
      </c>
      <c r="AI312" t="s">
        <v>2489</v>
      </c>
      <c r="AJ312" t="s">
        <v>62</v>
      </c>
      <c r="AK312">
        <v>70105</v>
      </c>
      <c r="AL312">
        <v>146766</v>
      </c>
      <c r="AM312">
        <v>274371</v>
      </c>
      <c r="AN312">
        <v>167553</v>
      </c>
      <c r="AO312">
        <v>137681</v>
      </c>
      <c r="AP312">
        <v>119703</v>
      </c>
      <c r="AQ312">
        <v>87659</v>
      </c>
      <c r="AR312">
        <v>139693</v>
      </c>
      <c r="AS312">
        <v>92721</v>
      </c>
      <c r="AT312">
        <v>101644</v>
      </c>
      <c r="AU312">
        <v>134451</v>
      </c>
      <c r="AV312">
        <v>149449</v>
      </c>
      <c r="AW312">
        <v>0</v>
      </c>
      <c r="AX312">
        <v>0</v>
      </c>
      <c r="AY312">
        <v>0</v>
      </c>
      <c r="AZ312">
        <v>11519</v>
      </c>
      <c r="BA312">
        <v>0</v>
      </c>
      <c r="BB312">
        <v>0</v>
      </c>
      <c r="BC312">
        <v>163747.08999332899</v>
      </c>
      <c r="BD312">
        <v>141645.56913183301</v>
      </c>
      <c r="BE312">
        <v>106690.72658808601</v>
      </c>
      <c r="BF312">
        <v>128514.572810411</v>
      </c>
      <c r="BG312">
        <v>1919.8711736810401</v>
      </c>
      <c r="BH312">
        <v>103186.446186457</v>
      </c>
      <c r="BI312">
        <v>24169.8394566795</v>
      </c>
      <c r="BJ312">
        <v>28692.279044910301</v>
      </c>
      <c r="BK312">
        <v>24449.342907502702</v>
      </c>
      <c r="BL312">
        <v>4702.7047473967996</v>
      </c>
    </row>
    <row r="313" spans="1:64" x14ac:dyDescent="0.3">
      <c r="A313">
        <v>12555</v>
      </c>
      <c r="B313">
        <v>15.079000000000001</v>
      </c>
      <c r="C313">
        <v>898.54796999999996</v>
      </c>
      <c r="D313">
        <f t="shared" si="4"/>
        <v>3.1940522517080305</v>
      </c>
      <c r="E313" t="s">
        <v>3457</v>
      </c>
      <c r="F313" t="s">
        <v>532</v>
      </c>
      <c r="G313" t="s">
        <v>62</v>
      </c>
      <c r="H313">
        <v>0.28000000000000003</v>
      </c>
      <c r="I313" t="b">
        <v>0</v>
      </c>
      <c r="J313">
        <v>7.37</v>
      </c>
      <c r="K313">
        <v>898.54510000000005</v>
      </c>
      <c r="L313" t="s">
        <v>3458</v>
      </c>
      <c r="M313" t="s">
        <v>1236</v>
      </c>
      <c r="N313" t="s">
        <v>3459</v>
      </c>
      <c r="O313" t="s">
        <v>3460</v>
      </c>
      <c r="P313">
        <v>530</v>
      </c>
      <c r="Q313" t="b">
        <v>0</v>
      </c>
      <c r="R313" t="b">
        <v>1</v>
      </c>
      <c r="S313" t="b">
        <v>0</v>
      </c>
      <c r="T313" t="s">
        <v>63</v>
      </c>
      <c r="U313" t="b">
        <v>0</v>
      </c>
      <c r="V313" t="b">
        <v>0</v>
      </c>
      <c r="W313">
        <v>12555</v>
      </c>
      <c r="X313">
        <v>0</v>
      </c>
      <c r="Y313">
        <v>0</v>
      </c>
      <c r="Z313">
        <v>0.99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0.99</v>
      </c>
      <c r="AG313">
        <v>44.24</v>
      </c>
      <c r="AH313" t="s">
        <v>497</v>
      </c>
      <c r="AI313" t="s">
        <v>3461</v>
      </c>
      <c r="AJ313" t="s">
        <v>62</v>
      </c>
      <c r="AK313">
        <v>873128</v>
      </c>
      <c r="AL313">
        <v>601920</v>
      </c>
      <c r="AM313">
        <v>533154</v>
      </c>
      <c r="AN313">
        <v>435651</v>
      </c>
      <c r="AO313">
        <v>162984</v>
      </c>
      <c r="AP313">
        <v>322231</v>
      </c>
      <c r="AQ313">
        <v>622834</v>
      </c>
      <c r="AR313">
        <v>314703</v>
      </c>
      <c r="AS313">
        <v>190346</v>
      </c>
      <c r="AT313">
        <v>89286</v>
      </c>
      <c r="AU313">
        <v>70717</v>
      </c>
      <c r="AV313">
        <v>16153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669400.43833842105</v>
      </c>
      <c r="BD313">
        <v>306955.087382761</v>
      </c>
      <c r="BE313">
        <v>375960.90776861802</v>
      </c>
      <c r="BF313">
        <v>58718.811008303601</v>
      </c>
      <c r="BG313">
        <v>0</v>
      </c>
      <c r="BH313">
        <v>179751.98148456099</v>
      </c>
      <c r="BI313">
        <v>136973.876671651</v>
      </c>
      <c r="BJ313">
        <v>222656.202285698</v>
      </c>
      <c r="BK313">
        <v>38013.829422906099</v>
      </c>
      <c r="BL313">
        <v>0</v>
      </c>
    </row>
    <row r="314" spans="1:64" x14ac:dyDescent="0.3">
      <c r="A314">
        <v>8594</v>
      </c>
      <c r="B314">
        <v>11.321</v>
      </c>
      <c r="C314">
        <v>672.38629000000003</v>
      </c>
      <c r="D314">
        <f t="shared" si="4"/>
        <v>2.8108763006557549</v>
      </c>
      <c r="E314" t="s">
        <v>1653</v>
      </c>
      <c r="F314" t="s">
        <v>532</v>
      </c>
      <c r="G314" t="s">
        <v>62</v>
      </c>
      <c r="H314">
        <v>0.67</v>
      </c>
      <c r="I314" t="b">
        <v>0</v>
      </c>
      <c r="J314">
        <v>6.14</v>
      </c>
      <c r="K314">
        <v>672.38818000000003</v>
      </c>
      <c r="L314" t="s">
        <v>1654</v>
      </c>
      <c r="M314" t="s">
        <v>1236</v>
      </c>
      <c r="N314" t="s">
        <v>1655</v>
      </c>
      <c r="O314" t="s">
        <v>1656</v>
      </c>
      <c r="P314">
        <v>530</v>
      </c>
      <c r="Q314" t="b">
        <v>0</v>
      </c>
      <c r="R314" t="b">
        <v>1</v>
      </c>
      <c r="S314" t="b">
        <v>0</v>
      </c>
      <c r="T314" t="s">
        <v>63</v>
      </c>
      <c r="U314" t="b">
        <v>0</v>
      </c>
      <c r="V314" t="b">
        <v>0</v>
      </c>
      <c r="W314">
        <v>8594</v>
      </c>
      <c r="X314">
        <v>0</v>
      </c>
      <c r="Y314">
        <v>0</v>
      </c>
      <c r="Z314">
        <v>0.99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0.99</v>
      </c>
      <c r="AG314">
        <v>32.57</v>
      </c>
      <c r="AH314" t="s">
        <v>504</v>
      </c>
      <c r="AI314" t="s">
        <v>1658</v>
      </c>
      <c r="AJ314" t="s">
        <v>62</v>
      </c>
      <c r="AK314">
        <v>467310</v>
      </c>
      <c r="AL314">
        <v>529222</v>
      </c>
      <c r="AM314">
        <v>585513</v>
      </c>
      <c r="AN314">
        <v>608451</v>
      </c>
      <c r="AO314">
        <v>589572</v>
      </c>
      <c r="AP314">
        <v>544833</v>
      </c>
      <c r="AQ314">
        <v>651307</v>
      </c>
      <c r="AR314">
        <v>536976</v>
      </c>
      <c r="AS314">
        <v>518706</v>
      </c>
      <c r="AT314">
        <v>593632</v>
      </c>
      <c r="AU314">
        <v>757238</v>
      </c>
      <c r="AV314">
        <v>780861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527348.27725923702</v>
      </c>
      <c r="BD314">
        <v>580952.129507581</v>
      </c>
      <c r="BE314">
        <v>568996.65256841702</v>
      </c>
      <c r="BF314">
        <v>710576.90302300698</v>
      </c>
      <c r="BG314">
        <v>0</v>
      </c>
      <c r="BH314">
        <v>59123.557881533903</v>
      </c>
      <c r="BI314">
        <v>32673.018440113701</v>
      </c>
      <c r="BJ314">
        <v>71865.863117101006</v>
      </c>
      <c r="BK314">
        <v>101963.538708887</v>
      </c>
      <c r="BL314">
        <v>0</v>
      </c>
    </row>
    <row r="315" spans="1:64" x14ac:dyDescent="0.3">
      <c r="A315">
        <v>10396</v>
      </c>
      <c r="B315">
        <v>13.414999999999999</v>
      </c>
      <c r="C315">
        <v>760.43853999999999</v>
      </c>
      <c r="D315">
        <f t="shared" si="4"/>
        <v>2.7221060695369057</v>
      </c>
      <c r="E315" t="s">
        <v>2813</v>
      </c>
      <c r="F315" t="s">
        <v>532</v>
      </c>
      <c r="G315" t="s">
        <v>62</v>
      </c>
      <c r="H315">
        <v>0.67</v>
      </c>
      <c r="I315" t="b">
        <v>0</v>
      </c>
      <c r="J315">
        <v>6.52</v>
      </c>
      <c r="K315">
        <v>760.44060999999999</v>
      </c>
      <c r="L315" t="s">
        <v>2291</v>
      </c>
      <c r="M315" t="s">
        <v>1236</v>
      </c>
      <c r="N315" t="s">
        <v>2814</v>
      </c>
      <c r="O315" t="s">
        <v>2815</v>
      </c>
      <c r="P315">
        <v>530</v>
      </c>
      <c r="Q315" t="b">
        <v>0</v>
      </c>
      <c r="R315" t="b">
        <v>1</v>
      </c>
      <c r="S315" t="b">
        <v>0</v>
      </c>
      <c r="T315" t="s">
        <v>63</v>
      </c>
      <c r="U315" t="b">
        <v>0</v>
      </c>
      <c r="V315" t="b">
        <v>0</v>
      </c>
      <c r="W315">
        <v>10396</v>
      </c>
      <c r="X315">
        <v>0</v>
      </c>
      <c r="Y315">
        <v>0</v>
      </c>
      <c r="Z315">
        <v>0.99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0.99</v>
      </c>
      <c r="AG315">
        <v>50.91</v>
      </c>
      <c r="AH315" t="s">
        <v>497</v>
      </c>
      <c r="AI315" t="s">
        <v>2816</v>
      </c>
      <c r="AJ315" t="s">
        <v>62</v>
      </c>
      <c r="AK315">
        <v>1314638</v>
      </c>
      <c r="AL315">
        <v>1740908</v>
      </c>
      <c r="AM315">
        <v>2118743</v>
      </c>
      <c r="AN315">
        <v>1522763</v>
      </c>
      <c r="AO315">
        <v>1568797</v>
      </c>
      <c r="AP315">
        <v>1666954</v>
      </c>
      <c r="AQ315">
        <v>1535240</v>
      </c>
      <c r="AR315">
        <v>1602913</v>
      </c>
      <c r="AS315">
        <v>1419886</v>
      </c>
      <c r="AT315">
        <v>1451569</v>
      </c>
      <c r="AU315">
        <v>1541387</v>
      </c>
      <c r="AV315">
        <v>1480186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1724763.1602355801</v>
      </c>
      <c r="BD315">
        <v>1586171.5542987201</v>
      </c>
      <c r="BE315">
        <v>1519345.9851307899</v>
      </c>
      <c r="BF315">
        <v>1491046.9808046799</v>
      </c>
      <c r="BG315">
        <v>0</v>
      </c>
      <c r="BH315">
        <v>402295.684628563</v>
      </c>
      <c r="BI315">
        <v>73648.9670199924</v>
      </c>
      <c r="BJ315">
        <v>92542.858927528898</v>
      </c>
      <c r="BK315">
        <v>45883.610929376802</v>
      </c>
      <c r="BL315">
        <v>0</v>
      </c>
    </row>
    <row r="316" spans="1:64" x14ac:dyDescent="0.3">
      <c r="A316">
        <v>10459</v>
      </c>
      <c r="B316">
        <v>13.356999999999999</v>
      </c>
      <c r="C316">
        <v>764.47388000000001</v>
      </c>
      <c r="D316">
        <f t="shared" si="4"/>
        <v>2.5638613384958555</v>
      </c>
      <c r="E316" t="s">
        <v>2861</v>
      </c>
      <c r="F316" t="s">
        <v>532</v>
      </c>
      <c r="G316" t="s">
        <v>62</v>
      </c>
      <c r="H316">
        <v>0.11</v>
      </c>
      <c r="I316" t="b">
        <v>0</v>
      </c>
      <c r="J316">
        <v>7.14</v>
      </c>
      <c r="K316">
        <v>764.47191999999995</v>
      </c>
      <c r="L316" t="s">
        <v>2375</v>
      </c>
      <c r="M316" t="s">
        <v>1236</v>
      </c>
      <c r="N316" t="s">
        <v>2862</v>
      </c>
      <c r="O316" t="s">
        <v>2863</v>
      </c>
      <c r="P316">
        <v>530</v>
      </c>
      <c r="Q316" t="b">
        <v>0</v>
      </c>
      <c r="R316" t="b">
        <v>1</v>
      </c>
      <c r="S316" t="b">
        <v>0</v>
      </c>
      <c r="T316" t="s">
        <v>63</v>
      </c>
      <c r="U316" t="b">
        <v>0</v>
      </c>
      <c r="V316" t="b">
        <v>0</v>
      </c>
      <c r="W316">
        <v>10459</v>
      </c>
      <c r="X316">
        <v>0</v>
      </c>
      <c r="Y316">
        <v>0</v>
      </c>
      <c r="Z316">
        <v>0.99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0.99</v>
      </c>
      <c r="AG316">
        <v>5.23</v>
      </c>
      <c r="AH316" t="s">
        <v>498</v>
      </c>
      <c r="AI316" t="s">
        <v>2864</v>
      </c>
      <c r="AJ316" t="s">
        <v>62</v>
      </c>
      <c r="AK316">
        <v>0</v>
      </c>
      <c r="AL316">
        <v>11613</v>
      </c>
      <c r="AM316">
        <v>41513</v>
      </c>
      <c r="AN316">
        <v>24501</v>
      </c>
      <c r="AO316">
        <v>0</v>
      </c>
      <c r="AP316">
        <v>0</v>
      </c>
      <c r="AQ316">
        <v>49728</v>
      </c>
      <c r="AR316">
        <v>0</v>
      </c>
      <c r="AS316">
        <v>23975</v>
      </c>
      <c r="AT316">
        <v>0</v>
      </c>
      <c r="AU316">
        <v>35467</v>
      </c>
      <c r="AV316">
        <v>14576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17708.954692567899</v>
      </c>
      <c r="BD316">
        <v>8166.8708505431996</v>
      </c>
      <c r="BE316">
        <v>24567.468563464801</v>
      </c>
      <c r="BF316">
        <v>16681.1362668375</v>
      </c>
      <c r="BG316">
        <v>0</v>
      </c>
      <c r="BH316">
        <v>21417.482583356599</v>
      </c>
      <c r="BI316">
        <v>14145.4352519941</v>
      </c>
      <c r="BJ316">
        <v>24869.254806240799</v>
      </c>
      <c r="BK316">
        <v>17827.133331171699</v>
      </c>
      <c r="BL316">
        <v>0</v>
      </c>
    </row>
    <row r="317" spans="1:64" x14ac:dyDescent="0.3">
      <c r="A317">
        <v>8933</v>
      </c>
      <c r="B317">
        <v>13.282999999999999</v>
      </c>
      <c r="C317">
        <v>690.43682999999999</v>
      </c>
      <c r="D317">
        <f t="shared" si="4"/>
        <v>2.389797113235979</v>
      </c>
      <c r="E317" t="s">
        <v>1930</v>
      </c>
      <c r="F317" t="s">
        <v>532</v>
      </c>
      <c r="G317" t="s">
        <v>62</v>
      </c>
      <c r="H317">
        <v>0.22</v>
      </c>
      <c r="I317" t="b">
        <v>0</v>
      </c>
      <c r="J317">
        <v>7.17</v>
      </c>
      <c r="K317">
        <v>690.43517999999995</v>
      </c>
      <c r="L317" t="s">
        <v>1931</v>
      </c>
      <c r="M317" t="s">
        <v>1236</v>
      </c>
      <c r="N317" t="s">
        <v>1932</v>
      </c>
      <c r="O317" t="s">
        <v>1933</v>
      </c>
      <c r="P317">
        <v>530</v>
      </c>
      <c r="Q317" t="b">
        <v>0</v>
      </c>
      <c r="R317" t="b">
        <v>1</v>
      </c>
      <c r="S317" t="b">
        <v>0</v>
      </c>
      <c r="T317" t="s">
        <v>63</v>
      </c>
      <c r="U317" t="b">
        <v>0</v>
      </c>
      <c r="V317" t="b">
        <v>0</v>
      </c>
      <c r="W317">
        <v>8933</v>
      </c>
      <c r="X317">
        <v>0</v>
      </c>
      <c r="Y317">
        <v>0</v>
      </c>
      <c r="Z317">
        <v>0.99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0.99</v>
      </c>
      <c r="AG317">
        <v>27.26</v>
      </c>
      <c r="AH317" t="s">
        <v>503</v>
      </c>
      <c r="AI317" t="s">
        <v>1934</v>
      </c>
      <c r="AJ317" t="s">
        <v>62</v>
      </c>
      <c r="AK317">
        <v>374421</v>
      </c>
      <c r="AL317">
        <v>282959</v>
      </c>
      <c r="AM317">
        <v>276536</v>
      </c>
      <c r="AN317">
        <v>329052</v>
      </c>
      <c r="AO317">
        <v>307859</v>
      </c>
      <c r="AP317">
        <v>280689</v>
      </c>
      <c r="AQ317">
        <v>393071</v>
      </c>
      <c r="AR317">
        <v>482838</v>
      </c>
      <c r="AS317">
        <v>385453</v>
      </c>
      <c r="AT317">
        <v>376927</v>
      </c>
      <c r="AU317">
        <v>444351</v>
      </c>
      <c r="AV317">
        <v>422603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311305.39392756799</v>
      </c>
      <c r="BD317">
        <v>305866.639822867</v>
      </c>
      <c r="BE317">
        <v>420454.05806143797</v>
      </c>
      <c r="BF317">
        <v>414627.04631957097</v>
      </c>
      <c r="BG317">
        <v>0</v>
      </c>
      <c r="BH317">
        <v>54753.750473063301</v>
      </c>
      <c r="BI317">
        <v>24243.049555386599</v>
      </c>
      <c r="BJ317">
        <v>54160.328632608398</v>
      </c>
      <c r="BK317">
        <v>34412.4517141209</v>
      </c>
      <c r="BL317">
        <v>0</v>
      </c>
    </row>
    <row r="318" spans="1:64" x14ac:dyDescent="0.3">
      <c r="A318">
        <v>8652</v>
      </c>
      <c r="B318">
        <v>12.54</v>
      </c>
      <c r="C318">
        <v>676.42096000000004</v>
      </c>
      <c r="D318">
        <f t="shared" si="4"/>
        <v>2.1732076348661575</v>
      </c>
      <c r="E318" t="s">
        <v>1708</v>
      </c>
      <c r="F318" t="s">
        <v>532</v>
      </c>
      <c r="G318" t="s">
        <v>62</v>
      </c>
      <c r="H318">
        <v>0.67</v>
      </c>
      <c r="I318" t="b">
        <v>0</v>
      </c>
      <c r="J318">
        <v>6.67</v>
      </c>
      <c r="K318">
        <v>676.41949</v>
      </c>
      <c r="L318" t="s">
        <v>1709</v>
      </c>
      <c r="M318" t="s">
        <v>1236</v>
      </c>
      <c r="N318" t="s">
        <v>1710</v>
      </c>
      <c r="O318" t="s">
        <v>1711</v>
      </c>
      <c r="P318">
        <v>530</v>
      </c>
      <c r="Q318" t="b">
        <v>0</v>
      </c>
      <c r="R318" t="b">
        <v>1</v>
      </c>
      <c r="S318" t="b">
        <v>0</v>
      </c>
      <c r="T318" t="s">
        <v>63</v>
      </c>
      <c r="U318" t="b">
        <v>0</v>
      </c>
      <c r="V318" t="b">
        <v>0</v>
      </c>
      <c r="W318">
        <v>8652</v>
      </c>
      <c r="X318">
        <v>0</v>
      </c>
      <c r="Y318">
        <v>0</v>
      </c>
      <c r="Z318">
        <v>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1</v>
      </c>
      <c r="AG318">
        <v>44.19</v>
      </c>
      <c r="AH318" t="s">
        <v>497</v>
      </c>
      <c r="AI318" t="s">
        <v>1713</v>
      </c>
      <c r="AJ318" t="s">
        <v>62</v>
      </c>
      <c r="AK318">
        <v>554094</v>
      </c>
      <c r="AL318">
        <v>495538</v>
      </c>
      <c r="AM318">
        <v>475577</v>
      </c>
      <c r="AN318">
        <v>707538</v>
      </c>
      <c r="AO318">
        <v>614879</v>
      </c>
      <c r="AP318">
        <v>635844</v>
      </c>
      <c r="AQ318">
        <v>760721</v>
      </c>
      <c r="AR318">
        <v>794983</v>
      </c>
      <c r="AS318">
        <v>638486</v>
      </c>
      <c r="AT318">
        <v>922529</v>
      </c>
      <c r="AU318">
        <v>934350</v>
      </c>
      <c r="AV318">
        <v>864706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508402.91793922801</v>
      </c>
      <c r="BD318">
        <v>652753.64365519397</v>
      </c>
      <c r="BE318">
        <v>731396.46719625697</v>
      </c>
      <c r="BF318">
        <v>907195.18066145701</v>
      </c>
      <c r="BG318">
        <v>0</v>
      </c>
      <c r="BH318">
        <v>40808.514878123897</v>
      </c>
      <c r="BI318">
        <v>48588.526543434498</v>
      </c>
      <c r="BJ318">
        <v>82266.289144513197</v>
      </c>
      <c r="BK318">
        <v>37268.064611977301</v>
      </c>
      <c r="BL318">
        <v>0</v>
      </c>
    </row>
    <row r="319" spans="1:64" x14ac:dyDescent="0.3">
      <c r="A319">
        <v>11581</v>
      </c>
      <c r="B319">
        <v>15.07</v>
      </c>
      <c r="C319">
        <v>828.53790000000004</v>
      </c>
      <c r="D319">
        <f t="shared" si="4"/>
        <v>2.0638723597086259</v>
      </c>
      <c r="E319" t="s">
        <v>3294</v>
      </c>
      <c r="F319" t="s">
        <v>532</v>
      </c>
      <c r="G319" t="s">
        <v>62</v>
      </c>
      <c r="H319">
        <v>0.61</v>
      </c>
      <c r="I319" t="b">
        <v>0</v>
      </c>
      <c r="J319">
        <v>7.77</v>
      </c>
      <c r="K319">
        <v>828.53961000000004</v>
      </c>
      <c r="L319" t="s">
        <v>3295</v>
      </c>
      <c r="M319" t="s">
        <v>1236</v>
      </c>
      <c r="N319" t="s">
        <v>3296</v>
      </c>
      <c r="O319" t="s">
        <v>3297</v>
      </c>
      <c r="P319">
        <v>530</v>
      </c>
      <c r="Q319" t="b">
        <v>0</v>
      </c>
      <c r="R319" t="b">
        <v>1</v>
      </c>
      <c r="S319" t="b">
        <v>0</v>
      </c>
      <c r="T319" t="s">
        <v>63</v>
      </c>
      <c r="U319" t="b">
        <v>0</v>
      </c>
      <c r="V319" t="b">
        <v>0</v>
      </c>
      <c r="W319">
        <v>11581</v>
      </c>
      <c r="X319">
        <v>0</v>
      </c>
      <c r="Y319">
        <v>0</v>
      </c>
      <c r="Z319">
        <v>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1</v>
      </c>
      <c r="AG319">
        <v>73.959999999999994</v>
      </c>
      <c r="AH319" t="s">
        <v>495</v>
      </c>
      <c r="AI319" t="s">
        <v>3298</v>
      </c>
      <c r="AJ319" t="s">
        <v>62</v>
      </c>
      <c r="AK319">
        <v>1368339</v>
      </c>
      <c r="AL319">
        <v>2536882</v>
      </c>
      <c r="AM319">
        <v>2953374</v>
      </c>
      <c r="AN319">
        <v>2351477</v>
      </c>
      <c r="AO319">
        <v>2368663</v>
      </c>
      <c r="AP319">
        <v>2660804</v>
      </c>
      <c r="AQ319">
        <v>2646843</v>
      </c>
      <c r="AR319">
        <v>2833647</v>
      </c>
      <c r="AS319">
        <v>2377786</v>
      </c>
      <c r="AT319">
        <v>2547658</v>
      </c>
      <c r="AU319">
        <v>1327744</v>
      </c>
      <c r="AV319">
        <v>3033449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2286198.4890795699</v>
      </c>
      <c r="BD319">
        <v>2460314.7472057901</v>
      </c>
      <c r="BE319">
        <v>2619425.6308403499</v>
      </c>
      <c r="BF319">
        <v>2302950.6484809099</v>
      </c>
      <c r="BG319">
        <v>0</v>
      </c>
      <c r="BH319">
        <v>821715.16164388601</v>
      </c>
      <c r="BI319">
        <v>173841.47586109201</v>
      </c>
      <c r="BJ319">
        <v>229164.03447205501</v>
      </c>
      <c r="BK319">
        <v>878788.22903728299</v>
      </c>
      <c r="BL319">
        <v>0</v>
      </c>
    </row>
    <row r="320" spans="1:64" x14ac:dyDescent="0.3">
      <c r="A320">
        <v>9820</v>
      </c>
      <c r="B320">
        <v>13.385999999999999</v>
      </c>
      <c r="C320">
        <v>732.44426999999996</v>
      </c>
      <c r="D320">
        <f t="shared" si="4"/>
        <v>1.9250574323519403</v>
      </c>
      <c r="E320" t="s">
        <v>2526</v>
      </c>
      <c r="F320" t="s">
        <v>532</v>
      </c>
      <c r="G320" t="s">
        <v>62</v>
      </c>
      <c r="H320">
        <v>0.67</v>
      </c>
      <c r="I320" t="b">
        <v>0</v>
      </c>
      <c r="J320">
        <v>6.83</v>
      </c>
      <c r="K320">
        <v>732.44568000000004</v>
      </c>
      <c r="L320" t="s">
        <v>1883</v>
      </c>
      <c r="M320" t="s">
        <v>1236</v>
      </c>
      <c r="N320" t="s">
        <v>2527</v>
      </c>
      <c r="O320" t="s">
        <v>2528</v>
      </c>
      <c r="P320">
        <v>530</v>
      </c>
      <c r="Q320" t="b">
        <v>0</v>
      </c>
      <c r="R320" t="b">
        <v>1</v>
      </c>
      <c r="S320" t="b">
        <v>0</v>
      </c>
      <c r="T320" t="s">
        <v>63</v>
      </c>
      <c r="U320" t="b">
        <v>0</v>
      </c>
      <c r="V320" t="b">
        <v>0</v>
      </c>
      <c r="W320">
        <v>9820</v>
      </c>
      <c r="X320">
        <v>0</v>
      </c>
      <c r="Y320">
        <v>0</v>
      </c>
      <c r="Z320">
        <v>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1</v>
      </c>
      <c r="AG320">
        <v>20.41</v>
      </c>
      <c r="AH320" t="s">
        <v>501</v>
      </c>
      <c r="AI320" t="s">
        <v>2529</v>
      </c>
      <c r="AJ320" t="s">
        <v>62</v>
      </c>
      <c r="AK320">
        <v>277146</v>
      </c>
      <c r="AL320">
        <v>308993</v>
      </c>
      <c r="AM320">
        <v>296827</v>
      </c>
      <c r="AN320">
        <v>228786</v>
      </c>
      <c r="AO320">
        <v>247426</v>
      </c>
      <c r="AP320">
        <v>232951</v>
      </c>
      <c r="AQ320">
        <v>409374</v>
      </c>
      <c r="AR320">
        <v>351886</v>
      </c>
      <c r="AS320">
        <v>337236</v>
      </c>
      <c r="AT320">
        <v>318796</v>
      </c>
      <c r="AU320">
        <v>496179</v>
      </c>
      <c r="AV320">
        <v>433921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294321.86232395802</v>
      </c>
      <c r="BD320">
        <v>236387.60551656201</v>
      </c>
      <c r="BE320">
        <v>366165.43547206197</v>
      </c>
      <c r="BF320">
        <v>416298.60174564098</v>
      </c>
      <c r="BG320">
        <v>0</v>
      </c>
      <c r="BH320">
        <v>16070.902369276</v>
      </c>
      <c r="BI320">
        <v>9783.5205221222495</v>
      </c>
      <c r="BJ320">
        <v>38130.209561451396</v>
      </c>
      <c r="BK320">
        <v>89995.060974324806</v>
      </c>
      <c r="BL320">
        <v>0</v>
      </c>
    </row>
    <row r="321" spans="1:64" x14ac:dyDescent="0.3">
      <c r="A321">
        <v>10093</v>
      </c>
      <c r="B321">
        <v>14.276999999999999</v>
      </c>
      <c r="C321">
        <v>744.48071000000004</v>
      </c>
      <c r="D321">
        <f t="shared" si="4"/>
        <v>1.8939340006773893</v>
      </c>
      <c r="E321" t="s">
        <v>2659</v>
      </c>
      <c r="F321" t="s">
        <v>532</v>
      </c>
      <c r="G321" t="s">
        <v>62</v>
      </c>
      <c r="H321">
        <v>0.5</v>
      </c>
      <c r="I321" t="b">
        <v>0</v>
      </c>
      <c r="J321">
        <v>7.62</v>
      </c>
      <c r="K321">
        <v>744.48212000000001</v>
      </c>
      <c r="L321" t="s">
        <v>2660</v>
      </c>
      <c r="M321" t="s">
        <v>1236</v>
      </c>
      <c r="N321" t="s">
        <v>2661</v>
      </c>
      <c r="O321" t="s">
        <v>2662</v>
      </c>
      <c r="P321">
        <v>530</v>
      </c>
      <c r="Q321" t="b">
        <v>0</v>
      </c>
      <c r="R321" t="b">
        <v>1</v>
      </c>
      <c r="S321" t="b">
        <v>0</v>
      </c>
      <c r="T321" t="s">
        <v>63</v>
      </c>
      <c r="U321" t="b">
        <v>0</v>
      </c>
      <c r="V321" t="b">
        <v>0</v>
      </c>
      <c r="W321">
        <v>10093</v>
      </c>
      <c r="X321">
        <v>0</v>
      </c>
      <c r="Y321">
        <v>0</v>
      </c>
      <c r="Z321">
        <v>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1</v>
      </c>
      <c r="AG321">
        <v>40.78</v>
      </c>
      <c r="AH321" t="s">
        <v>502</v>
      </c>
      <c r="AI321" t="s">
        <v>2663</v>
      </c>
      <c r="AJ321" t="s">
        <v>62</v>
      </c>
      <c r="AK321">
        <v>879309</v>
      </c>
      <c r="AL321">
        <v>959385</v>
      </c>
      <c r="AM321">
        <v>1017071</v>
      </c>
      <c r="AN321">
        <v>551091</v>
      </c>
      <c r="AO321">
        <v>502823</v>
      </c>
      <c r="AP321">
        <v>1064393</v>
      </c>
      <c r="AQ321">
        <v>774235</v>
      </c>
      <c r="AR321">
        <v>657563</v>
      </c>
      <c r="AS321">
        <v>840678</v>
      </c>
      <c r="AT321">
        <v>564341</v>
      </c>
      <c r="AU321">
        <v>824727</v>
      </c>
      <c r="AV321">
        <v>643806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951921.67182992003</v>
      </c>
      <c r="BD321">
        <v>706102.39399502997</v>
      </c>
      <c r="BE321">
        <v>757491.82823461306</v>
      </c>
      <c r="BF321">
        <v>677624.79656120995</v>
      </c>
      <c r="BG321">
        <v>0</v>
      </c>
      <c r="BH321">
        <v>69183.508280804395</v>
      </c>
      <c r="BI321">
        <v>311226.21971458098</v>
      </c>
      <c r="BJ321">
        <v>92698.458541101398</v>
      </c>
      <c r="BK321">
        <v>133446.44963653601</v>
      </c>
      <c r="BL321">
        <v>0</v>
      </c>
    </row>
    <row r="322" spans="1:64" x14ac:dyDescent="0.3">
      <c r="A322">
        <v>10094</v>
      </c>
      <c r="B322">
        <v>14.589</v>
      </c>
      <c r="C322">
        <v>744.48101999999994</v>
      </c>
      <c r="D322">
        <f t="shared" si="4"/>
        <v>1.4775371637735746</v>
      </c>
      <c r="E322" t="s">
        <v>2659</v>
      </c>
      <c r="F322" t="s">
        <v>532</v>
      </c>
      <c r="G322" t="s">
        <v>62</v>
      </c>
      <c r="H322">
        <v>0.11</v>
      </c>
      <c r="I322" t="b">
        <v>0</v>
      </c>
      <c r="J322">
        <v>7.62</v>
      </c>
      <c r="K322">
        <v>744.48212000000001</v>
      </c>
      <c r="L322" t="s">
        <v>2660</v>
      </c>
      <c r="M322" t="s">
        <v>1236</v>
      </c>
      <c r="N322" t="s">
        <v>2661</v>
      </c>
      <c r="O322" t="s">
        <v>2662</v>
      </c>
      <c r="P322">
        <v>530</v>
      </c>
      <c r="Q322" t="b">
        <v>0</v>
      </c>
      <c r="R322" t="b">
        <v>1</v>
      </c>
      <c r="S322" t="b">
        <v>0</v>
      </c>
      <c r="T322" t="s">
        <v>63</v>
      </c>
      <c r="U322" t="b">
        <v>0</v>
      </c>
      <c r="V322" t="b">
        <v>0</v>
      </c>
      <c r="W322">
        <v>10094</v>
      </c>
      <c r="X322">
        <v>0</v>
      </c>
      <c r="Y322">
        <v>0</v>
      </c>
      <c r="Z322">
        <v>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1</v>
      </c>
      <c r="AG322">
        <v>46.39</v>
      </c>
      <c r="AH322" t="s">
        <v>497</v>
      </c>
      <c r="AI322" t="s">
        <v>2664</v>
      </c>
      <c r="AJ322" t="s">
        <v>62</v>
      </c>
      <c r="AK322">
        <v>643209</v>
      </c>
      <c r="AL322">
        <v>806848</v>
      </c>
      <c r="AM322">
        <v>795254</v>
      </c>
      <c r="AN322">
        <v>639182</v>
      </c>
      <c r="AO322">
        <v>730260</v>
      </c>
      <c r="AP322">
        <v>699935</v>
      </c>
      <c r="AQ322">
        <v>563129</v>
      </c>
      <c r="AR322">
        <v>417571</v>
      </c>
      <c r="AS322">
        <v>522164</v>
      </c>
      <c r="AT322">
        <v>680373</v>
      </c>
      <c r="AU322">
        <v>560586</v>
      </c>
      <c r="AV322">
        <v>504893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748436.83264356398</v>
      </c>
      <c r="BD322">
        <v>689792.40743689798</v>
      </c>
      <c r="BE322">
        <v>500954.85620481701</v>
      </c>
      <c r="BF322">
        <v>581950.61580338702</v>
      </c>
      <c r="BG322">
        <v>0</v>
      </c>
      <c r="BH322">
        <v>91314.101544561898</v>
      </c>
      <c r="BI322">
        <v>46378.586774919997</v>
      </c>
      <c r="BJ322">
        <v>75060.944118009793</v>
      </c>
      <c r="BK322">
        <v>89669.645880581404</v>
      </c>
      <c r="BL322">
        <v>0</v>
      </c>
    </row>
    <row r="323" spans="1:64" x14ac:dyDescent="0.3">
      <c r="A323">
        <v>9855</v>
      </c>
      <c r="B323">
        <v>10.935</v>
      </c>
      <c r="C323">
        <v>734.46045000000004</v>
      </c>
      <c r="D323">
        <f t="shared" si="4"/>
        <v>1.3343110473659066</v>
      </c>
      <c r="E323" t="s">
        <v>2546</v>
      </c>
      <c r="F323" t="s">
        <v>532</v>
      </c>
      <c r="G323" t="s">
        <v>62</v>
      </c>
      <c r="H323">
        <v>0.67</v>
      </c>
      <c r="I323" t="b">
        <v>0</v>
      </c>
      <c r="J323">
        <v>7.32</v>
      </c>
      <c r="K323">
        <v>734.46142999999995</v>
      </c>
      <c r="L323" t="s">
        <v>2547</v>
      </c>
      <c r="M323" t="s">
        <v>1236</v>
      </c>
      <c r="N323" t="s">
        <v>2548</v>
      </c>
      <c r="O323" t="s">
        <v>2549</v>
      </c>
      <c r="P323">
        <v>530</v>
      </c>
      <c r="Q323" t="b">
        <v>0</v>
      </c>
      <c r="R323" t="b">
        <v>1</v>
      </c>
      <c r="S323" t="b">
        <v>0</v>
      </c>
      <c r="T323" t="s">
        <v>63</v>
      </c>
      <c r="U323" t="b">
        <v>0</v>
      </c>
      <c r="V323" t="b">
        <v>0</v>
      </c>
      <c r="W323">
        <v>9855</v>
      </c>
      <c r="X323">
        <v>0</v>
      </c>
      <c r="Y323">
        <v>0</v>
      </c>
      <c r="Z323">
        <v>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1</v>
      </c>
      <c r="AG323">
        <v>6.84</v>
      </c>
      <c r="AH323" t="s">
        <v>497</v>
      </c>
      <c r="AI323" t="s">
        <v>2550</v>
      </c>
      <c r="AJ323" t="s">
        <v>62</v>
      </c>
      <c r="AK323">
        <v>133653</v>
      </c>
      <c r="AL323">
        <v>154053</v>
      </c>
      <c r="AM323">
        <v>141321</v>
      </c>
      <c r="AN323">
        <v>96645</v>
      </c>
      <c r="AO323">
        <v>132272</v>
      </c>
      <c r="AP323">
        <v>131967</v>
      </c>
      <c r="AQ323">
        <v>92847</v>
      </c>
      <c r="AR323">
        <v>79539</v>
      </c>
      <c r="AS323">
        <v>73865</v>
      </c>
      <c r="AT323">
        <v>100509</v>
      </c>
      <c r="AU323">
        <v>84963</v>
      </c>
      <c r="AV323">
        <v>76741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143009.01795040499</v>
      </c>
      <c r="BD323">
        <v>120294.423088529</v>
      </c>
      <c r="BE323">
        <v>82084.015927098997</v>
      </c>
      <c r="BF323">
        <v>87404.449897297396</v>
      </c>
      <c r="BG323">
        <v>0</v>
      </c>
      <c r="BH323">
        <v>10304.050961655101</v>
      </c>
      <c r="BI323">
        <v>20481.681727238101</v>
      </c>
      <c r="BJ323">
        <v>9743.5744226411407</v>
      </c>
      <c r="BK323">
        <v>12070.849738590399</v>
      </c>
      <c r="BL323">
        <v>0</v>
      </c>
    </row>
    <row r="324" spans="1:64" x14ac:dyDescent="0.3">
      <c r="A324">
        <v>11374</v>
      </c>
      <c r="B324">
        <v>13.981</v>
      </c>
      <c r="C324">
        <v>814.52502000000004</v>
      </c>
      <c r="D324">
        <f t="shared" si="4"/>
        <v>1.2645422512531488</v>
      </c>
      <c r="E324" t="s">
        <v>3217</v>
      </c>
      <c r="F324" t="s">
        <v>532</v>
      </c>
      <c r="G324" t="s">
        <v>62</v>
      </c>
      <c r="H324">
        <v>0.22</v>
      </c>
      <c r="I324" t="b">
        <v>0</v>
      </c>
      <c r="J324">
        <v>7.87</v>
      </c>
      <c r="K324">
        <v>814.52399000000003</v>
      </c>
      <c r="L324" t="s">
        <v>3218</v>
      </c>
      <c r="M324" t="s">
        <v>1236</v>
      </c>
      <c r="N324" t="s">
        <v>3219</v>
      </c>
      <c r="O324" t="s">
        <v>3220</v>
      </c>
      <c r="P324">
        <v>530</v>
      </c>
      <c r="Q324" t="b">
        <v>0</v>
      </c>
      <c r="R324" t="b">
        <v>1</v>
      </c>
      <c r="S324" t="b">
        <v>0</v>
      </c>
      <c r="T324" t="s">
        <v>63</v>
      </c>
      <c r="U324" t="b">
        <v>0</v>
      </c>
      <c r="V324" t="b">
        <v>0</v>
      </c>
      <c r="W324">
        <v>11374</v>
      </c>
      <c r="X324">
        <v>0</v>
      </c>
      <c r="Y324">
        <v>0</v>
      </c>
      <c r="Z324">
        <v>0.99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0.99</v>
      </c>
      <c r="AG324">
        <v>34.03</v>
      </c>
      <c r="AH324" t="s">
        <v>499</v>
      </c>
      <c r="AI324" t="s">
        <v>3221</v>
      </c>
      <c r="AJ324" t="s">
        <v>62</v>
      </c>
      <c r="AK324">
        <v>962961</v>
      </c>
      <c r="AL324">
        <v>1585717</v>
      </c>
      <c r="AM324">
        <v>1589848</v>
      </c>
      <c r="AN324">
        <v>1234150</v>
      </c>
      <c r="AO324">
        <v>1287151</v>
      </c>
      <c r="AP324">
        <v>653077</v>
      </c>
      <c r="AQ324">
        <v>1403853</v>
      </c>
      <c r="AR324">
        <v>1416799</v>
      </c>
      <c r="AS324">
        <v>769483</v>
      </c>
      <c r="AT324">
        <v>1317694</v>
      </c>
      <c r="AU324">
        <v>1606536</v>
      </c>
      <c r="AV324">
        <v>1647563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1379508.5158720601</v>
      </c>
      <c r="BD324">
        <v>1058125.82696737</v>
      </c>
      <c r="BE324">
        <v>1196711.7808167101</v>
      </c>
      <c r="BF324">
        <v>1523931.29491399</v>
      </c>
      <c r="BG324">
        <v>0</v>
      </c>
      <c r="BH324">
        <v>360746.76034580299</v>
      </c>
      <c r="BI324">
        <v>351782.47529700299</v>
      </c>
      <c r="BJ324">
        <v>370047.86637749802</v>
      </c>
      <c r="BK324">
        <v>179780.89809520001</v>
      </c>
      <c r="BL324">
        <v>0</v>
      </c>
    </row>
    <row r="325" spans="1:64" x14ac:dyDescent="0.3">
      <c r="A325">
        <v>10548</v>
      </c>
      <c r="B325">
        <v>14.417</v>
      </c>
      <c r="C325">
        <v>768.48119999999994</v>
      </c>
      <c r="D325">
        <f t="shared" si="4"/>
        <v>1.1971651338675868</v>
      </c>
      <c r="E325" t="s">
        <v>2890</v>
      </c>
      <c r="F325" t="s">
        <v>532</v>
      </c>
      <c r="G325" t="s">
        <v>62</v>
      </c>
      <c r="H325">
        <v>0.67</v>
      </c>
      <c r="I325" t="b">
        <v>0</v>
      </c>
      <c r="J325">
        <v>7.32</v>
      </c>
      <c r="K325">
        <v>768.48212000000001</v>
      </c>
      <c r="L325" t="s">
        <v>2891</v>
      </c>
      <c r="M325" t="s">
        <v>1236</v>
      </c>
      <c r="N325" t="s">
        <v>2892</v>
      </c>
      <c r="O325" t="s">
        <v>2893</v>
      </c>
      <c r="P325">
        <v>530</v>
      </c>
      <c r="Q325" t="b">
        <v>0</v>
      </c>
      <c r="R325" t="b">
        <v>1</v>
      </c>
      <c r="S325" t="b">
        <v>0</v>
      </c>
      <c r="T325" t="s">
        <v>63</v>
      </c>
      <c r="U325" t="b">
        <v>0</v>
      </c>
      <c r="V325" t="b">
        <v>0</v>
      </c>
      <c r="W325">
        <v>10548</v>
      </c>
      <c r="X325">
        <v>0</v>
      </c>
      <c r="Y325">
        <v>0</v>
      </c>
      <c r="Z325">
        <v>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1</v>
      </c>
      <c r="AG325">
        <v>39.54</v>
      </c>
      <c r="AH325" t="s">
        <v>503</v>
      </c>
      <c r="AI325" t="s">
        <v>2895</v>
      </c>
      <c r="AJ325" t="s">
        <v>62</v>
      </c>
      <c r="AK325">
        <v>794975</v>
      </c>
      <c r="AL325">
        <v>870349</v>
      </c>
      <c r="AM325">
        <v>1093933</v>
      </c>
      <c r="AN325">
        <v>994895</v>
      </c>
      <c r="AO325">
        <v>828505</v>
      </c>
      <c r="AP325">
        <v>916576</v>
      </c>
      <c r="AQ325">
        <v>760965</v>
      </c>
      <c r="AR325">
        <v>703281</v>
      </c>
      <c r="AS325">
        <v>776731</v>
      </c>
      <c r="AT325">
        <v>772639</v>
      </c>
      <c r="AU325">
        <v>709517</v>
      </c>
      <c r="AV325">
        <v>792522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919752.56982603599</v>
      </c>
      <c r="BD325">
        <v>913325.35860254802</v>
      </c>
      <c r="BE325">
        <v>746992.22508908797</v>
      </c>
      <c r="BF325">
        <v>758226.04033044796</v>
      </c>
      <c r="BG325">
        <v>0</v>
      </c>
      <c r="BH325">
        <v>155481.38767005</v>
      </c>
      <c r="BI325">
        <v>83242.824820035094</v>
      </c>
      <c r="BJ325">
        <v>38667.254691379901</v>
      </c>
      <c r="BK325">
        <v>43338.854339779202</v>
      </c>
      <c r="BL325">
        <v>0</v>
      </c>
    </row>
    <row r="326" spans="1:64" x14ac:dyDescent="0.3">
      <c r="A326">
        <v>7885</v>
      </c>
      <c r="B326">
        <v>10.577</v>
      </c>
      <c r="C326">
        <v>636.38744999999994</v>
      </c>
      <c r="D326">
        <f t="shared" ref="D326:D389" si="5">(ABS(K326-C326)/K326)*10^6</f>
        <v>1.1470986153287814</v>
      </c>
      <c r="E326" t="s">
        <v>1357</v>
      </c>
      <c r="F326" t="s">
        <v>532</v>
      </c>
      <c r="G326" t="s">
        <v>62</v>
      </c>
      <c r="H326">
        <v>0.61</v>
      </c>
      <c r="I326" t="b">
        <v>0</v>
      </c>
      <c r="J326">
        <v>6.21</v>
      </c>
      <c r="K326">
        <v>636.38818000000003</v>
      </c>
      <c r="L326" t="s">
        <v>1358</v>
      </c>
      <c r="M326" t="s">
        <v>1236</v>
      </c>
      <c r="N326" t="s">
        <v>1359</v>
      </c>
      <c r="O326" t="s">
        <v>1360</v>
      </c>
      <c r="P326">
        <v>530</v>
      </c>
      <c r="Q326" t="b">
        <v>0</v>
      </c>
      <c r="R326" t="b">
        <v>1</v>
      </c>
      <c r="S326" t="b">
        <v>0</v>
      </c>
      <c r="T326" t="s">
        <v>63</v>
      </c>
      <c r="U326" t="b">
        <v>0</v>
      </c>
      <c r="V326" t="b">
        <v>0</v>
      </c>
      <c r="W326">
        <v>7885</v>
      </c>
      <c r="X326">
        <v>0</v>
      </c>
      <c r="Y326">
        <v>0</v>
      </c>
      <c r="Z326">
        <v>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1</v>
      </c>
      <c r="AG326">
        <v>22.85</v>
      </c>
      <c r="AH326" t="s">
        <v>501</v>
      </c>
      <c r="AI326" t="s">
        <v>1361</v>
      </c>
      <c r="AJ326" t="s">
        <v>62</v>
      </c>
      <c r="AK326">
        <v>240048</v>
      </c>
      <c r="AL326">
        <v>175231</v>
      </c>
      <c r="AM326">
        <v>167193</v>
      </c>
      <c r="AN326">
        <v>273690</v>
      </c>
      <c r="AO326">
        <v>252639</v>
      </c>
      <c r="AP326">
        <v>251857</v>
      </c>
      <c r="AQ326">
        <v>317017</v>
      </c>
      <c r="AR326">
        <v>257438</v>
      </c>
      <c r="AS326">
        <v>273172</v>
      </c>
      <c r="AT326">
        <v>387041</v>
      </c>
      <c r="AU326">
        <v>332745</v>
      </c>
      <c r="AV326">
        <v>391022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194157.26814765501</v>
      </c>
      <c r="BD326">
        <v>259395.629834764</v>
      </c>
      <c r="BE326">
        <v>282542.58596530202</v>
      </c>
      <c r="BF326">
        <v>370269.244971407</v>
      </c>
      <c r="BG326">
        <v>0</v>
      </c>
      <c r="BH326">
        <v>39944.908011015301</v>
      </c>
      <c r="BI326">
        <v>12385.558636030801</v>
      </c>
      <c r="BJ326">
        <v>30875.112802487201</v>
      </c>
      <c r="BK326">
        <v>32557.501864644</v>
      </c>
      <c r="BL326">
        <v>0</v>
      </c>
    </row>
    <row r="327" spans="1:64" x14ac:dyDescent="0.3">
      <c r="A327">
        <v>9507</v>
      </c>
      <c r="B327">
        <v>14.209</v>
      </c>
      <c r="C327">
        <v>718.46576000000005</v>
      </c>
      <c r="D327">
        <f t="shared" si="5"/>
        <v>1.0160529546422081</v>
      </c>
      <c r="E327" t="s">
        <v>2369</v>
      </c>
      <c r="F327" t="s">
        <v>532</v>
      </c>
      <c r="G327" t="s">
        <v>62</v>
      </c>
      <c r="H327">
        <v>0.67</v>
      </c>
      <c r="I327" t="b">
        <v>0</v>
      </c>
      <c r="J327">
        <v>7.54</v>
      </c>
      <c r="K327">
        <v>718.46649000000002</v>
      </c>
      <c r="L327" t="s">
        <v>2370</v>
      </c>
      <c r="M327" t="s">
        <v>1236</v>
      </c>
      <c r="N327" t="s">
        <v>2371</v>
      </c>
      <c r="O327" t="s">
        <v>2372</v>
      </c>
      <c r="P327">
        <v>530</v>
      </c>
      <c r="Q327" t="b">
        <v>0</v>
      </c>
      <c r="R327" t="b">
        <v>1</v>
      </c>
      <c r="S327" t="b">
        <v>0</v>
      </c>
      <c r="T327" t="s">
        <v>63</v>
      </c>
      <c r="U327" t="b">
        <v>0</v>
      </c>
      <c r="V327" t="b">
        <v>0</v>
      </c>
      <c r="W327">
        <v>9507</v>
      </c>
      <c r="X327">
        <v>0</v>
      </c>
      <c r="Y327">
        <v>0</v>
      </c>
      <c r="Z327">
        <v>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1</v>
      </c>
      <c r="AG327">
        <v>116.8</v>
      </c>
      <c r="AH327" t="s">
        <v>499</v>
      </c>
      <c r="AI327" t="s">
        <v>2373</v>
      </c>
      <c r="AJ327" t="s">
        <v>62</v>
      </c>
      <c r="AK327">
        <v>2421761</v>
      </c>
      <c r="AL327">
        <v>2780211</v>
      </c>
      <c r="AM327">
        <v>2572422</v>
      </c>
      <c r="AN327">
        <v>2383227</v>
      </c>
      <c r="AO327">
        <v>2216867</v>
      </c>
      <c r="AP327">
        <v>2741702</v>
      </c>
      <c r="AQ327">
        <v>1818846</v>
      </c>
      <c r="AR327">
        <v>1981182</v>
      </c>
      <c r="AS327">
        <v>1932450</v>
      </c>
      <c r="AT327">
        <v>2066248</v>
      </c>
      <c r="AU327">
        <v>2106231</v>
      </c>
      <c r="AV327">
        <v>1846451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2591464.52581697</v>
      </c>
      <c r="BD327">
        <v>2447265.2930184202</v>
      </c>
      <c r="BE327">
        <v>1910826.1033698099</v>
      </c>
      <c r="BF327">
        <v>2006310.13382964</v>
      </c>
      <c r="BG327">
        <v>0</v>
      </c>
      <c r="BH327">
        <v>179982.120180681</v>
      </c>
      <c r="BI327">
        <v>268213.72153455298</v>
      </c>
      <c r="BJ327">
        <v>83300.120220640805</v>
      </c>
      <c r="BK327">
        <v>139877.681653807</v>
      </c>
      <c r="BL327">
        <v>0</v>
      </c>
    </row>
    <row r="328" spans="1:64" x14ac:dyDescent="0.3">
      <c r="A328">
        <v>9946</v>
      </c>
      <c r="B328">
        <v>14.468999999999999</v>
      </c>
      <c r="C328">
        <v>738.52844000000005</v>
      </c>
      <c r="D328">
        <f t="shared" si="5"/>
        <v>0.90720865410441076</v>
      </c>
      <c r="E328" t="s">
        <v>2609</v>
      </c>
      <c r="F328" t="s">
        <v>532</v>
      </c>
      <c r="G328" t="s">
        <v>62</v>
      </c>
      <c r="H328">
        <v>0.67</v>
      </c>
      <c r="I328" t="b">
        <v>0</v>
      </c>
      <c r="J328">
        <v>8.3800000000000008</v>
      </c>
      <c r="K328">
        <v>738.52910999999995</v>
      </c>
      <c r="L328" t="s">
        <v>2610</v>
      </c>
      <c r="M328" t="s">
        <v>1236</v>
      </c>
      <c r="N328" t="s">
        <v>2611</v>
      </c>
      <c r="O328" t="s">
        <v>2612</v>
      </c>
      <c r="P328">
        <v>530</v>
      </c>
      <c r="Q328" t="b">
        <v>0</v>
      </c>
      <c r="R328" t="b">
        <v>1</v>
      </c>
      <c r="S328" t="b">
        <v>0</v>
      </c>
      <c r="T328" t="s">
        <v>63</v>
      </c>
      <c r="U328" t="b">
        <v>0</v>
      </c>
      <c r="V328" t="b">
        <v>0</v>
      </c>
      <c r="W328">
        <v>9946</v>
      </c>
      <c r="X328">
        <v>0</v>
      </c>
      <c r="Y328">
        <v>0</v>
      </c>
      <c r="Z328">
        <v>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1</v>
      </c>
      <c r="AG328">
        <v>37.29</v>
      </c>
      <c r="AH328" t="s">
        <v>500</v>
      </c>
      <c r="AI328" t="s">
        <v>2613</v>
      </c>
      <c r="AJ328" t="s">
        <v>62</v>
      </c>
      <c r="AK328">
        <v>456641</v>
      </c>
      <c r="AL328">
        <v>720311</v>
      </c>
      <c r="AM328">
        <v>835207</v>
      </c>
      <c r="AN328">
        <v>303939</v>
      </c>
      <c r="AO328">
        <v>251766</v>
      </c>
      <c r="AP328">
        <v>441947</v>
      </c>
      <c r="AQ328">
        <v>535922</v>
      </c>
      <c r="AR328">
        <v>619896</v>
      </c>
      <c r="AS328">
        <v>523265</v>
      </c>
      <c r="AT328">
        <v>304479</v>
      </c>
      <c r="AU328">
        <v>316662</v>
      </c>
      <c r="AV328">
        <v>365558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670719.66094013595</v>
      </c>
      <c r="BD328">
        <v>332550.73186567501</v>
      </c>
      <c r="BE328">
        <v>559694.068595174</v>
      </c>
      <c r="BF328">
        <v>328899.84045516199</v>
      </c>
      <c r="BG328">
        <v>0</v>
      </c>
      <c r="BH328">
        <v>194094.358108621</v>
      </c>
      <c r="BI328">
        <v>98266.234115589599</v>
      </c>
      <c r="BJ328">
        <v>52518.675351299702</v>
      </c>
      <c r="BK328">
        <v>32326.191025692799</v>
      </c>
      <c r="BL328">
        <v>0</v>
      </c>
    </row>
    <row r="329" spans="1:64" x14ac:dyDescent="0.3">
      <c r="A329">
        <v>9267</v>
      </c>
      <c r="B329">
        <v>9.7210000000000001</v>
      </c>
      <c r="C329">
        <v>706.42949999999996</v>
      </c>
      <c r="D329">
        <f t="shared" si="5"/>
        <v>0.86349660273047213</v>
      </c>
      <c r="E329" t="s">
        <v>2187</v>
      </c>
      <c r="F329" t="s">
        <v>532</v>
      </c>
      <c r="G329" t="s">
        <v>62</v>
      </c>
      <c r="H329">
        <v>0.17</v>
      </c>
      <c r="I329" t="b">
        <v>0</v>
      </c>
      <c r="J329">
        <v>6.72</v>
      </c>
      <c r="K329">
        <v>706.43011000000001</v>
      </c>
      <c r="L329" t="s">
        <v>2188</v>
      </c>
      <c r="M329" t="s">
        <v>1236</v>
      </c>
      <c r="N329" t="s">
        <v>2189</v>
      </c>
      <c r="O329" t="s">
        <v>2190</v>
      </c>
      <c r="P329">
        <v>530</v>
      </c>
      <c r="Q329" t="b">
        <v>0</v>
      </c>
      <c r="R329" t="b">
        <v>1</v>
      </c>
      <c r="S329" t="b">
        <v>0</v>
      </c>
      <c r="T329" t="s">
        <v>63</v>
      </c>
      <c r="U329" t="b">
        <v>0</v>
      </c>
      <c r="V329" t="b">
        <v>0</v>
      </c>
      <c r="W329">
        <v>9267</v>
      </c>
      <c r="X329">
        <v>0</v>
      </c>
      <c r="Y329">
        <v>0</v>
      </c>
      <c r="Z329">
        <v>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1</v>
      </c>
      <c r="AG329">
        <v>3.74</v>
      </c>
      <c r="AH329" t="s">
        <v>497</v>
      </c>
      <c r="AI329" t="s">
        <v>2191</v>
      </c>
      <c r="AJ329" t="s">
        <v>62</v>
      </c>
      <c r="AK329">
        <v>29208</v>
      </c>
      <c r="AL329">
        <v>40302</v>
      </c>
      <c r="AM329">
        <v>57620</v>
      </c>
      <c r="AN329">
        <v>14444</v>
      </c>
      <c r="AO329">
        <v>23669</v>
      </c>
      <c r="AP329">
        <v>20132</v>
      </c>
      <c r="AQ329">
        <v>31872</v>
      </c>
      <c r="AR329">
        <v>11285</v>
      </c>
      <c r="AS329">
        <v>23213</v>
      </c>
      <c r="AT329">
        <v>22379</v>
      </c>
      <c r="AU329">
        <v>38836</v>
      </c>
      <c r="AV329">
        <v>19207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42376.513431097097</v>
      </c>
      <c r="BD329">
        <v>19414.7040551553</v>
      </c>
      <c r="BE329">
        <v>22123.294283037299</v>
      </c>
      <c r="BF329">
        <v>26807.359587806099</v>
      </c>
      <c r="BG329">
        <v>0</v>
      </c>
      <c r="BH329">
        <v>14319.4705050543</v>
      </c>
      <c r="BI329">
        <v>4654.1034733953002</v>
      </c>
      <c r="BJ329">
        <v>10336.408395357201</v>
      </c>
      <c r="BK329">
        <v>10536.8235302186</v>
      </c>
      <c r="BL329">
        <v>0</v>
      </c>
    </row>
    <row r="330" spans="1:64" x14ac:dyDescent="0.3">
      <c r="A330">
        <v>10253</v>
      </c>
      <c r="B330">
        <v>15.058</v>
      </c>
      <c r="C330">
        <v>752.54407000000003</v>
      </c>
      <c r="D330">
        <f t="shared" si="5"/>
        <v>0.81058310044504855</v>
      </c>
      <c r="E330" t="s">
        <v>2747</v>
      </c>
      <c r="F330" t="s">
        <v>532</v>
      </c>
      <c r="G330" t="s">
        <v>62</v>
      </c>
      <c r="H330">
        <v>0.67</v>
      </c>
      <c r="I330" t="b">
        <v>0</v>
      </c>
      <c r="J330">
        <v>8.76</v>
      </c>
      <c r="K330">
        <v>752.54467999999997</v>
      </c>
      <c r="L330" t="s">
        <v>2748</v>
      </c>
      <c r="M330" t="s">
        <v>1236</v>
      </c>
      <c r="N330" t="s">
        <v>2749</v>
      </c>
      <c r="O330" t="s">
        <v>2750</v>
      </c>
      <c r="P330">
        <v>530</v>
      </c>
      <c r="Q330" t="b">
        <v>0</v>
      </c>
      <c r="R330" t="b">
        <v>1</v>
      </c>
      <c r="S330" t="b">
        <v>0</v>
      </c>
      <c r="T330" t="s">
        <v>63</v>
      </c>
      <c r="U330" t="b">
        <v>0</v>
      </c>
      <c r="V330" t="b">
        <v>0</v>
      </c>
      <c r="W330">
        <v>10253</v>
      </c>
      <c r="X330">
        <v>0</v>
      </c>
      <c r="Y330">
        <v>0</v>
      </c>
      <c r="Z330">
        <v>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1</v>
      </c>
      <c r="AG330">
        <v>93.05</v>
      </c>
      <c r="AH330" t="s">
        <v>494</v>
      </c>
      <c r="AI330" t="s">
        <v>2751</v>
      </c>
      <c r="AJ330" t="s">
        <v>62</v>
      </c>
      <c r="AK330">
        <v>2284245</v>
      </c>
      <c r="AL330">
        <v>2788005</v>
      </c>
      <c r="AM330">
        <v>2725145</v>
      </c>
      <c r="AN330">
        <v>1092334</v>
      </c>
      <c r="AO330">
        <v>1362782</v>
      </c>
      <c r="AP330">
        <v>1158112</v>
      </c>
      <c r="AQ330">
        <v>1717752</v>
      </c>
      <c r="AR330">
        <v>2096356</v>
      </c>
      <c r="AS330">
        <v>1513949</v>
      </c>
      <c r="AT330">
        <v>853153</v>
      </c>
      <c r="AU330">
        <v>676994</v>
      </c>
      <c r="AV330">
        <v>805648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2599131.7282121899</v>
      </c>
      <c r="BD330">
        <v>1204409.5928543799</v>
      </c>
      <c r="BE330">
        <v>1776018.9703106</v>
      </c>
      <c r="BF330">
        <v>778598.61900321499</v>
      </c>
      <c r="BG330">
        <v>0</v>
      </c>
      <c r="BH330">
        <v>274504.78234117699</v>
      </c>
      <c r="BI330">
        <v>141043.07854508</v>
      </c>
      <c r="BJ330">
        <v>295543.2084448</v>
      </c>
      <c r="BK330">
        <v>91141.600022956904</v>
      </c>
      <c r="BL330">
        <v>0</v>
      </c>
    </row>
    <row r="331" spans="1:64" x14ac:dyDescent="0.3">
      <c r="A331">
        <v>8754</v>
      </c>
      <c r="B331">
        <v>11.131</v>
      </c>
      <c r="C331">
        <v>680.41492000000005</v>
      </c>
      <c r="D331">
        <f t="shared" si="5"/>
        <v>0.72014933606482179</v>
      </c>
      <c r="E331" t="s">
        <v>1802</v>
      </c>
      <c r="F331" t="s">
        <v>532</v>
      </c>
      <c r="G331" t="s">
        <v>62</v>
      </c>
      <c r="H331">
        <v>0.11</v>
      </c>
      <c r="I331" t="b">
        <v>0</v>
      </c>
      <c r="J331">
        <v>6.72</v>
      </c>
      <c r="K331">
        <v>680.41443000000004</v>
      </c>
      <c r="L331" t="s">
        <v>1330</v>
      </c>
      <c r="M331" t="s">
        <v>1236</v>
      </c>
      <c r="N331" t="s">
        <v>1803</v>
      </c>
      <c r="O331" t="s">
        <v>1804</v>
      </c>
      <c r="P331">
        <v>530</v>
      </c>
      <c r="Q331" t="b">
        <v>0</v>
      </c>
      <c r="R331" t="b">
        <v>1</v>
      </c>
      <c r="S331" t="b">
        <v>0</v>
      </c>
      <c r="T331" t="s">
        <v>63</v>
      </c>
      <c r="U331" t="b">
        <v>0</v>
      </c>
      <c r="V331" t="b">
        <v>0</v>
      </c>
      <c r="W331">
        <v>8754</v>
      </c>
      <c r="X331">
        <v>0</v>
      </c>
      <c r="Y331">
        <v>0</v>
      </c>
      <c r="Z331">
        <v>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1</v>
      </c>
      <c r="AG331">
        <v>13.43</v>
      </c>
      <c r="AH331" t="s">
        <v>502</v>
      </c>
      <c r="AI331" t="s">
        <v>1806</v>
      </c>
      <c r="AJ331" t="s">
        <v>62</v>
      </c>
      <c r="AK331">
        <v>103839</v>
      </c>
      <c r="AL331">
        <v>113214</v>
      </c>
      <c r="AM331">
        <v>82249</v>
      </c>
      <c r="AN331">
        <v>157852</v>
      </c>
      <c r="AO331">
        <v>104777</v>
      </c>
      <c r="AP331">
        <v>152569</v>
      </c>
      <c r="AQ331">
        <v>203821</v>
      </c>
      <c r="AR331">
        <v>159007</v>
      </c>
      <c r="AS331">
        <v>191364</v>
      </c>
      <c r="AT331">
        <v>214567</v>
      </c>
      <c r="AU331">
        <v>199675</v>
      </c>
      <c r="AV331">
        <v>163827</v>
      </c>
      <c r="AW331">
        <v>0</v>
      </c>
      <c r="AX331">
        <v>0</v>
      </c>
      <c r="AY331">
        <v>0</v>
      </c>
      <c r="AZ331">
        <v>0</v>
      </c>
      <c r="BA331">
        <v>6288</v>
      </c>
      <c r="BB331">
        <v>0</v>
      </c>
      <c r="BC331">
        <v>99767.499759916696</v>
      </c>
      <c r="BD331">
        <v>138399.292005589</v>
      </c>
      <c r="BE331">
        <v>184730.66022475701</v>
      </c>
      <c r="BF331">
        <v>192689.36831166199</v>
      </c>
      <c r="BG331">
        <v>1048.0150970295499</v>
      </c>
      <c r="BH331">
        <v>15879.2239447137</v>
      </c>
      <c r="BI331">
        <v>29237.6940515887</v>
      </c>
      <c r="BJ331">
        <v>23131.8896411555</v>
      </c>
      <c r="BK331">
        <v>26081.447638495902</v>
      </c>
      <c r="BL331">
        <v>2567.10223045579</v>
      </c>
    </row>
    <row r="332" spans="1:64" x14ac:dyDescent="0.3">
      <c r="A332">
        <v>10365</v>
      </c>
      <c r="B332">
        <v>15.452999999999999</v>
      </c>
      <c r="C332">
        <v>758.49730999999997</v>
      </c>
      <c r="D332">
        <f t="shared" si="5"/>
        <v>0.64601373927969752</v>
      </c>
      <c r="E332" t="s">
        <v>2808</v>
      </c>
      <c r="F332" t="s">
        <v>532</v>
      </c>
      <c r="G332" t="s">
        <v>62</v>
      </c>
      <c r="H332">
        <v>0.17</v>
      </c>
      <c r="I332" t="b">
        <v>0</v>
      </c>
      <c r="J332">
        <v>7.78</v>
      </c>
      <c r="K332">
        <v>758.49779999999998</v>
      </c>
      <c r="L332" t="s">
        <v>2809</v>
      </c>
      <c r="M332" t="s">
        <v>1236</v>
      </c>
      <c r="N332" t="s">
        <v>2810</v>
      </c>
      <c r="O332" t="s">
        <v>2811</v>
      </c>
      <c r="P332">
        <v>530</v>
      </c>
      <c r="Q332" t="b">
        <v>0</v>
      </c>
      <c r="R332" t="b">
        <v>1</v>
      </c>
      <c r="S332" t="b">
        <v>0</v>
      </c>
      <c r="T332" t="s">
        <v>63</v>
      </c>
      <c r="U332" t="b">
        <v>0</v>
      </c>
      <c r="V332" t="b">
        <v>0</v>
      </c>
      <c r="W332">
        <v>10365</v>
      </c>
      <c r="X332">
        <v>0</v>
      </c>
      <c r="Y332">
        <v>0</v>
      </c>
      <c r="Z332">
        <v>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1</v>
      </c>
      <c r="AG332">
        <v>16.36</v>
      </c>
      <c r="AH332" t="s">
        <v>502</v>
      </c>
      <c r="AI332" t="s">
        <v>2812</v>
      </c>
      <c r="AJ332" t="s">
        <v>62</v>
      </c>
      <c r="AK332">
        <v>206414</v>
      </c>
      <c r="AL332">
        <v>275800</v>
      </c>
      <c r="AM332">
        <v>299146</v>
      </c>
      <c r="AN332">
        <v>164786</v>
      </c>
      <c r="AO332">
        <v>287224</v>
      </c>
      <c r="AP332">
        <v>231423</v>
      </c>
      <c r="AQ332">
        <v>166526</v>
      </c>
      <c r="AR332">
        <v>140569</v>
      </c>
      <c r="AS332">
        <v>189129</v>
      </c>
      <c r="AT332">
        <v>105171</v>
      </c>
      <c r="AU332">
        <v>105051</v>
      </c>
      <c r="AV332">
        <v>87211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260453.49666287701</v>
      </c>
      <c r="BD332">
        <v>227811.34221345501</v>
      </c>
      <c r="BE332">
        <v>165408.20631474099</v>
      </c>
      <c r="BF332">
        <v>99144.426142305703</v>
      </c>
      <c r="BG332">
        <v>0</v>
      </c>
      <c r="BH332">
        <v>48233.024243144901</v>
      </c>
      <c r="BI332">
        <v>61298.774279404199</v>
      </c>
      <c r="BJ332">
        <v>24299.3983285332</v>
      </c>
      <c r="BK332">
        <v>10334.585260895799</v>
      </c>
      <c r="BL332">
        <v>0</v>
      </c>
    </row>
    <row r="333" spans="1:64" x14ac:dyDescent="0.3">
      <c r="A333">
        <v>9552</v>
      </c>
      <c r="B333">
        <v>12.391</v>
      </c>
      <c r="C333">
        <v>720.44524999999999</v>
      </c>
      <c r="D333">
        <f t="shared" si="5"/>
        <v>0.59685277042846963</v>
      </c>
      <c r="E333" t="s">
        <v>2396</v>
      </c>
      <c r="F333" t="s">
        <v>532</v>
      </c>
      <c r="G333" t="s">
        <v>62</v>
      </c>
      <c r="H333">
        <v>0.28000000000000003</v>
      </c>
      <c r="I333" t="b">
        <v>0</v>
      </c>
      <c r="J333">
        <v>7.15</v>
      </c>
      <c r="K333">
        <v>720.44568000000004</v>
      </c>
      <c r="L333" t="s">
        <v>2397</v>
      </c>
      <c r="M333" t="s">
        <v>1236</v>
      </c>
      <c r="N333" t="s">
        <v>2398</v>
      </c>
      <c r="O333" t="s">
        <v>2399</v>
      </c>
      <c r="P333">
        <v>530</v>
      </c>
      <c r="Q333" t="b">
        <v>0</v>
      </c>
      <c r="R333" t="b">
        <v>1</v>
      </c>
      <c r="S333" t="b">
        <v>0</v>
      </c>
      <c r="T333" t="s">
        <v>63</v>
      </c>
      <c r="U333" t="b">
        <v>0</v>
      </c>
      <c r="V333" t="b">
        <v>0</v>
      </c>
      <c r="W333">
        <v>9552</v>
      </c>
      <c r="X333">
        <v>0</v>
      </c>
      <c r="Y333">
        <v>0</v>
      </c>
      <c r="Z333">
        <v>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1</v>
      </c>
      <c r="AG333">
        <v>4.55</v>
      </c>
      <c r="AH333" t="s">
        <v>493</v>
      </c>
      <c r="AI333" t="s">
        <v>2400</v>
      </c>
      <c r="AJ333" t="s">
        <v>62</v>
      </c>
      <c r="AK333">
        <v>159829</v>
      </c>
      <c r="AL333">
        <v>37727</v>
      </c>
      <c r="AM333">
        <v>168856</v>
      </c>
      <c r="AN333">
        <v>60336</v>
      </c>
      <c r="AO333">
        <v>122977</v>
      </c>
      <c r="AP333">
        <v>91132</v>
      </c>
      <c r="AQ333">
        <v>104632</v>
      </c>
      <c r="AR333">
        <v>128431</v>
      </c>
      <c r="AS333">
        <v>118069</v>
      </c>
      <c r="AT333">
        <v>110472</v>
      </c>
      <c r="AU333">
        <v>96731</v>
      </c>
      <c r="AV333">
        <v>124230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122137.295416729</v>
      </c>
      <c r="BD333">
        <v>91481.599606898904</v>
      </c>
      <c r="BE333">
        <v>117043.86698548</v>
      </c>
      <c r="BF333">
        <v>110477.625927945</v>
      </c>
      <c r="BG333">
        <v>0</v>
      </c>
      <c r="BH333">
        <v>73240.830461270103</v>
      </c>
      <c r="BI333">
        <v>31321.709755973701</v>
      </c>
      <c r="BJ333">
        <v>11932.581488206701</v>
      </c>
      <c r="BK333">
        <v>13749.6772831133</v>
      </c>
      <c r="BL333">
        <v>0</v>
      </c>
    </row>
    <row r="334" spans="1:64" x14ac:dyDescent="0.3">
      <c r="A334">
        <v>9779</v>
      </c>
      <c r="B334">
        <v>11.756</v>
      </c>
      <c r="C334">
        <v>730.42969000000005</v>
      </c>
      <c r="D334">
        <f t="shared" si="5"/>
        <v>0.57500367826126919</v>
      </c>
      <c r="E334" t="s">
        <v>2495</v>
      </c>
      <c r="F334" t="s">
        <v>532</v>
      </c>
      <c r="G334" t="s">
        <v>62</v>
      </c>
      <c r="H334">
        <v>0.67</v>
      </c>
      <c r="I334" t="b">
        <v>0</v>
      </c>
      <c r="J334">
        <v>6.43</v>
      </c>
      <c r="K334">
        <v>730.43011000000001</v>
      </c>
      <c r="L334" t="s">
        <v>2496</v>
      </c>
      <c r="M334" t="s">
        <v>1236</v>
      </c>
      <c r="N334" t="s">
        <v>2497</v>
      </c>
      <c r="O334" t="s">
        <v>2498</v>
      </c>
      <c r="P334">
        <v>530</v>
      </c>
      <c r="Q334" t="b">
        <v>0</v>
      </c>
      <c r="R334" t="b">
        <v>1</v>
      </c>
      <c r="S334" t="b">
        <v>0</v>
      </c>
      <c r="T334" t="s">
        <v>63</v>
      </c>
      <c r="U334" t="b">
        <v>0</v>
      </c>
      <c r="V334" t="b">
        <v>0</v>
      </c>
      <c r="W334">
        <v>9779</v>
      </c>
      <c r="X334">
        <v>0</v>
      </c>
      <c r="Y334">
        <v>0</v>
      </c>
      <c r="Z334">
        <v>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1</v>
      </c>
      <c r="AG334">
        <v>5.73</v>
      </c>
      <c r="AH334" t="s">
        <v>496</v>
      </c>
      <c r="AI334" t="s">
        <v>2500</v>
      </c>
      <c r="AJ334" t="s">
        <v>62</v>
      </c>
      <c r="AK334">
        <v>77624</v>
      </c>
      <c r="AL334">
        <v>134702</v>
      </c>
      <c r="AM334">
        <v>114389</v>
      </c>
      <c r="AN334">
        <v>121792</v>
      </c>
      <c r="AO334">
        <v>149757</v>
      </c>
      <c r="AP334">
        <v>125348</v>
      </c>
      <c r="AQ334">
        <v>119235</v>
      </c>
      <c r="AR334">
        <v>113105</v>
      </c>
      <c r="AS334">
        <v>85861</v>
      </c>
      <c r="AT334">
        <v>103113</v>
      </c>
      <c r="AU334">
        <v>107005</v>
      </c>
      <c r="AV334">
        <v>127384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108904.890575356</v>
      </c>
      <c r="BD334">
        <v>132299.27710939501</v>
      </c>
      <c r="BE334">
        <v>106067.10656467501</v>
      </c>
      <c r="BF334">
        <v>112500.67181982299</v>
      </c>
      <c r="BG334">
        <v>0</v>
      </c>
      <c r="BH334">
        <v>28931.5819408198</v>
      </c>
      <c r="BI334">
        <v>15223.360699970201</v>
      </c>
      <c r="BJ334">
        <v>17765.651952835</v>
      </c>
      <c r="BK334">
        <v>13035.7429177263</v>
      </c>
      <c r="BL334">
        <v>0</v>
      </c>
    </row>
    <row r="335" spans="1:64" x14ac:dyDescent="0.3">
      <c r="A335">
        <v>10549</v>
      </c>
      <c r="B335">
        <v>14.109</v>
      </c>
      <c r="C335">
        <v>768.48168999999996</v>
      </c>
      <c r="D335">
        <f t="shared" si="5"/>
        <v>0.55954457346544739</v>
      </c>
      <c r="E335" t="s">
        <v>2890</v>
      </c>
      <c r="F335" t="s">
        <v>532</v>
      </c>
      <c r="G335" t="s">
        <v>62</v>
      </c>
      <c r="H335">
        <v>0.61</v>
      </c>
      <c r="I335" t="b">
        <v>0</v>
      </c>
      <c r="J335">
        <v>7.32</v>
      </c>
      <c r="K335">
        <v>768.48212000000001</v>
      </c>
      <c r="L335" t="s">
        <v>2891</v>
      </c>
      <c r="M335" t="s">
        <v>1236</v>
      </c>
      <c r="N335" t="s">
        <v>2892</v>
      </c>
      <c r="O335" t="s">
        <v>2893</v>
      </c>
      <c r="P335">
        <v>530</v>
      </c>
      <c r="Q335" t="b">
        <v>0</v>
      </c>
      <c r="R335" t="b">
        <v>1</v>
      </c>
      <c r="S335" t="b">
        <v>0</v>
      </c>
      <c r="T335" t="s">
        <v>63</v>
      </c>
      <c r="U335" t="b">
        <v>0</v>
      </c>
      <c r="V335" t="b">
        <v>0</v>
      </c>
      <c r="W335">
        <v>10549</v>
      </c>
      <c r="X335">
        <v>0</v>
      </c>
      <c r="Y335">
        <v>0</v>
      </c>
      <c r="Z335">
        <v>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1</v>
      </c>
      <c r="AG335">
        <v>39.340000000000003</v>
      </c>
      <c r="AH335" t="s">
        <v>495</v>
      </c>
      <c r="AI335" t="s">
        <v>2896</v>
      </c>
      <c r="AJ335" t="s">
        <v>62</v>
      </c>
      <c r="AK335">
        <v>489585</v>
      </c>
      <c r="AL335">
        <v>1051136</v>
      </c>
      <c r="AM335">
        <v>1088696</v>
      </c>
      <c r="AN335">
        <v>782487</v>
      </c>
      <c r="AO335">
        <v>1161353</v>
      </c>
      <c r="AP335">
        <v>1111212</v>
      </c>
      <c r="AQ335">
        <v>553704</v>
      </c>
      <c r="AR335">
        <v>469144</v>
      </c>
      <c r="AS335">
        <v>769784</v>
      </c>
      <c r="AT335">
        <v>643376</v>
      </c>
      <c r="AU335">
        <v>527523</v>
      </c>
      <c r="AV335">
        <v>812158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876472.05395203806</v>
      </c>
      <c r="BD335">
        <v>1018350.42526585</v>
      </c>
      <c r="BE335">
        <v>597543.80773442995</v>
      </c>
      <c r="BF335">
        <v>661019.00784898596</v>
      </c>
      <c r="BG335">
        <v>0</v>
      </c>
      <c r="BH335">
        <v>335580.05607597303</v>
      </c>
      <c r="BI335">
        <v>205796.87178977299</v>
      </c>
      <c r="BJ335">
        <v>155040.43978023599</v>
      </c>
      <c r="BK335">
        <v>143135.60732454399</v>
      </c>
      <c r="BL335">
        <v>0</v>
      </c>
    </row>
    <row r="336" spans="1:64" x14ac:dyDescent="0.3">
      <c r="A336">
        <v>12315</v>
      </c>
      <c r="B336">
        <v>15.33</v>
      </c>
      <c r="C336">
        <v>878.55579</v>
      </c>
      <c r="D336">
        <f t="shared" si="5"/>
        <v>0.55773381597427518</v>
      </c>
      <c r="E336" t="s">
        <v>3431</v>
      </c>
      <c r="F336" t="s">
        <v>532</v>
      </c>
      <c r="G336" t="s">
        <v>62</v>
      </c>
      <c r="H336">
        <v>0.11</v>
      </c>
      <c r="I336" t="b">
        <v>0</v>
      </c>
      <c r="J336">
        <v>8.06</v>
      </c>
      <c r="K336">
        <v>878.55529999999999</v>
      </c>
      <c r="L336" t="s">
        <v>3432</v>
      </c>
      <c r="M336" t="s">
        <v>1236</v>
      </c>
      <c r="N336" t="s">
        <v>3433</v>
      </c>
      <c r="O336" t="s">
        <v>3434</v>
      </c>
      <c r="P336">
        <v>530</v>
      </c>
      <c r="Q336" t="b">
        <v>0</v>
      </c>
      <c r="R336" t="b">
        <v>1</v>
      </c>
      <c r="S336" t="b">
        <v>0</v>
      </c>
      <c r="T336" t="s">
        <v>63</v>
      </c>
      <c r="U336" t="b">
        <v>0</v>
      </c>
      <c r="V336" t="b">
        <v>0</v>
      </c>
      <c r="W336">
        <v>12315</v>
      </c>
      <c r="X336">
        <v>0</v>
      </c>
      <c r="Y336">
        <v>0</v>
      </c>
      <c r="Z336">
        <v>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1</v>
      </c>
      <c r="AG336">
        <v>13.89</v>
      </c>
      <c r="AH336" t="s">
        <v>497</v>
      </c>
      <c r="AI336" t="s">
        <v>3435</v>
      </c>
      <c r="AJ336" t="s">
        <v>62</v>
      </c>
      <c r="AK336">
        <v>115809</v>
      </c>
      <c r="AL336">
        <v>112526</v>
      </c>
      <c r="AM336">
        <v>106883</v>
      </c>
      <c r="AN336">
        <v>42209</v>
      </c>
      <c r="AO336">
        <v>73451</v>
      </c>
      <c r="AP336">
        <v>15936</v>
      </c>
      <c r="AQ336">
        <v>54800</v>
      </c>
      <c r="AR336">
        <v>115106</v>
      </c>
      <c r="AS336">
        <v>52431</v>
      </c>
      <c r="AT336">
        <v>32290</v>
      </c>
      <c r="AU336">
        <v>48616</v>
      </c>
      <c r="AV336">
        <v>37820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111739.149211661</v>
      </c>
      <c r="BD336">
        <v>43865.589294932601</v>
      </c>
      <c r="BE336">
        <v>74112.251249003195</v>
      </c>
      <c r="BF336">
        <v>39575.216427863597</v>
      </c>
      <c r="BG336">
        <v>0</v>
      </c>
      <c r="BH336">
        <v>4514.3515161369696</v>
      </c>
      <c r="BI336">
        <v>28793.2808834805</v>
      </c>
      <c r="BJ336">
        <v>35521.081227033203</v>
      </c>
      <c r="BK336">
        <v>8303.3557304375408</v>
      </c>
      <c r="BL336">
        <v>0</v>
      </c>
    </row>
    <row r="337" spans="1:64" x14ac:dyDescent="0.3">
      <c r="A337">
        <v>9268</v>
      </c>
      <c r="B337">
        <v>12.063000000000001</v>
      </c>
      <c r="C337">
        <v>706.43047999999999</v>
      </c>
      <c r="D337">
        <f t="shared" si="5"/>
        <v>0.52376023436392671</v>
      </c>
      <c r="E337" t="s">
        <v>2187</v>
      </c>
      <c r="F337" t="s">
        <v>532</v>
      </c>
      <c r="G337" t="s">
        <v>62</v>
      </c>
      <c r="H337">
        <v>0.56000000000000005</v>
      </c>
      <c r="I337" t="b">
        <v>0</v>
      </c>
      <c r="J337">
        <v>6.72</v>
      </c>
      <c r="K337">
        <v>706.43011000000001</v>
      </c>
      <c r="L337" t="s">
        <v>2188</v>
      </c>
      <c r="M337" t="s">
        <v>1236</v>
      </c>
      <c r="N337" t="s">
        <v>2189</v>
      </c>
      <c r="O337" t="s">
        <v>2190</v>
      </c>
      <c r="P337">
        <v>530</v>
      </c>
      <c r="Q337" t="b">
        <v>0</v>
      </c>
      <c r="R337" t="b">
        <v>1</v>
      </c>
      <c r="S337" t="b">
        <v>0</v>
      </c>
      <c r="T337" t="s">
        <v>63</v>
      </c>
      <c r="U337" t="b">
        <v>0</v>
      </c>
      <c r="V337" t="b">
        <v>0</v>
      </c>
      <c r="W337">
        <v>9268</v>
      </c>
      <c r="X337">
        <v>0</v>
      </c>
      <c r="Y337">
        <v>0</v>
      </c>
      <c r="Z337">
        <v>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1</v>
      </c>
      <c r="AG337">
        <v>12.68</v>
      </c>
      <c r="AH337" t="s">
        <v>494</v>
      </c>
      <c r="AI337" t="s">
        <v>2192</v>
      </c>
      <c r="AJ337" t="s">
        <v>62</v>
      </c>
      <c r="AK337">
        <v>272927</v>
      </c>
      <c r="AL337">
        <v>224997</v>
      </c>
      <c r="AM337">
        <v>177704</v>
      </c>
      <c r="AN337">
        <v>252427</v>
      </c>
      <c r="AO337">
        <v>262585</v>
      </c>
      <c r="AP337">
        <v>271762</v>
      </c>
      <c r="AQ337">
        <v>298736</v>
      </c>
      <c r="AR337">
        <v>263414</v>
      </c>
      <c r="AS337">
        <v>251081</v>
      </c>
      <c r="AT337">
        <v>311320</v>
      </c>
      <c r="AU337">
        <v>323664</v>
      </c>
      <c r="AV337">
        <v>314904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225209.279870753</v>
      </c>
      <c r="BD337">
        <v>262258.08635524998</v>
      </c>
      <c r="BE337">
        <v>271077.05551689601</v>
      </c>
      <c r="BF337">
        <v>316629.32493497798</v>
      </c>
      <c r="BG337">
        <v>0</v>
      </c>
      <c r="BH337">
        <v>47612.128782370302</v>
      </c>
      <c r="BI337">
        <v>9671.6802353842304</v>
      </c>
      <c r="BJ337">
        <v>24734.628168080599</v>
      </c>
      <c r="BK337">
        <v>6350.17801103482</v>
      </c>
      <c r="BL337">
        <v>0</v>
      </c>
    </row>
    <row r="338" spans="1:64" x14ac:dyDescent="0.3">
      <c r="A338">
        <v>9594</v>
      </c>
      <c r="B338">
        <v>12.656000000000001</v>
      </c>
      <c r="C338">
        <v>722.46105999999997</v>
      </c>
      <c r="D338">
        <f t="shared" si="5"/>
        <v>0.51213806663053896</v>
      </c>
      <c r="E338" t="s">
        <v>2430</v>
      </c>
      <c r="F338" t="s">
        <v>532</v>
      </c>
      <c r="G338" t="s">
        <v>62</v>
      </c>
      <c r="H338">
        <v>0.67</v>
      </c>
      <c r="I338" t="b">
        <v>0</v>
      </c>
      <c r="J338">
        <v>7.29</v>
      </c>
      <c r="K338">
        <v>722.46142999999995</v>
      </c>
      <c r="L338" t="s">
        <v>1715</v>
      </c>
      <c r="M338" t="s">
        <v>1236</v>
      </c>
      <c r="N338" t="s">
        <v>2431</v>
      </c>
      <c r="O338" t="s">
        <v>2432</v>
      </c>
      <c r="P338">
        <v>530</v>
      </c>
      <c r="Q338" t="b">
        <v>0</v>
      </c>
      <c r="R338" t="b">
        <v>1</v>
      </c>
      <c r="S338" t="b">
        <v>0</v>
      </c>
      <c r="T338" t="s">
        <v>63</v>
      </c>
      <c r="U338" t="b">
        <v>0</v>
      </c>
      <c r="V338" t="b">
        <v>0</v>
      </c>
      <c r="W338">
        <v>9594</v>
      </c>
      <c r="X338">
        <v>0</v>
      </c>
      <c r="Y338">
        <v>0</v>
      </c>
      <c r="Z338">
        <v>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1</v>
      </c>
      <c r="AG338">
        <v>31.16</v>
      </c>
      <c r="AH338" t="s">
        <v>499</v>
      </c>
      <c r="AI338" t="s">
        <v>2433</v>
      </c>
      <c r="AJ338" t="s">
        <v>62</v>
      </c>
      <c r="AK338">
        <v>892140</v>
      </c>
      <c r="AL338">
        <v>1190814</v>
      </c>
      <c r="AM338">
        <v>1151641</v>
      </c>
      <c r="AN338">
        <v>939992</v>
      </c>
      <c r="AO338">
        <v>1012588</v>
      </c>
      <c r="AP338">
        <v>663207</v>
      </c>
      <c r="AQ338">
        <v>1003339</v>
      </c>
      <c r="AR338">
        <v>1296675</v>
      </c>
      <c r="AS338">
        <v>938062</v>
      </c>
      <c r="AT338">
        <v>1079711</v>
      </c>
      <c r="AU338">
        <v>947420</v>
      </c>
      <c r="AV338">
        <v>1018444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1078198.15523386</v>
      </c>
      <c r="BD338">
        <v>871929.22832199396</v>
      </c>
      <c r="BE338">
        <v>1079358.61184978</v>
      </c>
      <c r="BF338">
        <v>1015191.8180479601</v>
      </c>
      <c r="BG338">
        <v>0</v>
      </c>
      <c r="BH338">
        <v>162317.54413941901</v>
      </c>
      <c r="BI338">
        <v>184367.06649238101</v>
      </c>
      <c r="BJ338">
        <v>191010.71326827799</v>
      </c>
      <c r="BK338">
        <v>66205.198751595002</v>
      </c>
      <c r="BL338">
        <v>0</v>
      </c>
    </row>
    <row r="339" spans="1:64" x14ac:dyDescent="0.3">
      <c r="A339">
        <v>10254</v>
      </c>
      <c r="B339">
        <v>15.342000000000001</v>
      </c>
      <c r="C339">
        <v>752.54431</v>
      </c>
      <c r="D339">
        <f t="shared" si="5"/>
        <v>0.49166515930367688</v>
      </c>
      <c r="E339" t="s">
        <v>2747</v>
      </c>
      <c r="F339" t="s">
        <v>532</v>
      </c>
      <c r="G339" t="s">
        <v>62</v>
      </c>
      <c r="H339">
        <v>0.17</v>
      </c>
      <c r="I339" t="b">
        <v>0</v>
      </c>
      <c r="J339">
        <v>8.76</v>
      </c>
      <c r="K339">
        <v>752.54467999999997</v>
      </c>
      <c r="L339" t="s">
        <v>2748</v>
      </c>
      <c r="M339" t="s">
        <v>1236</v>
      </c>
      <c r="N339" t="s">
        <v>2749</v>
      </c>
      <c r="O339" t="s">
        <v>2750</v>
      </c>
      <c r="P339">
        <v>530</v>
      </c>
      <c r="Q339" t="b">
        <v>0</v>
      </c>
      <c r="R339" t="b">
        <v>1</v>
      </c>
      <c r="S339" t="b">
        <v>0</v>
      </c>
      <c r="T339" t="s">
        <v>63</v>
      </c>
      <c r="U339" t="b">
        <v>0</v>
      </c>
      <c r="V339" t="b">
        <v>0</v>
      </c>
      <c r="W339">
        <v>10254</v>
      </c>
      <c r="X339">
        <v>0</v>
      </c>
      <c r="Y339">
        <v>0</v>
      </c>
      <c r="Z339">
        <v>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1</v>
      </c>
      <c r="AG339">
        <v>12.39</v>
      </c>
      <c r="AH339" t="s">
        <v>497</v>
      </c>
      <c r="AI339" t="s">
        <v>2752</v>
      </c>
      <c r="AJ339" t="s">
        <v>62</v>
      </c>
      <c r="AK339">
        <v>246424</v>
      </c>
      <c r="AL339">
        <v>287198</v>
      </c>
      <c r="AM339">
        <v>287303</v>
      </c>
      <c r="AN339">
        <v>119157</v>
      </c>
      <c r="AO339">
        <v>149103</v>
      </c>
      <c r="AP339">
        <v>134635</v>
      </c>
      <c r="AQ339">
        <v>209403</v>
      </c>
      <c r="AR339">
        <v>120467</v>
      </c>
      <c r="AS339">
        <v>170476</v>
      </c>
      <c r="AT339">
        <v>74576</v>
      </c>
      <c r="AU339">
        <v>129786</v>
      </c>
      <c r="AV339">
        <v>116936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273641.33233083802</v>
      </c>
      <c r="BD339">
        <v>134298.23374675101</v>
      </c>
      <c r="BE339">
        <v>166782.103302659</v>
      </c>
      <c r="BF339">
        <v>107099.206689888</v>
      </c>
      <c r="BG339">
        <v>0</v>
      </c>
      <c r="BH339">
        <v>23571.157922993902</v>
      </c>
      <c r="BI339">
        <v>14975.9514815904</v>
      </c>
      <c r="BJ339">
        <v>44582.5760717171</v>
      </c>
      <c r="BK339">
        <v>28889.4084297347</v>
      </c>
      <c r="BL339">
        <v>0</v>
      </c>
    </row>
    <row r="340" spans="1:64" x14ac:dyDescent="0.3">
      <c r="A340">
        <v>9223</v>
      </c>
      <c r="B340">
        <v>13.435</v>
      </c>
      <c r="C340">
        <v>704.45050000000003</v>
      </c>
      <c r="D340">
        <f t="shared" si="5"/>
        <v>0.4400591150049683</v>
      </c>
      <c r="E340" t="s">
        <v>2147</v>
      </c>
      <c r="F340" t="s">
        <v>532</v>
      </c>
      <c r="G340" t="s">
        <v>62</v>
      </c>
      <c r="H340">
        <v>0.28000000000000003</v>
      </c>
      <c r="I340" t="b">
        <v>0</v>
      </c>
      <c r="J340">
        <v>7.29</v>
      </c>
      <c r="K340">
        <v>704.45081000000005</v>
      </c>
      <c r="L340" t="s">
        <v>2148</v>
      </c>
      <c r="M340" t="s">
        <v>1236</v>
      </c>
      <c r="N340" t="s">
        <v>2149</v>
      </c>
      <c r="O340" t="s">
        <v>2150</v>
      </c>
      <c r="P340">
        <v>530</v>
      </c>
      <c r="Q340" t="b">
        <v>0</v>
      </c>
      <c r="R340" t="b">
        <v>1</v>
      </c>
      <c r="S340" t="b">
        <v>0</v>
      </c>
      <c r="T340" t="s">
        <v>63</v>
      </c>
      <c r="U340" t="b">
        <v>0</v>
      </c>
      <c r="V340" t="b">
        <v>0</v>
      </c>
      <c r="W340">
        <v>9223</v>
      </c>
      <c r="X340">
        <v>0</v>
      </c>
      <c r="Y340">
        <v>0</v>
      </c>
      <c r="Z340">
        <v>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1</v>
      </c>
      <c r="AG340">
        <v>38.85</v>
      </c>
      <c r="AH340" t="s">
        <v>499</v>
      </c>
      <c r="AI340" t="s">
        <v>2151</v>
      </c>
      <c r="AJ340" t="s">
        <v>62</v>
      </c>
      <c r="AK340">
        <v>639616</v>
      </c>
      <c r="AL340">
        <v>718100</v>
      </c>
      <c r="AM340">
        <v>770458</v>
      </c>
      <c r="AN340">
        <v>774030</v>
      </c>
      <c r="AO340">
        <v>779421</v>
      </c>
      <c r="AP340">
        <v>826033</v>
      </c>
      <c r="AQ340">
        <v>587145</v>
      </c>
      <c r="AR340">
        <v>480818</v>
      </c>
      <c r="AS340">
        <v>516537</v>
      </c>
      <c r="AT340">
        <v>744703</v>
      </c>
      <c r="AU340">
        <v>683861</v>
      </c>
      <c r="AV340">
        <v>633878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709391.28666056402</v>
      </c>
      <c r="BD340">
        <v>793161.05873379402</v>
      </c>
      <c r="BE340">
        <v>528166.80692202901</v>
      </c>
      <c r="BF340">
        <v>687480.59818540199</v>
      </c>
      <c r="BG340">
        <v>0</v>
      </c>
      <c r="BH340">
        <v>65854.029898069595</v>
      </c>
      <c r="BI340">
        <v>28595.030434820801</v>
      </c>
      <c r="BJ340">
        <v>54108.7287120541</v>
      </c>
      <c r="BK340">
        <v>55501.1117564659</v>
      </c>
      <c r="BL340">
        <v>0</v>
      </c>
    </row>
    <row r="341" spans="1:64" x14ac:dyDescent="0.3">
      <c r="A341">
        <v>7620</v>
      </c>
      <c r="B341">
        <v>9.4480000000000004</v>
      </c>
      <c r="C341">
        <v>622.37238000000002</v>
      </c>
      <c r="D341">
        <f t="shared" si="5"/>
        <v>0.38562107690806263</v>
      </c>
      <c r="E341" t="s">
        <v>1234</v>
      </c>
      <c r="F341" t="s">
        <v>532</v>
      </c>
      <c r="G341" t="s">
        <v>62</v>
      </c>
      <c r="H341">
        <v>0.67</v>
      </c>
      <c r="I341" t="b">
        <v>0</v>
      </c>
      <c r="J341">
        <v>6.16</v>
      </c>
      <c r="K341">
        <v>622.37261999999998</v>
      </c>
      <c r="L341" t="s">
        <v>1235</v>
      </c>
      <c r="M341" t="s">
        <v>1236</v>
      </c>
      <c r="N341" t="s">
        <v>1237</v>
      </c>
      <c r="O341" t="s">
        <v>1238</v>
      </c>
      <c r="P341">
        <v>530</v>
      </c>
      <c r="Q341" t="b">
        <v>0</v>
      </c>
      <c r="R341" t="b">
        <v>1</v>
      </c>
      <c r="S341" t="b">
        <v>0</v>
      </c>
      <c r="T341" t="s">
        <v>63</v>
      </c>
      <c r="U341" t="b">
        <v>0</v>
      </c>
      <c r="V341" t="b">
        <v>0</v>
      </c>
      <c r="W341">
        <v>7620</v>
      </c>
      <c r="X341">
        <v>0</v>
      </c>
      <c r="Y341">
        <v>0</v>
      </c>
      <c r="Z341">
        <v>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1</v>
      </c>
      <c r="AG341">
        <v>14.89</v>
      </c>
      <c r="AH341" t="s">
        <v>499</v>
      </c>
      <c r="AI341" t="s">
        <v>1239</v>
      </c>
      <c r="AJ341" t="s">
        <v>62</v>
      </c>
      <c r="AK341">
        <v>161523</v>
      </c>
      <c r="AL341">
        <v>96219</v>
      </c>
      <c r="AM341">
        <v>76119</v>
      </c>
      <c r="AN341">
        <v>246017</v>
      </c>
      <c r="AO341">
        <v>97647</v>
      </c>
      <c r="AP341">
        <v>194651</v>
      </c>
      <c r="AQ341">
        <v>271327</v>
      </c>
      <c r="AR341">
        <v>244574</v>
      </c>
      <c r="AS341">
        <v>185295</v>
      </c>
      <c r="AT341">
        <v>347209</v>
      </c>
      <c r="AU341">
        <v>348668</v>
      </c>
      <c r="AV341">
        <v>304476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111286.972905904</v>
      </c>
      <c r="BD341">
        <v>179438.42516309299</v>
      </c>
      <c r="BE341">
        <v>233732.23472801599</v>
      </c>
      <c r="BF341">
        <v>333450.84499454999</v>
      </c>
      <c r="BG341">
        <v>0</v>
      </c>
      <c r="BH341">
        <v>44651.369535605598</v>
      </c>
      <c r="BI341">
        <v>75345.772666586199</v>
      </c>
      <c r="BJ341">
        <v>44028.6694752076</v>
      </c>
      <c r="BK341">
        <v>25103.722480315799</v>
      </c>
      <c r="BL341">
        <v>0</v>
      </c>
    </row>
    <row r="342" spans="1:64" x14ac:dyDescent="0.3">
      <c r="A342">
        <v>10501</v>
      </c>
      <c r="B342">
        <v>16.254999999999999</v>
      </c>
      <c r="C342">
        <v>766.56066999999996</v>
      </c>
      <c r="D342">
        <f t="shared" si="5"/>
        <v>0.32613215268438311</v>
      </c>
      <c r="E342" t="s">
        <v>2872</v>
      </c>
      <c r="F342" t="s">
        <v>532</v>
      </c>
      <c r="G342" t="s">
        <v>62</v>
      </c>
      <c r="H342">
        <v>0.22</v>
      </c>
      <c r="I342" t="b">
        <v>0</v>
      </c>
      <c r="J342">
        <v>8.9</v>
      </c>
      <c r="K342">
        <v>766.56042000000002</v>
      </c>
      <c r="L342" t="s">
        <v>2873</v>
      </c>
      <c r="M342" t="s">
        <v>1236</v>
      </c>
      <c r="N342" t="s">
        <v>2874</v>
      </c>
      <c r="O342" t="s">
        <v>2875</v>
      </c>
      <c r="P342">
        <v>530</v>
      </c>
      <c r="Q342" t="b">
        <v>0</v>
      </c>
      <c r="R342" t="b">
        <v>1</v>
      </c>
      <c r="S342" t="b">
        <v>0</v>
      </c>
      <c r="T342" t="s">
        <v>63</v>
      </c>
      <c r="U342" t="b">
        <v>0</v>
      </c>
      <c r="V342" t="b">
        <v>0</v>
      </c>
      <c r="W342">
        <v>10501</v>
      </c>
      <c r="X342">
        <v>0</v>
      </c>
      <c r="Y342">
        <v>0</v>
      </c>
      <c r="Z342">
        <v>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1</v>
      </c>
      <c r="AG342">
        <v>11.38</v>
      </c>
      <c r="AH342" t="s">
        <v>504</v>
      </c>
      <c r="AI342" t="s">
        <v>2876</v>
      </c>
      <c r="AJ342" t="s">
        <v>62</v>
      </c>
      <c r="AK342">
        <v>157860</v>
      </c>
      <c r="AL342">
        <v>93472</v>
      </c>
      <c r="AM342">
        <v>74313</v>
      </c>
      <c r="AN342">
        <v>47309</v>
      </c>
      <c r="AO342">
        <v>14797</v>
      </c>
      <c r="AP342">
        <v>27089</v>
      </c>
      <c r="AQ342">
        <v>68983</v>
      </c>
      <c r="AR342">
        <v>118327</v>
      </c>
      <c r="AS342">
        <v>97322</v>
      </c>
      <c r="AT342">
        <v>75247</v>
      </c>
      <c r="AU342">
        <v>12740</v>
      </c>
      <c r="AV342">
        <v>80876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108548.413390717</v>
      </c>
      <c r="BD342">
        <v>29731.816723647298</v>
      </c>
      <c r="BE342">
        <v>94877.584492721799</v>
      </c>
      <c r="BF342">
        <v>56287.698313127701</v>
      </c>
      <c r="BG342">
        <v>0</v>
      </c>
      <c r="BH342">
        <v>43766.302793054499</v>
      </c>
      <c r="BI342">
        <v>16416.336664341801</v>
      </c>
      <c r="BJ342">
        <v>24762.836060037302</v>
      </c>
      <c r="BK342">
        <v>37818.008690848503</v>
      </c>
      <c r="BL342">
        <v>0</v>
      </c>
    </row>
    <row r="343" spans="1:64" x14ac:dyDescent="0.3">
      <c r="A343">
        <v>9893</v>
      </c>
      <c r="B343">
        <v>13.180999999999999</v>
      </c>
      <c r="C343">
        <v>736.47675000000004</v>
      </c>
      <c r="D343">
        <f t="shared" si="5"/>
        <v>0.32587576152581821</v>
      </c>
      <c r="E343" t="s">
        <v>2579</v>
      </c>
      <c r="F343" t="s">
        <v>532</v>
      </c>
      <c r="G343" t="s">
        <v>62</v>
      </c>
      <c r="H343">
        <v>0.67</v>
      </c>
      <c r="I343" t="b">
        <v>0</v>
      </c>
      <c r="J343">
        <v>7.44</v>
      </c>
      <c r="K343">
        <v>736.47699</v>
      </c>
      <c r="L343" t="s">
        <v>1936</v>
      </c>
      <c r="M343" t="s">
        <v>1236</v>
      </c>
      <c r="N343" t="s">
        <v>2580</v>
      </c>
      <c r="O343" t="s">
        <v>2581</v>
      </c>
      <c r="P343">
        <v>530</v>
      </c>
      <c r="Q343" t="b">
        <v>0</v>
      </c>
      <c r="R343" t="b">
        <v>1</v>
      </c>
      <c r="S343" t="b">
        <v>0</v>
      </c>
      <c r="T343" t="s">
        <v>63</v>
      </c>
      <c r="U343" t="b">
        <v>0</v>
      </c>
      <c r="V343" t="b">
        <v>0</v>
      </c>
      <c r="W343">
        <v>9893</v>
      </c>
      <c r="X343">
        <v>0</v>
      </c>
      <c r="Y343">
        <v>0</v>
      </c>
      <c r="Z343">
        <v>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1</v>
      </c>
      <c r="AG343">
        <v>30.28</v>
      </c>
      <c r="AH343" t="s">
        <v>494</v>
      </c>
      <c r="AI343" t="s">
        <v>2582</v>
      </c>
      <c r="AJ343" t="s">
        <v>62</v>
      </c>
      <c r="AK343">
        <v>418443</v>
      </c>
      <c r="AL343">
        <v>487226</v>
      </c>
      <c r="AM343">
        <v>417388</v>
      </c>
      <c r="AN343">
        <v>534088</v>
      </c>
      <c r="AO343">
        <v>503045</v>
      </c>
      <c r="AP343">
        <v>433365</v>
      </c>
      <c r="AQ343">
        <v>535418</v>
      </c>
      <c r="AR343">
        <v>454131</v>
      </c>
      <c r="AS343">
        <v>449425</v>
      </c>
      <c r="AT343">
        <v>550111</v>
      </c>
      <c r="AU343">
        <v>485553</v>
      </c>
      <c r="AV343">
        <v>472697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441019.14414846798</v>
      </c>
      <c r="BD343">
        <v>490166.17751052702</v>
      </c>
      <c r="BE343">
        <v>479658.080769144</v>
      </c>
      <c r="BF343">
        <v>502787.1717756</v>
      </c>
      <c r="BG343">
        <v>0</v>
      </c>
      <c r="BH343">
        <v>40019.690014397303</v>
      </c>
      <c r="BI343">
        <v>51581.742474238701</v>
      </c>
      <c r="BJ343">
        <v>48346.658578609102</v>
      </c>
      <c r="BK343">
        <v>41484.815661300097</v>
      </c>
      <c r="BL343">
        <v>0</v>
      </c>
    </row>
    <row r="344" spans="1:64" x14ac:dyDescent="0.3">
      <c r="A344">
        <v>11582</v>
      </c>
      <c r="B344">
        <v>14.818</v>
      </c>
      <c r="C344">
        <v>828.53936999999996</v>
      </c>
      <c r="D344">
        <f t="shared" si="5"/>
        <v>0.28966629619093198</v>
      </c>
      <c r="E344" t="s">
        <v>3294</v>
      </c>
      <c r="F344" t="s">
        <v>532</v>
      </c>
      <c r="G344" t="s">
        <v>62</v>
      </c>
      <c r="H344">
        <v>0.06</v>
      </c>
      <c r="I344" t="b">
        <v>0</v>
      </c>
      <c r="J344">
        <v>7.77</v>
      </c>
      <c r="K344">
        <v>828.53961000000004</v>
      </c>
      <c r="L344" t="s">
        <v>3295</v>
      </c>
      <c r="M344" t="s">
        <v>1236</v>
      </c>
      <c r="N344" t="s">
        <v>3296</v>
      </c>
      <c r="O344" t="s">
        <v>3297</v>
      </c>
      <c r="P344">
        <v>530</v>
      </c>
      <c r="Q344" t="b">
        <v>0</v>
      </c>
      <c r="R344" t="b">
        <v>1</v>
      </c>
      <c r="S344" t="b">
        <v>0</v>
      </c>
      <c r="T344" t="s">
        <v>63</v>
      </c>
      <c r="U344" t="b">
        <v>0</v>
      </c>
      <c r="V344" t="b">
        <v>0</v>
      </c>
      <c r="W344">
        <v>11582</v>
      </c>
      <c r="X344">
        <v>0</v>
      </c>
      <c r="Y344">
        <v>0</v>
      </c>
      <c r="Z344">
        <v>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1</v>
      </c>
      <c r="AG344">
        <v>31.5</v>
      </c>
      <c r="AH344" t="s">
        <v>496</v>
      </c>
      <c r="AI344" t="s">
        <v>3299</v>
      </c>
      <c r="AJ344" t="s">
        <v>62</v>
      </c>
      <c r="AK344">
        <v>399418</v>
      </c>
      <c r="AL344">
        <v>316553</v>
      </c>
      <c r="AM344">
        <v>506050</v>
      </c>
      <c r="AN344">
        <v>604541</v>
      </c>
      <c r="AO344">
        <v>287833</v>
      </c>
      <c r="AP344">
        <v>459354</v>
      </c>
      <c r="AQ344">
        <v>311566</v>
      </c>
      <c r="AR344">
        <v>371772</v>
      </c>
      <c r="AS344">
        <v>159599</v>
      </c>
      <c r="AT344">
        <v>411849</v>
      </c>
      <c r="AU344">
        <v>288841</v>
      </c>
      <c r="AV344">
        <v>463931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407340.09594770498</v>
      </c>
      <c r="BD344">
        <v>450575.92291155999</v>
      </c>
      <c r="BE344">
        <v>280978.83601817902</v>
      </c>
      <c r="BF344">
        <v>388207.32361392002</v>
      </c>
      <c r="BG344">
        <v>0</v>
      </c>
      <c r="BH344">
        <v>94996.570114095797</v>
      </c>
      <c r="BI344">
        <v>158536.523315561</v>
      </c>
      <c r="BJ344">
        <v>109343.63003263201</v>
      </c>
      <c r="BK344">
        <v>89907.384889281704</v>
      </c>
      <c r="BL344">
        <v>0</v>
      </c>
    </row>
    <row r="345" spans="1:64" x14ac:dyDescent="0.3">
      <c r="A345">
        <v>7621</v>
      </c>
      <c r="B345">
        <v>9.8130000000000006</v>
      </c>
      <c r="C345">
        <v>622.37279999999998</v>
      </c>
      <c r="D345">
        <f t="shared" si="5"/>
        <v>0.28921580772671368</v>
      </c>
      <c r="E345" t="s">
        <v>1234</v>
      </c>
      <c r="F345" t="s">
        <v>532</v>
      </c>
      <c r="G345" t="s">
        <v>62</v>
      </c>
      <c r="H345">
        <v>0.06</v>
      </c>
      <c r="I345" t="b">
        <v>0</v>
      </c>
      <c r="J345">
        <v>6.16</v>
      </c>
      <c r="K345">
        <v>622.37261999999998</v>
      </c>
      <c r="L345" t="s">
        <v>1235</v>
      </c>
      <c r="M345" t="s">
        <v>1236</v>
      </c>
      <c r="N345" t="s">
        <v>1237</v>
      </c>
      <c r="O345" t="s">
        <v>1238</v>
      </c>
      <c r="P345">
        <v>530</v>
      </c>
      <c r="Q345" t="b">
        <v>0</v>
      </c>
      <c r="R345" t="b">
        <v>1</v>
      </c>
      <c r="S345" t="b">
        <v>0</v>
      </c>
      <c r="T345" t="s">
        <v>63</v>
      </c>
      <c r="U345" t="b">
        <v>0</v>
      </c>
      <c r="V345" t="b">
        <v>0</v>
      </c>
      <c r="W345">
        <v>7621</v>
      </c>
      <c r="X345">
        <v>0</v>
      </c>
      <c r="Y345">
        <v>0</v>
      </c>
      <c r="Z345">
        <v>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1</v>
      </c>
      <c r="AG345">
        <v>13.09</v>
      </c>
      <c r="AH345" t="s">
        <v>494</v>
      </c>
      <c r="AI345" t="s">
        <v>1240</v>
      </c>
      <c r="AJ345" t="s">
        <v>62</v>
      </c>
      <c r="AK345">
        <v>28037</v>
      </c>
      <c r="AL345">
        <v>37883</v>
      </c>
      <c r="AM345">
        <v>11023</v>
      </c>
      <c r="AN345">
        <v>28674</v>
      </c>
      <c r="AO345">
        <v>30320</v>
      </c>
      <c r="AP345">
        <v>35668</v>
      </c>
      <c r="AQ345">
        <v>96917</v>
      </c>
      <c r="AR345">
        <v>13367</v>
      </c>
      <c r="AS345">
        <v>76347</v>
      </c>
      <c r="AT345">
        <v>134241</v>
      </c>
      <c r="AU345">
        <v>135385</v>
      </c>
      <c r="AV345">
        <v>132535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25647.4651661639</v>
      </c>
      <c r="BD345">
        <v>31553.724922502901</v>
      </c>
      <c r="BE345">
        <v>62210.144956204</v>
      </c>
      <c r="BF345">
        <v>134053.64902019801</v>
      </c>
      <c r="BG345">
        <v>0</v>
      </c>
      <c r="BH345">
        <v>13588.4349415341</v>
      </c>
      <c r="BI345">
        <v>3656.5046171950798</v>
      </c>
      <c r="BJ345">
        <v>43532.237010924997</v>
      </c>
      <c r="BK345">
        <v>1434.0563380495901</v>
      </c>
      <c r="BL345">
        <v>0</v>
      </c>
    </row>
    <row r="346" spans="1:64" x14ac:dyDescent="0.3">
      <c r="A346">
        <v>8651</v>
      </c>
      <c r="B346">
        <v>12.266999999999999</v>
      </c>
      <c r="C346">
        <v>676.41931</v>
      </c>
      <c r="D346">
        <f t="shared" si="5"/>
        <v>0.26610705732368983</v>
      </c>
      <c r="E346" t="s">
        <v>1708</v>
      </c>
      <c r="F346" t="s">
        <v>532</v>
      </c>
      <c r="G346" t="s">
        <v>62</v>
      </c>
      <c r="H346">
        <v>0.67</v>
      </c>
      <c r="I346" t="b">
        <v>0</v>
      </c>
      <c r="J346">
        <v>6.67</v>
      </c>
      <c r="K346">
        <v>676.41949</v>
      </c>
      <c r="L346" t="s">
        <v>1709</v>
      </c>
      <c r="M346" t="s">
        <v>1236</v>
      </c>
      <c r="N346" t="s">
        <v>1710</v>
      </c>
      <c r="O346" t="s">
        <v>1711</v>
      </c>
      <c r="P346">
        <v>530</v>
      </c>
      <c r="Q346" t="b">
        <v>0</v>
      </c>
      <c r="R346" t="b">
        <v>1</v>
      </c>
      <c r="S346" t="b">
        <v>0</v>
      </c>
      <c r="T346" t="s">
        <v>63</v>
      </c>
      <c r="U346" t="b">
        <v>0</v>
      </c>
      <c r="V346" t="b">
        <v>0</v>
      </c>
      <c r="W346">
        <v>8651</v>
      </c>
      <c r="X346">
        <v>0</v>
      </c>
      <c r="Y346">
        <v>0</v>
      </c>
      <c r="Z346">
        <v>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1</v>
      </c>
      <c r="AG346">
        <v>49.75</v>
      </c>
      <c r="AH346" t="s">
        <v>503</v>
      </c>
      <c r="AI346" t="s">
        <v>1712</v>
      </c>
      <c r="AJ346" t="s">
        <v>62</v>
      </c>
      <c r="AK346">
        <v>927568</v>
      </c>
      <c r="AL346">
        <v>916097</v>
      </c>
      <c r="AM346">
        <v>857160</v>
      </c>
      <c r="AN346">
        <v>857878</v>
      </c>
      <c r="AO346">
        <v>874074</v>
      </c>
      <c r="AP346">
        <v>766908</v>
      </c>
      <c r="AQ346">
        <v>1222690</v>
      </c>
      <c r="AR346">
        <v>1080420</v>
      </c>
      <c r="AS346">
        <v>981581</v>
      </c>
      <c r="AT346">
        <v>1004705</v>
      </c>
      <c r="AU346">
        <v>1027761</v>
      </c>
      <c r="AV346">
        <v>991736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900275.02794229297</v>
      </c>
      <c r="BD346">
        <v>832953.42825580901</v>
      </c>
      <c r="BE346">
        <v>1094897.1604852299</v>
      </c>
      <c r="BF346">
        <v>1008067.2697405301</v>
      </c>
      <c r="BG346">
        <v>0</v>
      </c>
      <c r="BH346">
        <v>37776.3372291091</v>
      </c>
      <c r="BI346">
        <v>57767.504810240403</v>
      </c>
      <c r="BJ346">
        <v>121204.694972461</v>
      </c>
      <c r="BK346">
        <v>18246.107507728</v>
      </c>
      <c r="BL346">
        <v>0</v>
      </c>
    </row>
    <row r="347" spans="1:64" x14ac:dyDescent="0.3">
      <c r="A347">
        <v>9595</v>
      </c>
      <c r="B347">
        <v>12.903</v>
      </c>
      <c r="C347">
        <v>722.46123999999998</v>
      </c>
      <c r="D347">
        <f t="shared" si="5"/>
        <v>0.26298981798245408</v>
      </c>
      <c r="E347" t="s">
        <v>2430</v>
      </c>
      <c r="F347" t="s">
        <v>532</v>
      </c>
      <c r="G347" t="s">
        <v>62</v>
      </c>
      <c r="H347">
        <v>0.61</v>
      </c>
      <c r="I347" t="b">
        <v>0</v>
      </c>
      <c r="J347">
        <v>7.29</v>
      </c>
      <c r="K347">
        <v>722.46142999999995</v>
      </c>
      <c r="L347" t="s">
        <v>1715</v>
      </c>
      <c r="M347" t="s">
        <v>1236</v>
      </c>
      <c r="N347" t="s">
        <v>2431</v>
      </c>
      <c r="O347" t="s">
        <v>2432</v>
      </c>
      <c r="P347">
        <v>530</v>
      </c>
      <c r="Q347" t="b">
        <v>0</v>
      </c>
      <c r="R347" t="b">
        <v>1</v>
      </c>
      <c r="S347" t="b">
        <v>0</v>
      </c>
      <c r="T347" t="s">
        <v>63</v>
      </c>
      <c r="U347" t="b">
        <v>0</v>
      </c>
      <c r="V347" t="b">
        <v>0</v>
      </c>
      <c r="W347">
        <v>9595</v>
      </c>
      <c r="X347">
        <v>0</v>
      </c>
      <c r="Y347">
        <v>0</v>
      </c>
      <c r="Z347">
        <v>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1</v>
      </c>
      <c r="AG347">
        <v>25.88</v>
      </c>
      <c r="AH347" t="s">
        <v>499</v>
      </c>
      <c r="AI347" t="s">
        <v>2434</v>
      </c>
      <c r="AJ347" t="s">
        <v>62</v>
      </c>
      <c r="AK347">
        <v>813442</v>
      </c>
      <c r="AL347">
        <v>1070720</v>
      </c>
      <c r="AM347">
        <v>788452</v>
      </c>
      <c r="AN347">
        <v>933944</v>
      </c>
      <c r="AO347">
        <v>857741</v>
      </c>
      <c r="AP347">
        <v>626269</v>
      </c>
      <c r="AQ347">
        <v>781379</v>
      </c>
      <c r="AR347">
        <v>912789</v>
      </c>
      <c r="AS347">
        <v>902240</v>
      </c>
      <c r="AT347">
        <v>854502</v>
      </c>
      <c r="AU347">
        <v>850324</v>
      </c>
      <c r="AV347">
        <v>800755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890871.31490441598</v>
      </c>
      <c r="BD347">
        <v>805985.12382648303</v>
      </c>
      <c r="BE347">
        <v>865469.35422262701</v>
      </c>
      <c r="BF347">
        <v>835193.550609514</v>
      </c>
      <c r="BG347">
        <v>0</v>
      </c>
      <c r="BH347">
        <v>156254.14722949601</v>
      </c>
      <c r="BI347">
        <v>160234.262527079</v>
      </c>
      <c r="BJ347">
        <v>73014.948502109706</v>
      </c>
      <c r="BK347">
        <v>29897.841454346599</v>
      </c>
      <c r="BL347">
        <v>0</v>
      </c>
    </row>
    <row r="348" spans="1:64" x14ac:dyDescent="0.3">
      <c r="A348">
        <v>8717</v>
      </c>
      <c r="B348">
        <v>10.819000000000001</v>
      </c>
      <c r="C348">
        <v>678.43506000000002</v>
      </c>
      <c r="D348">
        <f t="shared" si="5"/>
        <v>0.17687761994359255</v>
      </c>
      <c r="E348" t="s">
        <v>1770</v>
      </c>
      <c r="F348" t="s">
        <v>532</v>
      </c>
      <c r="G348" t="s">
        <v>62</v>
      </c>
      <c r="H348">
        <v>0.39</v>
      </c>
      <c r="I348" t="b">
        <v>0</v>
      </c>
      <c r="J348">
        <v>7.26</v>
      </c>
      <c r="K348">
        <v>678.43517999999995</v>
      </c>
      <c r="L348" t="s">
        <v>1319</v>
      </c>
      <c r="M348" t="s">
        <v>1236</v>
      </c>
      <c r="N348" t="s">
        <v>1771</v>
      </c>
      <c r="O348" t="s">
        <v>1772</v>
      </c>
      <c r="P348">
        <v>530</v>
      </c>
      <c r="Q348" t="b">
        <v>0</v>
      </c>
      <c r="R348" t="b">
        <v>1</v>
      </c>
      <c r="S348" t="b">
        <v>0</v>
      </c>
      <c r="T348" t="s">
        <v>63</v>
      </c>
      <c r="U348" t="b">
        <v>0</v>
      </c>
      <c r="V348" t="b">
        <v>0</v>
      </c>
      <c r="W348">
        <v>8717</v>
      </c>
      <c r="X348">
        <v>0</v>
      </c>
      <c r="Y348">
        <v>0</v>
      </c>
      <c r="Z348">
        <v>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1</v>
      </c>
      <c r="AG348">
        <v>4.8</v>
      </c>
      <c r="AH348" t="s">
        <v>500</v>
      </c>
      <c r="AI348" t="s">
        <v>1773</v>
      </c>
      <c r="AJ348" t="s">
        <v>62</v>
      </c>
      <c r="AK348">
        <v>44411</v>
      </c>
      <c r="AL348">
        <v>81919</v>
      </c>
      <c r="AM348">
        <v>77601</v>
      </c>
      <c r="AN348">
        <v>52882</v>
      </c>
      <c r="AO348">
        <v>75276</v>
      </c>
      <c r="AP348">
        <v>80032</v>
      </c>
      <c r="AQ348">
        <v>58971</v>
      </c>
      <c r="AR348">
        <v>85256</v>
      </c>
      <c r="AS348">
        <v>36713</v>
      </c>
      <c r="AT348">
        <v>43640</v>
      </c>
      <c r="AU348">
        <v>59080</v>
      </c>
      <c r="AV348">
        <v>49910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67977.097015438907</v>
      </c>
      <c r="BD348">
        <v>69396.610827174605</v>
      </c>
      <c r="BE348">
        <v>60313.4358484271</v>
      </c>
      <c r="BF348">
        <v>50876.662526746397</v>
      </c>
      <c r="BG348">
        <v>0</v>
      </c>
      <c r="BH348">
        <v>20523.014591813899</v>
      </c>
      <c r="BI348">
        <v>14498.1099192976</v>
      </c>
      <c r="BJ348">
        <v>24298.993457007899</v>
      </c>
      <c r="BK348">
        <v>7765.0171496859402</v>
      </c>
      <c r="BL348">
        <v>0</v>
      </c>
    </row>
    <row r="349" spans="1:64" x14ac:dyDescent="0.3">
      <c r="A349">
        <v>9553</v>
      </c>
      <c r="B349">
        <v>9.859</v>
      </c>
      <c r="C349">
        <v>720.44579999999996</v>
      </c>
      <c r="D349">
        <f t="shared" si="5"/>
        <v>0.16656356371573053</v>
      </c>
      <c r="E349" t="s">
        <v>2396</v>
      </c>
      <c r="F349" t="s">
        <v>532</v>
      </c>
      <c r="G349" t="s">
        <v>62</v>
      </c>
      <c r="H349">
        <v>0.5</v>
      </c>
      <c r="I349" t="b">
        <v>0</v>
      </c>
      <c r="J349">
        <v>7.15</v>
      </c>
      <c r="K349">
        <v>720.44568000000004</v>
      </c>
      <c r="L349" t="s">
        <v>2397</v>
      </c>
      <c r="M349" t="s">
        <v>1236</v>
      </c>
      <c r="N349" t="s">
        <v>2398</v>
      </c>
      <c r="O349" t="s">
        <v>2399</v>
      </c>
      <c r="P349">
        <v>530</v>
      </c>
      <c r="Q349" t="b">
        <v>0</v>
      </c>
      <c r="R349" t="b">
        <v>1</v>
      </c>
      <c r="S349" t="b">
        <v>0</v>
      </c>
      <c r="T349" t="s">
        <v>63</v>
      </c>
      <c r="U349" t="b">
        <v>0</v>
      </c>
      <c r="V349" t="b">
        <v>0</v>
      </c>
      <c r="W349">
        <v>9553</v>
      </c>
      <c r="X349">
        <v>0</v>
      </c>
      <c r="Y349">
        <v>0</v>
      </c>
      <c r="Z349">
        <v>1</v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1</v>
      </c>
      <c r="AG349">
        <v>4.84</v>
      </c>
      <c r="AH349" t="s">
        <v>500</v>
      </c>
      <c r="AI349" t="s">
        <v>2401</v>
      </c>
      <c r="AJ349" t="s">
        <v>62</v>
      </c>
      <c r="AK349">
        <v>38951</v>
      </c>
      <c r="AL349">
        <v>65067</v>
      </c>
      <c r="AM349">
        <v>51857</v>
      </c>
      <c r="AN349">
        <v>39317</v>
      </c>
      <c r="AO349">
        <v>64863</v>
      </c>
      <c r="AP349">
        <v>68991</v>
      </c>
      <c r="AQ349">
        <v>6555</v>
      </c>
      <c r="AR349">
        <v>20473</v>
      </c>
      <c r="AS349">
        <v>30212</v>
      </c>
      <c r="AT349">
        <v>34609</v>
      </c>
      <c r="AU349">
        <v>47208</v>
      </c>
      <c r="AV349">
        <v>45130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51958.431379365502</v>
      </c>
      <c r="BD349">
        <v>57723.569459068502</v>
      </c>
      <c r="BE349">
        <v>19079.733229537698</v>
      </c>
      <c r="BF349">
        <v>42315.757909538799</v>
      </c>
      <c r="BG349">
        <v>0</v>
      </c>
      <c r="BH349">
        <v>13058.351667179501</v>
      </c>
      <c r="BI349">
        <v>16073.5923453373</v>
      </c>
      <c r="BJ349">
        <v>11890.0487497301</v>
      </c>
      <c r="BK349">
        <v>6754.2189964081199</v>
      </c>
      <c r="BL349">
        <v>0</v>
      </c>
    </row>
    <row r="350" spans="1:64" x14ac:dyDescent="0.3">
      <c r="A350">
        <v>10293</v>
      </c>
      <c r="B350">
        <v>13.629</v>
      </c>
      <c r="C350">
        <v>754.46660999999995</v>
      </c>
      <c r="D350">
        <f t="shared" si="5"/>
        <v>0.15905278964000483</v>
      </c>
      <c r="E350" t="s">
        <v>2769</v>
      </c>
      <c r="F350" t="s">
        <v>532</v>
      </c>
      <c r="G350" t="s">
        <v>62</v>
      </c>
      <c r="H350">
        <v>0.67</v>
      </c>
      <c r="I350" t="b">
        <v>0</v>
      </c>
      <c r="J350">
        <v>7.02</v>
      </c>
      <c r="K350">
        <v>754.46649000000002</v>
      </c>
      <c r="L350" t="s">
        <v>2770</v>
      </c>
      <c r="M350" t="s">
        <v>1236</v>
      </c>
      <c r="N350" t="s">
        <v>2771</v>
      </c>
      <c r="O350" t="s">
        <v>2772</v>
      </c>
      <c r="P350">
        <v>530</v>
      </c>
      <c r="Q350" t="b">
        <v>0</v>
      </c>
      <c r="R350" t="b">
        <v>1</v>
      </c>
      <c r="S350" t="b">
        <v>0</v>
      </c>
      <c r="T350" t="s">
        <v>63</v>
      </c>
      <c r="U350" t="b">
        <v>0</v>
      </c>
      <c r="V350" t="b">
        <v>0</v>
      </c>
      <c r="W350">
        <v>10293</v>
      </c>
      <c r="X350">
        <v>0</v>
      </c>
      <c r="Y350">
        <v>0</v>
      </c>
      <c r="Z350">
        <v>1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1</v>
      </c>
      <c r="AG350">
        <v>10.27</v>
      </c>
      <c r="AH350" t="s">
        <v>499</v>
      </c>
      <c r="AI350" t="s">
        <v>2773</v>
      </c>
      <c r="AJ350" t="s">
        <v>62</v>
      </c>
      <c r="AK350">
        <v>111699</v>
      </c>
      <c r="AL350">
        <v>155637</v>
      </c>
      <c r="AM350">
        <v>115051</v>
      </c>
      <c r="AN350">
        <v>153942</v>
      </c>
      <c r="AO350">
        <v>160218</v>
      </c>
      <c r="AP350">
        <v>181206</v>
      </c>
      <c r="AQ350">
        <v>138318</v>
      </c>
      <c r="AR350">
        <v>106554</v>
      </c>
      <c r="AS350">
        <v>139017</v>
      </c>
      <c r="AT350">
        <v>124843</v>
      </c>
      <c r="AU350">
        <v>191834</v>
      </c>
      <c r="AV350">
        <v>143533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127462.29969030801</v>
      </c>
      <c r="BD350">
        <v>165121.718803439</v>
      </c>
      <c r="BE350">
        <v>127963.022875518</v>
      </c>
      <c r="BF350">
        <v>153403.33032869501</v>
      </c>
      <c r="BG350">
        <v>0</v>
      </c>
      <c r="BH350">
        <v>24457.478842705001</v>
      </c>
      <c r="BI350">
        <v>14278.2043607326</v>
      </c>
      <c r="BJ350">
        <v>18543.969803848999</v>
      </c>
      <c r="BK350">
        <v>34569.355817545198</v>
      </c>
      <c r="BL350">
        <v>0</v>
      </c>
    </row>
    <row r="351" spans="1:64" x14ac:dyDescent="0.3">
      <c r="A351">
        <v>9991</v>
      </c>
      <c r="B351">
        <v>12.872</v>
      </c>
      <c r="C351">
        <v>740.45074</v>
      </c>
      <c r="D351">
        <f t="shared" si="5"/>
        <v>9.453700246562044E-2</v>
      </c>
      <c r="E351" t="s">
        <v>2619</v>
      </c>
      <c r="F351" t="s">
        <v>532</v>
      </c>
      <c r="G351" t="s">
        <v>62</v>
      </c>
      <c r="H351">
        <v>0.5</v>
      </c>
      <c r="I351" t="b">
        <v>0</v>
      </c>
      <c r="J351">
        <v>6.88</v>
      </c>
      <c r="K351">
        <v>740.45081000000005</v>
      </c>
      <c r="L351" t="s">
        <v>2620</v>
      </c>
      <c r="M351" t="s">
        <v>1236</v>
      </c>
      <c r="N351" t="s">
        <v>2621</v>
      </c>
      <c r="O351" t="s">
        <v>2622</v>
      </c>
      <c r="P351">
        <v>530</v>
      </c>
      <c r="Q351" t="b">
        <v>0</v>
      </c>
      <c r="R351" t="b">
        <v>1</v>
      </c>
      <c r="S351" t="b">
        <v>0</v>
      </c>
      <c r="T351" t="s">
        <v>63</v>
      </c>
      <c r="U351" t="b">
        <v>0</v>
      </c>
      <c r="V351" t="b">
        <v>0</v>
      </c>
      <c r="W351">
        <v>9991</v>
      </c>
      <c r="X351">
        <v>0</v>
      </c>
      <c r="Y351">
        <v>0</v>
      </c>
      <c r="Z351">
        <v>1</v>
      </c>
      <c r="AA351">
        <v>-1</v>
      </c>
      <c r="AB351">
        <v>-1</v>
      </c>
      <c r="AC351">
        <v>-1</v>
      </c>
      <c r="AD351">
        <v>-1</v>
      </c>
      <c r="AE351">
        <v>-1</v>
      </c>
      <c r="AF351">
        <v>1</v>
      </c>
      <c r="AG351">
        <v>9.25</v>
      </c>
      <c r="AH351" t="s">
        <v>497</v>
      </c>
      <c r="AI351" t="s">
        <v>2623</v>
      </c>
      <c r="AJ351" t="s">
        <v>62</v>
      </c>
      <c r="AK351">
        <v>90047</v>
      </c>
      <c r="AL351">
        <v>197483</v>
      </c>
      <c r="AM351">
        <v>153519</v>
      </c>
      <c r="AN351">
        <v>109491</v>
      </c>
      <c r="AO351">
        <v>119664</v>
      </c>
      <c r="AP351">
        <v>96075</v>
      </c>
      <c r="AQ351">
        <v>104240</v>
      </c>
      <c r="AR351">
        <v>93751</v>
      </c>
      <c r="AS351">
        <v>72423</v>
      </c>
      <c r="AT351">
        <v>88027</v>
      </c>
      <c r="AU351">
        <v>102932</v>
      </c>
      <c r="AV351">
        <v>65271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147016.248123781</v>
      </c>
      <c r="BD351">
        <v>108409.664127721</v>
      </c>
      <c r="BE351">
        <v>90137.837593889199</v>
      </c>
      <c r="BF351">
        <v>85410.327353023094</v>
      </c>
      <c r="BG351">
        <v>0</v>
      </c>
      <c r="BH351">
        <v>54012.542663900698</v>
      </c>
      <c r="BI351">
        <v>11831.7612221281</v>
      </c>
      <c r="BJ351">
        <v>16213.303092084299</v>
      </c>
      <c r="BK351">
        <v>18966.475122788001</v>
      </c>
      <c r="BL351">
        <v>0</v>
      </c>
    </row>
    <row r="352" spans="1:64" x14ac:dyDescent="0.3">
      <c r="A352">
        <v>8374</v>
      </c>
      <c r="B352">
        <v>11.817</v>
      </c>
      <c r="C352">
        <v>662.40392999999995</v>
      </c>
      <c r="D352">
        <f t="shared" si="5"/>
        <v>9.0579180888845659E-2</v>
      </c>
      <c r="E352" t="s">
        <v>1561</v>
      </c>
      <c r="F352" t="s">
        <v>532</v>
      </c>
      <c r="G352" t="s">
        <v>62</v>
      </c>
      <c r="H352">
        <v>0.44</v>
      </c>
      <c r="I352" t="b">
        <v>0</v>
      </c>
      <c r="J352">
        <v>6.52</v>
      </c>
      <c r="K352">
        <v>662.40386999999998</v>
      </c>
      <c r="L352" t="s">
        <v>1562</v>
      </c>
      <c r="M352" t="s">
        <v>1236</v>
      </c>
      <c r="N352" t="s">
        <v>1563</v>
      </c>
      <c r="O352" t="s">
        <v>1564</v>
      </c>
      <c r="P352">
        <v>530</v>
      </c>
      <c r="Q352" t="b">
        <v>0</v>
      </c>
      <c r="R352" t="b">
        <v>1</v>
      </c>
      <c r="S352" t="b">
        <v>0</v>
      </c>
      <c r="T352" t="s">
        <v>63</v>
      </c>
      <c r="U352" t="b">
        <v>0</v>
      </c>
      <c r="V352" t="b">
        <v>0</v>
      </c>
      <c r="W352">
        <v>8374</v>
      </c>
      <c r="X352">
        <v>0</v>
      </c>
      <c r="Y352">
        <v>0</v>
      </c>
      <c r="Z352">
        <v>1</v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1</v>
      </c>
      <c r="AG352">
        <v>4.4800000000000004</v>
      </c>
      <c r="AH352" t="s">
        <v>502</v>
      </c>
      <c r="AI352" t="s">
        <v>1565</v>
      </c>
      <c r="AJ352" t="s">
        <v>62</v>
      </c>
      <c r="AK352">
        <v>30846</v>
      </c>
      <c r="AL352">
        <v>64437</v>
      </c>
      <c r="AM352">
        <v>69584</v>
      </c>
      <c r="AN352">
        <v>128496</v>
      </c>
      <c r="AO352">
        <v>75155</v>
      </c>
      <c r="AP352">
        <v>119340</v>
      </c>
      <c r="AQ352">
        <v>146249</v>
      </c>
      <c r="AR352">
        <v>114137</v>
      </c>
      <c r="AS352">
        <v>105776</v>
      </c>
      <c r="AT352">
        <v>160263</v>
      </c>
      <c r="AU352">
        <v>171449</v>
      </c>
      <c r="AV352">
        <v>205857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54955.813084017398</v>
      </c>
      <c r="BD352">
        <v>107663.664230154</v>
      </c>
      <c r="BE352">
        <v>122053.84902646299</v>
      </c>
      <c r="BF352">
        <v>179189.81749582</v>
      </c>
      <c r="BG352">
        <v>0</v>
      </c>
      <c r="BH352">
        <v>21037.5654363754</v>
      </c>
      <c r="BI352">
        <v>28523.1257776983</v>
      </c>
      <c r="BJ352">
        <v>21366.729954265302</v>
      </c>
      <c r="BK352">
        <v>23762.390558632</v>
      </c>
      <c r="BL352">
        <v>0</v>
      </c>
    </row>
    <row r="353" spans="1:64" x14ac:dyDescent="0.3">
      <c r="A353">
        <v>8752</v>
      </c>
      <c r="B353">
        <v>10.611000000000001</v>
      </c>
      <c r="C353">
        <v>680.41436999999996</v>
      </c>
      <c r="D353">
        <f t="shared" si="5"/>
        <v>8.8181551463992661E-2</v>
      </c>
      <c r="E353" t="s">
        <v>1802</v>
      </c>
      <c r="F353" t="s">
        <v>532</v>
      </c>
      <c r="G353" t="s">
        <v>62</v>
      </c>
      <c r="H353">
        <v>0.22</v>
      </c>
      <c r="I353" t="b">
        <v>0</v>
      </c>
      <c r="J353">
        <v>6.72</v>
      </c>
      <c r="K353">
        <v>680.41443000000004</v>
      </c>
      <c r="L353" t="s">
        <v>1330</v>
      </c>
      <c r="M353" t="s">
        <v>1236</v>
      </c>
      <c r="N353" t="s">
        <v>1803</v>
      </c>
      <c r="O353" t="s">
        <v>1804</v>
      </c>
      <c r="P353">
        <v>530</v>
      </c>
      <c r="Q353" t="b">
        <v>0</v>
      </c>
      <c r="R353" t="b">
        <v>1</v>
      </c>
      <c r="S353" t="b">
        <v>0</v>
      </c>
      <c r="T353" t="s">
        <v>63</v>
      </c>
      <c r="U353" t="b">
        <v>0</v>
      </c>
      <c r="V353" t="b">
        <v>0</v>
      </c>
      <c r="W353">
        <v>8752</v>
      </c>
      <c r="X353">
        <v>0</v>
      </c>
      <c r="Y353">
        <v>0</v>
      </c>
      <c r="Z353">
        <v>1</v>
      </c>
      <c r="AA353">
        <v>-1</v>
      </c>
      <c r="AB353">
        <v>-1</v>
      </c>
      <c r="AC353">
        <v>-1</v>
      </c>
      <c r="AD353">
        <v>-1</v>
      </c>
      <c r="AE353">
        <v>-1</v>
      </c>
      <c r="AF353">
        <v>1</v>
      </c>
      <c r="AG353">
        <v>12.53</v>
      </c>
      <c r="AH353" t="s">
        <v>494</v>
      </c>
      <c r="AI353" t="s">
        <v>1805</v>
      </c>
      <c r="AJ353" t="s">
        <v>62</v>
      </c>
      <c r="AK353">
        <v>89977</v>
      </c>
      <c r="AL353">
        <v>101427</v>
      </c>
      <c r="AM353">
        <v>51445</v>
      </c>
      <c r="AN353">
        <v>183380</v>
      </c>
      <c r="AO353">
        <v>101693</v>
      </c>
      <c r="AP353">
        <v>85448</v>
      </c>
      <c r="AQ353">
        <v>109623</v>
      </c>
      <c r="AR353">
        <v>139994</v>
      </c>
      <c r="AS353">
        <v>114184</v>
      </c>
      <c r="AT353">
        <v>186534</v>
      </c>
      <c r="AU353">
        <v>164006</v>
      </c>
      <c r="AV353">
        <v>171041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80949.459242698504</v>
      </c>
      <c r="BD353">
        <v>123507.023999029</v>
      </c>
      <c r="BE353">
        <v>121267.102439041</v>
      </c>
      <c r="BF353">
        <v>173860.297443694</v>
      </c>
      <c r="BG353">
        <v>0</v>
      </c>
      <c r="BH353">
        <v>26185.263822511301</v>
      </c>
      <c r="BI353">
        <v>52483.454887102002</v>
      </c>
      <c r="BJ353">
        <v>16377.6623554857</v>
      </c>
      <c r="BK353">
        <v>11525.3500197749</v>
      </c>
      <c r="BL353">
        <v>0</v>
      </c>
    </row>
    <row r="354" spans="1:64" x14ac:dyDescent="0.3">
      <c r="A354">
        <v>10781</v>
      </c>
      <c r="B354">
        <v>16.762</v>
      </c>
      <c r="C354">
        <v>780.57592999999997</v>
      </c>
      <c r="D354">
        <f t="shared" si="5"/>
        <v>7.6866315188465165E-2</v>
      </c>
      <c r="E354" t="s">
        <v>2961</v>
      </c>
      <c r="F354" t="s">
        <v>532</v>
      </c>
      <c r="G354" t="s">
        <v>62</v>
      </c>
      <c r="H354">
        <v>0.44</v>
      </c>
      <c r="I354" t="b">
        <v>0</v>
      </c>
      <c r="J354">
        <v>9.18</v>
      </c>
      <c r="K354">
        <v>780.57599000000005</v>
      </c>
      <c r="L354" t="s">
        <v>2962</v>
      </c>
      <c r="M354" t="s">
        <v>1236</v>
      </c>
      <c r="N354" t="s">
        <v>2963</v>
      </c>
      <c r="O354" t="s">
        <v>2964</v>
      </c>
      <c r="P354">
        <v>530</v>
      </c>
      <c r="Q354" t="b">
        <v>0</v>
      </c>
      <c r="R354" t="b">
        <v>1</v>
      </c>
      <c r="S354" t="b">
        <v>0</v>
      </c>
      <c r="T354" t="s">
        <v>63</v>
      </c>
      <c r="U354" t="b">
        <v>0</v>
      </c>
      <c r="V354" t="b">
        <v>0</v>
      </c>
      <c r="W354">
        <v>10781</v>
      </c>
      <c r="X354">
        <v>0</v>
      </c>
      <c r="Y354">
        <v>0</v>
      </c>
      <c r="Z354">
        <v>1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1</v>
      </c>
      <c r="AG354">
        <v>9.86</v>
      </c>
      <c r="AH354" t="s">
        <v>493</v>
      </c>
      <c r="AI354" t="s">
        <v>2965</v>
      </c>
      <c r="AJ354" t="s">
        <v>62</v>
      </c>
      <c r="AK354">
        <v>266420</v>
      </c>
      <c r="AL354">
        <v>259543</v>
      </c>
      <c r="AM354">
        <v>218371</v>
      </c>
      <c r="AN354">
        <v>69146</v>
      </c>
      <c r="AO354">
        <v>53282</v>
      </c>
      <c r="AP354">
        <v>21156</v>
      </c>
      <c r="AQ354">
        <v>93737</v>
      </c>
      <c r="AR354">
        <v>82243</v>
      </c>
      <c r="AS354">
        <v>106638</v>
      </c>
      <c r="AT354">
        <v>5460</v>
      </c>
      <c r="AU354">
        <v>7244</v>
      </c>
      <c r="AV354">
        <v>22719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248111.446771455</v>
      </c>
      <c r="BD354">
        <v>47861.172057548203</v>
      </c>
      <c r="BE354">
        <v>94206.146530292099</v>
      </c>
      <c r="BF354">
        <v>11807.4200109988</v>
      </c>
      <c r="BG354">
        <v>0</v>
      </c>
      <c r="BH354">
        <v>25984.4255820666</v>
      </c>
      <c r="BI354">
        <v>24450.012761792899</v>
      </c>
      <c r="BJ354">
        <v>12204.1657426083</v>
      </c>
      <c r="BK354">
        <v>9491.3196723526398</v>
      </c>
      <c r="BL354">
        <v>0</v>
      </c>
    </row>
    <row r="355" spans="1:64" x14ac:dyDescent="0.3">
      <c r="A355" s="13">
        <v>11142</v>
      </c>
      <c r="B355" s="13">
        <v>15.493</v>
      </c>
      <c r="C355" s="13">
        <v>800.48064999999997</v>
      </c>
      <c r="D355" s="13">
        <f t="shared" si="5"/>
        <v>8.1575322667852426</v>
      </c>
      <c r="E355" s="13" t="s">
        <v>3096</v>
      </c>
      <c r="F355" s="13" t="s">
        <v>512</v>
      </c>
      <c r="G355" s="13" t="s">
        <v>62</v>
      </c>
      <c r="H355" s="13">
        <v>0.44</v>
      </c>
      <c r="I355" s="13" t="b">
        <v>0</v>
      </c>
      <c r="J355" s="13">
        <v>7.57</v>
      </c>
      <c r="K355" s="13">
        <v>800.48717999999997</v>
      </c>
      <c r="L355" s="13" t="s">
        <v>3097</v>
      </c>
      <c r="M355" s="13" t="s">
        <v>1070</v>
      </c>
      <c r="N355" s="13" t="s">
        <v>3098</v>
      </c>
      <c r="O355" s="13" t="s">
        <v>3099</v>
      </c>
      <c r="P355" s="13">
        <v>530</v>
      </c>
      <c r="Q355" s="13" t="b">
        <v>0</v>
      </c>
      <c r="R355" s="13" t="b">
        <v>1</v>
      </c>
      <c r="S355" s="13" t="b">
        <v>0</v>
      </c>
      <c r="T355" s="13" t="s">
        <v>63</v>
      </c>
      <c r="U355" s="13" t="b">
        <v>0</v>
      </c>
      <c r="V355" s="13" t="b">
        <v>0</v>
      </c>
      <c r="W355" s="13">
        <v>11142</v>
      </c>
      <c r="X355" s="13">
        <v>0</v>
      </c>
      <c r="Y355" s="13">
        <v>0</v>
      </c>
      <c r="Z355" s="13">
        <v>0.92</v>
      </c>
      <c r="AA355" s="13">
        <v>-1</v>
      </c>
      <c r="AB355" s="13">
        <v>-1</v>
      </c>
      <c r="AC355" s="13">
        <v>-1</v>
      </c>
      <c r="AD355" s="13">
        <v>-1</v>
      </c>
      <c r="AE355" s="13">
        <v>-1</v>
      </c>
      <c r="AF355" s="13">
        <v>0.92</v>
      </c>
      <c r="AG355" s="13">
        <v>204.35</v>
      </c>
      <c r="AH355" s="13" t="s">
        <v>500</v>
      </c>
      <c r="AI355" s="13" t="s">
        <v>3100</v>
      </c>
      <c r="AJ355" s="13" t="s">
        <v>62</v>
      </c>
      <c r="AK355" s="13">
        <v>746773</v>
      </c>
      <c r="AL355" s="13">
        <v>1068997</v>
      </c>
      <c r="AM355" s="13">
        <v>703363</v>
      </c>
      <c r="AN355" s="13">
        <v>831726</v>
      </c>
      <c r="AO355" s="13">
        <v>997983</v>
      </c>
      <c r="AP355" s="13">
        <v>587020</v>
      </c>
      <c r="AQ355" s="13">
        <v>3167351</v>
      </c>
      <c r="AR355" s="13">
        <v>2903021</v>
      </c>
      <c r="AS355" s="13">
        <v>2669975</v>
      </c>
      <c r="AT355" s="13">
        <v>3488690</v>
      </c>
      <c r="AU355" s="13">
        <v>4471010</v>
      </c>
      <c r="AV355" s="13">
        <v>3175323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839711.04346136202</v>
      </c>
      <c r="BD355" s="13">
        <v>805576.18612241</v>
      </c>
      <c r="BE355" s="13">
        <v>2913449.1678328202</v>
      </c>
      <c r="BF355" s="13">
        <v>3711674.14628834</v>
      </c>
      <c r="BG355" s="13">
        <v>0</v>
      </c>
      <c r="BH355" s="13">
        <v>199750.17112496999</v>
      </c>
      <c r="BI355" s="13">
        <v>206725.26386049599</v>
      </c>
      <c r="BJ355" s="13">
        <v>248851.627410043</v>
      </c>
      <c r="BK355" s="13">
        <v>676012.64074295503</v>
      </c>
      <c r="BL355" s="13">
        <v>0</v>
      </c>
    </row>
    <row r="356" spans="1:64" x14ac:dyDescent="0.3">
      <c r="A356">
        <v>9181</v>
      </c>
      <c r="B356">
        <v>10.855</v>
      </c>
      <c r="C356">
        <v>702.39544999999998</v>
      </c>
      <c r="D356">
        <f t="shared" si="5"/>
        <v>4.7693703350127814</v>
      </c>
      <c r="E356" t="s">
        <v>2103</v>
      </c>
      <c r="F356" t="s">
        <v>512</v>
      </c>
      <c r="G356" t="s">
        <v>62</v>
      </c>
      <c r="H356">
        <v>0.06</v>
      </c>
      <c r="I356" t="b">
        <v>0</v>
      </c>
      <c r="J356">
        <v>6.45</v>
      </c>
      <c r="K356">
        <v>702.39880000000005</v>
      </c>
      <c r="L356" t="s">
        <v>2104</v>
      </c>
      <c r="M356" t="s">
        <v>1070</v>
      </c>
      <c r="N356" t="s">
        <v>2105</v>
      </c>
      <c r="O356" t="s">
        <v>2106</v>
      </c>
      <c r="P356">
        <v>530</v>
      </c>
      <c r="Q356" t="b">
        <v>0</v>
      </c>
      <c r="R356" t="b">
        <v>1</v>
      </c>
      <c r="S356" t="b">
        <v>0</v>
      </c>
      <c r="T356" t="s">
        <v>63</v>
      </c>
      <c r="U356" t="b">
        <v>0</v>
      </c>
      <c r="V356" t="b">
        <v>0</v>
      </c>
      <c r="W356">
        <v>9181</v>
      </c>
      <c r="X356">
        <v>0</v>
      </c>
      <c r="Y356">
        <v>0</v>
      </c>
      <c r="Z356">
        <v>0.97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0.97</v>
      </c>
      <c r="AG356">
        <v>3.4</v>
      </c>
      <c r="AH356" t="s">
        <v>496</v>
      </c>
      <c r="AI356" t="s">
        <v>2107</v>
      </c>
      <c r="AJ356" t="s">
        <v>62</v>
      </c>
      <c r="AK356">
        <v>13193</v>
      </c>
      <c r="AL356">
        <v>6275</v>
      </c>
      <c r="AM356">
        <v>10910</v>
      </c>
      <c r="AN356">
        <v>19874</v>
      </c>
      <c r="AO356">
        <v>11136</v>
      </c>
      <c r="AP356">
        <v>20860</v>
      </c>
      <c r="AQ356">
        <v>19279</v>
      </c>
      <c r="AR356">
        <v>15007</v>
      </c>
      <c r="AS356">
        <v>17270</v>
      </c>
      <c r="AT356">
        <v>11206</v>
      </c>
      <c r="AU356">
        <v>30326</v>
      </c>
      <c r="AV356">
        <v>33702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10126.0705043321</v>
      </c>
      <c r="BD356">
        <v>17289.876714363701</v>
      </c>
      <c r="BE356">
        <v>17185.370212758498</v>
      </c>
      <c r="BF356">
        <v>25078.001839401299</v>
      </c>
      <c r="BG356">
        <v>0</v>
      </c>
      <c r="BH356">
        <v>3524.8127998978598</v>
      </c>
      <c r="BI356">
        <v>5352.0288132047899</v>
      </c>
      <c r="BJ356">
        <v>2137.39780771089</v>
      </c>
      <c r="BK356">
        <v>12131.440342452401</v>
      </c>
      <c r="BL356">
        <v>0</v>
      </c>
    </row>
    <row r="357" spans="1:64" x14ac:dyDescent="0.3">
      <c r="A357">
        <v>10737</v>
      </c>
      <c r="B357">
        <v>13.335000000000001</v>
      </c>
      <c r="C357">
        <v>778.54272000000003</v>
      </c>
      <c r="D357">
        <f t="shared" si="5"/>
        <v>4.5469773275169265</v>
      </c>
      <c r="E357" t="s">
        <v>2943</v>
      </c>
      <c r="F357" t="s">
        <v>512</v>
      </c>
      <c r="G357" t="s">
        <v>62</v>
      </c>
      <c r="H357">
        <v>0.5</v>
      </c>
      <c r="I357" t="b">
        <v>0</v>
      </c>
      <c r="J357">
        <v>9.5</v>
      </c>
      <c r="K357">
        <v>778.53917999999999</v>
      </c>
      <c r="L357" t="s">
        <v>2944</v>
      </c>
      <c r="M357" t="s">
        <v>1070</v>
      </c>
      <c r="N357" t="s">
        <v>2945</v>
      </c>
      <c r="O357" t="s">
        <v>2946</v>
      </c>
      <c r="P357">
        <v>530</v>
      </c>
      <c r="Q357" t="b">
        <v>0</v>
      </c>
      <c r="R357" t="b">
        <v>1</v>
      </c>
      <c r="S357" t="b">
        <v>0</v>
      </c>
      <c r="T357" t="s">
        <v>63</v>
      </c>
      <c r="U357" t="b">
        <v>0</v>
      </c>
      <c r="V357" t="b">
        <v>0</v>
      </c>
      <c r="W357">
        <v>10737</v>
      </c>
      <c r="X357">
        <v>0</v>
      </c>
      <c r="Y357">
        <v>0</v>
      </c>
      <c r="Z357">
        <v>0.98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0.98</v>
      </c>
      <c r="AG357">
        <v>10.58</v>
      </c>
      <c r="AH357" t="s">
        <v>495</v>
      </c>
      <c r="AI357" t="s">
        <v>2947</v>
      </c>
      <c r="AJ357" t="s">
        <v>62</v>
      </c>
      <c r="AK357">
        <v>195010</v>
      </c>
      <c r="AL357">
        <v>183194</v>
      </c>
      <c r="AM357">
        <v>232684</v>
      </c>
      <c r="AN357">
        <v>152061</v>
      </c>
      <c r="AO357">
        <v>150482</v>
      </c>
      <c r="AP357">
        <v>94604</v>
      </c>
      <c r="AQ357">
        <v>210135</v>
      </c>
      <c r="AR357">
        <v>260981</v>
      </c>
      <c r="AS357">
        <v>145456</v>
      </c>
      <c r="AT357">
        <v>162870</v>
      </c>
      <c r="AU357">
        <v>173799</v>
      </c>
      <c r="AV357">
        <v>125303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203629.312720569</v>
      </c>
      <c r="BD357">
        <v>132382.34045695601</v>
      </c>
      <c r="BE357">
        <v>205523.81677351001</v>
      </c>
      <c r="BF357">
        <v>153990.702419156</v>
      </c>
      <c r="BG357">
        <v>0</v>
      </c>
      <c r="BH357">
        <v>25846.700086139601</v>
      </c>
      <c r="BI357">
        <v>32726.471423921499</v>
      </c>
      <c r="BJ357">
        <v>57900.207957061801</v>
      </c>
      <c r="BK357">
        <v>25437.788431017099</v>
      </c>
      <c r="BL357">
        <v>0</v>
      </c>
    </row>
    <row r="358" spans="1:64" x14ac:dyDescent="0.3">
      <c r="A358">
        <v>11814</v>
      </c>
      <c r="B358">
        <v>13.849</v>
      </c>
      <c r="C358">
        <v>844.50977</v>
      </c>
      <c r="D358">
        <f t="shared" si="5"/>
        <v>4.3338564787158234</v>
      </c>
      <c r="E358" t="s">
        <v>3359</v>
      </c>
      <c r="F358" t="s">
        <v>512</v>
      </c>
      <c r="G358" t="s">
        <v>62</v>
      </c>
      <c r="H358">
        <v>0.11</v>
      </c>
      <c r="I358" t="b">
        <v>0</v>
      </c>
      <c r="J358">
        <v>7.88</v>
      </c>
      <c r="K358">
        <v>844.51342999999997</v>
      </c>
      <c r="L358" t="s">
        <v>3360</v>
      </c>
      <c r="M358" t="s">
        <v>1070</v>
      </c>
      <c r="N358" t="s">
        <v>3361</v>
      </c>
      <c r="O358" t="s">
        <v>3362</v>
      </c>
      <c r="P358">
        <v>530</v>
      </c>
      <c r="Q358" t="b">
        <v>0</v>
      </c>
      <c r="R358" t="b">
        <v>1</v>
      </c>
      <c r="S358" t="b">
        <v>0</v>
      </c>
      <c r="T358" t="s">
        <v>63</v>
      </c>
      <c r="U358" t="b">
        <v>0</v>
      </c>
      <c r="V358" t="b">
        <v>0</v>
      </c>
      <c r="W358">
        <v>11814</v>
      </c>
      <c r="X358">
        <v>0</v>
      </c>
      <c r="Y358">
        <v>0</v>
      </c>
      <c r="Z358">
        <v>1</v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1</v>
      </c>
      <c r="AG358">
        <v>5.62</v>
      </c>
      <c r="AH358" t="s">
        <v>502</v>
      </c>
      <c r="AI358" t="s">
        <v>3363</v>
      </c>
      <c r="AJ358" t="s">
        <v>62</v>
      </c>
      <c r="AK358">
        <v>13619</v>
      </c>
      <c r="AL358">
        <v>0</v>
      </c>
      <c r="AM358">
        <v>8471</v>
      </c>
      <c r="AN358">
        <v>16618</v>
      </c>
      <c r="AO358">
        <v>32139</v>
      </c>
      <c r="AP358">
        <v>26903</v>
      </c>
      <c r="AQ358">
        <v>45423</v>
      </c>
      <c r="AR358">
        <v>14438</v>
      </c>
      <c r="AS358">
        <v>27346</v>
      </c>
      <c r="AT358">
        <v>18010</v>
      </c>
      <c r="AU358">
        <v>62206</v>
      </c>
      <c r="AV358">
        <v>58286</v>
      </c>
      <c r="AW358">
        <v>0</v>
      </c>
      <c r="AX358">
        <v>0</v>
      </c>
      <c r="AY358">
        <v>0</v>
      </c>
      <c r="AZ358">
        <v>0</v>
      </c>
      <c r="BA358">
        <v>8097</v>
      </c>
      <c r="BB358">
        <v>0</v>
      </c>
      <c r="BC358">
        <v>7363.4649681156397</v>
      </c>
      <c r="BD358">
        <v>25219.850833262401</v>
      </c>
      <c r="BE358">
        <v>29068.7790139512</v>
      </c>
      <c r="BF358">
        <v>46167.510905669602</v>
      </c>
      <c r="BG358">
        <v>1349.53648425644</v>
      </c>
      <c r="BH358">
        <v>6876.74447883013</v>
      </c>
      <c r="BI358">
        <v>7896.2439590491704</v>
      </c>
      <c r="BJ358">
        <v>15564.0078363394</v>
      </c>
      <c r="BK358">
        <v>24463.395821226499</v>
      </c>
      <c r="BL358">
        <v>3305.67577569781</v>
      </c>
    </row>
    <row r="359" spans="1:64" x14ac:dyDescent="0.3">
      <c r="A359">
        <v>9897</v>
      </c>
      <c r="B359">
        <v>16.456</v>
      </c>
      <c r="C359">
        <v>736.49530000000004</v>
      </c>
      <c r="D359">
        <f t="shared" si="5"/>
        <v>4.0597844125052633</v>
      </c>
      <c r="E359" t="s">
        <v>2583</v>
      </c>
      <c r="F359" t="s">
        <v>512</v>
      </c>
      <c r="G359" t="s">
        <v>62</v>
      </c>
      <c r="H359">
        <v>0.61</v>
      </c>
      <c r="I359" t="b">
        <v>0</v>
      </c>
      <c r="J359">
        <v>8.4499999999999993</v>
      </c>
      <c r="K359">
        <v>736.49230999999997</v>
      </c>
      <c r="L359" t="s">
        <v>2584</v>
      </c>
      <c r="M359" t="s">
        <v>1070</v>
      </c>
      <c r="N359" t="s">
        <v>2585</v>
      </c>
      <c r="O359" t="s">
        <v>2586</v>
      </c>
      <c r="P359">
        <v>530</v>
      </c>
      <c r="Q359" t="b">
        <v>0</v>
      </c>
      <c r="R359" t="b">
        <v>1</v>
      </c>
      <c r="S359" t="b">
        <v>0</v>
      </c>
      <c r="T359" t="s">
        <v>63</v>
      </c>
      <c r="U359" t="b">
        <v>0</v>
      </c>
      <c r="V359" t="b">
        <v>0</v>
      </c>
      <c r="W359">
        <v>9897</v>
      </c>
      <c r="X359">
        <v>0</v>
      </c>
      <c r="Y359">
        <v>0</v>
      </c>
      <c r="Z359">
        <v>0.99</v>
      </c>
      <c r="AA359">
        <v>-1</v>
      </c>
      <c r="AB359">
        <v>-1</v>
      </c>
      <c r="AC359">
        <v>-1</v>
      </c>
      <c r="AD359">
        <v>-1</v>
      </c>
      <c r="AE359">
        <v>-1</v>
      </c>
      <c r="AF359">
        <v>0.99</v>
      </c>
      <c r="AG359">
        <v>104.64</v>
      </c>
      <c r="AH359" t="s">
        <v>501</v>
      </c>
      <c r="AI359" t="s">
        <v>2589</v>
      </c>
      <c r="AJ359" t="s">
        <v>62</v>
      </c>
      <c r="AK359">
        <v>958042</v>
      </c>
      <c r="AL359">
        <v>1392326</v>
      </c>
      <c r="AM359">
        <v>1581731</v>
      </c>
      <c r="AN359">
        <v>1427158</v>
      </c>
      <c r="AO359">
        <v>1292912</v>
      </c>
      <c r="AP359">
        <v>1459592</v>
      </c>
      <c r="AQ359">
        <v>1920183</v>
      </c>
      <c r="AR359">
        <v>1504942</v>
      </c>
      <c r="AS359">
        <v>1636743</v>
      </c>
      <c r="AT359">
        <v>1532492</v>
      </c>
      <c r="AU359">
        <v>1597231</v>
      </c>
      <c r="AV359">
        <v>1784139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1310699.89712526</v>
      </c>
      <c r="BD359">
        <v>1393220.4961203299</v>
      </c>
      <c r="BE359">
        <v>1687289.63369334</v>
      </c>
      <c r="BF359">
        <v>1637954.0680581201</v>
      </c>
      <c r="BG359">
        <v>0</v>
      </c>
      <c r="BH359">
        <v>319756.57035057299</v>
      </c>
      <c r="BI359">
        <v>88370.644093542607</v>
      </c>
      <c r="BJ359">
        <v>212184.90006689099</v>
      </c>
      <c r="BK359">
        <v>130672.643974305</v>
      </c>
      <c r="BL359">
        <v>0</v>
      </c>
    </row>
    <row r="360" spans="1:64" x14ac:dyDescent="0.3">
      <c r="A360">
        <v>10213</v>
      </c>
      <c r="B360">
        <v>17.353999999999999</v>
      </c>
      <c r="C360">
        <v>750.51080000000002</v>
      </c>
      <c r="D360">
        <f t="shared" si="5"/>
        <v>3.904023018428981</v>
      </c>
      <c r="E360" t="s">
        <v>2727</v>
      </c>
      <c r="F360" t="s">
        <v>512</v>
      </c>
      <c r="G360" t="s">
        <v>62</v>
      </c>
      <c r="H360">
        <v>0.67</v>
      </c>
      <c r="I360" t="b">
        <v>0</v>
      </c>
      <c r="J360">
        <v>8.75</v>
      </c>
      <c r="K360">
        <v>750.50787000000003</v>
      </c>
      <c r="L360" t="s">
        <v>256</v>
      </c>
      <c r="M360" t="s">
        <v>1070</v>
      </c>
      <c r="N360" t="s">
        <v>2728</v>
      </c>
      <c r="O360" t="s">
        <v>2729</v>
      </c>
      <c r="P360">
        <v>530</v>
      </c>
      <c r="Q360" t="b">
        <v>0</v>
      </c>
      <c r="R360" t="b">
        <v>1</v>
      </c>
      <c r="S360" t="b">
        <v>0</v>
      </c>
      <c r="T360" t="s">
        <v>63</v>
      </c>
      <c r="U360" t="b">
        <v>0</v>
      </c>
      <c r="V360" t="b">
        <v>0</v>
      </c>
      <c r="W360">
        <v>10213</v>
      </c>
      <c r="X360">
        <v>0</v>
      </c>
      <c r="Y360">
        <v>0</v>
      </c>
      <c r="Z360">
        <v>0.98</v>
      </c>
      <c r="AA360">
        <v>-1</v>
      </c>
      <c r="AB360">
        <v>-1</v>
      </c>
      <c r="AC360">
        <v>-1</v>
      </c>
      <c r="AD360">
        <v>-1</v>
      </c>
      <c r="AE360">
        <v>-1</v>
      </c>
      <c r="AF360">
        <v>0.98</v>
      </c>
      <c r="AG360">
        <v>106.93</v>
      </c>
      <c r="AH360" t="s">
        <v>504</v>
      </c>
      <c r="AI360" t="s">
        <v>2730</v>
      </c>
      <c r="AJ360" t="s">
        <v>62</v>
      </c>
      <c r="AK360">
        <v>1456153</v>
      </c>
      <c r="AL360">
        <v>1936774</v>
      </c>
      <c r="AM360">
        <v>2267935</v>
      </c>
      <c r="AN360">
        <v>1434346</v>
      </c>
      <c r="AO360">
        <v>1405547</v>
      </c>
      <c r="AP360">
        <v>1478285</v>
      </c>
      <c r="AQ360">
        <v>2365661</v>
      </c>
      <c r="AR360">
        <v>1973598</v>
      </c>
      <c r="AS360">
        <v>1994611</v>
      </c>
      <c r="AT360">
        <v>1496407</v>
      </c>
      <c r="AU360">
        <v>1782798</v>
      </c>
      <c r="AV360">
        <v>1698377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1886953.89928279</v>
      </c>
      <c r="BD360">
        <v>1439392.3285258899</v>
      </c>
      <c r="BE360">
        <v>2111290.0257481299</v>
      </c>
      <c r="BF360">
        <v>1659193.7949661501</v>
      </c>
      <c r="BG360">
        <v>0</v>
      </c>
      <c r="BH360">
        <v>408177.89022046799</v>
      </c>
      <c r="BI360">
        <v>36630.589529393699</v>
      </c>
      <c r="BJ360">
        <v>220542.140713923</v>
      </c>
      <c r="BK360">
        <v>147161.34074339599</v>
      </c>
      <c r="BL360">
        <v>0</v>
      </c>
    </row>
    <row r="361" spans="1:64" x14ac:dyDescent="0.3">
      <c r="A361">
        <v>10214</v>
      </c>
      <c r="B361">
        <v>17.058</v>
      </c>
      <c r="C361">
        <v>750.51080000000002</v>
      </c>
      <c r="D361">
        <f t="shared" si="5"/>
        <v>3.904023018428981</v>
      </c>
      <c r="E361" t="s">
        <v>2727</v>
      </c>
      <c r="F361" t="s">
        <v>512</v>
      </c>
      <c r="G361" t="s">
        <v>62</v>
      </c>
      <c r="H361">
        <v>0.67</v>
      </c>
      <c r="I361" t="b">
        <v>0</v>
      </c>
      <c r="J361">
        <v>8.75</v>
      </c>
      <c r="K361">
        <v>750.50787000000003</v>
      </c>
      <c r="L361" t="s">
        <v>256</v>
      </c>
      <c r="M361" t="s">
        <v>1070</v>
      </c>
      <c r="N361" t="s">
        <v>2728</v>
      </c>
      <c r="O361" t="s">
        <v>2729</v>
      </c>
      <c r="P361">
        <v>530</v>
      </c>
      <c r="Q361" t="b">
        <v>0</v>
      </c>
      <c r="R361" t="b">
        <v>1</v>
      </c>
      <c r="S361" t="b">
        <v>0</v>
      </c>
      <c r="T361" t="s">
        <v>63</v>
      </c>
      <c r="U361" t="b">
        <v>0</v>
      </c>
      <c r="V361" t="b">
        <v>0</v>
      </c>
      <c r="W361">
        <v>10214</v>
      </c>
      <c r="X361">
        <v>0</v>
      </c>
      <c r="Y361">
        <v>0</v>
      </c>
      <c r="Z361">
        <v>0.99</v>
      </c>
      <c r="AA361">
        <v>-1</v>
      </c>
      <c r="AB361">
        <v>-1</v>
      </c>
      <c r="AC361">
        <v>-1</v>
      </c>
      <c r="AD361">
        <v>-1</v>
      </c>
      <c r="AE361">
        <v>-1</v>
      </c>
      <c r="AF361">
        <v>0.99</v>
      </c>
      <c r="AG361">
        <v>96.31</v>
      </c>
      <c r="AH361" t="s">
        <v>498</v>
      </c>
      <c r="AI361" t="s">
        <v>2731</v>
      </c>
      <c r="AJ361" t="s">
        <v>62</v>
      </c>
      <c r="AK361">
        <v>1289990</v>
      </c>
      <c r="AL361">
        <v>1725832</v>
      </c>
      <c r="AM361">
        <v>2205527</v>
      </c>
      <c r="AN361">
        <v>1358586</v>
      </c>
      <c r="AO361">
        <v>1331622</v>
      </c>
      <c r="AP361">
        <v>1381746</v>
      </c>
      <c r="AQ361">
        <v>1825690</v>
      </c>
      <c r="AR361">
        <v>1638866</v>
      </c>
      <c r="AS361">
        <v>1623324</v>
      </c>
      <c r="AT361">
        <v>1245101</v>
      </c>
      <c r="AU361">
        <v>1419904</v>
      </c>
      <c r="AV361">
        <v>1428053</v>
      </c>
      <c r="AW361">
        <v>0</v>
      </c>
      <c r="AX361">
        <v>0</v>
      </c>
      <c r="AY361">
        <v>0</v>
      </c>
      <c r="AZ361">
        <v>0</v>
      </c>
      <c r="BA361">
        <v>7863</v>
      </c>
      <c r="BB361">
        <v>0</v>
      </c>
      <c r="BC361">
        <v>1740449.43828028</v>
      </c>
      <c r="BD361">
        <v>1357317.8376530199</v>
      </c>
      <c r="BE361">
        <v>1695959.8265635101</v>
      </c>
      <c r="BF361">
        <v>1364352.59253276</v>
      </c>
      <c r="BG361">
        <v>1310.5248799423</v>
      </c>
      <c r="BH361">
        <v>457943.53487873299</v>
      </c>
      <c r="BI361">
        <v>25086.0165778958</v>
      </c>
      <c r="BJ361">
        <v>112617.96204183401</v>
      </c>
      <c r="BK361">
        <v>103355.03483558301</v>
      </c>
      <c r="BL361">
        <v>3210.1172510808201</v>
      </c>
    </row>
    <row r="362" spans="1:64" x14ac:dyDescent="0.3">
      <c r="A362">
        <v>9814</v>
      </c>
      <c r="B362">
        <v>12.026</v>
      </c>
      <c r="C362">
        <v>732.40648999999996</v>
      </c>
      <c r="D362">
        <f t="shared" si="5"/>
        <v>3.8366525385023138</v>
      </c>
      <c r="E362" t="s">
        <v>2521</v>
      </c>
      <c r="F362" t="s">
        <v>512</v>
      </c>
      <c r="G362" t="s">
        <v>62</v>
      </c>
      <c r="H362">
        <v>0.67</v>
      </c>
      <c r="I362" t="b">
        <v>0</v>
      </c>
      <c r="J362">
        <v>6.4</v>
      </c>
      <c r="K362">
        <v>732.40930000000003</v>
      </c>
      <c r="L362" t="s">
        <v>2522</v>
      </c>
      <c r="M362" t="s">
        <v>1070</v>
      </c>
      <c r="N362" t="s">
        <v>2523</v>
      </c>
      <c r="O362" t="s">
        <v>2524</v>
      </c>
      <c r="P362">
        <v>530</v>
      </c>
      <c r="Q362" t="b">
        <v>0</v>
      </c>
      <c r="R362" t="b">
        <v>1</v>
      </c>
      <c r="S362" t="b">
        <v>0</v>
      </c>
      <c r="T362" t="s">
        <v>63</v>
      </c>
      <c r="U362" t="b">
        <v>0</v>
      </c>
      <c r="V362" t="b">
        <v>0</v>
      </c>
      <c r="W362">
        <v>9814</v>
      </c>
      <c r="X362">
        <v>0</v>
      </c>
      <c r="Y362">
        <v>0</v>
      </c>
      <c r="Z362">
        <v>1</v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1</v>
      </c>
      <c r="AG362">
        <v>14.7</v>
      </c>
      <c r="AH362" t="s">
        <v>495</v>
      </c>
      <c r="AI362" t="s">
        <v>2525</v>
      </c>
      <c r="AJ362" t="s">
        <v>62</v>
      </c>
      <c r="AK362">
        <v>213361</v>
      </c>
      <c r="AL362">
        <v>266825</v>
      </c>
      <c r="AM362">
        <v>239215</v>
      </c>
      <c r="AN362">
        <v>227131</v>
      </c>
      <c r="AO362">
        <v>269841</v>
      </c>
      <c r="AP362">
        <v>252703</v>
      </c>
      <c r="AQ362">
        <v>239624</v>
      </c>
      <c r="AR362">
        <v>179991</v>
      </c>
      <c r="AS362">
        <v>241810</v>
      </c>
      <c r="AT362">
        <v>295776</v>
      </c>
      <c r="AU362">
        <v>314551</v>
      </c>
      <c r="AV362">
        <v>266406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239800.22703837001</v>
      </c>
      <c r="BD362">
        <v>249891.62323062899</v>
      </c>
      <c r="BE362">
        <v>220474.81908445799</v>
      </c>
      <c r="BF362">
        <v>292244.15311744902</v>
      </c>
      <c r="BG362">
        <v>0</v>
      </c>
      <c r="BH362">
        <v>26736.795710802598</v>
      </c>
      <c r="BI362">
        <v>21493.014661798199</v>
      </c>
      <c r="BJ362">
        <v>35077.413700642202</v>
      </c>
      <c r="BK362">
        <v>24266.326069661998</v>
      </c>
      <c r="BL362">
        <v>0</v>
      </c>
    </row>
    <row r="363" spans="1:64" x14ac:dyDescent="0.3">
      <c r="A363">
        <v>7381</v>
      </c>
      <c r="B363">
        <v>10.657999999999999</v>
      </c>
      <c r="C363">
        <v>608.39557000000002</v>
      </c>
      <c r="D363">
        <f t="shared" si="5"/>
        <v>3.7147022540047163</v>
      </c>
      <c r="E363" t="s">
        <v>1142</v>
      </c>
      <c r="F363" t="s">
        <v>512</v>
      </c>
      <c r="G363" t="s">
        <v>62</v>
      </c>
      <c r="H363">
        <v>0.67</v>
      </c>
      <c r="I363" t="b">
        <v>0</v>
      </c>
      <c r="J363">
        <v>7.27</v>
      </c>
      <c r="K363">
        <v>608.39331000000004</v>
      </c>
      <c r="L363" t="s">
        <v>1143</v>
      </c>
      <c r="M363" t="s">
        <v>1070</v>
      </c>
      <c r="N363" t="s">
        <v>1144</v>
      </c>
      <c r="O363" t="s">
        <v>1145</v>
      </c>
      <c r="P363">
        <v>530</v>
      </c>
      <c r="Q363" t="b">
        <v>0</v>
      </c>
      <c r="R363" t="b">
        <v>1</v>
      </c>
      <c r="S363" t="b">
        <v>0</v>
      </c>
      <c r="T363" t="s">
        <v>63</v>
      </c>
      <c r="U363" t="b">
        <v>0</v>
      </c>
      <c r="V363" t="b">
        <v>0</v>
      </c>
      <c r="W363">
        <v>7381</v>
      </c>
      <c r="X363">
        <v>0</v>
      </c>
      <c r="Y363">
        <v>0</v>
      </c>
      <c r="Z363">
        <v>0.99</v>
      </c>
      <c r="AA363">
        <v>-1</v>
      </c>
      <c r="AB363">
        <v>-1</v>
      </c>
      <c r="AC363">
        <v>-1</v>
      </c>
      <c r="AD363">
        <v>-1</v>
      </c>
      <c r="AE363">
        <v>-1</v>
      </c>
      <c r="AF363">
        <v>0.99</v>
      </c>
      <c r="AG363">
        <v>72.14</v>
      </c>
      <c r="AH363" t="s">
        <v>504</v>
      </c>
      <c r="AI363" t="s">
        <v>1146</v>
      </c>
      <c r="AJ363" t="s">
        <v>62</v>
      </c>
      <c r="AK363">
        <v>720969</v>
      </c>
      <c r="AL363">
        <v>823915</v>
      </c>
      <c r="AM363">
        <v>546148</v>
      </c>
      <c r="AN363">
        <v>860563</v>
      </c>
      <c r="AO363">
        <v>264439</v>
      </c>
      <c r="AP363">
        <v>445790</v>
      </c>
      <c r="AQ363">
        <v>788500</v>
      </c>
      <c r="AR363">
        <v>395754</v>
      </c>
      <c r="AS363">
        <v>627601</v>
      </c>
      <c r="AT363">
        <v>293957</v>
      </c>
      <c r="AU363">
        <v>607006</v>
      </c>
      <c r="AV363">
        <v>952391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697010.54764120199</v>
      </c>
      <c r="BD363">
        <v>523596.96700812201</v>
      </c>
      <c r="BE363">
        <v>603951.91886526602</v>
      </c>
      <c r="BF363">
        <v>617784.66143600096</v>
      </c>
      <c r="BG363">
        <v>0</v>
      </c>
      <c r="BH363">
        <v>140424.626786904</v>
      </c>
      <c r="BI363">
        <v>305583.785364501</v>
      </c>
      <c r="BJ363">
        <v>197438.240747025</v>
      </c>
      <c r="BK363">
        <v>329349.42040442902</v>
      </c>
      <c r="BL363">
        <v>0</v>
      </c>
    </row>
    <row r="364" spans="1:64" x14ac:dyDescent="0.3">
      <c r="A364">
        <v>7168</v>
      </c>
      <c r="B364">
        <v>11.257</v>
      </c>
      <c r="C364">
        <v>596.33362</v>
      </c>
      <c r="D364">
        <f t="shared" si="5"/>
        <v>3.6891964665416026</v>
      </c>
      <c r="E364" t="s">
        <v>1068</v>
      </c>
      <c r="F364" t="s">
        <v>512</v>
      </c>
      <c r="G364" t="s">
        <v>62</v>
      </c>
      <c r="H364">
        <v>0.56000000000000005</v>
      </c>
      <c r="I364" t="b">
        <v>0</v>
      </c>
      <c r="J364">
        <v>6.09</v>
      </c>
      <c r="K364">
        <v>596.33582000000001</v>
      </c>
      <c r="L364" t="s">
        <v>1069</v>
      </c>
      <c r="M364" t="s">
        <v>1070</v>
      </c>
      <c r="N364" t="s">
        <v>1071</v>
      </c>
      <c r="O364" t="s">
        <v>1072</v>
      </c>
      <c r="P364">
        <v>530</v>
      </c>
      <c r="Q364" t="b">
        <v>0</v>
      </c>
      <c r="R364" t="b">
        <v>1</v>
      </c>
      <c r="S364" t="b">
        <v>0</v>
      </c>
      <c r="T364" t="s">
        <v>63</v>
      </c>
      <c r="U364" t="b">
        <v>0</v>
      </c>
      <c r="V364" t="b">
        <v>0</v>
      </c>
      <c r="W364">
        <v>7168</v>
      </c>
      <c r="X364">
        <v>0</v>
      </c>
      <c r="Y364">
        <v>0</v>
      </c>
      <c r="Z364">
        <v>1</v>
      </c>
      <c r="AA364">
        <v>-1</v>
      </c>
      <c r="AB364">
        <v>-1</v>
      </c>
      <c r="AC364">
        <v>-1</v>
      </c>
      <c r="AD364">
        <v>-1</v>
      </c>
      <c r="AE364">
        <v>-1</v>
      </c>
      <c r="AF364">
        <v>1</v>
      </c>
      <c r="AG364">
        <v>8.6999999999999993</v>
      </c>
      <c r="AH364" t="s">
        <v>503</v>
      </c>
      <c r="AI364" t="s">
        <v>1073</v>
      </c>
      <c r="AJ364" t="s">
        <v>62</v>
      </c>
      <c r="AK364">
        <v>32083</v>
      </c>
      <c r="AL364">
        <v>80898</v>
      </c>
      <c r="AM364">
        <v>98722</v>
      </c>
      <c r="AN364">
        <v>58552</v>
      </c>
      <c r="AO364">
        <v>51318</v>
      </c>
      <c r="AP364">
        <v>40206</v>
      </c>
      <c r="AQ364">
        <v>26059</v>
      </c>
      <c r="AR364">
        <v>27024</v>
      </c>
      <c r="AS364">
        <v>51216</v>
      </c>
      <c r="AT364">
        <v>73617</v>
      </c>
      <c r="AU364">
        <v>92745</v>
      </c>
      <c r="AV364">
        <v>73326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70567.770668655794</v>
      </c>
      <c r="BD364">
        <v>50025.281697712802</v>
      </c>
      <c r="BE364">
        <v>34766.4150803089</v>
      </c>
      <c r="BF364">
        <v>79895.813566789206</v>
      </c>
      <c r="BG364">
        <v>0</v>
      </c>
      <c r="BH364">
        <v>34499.450800364299</v>
      </c>
      <c r="BI364">
        <v>9240.7289318821004</v>
      </c>
      <c r="BJ364">
        <v>14254.0082707037</v>
      </c>
      <c r="BK364">
        <v>11128.2630015662</v>
      </c>
      <c r="BL364">
        <v>0</v>
      </c>
    </row>
    <row r="365" spans="1:64" x14ac:dyDescent="0.3">
      <c r="A365">
        <v>9896</v>
      </c>
      <c r="B365">
        <v>16.173999999999999</v>
      </c>
      <c r="C365">
        <v>736.49481000000003</v>
      </c>
      <c r="D365">
        <f t="shared" si="5"/>
        <v>3.3944685723257173</v>
      </c>
      <c r="E365" t="s">
        <v>2583</v>
      </c>
      <c r="F365" t="s">
        <v>512</v>
      </c>
      <c r="G365" t="s">
        <v>62</v>
      </c>
      <c r="H365">
        <v>0.67</v>
      </c>
      <c r="I365" t="b">
        <v>1</v>
      </c>
      <c r="J365">
        <v>8.4499999999999993</v>
      </c>
      <c r="K365">
        <v>736.49230999999997</v>
      </c>
      <c r="L365" t="s">
        <v>2584</v>
      </c>
      <c r="M365" t="s">
        <v>1070</v>
      </c>
      <c r="N365" t="s">
        <v>2585</v>
      </c>
      <c r="O365" t="s">
        <v>2586</v>
      </c>
      <c r="P365">
        <v>530</v>
      </c>
      <c r="Q365" t="b">
        <v>0</v>
      </c>
      <c r="R365" t="b">
        <v>1</v>
      </c>
      <c r="S365" t="b">
        <v>0</v>
      </c>
      <c r="T365" t="s">
        <v>63</v>
      </c>
      <c r="U365" t="b">
        <v>0</v>
      </c>
      <c r="V365" t="b">
        <v>0</v>
      </c>
      <c r="W365">
        <v>9896</v>
      </c>
      <c r="X365">
        <v>0</v>
      </c>
      <c r="Y365">
        <v>0</v>
      </c>
      <c r="Z365">
        <v>0.99</v>
      </c>
      <c r="AA365" t="s">
        <v>62</v>
      </c>
      <c r="AB365" t="s">
        <v>62</v>
      </c>
      <c r="AC365" t="s">
        <v>62</v>
      </c>
      <c r="AD365">
        <v>4</v>
      </c>
      <c r="AE365" t="s">
        <v>62</v>
      </c>
      <c r="AF365">
        <v>0.49</v>
      </c>
      <c r="AG365">
        <v>436.74</v>
      </c>
      <c r="AH365" t="s">
        <v>496</v>
      </c>
      <c r="AI365" t="s">
        <v>2587</v>
      </c>
      <c r="AJ365" t="s">
        <v>2588</v>
      </c>
      <c r="AK365">
        <v>5987847</v>
      </c>
      <c r="AL365">
        <v>6886465</v>
      </c>
      <c r="AM365">
        <v>8604523</v>
      </c>
      <c r="AN365">
        <v>5893978</v>
      </c>
      <c r="AO365">
        <v>5941088</v>
      </c>
      <c r="AP365">
        <v>6677875</v>
      </c>
      <c r="AQ365">
        <v>6612194</v>
      </c>
      <c r="AR365">
        <v>6352995</v>
      </c>
      <c r="AS365">
        <v>5746444</v>
      </c>
      <c r="AT365">
        <v>4724026</v>
      </c>
      <c r="AU365">
        <v>5602047</v>
      </c>
      <c r="AV365">
        <v>5730574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7159611.8205694696</v>
      </c>
      <c r="BD365">
        <v>6170980.4918819498</v>
      </c>
      <c r="BE365">
        <v>6237211.3985234899</v>
      </c>
      <c r="BF365">
        <v>5352215.7350649498</v>
      </c>
      <c r="BG365">
        <v>0</v>
      </c>
      <c r="BH365">
        <v>1329550.6293879999</v>
      </c>
      <c r="BI365">
        <v>439615.44788958703</v>
      </c>
      <c r="BJ365">
        <v>444336.80912096403</v>
      </c>
      <c r="BK365">
        <v>547810.82565249805</v>
      </c>
      <c r="BL365">
        <v>0</v>
      </c>
    </row>
    <row r="366" spans="1:64" x14ac:dyDescent="0.3">
      <c r="A366">
        <v>9222</v>
      </c>
      <c r="B366">
        <v>11.845000000000001</v>
      </c>
      <c r="C366">
        <v>704.41205000000002</v>
      </c>
      <c r="D366">
        <f t="shared" si="5"/>
        <v>3.3786928527521503</v>
      </c>
      <c r="E366" t="s">
        <v>2142</v>
      </c>
      <c r="F366" t="s">
        <v>512</v>
      </c>
      <c r="G366" t="s">
        <v>62</v>
      </c>
      <c r="H366">
        <v>0.22</v>
      </c>
      <c r="I366" t="b">
        <v>0</v>
      </c>
      <c r="J366">
        <v>6.82</v>
      </c>
      <c r="K366">
        <v>704.41443000000004</v>
      </c>
      <c r="L366" t="s">
        <v>2143</v>
      </c>
      <c r="M366" t="s">
        <v>1070</v>
      </c>
      <c r="N366" t="s">
        <v>2144</v>
      </c>
      <c r="O366" t="s">
        <v>2145</v>
      </c>
      <c r="P366">
        <v>530</v>
      </c>
      <c r="Q366" t="b">
        <v>0</v>
      </c>
      <c r="R366" t="b">
        <v>1</v>
      </c>
      <c r="S366" t="b">
        <v>0</v>
      </c>
      <c r="T366" t="s">
        <v>63</v>
      </c>
      <c r="U366" t="b">
        <v>0</v>
      </c>
      <c r="V366" t="b">
        <v>0</v>
      </c>
      <c r="W366">
        <v>9222</v>
      </c>
      <c r="X366">
        <v>0</v>
      </c>
      <c r="Y366">
        <v>0</v>
      </c>
      <c r="Z366">
        <v>0.99</v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0.99</v>
      </c>
      <c r="AG366">
        <v>7.46</v>
      </c>
      <c r="AH366" t="s">
        <v>504</v>
      </c>
      <c r="AI366" t="s">
        <v>2146</v>
      </c>
      <c r="AJ366" t="s">
        <v>62</v>
      </c>
      <c r="AK366">
        <v>33141</v>
      </c>
      <c r="AL366">
        <v>27746</v>
      </c>
      <c r="AM366">
        <v>58805</v>
      </c>
      <c r="AN366">
        <v>40996</v>
      </c>
      <c r="AO366">
        <v>22598</v>
      </c>
      <c r="AP366">
        <v>40135</v>
      </c>
      <c r="AQ366">
        <v>125860</v>
      </c>
      <c r="AR366">
        <v>71279</v>
      </c>
      <c r="AS366">
        <v>93630</v>
      </c>
      <c r="AT366">
        <v>143077</v>
      </c>
      <c r="AU366">
        <v>147434</v>
      </c>
      <c r="AV366">
        <v>161723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39897.2633648314</v>
      </c>
      <c r="BD366">
        <v>34576.166643294899</v>
      </c>
      <c r="BE366">
        <v>96922.998672935006</v>
      </c>
      <c r="BF366">
        <v>150744.44420135699</v>
      </c>
      <c r="BG366">
        <v>0</v>
      </c>
      <c r="BH366">
        <v>16595.405945020098</v>
      </c>
      <c r="BI366">
        <v>10382.5921146205</v>
      </c>
      <c r="BJ366">
        <v>27439.122672201</v>
      </c>
      <c r="BK366">
        <v>9753.7609802951793</v>
      </c>
      <c r="BL366">
        <v>0</v>
      </c>
    </row>
    <row r="367" spans="1:64" x14ac:dyDescent="0.3">
      <c r="A367">
        <v>10099</v>
      </c>
      <c r="B367">
        <v>17.347000000000001</v>
      </c>
      <c r="C367">
        <v>744.55237</v>
      </c>
      <c r="D367">
        <f t="shared" si="5"/>
        <v>3.3577108965180358</v>
      </c>
      <c r="E367" t="s">
        <v>2665</v>
      </c>
      <c r="F367" t="s">
        <v>512</v>
      </c>
      <c r="G367" t="s">
        <v>62</v>
      </c>
      <c r="H367">
        <v>0.11</v>
      </c>
      <c r="I367" t="b">
        <v>0</v>
      </c>
      <c r="J367">
        <v>10.09</v>
      </c>
      <c r="K367">
        <v>744.55487000000005</v>
      </c>
      <c r="L367" t="s">
        <v>2666</v>
      </c>
      <c r="M367" t="s">
        <v>1070</v>
      </c>
      <c r="N367" t="s">
        <v>2667</v>
      </c>
      <c r="O367" t="s">
        <v>2668</v>
      </c>
      <c r="P367">
        <v>530</v>
      </c>
      <c r="Q367" t="b">
        <v>0</v>
      </c>
      <c r="R367" t="b">
        <v>1</v>
      </c>
      <c r="S367" t="b">
        <v>0</v>
      </c>
      <c r="T367" t="s">
        <v>63</v>
      </c>
      <c r="U367" t="b">
        <v>0</v>
      </c>
      <c r="V367" t="b">
        <v>0</v>
      </c>
      <c r="W367">
        <v>10099</v>
      </c>
      <c r="X367">
        <v>0</v>
      </c>
      <c r="Y367">
        <v>0</v>
      </c>
      <c r="Z367">
        <v>0.99</v>
      </c>
      <c r="AA367">
        <v>-1</v>
      </c>
      <c r="AB367">
        <v>-1</v>
      </c>
      <c r="AC367">
        <v>-1</v>
      </c>
      <c r="AD367">
        <v>-1</v>
      </c>
      <c r="AE367">
        <v>-1</v>
      </c>
      <c r="AF367">
        <v>0.99</v>
      </c>
      <c r="AG367">
        <v>52.56</v>
      </c>
      <c r="AH367" t="s">
        <v>495</v>
      </c>
      <c r="AI367" t="s">
        <v>2669</v>
      </c>
      <c r="AJ367" t="s">
        <v>62</v>
      </c>
      <c r="AK367">
        <v>1310766</v>
      </c>
      <c r="AL367">
        <v>1479312</v>
      </c>
      <c r="AM367">
        <v>1562351</v>
      </c>
      <c r="AN367">
        <v>1223793</v>
      </c>
      <c r="AO367">
        <v>1465624</v>
      </c>
      <c r="AP367">
        <v>1451023</v>
      </c>
      <c r="AQ367">
        <v>1145119</v>
      </c>
      <c r="AR367">
        <v>1446942</v>
      </c>
      <c r="AS367">
        <v>1054048</v>
      </c>
      <c r="AT367">
        <v>1037769</v>
      </c>
      <c r="AU367">
        <v>1249654</v>
      </c>
      <c r="AV367">
        <v>1132807</v>
      </c>
      <c r="AW367">
        <v>0</v>
      </c>
      <c r="AX367">
        <v>0</v>
      </c>
      <c r="AY367">
        <v>0</v>
      </c>
      <c r="AZ367">
        <v>26645</v>
      </c>
      <c r="BA367">
        <v>68303</v>
      </c>
      <c r="BB367">
        <v>0</v>
      </c>
      <c r="BC367">
        <v>1450809.54034415</v>
      </c>
      <c r="BD367">
        <v>1380146.5769481601</v>
      </c>
      <c r="BE367">
        <v>1215369.62428032</v>
      </c>
      <c r="BF367">
        <v>1140076.6322202401</v>
      </c>
      <c r="BG367">
        <v>15824.676178977799</v>
      </c>
      <c r="BH367">
        <v>128191.144396346</v>
      </c>
      <c r="BI367">
        <v>135603.06602856601</v>
      </c>
      <c r="BJ367">
        <v>205651.961951915</v>
      </c>
      <c r="BK367">
        <v>106129.5170674</v>
      </c>
      <c r="BL367">
        <v>27830.749739673702</v>
      </c>
    </row>
    <row r="368" spans="1:64" x14ac:dyDescent="0.3">
      <c r="A368">
        <v>9502</v>
      </c>
      <c r="B368">
        <v>11.327</v>
      </c>
      <c r="C368">
        <v>718.3913</v>
      </c>
      <c r="D368">
        <f t="shared" si="5"/>
        <v>3.3129467397548376</v>
      </c>
      <c r="E368" t="s">
        <v>2357</v>
      </c>
      <c r="F368" t="s">
        <v>512</v>
      </c>
      <c r="G368" t="s">
        <v>62</v>
      </c>
      <c r="H368">
        <v>0.67</v>
      </c>
      <c r="I368" t="b">
        <v>0</v>
      </c>
      <c r="J368">
        <v>6.29</v>
      </c>
      <c r="K368">
        <v>718.39368000000002</v>
      </c>
      <c r="L368" t="s">
        <v>2358</v>
      </c>
      <c r="M368" t="s">
        <v>1070</v>
      </c>
      <c r="N368" t="s">
        <v>2359</v>
      </c>
      <c r="O368" t="s">
        <v>2360</v>
      </c>
      <c r="P368">
        <v>530</v>
      </c>
      <c r="Q368" t="b">
        <v>0</v>
      </c>
      <c r="R368" t="b">
        <v>1</v>
      </c>
      <c r="S368" t="b">
        <v>0</v>
      </c>
      <c r="T368" t="s">
        <v>63</v>
      </c>
      <c r="U368" t="b">
        <v>0</v>
      </c>
      <c r="V368" t="b">
        <v>0</v>
      </c>
      <c r="W368">
        <v>9502</v>
      </c>
      <c r="X368">
        <v>0</v>
      </c>
      <c r="Y368">
        <v>0</v>
      </c>
      <c r="Z368">
        <v>1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1</v>
      </c>
      <c r="AG368">
        <v>13.68</v>
      </c>
      <c r="AH368" t="s">
        <v>494</v>
      </c>
      <c r="AI368" t="s">
        <v>2361</v>
      </c>
      <c r="AJ368" t="s">
        <v>62</v>
      </c>
      <c r="AK368">
        <v>205239</v>
      </c>
      <c r="AL368">
        <v>320021</v>
      </c>
      <c r="AM368">
        <v>334062</v>
      </c>
      <c r="AN368">
        <v>370275</v>
      </c>
      <c r="AO368">
        <v>317393</v>
      </c>
      <c r="AP368">
        <v>286658</v>
      </c>
      <c r="AQ368">
        <v>389341</v>
      </c>
      <c r="AR368">
        <v>370098</v>
      </c>
      <c r="AS368">
        <v>300410</v>
      </c>
      <c r="AT368">
        <v>400114</v>
      </c>
      <c r="AU368">
        <v>380288</v>
      </c>
      <c r="AV368">
        <v>404044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286440.589762797</v>
      </c>
      <c r="BD368">
        <v>324775.37598179898</v>
      </c>
      <c r="BE368">
        <v>353282.647591502</v>
      </c>
      <c r="BF368">
        <v>394815.19130426599</v>
      </c>
      <c r="BG368">
        <v>0</v>
      </c>
      <c r="BH368">
        <v>70672.558781458094</v>
      </c>
      <c r="BI368">
        <v>42294.778611889902</v>
      </c>
      <c r="BJ368">
        <v>46789.347805742203</v>
      </c>
      <c r="BK368">
        <v>12733.6902722224</v>
      </c>
      <c r="BL368">
        <v>0</v>
      </c>
    </row>
    <row r="369" spans="1:64" x14ac:dyDescent="0.3">
      <c r="A369">
        <v>11440</v>
      </c>
      <c r="B369">
        <v>15.218999999999999</v>
      </c>
      <c r="C369">
        <v>818.57294000000002</v>
      </c>
      <c r="D369">
        <f t="shared" si="5"/>
        <v>2.9808061736633329</v>
      </c>
      <c r="E369" t="s">
        <v>3255</v>
      </c>
      <c r="F369" t="s">
        <v>512</v>
      </c>
      <c r="G369" t="s">
        <v>62</v>
      </c>
      <c r="H369">
        <v>0.44</v>
      </c>
      <c r="I369" t="b">
        <v>0</v>
      </c>
      <c r="J369">
        <v>10.01</v>
      </c>
      <c r="K369">
        <v>818.57050000000004</v>
      </c>
      <c r="L369" t="s">
        <v>3256</v>
      </c>
      <c r="M369" t="s">
        <v>1070</v>
      </c>
      <c r="N369" t="s">
        <v>3257</v>
      </c>
      <c r="O369" t="s">
        <v>3258</v>
      </c>
      <c r="P369">
        <v>530</v>
      </c>
      <c r="Q369" t="b">
        <v>0</v>
      </c>
      <c r="R369" t="b">
        <v>1</v>
      </c>
      <c r="S369" t="b">
        <v>0</v>
      </c>
      <c r="T369" t="s">
        <v>63</v>
      </c>
      <c r="U369" t="b">
        <v>0</v>
      </c>
      <c r="V369" t="b">
        <v>0</v>
      </c>
      <c r="W369">
        <v>11440</v>
      </c>
      <c r="X369">
        <v>0</v>
      </c>
      <c r="Y369">
        <v>0</v>
      </c>
      <c r="Z369">
        <v>0.99</v>
      </c>
      <c r="AA369">
        <v>-1</v>
      </c>
      <c r="AB369">
        <v>-1</v>
      </c>
      <c r="AC369">
        <v>-1</v>
      </c>
      <c r="AD369">
        <v>-1</v>
      </c>
      <c r="AE369">
        <v>-1</v>
      </c>
      <c r="AF369">
        <v>0.99</v>
      </c>
      <c r="AG369">
        <v>39.909999999999997</v>
      </c>
      <c r="AH369" t="s">
        <v>500</v>
      </c>
      <c r="AI369" t="s">
        <v>3259</v>
      </c>
      <c r="AJ369" t="s">
        <v>62</v>
      </c>
      <c r="AK369">
        <v>272344</v>
      </c>
      <c r="AL369">
        <v>270566</v>
      </c>
      <c r="AM369">
        <v>507506</v>
      </c>
      <c r="AN369">
        <v>175575</v>
      </c>
      <c r="AO369">
        <v>338317</v>
      </c>
      <c r="AP369">
        <v>263018</v>
      </c>
      <c r="AQ369">
        <v>614580</v>
      </c>
      <c r="AR369">
        <v>627076</v>
      </c>
      <c r="AS369">
        <v>405587</v>
      </c>
      <c r="AT369">
        <v>508323</v>
      </c>
      <c r="AU369">
        <v>524618</v>
      </c>
      <c r="AV369">
        <v>455460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350138.75336480199</v>
      </c>
      <c r="BD369">
        <v>258970.252404945</v>
      </c>
      <c r="BE369">
        <v>549080.82343447395</v>
      </c>
      <c r="BF369">
        <v>496133.60153110302</v>
      </c>
      <c r="BG369">
        <v>0</v>
      </c>
      <c r="BH369">
        <v>136287.21086630199</v>
      </c>
      <c r="BI369">
        <v>81446.623824318303</v>
      </c>
      <c r="BJ369">
        <v>124426.491585037</v>
      </c>
      <c r="BK369">
        <v>36154.130922734897</v>
      </c>
      <c r="BL369">
        <v>0</v>
      </c>
    </row>
    <row r="370" spans="1:64" x14ac:dyDescent="0.3">
      <c r="A370">
        <v>10820</v>
      </c>
      <c r="B370">
        <v>15.263999999999999</v>
      </c>
      <c r="C370">
        <v>782.49567000000002</v>
      </c>
      <c r="D370">
        <f t="shared" si="5"/>
        <v>2.7220523814450961</v>
      </c>
      <c r="E370" t="s">
        <v>2992</v>
      </c>
      <c r="F370" t="s">
        <v>512</v>
      </c>
      <c r="G370" t="s">
        <v>62</v>
      </c>
      <c r="H370">
        <v>0.61</v>
      </c>
      <c r="I370" t="b">
        <v>0</v>
      </c>
      <c r="J370">
        <v>7.95</v>
      </c>
      <c r="K370">
        <v>782.49779999999998</v>
      </c>
      <c r="L370" t="s">
        <v>2993</v>
      </c>
      <c r="M370" t="s">
        <v>1070</v>
      </c>
      <c r="N370" t="s">
        <v>2994</v>
      </c>
      <c r="O370" t="s">
        <v>2995</v>
      </c>
      <c r="P370">
        <v>530</v>
      </c>
      <c r="Q370" t="b">
        <v>0</v>
      </c>
      <c r="R370" t="b">
        <v>1</v>
      </c>
      <c r="S370" t="b">
        <v>0</v>
      </c>
      <c r="T370" t="s">
        <v>63</v>
      </c>
      <c r="U370" t="b">
        <v>0</v>
      </c>
      <c r="V370" t="b">
        <v>0</v>
      </c>
      <c r="W370">
        <v>10820</v>
      </c>
      <c r="X370">
        <v>0</v>
      </c>
      <c r="Y370">
        <v>0</v>
      </c>
      <c r="Z370">
        <v>1</v>
      </c>
      <c r="AA370">
        <v>-1</v>
      </c>
      <c r="AB370">
        <v>-1</v>
      </c>
      <c r="AC370">
        <v>-1</v>
      </c>
      <c r="AD370">
        <v>-1</v>
      </c>
      <c r="AE370">
        <v>-1</v>
      </c>
      <c r="AF370">
        <v>1</v>
      </c>
      <c r="AG370">
        <v>23.56</v>
      </c>
      <c r="AH370" t="s">
        <v>495</v>
      </c>
      <c r="AI370" t="s">
        <v>2996</v>
      </c>
      <c r="AJ370" t="s">
        <v>62</v>
      </c>
      <c r="AK370">
        <v>432102</v>
      </c>
      <c r="AL370">
        <v>291780</v>
      </c>
      <c r="AM370">
        <v>317161</v>
      </c>
      <c r="AN370">
        <v>294668</v>
      </c>
      <c r="AO370">
        <v>298434</v>
      </c>
      <c r="AP370">
        <v>213828</v>
      </c>
      <c r="AQ370">
        <v>235430</v>
      </c>
      <c r="AR370">
        <v>163789</v>
      </c>
      <c r="AS370">
        <v>214136</v>
      </c>
      <c r="AT370">
        <v>226571</v>
      </c>
      <c r="AU370">
        <v>197092</v>
      </c>
      <c r="AV370">
        <v>116806</v>
      </c>
      <c r="AW370">
        <v>0</v>
      </c>
      <c r="AX370">
        <v>0</v>
      </c>
      <c r="AY370">
        <v>0</v>
      </c>
      <c r="AZ370">
        <v>0</v>
      </c>
      <c r="BA370">
        <v>9127</v>
      </c>
      <c r="BB370">
        <v>0</v>
      </c>
      <c r="BC370">
        <v>347014.16926498897</v>
      </c>
      <c r="BD370">
        <v>268976.52221716603</v>
      </c>
      <c r="BE370">
        <v>204451.79017974899</v>
      </c>
      <c r="BF370">
        <v>180156.07302429</v>
      </c>
      <c r="BG370">
        <v>1521.08997179575</v>
      </c>
      <c r="BH370">
        <v>74772.615398341804</v>
      </c>
      <c r="BI370">
        <v>47797.412748208902</v>
      </c>
      <c r="BJ370">
        <v>36789.139369099001</v>
      </c>
      <c r="BK370">
        <v>56808.217963715899</v>
      </c>
      <c r="BL370">
        <v>3725.8942837640502</v>
      </c>
    </row>
    <row r="371" spans="1:64" x14ac:dyDescent="0.3">
      <c r="A371">
        <v>9790</v>
      </c>
      <c r="B371">
        <v>16.186</v>
      </c>
      <c r="C371">
        <v>730.53723000000002</v>
      </c>
      <c r="D371">
        <f t="shared" si="5"/>
        <v>2.6692613529164273</v>
      </c>
      <c r="E371" t="s">
        <v>2501</v>
      </c>
      <c r="F371" t="s">
        <v>512</v>
      </c>
      <c r="G371" t="s">
        <v>62</v>
      </c>
      <c r="H371">
        <v>0.67</v>
      </c>
      <c r="I371" t="b">
        <v>0</v>
      </c>
      <c r="J371">
        <v>9.8000000000000007</v>
      </c>
      <c r="K371">
        <v>730.53917999999999</v>
      </c>
      <c r="L371" t="s">
        <v>2502</v>
      </c>
      <c r="M371" t="s">
        <v>1070</v>
      </c>
      <c r="N371" t="s">
        <v>2503</v>
      </c>
      <c r="O371" t="s">
        <v>2504</v>
      </c>
      <c r="P371">
        <v>530</v>
      </c>
      <c r="Q371" t="b">
        <v>0</v>
      </c>
      <c r="R371" t="b">
        <v>1</v>
      </c>
      <c r="S371" t="b">
        <v>0</v>
      </c>
      <c r="T371" t="s">
        <v>63</v>
      </c>
      <c r="U371" t="b">
        <v>0</v>
      </c>
      <c r="V371" t="b">
        <v>0</v>
      </c>
      <c r="W371">
        <v>9790</v>
      </c>
      <c r="X371">
        <v>0</v>
      </c>
      <c r="Y371">
        <v>0</v>
      </c>
      <c r="Z371">
        <v>0.99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0.99</v>
      </c>
      <c r="AG371">
        <v>199.09</v>
      </c>
      <c r="AH371" t="s">
        <v>495</v>
      </c>
      <c r="AI371" t="s">
        <v>2505</v>
      </c>
      <c r="AJ371" t="s">
        <v>62</v>
      </c>
      <c r="AK371">
        <v>3854576</v>
      </c>
      <c r="AL371">
        <v>5179938</v>
      </c>
      <c r="AM371">
        <v>5402039</v>
      </c>
      <c r="AN371">
        <v>4436642</v>
      </c>
      <c r="AO371">
        <v>4520840</v>
      </c>
      <c r="AP371">
        <v>4793386</v>
      </c>
      <c r="AQ371">
        <v>4534330</v>
      </c>
      <c r="AR371">
        <v>4981551</v>
      </c>
      <c r="AS371">
        <v>4158439</v>
      </c>
      <c r="AT371">
        <v>3826019</v>
      </c>
      <c r="AU371">
        <v>4537729</v>
      </c>
      <c r="AV371">
        <v>4192438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4812184.0903371004</v>
      </c>
      <c r="BD371">
        <v>4583622.3629515702</v>
      </c>
      <c r="BE371">
        <v>4558106.7461280199</v>
      </c>
      <c r="BF371">
        <v>4185395.5550891901</v>
      </c>
      <c r="BG371">
        <v>0</v>
      </c>
      <c r="BH371">
        <v>836715.433942704</v>
      </c>
      <c r="BI371">
        <v>186474.55728213399</v>
      </c>
      <c r="BJ371">
        <v>412070.86835303501</v>
      </c>
      <c r="BK371">
        <v>355907.09799327003</v>
      </c>
      <c r="BL371">
        <v>0</v>
      </c>
    </row>
    <row r="372" spans="1:64" x14ac:dyDescent="0.3">
      <c r="A372">
        <v>10702</v>
      </c>
      <c r="B372">
        <v>14.093999999999999</v>
      </c>
      <c r="C372">
        <v>776.52562999999998</v>
      </c>
      <c r="D372">
        <f t="shared" si="5"/>
        <v>2.5884595756758286</v>
      </c>
      <c r="E372" t="s">
        <v>2925</v>
      </c>
      <c r="F372" t="s">
        <v>512</v>
      </c>
      <c r="G372" t="s">
        <v>62</v>
      </c>
      <c r="H372">
        <v>0.17</v>
      </c>
      <c r="I372" t="b">
        <v>0</v>
      </c>
      <c r="J372">
        <v>9.06</v>
      </c>
      <c r="K372">
        <v>776.52362000000005</v>
      </c>
      <c r="L372" t="s">
        <v>2926</v>
      </c>
      <c r="M372" t="s">
        <v>1070</v>
      </c>
      <c r="N372" t="s">
        <v>2927</v>
      </c>
      <c r="O372" t="s">
        <v>2928</v>
      </c>
      <c r="P372">
        <v>530</v>
      </c>
      <c r="Q372" t="b">
        <v>0</v>
      </c>
      <c r="R372" t="b">
        <v>1</v>
      </c>
      <c r="S372" t="b">
        <v>0</v>
      </c>
      <c r="T372" t="s">
        <v>63</v>
      </c>
      <c r="U372" t="b">
        <v>0</v>
      </c>
      <c r="V372" t="b">
        <v>0</v>
      </c>
      <c r="W372">
        <v>10702</v>
      </c>
      <c r="X372">
        <v>0</v>
      </c>
      <c r="Y372">
        <v>0</v>
      </c>
      <c r="Z372">
        <v>1</v>
      </c>
      <c r="AA372">
        <v>-1</v>
      </c>
      <c r="AB372">
        <v>-1</v>
      </c>
      <c r="AC372">
        <v>-1</v>
      </c>
      <c r="AD372">
        <v>-1</v>
      </c>
      <c r="AE372">
        <v>-1</v>
      </c>
      <c r="AF372">
        <v>1</v>
      </c>
      <c r="AG372">
        <v>33.97</v>
      </c>
      <c r="AH372" t="s">
        <v>504</v>
      </c>
      <c r="AI372" t="s">
        <v>2929</v>
      </c>
      <c r="AJ372" t="s">
        <v>62</v>
      </c>
      <c r="AK372">
        <v>243007</v>
      </c>
      <c r="AL372">
        <v>270748</v>
      </c>
      <c r="AM372">
        <v>390146</v>
      </c>
      <c r="AN372">
        <v>298408</v>
      </c>
      <c r="AO372">
        <v>270471</v>
      </c>
      <c r="AP372">
        <v>238284</v>
      </c>
      <c r="AQ372">
        <v>372058</v>
      </c>
      <c r="AR372">
        <v>446389</v>
      </c>
      <c r="AS372">
        <v>569641</v>
      </c>
      <c r="AT372">
        <v>368270</v>
      </c>
      <c r="AU372">
        <v>366481</v>
      </c>
      <c r="AV372">
        <v>463346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301300.37562694802</v>
      </c>
      <c r="BD372">
        <v>269054.30980248598</v>
      </c>
      <c r="BE372">
        <v>462696.07321053202</v>
      </c>
      <c r="BF372">
        <v>399365.71263974498</v>
      </c>
      <c r="BG372">
        <v>0</v>
      </c>
      <c r="BH372">
        <v>78182.796955351805</v>
      </c>
      <c r="BI372">
        <v>30086.903481076701</v>
      </c>
      <c r="BJ372">
        <v>99795.456638379197</v>
      </c>
      <c r="BK372">
        <v>55415.836835906703</v>
      </c>
      <c r="BL372">
        <v>0</v>
      </c>
    </row>
    <row r="373" spans="1:64" x14ac:dyDescent="0.3">
      <c r="A373">
        <v>9510</v>
      </c>
      <c r="B373">
        <v>16.157</v>
      </c>
      <c r="C373">
        <v>718.50463999999999</v>
      </c>
      <c r="D373">
        <f t="shared" si="5"/>
        <v>2.5469628991998721</v>
      </c>
      <c r="E373" t="s">
        <v>2380</v>
      </c>
      <c r="F373" t="s">
        <v>512</v>
      </c>
      <c r="G373" t="s">
        <v>62</v>
      </c>
      <c r="H373">
        <v>0.72</v>
      </c>
      <c r="I373" t="b">
        <v>0</v>
      </c>
      <c r="J373">
        <v>8.4600000000000009</v>
      </c>
      <c r="K373">
        <v>718.50280999999995</v>
      </c>
      <c r="L373" t="s">
        <v>2381</v>
      </c>
      <c r="M373" t="s">
        <v>1070</v>
      </c>
      <c r="N373" t="s">
        <v>2382</v>
      </c>
      <c r="O373" t="s">
        <v>2383</v>
      </c>
      <c r="P373">
        <v>530</v>
      </c>
      <c r="Q373" t="b">
        <v>0</v>
      </c>
      <c r="R373" t="b">
        <v>1</v>
      </c>
      <c r="S373" t="b">
        <v>0</v>
      </c>
      <c r="T373" t="s">
        <v>63</v>
      </c>
      <c r="U373" t="b">
        <v>0</v>
      </c>
      <c r="V373" t="b">
        <v>0</v>
      </c>
      <c r="W373">
        <v>9510</v>
      </c>
      <c r="X373">
        <v>0</v>
      </c>
      <c r="Y373">
        <v>0</v>
      </c>
      <c r="Z373">
        <v>1</v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1</v>
      </c>
      <c r="AG373">
        <v>41.85</v>
      </c>
      <c r="AH373" t="s">
        <v>505</v>
      </c>
      <c r="AI373" t="s">
        <v>2385</v>
      </c>
      <c r="AJ373" t="s">
        <v>62</v>
      </c>
      <c r="AK373">
        <v>2461183</v>
      </c>
      <c r="AL373">
        <v>1954669</v>
      </c>
      <c r="AM373">
        <v>2001684</v>
      </c>
      <c r="AN373">
        <v>1362522</v>
      </c>
      <c r="AO373">
        <v>2109519</v>
      </c>
      <c r="AP373">
        <v>1363300</v>
      </c>
      <c r="AQ373">
        <v>1771255</v>
      </c>
      <c r="AR373">
        <v>2161094</v>
      </c>
      <c r="AS373">
        <v>2029434</v>
      </c>
      <c r="AT373">
        <v>1869505</v>
      </c>
      <c r="AU373">
        <v>1865864</v>
      </c>
      <c r="AV373">
        <v>1359078</v>
      </c>
      <c r="AW373">
        <v>617220</v>
      </c>
      <c r="AX373">
        <v>0</v>
      </c>
      <c r="AY373">
        <v>6312</v>
      </c>
      <c r="AZ373">
        <v>0</v>
      </c>
      <c r="BA373">
        <v>17235</v>
      </c>
      <c r="BB373">
        <v>0</v>
      </c>
      <c r="BC373">
        <v>2139178.8710330399</v>
      </c>
      <c r="BD373">
        <v>1611780.5101401401</v>
      </c>
      <c r="BE373">
        <v>1987260.68526223</v>
      </c>
      <c r="BF373">
        <v>1698148.9030265601</v>
      </c>
      <c r="BG373">
        <v>106794.533023785</v>
      </c>
      <c r="BH373">
        <v>279852.89312410401</v>
      </c>
      <c r="BI373">
        <v>431054.70748636802</v>
      </c>
      <c r="BJ373">
        <v>198311.82255683601</v>
      </c>
      <c r="BK373">
        <v>293650.03367192001</v>
      </c>
      <c r="BL373">
        <v>250146.94421297699</v>
      </c>
    </row>
    <row r="374" spans="1:64" x14ac:dyDescent="0.3">
      <c r="A374">
        <v>11309</v>
      </c>
      <c r="B374">
        <v>14.818</v>
      </c>
      <c r="C374">
        <v>810.49072000000001</v>
      </c>
      <c r="D374">
        <f t="shared" si="5"/>
        <v>2.4182821736773854</v>
      </c>
      <c r="E374" t="s">
        <v>3186</v>
      </c>
      <c r="F374" t="s">
        <v>512</v>
      </c>
      <c r="G374" t="s">
        <v>62</v>
      </c>
      <c r="H374">
        <v>0.06</v>
      </c>
      <c r="I374" t="b">
        <v>0</v>
      </c>
      <c r="J374">
        <v>7.59</v>
      </c>
      <c r="K374">
        <v>810.49267999999995</v>
      </c>
      <c r="L374" t="s">
        <v>3187</v>
      </c>
      <c r="M374" t="s">
        <v>1070</v>
      </c>
      <c r="N374" t="s">
        <v>3188</v>
      </c>
      <c r="O374" t="s">
        <v>3189</v>
      </c>
      <c r="P374">
        <v>530</v>
      </c>
      <c r="Q374" t="b">
        <v>0</v>
      </c>
      <c r="R374" t="b">
        <v>1</v>
      </c>
      <c r="S374" t="b">
        <v>0</v>
      </c>
      <c r="T374" t="s">
        <v>63</v>
      </c>
      <c r="U374" t="b">
        <v>0</v>
      </c>
      <c r="V374" t="b">
        <v>0</v>
      </c>
      <c r="W374">
        <v>11309</v>
      </c>
      <c r="X374">
        <v>0</v>
      </c>
      <c r="Y374">
        <v>0</v>
      </c>
      <c r="Z374">
        <v>0.99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0.99</v>
      </c>
      <c r="AG374">
        <v>41.2</v>
      </c>
      <c r="AH374" t="s">
        <v>496</v>
      </c>
      <c r="AI374" t="s">
        <v>3190</v>
      </c>
      <c r="AJ374" t="s">
        <v>62</v>
      </c>
      <c r="AK374">
        <v>108886</v>
      </c>
      <c r="AL374">
        <v>35250</v>
      </c>
      <c r="AM374">
        <v>0</v>
      </c>
      <c r="AN374">
        <v>0</v>
      </c>
      <c r="AO374">
        <v>0</v>
      </c>
      <c r="AP374">
        <v>50171</v>
      </c>
      <c r="AQ374">
        <v>274778</v>
      </c>
      <c r="AR374">
        <v>414915</v>
      </c>
      <c r="AS374">
        <v>374711</v>
      </c>
      <c r="AT374">
        <v>199837</v>
      </c>
      <c r="AU374">
        <v>289718</v>
      </c>
      <c r="AV374">
        <v>477983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48045.279275433903</v>
      </c>
      <c r="BD374">
        <v>16723.567255382299</v>
      </c>
      <c r="BE374">
        <v>354801.23959593597</v>
      </c>
      <c r="BF374">
        <v>322512.53977328597</v>
      </c>
      <c r="BG374">
        <v>0</v>
      </c>
      <c r="BH374">
        <v>55559.176024947497</v>
      </c>
      <c r="BI374">
        <v>28966.068170117302</v>
      </c>
      <c r="BJ374">
        <v>72158.744223513801</v>
      </c>
      <c r="BK374">
        <v>141943.14616855301</v>
      </c>
      <c r="BL374">
        <v>0</v>
      </c>
    </row>
    <row r="375" spans="1:64" x14ac:dyDescent="0.3">
      <c r="A375">
        <v>9476</v>
      </c>
      <c r="B375">
        <v>15.583</v>
      </c>
      <c r="C375">
        <v>716.52197000000001</v>
      </c>
      <c r="D375">
        <f t="shared" si="5"/>
        <v>2.3027852173813383</v>
      </c>
      <c r="E375" t="s">
        <v>2337</v>
      </c>
      <c r="F375" t="s">
        <v>512</v>
      </c>
      <c r="G375" t="s">
        <v>62</v>
      </c>
      <c r="H375">
        <v>0.56000000000000005</v>
      </c>
      <c r="I375" t="b">
        <v>0</v>
      </c>
      <c r="J375">
        <v>9.48</v>
      </c>
      <c r="K375">
        <v>716.52362000000005</v>
      </c>
      <c r="L375" t="s">
        <v>2332</v>
      </c>
      <c r="M375" t="s">
        <v>1070</v>
      </c>
      <c r="N375" t="s">
        <v>2338</v>
      </c>
      <c r="O375" t="s">
        <v>2339</v>
      </c>
      <c r="P375">
        <v>530</v>
      </c>
      <c r="Q375" t="b">
        <v>0</v>
      </c>
      <c r="R375" t="b">
        <v>1</v>
      </c>
      <c r="S375" t="b">
        <v>0</v>
      </c>
      <c r="T375" t="s">
        <v>63</v>
      </c>
      <c r="U375" t="b">
        <v>0</v>
      </c>
      <c r="V375" t="b">
        <v>0</v>
      </c>
      <c r="W375">
        <v>9476</v>
      </c>
      <c r="X375">
        <v>0</v>
      </c>
      <c r="Y375">
        <v>0</v>
      </c>
      <c r="Z375">
        <v>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1</v>
      </c>
      <c r="AG375">
        <v>114.23</v>
      </c>
      <c r="AH375" t="s">
        <v>508</v>
      </c>
      <c r="AI375" t="s">
        <v>2340</v>
      </c>
      <c r="AJ375" t="s">
        <v>62</v>
      </c>
      <c r="AK375">
        <v>2297922</v>
      </c>
      <c r="AL375">
        <v>2098510</v>
      </c>
      <c r="AM375">
        <v>2440947</v>
      </c>
      <c r="AN375">
        <v>2529113</v>
      </c>
      <c r="AO375">
        <v>2900389</v>
      </c>
      <c r="AP375">
        <v>2794044</v>
      </c>
      <c r="AQ375">
        <v>2982815</v>
      </c>
      <c r="AR375">
        <v>2109426</v>
      </c>
      <c r="AS375">
        <v>2372311</v>
      </c>
      <c r="AT375">
        <v>2734025</v>
      </c>
      <c r="AU375">
        <v>2919304</v>
      </c>
      <c r="AV375">
        <v>2804543</v>
      </c>
      <c r="AW375">
        <v>0</v>
      </c>
      <c r="AX375">
        <v>0</v>
      </c>
      <c r="AY375">
        <v>0</v>
      </c>
      <c r="AZ375">
        <v>442212</v>
      </c>
      <c r="BA375">
        <v>0</v>
      </c>
      <c r="BB375">
        <v>0</v>
      </c>
      <c r="BC375">
        <v>2279126.3794742501</v>
      </c>
      <c r="BD375">
        <v>2741182.0325430101</v>
      </c>
      <c r="BE375">
        <v>2488184.1131973001</v>
      </c>
      <c r="BF375">
        <v>2819290.8943877602</v>
      </c>
      <c r="BG375">
        <v>73701.928440844902</v>
      </c>
      <c r="BH375">
        <v>171990.36547249099</v>
      </c>
      <c r="BI375">
        <v>191199.961461917</v>
      </c>
      <c r="BJ375">
        <v>448075.79024749401</v>
      </c>
      <c r="BK375">
        <v>93515.917099330807</v>
      </c>
      <c r="BL375">
        <v>180532.11773918901</v>
      </c>
    </row>
    <row r="376" spans="1:64" x14ac:dyDescent="0.3">
      <c r="A376">
        <v>9503</v>
      </c>
      <c r="B376">
        <v>11.603</v>
      </c>
      <c r="C376">
        <v>718.39220999999998</v>
      </c>
      <c r="D376">
        <f t="shared" si="5"/>
        <v>2.0462318098904664</v>
      </c>
      <c r="E376" t="s">
        <v>2357</v>
      </c>
      <c r="F376" t="s">
        <v>512</v>
      </c>
      <c r="G376" t="s">
        <v>62</v>
      </c>
      <c r="H376">
        <v>0.33</v>
      </c>
      <c r="I376" t="b">
        <v>0</v>
      </c>
      <c r="J376">
        <v>6.29</v>
      </c>
      <c r="K376">
        <v>718.39368000000002</v>
      </c>
      <c r="L376" t="s">
        <v>2358</v>
      </c>
      <c r="M376" t="s">
        <v>1070</v>
      </c>
      <c r="N376" t="s">
        <v>2359</v>
      </c>
      <c r="O376" t="s">
        <v>2360</v>
      </c>
      <c r="P376">
        <v>530</v>
      </c>
      <c r="Q376" t="b">
        <v>0</v>
      </c>
      <c r="R376" t="b">
        <v>1</v>
      </c>
      <c r="S376" t="b">
        <v>0</v>
      </c>
      <c r="T376" t="s">
        <v>63</v>
      </c>
      <c r="U376" t="b">
        <v>0</v>
      </c>
      <c r="V376" t="b">
        <v>0</v>
      </c>
      <c r="W376">
        <v>9503</v>
      </c>
      <c r="X376">
        <v>0</v>
      </c>
      <c r="Y376">
        <v>0</v>
      </c>
      <c r="Z376">
        <v>0.99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0.99</v>
      </c>
      <c r="AG376">
        <v>12.87</v>
      </c>
      <c r="AH376" t="s">
        <v>499</v>
      </c>
      <c r="AI376" t="s">
        <v>2362</v>
      </c>
      <c r="AJ376" t="s">
        <v>62</v>
      </c>
      <c r="AK376">
        <v>97568</v>
      </c>
      <c r="AL376">
        <v>119345</v>
      </c>
      <c r="AM376">
        <v>122580</v>
      </c>
      <c r="AN376">
        <v>209228</v>
      </c>
      <c r="AO376">
        <v>218802</v>
      </c>
      <c r="AP376">
        <v>206478</v>
      </c>
      <c r="AQ376">
        <v>235500</v>
      </c>
      <c r="AR376">
        <v>210874</v>
      </c>
      <c r="AS376">
        <v>228016</v>
      </c>
      <c r="AT376">
        <v>284377</v>
      </c>
      <c r="AU376">
        <v>296356</v>
      </c>
      <c r="AV376">
        <v>282628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113164.57392071201</v>
      </c>
      <c r="BD376">
        <v>211502.54491578101</v>
      </c>
      <c r="BE376">
        <v>224796.66160524901</v>
      </c>
      <c r="BF376">
        <v>287787.08820389898</v>
      </c>
      <c r="BG376">
        <v>0</v>
      </c>
      <c r="BH376">
        <v>13603.3422156951</v>
      </c>
      <c r="BI376">
        <v>6469.5527314942501</v>
      </c>
      <c r="BJ376">
        <v>12624.5156825918</v>
      </c>
      <c r="BK376">
        <v>7472.5129050567302</v>
      </c>
      <c r="BL376">
        <v>0</v>
      </c>
    </row>
    <row r="377" spans="1:64" x14ac:dyDescent="0.3">
      <c r="A377">
        <v>9189</v>
      </c>
      <c r="B377">
        <v>14.776999999999999</v>
      </c>
      <c r="C377">
        <v>702.50647000000004</v>
      </c>
      <c r="D377">
        <f t="shared" si="5"/>
        <v>1.992860236554548</v>
      </c>
      <c r="E377" t="s">
        <v>2119</v>
      </c>
      <c r="F377" t="s">
        <v>512</v>
      </c>
      <c r="G377" t="s">
        <v>62</v>
      </c>
      <c r="H377">
        <v>0.61</v>
      </c>
      <c r="I377" t="b">
        <v>0</v>
      </c>
      <c r="J377">
        <v>9.06</v>
      </c>
      <c r="K377">
        <v>702.50787000000003</v>
      </c>
      <c r="L377" t="s">
        <v>2120</v>
      </c>
      <c r="M377" t="s">
        <v>1070</v>
      </c>
      <c r="N377" t="s">
        <v>2121</v>
      </c>
      <c r="O377" t="s">
        <v>2122</v>
      </c>
      <c r="P377">
        <v>530</v>
      </c>
      <c r="Q377" t="b">
        <v>0</v>
      </c>
      <c r="R377" t="b">
        <v>1</v>
      </c>
      <c r="S377" t="b">
        <v>0</v>
      </c>
      <c r="T377" t="s">
        <v>63</v>
      </c>
      <c r="U377" t="b">
        <v>0</v>
      </c>
      <c r="V377" t="b">
        <v>0</v>
      </c>
      <c r="W377">
        <v>9189</v>
      </c>
      <c r="X377">
        <v>0</v>
      </c>
      <c r="Y377">
        <v>0</v>
      </c>
      <c r="Z377">
        <v>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1</v>
      </c>
      <c r="AG377">
        <v>122.72</v>
      </c>
      <c r="AH377" t="s">
        <v>495</v>
      </c>
      <c r="AI377" t="s">
        <v>2123</v>
      </c>
      <c r="AJ377" t="s">
        <v>62</v>
      </c>
      <c r="AK377">
        <v>1208566</v>
      </c>
      <c r="AL377">
        <v>1055015</v>
      </c>
      <c r="AM377">
        <v>1204322</v>
      </c>
      <c r="AN377">
        <v>1452880</v>
      </c>
      <c r="AO377">
        <v>1410743</v>
      </c>
      <c r="AP377">
        <v>1869505</v>
      </c>
      <c r="AQ377">
        <v>2213749</v>
      </c>
      <c r="AR377">
        <v>1931208</v>
      </c>
      <c r="AS377">
        <v>1756189</v>
      </c>
      <c r="AT377">
        <v>2240783</v>
      </c>
      <c r="AU377">
        <v>2141655</v>
      </c>
      <c r="AV377">
        <v>2280652</v>
      </c>
      <c r="AW377">
        <v>6526</v>
      </c>
      <c r="AX377">
        <v>0</v>
      </c>
      <c r="AY377">
        <v>0</v>
      </c>
      <c r="AZ377">
        <v>90163</v>
      </c>
      <c r="BA377">
        <v>119519</v>
      </c>
      <c r="BB377">
        <v>0</v>
      </c>
      <c r="BC377">
        <v>1155967.7673935301</v>
      </c>
      <c r="BD377">
        <v>1577709.09932435</v>
      </c>
      <c r="BE377">
        <v>1967048.6021964599</v>
      </c>
      <c r="BF377">
        <v>2221029.7665785402</v>
      </c>
      <c r="BG377">
        <v>36034.658946713404</v>
      </c>
      <c r="BH377">
        <v>87453.682423189806</v>
      </c>
      <c r="BI377">
        <v>253579.180891672</v>
      </c>
      <c r="BJ377">
        <v>230876.011260884</v>
      </c>
      <c r="BK377">
        <v>71572.774383286305</v>
      </c>
      <c r="BL377">
        <v>54158.644722257202</v>
      </c>
    </row>
    <row r="378" spans="1:64" x14ac:dyDescent="0.3">
      <c r="A378">
        <v>11580</v>
      </c>
      <c r="B378">
        <v>15.63</v>
      </c>
      <c r="C378">
        <v>828.51691000000005</v>
      </c>
      <c r="D378">
        <f t="shared" si="5"/>
        <v>1.9070183937475225</v>
      </c>
      <c r="E378" t="s">
        <v>3289</v>
      </c>
      <c r="F378" t="s">
        <v>512</v>
      </c>
      <c r="G378" t="s">
        <v>62</v>
      </c>
      <c r="H378">
        <v>0.22</v>
      </c>
      <c r="I378" t="b">
        <v>0</v>
      </c>
      <c r="J378">
        <v>8.2899999999999991</v>
      </c>
      <c r="K378">
        <v>828.51849000000004</v>
      </c>
      <c r="L378" t="s">
        <v>3290</v>
      </c>
      <c r="M378" t="s">
        <v>1070</v>
      </c>
      <c r="N378" t="s">
        <v>3291</v>
      </c>
      <c r="O378" t="s">
        <v>3292</v>
      </c>
      <c r="P378">
        <v>530</v>
      </c>
      <c r="Q378" t="b">
        <v>0</v>
      </c>
      <c r="R378" t="b">
        <v>1</v>
      </c>
      <c r="S378" t="b">
        <v>0</v>
      </c>
      <c r="T378" t="s">
        <v>63</v>
      </c>
      <c r="U378" t="b">
        <v>0</v>
      </c>
      <c r="V378" t="b">
        <v>0</v>
      </c>
      <c r="W378">
        <v>11580</v>
      </c>
      <c r="X378">
        <v>0</v>
      </c>
      <c r="Y378">
        <v>0</v>
      </c>
      <c r="Z378">
        <v>0.99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0.99</v>
      </c>
      <c r="AG378">
        <v>64.62</v>
      </c>
      <c r="AH378" t="s">
        <v>504</v>
      </c>
      <c r="AI378" t="s">
        <v>3293</v>
      </c>
      <c r="AJ378" t="s">
        <v>62</v>
      </c>
      <c r="AK378">
        <v>1725303</v>
      </c>
      <c r="AL378">
        <v>1574085</v>
      </c>
      <c r="AM378">
        <v>1547356</v>
      </c>
      <c r="AN378">
        <v>1521265</v>
      </c>
      <c r="AO378">
        <v>1471080</v>
      </c>
      <c r="AP378">
        <v>1759292</v>
      </c>
      <c r="AQ378">
        <v>1660483</v>
      </c>
      <c r="AR378">
        <v>1545855</v>
      </c>
      <c r="AS378">
        <v>1736099</v>
      </c>
      <c r="AT378">
        <v>1541103</v>
      </c>
      <c r="AU378">
        <v>1829031</v>
      </c>
      <c r="AV378">
        <v>1658382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1615581.2163989099</v>
      </c>
      <c r="BD378">
        <v>1583878.8969006301</v>
      </c>
      <c r="BE378">
        <v>1647478.8675893201</v>
      </c>
      <c r="BF378">
        <v>1676172.03681583</v>
      </c>
      <c r="BG378">
        <v>0</v>
      </c>
      <c r="BH378">
        <v>95956.664250858696</v>
      </c>
      <c r="BI378">
        <v>153970.41325184199</v>
      </c>
      <c r="BJ378">
        <v>95786.458707708196</v>
      </c>
      <c r="BK378">
        <v>144786.15832789001</v>
      </c>
      <c r="BL378">
        <v>0</v>
      </c>
    </row>
    <row r="379" spans="1:64" x14ac:dyDescent="0.3">
      <c r="A379">
        <v>10981</v>
      </c>
      <c r="B379">
        <v>16.789000000000001</v>
      </c>
      <c r="C379">
        <v>792.61121000000003</v>
      </c>
      <c r="D379">
        <f t="shared" si="5"/>
        <v>1.5392138122150578</v>
      </c>
      <c r="E379" t="s">
        <v>3053</v>
      </c>
      <c r="F379" t="s">
        <v>512</v>
      </c>
      <c r="G379" t="s">
        <v>62</v>
      </c>
      <c r="H379">
        <v>0.56000000000000005</v>
      </c>
      <c r="I379" t="b">
        <v>0</v>
      </c>
      <c r="J379">
        <v>11.31</v>
      </c>
      <c r="K379">
        <v>792.61243000000002</v>
      </c>
      <c r="L379" t="s">
        <v>3054</v>
      </c>
      <c r="M379" t="s">
        <v>1070</v>
      </c>
      <c r="N379" t="s">
        <v>3055</v>
      </c>
      <c r="O379" t="s">
        <v>3056</v>
      </c>
      <c r="P379">
        <v>530</v>
      </c>
      <c r="Q379" t="b">
        <v>0</v>
      </c>
      <c r="R379" t="b">
        <v>1</v>
      </c>
      <c r="S379" t="b">
        <v>0</v>
      </c>
      <c r="T379" t="s">
        <v>63</v>
      </c>
      <c r="U379" t="b">
        <v>0</v>
      </c>
      <c r="V379" t="b">
        <v>0</v>
      </c>
      <c r="W379">
        <v>10981</v>
      </c>
      <c r="X379">
        <v>0</v>
      </c>
      <c r="Y379">
        <v>0</v>
      </c>
      <c r="Z379">
        <v>1</v>
      </c>
      <c r="AA379">
        <v>-1</v>
      </c>
      <c r="AB379">
        <v>-1</v>
      </c>
      <c r="AC379">
        <v>-1</v>
      </c>
      <c r="AD379">
        <v>-1</v>
      </c>
      <c r="AE379">
        <v>-1</v>
      </c>
      <c r="AF379">
        <v>1</v>
      </c>
      <c r="AG379">
        <v>30.87</v>
      </c>
      <c r="AH379" t="s">
        <v>496</v>
      </c>
      <c r="AI379" t="s">
        <v>3057</v>
      </c>
      <c r="AJ379" t="s">
        <v>62</v>
      </c>
      <c r="AK379">
        <v>815380</v>
      </c>
      <c r="AL379">
        <v>908907</v>
      </c>
      <c r="AM379">
        <v>888785</v>
      </c>
      <c r="AN379">
        <v>262475</v>
      </c>
      <c r="AO379">
        <v>237595</v>
      </c>
      <c r="AP379">
        <v>217959</v>
      </c>
      <c r="AQ379">
        <v>460536</v>
      </c>
      <c r="AR379">
        <v>301863</v>
      </c>
      <c r="AS379">
        <v>348747</v>
      </c>
      <c r="AT379">
        <v>114694</v>
      </c>
      <c r="AU379">
        <v>85869</v>
      </c>
      <c r="AV379">
        <v>92936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871023.86220886698</v>
      </c>
      <c r="BD379">
        <v>239342.918196999</v>
      </c>
      <c r="BE379">
        <v>370382.22900683701</v>
      </c>
      <c r="BF379">
        <v>97832.871120729294</v>
      </c>
      <c r="BG379">
        <v>0</v>
      </c>
      <c r="BH379">
        <v>49228.305277039799</v>
      </c>
      <c r="BI379">
        <v>22309.660486313402</v>
      </c>
      <c r="BJ379">
        <v>81519.004972363502</v>
      </c>
      <c r="BK379">
        <v>15023.6354496651</v>
      </c>
      <c r="BL379">
        <v>0</v>
      </c>
    </row>
    <row r="380" spans="1:64" x14ac:dyDescent="0.3">
      <c r="A380">
        <v>7831</v>
      </c>
      <c r="B380">
        <v>11.58</v>
      </c>
      <c r="C380">
        <v>634.40790000000004</v>
      </c>
      <c r="D380">
        <f t="shared" si="5"/>
        <v>1.5289824052088192</v>
      </c>
      <c r="E380" t="s">
        <v>1329</v>
      </c>
      <c r="F380" t="s">
        <v>512</v>
      </c>
      <c r="G380" t="s">
        <v>62</v>
      </c>
      <c r="H380">
        <v>0.11</v>
      </c>
      <c r="I380" t="b">
        <v>0</v>
      </c>
      <c r="J380">
        <v>7.43</v>
      </c>
      <c r="K380">
        <v>634.40886999999998</v>
      </c>
      <c r="L380" t="s">
        <v>1330</v>
      </c>
      <c r="M380" t="s">
        <v>1070</v>
      </c>
      <c r="N380" t="s">
        <v>1331</v>
      </c>
      <c r="O380" t="s">
        <v>1332</v>
      </c>
      <c r="P380">
        <v>530</v>
      </c>
      <c r="Q380" t="b">
        <v>0</v>
      </c>
      <c r="R380" t="b">
        <v>1</v>
      </c>
      <c r="S380" t="b">
        <v>0</v>
      </c>
      <c r="T380" t="s">
        <v>63</v>
      </c>
      <c r="U380" t="b">
        <v>0</v>
      </c>
      <c r="V380" t="b">
        <v>0</v>
      </c>
      <c r="W380">
        <v>7831</v>
      </c>
      <c r="X380">
        <v>0</v>
      </c>
      <c r="Y380">
        <v>0</v>
      </c>
      <c r="Z380">
        <v>1</v>
      </c>
      <c r="AA380">
        <v>-1</v>
      </c>
      <c r="AB380">
        <v>-1</v>
      </c>
      <c r="AC380">
        <v>-1</v>
      </c>
      <c r="AD380">
        <v>-1</v>
      </c>
      <c r="AE380">
        <v>-1</v>
      </c>
      <c r="AF380">
        <v>1</v>
      </c>
      <c r="AG380">
        <v>4.68</v>
      </c>
      <c r="AH380" t="s">
        <v>495</v>
      </c>
      <c r="AI380" t="s">
        <v>1333</v>
      </c>
      <c r="AJ380" t="s">
        <v>62</v>
      </c>
      <c r="AK380">
        <v>54096</v>
      </c>
      <c r="AL380">
        <v>6313</v>
      </c>
      <c r="AM380">
        <v>5770</v>
      </c>
      <c r="AN380">
        <v>37826</v>
      </c>
      <c r="AO380">
        <v>34297</v>
      </c>
      <c r="AP380">
        <v>33968</v>
      </c>
      <c r="AQ380">
        <v>54280</v>
      </c>
      <c r="AR380">
        <v>68118</v>
      </c>
      <c r="AS380">
        <v>44931</v>
      </c>
      <c r="AT380">
        <v>42301</v>
      </c>
      <c r="AU380">
        <v>65135</v>
      </c>
      <c r="AV380">
        <v>39708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22059.5171241485</v>
      </c>
      <c r="BD380">
        <v>35363.776486640199</v>
      </c>
      <c r="BE380">
        <v>55776.524390655097</v>
      </c>
      <c r="BF380">
        <v>49048.0735230715</v>
      </c>
      <c r="BG380">
        <v>0</v>
      </c>
      <c r="BH380">
        <v>27745.571757650101</v>
      </c>
      <c r="BI380">
        <v>2138.3040603793402</v>
      </c>
      <c r="BJ380">
        <v>11665.399344850501</v>
      </c>
      <c r="BK380">
        <v>13992.0002725468</v>
      </c>
      <c r="BL380">
        <v>0</v>
      </c>
    </row>
    <row r="381" spans="1:64" x14ac:dyDescent="0.3">
      <c r="A381">
        <v>8064</v>
      </c>
      <c r="B381">
        <v>14.693</v>
      </c>
      <c r="C381">
        <v>648.46014000000002</v>
      </c>
      <c r="D381">
        <f t="shared" si="5"/>
        <v>1.3262169968413808</v>
      </c>
      <c r="E381" t="s">
        <v>1440</v>
      </c>
      <c r="F381" t="s">
        <v>512</v>
      </c>
      <c r="G381" t="s">
        <v>62</v>
      </c>
      <c r="H381">
        <v>0.06</v>
      </c>
      <c r="I381" t="b">
        <v>0</v>
      </c>
      <c r="J381">
        <v>8.19</v>
      </c>
      <c r="K381">
        <v>648.46100000000001</v>
      </c>
      <c r="L381" t="s">
        <v>186</v>
      </c>
      <c r="M381" t="s">
        <v>1070</v>
      </c>
      <c r="N381" t="s">
        <v>1441</v>
      </c>
      <c r="O381" t="s">
        <v>1442</v>
      </c>
      <c r="P381">
        <v>530</v>
      </c>
      <c r="Q381" t="b">
        <v>0</v>
      </c>
      <c r="R381" t="b">
        <v>1</v>
      </c>
      <c r="S381" t="b">
        <v>0</v>
      </c>
      <c r="T381" t="s">
        <v>63</v>
      </c>
      <c r="U381" t="b">
        <v>0</v>
      </c>
      <c r="V381" t="b">
        <v>0</v>
      </c>
      <c r="W381">
        <v>8064</v>
      </c>
      <c r="X381">
        <v>0</v>
      </c>
      <c r="Y381">
        <v>0</v>
      </c>
      <c r="Z381">
        <v>1</v>
      </c>
      <c r="AA381">
        <v>-1</v>
      </c>
      <c r="AB381">
        <v>-1</v>
      </c>
      <c r="AC381">
        <v>-1</v>
      </c>
      <c r="AD381">
        <v>-1</v>
      </c>
      <c r="AE381">
        <v>-1</v>
      </c>
      <c r="AF381">
        <v>1</v>
      </c>
      <c r="AG381">
        <v>4.3499999999999996</v>
      </c>
      <c r="AH381" t="s">
        <v>508</v>
      </c>
      <c r="AI381" t="s">
        <v>1443</v>
      </c>
      <c r="AJ381" t="s">
        <v>62</v>
      </c>
      <c r="AK381">
        <v>1353607</v>
      </c>
      <c r="AL381">
        <v>3822680</v>
      </c>
      <c r="AM381">
        <v>1243507</v>
      </c>
      <c r="AN381">
        <v>3395750</v>
      </c>
      <c r="AO381">
        <v>1777790</v>
      </c>
      <c r="AP381">
        <v>1953793</v>
      </c>
      <c r="AQ381">
        <v>22345</v>
      </c>
      <c r="AR381">
        <v>1512036</v>
      </c>
      <c r="AS381">
        <v>1830777</v>
      </c>
      <c r="AT381">
        <v>1439437</v>
      </c>
      <c r="AU381">
        <v>4538349</v>
      </c>
      <c r="AV381">
        <v>2006283</v>
      </c>
      <c r="AW381">
        <v>0</v>
      </c>
      <c r="AX381">
        <v>0</v>
      </c>
      <c r="AY381">
        <v>0</v>
      </c>
      <c r="AZ381">
        <v>43011</v>
      </c>
      <c r="BA381">
        <v>0</v>
      </c>
      <c r="BB381">
        <v>163598</v>
      </c>
      <c r="BC381">
        <v>2139931.1528330501</v>
      </c>
      <c r="BD381">
        <v>2375777.3850569902</v>
      </c>
      <c r="BE381">
        <v>1121719.1698520801</v>
      </c>
      <c r="BF381">
        <v>2661356.7473897501</v>
      </c>
      <c r="BG381">
        <v>34434.833439232301</v>
      </c>
      <c r="BH381">
        <v>1458342.32826131</v>
      </c>
      <c r="BI381">
        <v>887694.76493941701</v>
      </c>
      <c r="BJ381">
        <v>965332.705609267</v>
      </c>
      <c r="BK381">
        <v>1650046.90612842</v>
      </c>
      <c r="BL381">
        <v>65573.918259430895</v>
      </c>
    </row>
    <row r="382" spans="1:64" x14ac:dyDescent="0.3">
      <c r="A382">
        <v>11223</v>
      </c>
      <c r="B382">
        <v>13.763</v>
      </c>
      <c r="C382">
        <v>804.51946999999996</v>
      </c>
      <c r="D382">
        <f t="shared" si="5"/>
        <v>1.2181199215361247</v>
      </c>
      <c r="E382" t="s">
        <v>3137</v>
      </c>
      <c r="F382" t="s">
        <v>512</v>
      </c>
      <c r="G382" t="s">
        <v>62</v>
      </c>
      <c r="H382">
        <v>0.28000000000000003</v>
      </c>
      <c r="I382" t="b">
        <v>0</v>
      </c>
      <c r="J382">
        <v>8.2100000000000009</v>
      </c>
      <c r="K382">
        <v>804.51849000000004</v>
      </c>
      <c r="L382" t="s">
        <v>3138</v>
      </c>
      <c r="M382" t="s">
        <v>1070</v>
      </c>
      <c r="N382" t="s">
        <v>3139</v>
      </c>
      <c r="O382" t="s">
        <v>3140</v>
      </c>
      <c r="P382">
        <v>530</v>
      </c>
      <c r="Q382" t="b">
        <v>0</v>
      </c>
      <c r="R382" t="b">
        <v>1</v>
      </c>
      <c r="S382" t="b">
        <v>0</v>
      </c>
      <c r="T382" t="s">
        <v>63</v>
      </c>
      <c r="U382" t="b">
        <v>0</v>
      </c>
      <c r="V382" t="b">
        <v>0</v>
      </c>
      <c r="W382">
        <v>11223</v>
      </c>
      <c r="X382">
        <v>0</v>
      </c>
      <c r="Y382">
        <v>0</v>
      </c>
      <c r="Z382">
        <v>1</v>
      </c>
      <c r="AA382">
        <v>-1</v>
      </c>
      <c r="AB382">
        <v>-1</v>
      </c>
      <c r="AC382">
        <v>-1</v>
      </c>
      <c r="AD382">
        <v>-1</v>
      </c>
      <c r="AE382">
        <v>-1</v>
      </c>
      <c r="AF382">
        <v>1</v>
      </c>
      <c r="AG382">
        <v>5.48</v>
      </c>
      <c r="AH382" t="s">
        <v>493</v>
      </c>
      <c r="AI382" t="s">
        <v>3141</v>
      </c>
      <c r="AJ382" t="s">
        <v>62</v>
      </c>
      <c r="AK382">
        <v>48626</v>
      </c>
      <c r="AL382">
        <v>24976</v>
      </c>
      <c r="AM382">
        <v>54091</v>
      </c>
      <c r="AN382">
        <v>57313</v>
      </c>
      <c r="AO382">
        <v>57141</v>
      </c>
      <c r="AP382">
        <v>7889</v>
      </c>
      <c r="AQ382">
        <v>40648</v>
      </c>
      <c r="AR382">
        <v>34887</v>
      </c>
      <c r="AS382">
        <v>45458</v>
      </c>
      <c r="AT382">
        <v>40953</v>
      </c>
      <c r="AU382">
        <v>22230</v>
      </c>
      <c r="AV382">
        <v>23064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42564.2646489814</v>
      </c>
      <c r="BD382">
        <v>40780.919589136298</v>
      </c>
      <c r="BE382">
        <v>40330.763927597502</v>
      </c>
      <c r="BF382">
        <v>28749.140256491701</v>
      </c>
      <c r="BG382">
        <v>0</v>
      </c>
      <c r="BH382">
        <v>15474.928422955199</v>
      </c>
      <c r="BI382">
        <v>28484.957748716199</v>
      </c>
      <c r="BJ382">
        <v>5292.7376099331004</v>
      </c>
      <c r="BK382">
        <v>10577.3654265437</v>
      </c>
      <c r="BL382">
        <v>0</v>
      </c>
    </row>
    <row r="383" spans="1:64" x14ac:dyDescent="0.3">
      <c r="A383">
        <v>8309</v>
      </c>
      <c r="B383">
        <v>11.499000000000001</v>
      </c>
      <c r="C383">
        <v>658.40967000000001</v>
      </c>
      <c r="D383">
        <f t="shared" si="5"/>
        <v>1.2150504594911629</v>
      </c>
      <c r="E383" t="s">
        <v>1530</v>
      </c>
      <c r="F383" t="s">
        <v>512</v>
      </c>
      <c r="G383" t="s">
        <v>62</v>
      </c>
      <c r="H383">
        <v>0.22</v>
      </c>
      <c r="I383" t="b">
        <v>0</v>
      </c>
      <c r="J383">
        <v>7.33</v>
      </c>
      <c r="K383">
        <v>658.40886999999998</v>
      </c>
      <c r="L383" t="s">
        <v>1531</v>
      </c>
      <c r="M383" t="s">
        <v>1070</v>
      </c>
      <c r="N383" t="s">
        <v>1532</v>
      </c>
      <c r="O383" t="s">
        <v>1533</v>
      </c>
      <c r="P383">
        <v>530</v>
      </c>
      <c r="Q383" t="b">
        <v>0</v>
      </c>
      <c r="R383" t="b">
        <v>1</v>
      </c>
      <c r="S383" t="b">
        <v>0</v>
      </c>
      <c r="T383" t="s">
        <v>63</v>
      </c>
      <c r="U383" t="b">
        <v>0</v>
      </c>
      <c r="V383" t="b">
        <v>0</v>
      </c>
      <c r="W383">
        <v>8309</v>
      </c>
      <c r="X383">
        <v>0</v>
      </c>
      <c r="Y383">
        <v>0</v>
      </c>
      <c r="Z383">
        <v>1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1</v>
      </c>
      <c r="AG383">
        <v>4.43</v>
      </c>
      <c r="AH383" t="s">
        <v>499</v>
      </c>
      <c r="AI383" t="s">
        <v>1534</v>
      </c>
      <c r="AJ383" t="s">
        <v>62</v>
      </c>
      <c r="AK383">
        <v>13555</v>
      </c>
      <c r="AL383">
        <v>16274</v>
      </c>
      <c r="AM383">
        <v>16958</v>
      </c>
      <c r="AN383">
        <v>43532</v>
      </c>
      <c r="AO383">
        <v>28791</v>
      </c>
      <c r="AP383">
        <v>5484</v>
      </c>
      <c r="AQ383">
        <v>22788</v>
      </c>
      <c r="AR383">
        <v>58463</v>
      </c>
      <c r="AS383">
        <v>30078</v>
      </c>
      <c r="AT383">
        <v>63588</v>
      </c>
      <c r="AU383">
        <v>59227</v>
      </c>
      <c r="AV383">
        <v>77731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15595.652161342299</v>
      </c>
      <c r="BD383">
        <v>25935.628270879701</v>
      </c>
      <c r="BE383">
        <v>37109.379515441098</v>
      </c>
      <c r="BF383">
        <v>66848.594008461107</v>
      </c>
      <c r="BG383">
        <v>0</v>
      </c>
      <c r="BH383">
        <v>1799.8230579325</v>
      </c>
      <c r="BI383">
        <v>19184.4068575204</v>
      </c>
      <c r="BJ383">
        <v>18848.301939085701</v>
      </c>
      <c r="BK383">
        <v>9673.2289760962994</v>
      </c>
      <c r="BL383">
        <v>0</v>
      </c>
    </row>
    <row r="384" spans="1:64" x14ac:dyDescent="0.3">
      <c r="A384">
        <v>8934</v>
      </c>
      <c r="B384">
        <v>14.462999999999999</v>
      </c>
      <c r="C384">
        <v>690.47069999999997</v>
      </c>
      <c r="D384">
        <f t="shared" si="5"/>
        <v>1.1586285603773034</v>
      </c>
      <c r="E384" t="s">
        <v>1935</v>
      </c>
      <c r="F384" t="s">
        <v>512</v>
      </c>
      <c r="G384" t="s">
        <v>62</v>
      </c>
      <c r="H384">
        <v>0.17</v>
      </c>
      <c r="I384" t="b">
        <v>0</v>
      </c>
      <c r="J384">
        <v>8.15</v>
      </c>
      <c r="K384">
        <v>690.47149999999999</v>
      </c>
      <c r="L384" t="s">
        <v>1936</v>
      </c>
      <c r="M384" t="s">
        <v>1070</v>
      </c>
      <c r="N384" t="s">
        <v>1937</v>
      </c>
      <c r="O384" t="s">
        <v>1938</v>
      </c>
      <c r="P384">
        <v>530</v>
      </c>
      <c r="Q384" t="b">
        <v>0</v>
      </c>
      <c r="R384" t="b">
        <v>1</v>
      </c>
      <c r="S384" t="b">
        <v>0</v>
      </c>
      <c r="T384" t="s">
        <v>63</v>
      </c>
      <c r="U384" t="b">
        <v>0</v>
      </c>
      <c r="V384" t="b">
        <v>0</v>
      </c>
      <c r="W384">
        <v>8934</v>
      </c>
      <c r="X384">
        <v>0</v>
      </c>
      <c r="Y384">
        <v>0</v>
      </c>
      <c r="Z384">
        <v>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1</v>
      </c>
      <c r="AG384">
        <v>12.25</v>
      </c>
      <c r="AH384" t="s">
        <v>498</v>
      </c>
      <c r="AI384" t="s">
        <v>1939</v>
      </c>
      <c r="AJ384" t="s">
        <v>62</v>
      </c>
      <c r="AK384">
        <v>107304</v>
      </c>
      <c r="AL384">
        <v>159702</v>
      </c>
      <c r="AM384">
        <v>250348</v>
      </c>
      <c r="AN384">
        <v>93518</v>
      </c>
      <c r="AO384">
        <v>102502</v>
      </c>
      <c r="AP384">
        <v>53642</v>
      </c>
      <c r="AQ384">
        <v>55855</v>
      </c>
      <c r="AR384">
        <v>0</v>
      </c>
      <c r="AS384">
        <v>41625</v>
      </c>
      <c r="AT384">
        <v>56271</v>
      </c>
      <c r="AU384">
        <v>80165</v>
      </c>
      <c r="AV384">
        <v>73892</v>
      </c>
      <c r="AW384">
        <v>0</v>
      </c>
      <c r="AX384">
        <v>0</v>
      </c>
      <c r="AY384">
        <v>0</v>
      </c>
      <c r="AZ384">
        <v>0</v>
      </c>
      <c r="BA384">
        <v>6998</v>
      </c>
      <c r="BB384">
        <v>6213</v>
      </c>
      <c r="BC384">
        <v>172451.370919034</v>
      </c>
      <c r="BD384">
        <v>83220.376116853906</v>
      </c>
      <c r="BE384">
        <v>32493.546214931699</v>
      </c>
      <c r="BF384">
        <v>70109.370126019698</v>
      </c>
      <c r="BG384">
        <v>2201.7829733962699</v>
      </c>
      <c r="BH384">
        <v>72368.891494350799</v>
      </c>
      <c r="BI384">
        <v>26006.605127488801</v>
      </c>
      <c r="BJ384">
        <v>29025.7942066941</v>
      </c>
      <c r="BK384">
        <v>12388.223253329401</v>
      </c>
      <c r="BL384">
        <v>3420.0169259794002</v>
      </c>
    </row>
    <row r="385" spans="1:64" x14ac:dyDescent="0.3">
      <c r="A385">
        <v>8991</v>
      </c>
      <c r="B385">
        <v>14.875</v>
      </c>
      <c r="C385">
        <v>692.48797999999999</v>
      </c>
      <c r="D385">
        <f t="shared" si="5"/>
        <v>1.1552560439119715</v>
      </c>
      <c r="E385" t="s">
        <v>1990</v>
      </c>
      <c r="F385" t="s">
        <v>512</v>
      </c>
      <c r="G385" t="s">
        <v>62</v>
      </c>
      <c r="H385">
        <v>0.61</v>
      </c>
      <c r="I385" t="b">
        <v>0</v>
      </c>
      <c r="J385">
        <v>8.5299999999999994</v>
      </c>
      <c r="K385">
        <v>692.48717999999997</v>
      </c>
      <c r="L385" t="s">
        <v>1991</v>
      </c>
      <c r="M385" t="s">
        <v>1070</v>
      </c>
      <c r="N385" t="s">
        <v>1992</v>
      </c>
      <c r="O385" t="s">
        <v>1993</v>
      </c>
      <c r="P385">
        <v>530</v>
      </c>
      <c r="Q385" t="b">
        <v>0</v>
      </c>
      <c r="R385" t="b">
        <v>1</v>
      </c>
      <c r="S385" t="b">
        <v>0</v>
      </c>
      <c r="T385" t="s">
        <v>63</v>
      </c>
      <c r="U385" t="b">
        <v>0</v>
      </c>
      <c r="V385" t="b">
        <v>0</v>
      </c>
      <c r="W385">
        <v>8991</v>
      </c>
      <c r="X385">
        <v>0</v>
      </c>
      <c r="Y385">
        <v>0</v>
      </c>
      <c r="Z385">
        <v>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1</v>
      </c>
      <c r="AG385">
        <v>38.75</v>
      </c>
      <c r="AH385" t="s">
        <v>494</v>
      </c>
      <c r="AI385" t="s">
        <v>2001</v>
      </c>
      <c r="AJ385" t="s">
        <v>62</v>
      </c>
      <c r="AK385">
        <v>458465</v>
      </c>
      <c r="AL385">
        <v>631994</v>
      </c>
      <c r="AM385">
        <v>614560</v>
      </c>
      <c r="AN385">
        <v>429107</v>
      </c>
      <c r="AO385">
        <v>399426</v>
      </c>
      <c r="AP385">
        <v>537842</v>
      </c>
      <c r="AQ385">
        <v>1025079</v>
      </c>
      <c r="AR385">
        <v>837528</v>
      </c>
      <c r="AS385">
        <v>803252</v>
      </c>
      <c r="AT385">
        <v>940058</v>
      </c>
      <c r="AU385">
        <v>928830</v>
      </c>
      <c r="AV385">
        <v>916826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568339.59364827501</v>
      </c>
      <c r="BD385">
        <v>455458.27174808597</v>
      </c>
      <c r="BE385">
        <v>888619.754339098</v>
      </c>
      <c r="BF385">
        <v>928571.27420051303</v>
      </c>
      <c r="BG385">
        <v>0</v>
      </c>
      <c r="BH385">
        <v>95552.878773349003</v>
      </c>
      <c r="BI385">
        <v>72873.355098818894</v>
      </c>
      <c r="BJ385">
        <v>119413.21496819401</v>
      </c>
      <c r="BK385">
        <v>11618.340476110399</v>
      </c>
      <c r="BL385">
        <v>0</v>
      </c>
    </row>
    <row r="386" spans="1:64" x14ac:dyDescent="0.3">
      <c r="A386">
        <v>8105</v>
      </c>
      <c r="B386">
        <v>17.029</v>
      </c>
      <c r="C386">
        <v>650.43951000000004</v>
      </c>
      <c r="D386">
        <f t="shared" si="5"/>
        <v>1.0454458541199116</v>
      </c>
      <c r="E386" t="s">
        <v>1476</v>
      </c>
      <c r="F386" t="s">
        <v>512</v>
      </c>
      <c r="G386" t="s">
        <v>62</v>
      </c>
      <c r="H386">
        <v>0.67</v>
      </c>
      <c r="I386" t="b">
        <v>0</v>
      </c>
      <c r="J386">
        <v>7.91</v>
      </c>
      <c r="K386">
        <v>650.44019000000003</v>
      </c>
      <c r="L386" t="s">
        <v>1477</v>
      </c>
      <c r="M386" t="s">
        <v>1070</v>
      </c>
      <c r="N386" t="s">
        <v>1478</v>
      </c>
      <c r="O386" t="s">
        <v>1479</v>
      </c>
      <c r="P386">
        <v>530</v>
      </c>
      <c r="Q386" t="b">
        <v>0</v>
      </c>
      <c r="R386" t="b">
        <v>1</v>
      </c>
      <c r="S386" t="b">
        <v>0</v>
      </c>
      <c r="T386" t="s">
        <v>63</v>
      </c>
      <c r="U386" t="b">
        <v>0</v>
      </c>
      <c r="V386" t="b">
        <v>0</v>
      </c>
      <c r="W386">
        <v>8105</v>
      </c>
      <c r="X386">
        <v>0</v>
      </c>
      <c r="Y386">
        <v>0</v>
      </c>
      <c r="Z386">
        <v>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1</v>
      </c>
      <c r="AG386">
        <v>24.34</v>
      </c>
      <c r="AH386" t="s">
        <v>495</v>
      </c>
      <c r="AI386" t="s">
        <v>1480</v>
      </c>
      <c r="AJ386" t="s">
        <v>62</v>
      </c>
      <c r="AK386">
        <v>396210</v>
      </c>
      <c r="AL386">
        <v>591413</v>
      </c>
      <c r="AM386">
        <v>722090</v>
      </c>
      <c r="AN386">
        <v>351960</v>
      </c>
      <c r="AO386">
        <v>407876</v>
      </c>
      <c r="AP386">
        <v>483999</v>
      </c>
      <c r="AQ386">
        <v>420958</v>
      </c>
      <c r="AR386">
        <v>513964</v>
      </c>
      <c r="AS386">
        <v>331965</v>
      </c>
      <c r="AT386">
        <v>363660</v>
      </c>
      <c r="AU386">
        <v>427191</v>
      </c>
      <c r="AV386">
        <v>333092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569904.14634172001</v>
      </c>
      <c r="BD386">
        <v>414611.75470312999</v>
      </c>
      <c r="BE386">
        <v>422295.72350017499</v>
      </c>
      <c r="BF386">
        <v>374647.66780671</v>
      </c>
      <c r="BG386">
        <v>0</v>
      </c>
      <c r="BH386">
        <v>164001.29892280599</v>
      </c>
      <c r="BI386">
        <v>66277.134768465796</v>
      </c>
      <c r="BJ386">
        <v>91006.670798990104</v>
      </c>
      <c r="BK386">
        <v>48001.802072867198</v>
      </c>
      <c r="BL386">
        <v>0</v>
      </c>
    </row>
    <row r="387" spans="1:64" x14ac:dyDescent="0.3">
      <c r="A387">
        <v>8460</v>
      </c>
      <c r="B387">
        <v>10.121</v>
      </c>
      <c r="C387">
        <v>666.39813000000004</v>
      </c>
      <c r="D387">
        <f t="shared" si="5"/>
        <v>1.0054039713362557</v>
      </c>
      <c r="E387" t="s">
        <v>1607</v>
      </c>
      <c r="F387" t="s">
        <v>512</v>
      </c>
      <c r="G387" t="s">
        <v>62</v>
      </c>
      <c r="H387">
        <v>0.11</v>
      </c>
      <c r="I387" t="b">
        <v>0</v>
      </c>
      <c r="J387">
        <v>6.7</v>
      </c>
      <c r="K387">
        <v>666.39880000000005</v>
      </c>
      <c r="L387" t="s">
        <v>1608</v>
      </c>
      <c r="M387" t="s">
        <v>1070</v>
      </c>
      <c r="N387" t="s">
        <v>1609</v>
      </c>
      <c r="O387" t="s">
        <v>1610</v>
      </c>
      <c r="P387">
        <v>530</v>
      </c>
      <c r="Q387" t="b">
        <v>0</v>
      </c>
      <c r="R387" t="b">
        <v>1</v>
      </c>
      <c r="S387" t="b">
        <v>0</v>
      </c>
      <c r="T387" t="s">
        <v>63</v>
      </c>
      <c r="U387" t="b">
        <v>0</v>
      </c>
      <c r="V387" t="b">
        <v>0</v>
      </c>
      <c r="W387">
        <v>8460</v>
      </c>
      <c r="X387">
        <v>0</v>
      </c>
      <c r="Y387">
        <v>0</v>
      </c>
      <c r="Z387">
        <v>1</v>
      </c>
      <c r="AA387">
        <v>-1</v>
      </c>
      <c r="AB387">
        <v>-1</v>
      </c>
      <c r="AC387">
        <v>-1</v>
      </c>
      <c r="AD387">
        <v>-1</v>
      </c>
      <c r="AE387">
        <v>-1</v>
      </c>
      <c r="AF387">
        <v>1</v>
      </c>
      <c r="AG387">
        <v>8.3699999999999992</v>
      </c>
      <c r="AH387" t="s">
        <v>499</v>
      </c>
      <c r="AI387" t="s">
        <v>1611</v>
      </c>
      <c r="AJ387" t="s">
        <v>62</v>
      </c>
      <c r="AK387">
        <v>51030</v>
      </c>
      <c r="AL387">
        <v>59597</v>
      </c>
      <c r="AM387">
        <v>63525</v>
      </c>
      <c r="AN387">
        <v>108358</v>
      </c>
      <c r="AO387">
        <v>19788</v>
      </c>
      <c r="AP387">
        <v>51885</v>
      </c>
      <c r="AQ387">
        <v>143193</v>
      </c>
      <c r="AR387">
        <v>101758</v>
      </c>
      <c r="AS387">
        <v>72063</v>
      </c>
      <c r="AT387">
        <v>156553</v>
      </c>
      <c r="AU387">
        <v>129645</v>
      </c>
      <c r="AV387">
        <v>148678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58050.476196586002</v>
      </c>
      <c r="BD387">
        <v>60010.137465719898</v>
      </c>
      <c r="BE387">
        <v>105671.34398770799</v>
      </c>
      <c r="BF387">
        <v>144958.57663719301</v>
      </c>
      <c r="BG387">
        <v>0</v>
      </c>
      <c r="BH387">
        <v>6389.2936242368696</v>
      </c>
      <c r="BI387">
        <v>44840.515574145</v>
      </c>
      <c r="BJ387">
        <v>35726.394922068597</v>
      </c>
      <c r="BK387">
        <v>13834.114930568599</v>
      </c>
      <c r="BL387">
        <v>0</v>
      </c>
    </row>
    <row r="388" spans="1:64" x14ac:dyDescent="0.3">
      <c r="A388">
        <v>7541</v>
      </c>
      <c r="B388">
        <v>12.394</v>
      </c>
      <c r="C388">
        <v>618.41339000000005</v>
      </c>
      <c r="D388">
        <f t="shared" si="5"/>
        <v>0.98639422771448726</v>
      </c>
      <c r="E388" t="s">
        <v>1202</v>
      </c>
      <c r="F388" t="s">
        <v>512</v>
      </c>
      <c r="G388" t="s">
        <v>62</v>
      </c>
      <c r="H388">
        <v>0.06</v>
      </c>
      <c r="I388" t="b">
        <v>0</v>
      </c>
      <c r="J388">
        <v>7.77</v>
      </c>
      <c r="K388">
        <v>618.41399999999999</v>
      </c>
      <c r="L388" t="s">
        <v>156</v>
      </c>
      <c r="M388" t="s">
        <v>1070</v>
      </c>
      <c r="N388" t="s">
        <v>1203</v>
      </c>
      <c r="O388" t="s">
        <v>1204</v>
      </c>
      <c r="P388">
        <v>530</v>
      </c>
      <c r="Q388" t="b">
        <v>0</v>
      </c>
      <c r="R388" t="b">
        <v>1</v>
      </c>
      <c r="S388" t="b">
        <v>0</v>
      </c>
      <c r="T388" t="s">
        <v>63</v>
      </c>
      <c r="U388" t="b">
        <v>0</v>
      </c>
      <c r="V388" t="b">
        <v>0</v>
      </c>
      <c r="W388">
        <v>7541</v>
      </c>
      <c r="X388">
        <v>0</v>
      </c>
      <c r="Y388">
        <v>0</v>
      </c>
      <c r="Z388">
        <v>1</v>
      </c>
      <c r="AA388">
        <v>-1</v>
      </c>
      <c r="AB388">
        <v>-1</v>
      </c>
      <c r="AC388">
        <v>-1</v>
      </c>
      <c r="AD388">
        <v>-1</v>
      </c>
      <c r="AE388">
        <v>-1</v>
      </c>
      <c r="AF388">
        <v>1</v>
      </c>
      <c r="AG388">
        <v>17.649999999999999</v>
      </c>
      <c r="AH388" t="s">
        <v>496</v>
      </c>
      <c r="AI388" t="s">
        <v>1205</v>
      </c>
      <c r="AJ388" t="s">
        <v>62</v>
      </c>
      <c r="AK388">
        <v>64798</v>
      </c>
      <c r="AL388">
        <v>62846</v>
      </c>
      <c r="AM388">
        <v>97278</v>
      </c>
      <c r="AN388">
        <v>201149</v>
      </c>
      <c r="AO388">
        <v>70824</v>
      </c>
      <c r="AP388">
        <v>214409</v>
      </c>
      <c r="AQ388">
        <v>108890</v>
      </c>
      <c r="AR388">
        <v>183500</v>
      </c>
      <c r="AS388">
        <v>182485</v>
      </c>
      <c r="AT388">
        <v>348329</v>
      </c>
      <c r="AU388">
        <v>401671</v>
      </c>
      <c r="AV388">
        <v>373919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74974.084401321903</v>
      </c>
      <c r="BD388">
        <v>162127.29065591699</v>
      </c>
      <c r="BE388">
        <v>158291.30059869701</v>
      </c>
      <c r="BF388">
        <v>374639.47633265</v>
      </c>
      <c r="BG388">
        <v>0</v>
      </c>
      <c r="BH388">
        <v>19340.647893933201</v>
      </c>
      <c r="BI388">
        <v>79348.157583797001</v>
      </c>
      <c r="BJ388">
        <v>42786.191115189198</v>
      </c>
      <c r="BK388">
        <v>26677.9588469716</v>
      </c>
      <c r="BL388">
        <v>0</v>
      </c>
    </row>
    <row r="389" spans="1:64" x14ac:dyDescent="0.3">
      <c r="A389">
        <v>7542</v>
      </c>
      <c r="B389">
        <v>12.689</v>
      </c>
      <c r="C389">
        <v>618.41345000000001</v>
      </c>
      <c r="D389">
        <f t="shared" si="5"/>
        <v>0.88937184471183639</v>
      </c>
      <c r="E389" t="s">
        <v>1202</v>
      </c>
      <c r="F389" t="s">
        <v>512</v>
      </c>
      <c r="G389" t="s">
        <v>62</v>
      </c>
      <c r="H389">
        <v>0.06</v>
      </c>
      <c r="I389" t="b">
        <v>0</v>
      </c>
      <c r="J389">
        <v>7.77</v>
      </c>
      <c r="K389">
        <v>618.41399999999999</v>
      </c>
      <c r="L389" t="s">
        <v>156</v>
      </c>
      <c r="M389" t="s">
        <v>1070</v>
      </c>
      <c r="N389" t="s">
        <v>1203</v>
      </c>
      <c r="O389" t="s">
        <v>1204</v>
      </c>
      <c r="P389">
        <v>530</v>
      </c>
      <c r="Q389" t="b">
        <v>0</v>
      </c>
      <c r="R389" t="b">
        <v>1</v>
      </c>
      <c r="S389" t="b">
        <v>0</v>
      </c>
      <c r="T389" t="s">
        <v>63</v>
      </c>
      <c r="U389" t="b">
        <v>0</v>
      </c>
      <c r="V389" t="b">
        <v>0</v>
      </c>
      <c r="W389">
        <v>7542</v>
      </c>
      <c r="X389">
        <v>0</v>
      </c>
      <c r="Y389">
        <v>0</v>
      </c>
      <c r="Z389">
        <v>1</v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1</v>
      </c>
      <c r="AG389">
        <v>18.36</v>
      </c>
      <c r="AH389" t="s">
        <v>496</v>
      </c>
      <c r="AI389" t="s">
        <v>1206</v>
      </c>
      <c r="AJ389" t="s">
        <v>62</v>
      </c>
      <c r="AK389">
        <v>41965</v>
      </c>
      <c r="AL389">
        <v>48257</v>
      </c>
      <c r="AM389">
        <v>23974</v>
      </c>
      <c r="AN389">
        <v>75128</v>
      </c>
      <c r="AO389">
        <v>116737</v>
      </c>
      <c r="AP389">
        <v>87502</v>
      </c>
      <c r="AQ389">
        <v>58417</v>
      </c>
      <c r="AR389">
        <v>78402</v>
      </c>
      <c r="AS389">
        <v>97572</v>
      </c>
      <c r="AT389">
        <v>279897</v>
      </c>
      <c r="AU389">
        <v>146080</v>
      </c>
      <c r="AV389">
        <v>390946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38065.209818687901</v>
      </c>
      <c r="BD389">
        <v>93122.287464596797</v>
      </c>
      <c r="BE389">
        <v>78130.352995915004</v>
      </c>
      <c r="BF389">
        <v>272307.62965334899</v>
      </c>
      <c r="BG389">
        <v>0</v>
      </c>
      <c r="BH389">
        <v>12602.7505194933</v>
      </c>
      <c r="BI389">
        <v>21366.032947645999</v>
      </c>
      <c r="BJ389">
        <v>19578.766026477701</v>
      </c>
      <c r="BK389">
        <v>122609.61314770801</v>
      </c>
      <c r="BL389">
        <v>0</v>
      </c>
    </row>
    <row r="390" spans="1:64" x14ac:dyDescent="0.3">
      <c r="A390">
        <v>10252</v>
      </c>
      <c r="B390">
        <v>16.766999999999999</v>
      </c>
      <c r="C390">
        <v>752.52422999999999</v>
      </c>
      <c r="D390">
        <f t="shared" ref="D390:D453" si="6">(ABS(K390-C390)/K390)*10^6</f>
        <v>0.8106057852879448</v>
      </c>
      <c r="E390" t="s">
        <v>2743</v>
      </c>
      <c r="F390" t="s">
        <v>512</v>
      </c>
      <c r="G390" t="s">
        <v>62</v>
      </c>
      <c r="H390">
        <v>0.67</v>
      </c>
      <c r="I390" t="b">
        <v>0</v>
      </c>
      <c r="J390">
        <v>9.24</v>
      </c>
      <c r="K390">
        <v>752.52362000000005</v>
      </c>
      <c r="L390" t="s">
        <v>257</v>
      </c>
      <c r="M390" t="s">
        <v>1070</v>
      </c>
      <c r="N390" t="s">
        <v>2744</v>
      </c>
      <c r="O390" t="s">
        <v>2745</v>
      </c>
      <c r="P390">
        <v>530</v>
      </c>
      <c r="Q390" t="b">
        <v>0</v>
      </c>
      <c r="R390" t="b">
        <v>1</v>
      </c>
      <c r="S390" t="b">
        <v>0</v>
      </c>
      <c r="T390" t="s">
        <v>63</v>
      </c>
      <c r="U390" t="b">
        <v>0</v>
      </c>
      <c r="V390" t="b">
        <v>0</v>
      </c>
      <c r="W390">
        <v>10252</v>
      </c>
      <c r="X390">
        <v>0</v>
      </c>
      <c r="Y390">
        <v>0</v>
      </c>
      <c r="Z390">
        <v>1</v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1</v>
      </c>
      <c r="AG390">
        <v>19.739999999999998</v>
      </c>
      <c r="AH390" t="s">
        <v>501</v>
      </c>
      <c r="AI390" t="s">
        <v>2746</v>
      </c>
      <c r="AJ390" t="s">
        <v>62</v>
      </c>
      <c r="AK390">
        <v>405774</v>
      </c>
      <c r="AL390">
        <v>595989</v>
      </c>
      <c r="AM390">
        <v>503204</v>
      </c>
      <c r="AN390">
        <v>410924</v>
      </c>
      <c r="AO390">
        <v>398406</v>
      </c>
      <c r="AP390">
        <v>397989</v>
      </c>
      <c r="AQ390">
        <v>495464</v>
      </c>
      <c r="AR390">
        <v>237511</v>
      </c>
      <c r="AS390">
        <v>492303</v>
      </c>
      <c r="AT390">
        <v>379133</v>
      </c>
      <c r="AU390">
        <v>343255</v>
      </c>
      <c r="AV390">
        <v>385672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501655.70551277301</v>
      </c>
      <c r="BD390">
        <v>402439.60609787301</v>
      </c>
      <c r="BE390">
        <v>408426.18234904198</v>
      </c>
      <c r="BF390">
        <v>369353.03862449602</v>
      </c>
      <c r="BG390">
        <v>0</v>
      </c>
      <c r="BH390">
        <v>95116.984812054405</v>
      </c>
      <c r="BI390">
        <v>7350.2943434976096</v>
      </c>
      <c r="BJ390">
        <v>148025.168833834</v>
      </c>
      <c r="BK390">
        <v>22837.130400641701</v>
      </c>
      <c r="BL390">
        <v>0</v>
      </c>
    </row>
    <row r="391" spans="1:64" x14ac:dyDescent="0.3">
      <c r="A391">
        <v>8031</v>
      </c>
      <c r="B391">
        <v>14.61</v>
      </c>
      <c r="C391">
        <v>646.44482000000005</v>
      </c>
      <c r="D391">
        <f t="shared" si="6"/>
        <v>0.75799142219739724</v>
      </c>
      <c r="E391" t="s">
        <v>1425</v>
      </c>
      <c r="F391" t="s">
        <v>512</v>
      </c>
      <c r="G391" t="s">
        <v>62</v>
      </c>
      <c r="H391">
        <v>0.56000000000000005</v>
      </c>
      <c r="I391" t="b">
        <v>0</v>
      </c>
      <c r="J391">
        <v>8.11</v>
      </c>
      <c r="K391">
        <v>646.44530999999995</v>
      </c>
      <c r="L391" t="s">
        <v>184</v>
      </c>
      <c r="M391" t="s">
        <v>1070</v>
      </c>
      <c r="N391" t="s">
        <v>1426</v>
      </c>
      <c r="O391" t="s">
        <v>1427</v>
      </c>
      <c r="P391">
        <v>530</v>
      </c>
      <c r="Q391" t="b">
        <v>0</v>
      </c>
      <c r="R391" t="b">
        <v>1</v>
      </c>
      <c r="S391" t="b">
        <v>0</v>
      </c>
      <c r="T391" t="s">
        <v>63</v>
      </c>
      <c r="U391" t="b">
        <v>0</v>
      </c>
      <c r="V391" t="b">
        <v>0</v>
      </c>
      <c r="W391">
        <v>8031</v>
      </c>
      <c r="X391">
        <v>0</v>
      </c>
      <c r="Y391">
        <v>0</v>
      </c>
      <c r="Z391">
        <v>1</v>
      </c>
      <c r="AA391">
        <v>-1</v>
      </c>
      <c r="AB391">
        <v>-1</v>
      </c>
      <c r="AC391">
        <v>-1</v>
      </c>
      <c r="AD391">
        <v>-1</v>
      </c>
      <c r="AE391">
        <v>-1</v>
      </c>
      <c r="AF391">
        <v>1</v>
      </c>
      <c r="AG391">
        <v>72.95</v>
      </c>
      <c r="AH391" t="s">
        <v>495</v>
      </c>
      <c r="AI391" t="s">
        <v>1428</v>
      </c>
      <c r="AJ391" t="s">
        <v>62</v>
      </c>
      <c r="AK391">
        <v>1067247</v>
      </c>
      <c r="AL391">
        <v>999620</v>
      </c>
      <c r="AM391">
        <v>1070009</v>
      </c>
      <c r="AN391">
        <v>1015064</v>
      </c>
      <c r="AO391">
        <v>949409</v>
      </c>
      <c r="AP391">
        <v>1115319</v>
      </c>
      <c r="AQ391">
        <v>1130388</v>
      </c>
      <c r="AR391">
        <v>1536969</v>
      </c>
      <c r="AS391">
        <v>1073341</v>
      </c>
      <c r="AT391">
        <v>1241137</v>
      </c>
      <c r="AU391">
        <v>1239401</v>
      </c>
      <c r="AV391">
        <v>1271635</v>
      </c>
      <c r="AW391">
        <v>0</v>
      </c>
      <c r="AX391">
        <v>0</v>
      </c>
      <c r="AY391">
        <v>0</v>
      </c>
      <c r="AZ391">
        <v>15243</v>
      </c>
      <c r="BA391">
        <v>42280</v>
      </c>
      <c r="BB391">
        <v>0</v>
      </c>
      <c r="BC391">
        <v>1045625.4998891</v>
      </c>
      <c r="BD391">
        <v>1026597.52922899</v>
      </c>
      <c r="BE391">
        <v>1246899.2847074701</v>
      </c>
      <c r="BF391">
        <v>1250724.52496415</v>
      </c>
      <c r="BG391">
        <v>9587.0886759109708</v>
      </c>
      <c r="BH391">
        <v>39866.034678176002</v>
      </c>
      <c r="BI391">
        <v>83553.954942358396</v>
      </c>
      <c r="BJ391">
        <v>252822.24570648099</v>
      </c>
      <c r="BK391">
        <v>18129.567499697201</v>
      </c>
      <c r="BL391">
        <v>17137.410681320602</v>
      </c>
    </row>
    <row r="392" spans="1:64" x14ac:dyDescent="0.3">
      <c r="A392">
        <v>8060</v>
      </c>
      <c r="B392">
        <v>12.348000000000001</v>
      </c>
      <c r="C392">
        <v>648.42412999999999</v>
      </c>
      <c r="D392">
        <f t="shared" si="6"/>
        <v>0.7556776607486374</v>
      </c>
      <c r="E392" t="s">
        <v>1434</v>
      </c>
      <c r="F392" t="s">
        <v>512</v>
      </c>
      <c r="G392" t="s">
        <v>62</v>
      </c>
      <c r="H392">
        <v>0.67</v>
      </c>
      <c r="I392" t="b">
        <v>0</v>
      </c>
      <c r="J392">
        <v>7.63</v>
      </c>
      <c r="K392">
        <v>648.42462</v>
      </c>
      <c r="L392" t="s">
        <v>1435</v>
      </c>
      <c r="M392" t="s">
        <v>1070</v>
      </c>
      <c r="N392" t="s">
        <v>1436</v>
      </c>
      <c r="O392" t="s">
        <v>1437</v>
      </c>
      <c r="P392">
        <v>530</v>
      </c>
      <c r="Q392" t="b">
        <v>0</v>
      </c>
      <c r="R392" t="b">
        <v>1</v>
      </c>
      <c r="S392" t="b">
        <v>0</v>
      </c>
      <c r="T392" t="s">
        <v>63</v>
      </c>
      <c r="U392" t="b">
        <v>0</v>
      </c>
      <c r="V392" t="b">
        <v>0</v>
      </c>
      <c r="W392">
        <v>8060</v>
      </c>
      <c r="X392">
        <v>0</v>
      </c>
      <c r="Y392">
        <v>0</v>
      </c>
      <c r="Z392">
        <v>1</v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1</v>
      </c>
      <c r="AG392">
        <v>19.670000000000002</v>
      </c>
      <c r="AH392" t="s">
        <v>494</v>
      </c>
      <c r="AI392" t="s">
        <v>1438</v>
      </c>
      <c r="AJ392" t="s">
        <v>62</v>
      </c>
      <c r="AK392">
        <v>347830</v>
      </c>
      <c r="AL392">
        <v>289286</v>
      </c>
      <c r="AM392">
        <v>174639</v>
      </c>
      <c r="AN392">
        <v>434349</v>
      </c>
      <c r="AO392">
        <v>345922</v>
      </c>
      <c r="AP392">
        <v>440529</v>
      </c>
      <c r="AQ392">
        <v>492078</v>
      </c>
      <c r="AR392">
        <v>433254</v>
      </c>
      <c r="AS392">
        <v>357602</v>
      </c>
      <c r="AT392">
        <v>518239</v>
      </c>
      <c r="AU392">
        <v>567770</v>
      </c>
      <c r="AV392">
        <v>489323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270584.92213953502</v>
      </c>
      <c r="BD392">
        <v>406933.19102680101</v>
      </c>
      <c r="BE392">
        <v>427644.60292156698</v>
      </c>
      <c r="BF392">
        <v>525110.60070723505</v>
      </c>
      <c r="BG392">
        <v>0</v>
      </c>
      <c r="BH392">
        <v>88097.373498792207</v>
      </c>
      <c r="BI392">
        <v>52927.245557190501</v>
      </c>
      <c r="BJ392">
        <v>67413.608050840601</v>
      </c>
      <c r="BK392">
        <v>39672.325908510997</v>
      </c>
      <c r="BL392">
        <v>0</v>
      </c>
    </row>
    <row r="393" spans="1:64" x14ac:dyDescent="0.3">
      <c r="A393">
        <v>8106</v>
      </c>
      <c r="B393">
        <v>12.605</v>
      </c>
      <c r="C393">
        <v>650.43970000000002</v>
      </c>
      <c r="D393">
        <f t="shared" si="6"/>
        <v>0.75333598314923333</v>
      </c>
      <c r="E393" t="s">
        <v>1476</v>
      </c>
      <c r="F393" t="s">
        <v>512</v>
      </c>
      <c r="G393" t="s">
        <v>62</v>
      </c>
      <c r="H393">
        <v>0.11</v>
      </c>
      <c r="I393" t="b">
        <v>1</v>
      </c>
      <c r="J393">
        <v>7.91</v>
      </c>
      <c r="K393">
        <v>650.44019000000003</v>
      </c>
      <c r="L393" t="s">
        <v>1477</v>
      </c>
      <c r="M393" t="s">
        <v>1070</v>
      </c>
      <c r="N393" t="s">
        <v>1478</v>
      </c>
      <c r="O393" t="s">
        <v>1479</v>
      </c>
      <c r="P393">
        <v>530</v>
      </c>
      <c r="Q393" t="b">
        <v>0</v>
      </c>
      <c r="R393" t="b">
        <v>1</v>
      </c>
      <c r="S393" t="b">
        <v>0</v>
      </c>
      <c r="T393" t="s">
        <v>63</v>
      </c>
      <c r="U393" t="b">
        <v>0</v>
      </c>
      <c r="V393" t="b">
        <v>0</v>
      </c>
      <c r="W393">
        <v>8106</v>
      </c>
      <c r="X393">
        <v>0</v>
      </c>
      <c r="Y393">
        <v>0</v>
      </c>
      <c r="Z393">
        <v>1</v>
      </c>
      <c r="AA393" t="s">
        <v>62</v>
      </c>
      <c r="AB393" t="s">
        <v>62</v>
      </c>
      <c r="AC393" t="s">
        <v>62</v>
      </c>
      <c r="AD393">
        <v>5</v>
      </c>
      <c r="AE393" t="s">
        <v>62</v>
      </c>
      <c r="AF393">
        <v>0.5</v>
      </c>
      <c r="AG393">
        <v>339.91</v>
      </c>
      <c r="AH393" t="s">
        <v>494</v>
      </c>
      <c r="AI393" t="s">
        <v>1481</v>
      </c>
      <c r="AJ393" t="s">
        <v>1482</v>
      </c>
      <c r="AK393">
        <v>3636833</v>
      </c>
      <c r="AL393">
        <v>3782779</v>
      </c>
      <c r="AM393">
        <v>3447504</v>
      </c>
      <c r="AN393">
        <v>4413202</v>
      </c>
      <c r="AO393">
        <v>4093572</v>
      </c>
      <c r="AP393">
        <v>4148602</v>
      </c>
      <c r="AQ393">
        <v>6062139</v>
      </c>
      <c r="AR393">
        <v>5843382</v>
      </c>
      <c r="AS393">
        <v>5607225</v>
      </c>
      <c r="AT393">
        <v>6683650</v>
      </c>
      <c r="AU393">
        <v>7682576</v>
      </c>
      <c r="AV393">
        <v>7086676</v>
      </c>
      <c r="AW393">
        <v>8233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3622371.9068347202</v>
      </c>
      <c r="BD393">
        <v>4218458.9276854396</v>
      </c>
      <c r="BE393">
        <v>5837581.91625812</v>
      </c>
      <c r="BF393">
        <v>7150967.2693425696</v>
      </c>
      <c r="BG393">
        <v>1372.11470020563</v>
      </c>
      <c r="BH393">
        <v>168104.91727647401</v>
      </c>
      <c r="BI393">
        <v>170882.234781348</v>
      </c>
      <c r="BJ393">
        <v>227512.342278253</v>
      </c>
      <c r="BK393">
        <v>502556.86488551</v>
      </c>
      <c r="BL393">
        <v>3360.9808840757</v>
      </c>
    </row>
    <row r="394" spans="1:64" x14ac:dyDescent="0.3">
      <c r="A394">
        <v>8720</v>
      </c>
      <c r="B394">
        <v>13.743</v>
      </c>
      <c r="C394">
        <v>678.47100999999998</v>
      </c>
      <c r="D394">
        <f t="shared" si="6"/>
        <v>0.7222116183412628</v>
      </c>
      <c r="E394" t="s">
        <v>1777</v>
      </c>
      <c r="F394" t="s">
        <v>512</v>
      </c>
      <c r="G394" t="s">
        <v>62</v>
      </c>
      <c r="H394">
        <v>0.06</v>
      </c>
      <c r="I394" t="b">
        <v>0</v>
      </c>
      <c r="J394">
        <v>8.06</v>
      </c>
      <c r="K394">
        <v>678.47149999999999</v>
      </c>
      <c r="L394" t="s">
        <v>1778</v>
      </c>
      <c r="M394" t="s">
        <v>1070</v>
      </c>
      <c r="N394" t="s">
        <v>1779</v>
      </c>
      <c r="O394" t="s">
        <v>1780</v>
      </c>
      <c r="P394">
        <v>530</v>
      </c>
      <c r="Q394" t="b">
        <v>0</v>
      </c>
      <c r="R394" t="b">
        <v>1</v>
      </c>
      <c r="S394" t="b">
        <v>0</v>
      </c>
      <c r="T394" t="s">
        <v>63</v>
      </c>
      <c r="U394" t="b">
        <v>0</v>
      </c>
      <c r="V394" t="b">
        <v>0</v>
      </c>
      <c r="W394">
        <v>8720</v>
      </c>
      <c r="X394">
        <v>0</v>
      </c>
      <c r="Y394">
        <v>0</v>
      </c>
      <c r="Z394">
        <v>1</v>
      </c>
      <c r="AA394">
        <v>-1</v>
      </c>
      <c r="AB394">
        <v>-1</v>
      </c>
      <c r="AC394">
        <v>-1</v>
      </c>
      <c r="AD394">
        <v>-1</v>
      </c>
      <c r="AE394">
        <v>-1</v>
      </c>
      <c r="AF394">
        <v>1</v>
      </c>
      <c r="AG394">
        <v>85.45</v>
      </c>
      <c r="AH394" t="s">
        <v>496</v>
      </c>
      <c r="AI394" t="s">
        <v>1781</v>
      </c>
      <c r="AJ394" t="s">
        <v>62</v>
      </c>
      <c r="AK394">
        <v>1784216</v>
      </c>
      <c r="AL394">
        <v>2118660</v>
      </c>
      <c r="AM394">
        <v>2292136</v>
      </c>
      <c r="AN394">
        <v>1540583</v>
      </c>
      <c r="AO394">
        <v>1770513</v>
      </c>
      <c r="AP394">
        <v>1660487</v>
      </c>
      <c r="AQ394">
        <v>3140339</v>
      </c>
      <c r="AR394">
        <v>3437355</v>
      </c>
      <c r="AS394">
        <v>2934908</v>
      </c>
      <c r="AT394">
        <v>2792341</v>
      </c>
      <c r="AU394">
        <v>3029962</v>
      </c>
      <c r="AV394">
        <v>2838485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2065003.78863711</v>
      </c>
      <c r="BD394">
        <v>1657194.4849791699</v>
      </c>
      <c r="BE394">
        <v>3170867.2336082798</v>
      </c>
      <c r="BF394">
        <v>2886929.1244998001</v>
      </c>
      <c r="BG394">
        <v>0</v>
      </c>
      <c r="BH394">
        <v>258176.23842377</v>
      </c>
      <c r="BI394">
        <v>115000.239608257</v>
      </c>
      <c r="BJ394">
        <v>252610.856827246</v>
      </c>
      <c r="BK394">
        <v>126000.560868607</v>
      </c>
      <c r="BL394">
        <v>0</v>
      </c>
    </row>
    <row r="395" spans="1:64" x14ac:dyDescent="0.3">
      <c r="A395">
        <v>7888</v>
      </c>
      <c r="B395">
        <v>11.644</v>
      </c>
      <c r="C395">
        <v>636.42418999999995</v>
      </c>
      <c r="D395">
        <f t="shared" si="6"/>
        <v>0.67564953733440225</v>
      </c>
      <c r="E395" t="s">
        <v>1368</v>
      </c>
      <c r="F395" t="s">
        <v>512</v>
      </c>
      <c r="G395" t="s">
        <v>62</v>
      </c>
      <c r="H395">
        <v>0.33</v>
      </c>
      <c r="I395" t="b">
        <v>0</v>
      </c>
      <c r="J395">
        <v>7.71</v>
      </c>
      <c r="K395">
        <v>636.42462</v>
      </c>
      <c r="L395" t="s">
        <v>1369</v>
      </c>
      <c r="M395" t="s">
        <v>1070</v>
      </c>
      <c r="N395" t="s">
        <v>1370</v>
      </c>
      <c r="O395" t="s">
        <v>1371</v>
      </c>
      <c r="P395">
        <v>530</v>
      </c>
      <c r="Q395" t="b">
        <v>0</v>
      </c>
      <c r="R395" t="b">
        <v>1</v>
      </c>
      <c r="S395" t="b">
        <v>0</v>
      </c>
      <c r="T395" t="s">
        <v>63</v>
      </c>
      <c r="U395" t="b">
        <v>0</v>
      </c>
      <c r="V395" t="b">
        <v>0</v>
      </c>
      <c r="W395">
        <v>7888</v>
      </c>
      <c r="X395">
        <v>0</v>
      </c>
      <c r="Y395">
        <v>0</v>
      </c>
      <c r="Z395">
        <v>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1</v>
      </c>
      <c r="AG395">
        <v>16.940000000000001</v>
      </c>
      <c r="AH395" t="s">
        <v>496</v>
      </c>
      <c r="AI395" t="s">
        <v>1372</v>
      </c>
      <c r="AJ395" t="s">
        <v>62</v>
      </c>
      <c r="AK395">
        <v>152410</v>
      </c>
      <c r="AL395">
        <v>160623</v>
      </c>
      <c r="AM395">
        <v>174477</v>
      </c>
      <c r="AN395">
        <v>165897</v>
      </c>
      <c r="AO395">
        <v>155021</v>
      </c>
      <c r="AP395">
        <v>148094</v>
      </c>
      <c r="AQ395">
        <v>282575</v>
      </c>
      <c r="AR395">
        <v>287501</v>
      </c>
      <c r="AS395">
        <v>223552</v>
      </c>
      <c r="AT395">
        <v>295967</v>
      </c>
      <c r="AU395">
        <v>285637</v>
      </c>
      <c r="AV395">
        <v>282131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162503.59079423299</v>
      </c>
      <c r="BD395">
        <v>156337.337368957</v>
      </c>
      <c r="BE395">
        <v>264542.64472480398</v>
      </c>
      <c r="BF395">
        <v>287911.52387822099</v>
      </c>
      <c r="BG395">
        <v>0</v>
      </c>
      <c r="BH395">
        <v>11152.999932836099</v>
      </c>
      <c r="BI395">
        <v>8974.3893600535594</v>
      </c>
      <c r="BJ395">
        <v>35583.943103318001</v>
      </c>
      <c r="BK395">
        <v>7193.3827904033997</v>
      </c>
      <c r="BL395">
        <v>0</v>
      </c>
    </row>
    <row r="396" spans="1:64" x14ac:dyDescent="0.3">
      <c r="A396">
        <v>11435</v>
      </c>
      <c r="B396">
        <v>17.047999999999998</v>
      </c>
      <c r="C396">
        <v>818.49725000000001</v>
      </c>
      <c r="D396">
        <f t="shared" si="6"/>
        <v>0.67196271019375442</v>
      </c>
      <c r="E396" t="s">
        <v>3244</v>
      </c>
      <c r="F396" t="s">
        <v>512</v>
      </c>
      <c r="G396" t="s">
        <v>62</v>
      </c>
      <c r="H396">
        <v>0.17</v>
      </c>
      <c r="I396" t="b">
        <v>0</v>
      </c>
      <c r="J396">
        <v>7.65</v>
      </c>
      <c r="K396">
        <v>818.49779999999998</v>
      </c>
      <c r="L396" t="s">
        <v>3245</v>
      </c>
      <c r="M396" t="s">
        <v>1070</v>
      </c>
      <c r="N396" t="s">
        <v>3246</v>
      </c>
      <c r="O396" t="s">
        <v>3247</v>
      </c>
      <c r="P396">
        <v>530</v>
      </c>
      <c r="Q396" t="b">
        <v>0</v>
      </c>
      <c r="R396" t="b">
        <v>1</v>
      </c>
      <c r="S396" t="b">
        <v>0</v>
      </c>
      <c r="T396" t="s">
        <v>63</v>
      </c>
      <c r="U396" t="b">
        <v>0</v>
      </c>
      <c r="V396" t="b">
        <v>0</v>
      </c>
      <c r="W396">
        <v>11435</v>
      </c>
      <c r="X396">
        <v>0</v>
      </c>
      <c r="Y396">
        <v>0</v>
      </c>
      <c r="Z396">
        <v>1</v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1</v>
      </c>
      <c r="AG396">
        <v>12.91</v>
      </c>
      <c r="AH396" t="s">
        <v>496</v>
      </c>
      <c r="AI396" t="s">
        <v>3248</v>
      </c>
      <c r="AJ396" t="s">
        <v>62</v>
      </c>
      <c r="AK396">
        <v>63223</v>
      </c>
      <c r="AL396">
        <v>110206</v>
      </c>
      <c r="AM396">
        <v>205477</v>
      </c>
      <c r="AN396">
        <v>55333</v>
      </c>
      <c r="AO396">
        <v>58176</v>
      </c>
      <c r="AP396">
        <v>101312</v>
      </c>
      <c r="AQ396">
        <v>71761</v>
      </c>
      <c r="AR396">
        <v>73617</v>
      </c>
      <c r="AS396">
        <v>138981</v>
      </c>
      <c r="AT396">
        <v>82318</v>
      </c>
      <c r="AU396">
        <v>107698</v>
      </c>
      <c r="AV396">
        <v>118674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126302.134027894</v>
      </c>
      <c r="BD396">
        <v>71607.041161943096</v>
      </c>
      <c r="BE396">
        <v>94786.399747697506</v>
      </c>
      <c r="BF396">
        <v>102896.846808723</v>
      </c>
      <c r="BG396">
        <v>0</v>
      </c>
      <c r="BH396">
        <v>72480.280357045398</v>
      </c>
      <c r="BI396">
        <v>25764.588339009399</v>
      </c>
      <c r="BJ396">
        <v>38284.771595341197</v>
      </c>
      <c r="BK396">
        <v>18647.3098311215</v>
      </c>
      <c r="BL396">
        <v>0</v>
      </c>
    </row>
    <row r="397" spans="1:64" x14ac:dyDescent="0.3">
      <c r="A397">
        <v>8721</v>
      </c>
      <c r="B397">
        <v>14.029</v>
      </c>
      <c r="C397">
        <v>678.47107000000005</v>
      </c>
      <c r="D397">
        <f t="shared" si="6"/>
        <v>0.63377754251657714</v>
      </c>
      <c r="E397" t="s">
        <v>1777</v>
      </c>
      <c r="F397" t="s">
        <v>512</v>
      </c>
      <c r="G397" t="s">
        <v>62</v>
      </c>
      <c r="H397">
        <v>0.67</v>
      </c>
      <c r="I397" t="b">
        <v>1</v>
      </c>
      <c r="J397">
        <v>8.06</v>
      </c>
      <c r="K397">
        <v>678.47149999999999</v>
      </c>
      <c r="L397" t="s">
        <v>1778</v>
      </c>
      <c r="M397" t="s">
        <v>1070</v>
      </c>
      <c r="N397" t="s">
        <v>1779</v>
      </c>
      <c r="O397" t="s">
        <v>1780</v>
      </c>
      <c r="P397">
        <v>530</v>
      </c>
      <c r="Q397" t="b">
        <v>0</v>
      </c>
      <c r="R397" t="b">
        <v>1</v>
      </c>
      <c r="S397" t="b">
        <v>0</v>
      </c>
      <c r="T397" t="s">
        <v>63</v>
      </c>
      <c r="U397" t="b">
        <v>0</v>
      </c>
      <c r="V397" t="b">
        <v>0</v>
      </c>
      <c r="W397">
        <v>8721</v>
      </c>
      <c r="X397">
        <v>0</v>
      </c>
      <c r="Y397">
        <v>0</v>
      </c>
      <c r="Z397">
        <v>1</v>
      </c>
      <c r="AA397" t="s">
        <v>62</v>
      </c>
      <c r="AB397" t="s">
        <v>62</v>
      </c>
      <c r="AC397" t="s">
        <v>62</v>
      </c>
      <c r="AD397">
        <v>5</v>
      </c>
      <c r="AE397" t="s">
        <v>62</v>
      </c>
      <c r="AF397">
        <v>0.5</v>
      </c>
      <c r="AG397">
        <v>78.44</v>
      </c>
      <c r="AH397" t="s">
        <v>495</v>
      </c>
      <c r="AI397" t="s">
        <v>1782</v>
      </c>
      <c r="AJ397" t="s">
        <v>1783</v>
      </c>
      <c r="AK397">
        <v>1461373</v>
      </c>
      <c r="AL397">
        <v>1160460</v>
      </c>
      <c r="AM397">
        <v>1684200</v>
      </c>
      <c r="AN397">
        <v>1286793</v>
      </c>
      <c r="AO397">
        <v>1203964</v>
      </c>
      <c r="AP397">
        <v>1217093</v>
      </c>
      <c r="AQ397">
        <v>2183781</v>
      </c>
      <c r="AR397">
        <v>2233964</v>
      </c>
      <c r="AS397">
        <v>1838138</v>
      </c>
      <c r="AT397">
        <v>2385546</v>
      </c>
      <c r="AU397">
        <v>2608484</v>
      </c>
      <c r="AV397">
        <v>2456201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1435344.33340284</v>
      </c>
      <c r="BD397">
        <v>1235949.82996613</v>
      </c>
      <c r="BE397">
        <v>2085294.3169646</v>
      </c>
      <c r="BF397">
        <v>2483410.5747360801</v>
      </c>
      <c r="BG397">
        <v>0</v>
      </c>
      <c r="BH397">
        <v>262838.07565226301</v>
      </c>
      <c r="BI397">
        <v>44518.072386944099</v>
      </c>
      <c r="BJ397">
        <v>215509.336218324</v>
      </c>
      <c r="BK397">
        <v>113932.236018696</v>
      </c>
      <c r="BL397">
        <v>0</v>
      </c>
    </row>
    <row r="398" spans="1:64" x14ac:dyDescent="0.3">
      <c r="A398">
        <v>8988</v>
      </c>
      <c r="B398">
        <v>11.9</v>
      </c>
      <c r="C398">
        <v>692.48676</v>
      </c>
      <c r="D398">
        <f t="shared" si="6"/>
        <v>0.60650942297990773</v>
      </c>
      <c r="E398" t="s">
        <v>1990</v>
      </c>
      <c r="F398" t="s">
        <v>512</v>
      </c>
      <c r="G398" t="s">
        <v>62</v>
      </c>
      <c r="H398">
        <v>0.33</v>
      </c>
      <c r="I398" t="b">
        <v>0</v>
      </c>
      <c r="J398">
        <v>8.5299999999999994</v>
      </c>
      <c r="K398">
        <v>692.48717999999997</v>
      </c>
      <c r="L398" t="s">
        <v>1991</v>
      </c>
      <c r="M398" t="s">
        <v>1070</v>
      </c>
      <c r="N398" t="s">
        <v>1992</v>
      </c>
      <c r="O398" t="s">
        <v>1993</v>
      </c>
      <c r="P398">
        <v>530</v>
      </c>
      <c r="Q398" t="b">
        <v>0</v>
      </c>
      <c r="R398" t="b">
        <v>1</v>
      </c>
      <c r="S398" t="b">
        <v>0</v>
      </c>
      <c r="T398" t="s">
        <v>63</v>
      </c>
      <c r="U398" t="b">
        <v>0</v>
      </c>
      <c r="V398" t="b">
        <v>0</v>
      </c>
      <c r="W398">
        <v>8988</v>
      </c>
      <c r="X398">
        <v>0</v>
      </c>
      <c r="Y398">
        <v>0</v>
      </c>
      <c r="Z398">
        <v>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1</v>
      </c>
      <c r="AG398">
        <v>5.99</v>
      </c>
      <c r="AH398" t="s">
        <v>500</v>
      </c>
      <c r="AI398" t="s">
        <v>1994</v>
      </c>
      <c r="AJ398" t="s">
        <v>62</v>
      </c>
      <c r="AK398">
        <v>35353</v>
      </c>
      <c r="AL398">
        <v>78750</v>
      </c>
      <c r="AM398">
        <v>68241</v>
      </c>
      <c r="AN398">
        <v>76343</v>
      </c>
      <c r="AO398">
        <v>73250</v>
      </c>
      <c r="AP398">
        <v>87037</v>
      </c>
      <c r="AQ398">
        <v>54740</v>
      </c>
      <c r="AR398">
        <v>52796</v>
      </c>
      <c r="AS398">
        <v>85672</v>
      </c>
      <c r="AT398">
        <v>90732</v>
      </c>
      <c r="AU398">
        <v>94611</v>
      </c>
      <c r="AV398">
        <v>80401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60781.299853352801</v>
      </c>
      <c r="BD398">
        <v>78876.472978576203</v>
      </c>
      <c r="BE398">
        <v>64402.645271411697</v>
      </c>
      <c r="BF398">
        <v>88581.512099128493</v>
      </c>
      <c r="BG398">
        <v>0</v>
      </c>
      <c r="BH398">
        <v>22639.927597557999</v>
      </c>
      <c r="BI398">
        <v>7234.0525878824501</v>
      </c>
      <c r="BJ398">
        <v>18445.708544381501</v>
      </c>
      <c r="BK398">
        <v>7345.3969966367304</v>
      </c>
      <c r="BL398">
        <v>0</v>
      </c>
    </row>
    <row r="399" spans="1:64" x14ac:dyDescent="0.3">
      <c r="A399">
        <v>7543</v>
      </c>
      <c r="B399">
        <v>12.962</v>
      </c>
      <c r="C399">
        <v>618.41363999999999</v>
      </c>
      <c r="D399">
        <f t="shared" si="6"/>
        <v>0.58213429838357811</v>
      </c>
      <c r="E399" t="s">
        <v>1202</v>
      </c>
      <c r="F399" t="s">
        <v>512</v>
      </c>
      <c r="G399" t="s">
        <v>62</v>
      </c>
      <c r="H399">
        <v>0.61</v>
      </c>
      <c r="I399" t="b">
        <v>0</v>
      </c>
      <c r="J399">
        <v>7.77</v>
      </c>
      <c r="K399">
        <v>618.41399999999999</v>
      </c>
      <c r="L399" t="s">
        <v>156</v>
      </c>
      <c r="M399" t="s">
        <v>1070</v>
      </c>
      <c r="N399" t="s">
        <v>1203</v>
      </c>
      <c r="O399" t="s">
        <v>1204</v>
      </c>
      <c r="P399">
        <v>530</v>
      </c>
      <c r="Q399" t="b">
        <v>0</v>
      </c>
      <c r="R399" t="b">
        <v>1</v>
      </c>
      <c r="S399" t="b">
        <v>0</v>
      </c>
      <c r="T399" t="s">
        <v>63</v>
      </c>
      <c r="U399" t="b">
        <v>0</v>
      </c>
      <c r="V399" t="b">
        <v>0</v>
      </c>
      <c r="W399">
        <v>7543</v>
      </c>
      <c r="X399">
        <v>0</v>
      </c>
      <c r="Y399">
        <v>0</v>
      </c>
      <c r="Z399">
        <v>1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1</v>
      </c>
      <c r="AG399">
        <v>18.75</v>
      </c>
      <c r="AH399" t="s">
        <v>497</v>
      </c>
      <c r="AI399" t="s">
        <v>1207</v>
      </c>
      <c r="AJ399" t="s">
        <v>62</v>
      </c>
      <c r="AK399">
        <v>308255</v>
      </c>
      <c r="AL399">
        <v>154190</v>
      </c>
      <c r="AM399">
        <v>276114</v>
      </c>
      <c r="AN399">
        <v>366520</v>
      </c>
      <c r="AO399">
        <v>323404</v>
      </c>
      <c r="AP399">
        <v>284770</v>
      </c>
      <c r="AQ399">
        <v>437551</v>
      </c>
      <c r="AR399">
        <v>460838</v>
      </c>
      <c r="AS399">
        <v>473697</v>
      </c>
      <c r="AT399">
        <v>520030</v>
      </c>
      <c r="AU399">
        <v>519805</v>
      </c>
      <c r="AV399">
        <v>482932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246186.51325618601</v>
      </c>
      <c r="BD399">
        <v>324898.10787637398</v>
      </c>
      <c r="BE399">
        <v>457362.07000771101</v>
      </c>
      <c r="BF399">
        <v>507588.91203413001</v>
      </c>
      <c r="BG399">
        <v>0</v>
      </c>
      <c r="BH399">
        <v>81275.664175056707</v>
      </c>
      <c r="BI399">
        <v>40895.392244529503</v>
      </c>
      <c r="BJ399">
        <v>18322.180416796102</v>
      </c>
      <c r="BK399">
        <v>21353.490747433101</v>
      </c>
      <c r="BL399">
        <v>0</v>
      </c>
    </row>
    <row r="400" spans="1:64" x14ac:dyDescent="0.3">
      <c r="A400">
        <v>7622</v>
      </c>
      <c r="B400">
        <v>11.289</v>
      </c>
      <c r="C400">
        <v>622.40850999999998</v>
      </c>
      <c r="D400">
        <f t="shared" si="6"/>
        <v>0.57839792675284674</v>
      </c>
      <c r="E400" t="s">
        <v>1241</v>
      </c>
      <c r="F400" t="s">
        <v>512</v>
      </c>
      <c r="G400" t="s">
        <v>62</v>
      </c>
      <c r="H400">
        <v>0.17</v>
      </c>
      <c r="I400" t="b">
        <v>0</v>
      </c>
      <c r="J400">
        <v>7.44</v>
      </c>
      <c r="K400">
        <v>622.40886999999998</v>
      </c>
      <c r="L400" t="s">
        <v>1242</v>
      </c>
      <c r="M400" t="s">
        <v>1070</v>
      </c>
      <c r="N400" t="s">
        <v>1243</v>
      </c>
      <c r="O400" t="s">
        <v>1244</v>
      </c>
      <c r="P400">
        <v>530</v>
      </c>
      <c r="Q400" t="b">
        <v>0</v>
      </c>
      <c r="R400" t="b">
        <v>1</v>
      </c>
      <c r="S400" t="b">
        <v>0</v>
      </c>
      <c r="T400" t="s">
        <v>63</v>
      </c>
      <c r="U400" t="b">
        <v>0</v>
      </c>
      <c r="V400" t="b">
        <v>0</v>
      </c>
      <c r="W400">
        <v>7622</v>
      </c>
      <c r="X400">
        <v>0</v>
      </c>
      <c r="Y400">
        <v>0</v>
      </c>
      <c r="Z400">
        <v>1</v>
      </c>
      <c r="AA400">
        <v>-1</v>
      </c>
      <c r="AB400">
        <v>-1</v>
      </c>
      <c r="AC400">
        <v>-1</v>
      </c>
      <c r="AD400">
        <v>-1</v>
      </c>
      <c r="AE400">
        <v>-1</v>
      </c>
      <c r="AF400">
        <v>1</v>
      </c>
      <c r="AG400">
        <v>14.37</v>
      </c>
      <c r="AH400" t="s">
        <v>494</v>
      </c>
      <c r="AI400" t="s">
        <v>1245</v>
      </c>
      <c r="AJ400" t="s">
        <v>62</v>
      </c>
      <c r="AK400">
        <v>97771</v>
      </c>
      <c r="AL400">
        <v>120021</v>
      </c>
      <c r="AM400">
        <v>111851</v>
      </c>
      <c r="AN400">
        <v>154272</v>
      </c>
      <c r="AO400">
        <v>121450</v>
      </c>
      <c r="AP400">
        <v>111416</v>
      </c>
      <c r="AQ400">
        <v>281633</v>
      </c>
      <c r="AR400">
        <v>244695</v>
      </c>
      <c r="AS400">
        <v>224512</v>
      </c>
      <c r="AT400">
        <v>324634</v>
      </c>
      <c r="AU400">
        <v>301443</v>
      </c>
      <c r="AV400">
        <v>328544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109881.151854964</v>
      </c>
      <c r="BD400">
        <v>129045.992849462</v>
      </c>
      <c r="BE400">
        <v>250279.975256076</v>
      </c>
      <c r="BF400">
        <v>318207.16090947902</v>
      </c>
      <c r="BG400">
        <v>0</v>
      </c>
      <c r="BH400">
        <v>11254.867356500199</v>
      </c>
      <c r="BI400">
        <v>22415.003943669701</v>
      </c>
      <c r="BJ400">
        <v>28967.256481649401</v>
      </c>
      <c r="BK400">
        <v>14649.0658800567</v>
      </c>
      <c r="BL400">
        <v>0</v>
      </c>
    </row>
    <row r="401" spans="1:64" x14ac:dyDescent="0.3">
      <c r="A401">
        <v>10433</v>
      </c>
      <c r="B401">
        <v>13.089</v>
      </c>
      <c r="C401">
        <v>762.50829999999996</v>
      </c>
      <c r="D401">
        <f t="shared" si="6"/>
        <v>0.56392860566479908</v>
      </c>
      <c r="E401" t="s">
        <v>2834</v>
      </c>
      <c r="F401" t="s">
        <v>512</v>
      </c>
      <c r="G401" t="s">
        <v>62</v>
      </c>
      <c r="H401">
        <v>0.11</v>
      </c>
      <c r="I401" t="b">
        <v>0</v>
      </c>
      <c r="J401">
        <v>8.66</v>
      </c>
      <c r="K401">
        <v>762.50787000000003</v>
      </c>
      <c r="L401" t="s">
        <v>2835</v>
      </c>
      <c r="M401" t="s">
        <v>1070</v>
      </c>
      <c r="N401" t="s">
        <v>2836</v>
      </c>
      <c r="O401" t="s">
        <v>2837</v>
      </c>
      <c r="P401">
        <v>530</v>
      </c>
      <c r="Q401" t="b">
        <v>0</v>
      </c>
      <c r="R401" t="b">
        <v>1</v>
      </c>
      <c r="S401" t="b">
        <v>0</v>
      </c>
      <c r="T401" t="s">
        <v>63</v>
      </c>
      <c r="U401" t="b">
        <v>0</v>
      </c>
      <c r="V401" t="b">
        <v>0</v>
      </c>
      <c r="W401">
        <v>10433</v>
      </c>
      <c r="X401">
        <v>0</v>
      </c>
      <c r="Y401">
        <v>0</v>
      </c>
      <c r="Z401">
        <v>1</v>
      </c>
      <c r="AA401">
        <v>-1</v>
      </c>
      <c r="AB401">
        <v>-1</v>
      </c>
      <c r="AC401">
        <v>-1</v>
      </c>
      <c r="AD401">
        <v>-1</v>
      </c>
      <c r="AE401">
        <v>-1</v>
      </c>
      <c r="AF401">
        <v>1</v>
      </c>
      <c r="AG401">
        <v>4.99</v>
      </c>
      <c r="AH401" t="s">
        <v>501</v>
      </c>
      <c r="AI401" t="s">
        <v>2838</v>
      </c>
      <c r="AJ401" t="s">
        <v>62</v>
      </c>
      <c r="AK401">
        <v>16156</v>
      </c>
      <c r="AL401">
        <v>47624</v>
      </c>
      <c r="AM401">
        <v>86195</v>
      </c>
      <c r="AN401">
        <v>51600</v>
      </c>
      <c r="AO401">
        <v>30216</v>
      </c>
      <c r="AP401">
        <v>50034</v>
      </c>
      <c r="AQ401">
        <v>43069</v>
      </c>
      <c r="AR401">
        <v>58140</v>
      </c>
      <c r="AS401">
        <v>77399</v>
      </c>
      <c r="AT401">
        <v>9920</v>
      </c>
      <c r="AU401">
        <v>33543</v>
      </c>
      <c r="AV401">
        <v>65579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49992.032486007301</v>
      </c>
      <c r="BD401">
        <v>43950.1324061056</v>
      </c>
      <c r="BE401">
        <v>59535.993113981996</v>
      </c>
      <c r="BF401">
        <v>36347.4834103416</v>
      </c>
      <c r="BG401">
        <v>0</v>
      </c>
      <c r="BH401">
        <v>35079.548518570897</v>
      </c>
      <c r="BI401">
        <v>11920.208596471801</v>
      </c>
      <c r="BJ401">
        <v>17207.701394184802</v>
      </c>
      <c r="BK401">
        <v>27935.279835475201</v>
      </c>
      <c r="BL401">
        <v>0</v>
      </c>
    </row>
    <row r="402" spans="1:64" x14ac:dyDescent="0.3">
      <c r="A402">
        <v>8375</v>
      </c>
      <c r="B402">
        <v>10.577</v>
      </c>
      <c r="C402">
        <v>662.43982000000005</v>
      </c>
      <c r="D402">
        <f t="shared" si="6"/>
        <v>0.55854099065960128</v>
      </c>
      <c r="E402" t="s">
        <v>1566</v>
      </c>
      <c r="F402" t="s">
        <v>512</v>
      </c>
      <c r="G402" t="s">
        <v>62</v>
      </c>
      <c r="H402">
        <v>0.22</v>
      </c>
      <c r="I402" t="b">
        <v>0</v>
      </c>
      <c r="J402">
        <v>7.93</v>
      </c>
      <c r="K402">
        <v>662.44019000000003</v>
      </c>
      <c r="L402" t="s">
        <v>1567</v>
      </c>
      <c r="M402" t="s">
        <v>1070</v>
      </c>
      <c r="N402" t="s">
        <v>1568</v>
      </c>
      <c r="O402" t="s">
        <v>1569</v>
      </c>
      <c r="P402">
        <v>530</v>
      </c>
      <c r="Q402" t="b">
        <v>0</v>
      </c>
      <c r="R402" t="b">
        <v>1</v>
      </c>
      <c r="S402" t="b">
        <v>0</v>
      </c>
      <c r="T402" t="s">
        <v>63</v>
      </c>
      <c r="U402" t="b">
        <v>0</v>
      </c>
      <c r="V402" t="b">
        <v>0</v>
      </c>
      <c r="W402">
        <v>8375</v>
      </c>
      <c r="X402">
        <v>0</v>
      </c>
      <c r="Y402">
        <v>0</v>
      </c>
      <c r="Z402">
        <v>1</v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1</v>
      </c>
      <c r="AG402">
        <v>4.0599999999999996</v>
      </c>
      <c r="AH402" t="s">
        <v>501</v>
      </c>
      <c r="AI402" t="s">
        <v>1570</v>
      </c>
      <c r="AJ402" t="s">
        <v>62</v>
      </c>
      <c r="AK402">
        <v>63436</v>
      </c>
      <c r="AL402">
        <v>90363</v>
      </c>
      <c r="AM402">
        <v>82947</v>
      </c>
      <c r="AN402">
        <v>88404</v>
      </c>
      <c r="AO402">
        <v>96312</v>
      </c>
      <c r="AP402">
        <v>113795</v>
      </c>
      <c r="AQ402">
        <v>85979</v>
      </c>
      <c r="AR402">
        <v>70649</v>
      </c>
      <c r="AS402">
        <v>94135</v>
      </c>
      <c r="AT402">
        <v>83710</v>
      </c>
      <c r="AU402">
        <v>63614</v>
      </c>
      <c r="AV402">
        <v>106130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78915.289701935399</v>
      </c>
      <c r="BD402">
        <v>99503.459370597397</v>
      </c>
      <c r="BE402">
        <v>83587.407077612996</v>
      </c>
      <c r="BF402">
        <v>84484.807711191301</v>
      </c>
      <c r="BG402">
        <v>0</v>
      </c>
      <c r="BH402">
        <v>13908.6246331693</v>
      </c>
      <c r="BI402">
        <v>12992.7974086468</v>
      </c>
      <c r="BJ402">
        <v>11924.199861896501</v>
      </c>
      <c r="BK402">
        <v>21268.961257649</v>
      </c>
      <c r="BL402">
        <v>0</v>
      </c>
    </row>
    <row r="403" spans="1:64" x14ac:dyDescent="0.3">
      <c r="A403">
        <v>8061</v>
      </c>
      <c r="B403">
        <v>12.101000000000001</v>
      </c>
      <c r="C403">
        <v>648.42426</v>
      </c>
      <c r="D403">
        <f t="shared" si="6"/>
        <v>0.55519175073978844</v>
      </c>
      <c r="E403" t="s">
        <v>1434</v>
      </c>
      <c r="F403" t="s">
        <v>512</v>
      </c>
      <c r="G403" t="s">
        <v>62</v>
      </c>
      <c r="H403">
        <v>0.11</v>
      </c>
      <c r="I403" t="b">
        <v>0</v>
      </c>
      <c r="J403">
        <v>7.63</v>
      </c>
      <c r="K403">
        <v>648.42462</v>
      </c>
      <c r="L403" t="s">
        <v>1435</v>
      </c>
      <c r="M403" t="s">
        <v>1070</v>
      </c>
      <c r="N403" t="s">
        <v>1436</v>
      </c>
      <c r="O403" t="s">
        <v>1437</v>
      </c>
      <c r="P403">
        <v>530</v>
      </c>
      <c r="Q403" t="b">
        <v>0</v>
      </c>
      <c r="R403" t="b">
        <v>1</v>
      </c>
      <c r="S403" t="b">
        <v>0</v>
      </c>
      <c r="T403" t="s">
        <v>63</v>
      </c>
      <c r="U403" t="b">
        <v>0</v>
      </c>
      <c r="V403" t="b">
        <v>0</v>
      </c>
      <c r="W403">
        <v>8061</v>
      </c>
      <c r="X403">
        <v>0</v>
      </c>
      <c r="Y403">
        <v>0</v>
      </c>
      <c r="Z403">
        <v>1</v>
      </c>
      <c r="AA403">
        <v>-1</v>
      </c>
      <c r="AB403">
        <v>-1</v>
      </c>
      <c r="AC403">
        <v>-1</v>
      </c>
      <c r="AD403">
        <v>-1</v>
      </c>
      <c r="AE403">
        <v>-1</v>
      </c>
      <c r="AF403">
        <v>1</v>
      </c>
      <c r="AG403">
        <v>14.53</v>
      </c>
      <c r="AH403" t="s">
        <v>500</v>
      </c>
      <c r="AI403" t="s">
        <v>1439</v>
      </c>
      <c r="AJ403" t="s">
        <v>62</v>
      </c>
      <c r="AK403">
        <v>339435</v>
      </c>
      <c r="AL403">
        <v>231362</v>
      </c>
      <c r="AM403">
        <v>227179</v>
      </c>
      <c r="AN403">
        <v>345472</v>
      </c>
      <c r="AO403">
        <v>273111</v>
      </c>
      <c r="AP403">
        <v>314170</v>
      </c>
      <c r="AQ403">
        <v>398664</v>
      </c>
      <c r="AR403">
        <v>371935</v>
      </c>
      <c r="AS403">
        <v>368479</v>
      </c>
      <c r="AT403">
        <v>363581</v>
      </c>
      <c r="AU403">
        <v>344021</v>
      </c>
      <c r="AV403">
        <v>315870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265991.83261996001</v>
      </c>
      <c r="BD403">
        <v>310917.56995595002</v>
      </c>
      <c r="BE403">
        <v>379692.84118853201</v>
      </c>
      <c r="BF403">
        <v>341157.17264247598</v>
      </c>
      <c r="BG403">
        <v>0</v>
      </c>
      <c r="BH403">
        <v>63637.9664951819</v>
      </c>
      <c r="BI403">
        <v>36289.654898455403</v>
      </c>
      <c r="BJ403">
        <v>16520.474149500598</v>
      </c>
      <c r="BK403">
        <v>23983.943837349001</v>
      </c>
      <c r="BL403">
        <v>0</v>
      </c>
    </row>
    <row r="404" spans="1:64" x14ac:dyDescent="0.3">
      <c r="A404">
        <v>8653</v>
      </c>
      <c r="B404">
        <v>11.164</v>
      </c>
      <c r="C404">
        <v>676.45623999999998</v>
      </c>
      <c r="D404">
        <f t="shared" si="6"/>
        <v>0.54696842230866372</v>
      </c>
      <c r="E404" t="s">
        <v>1714</v>
      </c>
      <c r="F404" t="s">
        <v>512</v>
      </c>
      <c r="G404" t="s">
        <v>62</v>
      </c>
      <c r="H404">
        <v>0.67</v>
      </c>
      <c r="I404" t="b">
        <v>0</v>
      </c>
      <c r="J404">
        <v>8</v>
      </c>
      <c r="K404">
        <v>676.45587</v>
      </c>
      <c r="L404" t="s">
        <v>1715</v>
      </c>
      <c r="M404" t="s">
        <v>1070</v>
      </c>
      <c r="N404" t="s">
        <v>1716</v>
      </c>
      <c r="O404" t="s">
        <v>1717</v>
      </c>
      <c r="P404">
        <v>530</v>
      </c>
      <c r="Q404" t="b">
        <v>0</v>
      </c>
      <c r="R404" t="b">
        <v>1</v>
      </c>
      <c r="S404" t="b">
        <v>0</v>
      </c>
      <c r="T404" t="s">
        <v>63</v>
      </c>
      <c r="U404" t="b">
        <v>0</v>
      </c>
      <c r="V404" t="b">
        <v>0</v>
      </c>
      <c r="W404">
        <v>8653</v>
      </c>
      <c r="X404">
        <v>0</v>
      </c>
      <c r="Y404">
        <v>0</v>
      </c>
      <c r="Z404">
        <v>1</v>
      </c>
      <c r="AA404">
        <v>-1</v>
      </c>
      <c r="AB404">
        <v>-1</v>
      </c>
      <c r="AC404">
        <v>-1</v>
      </c>
      <c r="AD404">
        <v>-1</v>
      </c>
      <c r="AE404">
        <v>-1</v>
      </c>
      <c r="AF404">
        <v>1</v>
      </c>
      <c r="AG404">
        <v>10.119999999999999</v>
      </c>
      <c r="AH404" t="s">
        <v>496</v>
      </c>
      <c r="AI404" t="s">
        <v>1718</v>
      </c>
      <c r="AJ404" t="s">
        <v>62</v>
      </c>
      <c r="AK404">
        <v>128751</v>
      </c>
      <c r="AL404">
        <v>137386</v>
      </c>
      <c r="AM404">
        <v>174773</v>
      </c>
      <c r="AN404">
        <v>114047</v>
      </c>
      <c r="AO404">
        <v>124291</v>
      </c>
      <c r="AP404">
        <v>112384</v>
      </c>
      <c r="AQ404">
        <v>81122</v>
      </c>
      <c r="AR404">
        <v>118586</v>
      </c>
      <c r="AS404">
        <v>99899</v>
      </c>
      <c r="AT404">
        <v>70363</v>
      </c>
      <c r="AU404">
        <v>95199</v>
      </c>
      <c r="AV404">
        <v>83038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146970.09172760899</v>
      </c>
      <c r="BD404">
        <v>116907.164340421</v>
      </c>
      <c r="BE404">
        <v>99868.939382213706</v>
      </c>
      <c r="BF404">
        <v>82866.916659887007</v>
      </c>
      <c r="BG404">
        <v>0</v>
      </c>
      <c r="BH404">
        <v>24462.3347656351</v>
      </c>
      <c r="BI404">
        <v>6448.3459275151199</v>
      </c>
      <c r="BJ404">
        <v>18731.9521425725</v>
      </c>
      <c r="BK404">
        <v>12419.0770049699</v>
      </c>
      <c r="BL404">
        <v>0</v>
      </c>
    </row>
    <row r="405" spans="1:64" x14ac:dyDescent="0.3">
      <c r="A405">
        <v>11143</v>
      </c>
      <c r="B405">
        <v>14.641</v>
      </c>
      <c r="C405">
        <v>800.48761000000002</v>
      </c>
      <c r="D405">
        <f t="shared" si="6"/>
        <v>0.53717287521234602</v>
      </c>
      <c r="E405" t="s">
        <v>3096</v>
      </c>
      <c r="F405" t="s">
        <v>512</v>
      </c>
      <c r="G405" t="s">
        <v>62</v>
      </c>
      <c r="H405">
        <v>0.06</v>
      </c>
      <c r="I405" t="b">
        <v>0</v>
      </c>
      <c r="J405">
        <v>7.57</v>
      </c>
      <c r="K405">
        <v>800.48717999999997</v>
      </c>
      <c r="L405" t="s">
        <v>3097</v>
      </c>
      <c r="M405" t="s">
        <v>1070</v>
      </c>
      <c r="N405" t="s">
        <v>3098</v>
      </c>
      <c r="O405" t="s">
        <v>3099</v>
      </c>
      <c r="P405">
        <v>530</v>
      </c>
      <c r="Q405" t="b">
        <v>0</v>
      </c>
      <c r="R405" t="b">
        <v>1</v>
      </c>
      <c r="S405" t="b">
        <v>0</v>
      </c>
      <c r="T405" t="s">
        <v>63</v>
      </c>
      <c r="U405" t="b">
        <v>0</v>
      </c>
      <c r="V405" t="b">
        <v>0</v>
      </c>
      <c r="W405">
        <v>11143</v>
      </c>
      <c r="X405">
        <v>0</v>
      </c>
      <c r="Y405">
        <v>0</v>
      </c>
      <c r="Z405">
        <v>1</v>
      </c>
      <c r="AA405">
        <v>-1</v>
      </c>
      <c r="AB405">
        <v>-1</v>
      </c>
      <c r="AC405">
        <v>-1</v>
      </c>
      <c r="AD405">
        <v>-1</v>
      </c>
      <c r="AE405">
        <v>-1</v>
      </c>
      <c r="AF405">
        <v>1</v>
      </c>
      <c r="AG405">
        <v>37.61</v>
      </c>
      <c r="AH405" t="s">
        <v>497</v>
      </c>
      <c r="AI405" t="s">
        <v>3101</v>
      </c>
      <c r="AJ405" t="s">
        <v>62</v>
      </c>
      <c r="AK405">
        <v>543934</v>
      </c>
      <c r="AL405">
        <v>543534</v>
      </c>
      <c r="AM405">
        <v>288926</v>
      </c>
      <c r="AN405">
        <v>441712</v>
      </c>
      <c r="AO405">
        <v>507804</v>
      </c>
      <c r="AP405">
        <v>582219</v>
      </c>
      <c r="AQ405">
        <v>359071</v>
      </c>
      <c r="AR405">
        <v>283962</v>
      </c>
      <c r="AS405">
        <v>381448</v>
      </c>
      <c r="AT405">
        <v>243131</v>
      </c>
      <c r="AU405">
        <v>567722</v>
      </c>
      <c r="AV405">
        <v>449657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458797.88462186902</v>
      </c>
      <c r="BD405">
        <v>510578.48739279102</v>
      </c>
      <c r="BE405">
        <v>341493.51070756401</v>
      </c>
      <c r="BF405">
        <v>420170.22372943303</v>
      </c>
      <c r="BG405">
        <v>0</v>
      </c>
      <c r="BH405">
        <v>147113.78262123701</v>
      </c>
      <c r="BI405">
        <v>70294.457548239094</v>
      </c>
      <c r="BJ405">
        <v>51064.729547301104</v>
      </c>
      <c r="BK405">
        <v>164292.28066769501</v>
      </c>
      <c r="BL405">
        <v>0</v>
      </c>
    </row>
    <row r="406" spans="1:64" x14ac:dyDescent="0.3">
      <c r="A406">
        <v>10980</v>
      </c>
      <c r="B406">
        <v>13.821</v>
      </c>
      <c r="C406">
        <v>792.48253999999997</v>
      </c>
      <c r="D406">
        <f t="shared" si="6"/>
        <v>0.5299804113722888</v>
      </c>
      <c r="E406" t="s">
        <v>3048</v>
      </c>
      <c r="F406" t="s">
        <v>512</v>
      </c>
      <c r="G406" t="s">
        <v>62</v>
      </c>
      <c r="H406">
        <v>0.17</v>
      </c>
      <c r="I406" t="b">
        <v>0</v>
      </c>
      <c r="J406">
        <v>7.67</v>
      </c>
      <c r="K406">
        <v>792.48212000000001</v>
      </c>
      <c r="L406" t="s">
        <v>3049</v>
      </c>
      <c r="M406" t="s">
        <v>1070</v>
      </c>
      <c r="N406" t="s">
        <v>3050</v>
      </c>
      <c r="O406" t="s">
        <v>3051</v>
      </c>
      <c r="P406">
        <v>530</v>
      </c>
      <c r="Q406" t="b">
        <v>0</v>
      </c>
      <c r="R406" t="b">
        <v>1</v>
      </c>
      <c r="S406" t="b">
        <v>0</v>
      </c>
      <c r="T406" t="s">
        <v>63</v>
      </c>
      <c r="U406" t="b">
        <v>0</v>
      </c>
      <c r="V406" t="b">
        <v>0</v>
      </c>
      <c r="W406">
        <v>10980</v>
      </c>
      <c r="X406">
        <v>0</v>
      </c>
      <c r="Y406">
        <v>0</v>
      </c>
      <c r="Z406">
        <v>1</v>
      </c>
      <c r="AA406">
        <v>-1</v>
      </c>
      <c r="AB406">
        <v>-1</v>
      </c>
      <c r="AC406">
        <v>-1</v>
      </c>
      <c r="AD406">
        <v>-1</v>
      </c>
      <c r="AE406">
        <v>-1</v>
      </c>
      <c r="AF406">
        <v>1</v>
      </c>
      <c r="AG406">
        <v>7.14</v>
      </c>
      <c r="AH406" t="s">
        <v>501</v>
      </c>
      <c r="AI406" t="s">
        <v>3052</v>
      </c>
      <c r="AJ406" t="s">
        <v>62</v>
      </c>
      <c r="AK406">
        <v>26128</v>
      </c>
      <c r="AL406">
        <v>43847</v>
      </c>
      <c r="AM406">
        <v>20651</v>
      </c>
      <c r="AN406">
        <v>56116</v>
      </c>
      <c r="AO406">
        <v>69063</v>
      </c>
      <c r="AP406">
        <v>44043</v>
      </c>
      <c r="AQ406">
        <v>72812</v>
      </c>
      <c r="AR406">
        <v>23199</v>
      </c>
      <c r="AS406">
        <v>24302</v>
      </c>
      <c r="AT406">
        <v>21478</v>
      </c>
      <c r="AU406">
        <v>36132</v>
      </c>
      <c r="AV406">
        <v>13242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30208.485321201599</v>
      </c>
      <c r="BD406">
        <v>56407.2286064949</v>
      </c>
      <c r="BE406">
        <v>40104.3717291129</v>
      </c>
      <c r="BF406">
        <v>23617.713271337601</v>
      </c>
      <c r="BG406">
        <v>0</v>
      </c>
      <c r="BH406">
        <v>12124.252499992401</v>
      </c>
      <c r="BI406">
        <v>12512.5825898481</v>
      </c>
      <c r="BJ406">
        <v>28331.144151763499</v>
      </c>
      <c r="BK406">
        <v>11594.0448502403</v>
      </c>
      <c r="BL406">
        <v>0</v>
      </c>
    </row>
    <row r="407" spans="1:64" x14ac:dyDescent="0.3">
      <c r="A407">
        <v>8990</v>
      </c>
      <c r="B407">
        <v>11.375</v>
      </c>
      <c r="C407">
        <v>692.48681999999997</v>
      </c>
      <c r="D407">
        <f t="shared" si="6"/>
        <v>0.51986521974397004</v>
      </c>
      <c r="E407" t="s">
        <v>1990</v>
      </c>
      <c r="F407" t="s">
        <v>512</v>
      </c>
      <c r="G407" t="s">
        <v>62</v>
      </c>
      <c r="H407">
        <v>0.06</v>
      </c>
      <c r="I407" t="b">
        <v>0</v>
      </c>
      <c r="J407">
        <v>8.5299999999999994</v>
      </c>
      <c r="K407">
        <v>692.48717999999997</v>
      </c>
      <c r="L407" t="s">
        <v>1991</v>
      </c>
      <c r="M407" t="s">
        <v>1070</v>
      </c>
      <c r="N407" t="s">
        <v>1992</v>
      </c>
      <c r="O407" t="s">
        <v>1993</v>
      </c>
      <c r="P407">
        <v>530</v>
      </c>
      <c r="Q407" t="b">
        <v>0</v>
      </c>
      <c r="R407" t="b">
        <v>1</v>
      </c>
      <c r="S407" t="b">
        <v>0</v>
      </c>
      <c r="T407" t="s">
        <v>63</v>
      </c>
      <c r="U407" t="b">
        <v>0</v>
      </c>
      <c r="V407" t="b">
        <v>0</v>
      </c>
      <c r="W407">
        <v>8990</v>
      </c>
      <c r="X407">
        <v>0</v>
      </c>
      <c r="Y407">
        <v>0</v>
      </c>
      <c r="Z407">
        <v>1</v>
      </c>
      <c r="AA407">
        <v>-1</v>
      </c>
      <c r="AB407">
        <v>-1</v>
      </c>
      <c r="AC407">
        <v>-1</v>
      </c>
      <c r="AD407">
        <v>-1</v>
      </c>
      <c r="AE407">
        <v>-1</v>
      </c>
      <c r="AF407">
        <v>1</v>
      </c>
      <c r="AG407">
        <v>4</v>
      </c>
      <c r="AH407" t="s">
        <v>501</v>
      </c>
      <c r="AI407" t="s">
        <v>2000</v>
      </c>
      <c r="AJ407" t="s">
        <v>62</v>
      </c>
      <c r="AK407">
        <v>27137</v>
      </c>
      <c r="AL407">
        <v>32911</v>
      </c>
      <c r="AM407">
        <v>6998</v>
      </c>
      <c r="AN407">
        <v>57167</v>
      </c>
      <c r="AO407">
        <v>47058</v>
      </c>
      <c r="AP407">
        <v>86824</v>
      </c>
      <c r="AQ407">
        <v>41635</v>
      </c>
      <c r="AR407">
        <v>21702</v>
      </c>
      <c r="AS407">
        <v>32070</v>
      </c>
      <c r="AT407">
        <v>66502</v>
      </c>
      <c r="AU407">
        <v>104718</v>
      </c>
      <c r="AV407">
        <v>98886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22348.526597067601</v>
      </c>
      <c r="BD407">
        <v>63682.905934447801</v>
      </c>
      <c r="BE407">
        <v>31802.435236634599</v>
      </c>
      <c r="BF407">
        <v>90035.088983137699</v>
      </c>
      <c r="BG407">
        <v>0</v>
      </c>
      <c r="BH407">
        <v>13603.9949084827</v>
      </c>
      <c r="BI407">
        <v>20668.374058338799</v>
      </c>
      <c r="BJ407">
        <v>9968.9674238388397</v>
      </c>
      <c r="BK407">
        <v>20587.811314856299</v>
      </c>
      <c r="BL407">
        <v>0</v>
      </c>
    </row>
    <row r="408" spans="1:64" x14ac:dyDescent="0.3">
      <c r="A408">
        <v>9631</v>
      </c>
      <c r="B408">
        <v>15.52</v>
      </c>
      <c r="C408">
        <v>724.49194</v>
      </c>
      <c r="D408">
        <f t="shared" si="6"/>
        <v>0.51070245310862517</v>
      </c>
      <c r="E408" t="s">
        <v>2440</v>
      </c>
      <c r="F408" t="s">
        <v>512</v>
      </c>
      <c r="G408" t="s">
        <v>62</v>
      </c>
      <c r="H408">
        <v>0.67</v>
      </c>
      <c r="I408" t="b">
        <v>0</v>
      </c>
      <c r="J408">
        <v>8.4700000000000006</v>
      </c>
      <c r="K408">
        <v>724.49230999999997</v>
      </c>
      <c r="L408" t="s">
        <v>247</v>
      </c>
      <c r="M408" t="s">
        <v>1070</v>
      </c>
      <c r="N408" t="s">
        <v>2441</v>
      </c>
      <c r="O408" t="s">
        <v>2442</v>
      </c>
      <c r="P408">
        <v>530</v>
      </c>
      <c r="Q408" t="b">
        <v>0</v>
      </c>
      <c r="R408" t="b">
        <v>1</v>
      </c>
      <c r="S408" t="b">
        <v>0</v>
      </c>
      <c r="T408" t="s">
        <v>63</v>
      </c>
      <c r="U408" t="b">
        <v>0</v>
      </c>
      <c r="V408" t="b">
        <v>0</v>
      </c>
      <c r="W408">
        <v>9631</v>
      </c>
      <c r="X408">
        <v>0</v>
      </c>
      <c r="Y408">
        <v>0</v>
      </c>
      <c r="Z408">
        <v>1</v>
      </c>
      <c r="AA408">
        <v>-1</v>
      </c>
      <c r="AB408">
        <v>-1</v>
      </c>
      <c r="AC408">
        <v>-1</v>
      </c>
      <c r="AD408">
        <v>-1</v>
      </c>
      <c r="AE408">
        <v>-1</v>
      </c>
      <c r="AF408">
        <v>1</v>
      </c>
      <c r="AG408">
        <v>104.69</v>
      </c>
      <c r="AH408" t="s">
        <v>503</v>
      </c>
      <c r="AI408" t="s">
        <v>2443</v>
      </c>
      <c r="AJ408" t="s">
        <v>62</v>
      </c>
      <c r="AK408">
        <v>4091501</v>
      </c>
      <c r="AL408">
        <v>4096698</v>
      </c>
      <c r="AM408">
        <v>4352574</v>
      </c>
      <c r="AN408">
        <v>4013235</v>
      </c>
      <c r="AO408">
        <v>4294742</v>
      </c>
      <c r="AP408">
        <v>4879576</v>
      </c>
      <c r="AQ408">
        <v>4551046</v>
      </c>
      <c r="AR408">
        <v>4051795</v>
      </c>
      <c r="AS408">
        <v>4402251</v>
      </c>
      <c r="AT408">
        <v>4166126</v>
      </c>
      <c r="AU408">
        <v>4210572</v>
      </c>
      <c r="AV408">
        <v>3628509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4180257.6256742999</v>
      </c>
      <c r="BD408">
        <v>4395850.9313121103</v>
      </c>
      <c r="BE408">
        <v>4335030.6841109497</v>
      </c>
      <c r="BF408">
        <v>4001735.6896221298</v>
      </c>
      <c r="BG408">
        <v>0</v>
      </c>
      <c r="BH408">
        <v>149253.264791419</v>
      </c>
      <c r="BI408">
        <v>441931.879192452</v>
      </c>
      <c r="BJ408">
        <v>256323.79320680699</v>
      </c>
      <c r="BK408">
        <v>323986.63942860998</v>
      </c>
      <c r="BL408">
        <v>0</v>
      </c>
    </row>
    <row r="409" spans="1:64" x14ac:dyDescent="0.3">
      <c r="A409">
        <v>7941</v>
      </c>
      <c r="B409">
        <v>11.525</v>
      </c>
      <c r="C409">
        <v>640.39806999999996</v>
      </c>
      <c r="D409">
        <f t="shared" si="6"/>
        <v>0.48407367928246969</v>
      </c>
      <c r="E409" t="s">
        <v>1387</v>
      </c>
      <c r="F409" t="s">
        <v>512</v>
      </c>
      <c r="G409" t="s">
        <v>62</v>
      </c>
      <c r="H409">
        <v>0.17</v>
      </c>
      <c r="I409" t="b">
        <v>0</v>
      </c>
      <c r="J409">
        <v>7.14</v>
      </c>
      <c r="K409">
        <v>640.39837999999997</v>
      </c>
      <c r="L409" t="s">
        <v>1388</v>
      </c>
      <c r="M409" t="s">
        <v>1070</v>
      </c>
      <c r="N409" t="s">
        <v>1389</v>
      </c>
      <c r="O409" t="s">
        <v>1390</v>
      </c>
      <c r="P409">
        <v>530</v>
      </c>
      <c r="Q409" t="b">
        <v>0</v>
      </c>
      <c r="R409" t="b">
        <v>1</v>
      </c>
      <c r="S409" t="b">
        <v>0</v>
      </c>
      <c r="T409" t="s">
        <v>63</v>
      </c>
      <c r="U409" t="b">
        <v>0</v>
      </c>
      <c r="V409" t="b">
        <v>0</v>
      </c>
      <c r="W409">
        <v>7941</v>
      </c>
      <c r="X409">
        <v>0</v>
      </c>
      <c r="Y409">
        <v>0</v>
      </c>
      <c r="Z409">
        <v>1</v>
      </c>
      <c r="AA409">
        <v>-1</v>
      </c>
      <c r="AB409">
        <v>-1</v>
      </c>
      <c r="AC409">
        <v>-1</v>
      </c>
      <c r="AD409">
        <v>-1</v>
      </c>
      <c r="AE409">
        <v>-1</v>
      </c>
      <c r="AF409">
        <v>1</v>
      </c>
      <c r="AG409">
        <v>4.9400000000000004</v>
      </c>
      <c r="AH409" t="s">
        <v>502</v>
      </c>
      <c r="AI409" t="s">
        <v>1391</v>
      </c>
      <c r="AJ409" t="s">
        <v>62</v>
      </c>
      <c r="AK409">
        <v>36497</v>
      </c>
      <c r="AL409">
        <v>42357</v>
      </c>
      <c r="AM409">
        <v>55638</v>
      </c>
      <c r="AN409">
        <v>50935</v>
      </c>
      <c r="AO409">
        <v>64008</v>
      </c>
      <c r="AP409">
        <v>46372</v>
      </c>
      <c r="AQ409">
        <v>55060</v>
      </c>
      <c r="AR409">
        <v>59630</v>
      </c>
      <c r="AS409">
        <v>31234</v>
      </c>
      <c r="AT409">
        <v>55383</v>
      </c>
      <c r="AU409">
        <v>77904</v>
      </c>
      <c r="AV409">
        <v>23445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44830.711904613003</v>
      </c>
      <c r="BD409">
        <v>53771.540110268201</v>
      </c>
      <c r="BE409">
        <v>48641.108166587401</v>
      </c>
      <c r="BF409">
        <v>52243.873910689799</v>
      </c>
      <c r="BG409">
        <v>0</v>
      </c>
      <c r="BH409">
        <v>9807.2798225896895</v>
      </c>
      <c r="BI409">
        <v>9153.5497392125399</v>
      </c>
      <c r="BJ409">
        <v>15247.074036769</v>
      </c>
      <c r="BK409">
        <v>27364.744303993601</v>
      </c>
      <c r="BL409">
        <v>0</v>
      </c>
    </row>
    <row r="410" spans="1:64" x14ac:dyDescent="0.3">
      <c r="A410">
        <v>8979</v>
      </c>
      <c r="B410">
        <v>11.347</v>
      </c>
      <c r="C410">
        <v>692.41412000000003</v>
      </c>
      <c r="D410">
        <f t="shared" si="6"/>
        <v>0.44770875155379575</v>
      </c>
      <c r="E410" t="s">
        <v>1971</v>
      </c>
      <c r="F410" t="s">
        <v>512</v>
      </c>
      <c r="G410" t="s">
        <v>62</v>
      </c>
      <c r="H410">
        <v>0.67</v>
      </c>
      <c r="I410" t="b">
        <v>0</v>
      </c>
      <c r="J410">
        <v>6.85</v>
      </c>
      <c r="K410">
        <v>692.41443000000004</v>
      </c>
      <c r="L410" t="s">
        <v>1972</v>
      </c>
      <c r="M410" t="s">
        <v>1070</v>
      </c>
      <c r="N410" t="s">
        <v>1973</v>
      </c>
      <c r="O410" t="s">
        <v>1974</v>
      </c>
      <c r="P410">
        <v>530</v>
      </c>
      <c r="Q410" t="b">
        <v>0</v>
      </c>
      <c r="R410" t="b">
        <v>1</v>
      </c>
      <c r="S410" t="b">
        <v>0</v>
      </c>
      <c r="T410" t="s">
        <v>63</v>
      </c>
      <c r="U410" t="b">
        <v>0</v>
      </c>
      <c r="V410" t="b">
        <v>0</v>
      </c>
      <c r="W410">
        <v>8979</v>
      </c>
      <c r="X410">
        <v>0</v>
      </c>
      <c r="Y410">
        <v>0</v>
      </c>
      <c r="Z410">
        <v>1</v>
      </c>
      <c r="AA410">
        <v>-1</v>
      </c>
      <c r="AB410">
        <v>-1</v>
      </c>
      <c r="AC410">
        <v>-1</v>
      </c>
      <c r="AD410">
        <v>-1</v>
      </c>
      <c r="AE410">
        <v>-1</v>
      </c>
      <c r="AF410">
        <v>1</v>
      </c>
      <c r="AG410">
        <v>21.1</v>
      </c>
      <c r="AH410" t="s">
        <v>504</v>
      </c>
      <c r="AI410" t="s">
        <v>1975</v>
      </c>
      <c r="AJ410" t="s">
        <v>62</v>
      </c>
      <c r="AK410">
        <v>424460</v>
      </c>
      <c r="AL410">
        <v>375734</v>
      </c>
      <c r="AM410">
        <v>276907</v>
      </c>
      <c r="AN410">
        <v>574451</v>
      </c>
      <c r="AO410">
        <v>483505</v>
      </c>
      <c r="AP410">
        <v>472055</v>
      </c>
      <c r="AQ410">
        <v>585508</v>
      </c>
      <c r="AR410">
        <v>446187</v>
      </c>
      <c r="AS410">
        <v>526485</v>
      </c>
      <c r="AT410">
        <v>596664</v>
      </c>
      <c r="AU410">
        <v>589285</v>
      </c>
      <c r="AV410">
        <v>583992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359033.56923825399</v>
      </c>
      <c r="BD410">
        <v>510003.503414003</v>
      </c>
      <c r="BE410">
        <v>519393.18159869598</v>
      </c>
      <c r="BF410">
        <v>589980.35566898203</v>
      </c>
      <c r="BG410">
        <v>0</v>
      </c>
      <c r="BH410">
        <v>75180.911972184593</v>
      </c>
      <c r="BI410">
        <v>56105.730381375797</v>
      </c>
      <c r="BJ410">
        <v>69930.362787230304</v>
      </c>
      <c r="BK410">
        <v>6364.7673559603199</v>
      </c>
      <c r="BL410">
        <v>0</v>
      </c>
    </row>
    <row r="411" spans="1:64" x14ac:dyDescent="0.3">
      <c r="A411">
        <v>9509</v>
      </c>
      <c r="B411">
        <v>12.404</v>
      </c>
      <c r="C411">
        <v>718.50310999999999</v>
      </c>
      <c r="D411">
        <f t="shared" si="6"/>
        <v>0.41753490155227191</v>
      </c>
      <c r="E411" t="s">
        <v>2380</v>
      </c>
      <c r="F411" t="s">
        <v>512</v>
      </c>
      <c r="G411" t="s">
        <v>62</v>
      </c>
      <c r="H411">
        <v>0.06</v>
      </c>
      <c r="I411" t="b">
        <v>0</v>
      </c>
      <c r="J411">
        <v>8.4600000000000009</v>
      </c>
      <c r="K411">
        <v>718.50280999999995</v>
      </c>
      <c r="L411" t="s">
        <v>2381</v>
      </c>
      <c r="M411" t="s">
        <v>1070</v>
      </c>
      <c r="N411" t="s">
        <v>2382</v>
      </c>
      <c r="O411" t="s">
        <v>2383</v>
      </c>
      <c r="P411">
        <v>530</v>
      </c>
      <c r="Q411" t="b">
        <v>0</v>
      </c>
      <c r="R411" t="b">
        <v>1</v>
      </c>
      <c r="S411" t="b">
        <v>0</v>
      </c>
      <c r="T411" t="s">
        <v>63</v>
      </c>
      <c r="U411" t="b">
        <v>0</v>
      </c>
      <c r="V411" t="b">
        <v>0</v>
      </c>
      <c r="W411">
        <v>9509</v>
      </c>
      <c r="X411">
        <v>0</v>
      </c>
      <c r="Y411">
        <v>0</v>
      </c>
      <c r="Z411">
        <v>1</v>
      </c>
      <c r="AA411">
        <v>-1</v>
      </c>
      <c r="AB411">
        <v>-1</v>
      </c>
      <c r="AC411">
        <v>-1</v>
      </c>
      <c r="AD411">
        <v>-1</v>
      </c>
      <c r="AE411">
        <v>-1</v>
      </c>
      <c r="AF411">
        <v>1</v>
      </c>
      <c r="AG411">
        <v>16.66</v>
      </c>
      <c r="AH411" t="s">
        <v>495</v>
      </c>
      <c r="AI411" t="s">
        <v>2384</v>
      </c>
      <c r="AJ411" t="s">
        <v>62</v>
      </c>
      <c r="AK411">
        <v>128363</v>
      </c>
      <c r="AL411">
        <v>195689</v>
      </c>
      <c r="AM411">
        <v>105405</v>
      </c>
      <c r="AN411">
        <v>165489</v>
      </c>
      <c r="AO411">
        <v>109577</v>
      </c>
      <c r="AP411">
        <v>179649</v>
      </c>
      <c r="AQ411">
        <v>188824</v>
      </c>
      <c r="AR411">
        <v>137611</v>
      </c>
      <c r="AS411">
        <v>182216</v>
      </c>
      <c r="AT411">
        <v>158805</v>
      </c>
      <c r="AU411">
        <v>175260</v>
      </c>
      <c r="AV411">
        <v>150264</v>
      </c>
      <c r="AW411">
        <v>0</v>
      </c>
      <c r="AX411">
        <v>0</v>
      </c>
      <c r="AY411">
        <v>0</v>
      </c>
      <c r="AZ411">
        <v>0</v>
      </c>
      <c r="BA411">
        <v>8627</v>
      </c>
      <c r="BB411">
        <v>0</v>
      </c>
      <c r="BC411">
        <v>143152.40894910201</v>
      </c>
      <c r="BD411">
        <v>151571.794176667</v>
      </c>
      <c r="BE411">
        <v>169550.48390707499</v>
      </c>
      <c r="BF411">
        <v>161442.849282143</v>
      </c>
      <c r="BG411">
        <v>1437.8018073489</v>
      </c>
      <c r="BH411">
        <v>46923.787053599503</v>
      </c>
      <c r="BI411">
        <v>37051.077126475298</v>
      </c>
      <c r="BJ411">
        <v>27856.8188920674</v>
      </c>
      <c r="BK411">
        <v>12704.773964042401</v>
      </c>
      <c r="BL411">
        <v>3521.8807792562502</v>
      </c>
    </row>
    <row r="412" spans="1:64" x14ac:dyDescent="0.3">
      <c r="A412">
        <v>8935</v>
      </c>
      <c r="B412">
        <v>11.938000000000001</v>
      </c>
      <c r="C412">
        <v>690.47125000000005</v>
      </c>
      <c r="D412">
        <f t="shared" si="6"/>
        <v>0.36207142501500039</v>
      </c>
      <c r="E412" t="s">
        <v>1935</v>
      </c>
      <c r="F412" t="s">
        <v>512</v>
      </c>
      <c r="G412" t="s">
        <v>62</v>
      </c>
      <c r="H412">
        <v>0.39</v>
      </c>
      <c r="I412" t="b">
        <v>0</v>
      </c>
      <c r="J412">
        <v>8.15</v>
      </c>
      <c r="K412">
        <v>690.47149999999999</v>
      </c>
      <c r="L412" t="s">
        <v>1936</v>
      </c>
      <c r="M412" t="s">
        <v>1070</v>
      </c>
      <c r="N412" t="s">
        <v>1937</v>
      </c>
      <c r="O412" t="s">
        <v>1938</v>
      </c>
      <c r="P412">
        <v>530</v>
      </c>
      <c r="Q412" t="b">
        <v>0</v>
      </c>
      <c r="R412" t="b">
        <v>1</v>
      </c>
      <c r="S412" t="b">
        <v>0</v>
      </c>
      <c r="T412" t="s">
        <v>63</v>
      </c>
      <c r="U412" t="b">
        <v>0</v>
      </c>
      <c r="V412" t="b">
        <v>0</v>
      </c>
      <c r="W412">
        <v>8935</v>
      </c>
      <c r="X412">
        <v>0</v>
      </c>
      <c r="Y412">
        <v>0</v>
      </c>
      <c r="Z412">
        <v>1</v>
      </c>
      <c r="AA412">
        <v>-1</v>
      </c>
      <c r="AB412">
        <v>-1</v>
      </c>
      <c r="AC412">
        <v>-1</v>
      </c>
      <c r="AD412">
        <v>-1</v>
      </c>
      <c r="AE412">
        <v>-1</v>
      </c>
      <c r="AF412">
        <v>1</v>
      </c>
      <c r="AG412">
        <v>23.63</v>
      </c>
      <c r="AH412" t="s">
        <v>499</v>
      </c>
      <c r="AI412" t="s">
        <v>1940</v>
      </c>
      <c r="AJ412" t="s">
        <v>62</v>
      </c>
      <c r="AK412">
        <v>337389</v>
      </c>
      <c r="AL412">
        <v>393294</v>
      </c>
      <c r="AM412">
        <v>411735</v>
      </c>
      <c r="AN412">
        <v>346650</v>
      </c>
      <c r="AO412">
        <v>363933</v>
      </c>
      <c r="AP412">
        <v>389370</v>
      </c>
      <c r="AQ412">
        <v>397971</v>
      </c>
      <c r="AR412">
        <v>379154</v>
      </c>
      <c r="AS412">
        <v>334396</v>
      </c>
      <c r="AT412">
        <v>316443</v>
      </c>
      <c r="AU412">
        <v>320673</v>
      </c>
      <c r="AV412">
        <v>308294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380805.77905822999</v>
      </c>
      <c r="BD412">
        <v>366651.12255617202</v>
      </c>
      <c r="BE412">
        <v>370506.91951837199</v>
      </c>
      <c r="BF412">
        <v>315136.263421254</v>
      </c>
      <c r="BG412">
        <v>0</v>
      </c>
      <c r="BH412">
        <v>38714.112156680698</v>
      </c>
      <c r="BI412">
        <v>21488.969208502702</v>
      </c>
      <c r="BJ412">
        <v>32657.6122888926</v>
      </c>
      <c r="BK412">
        <v>6292.1016128990104</v>
      </c>
      <c r="BL412">
        <v>0</v>
      </c>
    </row>
    <row r="413" spans="1:64" x14ac:dyDescent="0.3">
      <c r="A413">
        <v>8634</v>
      </c>
      <c r="B413">
        <v>16.254000000000001</v>
      </c>
      <c r="C413">
        <v>674.47637999999995</v>
      </c>
      <c r="D413">
        <f t="shared" si="6"/>
        <v>0.35583145947472467</v>
      </c>
      <c r="E413" t="s">
        <v>1687</v>
      </c>
      <c r="F413" t="s">
        <v>512</v>
      </c>
      <c r="G413" t="s">
        <v>62</v>
      </c>
      <c r="H413">
        <v>0.06</v>
      </c>
      <c r="I413" t="b">
        <v>0</v>
      </c>
      <c r="J413">
        <v>8.48</v>
      </c>
      <c r="K413">
        <v>674.47662000000003</v>
      </c>
      <c r="L413" t="s">
        <v>1682</v>
      </c>
      <c r="M413" t="s">
        <v>1070</v>
      </c>
      <c r="N413" t="s">
        <v>1688</v>
      </c>
      <c r="O413" t="s">
        <v>1689</v>
      </c>
      <c r="P413">
        <v>530</v>
      </c>
      <c r="Q413" t="b">
        <v>0</v>
      </c>
      <c r="R413" t="b">
        <v>1</v>
      </c>
      <c r="S413" t="b">
        <v>0</v>
      </c>
      <c r="T413" t="s">
        <v>63</v>
      </c>
      <c r="U413" t="b">
        <v>0</v>
      </c>
      <c r="V413" t="b">
        <v>0</v>
      </c>
      <c r="W413">
        <v>8634</v>
      </c>
      <c r="X413">
        <v>0</v>
      </c>
      <c r="Y413">
        <v>0</v>
      </c>
      <c r="Z413">
        <v>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1</v>
      </c>
      <c r="AG413">
        <v>64.95</v>
      </c>
      <c r="AH413" t="s">
        <v>500</v>
      </c>
      <c r="AI413" t="s">
        <v>1690</v>
      </c>
      <c r="AJ413" t="s">
        <v>62</v>
      </c>
      <c r="AK413">
        <v>1172808</v>
      </c>
      <c r="AL413">
        <v>1174492</v>
      </c>
      <c r="AM413">
        <v>1266152</v>
      </c>
      <c r="AN413">
        <v>856072</v>
      </c>
      <c r="AO413">
        <v>998564</v>
      </c>
      <c r="AP413">
        <v>795796</v>
      </c>
      <c r="AQ413">
        <v>1147888</v>
      </c>
      <c r="AR413">
        <v>1243764</v>
      </c>
      <c r="AS413">
        <v>912269</v>
      </c>
      <c r="AT413">
        <v>968923</v>
      </c>
      <c r="AU413">
        <v>1119253</v>
      </c>
      <c r="AV413">
        <v>1107025</v>
      </c>
      <c r="AW413">
        <v>11619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1204484.1645955199</v>
      </c>
      <c r="BD413">
        <v>883477.46057201701</v>
      </c>
      <c r="BE413">
        <v>1101306.8037318001</v>
      </c>
      <c r="BF413">
        <v>1065067.00435194</v>
      </c>
      <c r="BG413">
        <v>1936.47471660621</v>
      </c>
      <c r="BH413">
        <v>53412.441471494698</v>
      </c>
      <c r="BI413">
        <v>104124.953989</v>
      </c>
      <c r="BJ413">
        <v>170586.159470999</v>
      </c>
      <c r="BK413">
        <v>83487.509429557394</v>
      </c>
      <c r="BL413">
        <v>4743.3749554858596</v>
      </c>
    </row>
    <row r="414" spans="1:64" x14ac:dyDescent="0.3">
      <c r="A414">
        <v>8658</v>
      </c>
      <c r="B414">
        <v>17.097999999999999</v>
      </c>
      <c r="C414">
        <v>676.49207000000001</v>
      </c>
      <c r="D414">
        <f t="shared" si="6"/>
        <v>0.35477121678218698</v>
      </c>
      <c r="E414" t="s">
        <v>1735</v>
      </c>
      <c r="F414" t="s">
        <v>512</v>
      </c>
      <c r="G414" t="s">
        <v>62</v>
      </c>
      <c r="H414">
        <v>0.06</v>
      </c>
      <c r="I414" t="b">
        <v>0</v>
      </c>
      <c r="J414">
        <v>8.76</v>
      </c>
      <c r="K414">
        <v>676.49230999999997</v>
      </c>
      <c r="L414" t="s">
        <v>1725</v>
      </c>
      <c r="M414" t="s">
        <v>1070</v>
      </c>
      <c r="N414" t="s">
        <v>1736</v>
      </c>
      <c r="O414" t="s">
        <v>1737</v>
      </c>
      <c r="P414">
        <v>530</v>
      </c>
      <c r="Q414" t="b">
        <v>0</v>
      </c>
      <c r="R414" t="b">
        <v>1</v>
      </c>
      <c r="S414" t="b">
        <v>0</v>
      </c>
      <c r="T414" t="s">
        <v>63</v>
      </c>
      <c r="U414" t="b">
        <v>0</v>
      </c>
      <c r="V414" t="b">
        <v>0</v>
      </c>
      <c r="W414">
        <v>8658</v>
      </c>
      <c r="X414">
        <v>0</v>
      </c>
      <c r="Y414">
        <v>0</v>
      </c>
      <c r="Z414">
        <v>1</v>
      </c>
      <c r="AA414">
        <v>-1</v>
      </c>
      <c r="AB414">
        <v>-1</v>
      </c>
      <c r="AC414">
        <v>-1</v>
      </c>
      <c r="AD414">
        <v>-1</v>
      </c>
      <c r="AE414">
        <v>-1</v>
      </c>
      <c r="AF414">
        <v>1</v>
      </c>
      <c r="AG414">
        <v>27.53</v>
      </c>
      <c r="AH414" t="s">
        <v>509</v>
      </c>
      <c r="AI414" t="s">
        <v>1738</v>
      </c>
      <c r="AJ414" t="s">
        <v>62</v>
      </c>
      <c r="AK414">
        <v>8842096</v>
      </c>
      <c r="AL414">
        <v>9917497</v>
      </c>
      <c r="AM414">
        <v>11940906</v>
      </c>
      <c r="AN414">
        <v>7107448</v>
      </c>
      <c r="AO414">
        <v>8559031</v>
      </c>
      <c r="AP414">
        <v>9042671</v>
      </c>
      <c r="AQ414">
        <v>9453044</v>
      </c>
      <c r="AR414">
        <v>9607919</v>
      </c>
      <c r="AS414">
        <v>8187776</v>
      </c>
      <c r="AT414">
        <v>7918262</v>
      </c>
      <c r="AU414">
        <v>7216380</v>
      </c>
      <c r="AV414">
        <v>7699229</v>
      </c>
      <c r="AW414">
        <v>0</v>
      </c>
      <c r="AX414">
        <v>0</v>
      </c>
      <c r="AY414">
        <v>0</v>
      </c>
      <c r="AZ414">
        <v>0</v>
      </c>
      <c r="BA414">
        <v>391728</v>
      </c>
      <c r="BB414">
        <v>5787</v>
      </c>
      <c r="BC414">
        <v>10233499.770711601</v>
      </c>
      <c r="BD414">
        <v>8236383.3296359396</v>
      </c>
      <c r="BE414">
        <v>9082913.0239743404</v>
      </c>
      <c r="BF414">
        <v>7611290.5060881097</v>
      </c>
      <c r="BG414">
        <v>66252.490328426502</v>
      </c>
      <c r="BH414">
        <v>1573387.8032325399</v>
      </c>
      <c r="BI414">
        <v>1007148.6729367001</v>
      </c>
      <c r="BJ414">
        <v>779069.37528804399</v>
      </c>
      <c r="BK414">
        <v>359109.67437239602</v>
      </c>
      <c r="BL414">
        <v>159466.551580634</v>
      </c>
    </row>
    <row r="415" spans="1:64" x14ac:dyDescent="0.3">
      <c r="A415">
        <v>8865</v>
      </c>
      <c r="B415">
        <v>12.903</v>
      </c>
      <c r="C415">
        <v>686.44042999999999</v>
      </c>
      <c r="D415">
        <f t="shared" si="6"/>
        <v>0.3496298781143517</v>
      </c>
      <c r="E415" t="s">
        <v>1882</v>
      </c>
      <c r="F415" t="s">
        <v>512</v>
      </c>
      <c r="G415" t="s">
        <v>62</v>
      </c>
      <c r="H415">
        <v>0.67</v>
      </c>
      <c r="I415" t="b">
        <v>0</v>
      </c>
      <c r="J415">
        <v>7.57</v>
      </c>
      <c r="K415">
        <v>686.44019000000003</v>
      </c>
      <c r="L415" t="s">
        <v>1883</v>
      </c>
      <c r="M415" t="s">
        <v>1070</v>
      </c>
      <c r="N415" t="s">
        <v>1884</v>
      </c>
      <c r="O415" t="s">
        <v>1885</v>
      </c>
      <c r="P415">
        <v>530</v>
      </c>
      <c r="Q415" t="b">
        <v>0</v>
      </c>
      <c r="R415" t="b">
        <v>1</v>
      </c>
      <c r="S415" t="b">
        <v>0</v>
      </c>
      <c r="T415" t="s">
        <v>63</v>
      </c>
      <c r="U415" t="b">
        <v>0</v>
      </c>
      <c r="V415" t="b">
        <v>0</v>
      </c>
      <c r="W415">
        <v>8865</v>
      </c>
      <c r="X415">
        <v>0</v>
      </c>
      <c r="Y415">
        <v>0</v>
      </c>
      <c r="Z415">
        <v>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1</v>
      </c>
      <c r="AG415">
        <v>20.94</v>
      </c>
      <c r="AH415" t="s">
        <v>494</v>
      </c>
      <c r="AI415" t="s">
        <v>1886</v>
      </c>
      <c r="AJ415" t="s">
        <v>62</v>
      </c>
      <c r="AK415">
        <v>375474</v>
      </c>
      <c r="AL415">
        <v>671558</v>
      </c>
      <c r="AM415">
        <v>627116</v>
      </c>
      <c r="AN415">
        <v>655468</v>
      </c>
      <c r="AO415">
        <v>587075</v>
      </c>
      <c r="AP415">
        <v>633693</v>
      </c>
      <c r="AQ415">
        <v>612965</v>
      </c>
      <c r="AR415">
        <v>642914</v>
      </c>
      <c r="AS415">
        <v>576482</v>
      </c>
      <c r="AT415">
        <v>531268</v>
      </c>
      <c r="AU415">
        <v>574563</v>
      </c>
      <c r="AV415">
        <v>585543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558049.18777059403</v>
      </c>
      <c r="BD415">
        <v>625412.01797483396</v>
      </c>
      <c r="BE415">
        <v>610787.025354143</v>
      </c>
      <c r="BF415">
        <v>563791.19391075603</v>
      </c>
      <c r="BG415">
        <v>0</v>
      </c>
      <c r="BH415">
        <v>159668.395638185</v>
      </c>
      <c r="BI415">
        <v>34940.435307807798</v>
      </c>
      <c r="BJ415">
        <v>33269.082585162898</v>
      </c>
      <c r="BK415">
        <v>28695.951808115398</v>
      </c>
      <c r="BL415">
        <v>0</v>
      </c>
    </row>
    <row r="416" spans="1:64" x14ac:dyDescent="0.3">
      <c r="A416">
        <v>8714</v>
      </c>
      <c r="B416">
        <v>10.577999999999999</v>
      </c>
      <c r="C416">
        <v>678.39862000000005</v>
      </c>
      <c r="D416">
        <f t="shared" si="6"/>
        <v>0.26533065801456462</v>
      </c>
      <c r="E416" t="s">
        <v>1759</v>
      </c>
      <c r="F416" t="s">
        <v>512</v>
      </c>
      <c r="G416" t="s">
        <v>62</v>
      </c>
      <c r="H416">
        <v>0.06</v>
      </c>
      <c r="I416" t="b">
        <v>0</v>
      </c>
      <c r="J416">
        <v>6.72</v>
      </c>
      <c r="K416">
        <v>678.39880000000005</v>
      </c>
      <c r="L416" t="s">
        <v>1760</v>
      </c>
      <c r="M416" t="s">
        <v>1070</v>
      </c>
      <c r="N416" t="s">
        <v>1761</v>
      </c>
      <c r="O416" t="s">
        <v>1762</v>
      </c>
      <c r="P416">
        <v>530</v>
      </c>
      <c r="Q416" t="b">
        <v>0</v>
      </c>
      <c r="R416" t="b">
        <v>1</v>
      </c>
      <c r="S416" t="b">
        <v>0</v>
      </c>
      <c r="T416" t="s">
        <v>63</v>
      </c>
      <c r="U416" t="b">
        <v>0</v>
      </c>
      <c r="V416" t="b">
        <v>0</v>
      </c>
      <c r="W416">
        <v>8714</v>
      </c>
      <c r="X416">
        <v>0</v>
      </c>
      <c r="Y416">
        <v>0</v>
      </c>
      <c r="Z416">
        <v>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1</v>
      </c>
      <c r="AG416">
        <v>4.04</v>
      </c>
      <c r="AH416" t="s">
        <v>502</v>
      </c>
      <c r="AI416" t="s">
        <v>1763</v>
      </c>
      <c r="AJ416" t="s">
        <v>62</v>
      </c>
      <c r="AK416">
        <v>13105</v>
      </c>
      <c r="AL416">
        <v>16186</v>
      </c>
      <c r="AM416">
        <v>15255</v>
      </c>
      <c r="AN416">
        <v>56670</v>
      </c>
      <c r="AO416">
        <v>16245</v>
      </c>
      <c r="AP416">
        <v>16303</v>
      </c>
      <c r="AQ416">
        <v>71867</v>
      </c>
      <c r="AR416">
        <v>10961</v>
      </c>
      <c r="AS416">
        <v>64129</v>
      </c>
      <c r="AT416">
        <v>13408</v>
      </c>
      <c r="AU416">
        <v>68402</v>
      </c>
      <c r="AV416">
        <v>74862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14848.4655413977</v>
      </c>
      <c r="BD416">
        <v>29739.494181083701</v>
      </c>
      <c r="BE416">
        <v>48985.793011940499</v>
      </c>
      <c r="BF416">
        <v>52223.650164728497</v>
      </c>
      <c r="BG416">
        <v>0</v>
      </c>
      <c r="BH416">
        <v>1580.41194161509</v>
      </c>
      <c r="BI416">
        <v>23322.7423220364</v>
      </c>
      <c r="BJ416">
        <v>33156.995411313401</v>
      </c>
      <c r="BK416">
        <v>33770.586660011701</v>
      </c>
      <c r="BL416">
        <v>0</v>
      </c>
    </row>
    <row r="417" spans="1:64" x14ac:dyDescent="0.3">
      <c r="A417">
        <v>9350</v>
      </c>
      <c r="B417">
        <v>14.972</v>
      </c>
      <c r="C417">
        <v>710.47644000000003</v>
      </c>
      <c r="D417">
        <f t="shared" si="6"/>
        <v>0.25335105326941093</v>
      </c>
      <c r="E417" t="s">
        <v>2235</v>
      </c>
      <c r="F417" t="s">
        <v>512</v>
      </c>
      <c r="G417" t="s">
        <v>62</v>
      </c>
      <c r="H417">
        <v>0.56000000000000005</v>
      </c>
      <c r="I417" t="b">
        <v>0</v>
      </c>
      <c r="J417">
        <v>8.3699999999999992</v>
      </c>
      <c r="K417">
        <v>710.47662000000003</v>
      </c>
      <c r="L417" t="s">
        <v>2236</v>
      </c>
      <c r="M417" t="s">
        <v>1070</v>
      </c>
      <c r="N417" t="s">
        <v>2237</v>
      </c>
      <c r="O417" t="s">
        <v>2238</v>
      </c>
      <c r="P417">
        <v>530</v>
      </c>
      <c r="Q417" t="b">
        <v>0</v>
      </c>
      <c r="R417" t="b">
        <v>1</v>
      </c>
      <c r="S417" t="b">
        <v>0</v>
      </c>
      <c r="T417" t="s">
        <v>63</v>
      </c>
      <c r="U417" t="b">
        <v>0</v>
      </c>
      <c r="V417" t="b">
        <v>0</v>
      </c>
      <c r="W417">
        <v>9350</v>
      </c>
      <c r="X417">
        <v>0</v>
      </c>
      <c r="Y417">
        <v>0</v>
      </c>
      <c r="Z417">
        <v>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1</v>
      </c>
      <c r="AG417">
        <v>62.41</v>
      </c>
      <c r="AH417" t="s">
        <v>500</v>
      </c>
      <c r="AI417" t="s">
        <v>2239</v>
      </c>
      <c r="AJ417" t="s">
        <v>62</v>
      </c>
      <c r="AK417">
        <v>644993</v>
      </c>
      <c r="AL417">
        <v>760139</v>
      </c>
      <c r="AM417">
        <v>984504</v>
      </c>
      <c r="AN417">
        <v>997729</v>
      </c>
      <c r="AO417">
        <v>979332</v>
      </c>
      <c r="AP417">
        <v>1076077</v>
      </c>
      <c r="AQ417">
        <v>1046914</v>
      </c>
      <c r="AR417">
        <v>1018947</v>
      </c>
      <c r="AS417">
        <v>987305</v>
      </c>
      <c r="AT417">
        <v>1176691</v>
      </c>
      <c r="AU417">
        <v>1078738</v>
      </c>
      <c r="AV417">
        <v>1005058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796545.61631070601</v>
      </c>
      <c r="BD417">
        <v>1017712.35827836</v>
      </c>
      <c r="BE417">
        <v>1017722.10139519</v>
      </c>
      <c r="BF417">
        <v>1086828.8661807501</v>
      </c>
      <c r="BG417">
        <v>0</v>
      </c>
      <c r="BH417">
        <v>172658.74945875999</v>
      </c>
      <c r="BI417">
        <v>51375.165824938798</v>
      </c>
      <c r="BJ417">
        <v>29823.293764358001</v>
      </c>
      <c r="BK417">
        <v>86101.931266161802</v>
      </c>
      <c r="BL417">
        <v>0</v>
      </c>
    </row>
    <row r="418" spans="1:64" x14ac:dyDescent="0.3">
      <c r="A418">
        <v>11278</v>
      </c>
      <c r="B418">
        <v>16.506</v>
      </c>
      <c r="C418">
        <v>808.47717</v>
      </c>
      <c r="D418">
        <f t="shared" si="6"/>
        <v>0.22264084473237888</v>
      </c>
      <c r="E418" t="s">
        <v>3163</v>
      </c>
      <c r="F418" t="s">
        <v>512</v>
      </c>
      <c r="G418" t="s">
        <v>62</v>
      </c>
      <c r="H418">
        <v>0.61</v>
      </c>
      <c r="I418" t="b">
        <v>0</v>
      </c>
      <c r="J418">
        <v>7.28</v>
      </c>
      <c r="K418">
        <v>808.47699</v>
      </c>
      <c r="L418" t="s">
        <v>3164</v>
      </c>
      <c r="M418" t="s">
        <v>1070</v>
      </c>
      <c r="N418" t="s">
        <v>3165</v>
      </c>
      <c r="O418" t="s">
        <v>3166</v>
      </c>
      <c r="P418">
        <v>530</v>
      </c>
      <c r="Q418" t="b">
        <v>0</v>
      </c>
      <c r="R418" t="b">
        <v>1</v>
      </c>
      <c r="S418" t="b">
        <v>0</v>
      </c>
      <c r="T418" t="s">
        <v>63</v>
      </c>
      <c r="U418" t="b">
        <v>0</v>
      </c>
      <c r="V418" t="b">
        <v>0</v>
      </c>
      <c r="W418">
        <v>11278</v>
      </c>
      <c r="X418">
        <v>0</v>
      </c>
      <c r="Y418">
        <v>0</v>
      </c>
      <c r="Z418">
        <v>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1</v>
      </c>
      <c r="AG418">
        <v>41.33</v>
      </c>
      <c r="AH418" t="s">
        <v>500</v>
      </c>
      <c r="AI418" t="s">
        <v>3167</v>
      </c>
      <c r="AJ418" t="s">
        <v>62</v>
      </c>
      <c r="AK418">
        <v>1015470</v>
      </c>
      <c r="AL418">
        <v>1051958</v>
      </c>
      <c r="AM418">
        <v>1179560</v>
      </c>
      <c r="AN418">
        <v>525487</v>
      </c>
      <c r="AO418">
        <v>968991</v>
      </c>
      <c r="AP418">
        <v>762138</v>
      </c>
      <c r="AQ418">
        <v>728941</v>
      </c>
      <c r="AR418">
        <v>981104</v>
      </c>
      <c r="AS418">
        <v>703228</v>
      </c>
      <c r="AT418">
        <v>425092</v>
      </c>
      <c r="AU418">
        <v>580220</v>
      </c>
      <c r="AV418">
        <v>251074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1082329.3714300301</v>
      </c>
      <c r="BD418">
        <v>752205.54575294396</v>
      </c>
      <c r="BE418">
        <v>804424.71886061202</v>
      </c>
      <c r="BF418">
        <v>418795.393827394</v>
      </c>
      <c r="BG418">
        <v>0</v>
      </c>
      <c r="BH418">
        <v>86157.789996641994</v>
      </c>
      <c r="BI418">
        <v>221918.85322475899</v>
      </c>
      <c r="BJ418">
        <v>153548.27545690699</v>
      </c>
      <c r="BK418">
        <v>164663.57542922799</v>
      </c>
      <c r="BL418">
        <v>0</v>
      </c>
    </row>
    <row r="419" spans="1:64" x14ac:dyDescent="0.3">
      <c r="A419">
        <v>8461</v>
      </c>
      <c r="B419">
        <v>9.4510000000000005</v>
      </c>
      <c r="C419">
        <v>666.39892999999995</v>
      </c>
      <c r="D419">
        <f t="shared" si="6"/>
        <v>0.19507838234275815</v>
      </c>
      <c r="E419" t="s">
        <v>1607</v>
      </c>
      <c r="F419" t="s">
        <v>512</v>
      </c>
      <c r="G419" t="s">
        <v>62</v>
      </c>
      <c r="H419">
        <v>0.06</v>
      </c>
      <c r="I419" t="b">
        <v>0</v>
      </c>
      <c r="J419">
        <v>6.7</v>
      </c>
      <c r="K419">
        <v>666.39880000000005</v>
      </c>
      <c r="L419" t="s">
        <v>1608</v>
      </c>
      <c r="M419" t="s">
        <v>1070</v>
      </c>
      <c r="N419" t="s">
        <v>1609</v>
      </c>
      <c r="O419" t="s">
        <v>1610</v>
      </c>
      <c r="P419">
        <v>530</v>
      </c>
      <c r="Q419" t="b">
        <v>0</v>
      </c>
      <c r="R419" t="b">
        <v>1</v>
      </c>
      <c r="S419" t="b">
        <v>0</v>
      </c>
      <c r="T419" t="s">
        <v>63</v>
      </c>
      <c r="U419" t="b">
        <v>0</v>
      </c>
      <c r="V419" t="b">
        <v>0</v>
      </c>
      <c r="W419">
        <v>8461</v>
      </c>
      <c r="X419">
        <v>0</v>
      </c>
      <c r="Y419">
        <v>0</v>
      </c>
      <c r="Z419">
        <v>1</v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1</v>
      </c>
      <c r="AG419">
        <v>9.36</v>
      </c>
      <c r="AH419" t="s">
        <v>502</v>
      </c>
      <c r="AI419" t="s">
        <v>1612</v>
      </c>
      <c r="AJ419" t="s">
        <v>62</v>
      </c>
      <c r="AK419">
        <v>47550</v>
      </c>
      <c r="AL419">
        <v>81249</v>
      </c>
      <c r="AM419">
        <v>38965</v>
      </c>
      <c r="AN419">
        <v>64559</v>
      </c>
      <c r="AO419">
        <v>110370</v>
      </c>
      <c r="AP419">
        <v>143025</v>
      </c>
      <c r="AQ419">
        <v>124965</v>
      </c>
      <c r="AR419">
        <v>128365</v>
      </c>
      <c r="AS419">
        <v>136108</v>
      </c>
      <c r="AT419">
        <v>90482</v>
      </c>
      <c r="AU419">
        <v>118817</v>
      </c>
      <c r="AV419">
        <v>101639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55921.344099640897</v>
      </c>
      <c r="BD419">
        <v>105984.722314288</v>
      </c>
      <c r="BE419">
        <v>129812.64636552799</v>
      </c>
      <c r="BF419">
        <v>103646.163282571</v>
      </c>
      <c r="BG419">
        <v>0</v>
      </c>
      <c r="BH419">
        <v>22350.6373912612</v>
      </c>
      <c r="BI419">
        <v>39416.304655685599</v>
      </c>
      <c r="BJ419">
        <v>5710.6376643737203</v>
      </c>
      <c r="BK419">
        <v>14274.144716642601</v>
      </c>
      <c r="BL419">
        <v>0</v>
      </c>
    </row>
    <row r="420" spans="1:64" x14ac:dyDescent="0.3">
      <c r="A420">
        <v>8980</v>
      </c>
      <c r="B420">
        <v>11.097</v>
      </c>
      <c r="C420">
        <v>692.41431</v>
      </c>
      <c r="D420">
        <f t="shared" si="6"/>
        <v>0.1733066135523629</v>
      </c>
      <c r="E420" t="s">
        <v>1971</v>
      </c>
      <c r="F420" t="s">
        <v>512</v>
      </c>
      <c r="G420" t="s">
        <v>62</v>
      </c>
      <c r="H420">
        <v>0.67</v>
      </c>
      <c r="I420" t="b">
        <v>0</v>
      </c>
      <c r="J420">
        <v>6.85</v>
      </c>
      <c r="K420">
        <v>692.41443000000004</v>
      </c>
      <c r="L420" t="s">
        <v>1972</v>
      </c>
      <c r="M420" t="s">
        <v>1070</v>
      </c>
      <c r="N420" t="s">
        <v>1973</v>
      </c>
      <c r="O420" t="s">
        <v>1974</v>
      </c>
      <c r="P420">
        <v>530</v>
      </c>
      <c r="Q420" t="b">
        <v>0</v>
      </c>
      <c r="R420" t="b">
        <v>1</v>
      </c>
      <c r="S420" t="b">
        <v>0</v>
      </c>
      <c r="T420" t="s">
        <v>63</v>
      </c>
      <c r="U420" t="b">
        <v>0</v>
      </c>
      <c r="V420" t="b">
        <v>0</v>
      </c>
      <c r="W420">
        <v>8980</v>
      </c>
      <c r="X420">
        <v>0</v>
      </c>
      <c r="Y420">
        <v>0</v>
      </c>
      <c r="Z420">
        <v>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1</v>
      </c>
      <c r="AG420">
        <v>20.350000000000001</v>
      </c>
      <c r="AH420" t="s">
        <v>494</v>
      </c>
      <c r="AI420" t="s">
        <v>1976</v>
      </c>
      <c r="AJ420" t="s">
        <v>62</v>
      </c>
      <c r="AK420">
        <v>507138</v>
      </c>
      <c r="AL420">
        <v>499794</v>
      </c>
      <c r="AM420">
        <v>462163</v>
      </c>
      <c r="AN420">
        <v>565438</v>
      </c>
      <c r="AO420">
        <v>547952</v>
      </c>
      <c r="AP420">
        <v>517539</v>
      </c>
      <c r="AQ420">
        <v>691527</v>
      </c>
      <c r="AR420">
        <v>551449</v>
      </c>
      <c r="AS420">
        <v>548297</v>
      </c>
      <c r="AT420">
        <v>602028</v>
      </c>
      <c r="AU420">
        <v>576147</v>
      </c>
      <c r="AV420">
        <v>518559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489698.32481433899</v>
      </c>
      <c r="BD420">
        <v>543643.24376197194</v>
      </c>
      <c r="BE420">
        <v>597091.20033349399</v>
      </c>
      <c r="BF420">
        <v>565578.14481821004</v>
      </c>
      <c r="BG420">
        <v>0</v>
      </c>
      <c r="BH420">
        <v>24127.439169060599</v>
      </c>
      <c r="BI420">
        <v>24238.165793958298</v>
      </c>
      <c r="BJ420">
        <v>81799.064778705593</v>
      </c>
      <c r="BK420">
        <v>42726.701417946097</v>
      </c>
      <c r="BL420">
        <v>0</v>
      </c>
    </row>
    <row r="421" spans="1:64" x14ac:dyDescent="0.3">
      <c r="A421">
        <v>11436</v>
      </c>
      <c r="B421">
        <v>17.353000000000002</v>
      </c>
      <c r="C421">
        <v>818.49767999999995</v>
      </c>
      <c r="D421">
        <f t="shared" si="6"/>
        <v>0.14661004591348889</v>
      </c>
      <c r="E421" t="s">
        <v>3244</v>
      </c>
      <c r="F421" t="s">
        <v>512</v>
      </c>
      <c r="G421" t="s">
        <v>62</v>
      </c>
      <c r="H421">
        <v>0.17</v>
      </c>
      <c r="I421" t="b">
        <v>0</v>
      </c>
      <c r="J421">
        <v>7.65</v>
      </c>
      <c r="K421">
        <v>818.49779999999998</v>
      </c>
      <c r="L421" t="s">
        <v>3245</v>
      </c>
      <c r="M421" t="s">
        <v>1070</v>
      </c>
      <c r="N421" t="s">
        <v>3246</v>
      </c>
      <c r="O421" t="s">
        <v>3247</v>
      </c>
      <c r="P421">
        <v>530</v>
      </c>
      <c r="Q421" t="b">
        <v>0</v>
      </c>
      <c r="R421" t="b">
        <v>1</v>
      </c>
      <c r="S421" t="b">
        <v>0</v>
      </c>
      <c r="T421" t="s">
        <v>63</v>
      </c>
      <c r="U421" t="b">
        <v>0</v>
      </c>
      <c r="V421" t="b">
        <v>0</v>
      </c>
      <c r="W421">
        <v>11436</v>
      </c>
      <c r="X421">
        <v>0</v>
      </c>
      <c r="Y421">
        <v>0</v>
      </c>
      <c r="Z421">
        <v>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1</v>
      </c>
      <c r="AG421">
        <v>16.46</v>
      </c>
      <c r="AH421" t="s">
        <v>494</v>
      </c>
      <c r="AI421" t="s">
        <v>3249</v>
      </c>
      <c r="AJ421" t="s">
        <v>62</v>
      </c>
      <c r="AK421">
        <v>96169</v>
      </c>
      <c r="AL421">
        <v>163880</v>
      </c>
      <c r="AM421">
        <v>250581</v>
      </c>
      <c r="AN421">
        <v>99618</v>
      </c>
      <c r="AO421">
        <v>119289</v>
      </c>
      <c r="AP421">
        <v>110788</v>
      </c>
      <c r="AQ421">
        <v>267377</v>
      </c>
      <c r="AR421">
        <v>173592</v>
      </c>
      <c r="AS421">
        <v>169276</v>
      </c>
      <c r="AT421">
        <v>112775</v>
      </c>
      <c r="AU421">
        <v>148507</v>
      </c>
      <c r="AV421">
        <v>152899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170209.727743358</v>
      </c>
      <c r="BD421">
        <v>109898.331751561</v>
      </c>
      <c r="BE421">
        <v>203415.13400952</v>
      </c>
      <c r="BF421">
        <v>138060.31296331601</v>
      </c>
      <c r="BG421">
        <v>0</v>
      </c>
      <c r="BH421">
        <v>77400.151393670807</v>
      </c>
      <c r="BI421">
        <v>9865.87151219314</v>
      </c>
      <c r="BJ421">
        <v>55434.698398998597</v>
      </c>
      <c r="BK421">
        <v>22007.7654027801</v>
      </c>
      <c r="BL421">
        <v>0</v>
      </c>
    </row>
    <row r="422" spans="1:64" x14ac:dyDescent="0.3">
      <c r="A422">
        <v>7623</v>
      </c>
      <c r="B422">
        <v>10.86</v>
      </c>
      <c r="C422">
        <v>622.40894000000003</v>
      </c>
      <c r="D422">
        <f t="shared" si="6"/>
        <v>0.11246626361645629</v>
      </c>
      <c r="E422" t="s">
        <v>1241</v>
      </c>
      <c r="F422" t="s">
        <v>512</v>
      </c>
      <c r="G422" t="s">
        <v>62</v>
      </c>
      <c r="H422">
        <v>0.28000000000000003</v>
      </c>
      <c r="I422" t="b">
        <v>0</v>
      </c>
      <c r="J422">
        <v>7.44</v>
      </c>
      <c r="K422">
        <v>622.40886999999998</v>
      </c>
      <c r="L422" t="s">
        <v>1242</v>
      </c>
      <c r="M422" t="s">
        <v>1070</v>
      </c>
      <c r="N422" t="s">
        <v>1243</v>
      </c>
      <c r="O422" t="s">
        <v>1244</v>
      </c>
      <c r="P422">
        <v>530</v>
      </c>
      <c r="Q422" t="b">
        <v>0</v>
      </c>
      <c r="R422" t="b">
        <v>1</v>
      </c>
      <c r="S422" t="b">
        <v>0</v>
      </c>
      <c r="T422" t="s">
        <v>63</v>
      </c>
      <c r="U422" t="b">
        <v>0</v>
      </c>
      <c r="V422" t="b">
        <v>0</v>
      </c>
      <c r="W422">
        <v>7623</v>
      </c>
      <c r="X422">
        <v>0</v>
      </c>
      <c r="Y422">
        <v>0</v>
      </c>
      <c r="Z422">
        <v>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1</v>
      </c>
      <c r="AG422">
        <v>12.82</v>
      </c>
      <c r="AH422" t="s">
        <v>503</v>
      </c>
      <c r="AI422" t="s">
        <v>1246</v>
      </c>
      <c r="AJ422" t="s">
        <v>62</v>
      </c>
      <c r="AK422">
        <v>132804</v>
      </c>
      <c r="AL422">
        <v>142236</v>
      </c>
      <c r="AM422">
        <v>202251</v>
      </c>
      <c r="AN422">
        <v>114545</v>
      </c>
      <c r="AO422">
        <v>58858</v>
      </c>
      <c r="AP422">
        <v>98668</v>
      </c>
      <c r="AQ422">
        <v>427111</v>
      </c>
      <c r="AR422">
        <v>446000</v>
      </c>
      <c r="AS422">
        <v>280834</v>
      </c>
      <c r="AT422">
        <v>317212</v>
      </c>
      <c r="AU422">
        <v>346946</v>
      </c>
      <c r="AV422">
        <v>440584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159097.12059687101</v>
      </c>
      <c r="BD422">
        <v>90690.387626521901</v>
      </c>
      <c r="BE422">
        <v>384648.06645502598</v>
      </c>
      <c r="BF422">
        <v>368247.25900956901</v>
      </c>
      <c r="BG422">
        <v>0</v>
      </c>
      <c r="BH422">
        <v>37668.3815131601</v>
      </c>
      <c r="BI422">
        <v>28687.795439511101</v>
      </c>
      <c r="BJ422">
        <v>90400.496376389405</v>
      </c>
      <c r="BK422">
        <v>64385.647879235003</v>
      </c>
      <c r="BL422">
        <v>0</v>
      </c>
    </row>
    <row r="423" spans="1:64" x14ac:dyDescent="0.3">
      <c r="A423">
        <v>7942</v>
      </c>
      <c r="B423">
        <v>11.792</v>
      </c>
      <c r="C423">
        <v>640.39832000000001</v>
      </c>
      <c r="D423">
        <f t="shared" si="6"/>
        <v>9.3691679798130353E-2</v>
      </c>
      <c r="E423" t="s">
        <v>1387</v>
      </c>
      <c r="F423" t="s">
        <v>512</v>
      </c>
      <c r="G423" t="s">
        <v>62</v>
      </c>
      <c r="H423">
        <v>0.5</v>
      </c>
      <c r="I423" t="b">
        <v>0</v>
      </c>
      <c r="J423">
        <v>7.14</v>
      </c>
      <c r="K423">
        <v>640.39837999999997</v>
      </c>
      <c r="L423" t="s">
        <v>1388</v>
      </c>
      <c r="M423" t="s">
        <v>1070</v>
      </c>
      <c r="N423" t="s">
        <v>1389</v>
      </c>
      <c r="O423" t="s">
        <v>1390</v>
      </c>
      <c r="P423">
        <v>530</v>
      </c>
      <c r="Q423" t="b">
        <v>0</v>
      </c>
      <c r="R423" t="b">
        <v>1</v>
      </c>
      <c r="S423" t="b">
        <v>0</v>
      </c>
      <c r="T423" t="s">
        <v>63</v>
      </c>
      <c r="U423" t="b">
        <v>0</v>
      </c>
      <c r="V423" t="b">
        <v>0</v>
      </c>
      <c r="W423">
        <v>7942</v>
      </c>
      <c r="X423">
        <v>0</v>
      </c>
      <c r="Y423">
        <v>0</v>
      </c>
      <c r="Z423">
        <v>1</v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1</v>
      </c>
      <c r="AG423">
        <v>6.7</v>
      </c>
      <c r="AH423" t="s">
        <v>498</v>
      </c>
      <c r="AI423" t="s">
        <v>1392</v>
      </c>
      <c r="AJ423" t="s">
        <v>62</v>
      </c>
      <c r="AK423">
        <v>64331</v>
      </c>
      <c r="AL423">
        <v>69907</v>
      </c>
      <c r="AM423">
        <v>48070</v>
      </c>
      <c r="AN423">
        <v>75748</v>
      </c>
      <c r="AO423">
        <v>85790</v>
      </c>
      <c r="AP423">
        <v>98239</v>
      </c>
      <c r="AQ423">
        <v>71488</v>
      </c>
      <c r="AR423">
        <v>64749</v>
      </c>
      <c r="AS423">
        <v>60385</v>
      </c>
      <c r="AT423">
        <v>80956</v>
      </c>
      <c r="AU423">
        <v>93921</v>
      </c>
      <c r="AV423">
        <v>98355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60769.183960619899</v>
      </c>
      <c r="BD423">
        <v>86592.195863742803</v>
      </c>
      <c r="BE423">
        <v>65540.558427050302</v>
      </c>
      <c r="BF423">
        <v>91077.361016146198</v>
      </c>
      <c r="BG423">
        <v>0</v>
      </c>
      <c r="BH423">
        <v>11345.960362206901</v>
      </c>
      <c r="BI423">
        <v>11266.878129049001</v>
      </c>
      <c r="BJ423">
        <v>5594.0459382632898</v>
      </c>
      <c r="BK423">
        <v>9041.7248664640392</v>
      </c>
      <c r="BL423">
        <v>0</v>
      </c>
    </row>
    <row r="424" spans="1:64" x14ac:dyDescent="0.3">
      <c r="A424">
        <v>8376</v>
      </c>
      <c r="B424">
        <v>13.12</v>
      </c>
      <c r="C424">
        <v>662.44024999999999</v>
      </c>
      <c r="D424">
        <f t="shared" si="6"/>
        <v>9.057421465053532E-2</v>
      </c>
      <c r="E424" t="s">
        <v>1566</v>
      </c>
      <c r="F424" t="s">
        <v>512</v>
      </c>
      <c r="G424" t="s">
        <v>62</v>
      </c>
      <c r="H424">
        <v>0.67</v>
      </c>
      <c r="I424" t="b">
        <v>0</v>
      </c>
      <c r="J424">
        <v>7.93</v>
      </c>
      <c r="K424">
        <v>662.44019000000003</v>
      </c>
      <c r="L424" t="s">
        <v>1567</v>
      </c>
      <c r="M424" t="s">
        <v>1070</v>
      </c>
      <c r="N424" t="s">
        <v>1568</v>
      </c>
      <c r="O424" t="s">
        <v>1569</v>
      </c>
      <c r="P424">
        <v>530</v>
      </c>
      <c r="Q424" t="b">
        <v>0</v>
      </c>
      <c r="R424" t="b">
        <v>1</v>
      </c>
      <c r="S424" t="b">
        <v>0</v>
      </c>
      <c r="T424" t="s">
        <v>63</v>
      </c>
      <c r="U424" t="b">
        <v>0</v>
      </c>
      <c r="V424" t="b">
        <v>0</v>
      </c>
      <c r="W424">
        <v>8376</v>
      </c>
      <c r="X424">
        <v>0</v>
      </c>
      <c r="Y424">
        <v>0</v>
      </c>
      <c r="Z424">
        <v>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1</v>
      </c>
      <c r="AG424">
        <v>6.6</v>
      </c>
      <c r="AH424" t="s">
        <v>494</v>
      </c>
      <c r="AI424" t="s">
        <v>1571</v>
      </c>
      <c r="AJ424" t="s">
        <v>62</v>
      </c>
      <c r="AK424">
        <v>297780</v>
      </c>
      <c r="AL424">
        <v>186051</v>
      </c>
      <c r="AM424">
        <v>196658</v>
      </c>
      <c r="AN424">
        <v>312840</v>
      </c>
      <c r="AO424">
        <v>235637</v>
      </c>
      <c r="AP424">
        <v>296536</v>
      </c>
      <c r="AQ424">
        <v>311233</v>
      </c>
      <c r="AR424">
        <v>275760</v>
      </c>
      <c r="AS424">
        <v>287129</v>
      </c>
      <c r="AT424">
        <v>295535</v>
      </c>
      <c r="AU424">
        <v>361871</v>
      </c>
      <c r="AV424">
        <v>325810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226829.58417882599</v>
      </c>
      <c r="BD424">
        <v>281671.314119449</v>
      </c>
      <c r="BE424">
        <v>291374.21474814299</v>
      </c>
      <c r="BF424">
        <v>327738.86710167798</v>
      </c>
      <c r="BG424">
        <v>0</v>
      </c>
      <c r="BH424">
        <v>61673.277313684703</v>
      </c>
      <c r="BI424">
        <v>40691.750779910602</v>
      </c>
      <c r="BJ424">
        <v>18113.554448029699</v>
      </c>
      <c r="BK424">
        <v>33210.225038744</v>
      </c>
      <c r="BL424">
        <v>0</v>
      </c>
    </row>
    <row r="425" spans="1:64" x14ac:dyDescent="0.3">
      <c r="A425">
        <v>8377</v>
      </c>
      <c r="B425">
        <v>11.036</v>
      </c>
      <c r="C425">
        <v>662.44024999999999</v>
      </c>
      <c r="D425">
        <f t="shared" si="6"/>
        <v>9.057421465053532E-2</v>
      </c>
      <c r="E425" t="s">
        <v>1566</v>
      </c>
      <c r="F425" t="s">
        <v>512</v>
      </c>
      <c r="G425" t="s">
        <v>62</v>
      </c>
      <c r="H425">
        <v>0.06</v>
      </c>
      <c r="I425" t="b">
        <v>0</v>
      </c>
      <c r="J425">
        <v>7.93</v>
      </c>
      <c r="K425">
        <v>662.44019000000003</v>
      </c>
      <c r="L425" t="s">
        <v>1567</v>
      </c>
      <c r="M425" t="s">
        <v>1070</v>
      </c>
      <c r="N425" t="s">
        <v>1568</v>
      </c>
      <c r="O425" t="s">
        <v>1569</v>
      </c>
      <c r="P425">
        <v>530</v>
      </c>
      <c r="Q425" t="b">
        <v>0</v>
      </c>
      <c r="R425" t="b">
        <v>1</v>
      </c>
      <c r="S425" t="b">
        <v>0</v>
      </c>
      <c r="T425" t="s">
        <v>63</v>
      </c>
      <c r="U425" t="b">
        <v>0</v>
      </c>
      <c r="V425" t="b">
        <v>0</v>
      </c>
      <c r="W425">
        <v>8377</v>
      </c>
      <c r="X425">
        <v>0</v>
      </c>
      <c r="Y425">
        <v>0</v>
      </c>
      <c r="Z425">
        <v>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1</v>
      </c>
      <c r="AG425">
        <v>3.81</v>
      </c>
      <c r="AH425" t="s">
        <v>495</v>
      </c>
      <c r="AI425" t="s">
        <v>1572</v>
      </c>
      <c r="AJ425" t="s">
        <v>62</v>
      </c>
      <c r="AK425">
        <v>116038</v>
      </c>
      <c r="AL425">
        <v>119669</v>
      </c>
      <c r="AM425">
        <v>151967</v>
      </c>
      <c r="AN425">
        <v>107647</v>
      </c>
      <c r="AO425">
        <v>124702</v>
      </c>
      <c r="AP425">
        <v>115155</v>
      </c>
      <c r="AQ425">
        <v>111060</v>
      </c>
      <c r="AR425">
        <v>143173</v>
      </c>
      <c r="AS425">
        <v>89290</v>
      </c>
      <c r="AT425">
        <v>109132</v>
      </c>
      <c r="AU425">
        <v>114057</v>
      </c>
      <c r="AV425">
        <v>116551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129224.908130795</v>
      </c>
      <c r="BD425">
        <v>115834.563963832</v>
      </c>
      <c r="BE425">
        <v>114507.77930921099</v>
      </c>
      <c r="BF425">
        <v>113246.323313129</v>
      </c>
      <c r="BG425">
        <v>0</v>
      </c>
      <c r="BH425">
        <v>19779.1606045712</v>
      </c>
      <c r="BI425">
        <v>8548.1221827628506</v>
      </c>
      <c r="BJ425">
        <v>27106.280944338501</v>
      </c>
      <c r="BK425">
        <v>3775.1029708359702</v>
      </c>
      <c r="BL425">
        <v>0</v>
      </c>
    </row>
    <row r="426" spans="1:64" x14ac:dyDescent="0.3">
      <c r="A426">
        <v>9277</v>
      </c>
      <c r="B426">
        <v>15.19</v>
      </c>
      <c r="C426">
        <v>706.50287000000003</v>
      </c>
      <c r="D426">
        <f t="shared" si="6"/>
        <v>8.4925352350528158E-2</v>
      </c>
      <c r="E426" t="s">
        <v>2198</v>
      </c>
      <c r="F426" t="s">
        <v>512</v>
      </c>
      <c r="G426" t="s">
        <v>62</v>
      </c>
      <c r="H426">
        <v>0.39</v>
      </c>
      <c r="I426" t="b">
        <v>0</v>
      </c>
      <c r="J426">
        <v>8.4600000000000009</v>
      </c>
      <c r="K426">
        <v>706.50280999999995</v>
      </c>
      <c r="L426" t="s">
        <v>2199</v>
      </c>
      <c r="M426" t="s">
        <v>1070</v>
      </c>
      <c r="N426" t="s">
        <v>2200</v>
      </c>
      <c r="O426" t="s">
        <v>2201</v>
      </c>
      <c r="P426">
        <v>530</v>
      </c>
      <c r="Q426" t="b">
        <v>0</v>
      </c>
      <c r="R426" t="b">
        <v>1</v>
      </c>
      <c r="S426" t="b">
        <v>0</v>
      </c>
      <c r="T426" t="s">
        <v>63</v>
      </c>
      <c r="U426" t="b">
        <v>0</v>
      </c>
      <c r="V426" t="b">
        <v>0</v>
      </c>
      <c r="W426">
        <v>9277</v>
      </c>
      <c r="X426">
        <v>0</v>
      </c>
      <c r="Y426">
        <v>0</v>
      </c>
      <c r="Z426">
        <v>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1</v>
      </c>
      <c r="AG426">
        <v>30</v>
      </c>
      <c r="AH426" t="s">
        <v>493</v>
      </c>
      <c r="AI426" t="s">
        <v>2202</v>
      </c>
      <c r="AJ426" t="s">
        <v>62</v>
      </c>
      <c r="AK426">
        <v>591757</v>
      </c>
      <c r="AL426">
        <v>585374</v>
      </c>
      <c r="AM426">
        <v>430120</v>
      </c>
      <c r="AN426">
        <v>481439</v>
      </c>
      <c r="AO426">
        <v>415609</v>
      </c>
      <c r="AP426">
        <v>491444</v>
      </c>
      <c r="AQ426">
        <v>459604</v>
      </c>
      <c r="AR426">
        <v>517640</v>
      </c>
      <c r="AS426">
        <v>405316</v>
      </c>
      <c r="AT426">
        <v>459227</v>
      </c>
      <c r="AU426">
        <v>519132</v>
      </c>
      <c r="AV426">
        <v>522932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535750.54442673002</v>
      </c>
      <c r="BD426">
        <v>462830.454495768</v>
      </c>
      <c r="BE426">
        <v>460853.440365733</v>
      </c>
      <c r="BF426">
        <v>500430.46660527401</v>
      </c>
      <c r="BG426">
        <v>0</v>
      </c>
      <c r="BH426">
        <v>91534.045634283102</v>
      </c>
      <c r="BI426">
        <v>41200.135752070302</v>
      </c>
      <c r="BJ426">
        <v>56172.398851917002</v>
      </c>
      <c r="BK426">
        <v>35733.708501836503</v>
      </c>
      <c r="BL426">
        <v>0</v>
      </c>
    </row>
    <row r="427" spans="1:64" x14ac:dyDescent="0.3">
      <c r="A427">
        <v>9944</v>
      </c>
      <c r="B427">
        <v>16.748999999999999</v>
      </c>
      <c r="C427">
        <v>738.50792999999999</v>
      </c>
      <c r="D427">
        <f t="shared" si="6"/>
        <v>8.1244902592847654E-2</v>
      </c>
      <c r="E427" t="s">
        <v>2600</v>
      </c>
      <c r="F427" t="s">
        <v>512</v>
      </c>
      <c r="G427" t="s">
        <v>62</v>
      </c>
      <c r="H427">
        <v>0.67</v>
      </c>
      <c r="I427" t="b">
        <v>0</v>
      </c>
      <c r="J427">
        <v>8.84</v>
      </c>
      <c r="K427">
        <v>738.50787000000003</v>
      </c>
      <c r="L427" t="s">
        <v>255</v>
      </c>
      <c r="M427" t="s">
        <v>1070</v>
      </c>
      <c r="N427" t="s">
        <v>2601</v>
      </c>
      <c r="O427" t="s">
        <v>2602</v>
      </c>
      <c r="P427">
        <v>530</v>
      </c>
      <c r="Q427" t="b">
        <v>0</v>
      </c>
      <c r="R427" t="b">
        <v>1</v>
      </c>
      <c r="S427" t="b">
        <v>0</v>
      </c>
      <c r="T427" t="s">
        <v>63</v>
      </c>
      <c r="U427" t="b">
        <v>0</v>
      </c>
      <c r="V427" t="b">
        <v>0</v>
      </c>
      <c r="W427">
        <v>9944</v>
      </c>
      <c r="X427">
        <v>0</v>
      </c>
      <c r="Y427">
        <v>0</v>
      </c>
      <c r="Z427">
        <v>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1</v>
      </c>
      <c r="AG427">
        <v>80.23</v>
      </c>
      <c r="AH427" t="s">
        <v>498</v>
      </c>
      <c r="AI427" t="s">
        <v>2603</v>
      </c>
      <c r="AJ427" t="s">
        <v>62</v>
      </c>
      <c r="AK427">
        <v>1190813</v>
      </c>
      <c r="AL427">
        <v>1166240</v>
      </c>
      <c r="AM427">
        <v>1356181</v>
      </c>
      <c r="AN427">
        <v>1033678</v>
      </c>
      <c r="AO427">
        <v>1109578</v>
      </c>
      <c r="AP427">
        <v>1016695</v>
      </c>
      <c r="AQ427">
        <v>1436673</v>
      </c>
      <c r="AR427">
        <v>1265794</v>
      </c>
      <c r="AS427">
        <v>1430785</v>
      </c>
      <c r="AT427">
        <v>1031864</v>
      </c>
      <c r="AU427">
        <v>1115182</v>
      </c>
      <c r="AV427">
        <v>1219588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1237744.7859536</v>
      </c>
      <c r="BD427">
        <v>1053316.9462524899</v>
      </c>
      <c r="BE427">
        <v>1377750.5960702901</v>
      </c>
      <c r="BF427">
        <v>1122211.48872199</v>
      </c>
      <c r="BG427">
        <v>0</v>
      </c>
      <c r="BH427">
        <v>103302.240763422</v>
      </c>
      <c r="BI427">
        <v>49458.102065594598</v>
      </c>
      <c r="BJ427">
        <v>97001.833616173899</v>
      </c>
      <c r="BK427">
        <v>94059.002475358997</v>
      </c>
      <c r="BL427">
        <v>0</v>
      </c>
    </row>
    <row r="428" spans="1:64" x14ac:dyDescent="0.3">
      <c r="A428">
        <v>7832</v>
      </c>
      <c r="B428">
        <v>10.151</v>
      </c>
      <c r="C428">
        <v>634.40886999999998</v>
      </c>
      <c r="D428">
        <f t="shared" si="6"/>
        <v>0</v>
      </c>
      <c r="E428" t="s">
        <v>1329</v>
      </c>
      <c r="F428" t="s">
        <v>512</v>
      </c>
      <c r="G428" t="s">
        <v>62</v>
      </c>
      <c r="H428">
        <v>0.06</v>
      </c>
      <c r="I428" t="b">
        <v>0</v>
      </c>
      <c r="J428">
        <v>7.43</v>
      </c>
      <c r="K428">
        <v>634.40886999999998</v>
      </c>
      <c r="L428" t="s">
        <v>1330</v>
      </c>
      <c r="M428" t="s">
        <v>1070</v>
      </c>
      <c r="N428" t="s">
        <v>1331</v>
      </c>
      <c r="O428" t="s">
        <v>1332</v>
      </c>
      <c r="P428">
        <v>530</v>
      </c>
      <c r="Q428" t="b">
        <v>0</v>
      </c>
      <c r="R428" t="b">
        <v>1</v>
      </c>
      <c r="S428" t="b">
        <v>0</v>
      </c>
      <c r="T428" t="s">
        <v>63</v>
      </c>
      <c r="U428" t="b">
        <v>0</v>
      </c>
      <c r="V428" t="b">
        <v>0</v>
      </c>
      <c r="W428">
        <v>7832</v>
      </c>
      <c r="X428">
        <v>0</v>
      </c>
      <c r="Y428">
        <v>0</v>
      </c>
      <c r="Z428">
        <v>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1</v>
      </c>
      <c r="AG428">
        <v>3.71</v>
      </c>
      <c r="AH428" t="s">
        <v>501</v>
      </c>
      <c r="AI428" t="s">
        <v>1334</v>
      </c>
      <c r="AJ428" t="s">
        <v>62</v>
      </c>
      <c r="AK428">
        <v>13003</v>
      </c>
      <c r="AL428">
        <v>21139</v>
      </c>
      <c r="AM428">
        <v>17533</v>
      </c>
      <c r="AN428">
        <v>20412</v>
      </c>
      <c r="AO428">
        <v>3983</v>
      </c>
      <c r="AP428">
        <v>44890</v>
      </c>
      <c r="AQ428">
        <v>17346</v>
      </c>
      <c r="AR428">
        <v>20410</v>
      </c>
      <c r="AS428">
        <v>6752</v>
      </c>
      <c r="AT428">
        <v>24800</v>
      </c>
      <c r="AU428">
        <v>13190</v>
      </c>
      <c r="AV428">
        <v>41313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17224.573232939001</v>
      </c>
      <c r="BD428">
        <v>23095.0756882305</v>
      </c>
      <c r="BE428">
        <v>14836.0951686306</v>
      </c>
      <c r="BF428">
        <v>26434.387245280301</v>
      </c>
      <c r="BG428">
        <v>0</v>
      </c>
      <c r="BH428">
        <v>4076.7696240607202</v>
      </c>
      <c r="BI428">
        <v>20585.1565464862</v>
      </c>
      <c r="BJ428">
        <v>7166.5179442682602</v>
      </c>
      <c r="BK428">
        <v>14132.755500798099</v>
      </c>
      <c r="BL428">
        <v>0</v>
      </c>
    </row>
    <row r="429" spans="1:64" x14ac:dyDescent="0.3">
      <c r="A429" s="13">
        <v>7404</v>
      </c>
      <c r="B429" s="13">
        <v>15.574999999999999</v>
      </c>
      <c r="C429" s="13">
        <v>609.48352</v>
      </c>
      <c r="D429" s="13">
        <f t="shared" si="6"/>
        <v>8.6137764278189799</v>
      </c>
      <c r="E429" s="13" t="s">
        <v>1147</v>
      </c>
      <c r="F429" s="13" t="s">
        <v>512</v>
      </c>
      <c r="G429" s="13" t="s">
        <v>62</v>
      </c>
      <c r="H429" s="13">
        <v>0.61</v>
      </c>
      <c r="I429" s="13" t="b">
        <v>0</v>
      </c>
      <c r="J429" s="13">
        <v>10.96</v>
      </c>
      <c r="K429" s="13">
        <v>609.48877000000005</v>
      </c>
      <c r="L429" s="13" t="s">
        <v>1148</v>
      </c>
      <c r="M429" s="13" t="s">
        <v>965</v>
      </c>
      <c r="N429" s="13" t="s">
        <v>1149</v>
      </c>
      <c r="O429" s="13" t="s">
        <v>1150</v>
      </c>
      <c r="P429" s="13">
        <v>530</v>
      </c>
      <c r="Q429" s="13" t="b">
        <v>0</v>
      </c>
      <c r="R429" s="13" t="b">
        <v>1</v>
      </c>
      <c r="S429" s="13" t="b">
        <v>0</v>
      </c>
      <c r="T429" s="13" t="s">
        <v>63</v>
      </c>
      <c r="U429" s="13" t="b">
        <v>0</v>
      </c>
      <c r="V429" s="13" t="b">
        <v>0</v>
      </c>
      <c r="W429" s="13">
        <v>7404</v>
      </c>
      <c r="X429" s="13">
        <v>0</v>
      </c>
      <c r="Y429" s="13">
        <v>0</v>
      </c>
      <c r="Z429" s="13">
        <v>0.95</v>
      </c>
      <c r="AA429" s="13">
        <v>-1</v>
      </c>
      <c r="AB429" s="13">
        <v>-1</v>
      </c>
      <c r="AC429" s="13">
        <v>-1</v>
      </c>
      <c r="AD429" s="13">
        <v>-1</v>
      </c>
      <c r="AE429" s="13">
        <v>-1</v>
      </c>
      <c r="AF429" s="13">
        <v>0.95</v>
      </c>
      <c r="AG429" s="13">
        <v>74.650000000000006</v>
      </c>
      <c r="AH429" s="13" t="s">
        <v>497</v>
      </c>
      <c r="AI429" s="13" t="s">
        <v>1151</v>
      </c>
      <c r="AJ429" s="13" t="s">
        <v>62</v>
      </c>
      <c r="AK429" s="13">
        <v>1699379</v>
      </c>
      <c r="AL429" s="13">
        <v>2325084</v>
      </c>
      <c r="AM429" s="13">
        <v>2087495</v>
      </c>
      <c r="AN429" s="13">
        <v>1534474</v>
      </c>
      <c r="AO429" s="13">
        <v>1559893</v>
      </c>
      <c r="AP429" s="13">
        <v>1460586</v>
      </c>
      <c r="AQ429" s="13">
        <v>1845954</v>
      </c>
      <c r="AR429" s="13">
        <v>2279207</v>
      </c>
      <c r="AS429" s="13">
        <v>1691989</v>
      </c>
      <c r="AT429" s="13">
        <v>1138318</v>
      </c>
      <c r="AU429" s="13">
        <v>1224173</v>
      </c>
      <c r="AV429" s="13">
        <v>1412878</v>
      </c>
      <c r="AW429" s="13">
        <v>8168</v>
      </c>
      <c r="AX429" s="13">
        <v>0</v>
      </c>
      <c r="AY429" s="13">
        <v>0</v>
      </c>
      <c r="AZ429" s="13">
        <v>0</v>
      </c>
      <c r="BA429" s="13">
        <v>0</v>
      </c>
      <c r="BB429" s="13">
        <v>0</v>
      </c>
      <c r="BC429" s="13">
        <v>2037319.6683980499</v>
      </c>
      <c r="BD429" s="13">
        <v>1518317.5497002399</v>
      </c>
      <c r="BE429" s="13">
        <v>1939049.8754364101</v>
      </c>
      <c r="BF429" s="13">
        <v>1258456.24435099</v>
      </c>
      <c r="BG429" s="13">
        <v>1361.36882036924</v>
      </c>
      <c r="BH429" s="13">
        <v>315855.67422170599</v>
      </c>
      <c r="BI429" s="13">
        <v>51587.457953531601</v>
      </c>
      <c r="BJ429" s="13">
        <v>304477.67810316302</v>
      </c>
      <c r="BK429" s="13">
        <v>140453.79998598201</v>
      </c>
      <c r="BL429" s="13">
        <v>3334.6589616392798</v>
      </c>
    </row>
    <row r="430" spans="1:64" x14ac:dyDescent="0.3">
      <c r="A430" s="13">
        <v>7639</v>
      </c>
      <c r="B430" s="13">
        <v>15.971</v>
      </c>
      <c r="C430" s="13">
        <v>623.49932999999999</v>
      </c>
      <c r="D430" s="13">
        <f t="shared" si="6"/>
        <v>8.3239172026699908</v>
      </c>
      <c r="E430" s="13" t="s">
        <v>1252</v>
      </c>
      <c r="F430" s="13" t="s">
        <v>512</v>
      </c>
      <c r="G430" s="13" t="s">
        <v>62</v>
      </c>
      <c r="H430" s="13">
        <v>0.56000000000000005</v>
      </c>
      <c r="I430" s="13" t="b">
        <v>0</v>
      </c>
      <c r="J430" s="13">
        <v>11.51</v>
      </c>
      <c r="K430" s="13">
        <v>623.50451999999996</v>
      </c>
      <c r="L430" s="13" t="s">
        <v>1253</v>
      </c>
      <c r="M430" s="13" t="s">
        <v>965</v>
      </c>
      <c r="N430" s="13" t="s">
        <v>1254</v>
      </c>
      <c r="O430" s="13" t="s">
        <v>1255</v>
      </c>
      <c r="P430" s="13">
        <v>530</v>
      </c>
      <c r="Q430" s="13" t="b">
        <v>0</v>
      </c>
      <c r="R430" s="13" t="b">
        <v>1</v>
      </c>
      <c r="S430" s="13" t="b">
        <v>0</v>
      </c>
      <c r="T430" s="13" t="s">
        <v>63</v>
      </c>
      <c r="U430" s="13" t="b">
        <v>0</v>
      </c>
      <c r="V430" s="13" t="b">
        <v>0</v>
      </c>
      <c r="W430" s="13">
        <v>7639</v>
      </c>
      <c r="X430" s="13">
        <v>0</v>
      </c>
      <c r="Y430" s="13">
        <v>0</v>
      </c>
      <c r="Z430" s="13">
        <v>0.94</v>
      </c>
      <c r="AA430" s="13">
        <v>-1</v>
      </c>
      <c r="AB430" s="13">
        <v>-1</v>
      </c>
      <c r="AC430" s="13">
        <v>-1</v>
      </c>
      <c r="AD430" s="13">
        <v>-1</v>
      </c>
      <c r="AE430" s="13">
        <v>-1</v>
      </c>
      <c r="AF430" s="13">
        <v>0.94</v>
      </c>
      <c r="AG430" s="13">
        <v>46.28</v>
      </c>
      <c r="AH430" s="13" t="s">
        <v>503</v>
      </c>
      <c r="AI430" s="13" t="s">
        <v>1256</v>
      </c>
      <c r="AJ430" s="13" t="s">
        <v>62</v>
      </c>
      <c r="AK430" s="13">
        <v>954829</v>
      </c>
      <c r="AL430" s="13">
        <v>1250767</v>
      </c>
      <c r="AM430" s="13">
        <v>1143319</v>
      </c>
      <c r="AN430" s="13">
        <v>975332</v>
      </c>
      <c r="AO430" s="13">
        <v>948502</v>
      </c>
      <c r="AP430" s="13">
        <v>983540</v>
      </c>
      <c r="AQ430" s="13">
        <v>960980</v>
      </c>
      <c r="AR430" s="13">
        <v>1093099</v>
      </c>
      <c r="AS430" s="13">
        <v>927854</v>
      </c>
      <c r="AT430" s="13">
        <v>993198</v>
      </c>
      <c r="AU430" s="13">
        <v>864736</v>
      </c>
      <c r="AV430" s="13">
        <v>572888</v>
      </c>
      <c r="AW430" s="13">
        <v>17824</v>
      </c>
      <c r="AX430" s="13">
        <v>0</v>
      </c>
      <c r="AY430" s="13">
        <v>0</v>
      </c>
      <c r="AZ430" s="13">
        <v>0</v>
      </c>
      <c r="BA430" s="13">
        <v>0</v>
      </c>
      <c r="BB430" s="13">
        <v>0</v>
      </c>
      <c r="BC430" s="13">
        <v>1116304.7852848601</v>
      </c>
      <c r="BD430" s="13">
        <v>969124.74116152397</v>
      </c>
      <c r="BE430" s="13">
        <v>993977.54688746901</v>
      </c>
      <c r="BF430" s="13">
        <v>810274.21077670797</v>
      </c>
      <c r="BG430" s="13">
        <v>2970.59263001622</v>
      </c>
      <c r="BH430" s="13">
        <v>149807.02723240599</v>
      </c>
      <c r="BI430" s="13">
        <v>18325.121393334899</v>
      </c>
      <c r="BJ430" s="13">
        <v>87424.776302348095</v>
      </c>
      <c r="BK430" s="13">
        <v>215382.63867628999</v>
      </c>
      <c r="BL430" s="13">
        <v>7276.4361772120401</v>
      </c>
    </row>
    <row r="431" spans="1:64" x14ac:dyDescent="0.3">
      <c r="A431" s="13">
        <v>7405</v>
      </c>
      <c r="B431" s="13">
        <v>15.856999999999999</v>
      </c>
      <c r="C431" s="13">
        <v>609.48419000000001</v>
      </c>
      <c r="D431" s="13">
        <f t="shared" si="6"/>
        <v>7.5144944836845289</v>
      </c>
      <c r="E431" s="13" t="s">
        <v>1147</v>
      </c>
      <c r="F431" s="13" t="s">
        <v>512</v>
      </c>
      <c r="G431" s="13" t="s">
        <v>62</v>
      </c>
      <c r="H431" s="13">
        <v>0.67</v>
      </c>
      <c r="I431" s="13" t="b">
        <v>1</v>
      </c>
      <c r="J431" s="13">
        <v>10.96</v>
      </c>
      <c r="K431" s="13">
        <v>609.48877000000005</v>
      </c>
      <c r="L431" s="13" t="s">
        <v>1148</v>
      </c>
      <c r="M431" s="13" t="s">
        <v>965</v>
      </c>
      <c r="N431" s="13" t="s">
        <v>1149</v>
      </c>
      <c r="O431" s="13" t="s">
        <v>1150</v>
      </c>
      <c r="P431" s="13">
        <v>530</v>
      </c>
      <c r="Q431" s="13" t="b">
        <v>0</v>
      </c>
      <c r="R431" s="13" t="b">
        <v>1</v>
      </c>
      <c r="S431" s="13" t="b">
        <v>0</v>
      </c>
      <c r="T431" s="13" t="s">
        <v>63</v>
      </c>
      <c r="U431" s="13" t="b">
        <v>0</v>
      </c>
      <c r="V431" s="13" t="b">
        <v>0</v>
      </c>
      <c r="W431" s="13">
        <v>7405</v>
      </c>
      <c r="X431" s="13">
        <v>0</v>
      </c>
      <c r="Y431" s="13">
        <v>0</v>
      </c>
      <c r="Z431" s="13">
        <v>0.94</v>
      </c>
      <c r="AA431" s="13" t="s">
        <v>62</v>
      </c>
      <c r="AB431" s="13" t="s">
        <v>62</v>
      </c>
      <c r="AC431" s="13" t="s">
        <v>62</v>
      </c>
      <c r="AD431" s="13">
        <v>4</v>
      </c>
      <c r="AE431" s="13" t="s">
        <v>62</v>
      </c>
      <c r="AF431" s="13">
        <v>0.47</v>
      </c>
      <c r="AG431" s="13">
        <v>193.49</v>
      </c>
      <c r="AH431" s="13" t="s">
        <v>497</v>
      </c>
      <c r="AI431" s="13" t="s">
        <v>1152</v>
      </c>
      <c r="AJ431" s="13" t="s">
        <v>1153</v>
      </c>
      <c r="AK431" s="13">
        <v>9696863</v>
      </c>
      <c r="AL431" s="13">
        <v>11525781</v>
      </c>
      <c r="AM431" s="13">
        <v>12480540</v>
      </c>
      <c r="AN431" s="13">
        <v>8097778</v>
      </c>
      <c r="AO431" s="13">
        <v>8749848</v>
      </c>
      <c r="AP431" s="13">
        <v>8534344</v>
      </c>
      <c r="AQ431" s="13">
        <v>10052749</v>
      </c>
      <c r="AR431" s="13">
        <v>11348466</v>
      </c>
      <c r="AS431" s="13">
        <v>9322282</v>
      </c>
      <c r="AT431" s="13">
        <v>7965690</v>
      </c>
      <c r="AU431" s="13">
        <v>9288963</v>
      </c>
      <c r="AV431" s="13">
        <v>8255437</v>
      </c>
      <c r="AW431" s="13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11234394.7901197</v>
      </c>
      <c r="BD431" s="13">
        <v>8460656.6313967705</v>
      </c>
      <c r="BE431" s="13">
        <v>10241165.5791342</v>
      </c>
      <c r="BF431" s="13">
        <v>8503363.32080568</v>
      </c>
      <c r="BG431" s="13">
        <v>0</v>
      </c>
      <c r="BH431" s="13">
        <v>1414530.0392467801</v>
      </c>
      <c r="BI431" s="13">
        <v>332221.653618171</v>
      </c>
      <c r="BJ431" s="13">
        <v>1026148.49245267</v>
      </c>
      <c r="BK431" s="13">
        <v>695603.18182573502</v>
      </c>
      <c r="BL431" s="13">
        <v>0</v>
      </c>
    </row>
    <row r="432" spans="1:64" x14ac:dyDescent="0.3">
      <c r="A432" s="13">
        <v>7157</v>
      </c>
      <c r="B432" s="13">
        <v>14.993</v>
      </c>
      <c r="C432" s="13">
        <v>595.46880999999996</v>
      </c>
      <c r="D432" s="13">
        <f t="shared" si="6"/>
        <v>7.389081366116165</v>
      </c>
      <c r="E432" s="13" t="s">
        <v>1062</v>
      </c>
      <c r="F432" s="13" t="s">
        <v>512</v>
      </c>
      <c r="G432" s="13" t="s">
        <v>62</v>
      </c>
      <c r="H432" s="13">
        <v>0.67</v>
      </c>
      <c r="I432" s="13" t="b">
        <v>0</v>
      </c>
      <c r="J432" s="13">
        <v>10.32</v>
      </c>
      <c r="K432" s="13">
        <v>595.47320999999999</v>
      </c>
      <c r="L432" s="13" t="s">
        <v>1063</v>
      </c>
      <c r="M432" s="13" t="s">
        <v>965</v>
      </c>
      <c r="N432" s="13" t="s">
        <v>1064</v>
      </c>
      <c r="O432" s="13" t="s">
        <v>1065</v>
      </c>
      <c r="P432" s="13">
        <v>530</v>
      </c>
      <c r="Q432" s="13" t="b">
        <v>0</v>
      </c>
      <c r="R432" s="13" t="b">
        <v>1</v>
      </c>
      <c r="S432" s="13" t="b">
        <v>0</v>
      </c>
      <c r="T432" s="13" t="s">
        <v>63</v>
      </c>
      <c r="U432" s="13" t="b">
        <v>0</v>
      </c>
      <c r="V432" s="13" t="b">
        <v>0</v>
      </c>
      <c r="W432" s="13">
        <v>7157</v>
      </c>
      <c r="X432" s="13">
        <v>0</v>
      </c>
      <c r="Y432" s="13">
        <v>0</v>
      </c>
      <c r="Z432" s="13">
        <v>0.94</v>
      </c>
      <c r="AA432" s="13">
        <v>-1</v>
      </c>
      <c r="AB432" s="13">
        <v>-1</v>
      </c>
      <c r="AC432" s="13">
        <v>-1</v>
      </c>
      <c r="AD432" s="13">
        <v>-1</v>
      </c>
      <c r="AE432" s="13">
        <v>-1</v>
      </c>
      <c r="AF432" s="13">
        <v>0.94</v>
      </c>
      <c r="AG432" s="13">
        <v>82.9</v>
      </c>
      <c r="AH432" s="13" t="s">
        <v>498</v>
      </c>
      <c r="AI432" s="13" t="s">
        <v>1066</v>
      </c>
      <c r="AJ432" s="13" t="s">
        <v>62</v>
      </c>
      <c r="AK432" s="13">
        <v>1135833</v>
      </c>
      <c r="AL432" s="13">
        <v>1339184</v>
      </c>
      <c r="AM432" s="13">
        <v>1633219</v>
      </c>
      <c r="AN432" s="13">
        <v>1138211</v>
      </c>
      <c r="AO432" s="13">
        <v>1105738</v>
      </c>
      <c r="AP432" s="13">
        <v>873413</v>
      </c>
      <c r="AQ432" s="13">
        <v>1340372</v>
      </c>
      <c r="AR432" s="13">
        <v>1411712</v>
      </c>
      <c r="AS432" s="13">
        <v>1194631</v>
      </c>
      <c r="AT432" s="13">
        <v>1197769</v>
      </c>
      <c r="AU432" s="13">
        <v>1275070</v>
      </c>
      <c r="AV432" s="13">
        <v>1383359</v>
      </c>
      <c r="AW432" s="13">
        <v>74889</v>
      </c>
      <c r="AX432" s="13">
        <v>0</v>
      </c>
      <c r="AY432" s="13">
        <v>0</v>
      </c>
      <c r="AZ432" s="13">
        <v>0</v>
      </c>
      <c r="BA432" s="13">
        <v>7098</v>
      </c>
      <c r="BB432" s="13">
        <v>0</v>
      </c>
      <c r="BC432" s="13">
        <v>1369411.9742642799</v>
      </c>
      <c r="BD432" s="13">
        <v>1039120.44758296</v>
      </c>
      <c r="BE432" s="13">
        <v>1315571.58104152</v>
      </c>
      <c r="BF432" s="13">
        <v>1285399.33440534</v>
      </c>
      <c r="BG432" s="13">
        <v>13664.499075289599</v>
      </c>
      <c r="BH432" s="13">
        <v>250066.591504891</v>
      </c>
      <c r="BI432" s="13">
        <v>144422.44499838501</v>
      </c>
      <c r="BJ432" s="13">
        <v>110645.288193692</v>
      </c>
      <c r="BK432" s="13">
        <v>93225.470964286505</v>
      </c>
      <c r="BL432" s="13">
        <v>30127.7096658255</v>
      </c>
    </row>
    <row r="433" spans="1:64" x14ac:dyDescent="0.3">
      <c r="A433" s="13">
        <v>7640</v>
      </c>
      <c r="B433" s="13">
        <v>16.434999999999999</v>
      </c>
      <c r="C433" s="13">
        <v>623.49994000000004</v>
      </c>
      <c r="D433" s="13">
        <f t="shared" si="6"/>
        <v>7.3455762596861085</v>
      </c>
      <c r="E433" s="13" t="s">
        <v>1257</v>
      </c>
      <c r="F433" s="13" t="s">
        <v>512</v>
      </c>
      <c r="G433" s="13" t="s">
        <v>62</v>
      </c>
      <c r="H433" s="13">
        <v>0.67</v>
      </c>
      <c r="I433" s="13" t="b">
        <v>1</v>
      </c>
      <c r="J433" s="13">
        <v>11.35</v>
      </c>
      <c r="K433" s="13">
        <v>623.50451999999996</v>
      </c>
      <c r="L433" s="13" t="s">
        <v>1253</v>
      </c>
      <c r="M433" s="13" t="s">
        <v>965</v>
      </c>
      <c r="N433" s="13" t="s">
        <v>1258</v>
      </c>
      <c r="O433" s="13" t="s">
        <v>1259</v>
      </c>
      <c r="P433" s="13">
        <v>530</v>
      </c>
      <c r="Q433" s="13" t="b">
        <v>0</v>
      </c>
      <c r="R433" s="13" t="b">
        <v>1</v>
      </c>
      <c r="S433" s="13" t="b">
        <v>0</v>
      </c>
      <c r="T433" s="13" t="s">
        <v>63</v>
      </c>
      <c r="U433" s="13" t="b">
        <v>0</v>
      </c>
      <c r="V433" s="13" t="b">
        <v>0</v>
      </c>
      <c r="W433" s="13">
        <v>7640</v>
      </c>
      <c r="X433" s="13">
        <v>0</v>
      </c>
      <c r="Y433" s="13">
        <v>0</v>
      </c>
      <c r="Z433" s="13">
        <v>0.93</v>
      </c>
      <c r="AA433" s="13">
        <v>0.26</v>
      </c>
      <c r="AB433" s="13">
        <v>0.78</v>
      </c>
      <c r="AC433" s="13">
        <v>0.38</v>
      </c>
      <c r="AD433" s="13">
        <v>4</v>
      </c>
      <c r="AE433" s="13">
        <v>0.5</v>
      </c>
      <c r="AF433" s="13">
        <v>1.17</v>
      </c>
      <c r="AG433" s="13">
        <v>542.71</v>
      </c>
      <c r="AH433" s="13" t="s">
        <v>502</v>
      </c>
      <c r="AI433" s="13" t="s">
        <v>1260</v>
      </c>
      <c r="AJ433" s="13" t="s">
        <v>1261</v>
      </c>
      <c r="AK433" s="13">
        <v>16799012</v>
      </c>
      <c r="AL433" s="13">
        <v>21877262</v>
      </c>
      <c r="AM433" s="13">
        <v>23574888</v>
      </c>
      <c r="AN433" s="13">
        <v>10743763</v>
      </c>
      <c r="AO433" s="13">
        <v>14390984</v>
      </c>
      <c r="AP433" s="13">
        <v>12077903</v>
      </c>
      <c r="AQ433" s="13">
        <v>13328161</v>
      </c>
      <c r="AR433" s="13">
        <v>17144347</v>
      </c>
      <c r="AS433" s="13">
        <v>11694657</v>
      </c>
      <c r="AT433" s="13">
        <v>8983995</v>
      </c>
      <c r="AU433" s="13">
        <v>10672284</v>
      </c>
      <c r="AV433" s="13">
        <v>9347158</v>
      </c>
      <c r="AW433" s="13">
        <v>7783</v>
      </c>
      <c r="AX433" s="13">
        <v>0</v>
      </c>
      <c r="AY433" s="13">
        <v>0</v>
      </c>
      <c r="AZ433" s="13">
        <v>0</v>
      </c>
      <c r="BA433" s="13">
        <v>0</v>
      </c>
      <c r="BB433" s="13">
        <v>0</v>
      </c>
      <c r="BC433" s="13">
        <v>20750387.655879602</v>
      </c>
      <c r="BD433" s="13">
        <v>12404216.755780401</v>
      </c>
      <c r="BE433" s="13">
        <v>14055721.6314802</v>
      </c>
      <c r="BF433" s="13">
        <v>9667812.3159614392</v>
      </c>
      <c r="BG433" s="13">
        <v>1297.2299665933699</v>
      </c>
      <c r="BH433" s="13">
        <v>3525692.4756254498</v>
      </c>
      <c r="BI433" s="13">
        <v>1845376.6004109001</v>
      </c>
      <c r="BJ433" s="13">
        <v>2796745.9413874401</v>
      </c>
      <c r="BK433" s="13">
        <v>888647.45500742097</v>
      </c>
      <c r="BL433" s="13">
        <v>3177.5514972014298</v>
      </c>
    </row>
    <row r="434" spans="1:64" x14ac:dyDescent="0.3">
      <c r="A434" s="13">
        <v>7158</v>
      </c>
      <c r="B434" s="13">
        <v>15.273</v>
      </c>
      <c r="C434" s="13">
        <v>595.46887000000004</v>
      </c>
      <c r="D434" s="13">
        <f t="shared" si="6"/>
        <v>7.2883211655424258</v>
      </c>
      <c r="E434" s="13" t="s">
        <v>1062</v>
      </c>
      <c r="F434" s="13" t="s">
        <v>512</v>
      </c>
      <c r="G434" s="13" t="s">
        <v>62</v>
      </c>
      <c r="H434" s="13">
        <v>0.5</v>
      </c>
      <c r="I434" s="13" t="b">
        <v>0</v>
      </c>
      <c r="J434" s="13">
        <v>10.32</v>
      </c>
      <c r="K434" s="13">
        <v>595.47320999999999</v>
      </c>
      <c r="L434" s="13" t="s">
        <v>1063</v>
      </c>
      <c r="M434" s="13" t="s">
        <v>965</v>
      </c>
      <c r="N434" s="13" t="s">
        <v>1064</v>
      </c>
      <c r="O434" s="13" t="s">
        <v>1065</v>
      </c>
      <c r="P434" s="13">
        <v>530</v>
      </c>
      <c r="Q434" s="13" t="b">
        <v>0</v>
      </c>
      <c r="R434" s="13" t="b">
        <v>1</v>
      </c>
      <c r="S434" s="13" t="b">
        <v>0</v>
      </c>
      <c r="T434" s="13" t="s">
        <v>63</v>
      </c>
      <c r="U434" s="13" t="b">
        <v>0</v>
      </c>
      <c r="V434" s="13" t="b">
        <v>0</v>
      </c>
      <c r="W434" s="13">
        <v>7158</v>
      </c>
      <c r="X434" s="13">
        <v>0</v>
      </c>
      <c r="Y434" s="13">
        <v>0</v>
      </c>
      <c r="Z434" s="13">
        <v>0.95</v>
      </c>
      <c r="AA434" s="13">
        <v>-1</v>
      </c>
      <c r="AB434" s="13">
        <v>-1</v>
      </c>
      <c r="AC434" s="13">
        <v>-1</v>
      </c>
      <c r="AD434" s="13">
        <v>-1</v>
      </c>
      <c r="AE434" s="13">
        <v>-1</v>
      </c>
      <c r="AF434" s="13">
        <v>0.95</v>
      </c>
      <c r="AG434" s="13">
        <v>19.829999999999998</v>
      </c>
      <c r="AH434" s="13" t="s">
        <v>498</v>
      </c>
      <c r="AI434" s="13" t="s">
        <v>1067</v>
      </c>
      <c r="AJ434" s="13" t="s">
        <v>62</v>
      </c>
      <c r="AK434" s="13">
        <v>256419</v>
      </c>
      <c r="AL434" s="13">
        <v>172505</v>
      </c>
      <c r="AM434" s="13">
        <v>278018</v>
      </c>
      <c r="AN434" s="13">
        <v>173146</v>
      </c>
      <c r="AO434" s="13">
        <v>243816</v>
      </c>
      <c r="AP434" s="13">
        <v>230520</v>
      </c>
      <c r="AQ434" s="13">
        <v>223851</v>
      </c>
      <c r="AR434" s="13">
        <v>241937</v>
      </c>
      <c r="AS434" s="13">
        <v>226747</v>
      </c>
      <c r="AT434" s="13">
        <v>161522</v>
      </c>
      <c r="AU434" s="13">
        <v>257843</v>
      </c>
      <c r="AV434" s="13">
        <v>203992</v>
      </c>
      <c r="AW434" s="13">
        <v>31803</v>
      </c>
      <c r="AX434" s="13">
        <v>0</v>
      </c>
      <c r="AY434" s="13">
        <v>0</v>
      </c>
      <c r="AZ434" s="13">
        <v>0</v>
      </c>
      <c r="BA434" s="13">
        <v>0</v>
      </c>
      <c r="BB434" s="13">
        <v>0</v>
      </c>
      <c r="BC434" s="13">
        <v>235647.28264873801</v>
      </c>
      <c r="BD434" s="13">
        <v>215827.11939981699</v>
      </c>
      <c r="BE434" s="13">
        <v>230844.77144566001</v>
      </c>
      <c r="BF434" s="13">
        <v>207785.68418851099</v>
      </c>
      <c r="BG434" s="13">
        <v>5300.4685876815302</v>
      </c>
      <c r="BH434" s="13">
        <v>55738.854441557</v>
      </c>
      <c r="BI434" s="13">
        <v>37556.338356150103</v>
      </c>
      <c r="BJ434" s="13">
        <v>9714.5083094133006</v>
      </c>
      <c r="BK434" s="13">
        <v>48272.441560532199</v>
      </c>
      <c r="BL434" s="13">
        <v>12983.4434374704</v>
      </c>
    </row>
    <row r="435" spans="1:64" x14ac:dyDescent="0.3">
      <c r="A435" s="13">
        <v>7641</v>
      </c>
      <c r="B435" s="13">
        <v>16.254000000000001</v>
      </c>
      <c r="C435" s="13">
        <v>623.5</v>
      </c>
      <c r="D435" s="13">
        <f t="shared" si="6"/>
        <v>7.2493460030679184</v>
      </c>
      <c r="E435" s="13" t="s">
        <v>1257</v>
      </c>
      <c r="F435" s="13" t="s">
        <v>512</v>
      </c>
      <c r="G435" s="13" t="s">
        <v>62</v>
      </c>
      <c r="H435" s="13">
        <v>0.67</v>
      </c>
      <c r="I435" s="13" t="b">
        <v>1</v>
      </c>
      <c r="J435" s="13">
        <v>11.35</v>
      </c>
      <c r="K435" s="13">
        <v>623.50451999999996</v>
      </c>
      <c r="L435" s="13" t="s">
        <v>1253</v>
      </c>
      <c r="M435" s="13" t="s">
        <v>965</v>
      </c>
      <c r="N435" s="13" t="s">
        <v>1258</v>
      </c>
      <c r="O435" s="13" t="s">
        <v>1259</v>
      </c>
      <c r="P435" s="13">
        <v>530</v>
      </c>
      <c r="Q435" s="13" t="b">
        <v>0</v>
      </c>
      <c r="R435" s="13" t="b">
        <v>1</v>
      </c>
      <c r="S435" s="13" t="b">
        <v>0</v>
      </c>
      <c r="T435" s="13" t="s">
        <v>63</v>
      </c>
      <c r="U435" s="13" t="b">
        <v>0</v>
      </c>
      <c r="V435" s="13" t="b">
        <v>0</v>
      </c>
      <c r="W435" s="13">
        <v>7641</v>
      </c>
      <c r="X435" s="13">
        <v>0</v>
      </c>
      <c r="Y435" s="13">
        <v>0</v>
      </c>
      <c r="Z435" s="13">
        <v>0.94</v>
      </c>
      <c r="AA435" s="13">
        <v>0.27</v>
      </c>
      <c r="AB435" s="13">
        <v>0.79</v>
      </c>
      <c r="AC435" s="13">
        <v>0.39</v>
      </c>
      <c r="AD435" s="13">
        <v>4</v>
      </c>
      <c r="AE435" s="13">
        <v>0.5</v>
      </c>
      <c r="AF435" s="13">
        <v>1.19</v>
      </c>
      <c r="AG435" s="13">
        <v>325.22000000000003</v>
      </c>
      <c r="AH435" s="13" t="s">
        <v>501</v>
      </c>
      <c r="AI435" s="13" t="s">
        <v>1262</v>
      </c>
      <c r="AJ435" s="13" t="s">
        <v>1263</v>
      </c>
      <c r="AK435" s="13">
        <v>6522480</v>
      </c>
      <c r="AL435" s="13">
        <v>8435848</v>
      </c>
      <c r="AM435" s="13">
        <v>7905068</v>
      </c>
      <c r="AN435" s="13">
        <v>7042058</v>
      </c>
      <c r="AO435" s="13">
        <v>6509884</v>
      </c>
      <c r="AP435" s="13">
        <v>7310020</v>
      </c>
      <c r="AQ435" s="13">
        <v>7442283</v>
      </c>
      <c r="AR435" s="13">
        <v>8690406</v>
      </c>
      <c r="AS435" s="13">
        <v>7091044</v>
      </c>
      <c r="AT435" s="13">
        <v>7246929</v>
      </c>
      <c r="AU435" s="13">
        <v>7857963</v>
      </c>
      <c r="AV435" s="13">
        <v>7297857</v>
      </c>
      <c r="AW435" s="13">
        <v>14893</v>
      </c>
      <c r="AX435" s="13">
        <v>0</v>
      </c>
      <c r="AY435" s="13">
        <v>0</v>
      </c>
      <c r="AZ435" s="13">
        <v>0</v>
      </c>
      <c r="BA435" s="13">
        <v>0</v>
      </c>
      <c r="BB435" s="13">
        <v>0</v>
      </c>
      <c r="BC435" s="13">
        <v>7621131.9769174596</v>
      </c>
      <c r="BD435" s="13">
        <v>6953987.5491820397</v>
      </c>
      <c r="BE435" s="13">
        <v>7741244.1222725697</v>
      </c>
      <c r="BF435" s="13">
        <v>7467582.99745622</v>
      </c>
      <c r="BG435" s="13">
        <v>2482.2220538954498</v>
      </c>
      <c r="BH435" s="13">
        <v>987779.90276188497</v>
      </c>
      <c r="BI435" s="13">
        <v>407273.41448316397</v>
      </c>
      <c r="BJ435" s="13">
        <v>840549.45612023398</v>
      </c>
      <c r="BK435" s="13">
        <v>339036.57798060501</v>
      </c>
      <c r="BL435" s="13">
        <v>6080.1774603270997</v>
      </c>
    </row>
    <row r="436" spans="1:64" x14ac:dyDescent="0.3">
      <c r="A436" s="13">
        <v>7896</v>
      </c>
      <c r="B436" s="13">
        <v>16.823</v>
      </c>
      <c r="C436" s="13">
        <v>637.51562000000001</v>
      </c>
      <c r="D436" s="13">
        <f t="shared" si="6"/>
        <v>6.995858075552035</v>
      </c>
      <c r="E436" s="13" t="s">
        <v>1373</v>
      </c>
      <c r="F436" s="13" t="s">
        <v>512</v>
      </c>
      <c r="G436" s="13" t="s">
        <v>62</v>
      </c>
      <c r="H436" s="13">
        <v>0.67</v>
      </c>
      <c r="I436" s="13" t="b">
        <v>1</v>
      </c>
      <c r="J436" s="13">
        <v>11.78</v>
      </c>
      <c r="K436" s="13">
        <v>637.52008000000001</v>
      </c>
      <c r="L436" s="13" t="s">
        <v>1374</v>
      </c>
      <c r="M436" s="13" t="s">
        <v>965</v>
      </c>
      <c r="N436" s="13" t="s">
        <v>1375</v>
      </c>
      <c r="O436" s="13" t="s">
        <v>1376</v>
      </c>
      <c r="P436" s="13">
        <v>530</v>
      </c>
      <c r="Q436" s="13" t="b">
        <v>0</v>
      </c>
      <c r="R436" s="13" t="b">
        <v>1</v>
      </c>
      <c r="S436" s="13" t="b">
        <v>0</v>
      </c>
      <c r="T436" s="13" t="s">
        <v>63</v>
      </c>
      <c r="U436" s="13" t="b">
        <v>0</v>
      </c>
      <c r="V436" s="13" t="b">
        <v>0</v>
      </c>
      <c r="W436" s="13">
        <v>7896</v>
      </c>
      <c r="X436" s="13">
        <v>0</v>
      </c>
      <c r="Y436" s="13">
        <v>0</v>
      </c>
      <c r="Z436" s="13">
        <v>0.94</v>
      </c>
      <c r="AA436" s="13" t="s">
        <v>62</v>
      </c>
      <c r="AB436" s="13" t="s">
        <v>62</v>
      </c>
      <c r="AC436" s="13" t="s">
        <v>62</v>
      </c>
      <c r="AD436" s="13">
        <v>4</v>
      </c>
      <c r="AE436" s="13" t="s">
        <v>62</v>
      </c>
      <c r="AF436" s="13">
        <v>0.47</v>
      </c>
      <c r="AG436" s="13">
        <v>152.68</v>
      </c>
      <c r="AH436" s="13" t="s">
        <v>493</v>
      </c>
      <c r="AI436" s="13" t="s">
        <v>1377</v>
      </c>
      <c r="AJ436" s="13" t="s">
        <v>1378</v>
      </c>
      <c r="AK436" s="13">
        <v>9439063</v>
      </c>
      <c r="AL436" s="13">
        <v>12648801</v>
      </c>
      <c r="AM436" s="13">
        <v>12681249</v>
      </c>
      <c r="AN436" s="13">
        <v>7300102</v>
      </c>
      <c r="AO436" s="13">
        <v>8529947</v>
      </c>
      <c r="AP436" s="13">
        <v>8101533</v>
      </c>
      <c r="AQ436" s="13">
        <v>8118094</v>
      </c>
      <c r="AR436" s="13">
        <v>10123850</v>
      </c>
      <c r="AS436" s="13">
        <v>7509368</v>
      </c>
      <c r="AT436" s="13">
        <v>6292573</v>
      </c>
      <c r="AU436" s="13">
        <v>7393513</v>
      </c>
      <c r="AV436" s="13">
        <v>6552564</v>
      </c>
      <c r="AW436" s="13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</v>
      </c>
      <c r="BC436" s="13">
        <v>11589704.297080901</v>
      </c>
      <c r="BD436" s="13">
        <v>7977193.8351312401</v>
      </c>
      <c r="BE436" s="13">
        <v>8583770.6094955895</v>
      </c>
      <c r="BF436" s="13">
        <v>6746216.5451354701</v>
      </c>
      <c r="BG436" s="13">
        <v>0</v>
      </c>
      <c r="BH436" s="13">
        <v>1862580.5797905801</v>
      </c>
      <c r="BI436" s="13">
        <v>624279.22833764495</v>
      </c>
      <c r="BJ436" s="13">
        <v>1368035.3816132101</v>
      </c>
      <c r="BK436" s="13">
        <v>575450.15405131096</v>
      </c>
      <c r="BL436" s="13">
        <v>0</v>
      </c>
    </row>
    <row r="437" spans="1:64" x14ac:dyDescent="0.3">
      <c r="A437" s="13">
        <v>7406</v>
      </c>
      <c r="B437" s="13">
        <v>15.382999999999999</v>
      </c>
      <c r="C437" s="13">
        <v>609.48455999999999</v>
      </c>
      <c r="D437" s="13">
        <f t="shared" si="6"/>
        <v>6.907428335484072</v>
      </c>
      <c r="E437" s="13" t="s">
        <v>1147</v>
      </c>
      <c r="F437" s="13" t="s">
        <v>512</v>
      </c>
      <c r="G437" s="13" t="s">
        <v>62</v>
      </c>
      <c r="H437" s="13">
        <v>0.39</v>
      </c>
      <c r="I437" s="13" t="b">
        <v>0</v>
      </c>
      <c r="J437" s="13">
        <v>10.96</v>
      </c>
      <c r="K437" s="13">
        <v>609.48877000000005</v>
      </c>
      <c r="L437" s="13" t="s">
        <v>1148</v>
      </c>
      <c r="M437" s="13" t="s">
        <v>965</v>
      </c>
      <c r="N437" s="13" t="s">
        <v>1149</v>
      </c>
      <c r="O437" s="13" t="s">
        <v>1150</v>
      </c>
      <c r="P437" s="13">
        <v>530</v>
      </c>
      <c r="Q437" s="13" t="b">
        <v>0</v>
      </c>
      <c r="R437" s="13" t="b">
        <v>1</v>
      </c>
      <c r="S437" s="13" t="b">
        <v>0</v>
      </c>
      <c r="T437" s="13" t="s">
        <v>63</v>
      </c>
      <c r="U437" s="13" t="b">
        <v>0</v>
      </c>
      <c r="V437" s="13" t="b">
        <v>0</v>
      </c>
      <c r="W437" s="13">
        <v>7406</v>
      </c>
      <c r="X437" s="13">
        <v>0</v>
      </c>
      <c r="Y437" s="13">
        <v>0</v>
      </c>
      <c r="Z437" s="13">
        <v>0.94</v>
      </c>
      <c r="AA437" s="13">
        <v>-1</v>
      </c>
      <c r="AB437" s="13">
        <v>-1</v>
      </c>
      <c r="AC437" s="13">
        <v>-1</v>
      </c>
      <c r="AD437" s="13">
        <v>-1</v>
      </c>
      <c r="AE437" s="13">
        <v>-1</v>
      </c>
      <c r="AF437" s="13">
        <v>0.94</v>
      </c>
      <c r="AG437" s="13">
        <v>20.38</v>
      </c>
      <c r="AH437" s="13" t="s">
        <v>494</v>
      </c>
      <c r="AI437" s="13" t="s">
        <v>1154</v>
      </c>
      <c r="AJ437" s="13" t="s">
        <v>62</v>
      </c>
      <c r="AK437" s="13">
        <v>774839</v>
      </c>
      <c r="AL437" s="13">
        <v>884233</v>
      </c>
      <c r="AM437" s="13">
        <v>1044607</v>
      </c>
      <c r="AN437" s="13">
        <v>913362</v>
      </c>
      <c r="AO437" s="13">
        <v>1140702</v>
      </c>
      <c r="AP437" s="13">
        <v>1073081</v>
      </c>
      <c r="AQ437" s="13">
        <v>1196839</v>
      </c>
      <c r="AR437" s="13">
        <v>1065341</v>
      </c>
      <c r="AS437" s="13">
        <v>820974</v>
      </c>
      <c r="AT437" s="13">
        <v>1043078</v>
      </c>
      <c r="AU437" s="13">
        <v>1014608</v>
      </c>
      <c r="AV437" s="13">
        <v>1246308</v>
      </c>
      <c r="AW437" s="13">
        <v>8168</v>
      </c>
      <c r="AX437" s="13">
        <v>0</v>
      </c>
      <c r="AY437" s="13">
        <v>0</v>
      </c>
      <c r="AZ437" s="13">
        <v>0</v>
      </c>
      <c r="BA437" s="13">
        <v>0</v>
      </c>
      <c r="BB437" s="13">
        <v>0</v>
      </c>
      <c r="BC437" s="13">
        <v>901225.91790457896</v>
      </c>
      <c r="BD437" s="13">
        <v>1042381.61994932</v>
      </c>
      <c r="BE437" s="13">
        <v>1027717.9595174399</v>
      </c>
      <c r="BF437" s="13">
        <v>1101331.3087959499</v>
      </c>
      <c r="BG437" s="13">
        <v>1361.36882036924</v>
      </c>
      <c r="BH437" s="13">
        <v>135684.40247803199</v>
      </c>
      <c r="BI437" s="13">
        <v>116737.897374358</v>
      </c>
      <c r="BJ437" s="13">
        <v>190736.1621665</v>
      </c>
      <c r="BK437" s="13">
        <v>126357.62541614</v>
      </c>
      <c r="BL437" s="13">
        <v>3334.6589616392798</v>
      </c>
    </row>
    <row r="438" spans="1:64" x14ac:dyDescent="0.3">
      <c r="A438" s="13">
        <v>6970</v>
      </c>
      <c r="B438" s="13">
        <v>15.124000000000001</v>
      </c>
      <c r="C438" s="13">
        <v>585.49267999999995</v>
      </c>
      <c r="D438" s="13">
        <f t="shared" si="6"/>
        <v>6.6781810348049317</v>
      </c>
      <c r="E438" s="13" t="s">
        <v>1035</v>
      </c>
      <c r="F438" s="13" t="s">
        <v>512</v>
      </c>
      <c r="G438" s="13" t="s">
        <v>62</v>
      </c>
      <c r="H438" s="13">
        <v>0.06</v>
      </c>
      <c r="I438" s="13" t="b">
        <v>0</v>
      </c>
      <c r="J438" s="13">
        <v>11.38</v>
      </c>
      <c r="K438" s="13">
        <v>585.48877000000005</v>
      </c>
      <c r="L438" s="13" t="s">
        <v>1036</v>
      </c>
      <c r="M438" s="13" t="s">
        <v>965</v>
      </c>
      <c r="N438" s="13" t="s">
        <v>1037</v>
      </c>
      <c r="O438" s="13" t="s">
        <v>1038</v>
      </c>
      <c r="P438" s="13">
        <v>530</v>
      </c>
      <c r="Q438" s="13" t="b">
        <v>0</v>
      </c>
      <c r="R438" s="13" t="b">
        <v>1</v>
      </c>
      <c r="S438" s="13" t="b">
        <v>0</v>
      </c>
      <c r="T438" s="13" t="s">
        <v>63</v>
      </c>
      <c r="U438" s="13" t="b">
        <v>0</v>
      </c>
      <c r="V438" s="13" t="b">
        <v>0</v>
      </c>
      <c r="W438" s="13">
        <v>6970</v>
      </c>
      <c r="X438" s="13">
        <v>0</v>
      </c>
      <c r="Y438" s="13">
        <v>0</v>
      </c>
      <c r="Z438" s="13">
        <v>0.95</v>
      </c>
      <c r="AA438" s="13">
        <v>-1</v>
      </c>
      <c r="AB438" s="13">
        <v>-1</v>
      </c>
      <c r="AC438" s="13">
        <v>-1</v>
      </c>
      <c r="AD438" s="13">
        <v>-1</v>
      </c>
      <c r="AE438" s="13">
        <v>-1</v>
      </c>
      <c r="AF438" s="13">
        <v>0.95</v>
      </c>
      <c r="AG438" s="13">
        <v>8.01</v>
      </c>
      <c r="AH438" s="13" t="s">
        <v>500</v>
      </c>
      <c r="AI438" s="13" t="s">
        <v>1039</v>
      </c>
      <c r="AJ438" s="13" t="s">
        <v>62</v>
      </c>
      <c r="AK438" s="13">
        <v>134140</v>
      </c>
      <c r="AL438" s="13">
        <v>97631</v>
      </c>
      <c r="AM438" s="13">
        <v>117200</v>
      </c>
      <c r="AN438" s="13">
        <v>180547</v>
      </c>
      <c r="AO438" s="13">
        <v>198626</v>
      </c>
      <c r="AP438" s="13">
        <v>148710</v>
      </c>
      <c r="AQ438" s="13">
        <v>169818</v>
      </c>
      <c r="AR438" s="13">
        <v>236639</v>
      </c>
      <c r="AS438" s="13">
        <v>192521</v>
      </c>
      <c r="AT438" s="13">
        <v>130736</v>
      </c>
      <c r="AU438" s="13">
        <v>52925</v>
      </c>
      <c r="AV438" s="13">
        <v>175870</v>
      </c>
      <c r="AW438" s="13">
        <v>0</v>
      </c>
      <c r="AX438" s="13">
        <v>0</v>
      </c>
      <c r="AY438" s="13">
        <v>0</v>
      </c>
      <c r="AZ438" s="13">
        <v>0</v>
      </c>
      <c r="BA438" s="13">
        <v>0</v>
      </c>
      <c r="BB438" s="13">
        <v>0</v>
      </c>
      <c r="BC438" s="13">
        <v>116323.63602522</v>
      </c>
      <c r="BD438" s="13">
        <v>175961.233224236</v>
      </c>
      <c r="BE438" s="13">
        <v>199659.18922043801</v>
      </c>
      <c r="BF438" s="13">
        <v>119843.487753504</v>
      </c>
      <c r="BG438" s="13">
        <v>0</v>
      </c>
      <c r="BH438" s="13">
        <v>18270.485386100001</v>
      </c>
      <c r="BI438" s="13">
        <v>25271.901072019999</v>
      </c>
      <c r="BJ438" s="13">
        <v>33977.513968664898</v>
      </c>
      <c r="BK438" s="13">
        <v>62191.744733202402</v>
      </c>
      <c r="BL438" s="13">
        <v>0</v>
      </c>
    </row>
    <row r="439" spans="1:64" x14ac:dyDescent="0.3">
      <c r="A439" s="13">
        <v>7897</v>
      </c>
      <c r="B439" s="13">
        <v>17.114999999999998</v>
      </c>
      <c r="C439" s="13">
        <v>637.51604999999995</v>
      </c>
      <c r="D439" s="13">
        <f t="shared" si="6"/>
        <v>6.3213695167955235</v>
      </c>
      <c r="E439" s="13" t="s">
        <v>1373</v>
      </c>
      <c r="F439" s="13" t="s">
        <v>512</v>
      </c>
      <c r="G439" s="13" t="s">
        <v>62</v>
      </c>
      <c r="H439" s="13">
        <v>0.67</v>
      </c>
      <c r="I439" s="13" t="b">
        <v>0</v>
      </c>
      <c r="J439" s="13">
        <v>11.78</v>
      </c>
      <c r="K439" s="13">
        <v>637.52008000000001</v>
      </c>
      <c r="L439" s="13" t="s">
        <v>1374</v>
      </c>
      <c r="M439" s="13" t="s">
        <v>965</v>
      </c>
      <c r="N439" s="13" t="s">
        <v>1375</v>
      </c>
      <c r="O439" s="13" t="s">
        <v>1376</v>
      </c>
      <c r="P439" s="13">
        <v>530</v>
      </c>
      <c r="Q439" s="13" t="b">
        <v>0</v>
      </c>
      <c r="R439" s="13" t="b">
        <v>1</v>
      </c>
      <c r="S439" s="13" t="b">
        <v>0</v>
      </c>
      <c r="T439" s="13" t="s">
        <v>63</v>
      </c>
      <c r="U439" s="13" t="b">
        <v>0</v>
      </c>
      <c r="V439" s="13" t="b">
        <v>0</v>
      </c>
      <c r="W439" s="13">
        <v>7897</v>
      </c>
      <c r="X439" s="13">
        <v>0</v>
      </c>
      <c r="Y439" s="13">
        <v>0</v>
      </c>
      <c r="Z439" s="13">
        <v>0.96</v>
      </c>
      <c r="AA439" s="13">
        <v>-1</v>
      </c>
      <c r="AB439" s="13">
        <v>-1</v>
      </c>
      <c r="AC439" s="13">
        <v>-1</v>
      </c>
      <c r="AD439" s="13">
        <v>-1</v>
      </c>
      <c r="AE439" s="13">
        <v>-1</v>
      </c>
      <c r="AF439" s="13">
        <v>0.96</v>
      </c>
      <c r="AG439" s="13">
        <v>20.34</v>
      </c>
      <c r="AH439" s="13" t="s">
        <v>499</v>
      </c>
      <c r="AI439" s="13" t="s">
        <v>1379</v>
      </c>
      <c r="AJ439" s="13" t="s">
        <v>62</v>
      </c>
      <c r="AK439" s="13">
        <v>1193593</v>
      </c>
      <c r="AL439" s="13">
        <v>1467150</v>
      </c>
      <c r="AM439" s="13">
        <v>1486453</v>
      </c>
      <c r="AN439" s="13">
        <v>1275119</v>
      </c>
      <c r="AO439" s="13">
        <v>1265644</v>
      </c>
      <c r="AP439" s="13">
        <v>1231666</v>
      </c>
      <c r="AQ439" s="13">
        <v>1275767</v>
      </c>
      <c r="AR439" s="13">
        <v>1381107</v>
      </c>
      <c r="AS439" s="13">
        <v>1132183</v>
      </c>
      <c r="AT439" s="13">
        <v>993378</v>
      </c>
      <c r="AU439" s="13">
        <v>1242215</v>
      </c>
      <c r="AV439" s="13">
        <v>1242814</v>
      </c>
      <c r="AW439" s="13">
        <v>0</v>
      </c>
      <c r="AX439" s="13">
        <v>0</v>
      </c>
      <c r="AY439" s="13">
        <v>0</v>
      </c>
      <c r="AZ439" s="13">
        <v>9975</v>
      </c>
      <c r="BA439" s="13">
        <v>0</v>
      </c>
      <c r="BB439" s="13">
        <v>0</v>
      </c>
      <c r="BC439" s="13">
        <v>1382398.53581277</v>
      </c>
      <c r="BD439" s="13">
        <v>1257476.4503554699</v>
      </c>
      <c r="BE439" s="13">
        <v>1263018.8125513999</v>
      </c>
      <c r="BF439" s="13">
        <v>1159469.0621863201</v>
      </c>
      <c r="BG439" s="13">
        <v>1662.5198596579201</v>
      </c>
      <c r="BH439" s="13">
        <v>163795.304602385</v>
      </c>
      <c r="BI439" s="13">
        <v>22848.9082179416</v>
      </c>
      <c r="BJ439" s="13">
        <v>124950.346342149</v>
      </c>
      <c r="BK439" s="13">
        <v>143839.26355848499</v>
      </c>
      <c r="BL439" s="13">
        <v>4072.32534340541</v>
      </c>
    </row>
    <row r="440" spans="1:64" x14ac:dyDescent="0.3">
      <c r="A440" s="13">
        <v>6731</v>
      </c>
      <c r="B440" s="13">
        <v>15.125999999999999</v>
      </c>
      <c r="C440" s="13">
        <v>571.47681</v>
      </c>
      <c r="D440" s="13">
        <f t="shared" si="6"/>
        <v>6.2995078982019486</v>
      </c>
      <c r="E440" s="13" t="s">
        <v>963</v>
      </c>
      <c r="F440" s="13" t="s">
        <v>512</v>
      </c>
      <c r="G440" s="13" t="s">
        <v>62</v>
      </c>
      <c r="H440" s="13">
        <v>0.11</v>
      </c>
      <c r="I440" s="13" t="b">
        <v>0</v>
      </c>
      <c r="J440" s="13">
        <v>10.17</v>
      </c>
      <c r="K440" s="13">
        <v>571.47320999999999</v>
      </c>
      <c r="L440" s="13" t="s">
        <v>964</v>
      </c>
      <c r="M440" s="13" t="s">
        <v>965</v>
      </c>
      <c r="N440" s="13" t="s">
        <v>966</v>
      </c>
      <c r="O440" s="13" t="s">
        <v>967</v>
      </c>
      <c r="P440" s="13">
        <v>530</v>
      </c>
      <c r="Q440" s="13" t="b">
        <v>0</v>
      </c>
      <c r="R440" s="13" t="b">
        <v>1</v>
      </c>
      <c r="S440" s="13" t="b">
        <v>0</v>
      </c>
      <c r="T440" s="13" t="s">
        <v>63</v>
      </c>
      <c r="U440" s="13" t="b">
        <v>0</v>
      </c>
      <c r="V440" s="13" t="b">
        <v>0</v>
      </c>
      <c r="W440" s="13">
        <v>6731</v>
      </c>
      <c r="X440" s="13">
        <v>0</v>
      </c>
      <c r="Y440" s="13">
        <v>0</v>
      </c>
      <c r="Z440" s="13">
        <v>0.95</v>
      </c>
      <c r="AA440" s="13">
        <v>-1</v>
      </c>
      <c r="AB440" s="13">
        <v>-1</v>
      </c>
      <c r="AC440" s="13">
        <v>-1</v>
      </c>
      <c r="AD440" s="13">
        <v>-1</v>
      </c>
      <c r="AE440" s="13">
        <v>-1</v>
      </c>
      <c r="AF440" s="13">
        <v>0.95</v>
      </c>
      <c r="AG440" s="13">
        <v>12.15</v>
      </c>
      <c r="AH440" s="13" t="s">
        <v>501</v>
      </c>
      <c r="AI440" s="13" t="s">
        <v>968</v>
      </c>
      <c r="AJ440" s="13" t="s">
        <v>62</v>
      </c>
      <c r="AK440" s="13">
        <v>250034</v>
      </c>
      <c r="AL440" s="13">
        <v>146107</v>
      </c>
      <c r="AM440" s="13">
        <v>156655</v>
      </c>
      <c r="AN440" s="13">
        <v>302142</v>
      </c>
      <c r="AO440" s="13">
        <v>305563</v>
      </c>
      <c r="AP440" s="13">
        <v>270108</v>
      </c>
      <c r="AQ440" s="13">
        <v>401311</v>
      </c>
      <c r="AR440" s="13">
        <v>386795</v>
      </c>
      <c r="AS440" s="13">
        <v>224825</v>
      </c>
      <c r="AT440" s="13">
        <v>358009</v>
      </c>
      <c r="AU440" s="13">
        <v>400051</v>
      </c>
      <c r="AV440" s="13">
        <v>363727</v>
      </c>
      <c r="AW440" s="13">
        <v>8804</v>
      </c>
      <c r="AX440" s="13">
        <v>0</v>
      </c>
      <c r="AY440" s="13">
        <v>0</v>
      </c>
      <c r="AZ440" s="13">
        <v>10633</v>
      </c>
      <c r="BA440" s="13">
        <v>0</v>
      </c>
      <c r="BB440" s="13">
        <v>0</v>
      </c>
      <c r="BC440" s="13">
        <v>184265.53510120601</v>
      </c>
      <c r="BD440" s="13">
        <v>292604.24324415298</v>
      </c>
      <c r="BE440" s="13">
        <v>337643.62351027702</v>
      </c>
      <c r="BF440" s="13">
        <v>373929.19232688198</v>
      </c>
      <c r="BG440" s="13">
        <v>3239.39367848754</v>
      </c>
      <c r="BH440" s="13">
        <v>57200.809945634297</v>
      </c>
      <c r="BI440" s="13">
        <v>19557.428832054102</v>
      </c>
      <c r="BJ440" s="13">
        <v>97972.971951016501</v>
      </c>
      <c r="BK440" s="13">
        <v>22801.923381452802</v>
      </c>
      <c r="BL440" s="13">
        <v>5051.6784775879196</v>
      </c>
    </row>
    <row r="441" spans="1:64" x14ac:dyDescent="0.3">
      <c r="A441" s="13">
        <v>7717</v>
      </c>
      <c r="B441" s="13">
        <v>17.132000000000001</v>
      </c>
      <c r="C441" s="13">
        <v>627.53961000000004</v>
      </c>
      <c r="D441" s="13">
        <f t="shared" si="6"/>
        <v>6.023560439578584</v>
      </c>
      <c r="E441" s="13" t="s">
        <v>1293</v>
      </c>
      <c r="F441" s="13" t="s">
        <v>512</v>
      </c>
      <c r="G441" s="13" t="s">
        <v>62</v>
      </c>
      <c r="H441" s="13">
        <v>0.06</v>
      </c>
      <c r="I441" s="13" t="b">
        <v>0</v>
      </c>
      <c r="J441" s="13">
        <v>12.19</v>
      </c>
      <c r="K441" s="13">
        <v>627.53583000000003</v>
      </c>
      <c r="L441" s="13" t="s">
        <v>1294</v>
      </c>
      <c r="M441" s="13" t="s">
        <v>965</v>
      </c>
      <c r="N441" s="13" t="s">
        <v>1295</v>
      </c>
      <c r="O441" s="13" t="s">
        <v>1296</v>
      </c>
      <c r="P441" s="13">
        <v>530</v>
      </c>
      <c r="Q441" s="13" t="b">
        <v>0</v>
      </c>
      <c r="R441" s="13" t="b">
        <v>1</v>
      </c>
      <c r="S441" s="13" t="b">
        <v>0</v>
      </c>
      <c r="T441" s="13" t="s">
        <v>63</v>
      </c>
      <c r="U441" s="13" t="b">
        <v>0</v>
      </c>
      <c r="V441" s="13" t="b">
        <v>0</v>
      </c>
      <c r="W441" s="13">
        <v>7717</v>
      </c>
      <c r="X441" s="13">
        <v>0</v>
      </c>
      <c r="Y441" s="13">
        <v>0</v>
      </c>
      <c r="Z441" s="13">
        <v>0.96</v>
      </c>
      <c r="AA441" s="13">
        <v>-1</v>
      </c>
      <c r="AB441" s="13">
        <v>-1</v>
      </c>
      <c r="AC441" s="13">
        <v>-1</v>
      </c>
      <c r="AD441" s="13">
        <v>-1</v>
      </c>
      <c r="AE441" s="13">
        <v>-1</v>
      </c>
      <c r="AF441" s="13">
        <v>0.96</v>
      </c>
      <c r="AG441" s="13">
        <v>3.47</v>
      </c>
      <c r="AH441" s="13" t="s">
        <v>499</v>
      </c>
      <c r="AI441" s="13" t="s">
        <v>1297</v>
      </c>
      <c r="AJ441" s="13" t="s">
        <v>62</v>
      </c>
      <c r="AK441" s="13">
        <v>115413</v>
      </c>
      <c r="AL441" s="13">
        <v>140482</v>
      </c>
      <c r="AM441" s="13">
        <v>152942</v>
      </c>
      <c r="AN441" s="13">
        <v>117274</v>
      </c>
      <c r="AO441" s="13">
        <v>145297</v>
      </c>
      <c r="AP441" s="13">
        <v>104643</v>
      </c>
      <c r="AQ441" s="13">
        <v>123051</v>
      </c>
      <c r="AR441" s="13">
        <v>108221</v>
      </c>
      <c r="AS441" s="13">
        <v>89153</v>
      </c>
      <c r="AT441" s="13">
        <v>85392</v>
      </c>
      <c r="AU441" s="13">
        <v>74163</v>
      </c>
      <c r="AV441" s="13">
        <v>85873</v>
      </c>
      <c r="AW441" s="13">
        <v>0</v>
      </c>
      <c r="AX441" s="13">
        <v>0</v>
      </c>
      <c r="AY441" s="13">
        <v>0</v>
      </c>
      <c r="AZ441" s="13">
        <v>0</v>
      </c>
      <c r="BA441" s="13">
        <v>0</v>
      </c>
      <c r="BB441" s="13">
        <v>0</v>
      </c>
      <c r="BC441" s="13">
        <v>136279.03947980001</v>
      </c>
      <c r="BD441" s="13">
        <v>122404.845822851</v>
      </c>
      <c r="BE441" s="13">
        <v>106808.421946359</v>
      </c>
      <c r="BF441" s="13">
        <v>81809.379571813595</v>
      </c>
      <c r="BG441" s="13">
        <v>0</v>
      </c>
      <c r="BH441" s="13">
        <v>19114.376306457401</v>
      </c>
      <c r="BI441" s="13">
        <v>20806.563613081598</v>
      </c>
      <c r="BJ441" s="13">
        <v>16992.690496455201</v>
      </c>
      <c r="BK441" s="13">
        <v>6626.6366718683203</v>
      </c>
      <c r="BL441" s="13">
        <v>0</v>
      </c>
    </row>
    <row r="442" spans="1:64" x14ac:dyDescent="0.3">
      <c r="A442" s="13">
        <v>7642</v>
      </c>
      <c r="B442" s="13">
        <v>16.733000000000001</v>
      </c>
      <c r="C442" s="13">
        <v>623.50079000000005</v>
      </c>
      <c r="D442" s="13">
        <f t="shared" si="6"/>
        <v>5.9823142900471291</v>
      </c>
      <c r="E442" s="13" t="s">
        <v>1252</v>
      </c>
      <c r="F442" s="13" t="s">
        <v>512</v>
      </c>
      <c r="G442" s="13" t="s">
        <v>62</v>
      </c>
      <c r="H442" s="13">
        <v>0.33</v>
      </c>
      <c r="I442" s="13" t="b">
        <v>0</v>
      </c>
      <c r="J442" s="13">
        <v>11.51</v>
      </c>
      <c r="K442" s="13">
        <v>623.50451999999996</v>
      </c>
      <c r="L442" s="13" t="s">
        <v>1253</v>
      </c>
      <c r="M442" s="13" t="s">
        <v>965</v>
      </c>
      <c r="N442" s="13" t="s">
        <v>1254</v>
      </c>
      <c r="O442" s="13" t="s">
        <v>1255</v>
      </c>
      <c r="P442" s="13">
        <v>530</v>
      </c>
      <c r="Q442" s="13" t="b">
        <v>0</v>
      </c>
      <c r="R442" s="13" t="b">
        <v>1</v>
      </c>
      <c r="S442" s="13" t="b">
        <v>0</v>
      </c>
      <c r="T442" s="13" t="s">
        <v>63</v>
      </c>
      <c r="U442" s="13" t="b">
        <v>0</v>
      </c>
      <c r="V442" s="13" t="b">
        <v>0</v>
      </c>
      <c r="W442" s="13">
        <v>7642</v>
      </c>
      <c r="X442" s="13">
        <v>0</v>
      </c>
      <c r="Y442" s="13">
        <v>0</v>
      </c>
      <c r="Z442" s="13">
        <v>0.96</v>
      </c>
      <c r="AA442" s="13">
        <v>-1</v>
      </c>
      <c r="AB442" s="13">
        <v>-1</v>
      </c>
      <c r="AC442" s="13">
        <v>-1</v>
      </c>
      <c r="AD442" s="13">
        <v>-1</v>
      </c>
      <c r="AE442" s="13">
        <v>-1</v>
      </c>
      <c r="AF442" s="13">
        <v>0.96</v>
      </c>
      <c r="AG442" s="13">
        <v>68.89</v>
      </c>
      <c r="AH442" s="13" t="s">
        <v>503</v>
      </c>
      <c r="AI442" s="13" t="s">
        <v>1264</v>
      </c>
      <c r="AJ442" s="13" t="s">
        <v>62</v>
      </c>
      <c r="AK442" s="13">
        <v>1498502</v>
      </c>
      <c r="AL442" s="13">
        <v>1954435</v>
      </c>
      <c r="AM442" s="13">
        <v>2020059</v>
      </c>
      <c r="AN442" s="13">
        <v>1287906</v>
      </c>
      <c r="AO442" s="13">
        <v>1435138</v>
      </c>
      <c r="AP442" s="13">
        <v>1429936</v>
      </c>
      <c r="AQ442" s="13">
        <v>1583389</v>
      </c>
      <c r="AR442" s="13">
        <v>1764710</v>
      </c>
      <c r="AS442" s="13">
        <v>1361039</v>
      </c>
      <c r="AT442" s="13">
        <v>1257514</v>
      </c>
      <c r="AU442" s="13">
        <v>1340455</v>
      </c>
      <c r="AV442" s="13">
        <v>1294009</v>
      </c>
      <c r="AW442" s="13">
        <v>40632</v>
      </c>
      <c r="AX442" s="13">
        <v>0</v>
      </c>
      <c r="AY442" s="13">
        <v>0</v>
      </c>
      <c r="AZ442" s="13">
        <v>0</v>
      </c>
      <c r="BA442" s="13">
        <v>7545</v>
      </c>
      <c r="BB442" s="13">
        <v>0</v>
      </c>
      <c r="BC442" s="13">
        <v>1824331.8157557701</v>
      </c>
      <c r="BD442" s="13">
        <v>1384326.7501256601</v>
      </c>
      <c r="BE442" s="13">
        <v>1569712.5552543299</v>
      </c>
      <c r="BF442" s="13">
        <v>1297325.92205304</v>
      </c>
      <c r="BG442" s="13">
        <v>8029.4240993707699</v>
      </c>
      <c r="BH442" s="13">
        <v>284078.49082052603</v>
      </c>
      <c r="BI442" s="13">
        <v>83543.410530281006</v>
      </c>
      <c r="BJ442" s="13">
        <v>202182.46158391901</v>
      </c>
      <c r="BK442" s="13">
        <v>41570.209001636198</v>
      </c>
      <c r="BL442" s="13">
        <v>16254.5034195506</v>
      </c>
    </row>
    <row r="443" spans="1:64" x14ac:dyDescent="0.3">
      <c r="A443" s="13">
        <v>6942</v>
      </c>
      <c r="B443" s="13">
        <v>14.753</v>
      </c>
      <c r="C443" s="13">
        <v>583.47667999999999</v>
      </c>
      <c r="D443" s="13">
        <f t="shared" si="6"/>
        <v>5.9471453710667861</v>
      </c>
      <c r="E443" s="13" t="s">
        <v>1015</v>
      </c>
      <c r="F443" s="13" t="s">
        <v>512</v>
      </c>
      <c r="G443" s="13" t="s">
        <v>62</v>
      </c>
      <c r="H443" s="13">
        <v>0.56000000000000005</v>
      </c>
      <c r="I443" s="13" t="b">
        <v>0</v>
      </c>
      <c r="J443" s="13">
        <v>10.210000000000001</v>
      </c>
      <c r="K443" s="13">
        <v>583.47320999999999</v>
      </c>
      <c r="L443" s="13" t="s">
        <v>1016</v>
      </c>
      <c r="M443" s="13" t="s">
        <v>965</v>
      </c>
      <c r="N443" s="13" t="s">
        <v>1017</v>
      </c>
      <c r="O443" s="13" t="s">
        <v>1018</v>
      </c>
      <c r="P443" s="13">
        <v>530</v>
      </c>
      <c r="Q443" s="13" t="b">
        <v>0</v>
      </c>
      <c r="R443" s="13" t="b">
        <v>1</v>
      </c>
      <c r="S443" s="13" t="b">
        <v>0</v>
      </c>
      <c r="T443" s="13" t="s">
        <v>63</v>
      </c>
      <c r="U443" s="13" t="b">
        <v>0</v>
      </c>
      <c r="V443" s="13" t="b">
        <v>0</v>
      </c>
      <c r="W443" s="13">
        <v>6942</v>
      </c>
      <c r="X443" s="13">
        <v>0</v>
      </c>
      <c r="Y443" s="13">
        <v>0</v>
      </c>
      <c r="Z443" s="13">
        <v>0.95</v>
      </c>
      <c r="AA443" s="13">
        <v>-1</v>
      </c>
      <c r="AB443" s="13">
        <v>-1</v>
      </c>
      <c r="AC443" s="13">
        <v>-1</v>
      </c>
      <c r="AD443" s="13">
        <v>-1</v>
      </c>
      <c r="AE443" s="13">
        <v>-1</v>
      </c>
      <c r="AF443" s="13">
        <v>0.95</v>
      </c>
      <c r="AG443" s="13">
        <v>77.959999999999994</v>
      </c>
      <c r="AH443" s="13" t="s">
        <v>501</v>
      </c>
      <c r="AI443" s="13" t="s">
        <v>1020</v>
      </c>
      <c r="AJ443" s="13" t="s">
        <v>62</v>
      </c>
      <c r="AK443" s="13">
        <v>1569224</v>
      </c>
      <c r="AL443" s="13">
        <v>1943819</v>
      </c>
      <c r="AM443" s="13">
        <v>2412489</v>
      </c>
      <c r="AN443" s="13">
        <v>906485</v>
      </c>
      <c r="AO443" s="13">
        <v>788348</v>
      </c>
      <c r="AP443" s="13">
        <v>374846</v>
      </c>
      <c r="AQ443" s="13">
        <v>1775169</v>
      </c>
      <c r="AR443" s="13">
        <v>1618251</v>
      </c>
      <c r="AS443" s="13">
        <v>1244149</v>
      </c>
      <c r="AT443" s="13">
        <v>1197784</v>
      </c>
      <c r="AU443" s="13">
        <v>1326832</v>
      </c>
      <c r="AV443" s="13">
        <v>547524</v>
      </c>
      <c r="AW443" s="13">
        <v>0</v>
      </c>
      <c r="AX443" s="13">
        <v>0</v>
      </c>
      <c r="AY443" s="13">
        <v>0</v>
      </c>
      <c r="AZ443" s="13">
        <v>0</v>
      </c>
      <c r="BA443" s="13">
        <v>11688</v>
      </c>
      <c r="BB443" s="13">
        <v>0</v>
      </c>
      <c r="BC443" s="13">
        <v>1975177.37993971</v>
      </c>
      <c r="BD443" s="13">
        <v>689893.22563860298</v>
      </c>
      <c r="BE443" s="13">
        <v>1545856.4324048399</v>
      </c>
      <c r="BF443" s="13">
        <v>1024046.76128781</v>
      </c>
      <c r="BG443" s="13">
        <v>1948.0173763919099</v>
      </c>
      <c r="BH443" s="13">
        <v>422506.16663517</v>
      </c>
      <c r="BI443" s="13">
        <v>279159.63825898198</v>
      </c>
      <c r="BJ443" s="13">
        <v>272812.14911438897</v>
      </c>
      <c r="BK443" s="13">
        <v>417694.45102873101</v>
      </c>
      <c r="BL443" s="13">
        <v>4771.6485822353898</v>
      </c>
    </row>
    <row r="444" spans="1:64" x14ac:dyDescent="0.3">
      <c r="A444">
        <v>6941</v>
      </c>
      <c r="B444">
        <v>15.635999999999999</v>
      </c>
      <c r="C444">
        <v>583.47540000000004</v>
      </c>
      <c r="D444">
        <f t="shared" si="6"/>
        <v>3.7533856953628368</v>
      </c>
      <c r="E444" t="s">
        <v>1015</v>
      </c>
      <c r="F444" t="s">
        <v>512</v>
      </c>
      <c r="G444" t="s">
        <v>62</v>
      </c>
      <c r="H444">
        <v>0.06</v>
      </c>
      <c r="I444" t="b">
        <v>0</v>
      </c>
      <c r="J444">
        <v>10.210000000000001</v>
      </c>
      <c r="K444">
        <v>583.47320999999999</v>
      </c>
      <c r="L444" t="s">
        <v>1016</v>
      </c>
      <c r="M444" t="s">
        <v>965</v>
      </c>
      <c r="N444" t="s">
        <v>1017</v>
      </c>
      <c r="O444" t="s">
        <v>1018</v>
      </c>
      <c r="P444">
        <v>530</v>
      </c>
      <c r="Q444" t="b">
        <v>0</v>
      </c>
      <c r="R444" t="b">
        <v>1</v>
      </c>
      <c r="S444" t="b">
        <v>0</v>
      </c>
      <c r="T444" t="s">
        <v>63</v>
      </c>
      <c r="U444" t="b">
        <v>0</v>
      </c>
      <c r="V444" t="b">
        <v>0</v>
      </c>
      <c r="W444">
        <v>6941</v>
      </c>
      <c r="X444">
        <v>0</v>
      </c>
      <c r="Y444">
        <v>0</v>
      </c>
      <c r="Z444">
        <v>0.98</v>
      </c>
      <c r="AA444">
        <v>-1</v>
      </c>
      <c r="AB444">
        <v>-1</v>
      </c>
      <c r="AC444">
        <v>-1</v>
      </c>
      <c r="AD444">
        <v>-1</v>
      </c>
      <c r="AE444">
        <v>-1</v>
      </c>
      <c r="AF444">
        <v>0.98</v>
      </c>
      <c r="AG444">
        <v>25.1</v>
      </c>
      <c r="AH444" t="s">
        <v>494</v>
      </c>
      <c r="AI444" t="s">
        <v>1019</v>
      </c>
      <c r="AJ444" t="s">
        <v>62</v>
      </c>
      <c r="AK444">
        <v>119240</v>
      </c>
      <c r="AL444">
        <v>248805</v>
      </c>
      <c r="AM444">
        <v>375592</v>
      </c>
      <c r="AN444">
        <v>219578</v>
      </c>
      <c r="AO444">
        <v>580678</v>
      </c>
      <c r="AP444">
        <v>340511</v>
      </c>
      <c r="AQ444">
        <v>249690</v>
      </c>
      <c r="AR444">
        <v>152093</v>
      </c>
      <c r="AS444">
        <v>119813</v>
      </c>
      <c r="AT444">
        <v>284541</v>
      </c>
      <c r="AU444">
        <v>80306</v>
      </c>
      <c r="AV444">
        <v>207097</v>
      </c>
      <c r="AW444">
        <v>0</v>
      </c>
      <c r="AX444">
        <v>0</v>
      </c>
      <c r="AY444">
        <v>0</v>
      </c>
      <c r="AZ444">
        <v>0</v>
      </c>
      <c r="BA444">
        <v>22791</v>
      </c>
      <c r="BB444">
        <v>0</v>
      </c>
      <c r="BC444">
        <v>247879.02080460201</v>
      </c>
      <c r="BD444">
        <v>380255.70032827999</v>
      </c>
      <c r="BE444">
        <v>173865.484770137</v>
      </c>
      <c r="BF444">
        <v>190647.85383453901</v>
      </c>
      <c r="BG444">
        <v>3798.4926445146102</v>
      </c>
      <c r="BH444">
        <v>128178.39485144</v>
      </c>
      <c r="BI444">
        <v>183801.89921202499</v>
      </c>
      <c r="BJ444">
        <v>67620.319509572393</v>
      </c>
      <c r="BK444">
        <v>103106.352279942</v>
      </c>
      <c r="BL444">
        <v>9304.3687707758909</v>
      </c>
    </row>
    <row r="445" spans="1:64" x14ac:dyDescent="0.3">
      <c r="A445">
        <v>11994</v>
      </c>
      <c r="B445">
        <v>12.987</v>
      </c>
      <c r="C445">
        <v>856.51044000000002</v>
      </c>
      <c r="D445">
        <f t="shared" si="6"/>
        <v>4.7051603502384109</v>
      </c>
      <c r="E445" t="s">
        <v>3374</v>
      </c>
      <c r="F445" t="s">
        <v>532</v>
      </c>
      <c r="G445" t="s">
        <v>62</v>
      </c>
      <c r="H445">
        <v>0.17</v>
      </c>
      <c r="I445" t="b">
        <v>0</v>
      </c>
      <c r="J445">
        <v>7.39</v>
      </c>
      <c r="K445">
        <v>856.50640999999996</v>
      </c>
      <c r="L445" t="s">
        <v>3375</v>
      </c>
      <c r="M445" t="s">
        <v>3376</v>
      </c>
      <c r="N445" t="s">
        <v>3377</v>
      </c>
      <c r="O445" t="s">
        <v>3378</v>
      </c>
      <c r="P445">
        <v>530</v>
      </c>
      <c r="Q445" t="b">
        <v>0</v>
      </c>
      <c r="R445" t="b">
        <v>1</v>
      </c>
      <c r="S445" t="b">
        <v>0</v>
      </c>
      <c r="T445" t="s">
        <v>63</v>
      </c>
      <c r="U445" t="b">
        <v>0</v>
      </c>
      <c r="V445" t="b">
        <v>0</v>
      </c>
      <c r="W445">
        <v>11994</v>
      </c>
      <c r="X445">
        <v>0</v>
      </c>
      <c r="Y445">
        <v>0</v>
      </c>
      <c r="Z445">
        <v>1</v>
      </c>
      <c r="AA445">
        <v>-1</v>
      </c>
      <c r="AB445">
        <v>-1</v>
      </c>
      <c r="AC445">
        <v>-1</v>
      </c>
      <c r="AD445">
        <v>-1</v>
      </c>
      <c r="AE445">
        <v>-1</v>
      </c>
      <c r="AF445">
        <v>1</v>
      </c>
      <c r="AG445">
        <v>9.49</v>
      </c>
      <c r="AH445" t="s">
        <v>502</v>
      </c>
      <c r="AI445" t="s">
        <v>3379</v>
      </c>
      <c r="AJ445" t="s">
        <v>62</v>
      </c>
      <c r="AK445">
        <v>57573</v>
      </c>
      <c r="AL445">
        <v>36299</v>
      </c>
      <c r="AM445">
        <v>105767</v>
      </c>
      <c r="AN445">
        <v>54664</v>
      </c>
      <c r="AO445">
        <v>128342</v>
      </c>
      <c r="AP445">
        <v>13190</v>
      </c>
      <c r="AQ445">
        <v>76055</v>
      </c>
      <c r="AR445">
        <v>43745</v>
      </c>
      <c r="AS445">
        <v>58350</v>
      </c>
      <c r="AT445">
        <v>121471</v>
      </c>
      <c r="AU445">
        <v>102317</v>
      </c>
      <c r="AV445">
        <v>40598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66546.328339336003</v>
      </c>
      <c r="BD445">
        <v>65398.764748692302</v>
      </c>
      <c r="BE445">
        <v>59383.416701964597</v>
      </c>
      <c r="BF445">
        <v>88128.783630534002</v>
      </c>
      <c r="BG445">
        <v>0</v>
      </c>
      <c r="BH445">
        <v>35593.0153329233</v>
      </c>
      <c r="BI445">
        <v>58322.058349783598</v>
      </c>
      <c r="BJ445">
        <v>16179.640425346701</v>
      </c>
      <c r="BK445">
        <v>42262.205380849096</v>
      </c>
      <c r="BL445">
        <v>0</v>
      </c>
    </row>
    <row r="446" spans="1:64" x14ac:dyDescent="0.3">
      <c r="A446">
        <v>12182</v>
      </c>
      <c r="B446">
        <v>13.702999999999999</v>
      </c>
      <c r="C446">
        <v>870.52440999999999</v>
      </c>
      <c r="D446">
        <f t="shared" si="6"/>
        <v>2.8029160481483095</v>
      </c>
      <c r="E446" t="s">
        <v>3411</v>
      </c>
      <c r="F446" t="s">
        <v>532</v>
      </c>
      <c r="G446" t="s">
        <v>62</v>
      </c>
      <c r="H446">
        <v>0.11</v>
      </c>
      <c r="I446" t="b">
        <v>0</v>
      </c>
      <c r="J446">
        <v>7.42</v>
      </c>
      <c r="K446">
        <v>870.52197000000001</v>
      </c>
      <c r="L446" t="s">
        <v>3412</v>
      </c>
      <c r="M446" t="s">
        <v>3376</v>
      </c>
      <c r="N446" t="s">
        <v>3413</v>
      </c>
      <c r="O446" t="s">
        <v>3414</v>
      </c>
      <c r="P446">
        <v>530</v>
      </c>
      <c r="Q446" t="b">
        <v>0</v>
      </c>
      <c r="R446" t="b">
        <v>1</v>
      </c>
      <c r="S446" t="b">
        <v>0</v>
      </c>
      <c r="T446" t="s">
        <v>63</v>
      </c>
      <c r="U446" t="b">
        <v>0</v>
      </c>
      <c r="V446" t="b">
        <v>0</v>
      </c>
      <c r="W446">
        <v>12182</v>
      </c>
      <c r="X446">
        <v>0</v>
      </c>
      <c r="Y446">
        <v>0</v>
      </c>
      <c r="Z446">
        <v>0.99</v>
      </c>
      <c r="AA446">
        <v>-1</v>
      </c>
      <c r="AB446">
        <v>-1</v>
      </c>
      <c r="AC446">
        <v>-1</v>
      </c>
      <c r="AD446">
        <v>-1</v>
      </c>
      <c r="AE446">
        <v>-1</v>
      </c>
      <c r="AF446">
        <v>0.99</v>
      </c>
      <c r="AG446">
        <v>5.41</v>
      </c>
      <c r="AH446" t="s">
        <v>493</v>
      </c>
      <c r="AI446" t="s">
        <v>3415</v>
      </c>
      <c r="AJ446" t="s">
        <v>62</v>
      </c>
      <c r="AK446">
        <v>37735</v>
      </c>
      <c r="AL446">
        <v>76639</v>
      </c>
      <c r="AM446">
        <v>46668</v>
      </c>
      <c r="AN446">
        <v>50164</v>
      </c>
      <c r="AO446">
        <v>79408</v>
      </c>
      <c r="AP446">
        <v>26352</v>
      </c>
      <c r="AQ446">
        <v>49314</v>
      </c>
      <c r="AR446">
        <v>48657</v>
      </c>
      <c r="AS446">
        <v>21203</v>
      </c>
      <c r="AT446">
        <v>110294</v>
      </c>
      <c r="AU446">
        <v>23930</v>
      </c>
      <c r="AV446">
        <v>37824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53680.805663892803</v>
      </c>
      <c r="BD446">
        <v>51974.418190640499</v>
      </c>
      <c r="BE446">
        <v>39724.517179947303</v>
      </c>
      <c r="BF446">
        <v>57348.930604919602</v>
      </c>
      <c r="BG446">
        <v>0</v>
      </c>
      <c r="BH446">
        <v>20378.0716341197</v>
      </c>
      <c r="BI446">
        <v>26574.241937536899</v>
      </c>
      <c r="BJ446">
        <v>16043.6941225109</v>
      </c>
      <c r="BK446">
        <v>46374.7190658334</v>
      </c>
      <c r="BL446">
        <v>0</v>
      </c>
    </row>
    <row r="447" spans="1:64" x14ac:dyDescent="0.3">
      <c r="A447">
        <v>12038</v>
      </c>
      <c r="B447">
        <v>14.488</v>
      </c>
      <c r="C447">
        <v>860.53998000000001</v>
      </c>
      <c r="D447">
        <f t="shared" si="6"/>
        <v>2.6262648893280245</v>
      </c>
      <c r="E447" t="s">
        <v>3390</v>
      </c>
      <c r="F447" t="s">
        <v>532</v>
      </c>
      <c r="G447" t="s">
        <v>62</v>
      </c>
      <c r="H447">
        <v>0.06</v>
      </c>
      <c r="I447" t="b">
        <v>0</v>
      </c>
      <c r="J447">
        <v>7.86</v>
      </c>
      <c r="K447">
        <v>860.53772000000004</v>
      </c>
      <c r="L447" t="s">
        <v>3391</v>
      </c>
      <c r="M447" t="s">
        <v>3376</v>
      </c>
      <c r="N447" t="s">
        <v>3392</v>
      </c>
      <c r="O447" t="s">
        <v>3393</v>
      </c>
      <c r="P447">
        <v>530</v>
      </c>
      <c r="Q447" t="b">
        <v>0</v>
      </c>
      <c r="R447" t="b">
        <v>1</v>
      </c>
      <c r="S447" t="b">
        <v>0</v>
      </c>
      <c r="T447" t="s">
        <v>63</v>
      </c>
      <c r="U447" t="b">
        <v>0</v>
      </c>
      <c r="V447" t="b">
        <v>0</v>
      </c>
      <c r="W447">
        <v>12038</v>
      </c>
      <c r="X447">
        <v>0</v>
      </c>
      <c r="Y447">
        <v>0</v>
      </c>
      <c r="Z447">
        <v>0.99</v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0.99</v>
      </c>
      <c r="AG447">
        <v>11.3</v>
      </c>
      <c r="AH447" t="s">
        <v>497</v>
      </c>
      <c r="AI447" t="s">
        <v>3394</v>
      </c>
      <c r="AJ447" t="s">
        <v>62</v>
      </c>
      <c r="AK447">
        <v>58602</v>
      </c>
      <c r="AL447">
        <v>100722</v>
      </c>
      <c r="AM447">
        <v>0</v>
      </c>
      <c r="AN447">
        <v>18607</v>
      </c>
      <c r="AO447">
        <v>0</v>
      </c>
      <c r="AP447">
        <v>16405</v>
      </c>
      <c r="AQ447">
        <v>83729</v>
      </c>
      <c r="AR447">
        <v>41135</v>
      </c>
      <c r="AS447">
        <v>0</v>
      </c>
      <c r="AT447">
        <v>0</v>
      </c>
      <c r="AU447">
        <v>0</v>
      </c>
      <c r="AV447">
        <v>37364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53107.989241347699</v>
      </c>
      <c r="BD447">
        <v>11670.5079716494</v>
      </c>
      <c r="BE447">
        <v>41621.092098879002</v>
      </c>
      <c r="BF447">
        <v>12454.6126620348</v>
      </c>
      <c r="BG447">
        <v>0</v>
      </c>
      <c r="BH447">
        <v>50585.378977432702</v>
      </c>
      <c r="BI447">
        <v>10166.767399139901</v>
      </c>
      <c r="BJ447">
        <v>41866.450349707004</v>
      </c>
      <c r="BK447">
        <v>21572.021919235001</v>
      </c>
      <c r="BL447">
        <v>0</v>
      </c>
    </row>
    <row r="448" spans="1:64" x14ac:dyDescent="0.3">
      <c r="A448">
        <v>12243</v>
      </c>
      <c r="B448">
        <v>15.054</v>
      </c>
      <c r="C448">
        <v>874.55511000000001</v>
      </c>
      <c r="D448">
        <f t="shared" si="6"/>
        <v>2.0924968688481216</v>
      </c>
      <c r="E448" t="s">
        <v>3421</v>
      </c>
      <c r="F448" t="s">
        <v>532</v>
      </c>
      <c r="G448" t="s">
        <v>62</v>
      </c>
      <c r="H448">
        <v>0.39</v>
      </c>
      <c r="I448" t="b">
        <v>0</v>
      </c>
      <c r="J448">
        <v>7.97</v>
      </c>
      <c r="K448">
        <v>874.55327999999997</v>
      </c>
      <c r="L448" t="s">
        <v>3422</v>
      </c>
      <c r="M448" t="s">
        <v>3376</v>
      </c>
      <c r="N448" t="s">
        <v>3423</v>
      </c>
      <c r="O448" t="s">
        <v>3424</v>
      </c>
      <c r="P448">
        <v>530</v>
      </c>
      <c r="Q448" t="b">
        <v>0</v>
      </c>
      <c r="R448" t="b">
        <v>1</v>
      </c>
      <c r="S448" t="b">
        <v>0</v>
      </c>
      <c r="T448" t="s">
        <v>63</v>
      </c>
      <c r="U448" t="b">
        <v>0</v>
      </c>
      <c r="V448" t="b">
        <v>0</v>
      </c>
      <c r="W448">
        <v>12243</v>
      </c>
      <c r="X448">
        <v>0</v>
      </c>
      <c r="Y448">
        <v>0</v>
      </c>
      <c r="Z448">
        <v>1</v>
      </c>
      <c r="AA448">
        <v>-1</v>
      </c>
      <c r="AB448">
        <v>-1</v>
      </c>
      <c r="AC448">
        <v>-1</v>
      </c>
      <c r="AD448">
        <v>-1</v>
      </c>
      <c r="AE448">
        <v>-1</v>
      </c>
      <c r="AF448">
        <v>1</v>
      </c>
      <c r="AG448">
        <v>44.2</v>
      </c>
      <c r="AH448" t="s">
        <v>499</v>
      </c>
      <c r="AI448" t="s">
        <v>3425</v>
      </c>
      <c r="AJ448" t="s">
        <v>62</v>
      </c>
      <c r="AK448">
        <v>567692</v>
      </c>
      <c r="AL448">
        <v>804945</v>
      </c>
      <c r="AM448">
        <v>575818</v>
      </c>
      <c r="AN448">
        <v>270079</v>
      </c>
      <c r="AO448">
        <v>116953</v>
      </c>
      <c r="AP448">
        <v>59213</v>
      </c>
      <c r="AQ448">
        <v>376675</v>
      </c>
      <c r="AR448">
        <v>225286</v>
      </c>
      <c r="AS448">
        <v>306964</v>
      </c>
      <c r="AT448">
        <v>0</v>
      </c>
      <c r="AU448">
        <v>142090</v>
      </c>
      <c r="AV448">
        <v>187277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649485.19451816997</v>
      </c>
      <c r="BD448">
        <v>148748.01875852601</v>
      </c>
      <c r="BE448">
        <v>302974.91134413198</v>
      </c>
      <c r="BF448">
        <v>109789.033207701</v>
      </c>
      <c r="BG448">
        <v>0</v>
      </c>
      <c r="BH448">
        <v>134693.57294842301</v>
      </c>
      <c r="BI448">
        <v>108969.267899456</v>
      </c>
      <c r="BJ448">
        <v>75773.368704855893</v>
      </c>
      <c r="BK448">
        <v>97727.575648967701</v>
      </c>
      <c r="BL448">
        <v>0</v>
      </c>
    </row>
    <row r="449" spans="1:64" x14ac:dyDescent="0.3">
      <c r="A449">
        <v>12388</v>
      </c>
      <c r="B449">
        <v>14.103</v>
      </c>
      <c r="C449">
        <v>884.53857000000005</v>
      </c>
      <c r="D449">
        <f t="shared" si="6"/>
        <v>0.96095393197477907</v>
      </c>
      <c r="E449" t="s">
        <v>3441</v>
      </c>
      <c r="F449" t="s">
        <v>532</v>
      </c>
      <c r="G449" t="s">
        <v>62</v>
      </c>
      <c r="H449">
        <v>0.22</v>
      </c>
      <c r="I449" t="b">
        <v>0</v>
      </c>
      <c r="J449">
        <v>7.73</v>
      </c>
      <c r="K449">
        <v>884.53772000000004</v>
      </c>
      <c r="L449" t="s">
        <v>3442</v>
      </c>
      <c r="M449" t="s">
        <v>3376</v>
      </c>
      <c r="N449" t="s">
        <v>3443</v>
      </c>
      <c r="O449" t="s">
        <v>3444</v>
      </c>
      <c r="P449">
        <v>530</v>
      </c>
      <c r="Q449" t="b">
        <v>0</v>
      </c>
      <c r="R449" t="b">
        <v>1</v>
      </c>
      <c r="S449" t="b">
        <v>0</v>
      </c>
      <c r="T449" t="s">
        <v>63</v>
      </c>
      <c r="U449" t="b">
        <v>0</v>
      </c>
      <c r="V449" t="b">
        <v>0</v>
      </c>
      <c r="W449">
        <v>12388</v>
      </c>
      <c r="X449">
        <v>0</v>
      </c>
      <c r="Y449">
        <v>0</v>
      </c>
      <c r="Z449">
        <v>1</v>
      </c>
      <c r="AA449">
        <v>-1</v>
      </c>
      <c r="AB449">
        <v>-1</v>
      </c>
      <c r="AC449">
        <v>-1</v>
      </c>
      <c r="AD449">
        <v>-1</v>
      </c>
      <c r="AE449">
        <v>-1</v>
      </c>
      <c r="AF449">
        <v>1</v>
      </c>
      <c r="AG449">
        <v>25.49</v>
      </c>
      <c r="AH449" t="s">
        <v>500</v>
      </c>
      <c r="AI449" t="s">
        <v>3445</v>
      </c>
      <c r="AJ449" t="s">
        <v>62</v>
      </c>
      <c r="AK449">
        <v>40246</v>
      </c>
      <c r="AL449">
        <v>296436</v>
      </c>
      <c r="AM449">
        <v>403905</v>
      </c>
      <c r="AN449">
        <v>38346</v>
      </c>
      <c r="AO449">
        <v>326430</v>
      </c>
      <c r="AP449">
        <v>253671</v>
      </c>
      <c r="AQ449">
        <v>76856</v>
      </c>
      <c r="AR449">
        <v>156874</v>
      </c>
      <c r="AS449">
        <v>168548</v>
      </c>
      <c r="AT449">
        <v>24397</v>
      </c>
      <c r="AU449">
        <v>168402</v>
      </c>
      <c r="AV449">
        <v>106643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246862.42285817899</v>
      </c>
      <c r="BD449">
        <v>206149.06177411301</v>
      </c>
      <c r="BE449">
        <v>134092.775058809</v>
      </c>
      <c r="BF449">
        <v>99813.845007460099</v>
      </c>
      <c r="BG449">
        <v>0</v>
      </c>
      <c r="BH449">
        <v>186829.31100744801</v>
      </c>
      <c r="BI449">
        <v>149805.908458163</v>
      </c>
      <c r="BJ449">
        <v>49911.084231143301</v>
      </c>
      <c r="BK449">
        <v>72245.010928613803</v>
      </c>
      <c r="BL449">
        <v>0</v>
      </c>
    </row>
    <row r="450" spans="1:64" x14ac:dyDescent="0.3">
      <c r="A450">
        <v>12673</v>
      </c>
      <c r="B450">
        <v>14.084</v>
      </c>
      <c r="C450">
        <v>906.52257999999995</v>
      </c>
      <c r="D450">
        <f t="shared" si="6"/>
        <v>0.6729015072164517</v>
      </c>
      <c r="E450" t="s">
        <v>3468</v>
      </c>
      <c r="F450" t="s">
        <v>532</v>
      </c>
      <c r="G450" t="s">
        <v>62</v>
      </c>
      <c r="H450">
        <v>0.44</v>
      </c>
      <c r="I450" t="b">
        <v>0</v>
      </c>
      <c r="J450">
        <v>7.2</v>
      </c>
      <c r="K450">
        <v>906.52197000000001</v>
      </c>
      <c r="L450" t="s">
        <v>3469</v>
      </c>
      <c r="M450" t="s">
        <v>3376</v>
      </c>
      <c r="N450" t="s">
        <v>3470</v>
      </c>
      <c r="O450" t="s">
        <v>3471</v>
      </c>
      <c r="P450">
        <v>530</v>
      </c>
      <c r="Q450" t="b">
        <v>0</v>
      </c>
      <c r="R450" t="b">
        <v>1</v>
      </c>
      <c r="S450" t="b">
        <v>0</v>
      </c>
      <c r="T450" t="s">
        <v>63</v>
      </c>
      <c r="U450" t="b">
        <v>0</v>
      </c>
      <c r="V450" t="b">
        <v>0</v>
      </c>
      <c r="W450">
        <v>12673</v>
      </c>
      <c r="X450">
        <v>0</v>
      </c>
      <c r="Y450">
        <v>0</v>
      </c>
      <c r="Z450">
        <v>1</v>
      </c>
      <c r="AA450">
        <v>-1</v>
      </c>
      <c r="AB450">
        <v>-1</v>
      </c>
      <c r="AC450">
        <v>-1</v>
      </c>
      <c r="AD450">
        <v>-1</v>
      </c>
      <c r="AE450">
        <v>-1</v>
      </c>
      <c r="AF450">
        <v>1</v>
      </c>
      <c r="AG450">
        <v>52.16</v>
      </c>
      <c r="AH450" t="s">
        <v>494</v>
      </c>
      <c r="AI450" t="s">
        <v>3473</v>
      </c>
      <c r="AJ450" t="s">
        <v>62</v>
      </c>
      <c r="AK450">
        <v>549180</v>
      </c>
      <c r="AL450">
        <v>984177</v>
      </c>
      <c r="AM450">
        <v>1200714</v>
      </c>
      <c r="AN450">
        <v>520489</v>
      </c>
      <c r="AO450">
        <v>638808</v>
      </c>
      <c r="AP450">
        <v>676351</v>
      </c>
      <c r="AQ450">
        <v>561333</v>
      </c>
      <c r="AR450">
        <v>405085</v>
      </c>
      <c r="AS450">
        <v>586135</v>
      </c>
      <c r="AT450">
        <v>462141</v>
      </c>
      <c r="AU450">
        <v>449356</v>
      </c>
      <c r="AV450">
        <v>400509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911356.88089585304</v>
      </c>
      <c r="BD450">
        <v>611882.74517095403</v>
      </c>
      <c r="BE450">
        <v>517517.64003120002</v>
      </c>
      <c r="BF450">
        <v>437335.07371642702</v>
      </c>
      <c r="BG450">
        <v>0</v>
      </c>
      <c r="BH450">
        <v>331814.72256277798</v>
      </c>
      <c r="BI450">
        <v>81344.603749719099</v>
      </c>
      <c r="BJ450">
        <v>98156.151444739895</v>
      </c>
      <c r="BK450">
        <v>32526.934127676999</v>
      </c>
      <c r="BL450">
        <v>0</v>
      </c>
    </row>
    <row r="451" spans="1:64" x14ac:dyDescent="0.3">
      <c r="A451">
        <v>12830</v>
      </c>
      <c r="B451">
        <v>15.29</v>
      </c>
      <c r="C451">
        <v>920.53821000000005</v>
      </c>
      <c r="D451">
        <f t="shared" si="6"/>
        <v>0.53229757930334909</v>
      </c>
      <c r="E451" t="s">
        <v>3474</v>
      </c>
      <c r="F451" t="s">
        <v>532</v>
      </c>
      <c r="G451" t="s">
        <v>62</v>
      </c>
      <c r="H451">
        <v>0.67</v>
      </c>
      <c r="I451" t="b">
        <v>0</v>
      </c>
      <c r="J451">
        <v>7.44</v>
      </c>
      <c r="K451">
        <v>920.53772000000004</v>
      </c>
      <c r="L451" t="s">
        <v>3475</v>
      </c>
      <c r="M451" t="s">
        <v>3376</v>
      </c>
      <c r="N451" t="s">
        <v>3476</v>
      </c>
      <c r="O451" t="s">
        <v>3477</v>
      </c>
      <c r="P451">
        <v>530</v>
      </c>
      <c r="Q451" t="b">
        <v>0</v>
      </c>
      <c r="R451" t="b">
        <v>1</v>
      </c>
      <c r="S451" t="b">
        <v>0</v>
      </c>
      <c r="T451" t="s">
        <v>63</v>
      </c>
      <c r="U451" t="b">
        <v>0</v>
      </c>
      <c r="V451" t="b">
        <v>0</v>
      </c>
      <c r="W451">
        <v>12830</v>
      </c>
      <c r="X451">
        <v>0</v>
      </c>
      <c r="Y451">
        <v>0</v>
      </c>
      <c r="Z451">
        <v>1</v>
      </c>
      <c r="AA451">
        <v>-1</v>
      </c>
      <c r="AB451">
        <v>-1</v>
      </c>
      <c r="AC451">
        <v>-1</v>
      </c>
      <c r="AD451">
        <v>-1</v>
      </c>
      <c r="AE451">
        <v>-1</v>
      </c>
      <c r="AF451">
        <v>1</v>
      </c>
      <c r="AG451">
        <v>43.19</v>
      </c>
      <c r="AH451" t="s">
        <v>504</v>
      </c>
      <c r="AI451" t="s">
        <v>3478</v>
      </c>
      <c r="AJ451" t="s">
        <v>62</v>
      </c>
      <c r="AK451">
        <v>604808</v>
      </c>
      <c r="AL451">
        <v>801595</v>
      </c>
      <c r="AM451">
        <v>834508</v>
      </c>
      <c r="AN451">
        <v>592562</v>
      </c>
      <c r="AO451">
        <v>553754</v>
      </c>
      <c r="AP451">
        <v>556578</v>
      </c>
      <c r="AQ451">
        <v>406402</v>
      </c>
      <c r="AR451">
        <v>356473</v>
      </c>
      <c r="AS451">
        <v>462946</v>
      </c>
      <c r="AT451">
        <v>437754</v>
      </c>
      <c r="AU451">
        <v>390398</v>
      </c>
      <c r="AV451">
        <v>518314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746970.52795617003</v>
      </c>
      <c r="BD451">
        <v>567631.41490106797</v>
      </c>
      <c r="BE451">
        <v>408606.90773591597</v>
      </c>
      <c r="BF451">
        <v>448821.88982145902</v>
      </c>
      <c r="BG451">
        <v>0</v>
      </c>
      <c r="BH451">
        <v>124211.271281701</v>
      </c>
      <c r="BI451">
        <v>21636.5994890818</v>
      </c>
      <c r="BJ451">
        <v>53270.411183097</v>
      </c>
      <c r="BK451">
        <v>64672.0554660446</v>
      </c>
      <c r="BL451">
        <v>0</v>
      </c>
    </row>
    <row r="452" spans="1:64" x14ac:dyDescent="0.3">
      <c r="A452">
        <v>12672</v>
      </c>
      <c r="B452">
        <v>14.439</v>
      </c>
      <c r="C452">
        <v>906.52239999999995</v>
      </c>
      <c r="D452">
        <f t="shared" si="6"/>
        <v>0.47434040670579214</v>
      </c>
      <c r="E452" t="s">
        <v>3468</v>
      </c>
      <c r="F452" t="s">
        <v>532</v>
      </c>
      <c r="G452" t="s">
        <v>62</v>
      </c>
      <c r="H452">
        <v>0.67</v>
      </c>
      <c r="I452" t="b">
        <v>0</v>
      </c>
      <c r="J452">
        <v>7.2</v>
      </c>
      <c r="K452">
        <v>906.52197000000001</v>
      </c>
      <c r="L452" t="s">
        <v>3469</v>
      </c>
      <c r="M452" t="s">
        <v>3376</v>
      </c>
      <c r="N452" t="s">
        <v>3470</v>
      </c>
      <c r="O452" t="s">
        <v>3471</v>
      </c>
      <c r="P452">
        <v>530</v>
      </c>
      <c r="Q452" t="b">
        <v>0</v>
      </c>
      <c r="R452" t="b">
        <v>1</v>
      </c>
      <c r="S452" t="b">
        <v>0</v>
      </c>
      <c r="T452" t="s">
        <v>63</v>
      </c>
      <c r="U452" t="b">
        <v>0</v>
      </c>
      <c r="V452" t="b">
        <v>0</v>
      </c>
      <c r="W452">
        <v>12672</v>
      </c>
      <c r="X452">
        <v>0</v>
      </c>
      <c r="Y452">
        <v>0</v>
      </c>
      <c r="Z452">
        <v>1</v>
      </c>
      <c r="AA452">
        <v>-1</v>
      </c>
      <c r="AB452">
        <v>-1</v>
      </c>
      <c r="AC452">
        <v>-1</v>
      </c>
      <c r="AD452">
        <v>-1</v>
      </c>
      <c r="AE452">
        <v>-1</v>
      </c>
      <c r="AF452">
        <v>1</v>
      </c>
      <c r="AG452">
        <v>65.06</v>
      </c>
      <c r="AH452" t="s">
        <v>503</v>
      </c>
      <c r="AI452" t="s">
        <v>3472</v>
      </c>
      <c r="AJ452" t="s">
        <v>62</v>
      </c>
      <c r="AK452">
        <v>1034715</v>
      </c>
      <c r="AL452">
        <v>1231133</v>
      </c>
      <c r="AM452">
        <v>1557650</v>
      </c>
      <c r="AN452">
        <v>1193176</v>
      </c>
      <c r="AO452">
        <v>1093940</v>
      </c>
      <c r="AP452">
        <v>1379324</v>
      </c>
      <c r="AQ452">
        <v>1137652</v>
      </c>
      <c r="AR452">
        <v>1042366</v>
      </c>
      <c r="AS452">
        <v>953737</v>
      </c>
      <c r="AT452">
        <v>929451</v>
      </c>
      <c r="AU452">
        <v>1115597</v>
      </c>
      <c r="AV452">
        <v>1112746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1274499.0742582299</v>
      </c>
      <c r="BD452">
        <v>1222146.5085829</v>
      </c>
      <c r="BE452">
        <v>1044584.69878783</v>
      </c>
      <c r="BF452">
        <v>1052597.7773844399</v>
      </c>
      <c r="BG452">
        <v>0</v>
      </c>
      <c r="BH452">
        <v>264151.199626674</v>
      </c>
      <c r="BI452">
        <v>144880.897937498</v>
      </c>
      <c r="BJ452">
        <v>91977.372709506497</v>
      </c>
      <c r="BK452">
        <v>106657.93753273701</v>
      </c>
      <c r="BL452">
        <v>0</v>
      </c>
    </row>
    <row r="453" spans="1:64" x14ac:dyDescent="0.3">
      <c r="A453">
        <v>12478</v>
      </c>
      <c r="B453">
        <v>13.733000000000001</v>
      </c>
      <c r="C453">
        <v>892.50671</v>
      </c>
      <c r="D453">
        <f t="shared" si="6"/>
        <v>0.33613203969972683</v>
      </c>
      <c r="E453" t="s">
        <v>3446</v>
      </c>
      <c r="F453" t="s">
        <v>532</v>
      </c>
      <c r="G453" t="s">
        <v>62</v>
      </c>
      <c r="H453">
        <v>0.67</v>
      </c>
      <c r="I453" t="b">
        <v>0</v>
      </c>
      <c r="J453">
        <v>7.07</v>
      </c>
      <c r="K453">
        <v>892.50640999999996</v>
      </c>
      <c r="L453" t="s">
        <v>3447</v>
      </c>
      <c r="M453" t="s">
        <v>3376</v>
      </c>
      <c r="N453" t="s">
        <v>3448</v>
      </c>
      <c r="O453" t="s">
        <v>3449</v>
      </c>
      <c r="P453">
        <v>530</v>
      </c>
      <c r="Q453" t="b">
        <v>0</v>
      </c>
      <c r="R453" t="b">
        <v>1</v>
      </c>
      <c r="S453" t="b">
        <v>0</v>
      </c>
      <c r="T453" t="s">
        <v>63</v>
      </c>
      <c r="U453" t="b">
        <v>0</v>
      </c>
      <c r="V453" t="b">
        <v>0</v>
      </c>
      <c r="W453">
        <v>12478</v>
      </c>
      <c r="X453">
        <v>0</v>
      </c>
      <c r="Y453">
        <v>0</v>
      </c>
      <c r="Z453">
        <v>1</v>
      </c>
      <c r="AA453">
        <v>-1</v>
      </c>
      <c r="AB453">
        <v>-1</v>
      </c>
      <c r="AC453">
        <v>-1</v>
      </c>
      <c r="AD453">
        <v>-1</v>
      </c>
      <c r="AE453">
        <v>-1</v>
      </c>
      <c r="AF453">
        <v>1</v>
      </c>
      <c r="AG453">
        <v>24.76</v>
      </c>
      <c r="AH453" t="s">
        <v>494</v>
      </c>
      <c r="AI453" t="s">
        <v>3450</v>
      </c>
      <c r="AJ453" t="s">
        <v>62</v>
      </c>
      <c r="AK453">
        <v>276478</v>
      </c>
      <c r="AL453">
        <v>692857</v>
      </c>
      <c r="AM453">
        <v>870456</v>
      </c>
      <c r="AN453">
        <v>429701</v>
      </c>
      <c r="AO453">
        <v>342956</v>
      </c>
      <c r="AP453">
        <v>656383</v>
      </c>
      <c r="AQ453">
        <v>405161</v>
      </c>
      <c r="AR453">
        <v>388181</v>
      </c>
      <c r="AS453">
        <v>402468</v>
      </c>
      <c r="AT453">
        <v>707546</v>
      </c>
      <c r="AU453">
        <v>809247</v>
      </c>
      <c r="AV453">
        <v>901760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613263.460034527</v>
      </c>
      <c r="BD453">
        <v>476346.71067180001</v>
      </c>
      <c r="BE453">
        <v>398603.375320544</v>
      </c>
      <c r="BF453">
        <v>806184.14975577197</v>
      </c>
      <c r="BG453">
        <v>0</v>
      </c>
      <c r="BH453">
        <v>304883.37345067202</v>
      </c>
      <c r="BI453">
        <v>161836.15017234799</v>
      </c>
      <c r="BJ453">
        <v>9126.0270548398803</v>
      </c>
      <c r="BK453">
        <v>97143.287254781593</v>
      </c>
      <c r="BL453">
        <v>0</v>
      </c>
    </row>
    <row r="454" spans="1:64" x14ac:dyDescent="0.3">
      <c r="A454">
        <v>17388</v>
      </c>
      <c r="B454">
        <v>15.321</v>
      </c>
      <c r="C454">
        <v>1401.01929</v>
      </c>
      <c r="D454">
        <f t="shared" ref="D454:D517" si="7">(ABS(K454-C454)/K454)*10^6</f>
        <v>4.4467822448132965</v>
      </c>
      <c r="E454" t="s">
        <v>3995</v>
      </c>
      <c r="F454" t="s">
        <v>532</v>
      </c>
      <c r="G454" t="s">
        <v>62</v>
      </c>
      <c r="H454">
        <v>0.22</v>
      </c>
      <c r="I454" t="b">
        <v>0</v>
      </c>
      <c r="J454">
        <v>13.6</v>
      </c>
      <c r="K454">
        <v>1401.01306</v>
      </c>
      <c r="L454" t="s">
        <v>3996</v>
      </c>
      <c r="M454" t="s">
        <v>3702</v>
      </c>
      <c r="N454" t="s">
        <v>3997</v>
      </c>
      <c r="O454" t="s">
        <v>3998</v>
      </c>
      <c r="P454">
        <v>530</v>
      </c>
      <c r="Q454" t="b">
        <v>0</v>
      </c>
      <c r="R454" t="b">
        <v>1</v>
      </c>
      <c r="S454" t="b">
        <v>0</v>
      </c>
      <c r="T454" t="s">
        <v>63</v>
      </c>
      <c r="U454" t="b">
        <v>0</v>
      </c>
      <c r="V454" t="b">
        <v>0</v>
      </c>
      <c r="W454">
        <v>17388</v>
      </c>
      <c r="X454">
        <v>0</v>
      </c>
      <c r="Y454">
        <v>0</v>
      </c>
      <c r="Z454">
        <v>0.99</v>
      </c>
      <c r="AA454">
        <v>-1</v>
      </c>
      <c r="AB454">
        <v>-1</v>
      </c>
      <c r="AC454">
        <v>-1</v>
      </c>
      <c r="AD454">
        <v>-1</v>
      </c>
      <c r="AE454">
        <v>-1</v>
      </c>
      <c r="AF454">
        <v>0.99</v>
      </c>
      <c r="AG454">
        <v>26.42</v>
      </c>
      <c r="AH454" t="s">
        <v>502</v>
      </c>
      <c r="AI454" t="s">
        <v>3999</v>
      </c>
      <c r="AJ454" t="s">
        <v>62</v>
      </c>
      <c r="AK454">
        <v>261883</v>
      </c>
      <c r="AL454">
        <v>360913</v>
      </c>
      <c r="AM454">
        <v>396674</v>
      </c>
      <c r="AN454">
        <v>266332</v>
      </c>
      <c r="AO454">
        <v>318340</v>
      </c>
      <c r="AP454">
        <v>209862</v>
      </c>
      <c r="AQ454">
        <v>262421</v>
      </c>
      <c r="AR454">
        <v>316942</v>
      </c>
      <c r="AS454">
        <v>337764</v>
      </c>
      <c r="AT454">
        <v>283587</v>
      </c>
      <c r="AU454">
        <v>273879</v>
      </c>
      <c r="AV454">
        <v>242214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339823.19195952802</v>
      </c>
      <c r="BD454">
        <v>264844.45893382601</v>
      </c>
      <c r="BE454">
        <v>305708.934405729</v>
      </c>
      <c r="BF454">
        <v>266560.14921170002</v>
      </c>
      <c r="BG454">
        <v>0</v>
      </c>
      <c r="BH454">
        <v>69826.738101402603</v>
      </c>
      <c r="BI454">
        <v>54254.5538783671</v>
      </c>
      <c r="BJ454">
        <v>38907.101023566604</v>
      </c>
      <c r="BK454">
        <v>21635.981245832001</v>
      </c>
      <c r="BL454">
        <v>0</v>
      </c>
    </row>
    <row r="455" spans="1:64" x14ac:dyDescent="0.3">
      <c r="A455">
        <v>17429</v>
      </c>
      <c r="B455">
        <v>15.255000000000001</v>
      </c>
      <c r="C455">
        <v>1404.9445800000001</v>
      </c>
      <c r="D455">
        <f t="shared" si="7"/>
        <v>4.1709656320576052</v>
      </c>
      <c r="E455" t="s">
        <v>4000</v>
      </c>
      <c r="F455" t="s">
        <v>532</v>
      </c>
      <c r="G455" t="s">
        <v>62</v>
      </c>
      <c r="H455">
        <v>0.5</v>
      </c>
      <c r="I455" t="b">
        <v>0</v>
      </c>
      <c r="J455">
        <v>13.03</v>
      </c>
      <c r="K455">
        <v>1404.9504400000001</v>
      </c>
      <c r="L455" t="s">
        <v>4001</v>
      </c>
      <c r="M455" t="s">
        <v>3702</v>
      </c>
      <c r="N455" t="s">
        <v>4002</v>
      </c>
      <c r="O455" t="s">
        <v>4003</v>
      </c>
      <c r="P455">
        <v>530</v>
      </c>
      <c r="Q455" t="b">
        <v>0</v>
      </c>
      <c r="R455" t="b">
        <v>1</v>
      </c>
      <c r="S455" t="b">
        <v>0</v>
      </c>
      <c r="T455" t="s">
        <v>63</v>
      </c>
      <c r="U455" t="b">
        <v>0</v>
      </c>
      <c r="V455" t="b">
        <v>0</v>
      </c>
      <c r="W455">
        <v>17429</v>
      </c>
      <c r="X455">
        <v>0</v>
      </c>
      <c r="Y455">
        <v>0</v>
      </c>
      <c r="Z455">
        <v>1</v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1</v>
      </c>
      <c r="AG455">
        <v>25.69</v>
      </c>
      <c r="AH455" t="s">
        <v>495</v>
      </c>
      <c r="AI455" t="s">
        <v>4004</v>
      </c>
      <c r="AJ455" t="s">
        <v>62</v>
      </c>
      <c r="AK455">
        <v>139933</v>
      </c>
      <c r="AL455">
        <v>241393</v>
      </c>
      <c r="AM455">
        <v>403185</v>
      </c>
      <c r="AN455">
        <v>220114</v>
      </c>
      <c r="AO455">
        <v>184524</v>
      </c>
      <c r="AP455">
        <v>235992</v>
      </c>
      <c r="AQ455">
        <v>252650</v>
      </c>
      <c r="AR455">
        <v>236969</v>
      </c>
      <c r="AS455">
        <v>294026</v>
      </c>
      <c r="AT455">
        <v>224374</v>
      </c>
      <c r="AU455">
        <v>342210</v>
      </c>
      <c r="AV455">
        <v>386212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261503.51412155299</v>
      </c>
      <c r="BD455">
        <v>213543.34113646601</v>
      </c>
      <c r="BE455">
        <v>261215.05855127401</v>
      </c>
      <c r="BF455">
        <v>317598.80744909903</v>
      </c>
      <c r="BG455">
        <v>0</v>
      </c>
      <c r="BH455">
        <v>132773.16119431399</v>
      </c>
      <c r="BI455">
        <v>26355.837965162798</v>
      </c>
      <c r="BJ455">
        <v>29477.0946491961</v>
      </c>
      <c r="BK455">
        <v>83678.719409262601</v>
      </c>
      <c r="BL455">
        <v>0</v>
      </c>
    </row>
    <row r="456" spans="1:64" x14ac:dyDescent="0.3">
      <c r="A456">
        <v>16791</v>
      </c>
      <c r="B456">
        <v>14.621</v>
      </c>
      <c r="C456">
        <v>1334.9606900000001</v>
      </c>
      <c r="D456">
        <f t="shared" si="7"/>
        <v>4.022574176797499</v>
      </c>
      <c r="E456" t="s">
        <v>3814</v>
      </c>
      <c r="F456" t="s">
        <v>532</v>
      </c>
      <c r="G456" t="s">
        <v>62</v>
      </c>
      <c r="H456">
        <v>0.5</v>
      </c>
      <c r="I456" t="b">
        <v>0</v>
      </c>
      <c r="J456">
        <v>13.46</v>
      </c>
      <c r="K456">
        <v>1334.96606</v>
      </c>
      <c r="L456" t="s">
        <v>3815</v>
      </c>
      <c r="M456" t="s">
        <v>3702</v>
      </c>
      <c r="N456" t="s">
        <v>3816</v>
      </c>
      <c r="O456" t="s">
        <v>3817</v>
      </c>
      <c r="P456">
        <v>530</v>
      </c>
      <c r="Q456" t="b">
        <v>0</v>
      </c>
      <c r="R456" t="b">
        <v>1</v>
      </c>
      <c r="S456" t="b">
        <v>0</v>
      </c>
      <c r="T456" t="s">
        <v>63</v>
      </c>
      <c r="U456" t="b">
        <v>0</v>
      </c>
      <c r="V456" t="b">
        <v>0</v>
      </c>
      <c r="W456">
        <v>16791</v>
      </c>
      <c r="X456">
        <v>0</v>
      </c>
      <c r="Y456">
        <v>0</v>
      </c>
      <c r="Z456">
        <v>0.98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0.98</v>
      </c>
      <c r="AG456">
        <v>21.91</v>
      </c>
      <c r="AH456" t="s">
        <v>494</v>
      </c>
      <c r="AI456" t="s">
        <v>3818</v>
      </c>
      <c r="AJ456" t="s">
        <v>62</v>
      </c>
      <c r="AK456">
        <v>55273</v>
      </c>
      <c r="AL456">
        <v>106349</v>
      </c>
      <c r="AM456">
        <v>218107</v>
      </c>
      <c r="AN456">
        <v>173052</v>
      </c>
      <c r="AO456">
        <v>58813</v>
      </c>
      <c r="AP456">
        <v>223970</v>
      </c>
      <c r="AQ456">
        <v>311405</v>
      </c>
      <c r="AR456">
        <v>227538</v>
      </c>
      <c r="AS456">
        <v>215528</v>
      </c>
      <c r="AT456">
        <v>273624</v>
      </c>
      <c r="AU456">
        <v>342184</v>
      </c>
      <c r="AV456">
        <v>312814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126576.219606478</v>
      </c>
      <c r="BD456">
        <v>151944.92189312301</v>
      </c>
      <c r="BE456">
        <v>251490.29648255801</v>
      </c>
      <c r="BF456">
        <v>309540.99507460702</v>
      </c>
      <c r="BG456">
        <v>0</v>
      </c>
      <c r="BH456">
        <v>83280.256446333806</v>
      </c>
      <c r="BI456">
        <v>84577.573987901895</v>
      </c>
      <c r="BJ456">
        <v>52233.675912363702</v>
      </c>
      <c r="BK456">
        <v>34397.099188470202</v>
      </c>
      <c r="BL456">
        <v>0</v>
      </c>
    </row>
    <row r="457" spans="1:64" x14ac:dyDescent="0.3">
      <c r="A457">
        <v>16776</v>
      </c>
      <c r="B457">
        <v>14.413</v>
      </c>
      <c r="C457">
        <v>1332.95508</v>
      </c>
      <c r="D457">
        <f t="shared" si="7"/>
        <v>3.480999638577098</v>
      </c>
      <c r="E457" t="s">
        <v>3801</v>
      </c>
      <c r="F457" t="s">
        <v>532</v>
      </c>
      <c r="G457" t="s">
        <v>62</v>
      </c>
      <c r="H457">
        <v>0.67</v>
      </c>
      <c r="I457" t="b">
        <v>0</v>
      </c>
      <c r="J457">
        <v>13.32</v>
      </c>
      <c r="K457">
        <v>1332.9504400000001</v>
      </c>
      <c r="L457" t="s">
        <v>3802</v>
      </c>
      <c r="M457" t="s">
        <v>3702</v>
      </c>
      <c r="N457" t="s">
        <v>3803</v>
      </c>
      <c r="O457" t="s">
        <v>3804</v>
      </c>
      <c r="P457">
        <v>530</v>
      </c>
      <c r="Q457" t="b">
        <v>0</v>
      </c>
      <c r="R457" t="b">
        <v>1</v>
      </c>
      <c r="S457" t="b">
        <v>0</v>
      </c>
      <c r="T457" t="s">
        <v>63</v>
      </c>
      <c r="U457" t="b">
        <v>0</v>
      </c>
      <c r="V457" t="b">
        <v>0</v>
      </c>
      <c r="W457">
        <v>16776</v>
      </c>
      <c r="X457">
        <v>0</v>
      </c>
      <c r="Y457">
        <v>0</v>
      </c>
      <c r="Z457">
        <v>1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1</v>
      </c>
      <c r="AG457">
        <v>61.78</v>
      </c>
      <c r="AH457" t="s">
        <v>495</v>
      </c>
      <c r="AI457" t="s">
        <v>3806</v>
      </c>
      <c r="AJ457" t="s">
        <v>62</v>
      </c>
      <c r="AK457">
        <v>464097</v>
      </c>
      <c r="AL457">
        <v>657560</v>
      </c>
      <c r="AM457">
        <v>822056</v>
      </c>
      <c r="AN457">
        <v>407032</v>
      </c>
      <c r="AO457">
        <v>461295</v>
      </c>
      <c r="AP457">
        <v>475068</v>
      </c>
      <c r="AQ457">
        <v>812883</v>
      </c>
      <c r="AR457">
        <v>830436</v>
      </c>
      <c r="AS457">
        <v>681478</v>
      </c>
      <c r="AT457">
        <v>689384</v>
      </c>
      <c r="AU457">
        <v>794142</v>
      </c>
      <c r="AV457">
        <v>890493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647904.191548893</v>
      </c>
      <c r="BD457">
        <v>447798.03465982602</v>
      </c>
      <c r="BE457">
        <v>774932.23201430496</v>
      </c>
      <c r="BF457">
        <v>791339.56507084903</v>
      </c>
      <c r="BG457">
        <v>0</v>
      </c>
      <c r="BH457">
        <v>179174.51338962599</v>
      </c>
      <c r="BI457">
        <v>35970.170682415002</v>
      </c>
      <c r="BJ457">
        <v>81408.491657783001</v>
      </c>
      <c r="BK457">
        <v>100583.767048775</v>
      </c>
      <c r="BL457">
        <v>0</v>
      </c>
    </row>
    <row r="458" spans="1:64" x14ac:dyDescent="0.3">
      <c r="A458">
        <v>17303</v>
      </c>
      <c r="B458">
        <v>15.531000000000001</v>
      </c>
      <c r="C458">
        <v>1392.9458</v>
      </c>
      <c r="D458">
        <f t="shared" si="7"/>
        <v>3.3310589284917826</v>
      </c>
      <c r="E458" t="s">
        <v>3969</v>
      </c>
      <c r="F458" t="s">
        <v>532</v>
      </c>
      <c r="G458" t="s">
        <v>62</v>
      </c>
      <c r="H458">
        <v>0.67</v>
      </c>
      <c r="I458" t="b">
        <v>0</v>
      </c>
      <c r="J458">
        <v>13.1</v>
      </c>
      <c r="K458">
        <v>1392.9504400000001</v>
      </c>
      <c r="L458" t="s">
        <v>3970</v>
      </c>
      <c r="M458" t="s">
        <v>3702</v>
      </c>
      <c r="N458" t="s">
        <v>3971</v>
      </c>
      <c r="O458" t="s">
        <v>3972</v>
      </c>
      <c r="P458">
        <v>530</v>
      </c>
      <c r="Q458" t="b">
        <v>0</v>
      </c>
      <c r="R458" t="b">
        <v>1</v>
      </c>
      <c r="S458" t="b">
        <v>0</v>
      </c>
      <c r="T458" t="s">
        <v>63</v>
      </c>
      <c r="U458" t="b">
        <v>0</v>
      </c>
      <c r="V458" t="b">
        <v>0</v>
      </c>
      <c r="W458">
        <v>17303</v>
      </c>
      <c r="X458">
        <v>0</v>
      </c>
      <c r="Y458">
        <v>0</v>
      </c>
      <c r="Z458">
        <v>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1</v>
      </c>
      <c r="AG458">
        <v>138.58000000000001</v>
      </c>
      <c r="AH458" t="s">
        <v>496</v>
      </c>
      <c r="AI458" t="s">
        <v>3973</v>
      </c>
      <c r="AJ458" t="s">
        <v>62</v>
      </c>
      <c r="AK458">
        <v>1071662</v>
      </c>
      <c r="AL458">
        <v>1464955</v>
      </c>
      <c r="AM458">
        <v>1535763</v>
      </c>
      <c r="AN458">
        <v>1250032</v>
      </c>
      <c r="AO458">
        <v>1318861</v>
      </c>
      <c r="AP458">
        <v>1567810</v>
      </c>
      <c r="AQ458">
        <v>1567583</v>
      </c>
      <c r="AR458">
        <v>1388032</v>
      </c>
      <c r="AS458">
        <v>1785129</v>
      </c>
      <c r="AT458">
        <v>1347891</v>
      </c>
      <c r="AU458">
        <v>1696427</v>
      </c>
      <c r="AV458">
        <v>1644045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1357460.1118698299</v>
      </c>
      <c r="BD458">
        <v>1378900.9939726901</v>
      </c>
      <c r="BE458">
        <v>1580248.0705518399</v>
      </c>
      <c r="BF458">
        <v>1562787.7304426299</v>
      </c>
      <c r="BG458">
        <v>0</v>
      </c>
      <c r="BH458">
        <v>250027.40417446301</v>
      </c>
      <c r="BI458">
        <v>167180.12921255699</v>
      </c>
      <c r="BJ458">
        <v>198851.61031705499</v>
      </c>
      <c r="BK458">
        <v>187940.29740069201</v>
      </c>
      <c r="BL458">
        <v>0</v>
      </c>
    </row>
    <row r="459" spans="1:64" x14ac:dyDescent="0.3">
      <c r="A459">
        <v>16967</v>
      </c>
      <c r="B459">
        <v>14.406000000000001</v>
      </c>
      <c r="C459">
        <v>1354.9307899999999</v>
      </c>
      <c r="D459">
        <f t="shared" si="7"/>
        <v>2.9669324091557518</v>
      </c>
      <c r="E459" t="s">
        <v>3862</v>
      </c>
      <c r="F459" t="s">
        <v>532</v>
      </c>
      <c r="G459" t="s">
        <v>62</v>
      </c>
      <c r="H459">
        <v>0.39</v>
      </c>
      <c r="I459" t="b">
        <v>0</v>
      </c>
      <c r="J459">
        <v>13.19</v>
      </c>
      <c r="K459">
        <v>1354.93481</v>
      </c>
      <c r="L459" t="s">
        <v>3863</v>
      </c>
      <c r="M459" t="s">
        <v>3702</v>
      </c>
      <c r="N459" t="s">
        <v>3864</v>
      </c>
      <c r="O459" t="s">
        <v>3865</v>
      </c>
      <c r="P459">
        <v>530</v>
      </c>
      <c r="Q459" t="b">
        <v>0</v>
      </c>
      <c r="R459" t="b">
        <v>1</v>
      </c>
      <c r="S459" t="b">
        <v>0</v>
      </c>
      <c r="T459" t="s">
        <v>63</v>
      </c>
      <c r="U459" t="b">
        <v>0</v>
      </c>
      <c r="V459" t="b">
        <v>0</v>
      </c>
      <c r="W459">
        <v>16967</v>
      </c>
      <c r="X459">
        <v>0</v>
      </c>
      <c r="Y459">
        <v>0</v>
      </c>
      <c r="Z459">
        <v>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1</v>
      </c>
      <c r="AG459">
        <v>22.35</v>
      </c>
      <c r="AH459" t="s">
        <v>502</v>
      </c>
      <c r="AI459" t="s">
        <v>3866</v>
      </c>
      <c r="AJ459" t="s">
        <v>62</v>
      </c>
      <c r="AK459">
        <v>154529</v>
      </c>
      <c r="AL459">
        <v>245421</v>
      </c>
      <c r="AM459">
        <v>350400</v>
      </c>
      <c r="AN459">
        <v>162681</v>
      </c>
      <c r="AO459">
        <v>147038</v>
      </c>
      <c r="AP459">
        <v>174384</v>
      </c>
      <c r="AQ459">
        <v>197610</v>
      </c>
      <c r="AR459">
        <v>297876</v>
      </c>
      <c r="AS459">
        <v>131381</v>
      </c>
      <c r="AT459">
        <v>190209</v>
      </c>
      <c r="AU459">
        <v>296682</v>
      </c>
      <c r="AV459">
        <v>202263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250116.675113</v>
      </c>
      <c r="BD459">
        <v>161367.71845548201</v>
      </c>
      <c r="BE459">
        <v>208955.79966678799</v>
      </c>
      <c r="BF459">
        <v>229718.13637398201</v>
      </c>
      <c r="BG459">
        <v>0</v>
      </c>
      <c r="BH459">
        <v>98019.651433288702</v>
      </c>
      <c r="BI459">
        <v>13720.461019357799</v>
      </c>
      <c r="BJ459">
        <v>83825.137141115498</v>
      </c>
      <c r="BK459">
        <v>58305.017816739797</v>
      </c>
      <c r="BL459">
        <v>0</v>
      </c>
    </row>
    <row r="460" spans="1:64" x14ac:dyDescent="0.3">
      <c r="A460">
        <v>16935</v>
      </c>
      <c r="B460">
        <v>14.369</v>
      </c>
      <c r="C460">
        <v>1350.89966</v>
      </c>
      <c r="D460">
        <f t="shared" si="7"/>
        <v>2.798127451660136</v>
      </c>
      <c r="E460" t="s">
        <v>3857</v>
      </c>
      <c r="F460" t="s">
        <v>532</v>
      </c>
      <c r="G460" t="s">
        <v>62</v>
      </c>
      <c r="H460">
        <v>0.17</v>
      </c>
      <c r="I460" t="b">
        <v>0</v>
      </c>
      <c r="J460">
        <v>12.94</v>
      </c>
      <c r="K460">
        <v>1350.90344</v>
      </c>
      <c r="L460" t="s">
        <v>3858</v>
      </c>
      <c r="M460" t="s">
        <v>3702</v>
      </c>
      <c r="N460" t="s">
        <v>3859</v>
      </c>
      <c r="O460" t="s">
        <v>3860</v>
      </c>
      <c r="P460">
        <v>530</v>
      </c>
      <c r="Q460" t="b">
        <v>0</v>
      </c>
      <c r="R460" t="b">
        <v>1</v>
      </c>
      <c r="S460" t="b">
        <v>0</v>
      </c>
      <c r="T460" t="s">
        <v>63</v>
      </c>
      <c r="U460" t="b">
        <v>0</v>
      </c>
      <c r="V460" t="b">
        <v>0</v>
      </c>
      <c r="W460">
        <v>16935</v>
      </c>
      <c r="X460">
        <v>0</v>
      </c>
      <c r="Y460">
        <v>0</v>
      </c>
      <c r="Z460">
        <v>0.99</v>
      </c>
      <c r="AA460">
        <v>-1</v>
      </c>
      <c r="AB460">
        <v>-1</v>
      </c>
      <c r="AC460">
        <v>-1</v>
      </c>
      <c r="AD460">
        <v>-1</v>
      </c>
      <c r="AE460">
        <v>-1</v>
      </c>
      <c r="AF460">
        <v>0.99</v>
      </c>
      <c r="AG460">
        <v>10.94</v>
      </c>
      <c r="AH460" t="s">
        <v>498</v>
      </c>
      <c r="AI460" t="s">
        <v>3861</v>
      </c>
      <c r="AJ460" t="s">
        <v>62</v>
      </c>
      <c r="AK460">
        <v>0</v>
      </c>
      <c r="AL460">
        <v>32980</v>
      </c>
      <c r="AM460">
        <v>137266</v>
      </c>
      <c r="AN460">
        <v>50448</v>
      </c>
      <c r="AO460">
        <v>0</v>
      </c>
      <c r="AP460">
        <v>52964</v>
      </c>
      <c r="AQ460">
        <v>84916</v>
      </c>
      <c r="AR460">
        <v>69400</v>
      </c>
      <c r="AS460">
        <v>36304</v>
      </c>
      <c r="AT460">
        <v>104179</v>
      </c>
      <c r="AU460">
        <v>25058</v>
      </c>
      <c r="AV460">
        <v>106367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56748.626505394699</v>
      </c>
      <c r="BD460">
        <v>34470.480856315902</v>
      </c>
      <c r="BE460">
        <v>63539.733607491602</v>
      </c>
      <c r="BF460">
        <v>78534.666289562403</v>
      </c>
      <c r="BG460">
        <v>0</v>
      </c>
      <c r="BH460">
        <v>71653.519322483495</v>
      </c>
      <c r="BI460">
        <v>29878.808823628598</v>
      </c>
      <c r="BJ460">
        <v>24829.997681581899</v>
      </c>
      <c r="BK460">
        <v>46325.451114962998</v>
      </c>
      <c r="BL460">
        <v>0</v>
      </c>
    </row>
    <row r="461" spans="1:64" x14ac:dyDescent="0.3">
      <c r="A461">
        <v>17369</v>
      </c>
      <c r="B461">
        <v>16.369</v>
      </c>
      <c r="C461">
        <v>1399.0006100000001</v>
      </c>
      <c r="D461">
        <f t="shared" si="7"/>
        <v>2.2659083636025792</v>
      </c>
      <c r="E461" t="s">
        <v>3984</v>
      </c>
      <c r="F461" t="s">
        <v>532</v>
      </c>
      <c r="G461" t="s">
        <v>62</v>
      </c>
      <c r="H461">
        <v>0.5</v>
      </c>
      <c r="I461" t="b">
        <v>0</v>
      </c>
      <c r="J461">
        <v>13.42</v>
      </c>
      <c r="K461">
        <v>1398.9974400000001</v>
      </c>
      <c r="L461" t="s">
        <v>3985</v>
      </c>
      <c r="M461" t="s">
        <v>3702</v>
      </c>
      <c r="N461" t="s">
        <v>3986</v>
      </c>
      <c r="O461" t="s">
        <v>3987</v>
      </c>
      <c r="P461">
        <v>530</v>
      </c>
      <c r="Q461" t="b">
        <v>0</v>
      </c>
      <c r="R461" t="b">
        <v>1</v>
      </c>
      <c r="S461" t="b">
        <v>0</v>
      </c>
      <c r="T461" t="s">
        <v>63</v>
      </c>
      <c r="U461" t="b">
        <v>0</v>
      </c>
      <c r="V461" t="b">
        <v>0</v>
      </c>
      <c r="W461">
        <v>17369</v>
      </c>
      <c r="X461">
        <v>0</v>
      </c>
      <c r="Y461">
        <v>0</v>
      </c>
      <c r="Z461">
        <v>0.99</v>
      </c>
      <c r="AA461">
        <v>-1</v>
      </c>
      <c r="AB461">
        <v>-1</v>
      </c>
      <c r="AC461">
        <v>-1</v>
      </c>
      <c r="AD461">
        <v>-1</v>
      </c>
      <c r="AE461">
        <v>-1</v>
      </c>
      <c r="AF461">
        <v>0.99</v>
      </c>
      <c r="AG461">
        <v>40.49</v>
      </c>
      <c r="AH461" t="s">
        <v>503</v>
      </c>
      <c r="AI461" t="s">
        <v>3988</v>
      </c>
      <c r="AJ461" t="s">
        <v>62</v>
      </c>
      <c r="AK461">
        <v>154826</v>
      </c>
      <c r="AL461">
        <v>305528</v>
      </c>
      <c r="AM461">
        <v>395695</v>
      </c>
      <c r="AN461">
        <v>251846</v>
      </c>
      <c r="AO461">
        <v>267725</v>
      </c>
      <c r="AP461">
        <v>303168</v>
      </c>
      <c r="AQ461">
        <v>544120</v>
      </c>
      <c r="AR461">
        <v>475619</v>
      </c>
      <c r="AS461">
        <v>422949</v>
      </c>
      <c r="AT461">
        <v>465795</v>
      </c>
      <c r="AU461">
        <v>671393</v>
      </c>
      <c r="AV461">
        <v>711918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285349.55849081499</v>
      </c>
      <c r="BD461">
        <v>274246.35134656302</v>
      </c>
      <c r="BE461">
        <v>480895.96921846498</v>
      </c>
      <c r="BF461">
        <v>616368.60842626099</v>
      </c>
      <c r="BG461">
        <v>0</v>
      </c>
      <c r="BH461">
        <v>121695.65774063001</v>
      </c>
      <c r="BI461">
        <v>26275.369885232802</v>
      </c>
      <c r="BJ461">
        <v>60757.898161748803</v>
      </c>
      <c r="BK461">
        <v>131965.16991466199</v>
      </c>
      <c r="BL461">
        <v>0</v>
      </c>
    </row>
    <row r="462" spans="1:64" x14ac:dyDescent="0.3">
      <c r="A462">
        <v>17187</v>
      </c>
      <c r="B462">
        <v>15.207000000000001</v>
      </c>
      <c r="C462">
        <v>1378.93201</v>
      </c>
      <c r="D462">
        <f t="shared" si="7"/>
        <v>2.0305528438862632</v>
      </c>
      <c r="E462" t="s">
        <v>3946</v>
      </c>
      <c r="F462" t="s">
        <v>532</v>
      </c>
      <c r="G462" t="s">
        <v>62</v>
      </c>
      <c r="H462">
        <v>0.39</v>
      </c>
      <c r="I462" t="b">
        <v>0</v>
      </c>
      <c r="J462">
        <v>13.05</v>
      </c>
      <c r="K462">
        <v>1378.93481</v>
      </c>
      <c r="L462" t="s">
        <v>3947</v>
      </c>
      <c r="M462" t="s">
        <v>3702</v>
      </c>
      <c r="N462" t="s">
        <v>3948</v>
      </c>
      <c r="O462" t="s">
        <v>3949</v>
      </c>
      <c r="P462">
        <v>530</v>
      </c>
      <c r="Q462" t="b">
        <v>0</v>
      </c>
      <c r="R462" t="b">
        <v>1</v>
      </c>
      <c r="S462" t="b">
        <v>0</v>
      </c>
      <c r="T462" t="s">
        <v>63</v>
      </c>
      <c r="U462" t="b">
        <v>0</v>
      </c>
      <c r="V462" t="b">
        <v>0</v>
      </c>
      <c r="W462">
        <v>17187</v>
      </c>
      <c r="X462">
        <v>0</v>
      </c>
      <c r="Y462">
        <v>0</v>
      </c>
      <c r="Z462">
        <v>1</v>
      </c>
      <c r="AA462">
        <v>-1</v>
      </c>
      <c r="AB462">
        <v>-1</v>
      </c>
      <c r="AC462">
        <v>-1</v>
      </c>
      <c r="AD462">
        <v>-1</v>
      </c>
      <c r="AE462">
        <v>-1</v>
      </c>
      <c r="AF462">
        <v>1</v>
      </c>
      <c r="AG462">
        <v>68.73</v>
      </c>
      <c r="AH462" t="s">
        <v>497</v>
      </c>
      <c r="AI462" t="s">
        <v>3950</v>
      </c>
      <c r="AJ462" t="s">
        <v>62</v>
      </c>
      <c r="AK462">
        <v>443036</v>
      </c>
      <c r="AL462">
        <v>800236</v>
      </c>
      <c r="AM462">
        <v>950400</v>
      </c>
      <c r="AN462">
        <v>660239</v>
      </c>
      <c r="AO462">
        <v>702536</v>
      </c>
      <c r="AP462">
        <v>615025</v>
      </c>
      <c r="AQ462">
        <v>1247009</v>
      </c>
      <c r="AR462">
        <v>1180730</v>
      </c>
      <c r="AS462">
        <v>1285262</v>
      </c>
      <c r="AT462">
        <v>963581</v>
      </c>
      <c r="AU462">
        <v>1177218</v>
      </c>
      <c r="AV462">
        <v>1277645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731224.170880444</v>
      </c>
      <c r="BD462">
        <v>659266.80242440896</v>
      </c>
      <c r="BE462">
        <v>1237666.89974816</v>
      </c>
      <c r="BF462">
        <v>1139481.0409857901</v>
      </c>
      <c r="BG462">
        <v>0</v>
      </c>
      <c r="BH462">
        <v>260627.33494334601</v>
      </c>
      <c r="BI462">
        <v>43763.922341401798</v>
      </c>
      <c r="BJ462">
        <v>52888.559012231002</v>
      </c>
      <c r="BK462">
        <v>160396.85177657899</v>
      </c>
      <c r="BL462">
        <v>0</v>
      </c>
    </row>
    <row r="463" spans="1:64" x14ac:dyDescent="0.3">
      <c r="A463">
        <v>16968</v>
      </c>
      <c r="B463">
        <v>14.558999999999999</v>
      </c>
      <c r="C463">
        <v>1354.9324999999999</v>
      </c>
      <c r="D463">
        <f t="shared" si="7"/>
        <v>1.7048790709565771</v>
      </c>
      <c r="E463" t="s">
        <v>3862</v>
      </c>
      <c r="F463" t="s">
        <v>532</v>
      </c>
      <c r="G463" t="s">
        <v>62</v>
      </c>
      <c r="H463">
        <v>0.28000000000000003</v>
      </c>
      <c r="I463" t="b">
        <v>0</v>
      </c>
      <c r="J463">
        <v>13.19</v>
      </c>
      <c r="K463">
        <v>1354.93481</v>
      </c>
      <c r="L463" t="s">
        <v>3863</v>
      </c>
      <c r="M463" t="s">
        <v>3702</v>
      </c>
      <c r="N463" t="s">
        <v>3864</v>
      </c>
      <c r="O463" t="s">
        <v>3865</v>
      </c>
      <c r="P463">
        <v>530</v>
      </c>
      <c r="Q463" t="b">
        <v>0</v>
      </c>
      <c r="R463" t="b">
        <v>1</v>
      </c>
      <c r="S463" t="b">
        <v>0</v>
      </c>
      <c r="T463" t="s">
        <v>63</v>
      </c>
      <c r="U463" t="b">
        <v>0</v>
      </c>
      <c r="V463" t="b">
        <v>0</v>
      </c>
      <c r="W463">
        <v>16968</v>
      </c>
      <c r="X463">
        <v>0</v>
      </c>
      <c r="Y463">
        <v>0</v>
      </c>
      <c r="Z463">
        <v>1</v>
      </c>
      <c r="AA463">
        <v>-1</v>
      </c>
      <c r="AB463">
        <v>-1</v>
      </c>
      <c r="AC463">
        <v>-1</v>
      </c>
      <c r="AD463">
        <v>-1</v>
      </c>
      <c r="AE463">
        <v>-1</v>
      </c>
      <c r="AF463">
        <v>1</v>
      </c>
      <c r="AG463">
        <v>9.8800000000000008</v>
      </c>
      <c r="AH463" t="s">
        <v>497</v>
      </c>
      <c r="AI463" t="s">
        <v>3867</v>
      </c>
      <c r="AJ463" t="s">
        <v>62</v>
      </c>
      <c r="AK463">
        <v>27141</v>
      </c>
      <c r="AL463">
        <v>61883</v>
      </c>
      <c r="AM463">
        <v>79318</v>
      </c>
      <c r="AN463">
        <v>37977</v>
      </c>
      <c r="AO463">
        <v>81643</v>
      </c>
      <c r="AP463">
        <v>34385</v>
      </c>
      <c r="AQ463">
        <v>152103</v>
      </c>
      <c r="AR463">
        <v>73958</v>
      </c>
      <c r="AS463">
        <v>89471</v>
      </c>
      <c r="AT463">
        <v>118702</v>
      </c>
      <c r="AU463">
        <v>158340</v>
      </c>
      <c r="AV463">
        <v>153552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56114.019262468399</v>
      </c>
      <c r="BD463">
        <v>51334.728766882399</v>
      </c>
      <c r="BE463">
        <v>105177.42919862601</v>
      </c>
      <c r="BF463">
        <v>143531.38034940601</v>
      </c>
      <c r="BG463">
        <v>0</v>
      </c>
      <c r="BH463">
        <v>26562.489608313299</v>
      </c>
      <c r="BI463">
        <v>26308.744550606199</v>
      </c>
      <c r="BJ463">
        <v>41372.706090082698</v>
      </c>
      <c r="BK463">
        <v>21635.6067605602</v>
      </c>
      <c r="BL463">
        <v>0</v>
      </c>
    </row>
    <row r="464" spans="1:64" x14ac:dyDescent="0.3">
      <c r="A464">
        <v>17035</v>
      </c>
      <c r="B464">
        <v>15.407999999999999</v>
      </c>
      <c r="C464">
        <v>1360.98389</v>
      </c>
      <c r="D464">
        <f t="shared" si="7"/>
        <v>1.5283084496023496</v>
      </c>
      <c r="E464" t="s">
        <v>3898</v>
      </c>
      <c r="F464" t="s">
        <v>532</v>
      </c>
      <c r="G464" t="s">
        <v>62</v>
      </c>
      <c r="H464">
        <v>0.67</v>
      </c>
      <c r="I464" t="b">
        <v>0</v>
      </c>
      <c r="J464">
        <v>13.47</v>
      </c>
      <c r="K464">
        <v>1360.98181</v>
      </c>
      <c r="L464" t="s">
        <v>3899</v>
      </c>
      <c r="M464" t="s">
        <v>3702</v>
      </c>
      <c r="N464" t="s">
        <v>3900</v>
      </c>
      <c r="O464" t="s">
        <v>3901</v>
      </c>
      <c r="P464">
        <v>530</v>
      </c>
      <c r="Q464" t="b">
        <v>0</v>
      </c>
      <c r="R464" t="b">
        <v>1</v>
      </c>
      <c r="S464" t="b">
        <v>0</v>
      </c>
      <c r="T464" t="s">
        <v>63</v>
      </c>
      <c r="U464" t="b">
        <v>0</v>
      </c>
      <c r="V464" t="b">
        <v>0</v>
      </c>
      <c r="W464">
        <v>17035</v>
      </c>
      <c r="X464">
        <v>0</v>
      </c>
      <c r="Y464">
        <v>0</v>
      </c>
      <c r="Z464">
        <v>1</v>
      </c>
      <c r="AA464">
        <v>-1</v>
      </c>
      <c r="AB464">
        <v>-1</v>
      </c>
      <c r="AC464">
        <v>-1</v>
      </c>
      <c r="AD464">
        <v>-1</v>
      </c>
      <c r="AE464">
        <v>-1</v>
      </c>
      <c r="AF464">
        <v>1</v>
      </c>
      <c r="AG464">
        <v>48.92</v>
      </c>
      <c r="AH464" t="s">
        <v>501</v>
      </c>
      <c r="AI464" t="s">
        <v>3903</v>
      </c>
      <c r="AJ464" t="s">
        <v>62</v>
      </c>
      <c r="AK464">
        <v>590583</v>
      </c>
      <c r="AL464">
        <v>704637</v>
      </c>
      <c r="AM464">
        <v>819836</v>
      </c>
      <c r="AN464">
        <v>588798</v>
      </c>
      <c r="AO464">
        <v>714403</v>
      </c>
      <c r="AP464">
        <v>622599</v>
      </c>
      <c r="AQ464">
        <v>801452</v>
      </c>
      <c r="AR464">
        <v>1004562</v>
      </c>
      <c r="AS464">
        <v>819024</v>
      </c>
      <c r="AT464">
        <v>746451</v>
      </c>
      <c r="AU464">
        <v>1074497</v>
      </c>
      <c r="AV464">
        <v>968787</v>
      </c>
      <c r="AW464">
        <v>11048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705018.70666618599</v>
      </c>
      <c r="BD464">
        <v>641933.30882197001</v>
      </c>
      <c r="BE464">
        <v>875012.56367914705</v>
      </c>
      <c r="BF464">
        <v>929911.61005337501</v>
      </c>
      <c r="BG464">
        <v>1841.40329898909</v>
      </c>
      <c r="BH464">
        <v>114627.26844847</v>
      </c>
      <c r="BI464">
        <v>64996.008062205998</v>
      </c>
      <c r="BJ464">
        <v>112536.80380458001</v>
      </c>
      <c r="BK464">
        <v>167442.48448874801</v>
      </c>
      <c r="BL464">
        <v>4510.4984932008902</v>
      </c>
    </row>
    <row r="465" spans="1:64" x14ac:dyDescent="0.3">
      <c r="A465">
        <v>17160</v>
      </c>
      <c r="B465">
        <v>14.411</v>
      </c>
      <c r="C465">
        <v>1376.91785</v>
      </c>
      <c r="D465">
        <f t="shared" si="7"/>
        <v>0.97318710477659209</v>
      </c>
      <c r="E465" t="s">
        <v>3932</v>
      </c>
      <c r="F465" t="s">
        <v>532</v>
      </c>
      <c r="G465" t="s">
        <v>62</v>
      </c>
      <c r="H465">
        <v>0.28000000000000003</v>
      </c>
      <c r="I465" t="b">
        <v>0</v>
      </c>
      <c r="J465">
        <v>12.9</v>
      </c>
      <c r="K465">
        <v>1376.9191900000001</v>
      </c>
      <c r="L465" t="s">
        <v>3933</v>
      </c>
      <c r="M465" t="s">
        <v>3702</v>
      </c>
      <c r="N465" t="s">
        <v>3934</v>
      </c>
      <c r="O465" t="s">
        <v>3935</v>
      </c>
      <c r="P465">
        <v>530</v>
      </c>
      <c r="Q465" t="b">
        <v>0</v>
      </c>
      <c r="R465" t="b">
        <v>1</v>
      </c>
      <c r="S465" t="b">
        <v>0</v>
      </c>
      <c r="T465" t="s">
        <v>63</v>
      </c>
      <c r="U465" t="b">
        <v>0</v>
      </c>
      <c r="V465" t="b">
        <v>0</v>
      </c>
      <c r="W465">
        <v>17160</v>
      </c>
      <c r="X465">
        <v>0</v>
      </c>
      <c r="Y465">
        <v>0</v>
      </c>
      <c r="Z465">
        <v>1</v>
      </c>
      <c r="AA465">
        <v>-1</v>
      </c>
      <c r="AB465">
        <v>-1</v>
      </c>
      <c r="AC465">
        <v>-1</v>
      </c>
      <c r="AD465">
        <v>-1</v>
      </c>
      <c r="AE465">
        <v>-1</v>
      </c>
      <c r="AF465">
        <v>1</v>
      </c>
      <c r="AG465">
        <v>19.600000000000001</v>
      </c>
      <c r="AH465" t="s">
        <v>496</v>
      </c>
      <c r="AI465" t="s">
        <v>3936</v>
      </c>
      <c r="AJ465" t="s">
        <v>62</v>
      </c>
      <c r="AK465">
        <v>98143</v>
      </c>
      <c r="AL465">
        <v>100221</v>
      </c>
      <c r="AM465">
        <v>155952</v>
      </c>
      <c r="AN465">
        <v>77487</v>
      </c>
      <c r="AO465">
        <v>58850</v>
      </c>
      <c r="AP465">
        <v>82784</v>
      </c>
      <c r="AQ465">
        <v>190892</v>
      </c>
      <c r="AR465">
        <v>154366</v>
      </c>
      <c r="AS465">
        <v>132367</v>
      </c>
      <c r="AT465">
        <v>56439</v>
      </c>
      <c r="AU465">
        <v>75401</v>
      </c>
      <c r="AV465">
        <v>211299</v>
      </c>
      <c r="AW465">
        <v>0</v>
      </c>
      <c r="AX465">
        <v>8332</v>
      </c>
      <c r="AY465">
        <v>0</v>
      </c>
      <c r="AZ465">
        <v>0</v>
      </c>
      <c r="BA465">
        <v>0</v>
      </c>
      <c r="BB465">
        <v>0</v>
      </c>
      <c r="BC465">
        <v>118105.102876823</v>
      </c>
      <c r="BD465">
        <v>73040.353775311698</v>
      </c>
      <c r="BE465">
        <v>159208.396418497</v>
      </c>
      <c r="BF465">
        <v>114379.672487016</v>
      </c>
      <c r="BG465">
        <v>1388.58579714593</v>
      </c>
      <c r="BH465">
        <v>32792.567777253302</v>
      </c>
      <c r="BI465">
        <v>12571.2168716087</v>
      </c>
      <c r="BJ465">
        <v>29561.5081171489</v>
      </c>
      <c r="BK465">
        <v>84468.216191034895</v>
      </c>
      <c r="BL465">
        <v>3401.32666708337</v>
      </c>
    </row>
    <row r="466" spans="1:64" x14ac:dyDescent="0.3">
      <c r="A466">
        <v>17430</v>
      </c>
      <c r="B466">
        <v>15.398</v>
      </c>
      <c r="C466">
        <v>1404.9491</v>
      </c>
      <c r="D466">
        <f t="shared" si="7"/>
        <v>0.95377029813765546</v>
      </c>
      <c r="E466" t="s">
        <v>4000</v>
      </c>
      <c r="F466" t="s">
        <v>532</v>
      </c>
      <c r="G466" t="s">
        <v>62</v>
      </c>
      <c r="H466">
        <v>0.61</v>
      </c>
      <c r="I466" t="b">
        <v>0</v>
      </c>
      <c r="J466">
        <v>13.03</v>
      </c>
      <c r="K466">
        <v>1404.9504400000001</v>
      </c>
      <c r="L466" t="s">
        <v>4001</v>
      </c>
      <c r="M466" t="s">
        <v>3702</v>
      </c>
      <c r="N466" t="s">
        <v>4002</v>
      </c>
      <c r="O466" t="s">
        <v>4003</v>
      </c>
      <c r="P466">
        <v>530</v>
      </c>
      <c r="Q466" t="b">
        <v>0</v>
      </c>
      <c r="R466" t="b">
        <v>1</v>
      </c>
      <c r="S466" t="b">
        <v>0</v>
      </c>
      <c r="T466" t="s">
        <v>63</v>
      </c>
      <c r="U466" t="b">
        <v>0</v>
      </c>
      <c r="V466" t="b">
        <v>0</v>
      </c>
      <c r="W466">
        <v>17430</v>
      </c>
      <c r="X466">
        <v>0</v>
      </c>
      <c r="Y466">
        <v>0</v>
      </c>
      <c r="Z466">
        <v>1</v>
      </c>
      <c r="AA466">
        <v>-1</v>
      </c>
      <c r="AB466">
        <v>-1</v>
      </c>
      <c r="AC466">
        <v>-1</v>
      </c>
      <c r="AD466">
        <v>-1</v>
      </c>
      <c r="AE466">
        <v>-1</v>
      </c>
      <c r="AF466">
        <v>1</v>
      </c>
      <c r="AG466">
        <v>21.09</v>
      </c>
      <c r="AH466" t="s">
        <v>499</v>
      </c>
      <c r="AI466" t="s">
        <v>4005</v>
      </c>
      <c r="AJ466" t="s">
        <v>62</v>
      </c>
      <c r="AK466">
        <v>220055</v>
      </c>
      <c r="AL466">
        <v>311379</v>
      </c>
      <c r="AM466">
        <v>375196</v>
      </c>
      <c r="AN466">
        <v>245677</v>
      </c>
      <c r="AO466">
        <v>230821</v>
      </c>
      <c r="AP466">
        <v>296746</v>
      </c>
      <c r="AQ466">
        <v>273868</v>
      </c>
      <c r="AR466">
        <v>277626</v>
      </c>
      <c r="AS466">
        <v>354305</v>
      </c>
      <c r="AT466">
        <v>188577</v>
      </c>
      <c r="AU466">
        <v>326069</v>
      </c>
      <c r="AV466">
        <v>361131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302209.99180473399</v>
      </c>
      <c r="BD466">
        <v>257747.67930485599</v>
      </c>
      <c r="BE466">
        <v>301933.03901631199</v>
      </c>
      <c r="BF466">
        <v>291925.72875091498</v>
      </c>
      <c r="BG466">
        <v>0</v>
      </c>
      <c r="BH466">
        <v>77975.744094323702</v>
      </c>
      <c r="BI466">
        <v>34580.382164067501</v>
      </c>
      <c r="BJ466">
        <v>45394.2993814496</v>
      </c>
      <c r="BK466">
        <v>91203.657815750397</v>
      </c>
      <c r="BL466">
        <v>0</v>
      </c>
    </row>
    <row r="467" spans="1:64" x14ac:dyDescent="0.3">
      <c r="A467">
        <v>17034</v>
      </c>
      <c r="B467">
        <v>15.252000000000001</v>
      </c>
      <c r="C467">
        <v>1360.9830300000001</v>
      </c>
      <c r="D467">
        <f t="shared" si="7"/>
        <v>0.89641168687113282</v>
      </c>
      <c r="E467" t="s">
        <v>3898</v>
      </c>
      <c r="F467" t="s">
        <v>532</v>
      </c>
      <c r="G467" t="s">
        <v>62</v>
      </c>
      <c r="H467">
        <v>0.67</v>
      </c>
      <c r="I467" t="b">
        <v>0</v>
      </c>
      <c r="J467">
        <v>13.47</v>
      </c>
      <c r="K467">
        <v>1360.98181</v>
      </c>
      <c r="L467" t="s">
        <v>3899</v>
      </c>
      <c r="M467" t="s">
        <v>3702</v>
      </c>
      <c r="N467" t="s">
        <v>3900</v>
      </c>
      <c r="O467" t="s">
        <v>3901</v>
      </c>
      <c r="P467">
        <v>530</v>
      </c>
      <c r="Q467" t="b">
        <v>0</v>
      </c>
      <c r="R467" t="b">
        <v>1</v>
      </c>
      <c r="S467" t="b">
        <v>0</v>
      </c>
      <c r="T467" t="s">
        <v>63</v>
      </c>
      <c r="U467" t="b">
        <v>0</v>
      </c>
      <c r="V467" t="b">
        <v>0</v>
      </c>
      <c r="W467">
        <v>17034</v>
      </c>
      <c r="X467">
        <v>0</v>
      </c>
      <c r="Y467">
        <v>0</v>
      </c>
      <c r="Z467">
        <v>1</v>
      </c>
      <c r="AA467">
        <v>-1</v>
      </c>
      <c r="AB467">
        <v>-1</v>
      </c>
      <c r="AC467">
        <v>-1</v>
      </c>
      <c r="AD467">
        <v>-1</v>
      </c>
      <c r="AE467">
        <v>-1</v>
      </c>
      <c r="AF467">
        <v>1</v>
      </c>
      <c r="AG467">
        <v>79.930000000000007</v>
      </c>
      <c r="AH467" t="s">
        <v>500</v>
      </c>
      <c r="AI467" t="s">
        <v>3902</v>
      </c>
      <c r="AJ467" t="s">
        <v>62</v>
      </c>
      <c r="AK467">
        <v>664384</v>
      </c>
      <c r="AL467">
        <v>896111</v>
      </c>
      <c r="AM467">
        <v>1071485</v>
      </c>
      <c r="AN467">
        <v>724540</v>
      </c>
      <c r="AO467">
        <v>628784</v>
      </c>
      <c r="AP467">
        <v>666497</v>
      </c>
      <c r="AQ467">
        <v>1157195</v>
      </c>
      <c r="AR467">
        <v>1291372</v>
      </c>
      <c r="AS467">
        <v>975025</v>
      </c>
      <c r="AT467">
        <v>862258</v>
      </c>
      <c r="AU467">
        <v>1164634</v>
      </c>
      <c r="AV467">
        <v>1095663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877326.60598055704</v>
      </c>
      <c r="BD467">
        <v>673273.82593236596</v>
      </c>
      <c r="BE467">
        <v>1141197.4253670501</v>
      </c>
      <c r="BF467">
        <v>1040851.5369935801</v>
      </c>
      <c r="BG467">
        <v>0</v>
      </c>
      <c r="BH467">
        <v>204199.944924168</v>
      </c>
      <c r="BI467">
        <v>48236.1018516068</v>
      </c>
      <c r="BJ467">
        <v>158779.03461145199</v>
      </c>
      <c r="BK467">
        <v>158464.881945117</v>
      </c>
      <c r="BL467">
        <v>0</v>
      </c>
    </row>
    <row r="468" spans="1:64" x14ac:dyDescent="0.3">
      <c r="A468">
        <v>17447</v>
      </c>
      <c r="B468">
        <v>16.036999999999999</v>
      </c>
      <c r="C468">
        <v>1406.9648400000001</v>
      </c>
      <c r="D468">
        <f t="shared" si="7"/>
        <v>0.86711402254838599</v>
      </c>
      <c r="E468" t="s">
        <v>4017</v>
      </c>
      <c r="F468" t="s">
        <v>532</v>
      </c>
      <c r="G468" t="s">
        <v>62</v>
      </c>
      <c r="H468">
        <v>0.67</v>
      </c>
      <c r="I468" t="b">
        <v>0</v>
      </c>
      <c r="J468">
        <v>13.15</v>
      </c>
      <c r="K468">
        <v>1406.96606</v>
      </c>
      <c r="L468" t="s">
        <v>4018</v>
      </c>
      <c r="M468" t="s">
        <v>3702</v>
      </c>
      <c r="N468" t="s">
        <v>4019</v>
      </c>
      <c r="O468" t="s">
        <v>4020</v>
      </c>
      <c r="P468">
        <v>530</v>
      </c>
      <c r="Q468" t="b">
        <v>0</v>
      </c>
      <c r="R468" t="b">
        <v>1</v>
      </c>
      <c r="S468" t="b">
        <v>0</v>
      </c>
      <c r="T468" t="s">
        <v>63</v>
      </c>
      <c r="U468" t="b">
        <v>0</v>
      </c>
      <c r="V468" t="b">
        <v>0</v>
      </c>
      <c r="W468">
        <v>17447</v>
      </c>
      <c r="X468">
        <v>0</v>
      </c>
      <c r="Y468">
        <v>0</v>
      </c>
      <c r="Z468">
        <v>1</v>
      </c>
      <c r="AA468">
        <v>-1</v>
      </c>
      <c r="AB468">
        <v>-1</v>
      </c>
      <c r="AC468">
        <v>-1</v>
      </c>
      <c r="AD468">
        <v>-1</v>
      </c>
      <c r="AE468">
        <v>-1</v>
      </c>
      <c r="AF468">
        <v>1</v>
      </c>
      <c r="AG468">
        <v>182.25</v>
      </c>
      <c r="AH468" t="s">
        <v>500</v>
      </c>
      <c r="AI468" t="s">
        <v>4021</v>
      </c>
      <c r="AJ468" t="s">
        <v>62</v>
      </c>
      <c r="AK468">
        <v>2422548</v>
      </c>
      <c r="AL468">
        <v>3184981</v>
      </c>
      <c r="AM468">
        <v>3083460</v>
      </c>
      <c r="AN468">
        <v>2581620</v>
      </c>
      <c r="AO468">
        <v>2397606</v>
      </c>
      <c r="AP468">
        <v>3089322</v>
      </c>
      <c r="AQ468">
        <v>3618189</v>
      </c>
      <c r="AR468">
        <v>2918359</v>
      </c>
      <c r="AS468">
        <v>3241279</v>
      </c>
      <c r="AT468">
        <v>2706953</v>
      </c>
      <c r="AU468">
        <v>3211755</v>
      </c>
      <c r="AV468">
        <v>3602613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2896996.0883908099</v>
      </c>
      <c r="BD468">
        <v>2689515.9718345301</v>
      </c>
      <c r="BE468">
        <v>3259275.66938749</v>
      </c>
      <c r="BF468">
        <v>3173773.9557016101</v>
      </c>
      <c r="BG468">
        <v>0</v>
      </c>
      <c r="BH468">
        <v>414008.071500041</v>
      </c>
      <c r="BI468">
        <v>358257.95528263203</v>
      </c>
      <c r="BJ468">
        <v>350262.03160470998</v>
      </c>
      <c r="BK468">
        <v>449036.27890182898</v>
      </c>
      <c r="BL468">
        <v>0</v>
      </c>
    </row>
    <row r="469" spans="1:64" x14ac:dyDescent="0.3">
      <c r="A469">
        <v>17605</v>
      </c>
      <c r="B469">
        <v>15.311999999999999</v>
      </c>
      <c r="C469">
        <v>1422.99866</v>
      </c>
      <c r="D469">
        <f t="shared" si="7"/>
        <v>0.8573451824872248</v>
      </c>
      <c r="E469" t="s">
        <v>4055</v>
      </c>
      <c r="F469" t="s">
        <v>532</v>
      </c>
      <c r="G469" t="s">
        <v>62</v>
      </c>
      <c r="H469">
        <v>0.39</v>
      </c>
      <c r="I469" t="b">
        <v>0</v>
      </c>
      <c r="J469">
        <v>13.38</v>
      </c>
      <c r="K469">
        <v>1422.9974400000001</v>
      </c>
      <c r="L469" t="s">
        <v>4056</v>
      </c>
      <c r="M469" t="s">
        <v>3702</v>
      </c>
      <c r="N469" t="s">
        <v>4057</v>
      </c>
      <c r="O469" t="s">
        <v>4058</v>
      </c>
      <c r="P469">
        <v>530</v>
      </c>
      <c r="Q469" t="b">
        <v>0</v>
      </c>
      <c r="R469" t="b">
        <v>1</v>
      </c>
      <c r="S469" t="b">
        <v>0</v>
      </c>
      <c r="T469" t="s">
        <v>63</v>
      </c>
      <c r="U469" t="b">
        <v>0</v>
      </c>
      <c r="V469" t="b">
        <v>0</v>
      </c>
      <c r="W469">
        <v>17605</v>
      </c>
      <c r="X469">
        <v>0</v>
      </c>
      <c r="Y469">
        <v>0</v>
      </c>
      <c r="Z469">
        <v>1</v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1</v>
      </c>
      <c r="AG469">
        <v>13.33</v>
      </c>
      <c r="AH469" t="s">
        <v>494</v>
      </c>
      <c r="AI469" t="s">
        <v>4059</v>
      </c>
      <c r="AJ469" t="s">
        <v>62</v>
      </c>
      <c r="AK469">
        <v>132466</v>
      </c>
      <c r="AL469">
        <v>133819</v>
      </c>
      <c r="AM469">
        <v>261205</v>
      </c>
      <c r="AN469">
        <v>124726</v>
      </c>
      <c r="AO469">
        <v>66631</v>
      </c>
      <c r="AP469">
        <v>119418</v>
      </c>
      <c r="AQ469">
        <v>77042</v>
      </c>
      <c r="AR469">
        <v>97660</v>
      </c>
      <c r="AS469">
        <v>71215</v>
      </c>
      <c r="AT469">
        <v>102234</v>
      </c>
      <c r="AU469">
        <v>111510</v>
      </c>
      <c r="AV469">
        <v>109521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175829.953350183</v>
      </c>
      <c r="BD469">
        <v>103591.63770693001</v>
      </c>
      <c r="BE469">
        <v>81972.354711307606</v>
      </c>
      <c r="BF469">
        <v>107754.87561071799</v>
      </c>
      <c r="BG469">
        <v>0</v>
      </c>
      <c r="BH469">
        <v>73940.166529268798</v>
      </c>
      <c r="BI469">
        <v>32118.401230504802</v>
      </c>
      <c r="BJ469">
        <v>13895.127166886101</v>
      </c>
      <c r="BK469">
        <v>4883.3640779134703</v>
      </c>
      <c r="BL469">
        <v>0</v>
      </c>
    </row>
    <row r="470" spans="1:64" x14ac:dyDescent="0.3">
      <c r="A470">
        <v>16775</v>
      </c>
      <c r="B470">
        <v>14.596</v>
      </c>
      <c r="C470">
        <v>1332.95117</v>
      </c>
      <c r="D470">
        <f t="shared" si="7"/>
        <v>0.54765727072037018</v>
      </c>
      <c r="E470" t="s">
        <v>3801</v>
      </c>
      <c r="F470" t="s">
        <v>532</v>
      </c>
      <c r="G470" t="s">
        <v>62</v>
      </c>
      <c r="H470">
        <v>0.56000000000000005</v>
      </c>
      <c r="I470" t="b">
        <v>0</v>
      </c>
      <c r="J470">
        <v>13.32</v>
      </c>
      <c r="K470">
        <v>1332.9504400000001</v>
      </c>
      <c r="L470" t="s">
        <v>3802</v>
      </c>
      <c r="M470" t="s">
        <v>3702</v>
      </c>
      <c r="N470" t="s">
        <v>3803</v>
      </c>
      <c r="O470" t="s">
        <v>3804</v>
      </c>
      <c r="P470">
        <v>530</v>
      </c>
      <c r="Q470" t="b">
        <v>0</v>
      </c>
      <c r="R470" t="b">
        <v>1</v>
      </c>
      <c r="S470" t="b">
        <v>0</v>
      </c>
      <c r="T470" t="s">
        <v>63</v>
      </c>
      <c r="U470" t="b">
        <v>0</v>
      </c>
      <c r="V470" t="b">
        <v>0</v>
      </c>
      <c r="W470">
        <v>16775</v>
      </c>
      <c r="X470">
        <v>0</v>
      </c>
      <c r="Y470">
        <v>0</v>
      </c>
      <c r="Z470">
        <v>1</v>
      </c>
      <c r="AA470">
        <v>-1</v>
      </c>
      <c r="AB470">
        <v>-1</v>
      </c>
      <c r="AC470">
        <v>-1</v>
      </c>
      <c r="AD470">
        <v>-1</v>
      </c>
      <c r="AE470">
        <v>-1</v>
      </c>
      <c r="AF470">
        <v>1</v>
      </c>
      <c r="AG470">
        <v>21.89</v>
      </c>
      <c r="AH470" t="s">
        <v>502</v>
      </c>
      <c r="AI470" t="s">
        <v>3805</v>
      </c>
      <c r="AJ470" t="s">
        <v>62</v>
      </c>
      <c r="AK470">
        <v>202035</v>
      </c>
      <c r="AL470">
        <v>115572</v>
      </c>
      <c r="AM470">
        <v>141864</v>
      </c>
      <c r="AN470">
        <v>159058</v>
      </c>
      <c r="AO470">
        <v>185663</v>
      </c>
      <c r="AP470">
        <v>142621</v>
      </c>
      <c r="AQ470">
        <v>382791</v>
      </c>
      <c r="AR470">
        <v>418273</v>
      </c>
      <c r="AS470">
        <v>293790</v>
      </c>
      <c r="AT470">
        <v>406610</v>
      </c>
      <c r="AU470">
        <v>492362</v>
      </c>
      <c r="AV470">
        <v>470348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153156.97533660801</v>
      </c>
      <c r="BD470">
        <v>162447.69999275601</v>
      </c>
      <c r="BE470">
        <v>364951.05437033001</v>
      </c>
      <c r="BF470">
        <v>456440.29691841902</v>
      </c>
      <c r="BG470">
        <v>0</v>
      </c>
      <c r="BH470">
        <v>44324.105208708403</v>
      </c>
      <c r="BI470">
        <v>21720.157325622</v>
      </c>
      <c r="BJ470">
        <v>64130.222064337999</v>
      </c>
      <c r="BK470">
        <v>44535.515140867603</v>
      </c>
      <c r="BL470">
        <v>0</v>
      </c>
    </row>
    <row r="471" spans="1:64" x14ac:dyDescent="0.3">
      <c r="A471">
        <v>17220</v>
      </c>
      <c r="B471">
        <v>15.254</v>
      </c>
      <c r="C471">
        <v>1382.9665500000001</v>
      </c>
      <c r="D471">
        <f t="shared" si="7"/>
        <v>0.3543109366885771</v>
      </c>
      <c r="E471" t="s">
        <v>3951</v>
      </c>
      <c r="F471" t="s">
        <v>532</v>
      </c>
      <c r="G471" t="s">
        <v>62</v>
      </c>
      <c r="H471">
        <v>0.56000000000000005</v>
      </c>
      <c r="I471" t="b">
        <v>0</v>
      </c>
      <c r="J471">
        <v>13.19</v>
      </c>
      <c r="K471">
        <v>1382.96606</v>
      </c>
      <c r="L471" t="s">
        <v>3952</v>
      </c>
      <c r="M471" t="s">
        <v>3702</v>
      </c>
      <c r="N471" t="s">
        <v>3953</v>
      </c>
      <c r="O471" t="s">
        <v>3954</v>
      </c>
      <c r="P471">
        <v>530</v>
      </c>
      <c r="Q471" t="b">
        <v>0</v>
      </c>
      <c r="R471" t="b">
        <v>1</v>
      </c>
      <c r="S471" t="b">
        <v>0</v>
      </c>
      <c r="T471" t="s">
        <v>63</v>
      </c>
      <c r="U471" t="b">
        <v>0</v>
      </c>
      <c r="V471" t="b">
        <v>0</v>
      </c>
      <c r="W471">
        <v>17220</v>
      </c>
      <c r="X471">
        <v>0</v>
      </c>
      <c r="Y471">
        <v>0</v>
      </c>
      <c r="Z471">
        <v>1</v>
      </c>
      <c r="AA471">
        <v>-1</v>
      </c>
      <c r="AB471">
        <v>-1</v>
      </c>
      <c r="AC471">
        <v>-1</v>
      </c>
      <c r="AD471">
        <v>-1</v>
      </c>
      <c r="AE471">
        <v>-1</v>
      </c>
      <c r="AF471">
        <v>1</v>
      </c>
      <c r="AG471">
        <v>38.65</v>
      </c>
      <c r="AH471" t="s">
        <v>497</v>
      </c>
      <c r="AI471" t="s">
        <v>3956</v>
      </c>
      <c r="AJ471" t="s">
        <v>62</v>
      </c>
      <c r="AK471">
        <v>243278</v>
      </c>
      <c r="AL471">
        <v>368107</v>
      </c>
      <c r="AM471">
        <v>530280</v>
      </c>
      <c r="AN471">
        <v>230325</v>
      </c>
      <c r="AO471">
        <v>283133</v>
      </c>
      <c r="AP471">
        <v>277375</v>
      </c>
      <c r="AQ471">
        <v>522961</v>
      </c>
      <c r="AR471">
        <v>435762</v>
      </c>
      <c r="AS471">
        <v>421912</v>
      </c>
      <c r="AT471">
        <v>335048</v>
      </c>
      <c r="AU471">
        <v>439699</v>
      </c>
      <c r="AV471">
        <v>472653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380555.10434428201</v>
      </c>
      <c r="BD471">
        <v>263611.12041716097</v>
      </c>
      <c r="BE471">
        <v>460211.62320569903</v>
      </c>
      <c r="BF471">
        <v>415800.02370803599</v>
      </c>
      <c r="BG471">
        <v>0</v>
      </c>
      <c r="BH471">
        <v>143905.44016666699</v>
      </c>
      <c r="BI471">
        <v>28970.3285310543</v>
      </c>
      <c r="BJ471">
        <v>54781.648105720597</v>
      </c>
      <c r="BK471">
        <v>71847.742402314994</v>
      </c>
      <c r="BL471">
        <v>0</v>
      </c>
    </row>
    <row r="472" spans="1:64" x14ac:dyDescent="0.3">
      <c r="A472">
        <v>17219</v>
      </c>
      <c r="B472">
        <v>15.398999999999999</v>
      </c>
      <c r="C472">
        <v>1382.96558</v>
      </c>
      <c r="D472">
        <f t="shared" si="7"/>
        <v>0.34708010110167481</v>
      </c>
      <c r="E472" t="s">
        <v>3951</v>
      </c>
      <c r="F472" t="s">
        <v>532</v>
      </c>
      <c r="G472" t="s">
        <v>62</v>
      </c>
      <c r="H472">
        <v>0.39</v>
      </c>
      <c r="I472" t="b">
        <v>0</v>
      </c>
      <c r="J472">
        <v>13.19</v>
      </c>
      <c r="K472">
        <v>1382.96606</v>
      </c>
      <c r="L472" t="s">
        <v>3952</v>
      </c>
      <c r="M472" t="s">
        <v>3702</v>
      </c>
      <c r="N472" t="s">
        <v>3953</v>
      </c>
      <c r="O472" t="s">
        <v>3954</v>
      </c>
      <c r="P472">
        <v>530</v>
      </c>
      <c r="Q472" t="b">
        <v>0</v>
      </c>
      <c r="R472" t="b">
        <v>1</v>
      </c>
      <c r="S472" t="b">
        <v>0</v>
      </c>
      <c r="T472" t="s">
        <v>63</v>
      </c>
      <c r="U472" t="b">
        <v>0</v>
      </c>
      <c r="V472" t="b">
        <v>0</v>
      </c>
      <c r="W472">
        <v>17219</v>
      </c>
      <c r="X472">
        <v>0</v>
      </c>
      <c r="Y472">
        <v>0</v>
      </c>
      <c r="Z472">
        <v>1</v>
      </c>
      <c r="AA472">
        <v>-1</v>
      </c>
      <c r="AB472">
        <v>-1</v>
      </c>
      <c r="AC472">
        <v>-1</v>
      </c>
      <c r="AD472">
        <v>-1</v>
      </c>
      <c r="AE472">
        <v>-1</v>
      </c>
      <c r="AF472">
        <v>1</v>
      </c>
      <c r="AG472">
        <v>23.54</v>
      </c>
      <c r="AH472" t="s">
        <v>498</v>
      </c>
      <c r="AI472" t="s">
        <v>3955</v>
      </c>
      <c r="AJ472" t="s">
        <v>62</v>
      </c>
      <c r="AK472">
        <v>195694</v>
      </c>
      <c r="AL472">
        <v>393910</v>
      </c>
      <c r="AM472">
        <v>309475</v>
      </c>
      <c r="AN472">
        <v>154537</v>
      </c>
      <c r="AO472">
        <v>162818</v>
      </c>
      <c r="AP472">
        <v>199102</v>
      </c>
      <c r="AQ472">
        <v>324314</v>
      </c>
      <c r="AR472">
        <v>330249</v>
      </c>
      <c r="AS472">
        <v>346456</v>
      </c>
      <c r="AT472">
        <v>185290</v>
      </c>
      <c r="AU472">
        <v>379322</v>
      </c>
      <c r="AV472">
        <v>291487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299693.23976110999</v>
      </c>
      <c r="BD472">
        <v>172152.180634121</v>
      </c>
      <c r="BE472">
        <v>333672.88037343102</v>
      </c>
      <c r="BF472">
        <v>285366.07145360898</v>
      </c>
      <c r="BG472">
        <v>0</v>
      </c>
      <c r="BH472">
        <v>99469.439175911597</v>
      </c>
      <c r="BI472">
        <v>23703.424700872001</v>
      </c>
      <c r="BJ472">
        <v>11460.866185769501</v>
      </c>
      <c r="BK472">
        <v>97160.823098053399</v>
      </c>
      <c r="BL472">
        <v>0</v>
      </c>
    </row>
    <row r="473" spans="1:64" x14ac:dyDescent="0.3">
      <c r="A473">
        <v>16510</v>
      </c>
      <c r="B473">
        <v>13.823</v>
      </c>
      <c r="C473">
        <v>1304.9188200000001</v>
      </c>
      <c r="D473">
        <f t="shared" si="7"/>
        <v>0.28354246210091716</v>
      </c>
      <c r="E473" t="s">
        <v>3700</v>
      </c>
      <c r="F473" t="s">
        <v>532</v>
      </c>
      <c r="G473" t="s">
        <v>62</v>
      </c>
      <c r="H473">
        <v>0.17</v>
      </c>
      <c r="I473" t="b">
        <v>0</v>
      </c>
      <c r="J473">
        <v>13.19</v>
      </c>
      <c r="K473">
        <v>1304.9191900000001</v>
      </c>
      <c r="L473" t="s">
        <v>3701</v>
      </c>
      <c r="M473" t="s">
        <v>3702</v>
      </c>
      <c r="N473" t="s">
        <v>3703</v>
      </c>
      <c r="O473" t="s">
        <v>3704</v>
      </c>
      <c r="P473">
        <v>530</v>
      </c>
      <c r="Q473" t="b">
        <v>0</v>
      </c>
      <c r="R473" t="b">
        <v>1</v>
      </c>
      <c r="S473" t="b">
        <v>0</v>
      </c>
      <c r="T473" t="s">
        <v>63</v>
      </c>
      <c r="U473" t="b">
        <v>0</v>
      </c>
      <c r="V473" t="b">
        <v>0</v>
      </c>
      <c r="W473">
        <v>16510</v>
      </c>
      <c r="X473">
        <v>0</v>
      </c>
      <c r="Y473">
        <v>0</v>
      </c>
      <c r="Z473">
        <v>1</v>
      </c>
      <c r="AA473">
        <v>-1</v>
      </c>
      <c r="AB473">
        <v>-1</v>
      </c>
      <c r="AC473">
        <v>-1</v>
      </c>
      <c r="AD473">
        <v>-1</v>
      </c>
      <c r="AE473">
        <v>-1</v>
      </c>
      <c r="AF473">
        <v>1</v>
      </c>
      <c r="AG473">
        <v>5.05</v>
      </c>
      <c r="AH473" t="s">
        <v>499</v>
      </c>
      <c r="AI473" t="s">
        <v>3705</v>
      </c>
      <c r="AJ473" t="s">
        <v>62</v>
      </c>
      <c r="AK473">
        <v>0</v>
      </c>
      <c r="AL473">
        <v>18685</v>
      </c>
      <c r="AM473">
        <v>10616</v>
      </c>
      <c r="AN473">
        <v>44705</v>
      </c>
      <c r="AO473">
        <v>22803</v>
      </c>
      <c r="AP473">
        <v>0</v>
      </c>
      <c r="AQ473">
        <v>36769</v>
      </c>
      <c r="AR473">
        <v>44327</v>
      </c>
      <c r="AS473">
        <v>44022</v>
      </c>
      <c r="AT473">
        <v>75356</v>
      </c>
      <c r="AU473">
        <v>48072</v>
      </c>
      <c r="AV473">
        <v>58155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9766.8489414180895</v>
      </c>
      <c r="BD473">
        <v>22502.5756197148</v>
      </c>
      <c r="BE473">
        <v>41705.853468400303</v>
      </c>
      <c r="BF473">
        <v>60527.686448467903</v>
      </c>
      <c r="BG473">
        <v>0</v>
      </c>
      <c r="BH473">
        <v>9371.2693868807601</v>
      </c>
      <c r="BI473">
        <v>22354.083348136199</v>
      </c>
      <c r="BJ473">
        <v>4278.4013581488298</v>
      </c>
      <c r="BK473">
        <v>13796.2778974801</v>
      </c>
      <c r="BL473">
        <v>0</v>
      </c>
    </row>
    <row r="474" spans="1:64" x14ac:dyDescent="0.3">
      <c r="A474">
        <v>17161</v>
      </c>
      <c r="B474">
        <v>14.571</v>
      </c>
      <c r="C474">
        <v>1376.91931</v>
      </c>
      <c r="D474">
        <f t="shared" si="7"/>
        <v>8.7151083953156891E-2</v>
      </c>
      <c r="E474" t="s">
        <v>3932</v>
      </c>
      <c r="F474" t="s">
        <v>532</v>
      </c>
      <c r="G474" t="s">
        <v>62</v>
      </c>
      <c r="H474">
        <v>0.11</v>
      </c>
      <c r="I474" t="b">
        <v>0</v>
      </c>
      <c r="J474">
        <v>12.9</v>
      </c>
      <c r="K474">
        <v>1376.9191900000001</v>
      </c>
      <c r="L474" t="s">
        <v>3933</v>
      </c>
      <c r="M474" t="s">
        <v>3702</v>
      </c>
      <c r="N474" t="s">
        <v>3934</v>
      </c>
      <c r="O474" t="s">
        <v>3935</v>
      </c>
      <c r="P474">
        <v>530</v>
      </c>
      <c r="Q474" t="b">
        <v>0</v>
      </c>
      <c r="R474" t="b">
        <v>1</v>
      </c>
      <c r="S474" t="b">
        <v>0</v>
      </c>
      <c r="T474" t="s">
        <v>63</v>
      </c>
      <c r="U474" t="b">
        <v>0</v>
      </c>
      <c r="V474" t="b">
        <v>0</v>
      </c>
      <c r="W474">
        <v>17161</v>
      </c>
      <c r="X474">
        <v>0</v>
      </c>
      <c r="Y474">
        <v>0</v>
      </c>
      <c r="Z474">
        <v>1</v>
      </c>
      <c r="AA474">
        <v>-1</v>
      </c>
      <c r="AB474">
        <v>-1</v>
      </c>
      <c r="AC474">
        <v>-1</v>
      </c>
      <c r="AD474">
        <v>-1</v>
      </c>
      <c r="AE474">
        <v>-1</v>
      </c>
      <c r="AF474">
        <v>1</v>
      </c>
      <c r="AG474">
        <v>10.87</v>
      </c>
      <c r="AH474" t="s">
        <v>495</v>
      </c>
      <c r="AI474" t="s">
        <v>3937</v>
      </c>
      <c r="AJ474" t="s">
        <v>62</v>
      </c>
      <c r="AK474">
        <v>23653</v>
      </c>
      <c r="AL474">
        <v>23739</v>
      </c>
      <c r="AM474">
        <v>69670</v>
      </c>
      <c r="AN474">
        <v>39452</v>
      </c>
      <c r="AO474">
        <v>18202</v>
      </c>
      <c r="AP474">
        <v>0</v>
      </c>
      <c r="AQ474">
        <v>60142</v>
      </c>
      <c r="AR474">
        <v>96291</v>
      </c>
      <c r="AS474">
        <v>54141</v>
      </c>
      <c r="AT474">
        <v>95104</v>
      </c>
      <c r="AU474">
        <v>88472</v>
      </c>
      <c r="AV474">
        <v>89429</v>
      </c>
      <c r="AW474">
        <v>0</v>
      </c>
      <c r="AX474">
        <v>8332</v>
      </c>
      <c r="AY474">
        <v>0</v>
      </c>
      <c r="AZ474">
        <v>0</v>
      </c>
      <c r="BA474">
        <v>0</v>
      </c>
      <c r="BB474">
        <v>0</v>
      </c>
      <c r="BC474">
        <v>39020.893194439399</v>
      </c>
      <c r="BD474">
        <v>19218.118359044402</v>
      </c>
      <c r="BE474">
        <v>70191.305308596697</v>
      </c>
      <c r="BF474">
        <v>91001.465758630395</v>
      </c>
      <c r="BG474">
        <v>1388.58579714593</v>
      </c>
      <c r="BH474">
        <v>26543.3610178702</v>
      </c>
      <c r="BI474">
        <v>19745.784246955202</v>
      </c>
      <c r="BJ474">
        <v>22801.122644482999</v>
      </c>
      <c r="BK474">
        <v>3584.5831407213</v>
      </c>
      <c r="BL474">
        <v>3401.32666708337</v>
      </c>
    </row>
    <row r="475" spans="1:64" x14ac:dyDescent="0.3">
      <c r="A475" s="13">
        <v>9352</v>
      </c>
      <c r="B475" s="13">
        <v>16.634</v>
      </c>
      <c r="C475" s="13">
        <v>710.48870999999997</v>
      </c>
      <c r="D475" s="13">
        <f t="shared" si="7"/>
        <v>5.3343848592604397</v>
      </c>
      <c r="E475" s="13" t="s">
        <v>2240</v>
      </c>
      <c r="F475" s="13" t="s">
        <v>512</v>
      </c>
      <c r="G475" s="13" t="s">
        <v>62</v>
      </c>
      <c r="H475" s="13">
        <v>0.28000000000000003</v>
      </c>
      <c r="I475" s="13" t="b">
        <v>0</v>
      </c>
      <c r="J475" s="13">
        <v>7.7</v>
      </c>
      <c r="K475" s="13">
        <v>710.48491999999999</v>
      </c>
      <c r="L475" s="13" t="s">
        <v>2241</v>
      </c>
      <c r="M475" s="13" t="s">
        <v>2050</v>
      </c>
      <c r="N475" s="13" t="s">
        <v>2242</v>
      </c>
      <c r="O475" s="13" t="s">
        <v>2243</v>
      </c>
      <c r="P475" s="13">
        <v>530</v>
      </c>
      <c r="Q475" s="13" t="b">
        <v>0</v>
      </c>
      <c r="R475" s="13" t="b">
        <v>1</v>
      </c>
      <c r="S475" s="13" t="b">
        <v>0</v>
      </c>
      <c r="T475" s="13" t="s">
        <v>63</v>
      </c>
      <c r="U475" s="13" t="b">
        <v>0</v>
      </c>
      <c r="V475" s="13" t="b">
        <v>0</v>
      </c>
      <c r="W475" s="13">
        <v>9352</v>
      </c>
      <c r="X475" s="13">
        <v>0</v>
      </c>
      <c r="Y475" s="13">
        <v>0</v>
      </c>
      <c r="Z475" s="13">
        <v>0.98</v>
      </c>
      <c r="AA475" s="13">
        <v>-1</v>
      </c>
      <c r="AB475" s="13">
        <v>-1</v>
      </c>
      <c r="AC475" s="13">
        <v>-1</v>
      </c>
      <c r="AD475" s="13">
        <v>-1</v>
      </c>
      <c r="AE475" s="13">
        <v>-1</v>
      </c>
      <c r="AF475" s="13">
        <v>0.98</v>
      </c>
      <c r="AG475" s="13">
        <v>23.68</v>
      </c>
      <c r="AH475" s="13" t="s">
        <v>499</v>
      </c>
      <c r="AI475" s="13" t="s">
        <v>2246</v>
      </c>
      <c r="AJ475" s="13" t="s">
        <v>62</v>
      </c>
      <c r="AK475" s="13">
        <v>350710</v>
      </c>
      <c r="AL475" s="13">
        <v>356471</v>
      </c>
      <c r="AM475" s="13">
        <v>266582</v>
      </c>
      <c r="AN475" s="13">
        <v>441183</v>
      </c>
      <c r="AO475" s="13">
        <v>406590</v>
      </c>
      <c r="AP475" s="13">
        <v>389764</v>
      </c>
      <c r="AQ475" s="13">
        <v>482576</v>
      </c>
      <c r="AR475" s="13">
        <v>461549</v>
      </c>
      <c r="AS475" s="13">
        <v>486298</v>
      </c>
      <c r="AT475" s="13">
        <v>437534</v>
      </c>
      <c r="AU475" s="13">
        <v>425872</v>
      </c>
      <c r="AV475" s="13">
        <v>404651</v>
      </c>
      <c r="AW475" s="13">
        <v>0</v>
      </c>
      <c r="AX475" s="13">
        <v>0</v>
      </c>
      <c r="AY475" s="13">
        <v>0</v>
      </c>
      <c r="AZ475" s="13">
        <v>0</v>
      </c>
      <c r="BA475" s="13">
        <v>0</v>
      </c>
      <c r="BB475" s="13">
        <v>0</v>
      </c>
      <c r="BC475" s="13">
        <v>324587.63799908699</v>
      </c>
      <c r="BD475" s="13">
        <v>412512.54045013798</v>
      </c>
      <c r="BE475" s="13">
        <v>476807.80914517603</v>
      </c>
      <c r="BF475" s="13">
        <v>422685.66092176101</v>
      </c>
      <c r="BG475" s="13">
        <v>0</v>
      </c>
      <c r="BH475" s="13">
        <v>50316.496771653103</v>
      </c>
      <c r="BI475" s="13">
        <v>26216.343488020499</v>
      </c>
      <c r="BJ475" s="13">
        <v>13344.981746351499</v>
      </c>
      <c r="BK475" s="13">
        <v>16671.5194852069</v>
      </c>
      <c r="BL475" s="13">
        <v>0</v>
      </c>
    </row>
    <row r="476" spans="1:64" x14ac:dyDescent="0.3">
      <c r="A476">
        <v>9068</v>
      </c>
      <c r="B476">
        <v>15.743</v>
      </c>
      <c r="C476">
        <v>696.47240999999997</v>
      </c>
      <c r="D476">
        <f t="shared" si="7"/>
        <v>4.6376782959969587</v>
      </c>
      <c r="E476" t="s">
        <v>2048</v>
      </c>
      <c r="F476" t="s">
        <v>512</v>
      </c>
      <c r="G476" t="s">
        <v>62</v>
      </c>
      <c r="H476">
        <v>0.56000000000000005</v>
      </c>
      <c r="I476" t="b">
        <v>0</v>
      </c>
      <c r="J476">
        <v>7.51</v>
      </c>
      <c r="K476">
        <v>696.46918000000005</v>
      </c>
      <c r="L476" t="s">
        <v>2049</v>
      </c>
      <c r="M476" t="s">
        <v>2050</v>
      </c>
      <c r="N476" t="s">
        <v>2051</v>
      </c>
      <c r="O476" t="s">
        <v>2052</v>
      </c>
      <c r="P476">
        <v>530</v>
      </c>
      <c r="Q476" t="b">
        <v>0</v>
      </c>
      <c r="R476" t="b">
        <v>1</v>
      </c>
      <c r="S476" t="b">
        <v>0</v>
      </c>
      <c r="T476" t="s">
        <v>63</v>
      </c>
      <c r="U476" t="b">
        <v>0</v>
      </c>
      <c r="V476" t="b">
        <v>0</v>
      </c>
      <c r="W476">
        <v>9068</v>
      </c>
      <c r="X476">
        <v>0</v>
      </c>
      <c r="Y476">
        <v>0</v>
      </c>
      <c r="Z476">
        <v>0.99</v>
      </c>
      <c r="AA476">
        <v>-1</v>
      </c>
      <c r="AB476">
        <v>-1</v>
      </c>
      <c r="AC476">
        <v>-1</v>
      </c>
      <c r="AD476">
        <v>-1</v>
      </c>
      <c r="AE476">
        <v>-1</v>
      </c>
      <c r="AF476">
        <v>0.99</v>
      </c>
      <c r="AG476">
        <v>36.880000000000003</v>
      </c>
      <c r="AH476" t="s">
        <v>499</v>
      </c>
      <c r="AI476" t="s">
        <v>2053</v>
      </c>
      <c r="AJ476" t="s">
        <v>62</v>
      </c>
      <c r="AK476">
        <v>555104</v>
      </c>
      <c r="AL476">
        <v>157009</v>
      </c>
      <c r="AM476">
        <v>277371</v>
      </c>
      <c r="AN476">
        <v>649012</v>
      </c>
      <c r="AO476">
        <v>702453</v>
      </c>
      <c r="AP476">
        <v>671284</v>
      </c>
      <c r="AQ476">
        <v>921621</v>
      </c>
      <c r="AR476">
        <v>791477</v>
      </c>
      <c r="AS476">
        <v>780866</v>
      </c>
      <c r="AT476">
        <v>978673</v>
      </c>
      <c r="AU476">
        <v>999478</v>
      </c>
      <c r="AV476">
        <v>691507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329828.31914723001</v>
      </c>
      <c r="BD476">
        <v>674249.72052219999</v>
      </c>
      <c r="BE476">
        <v>831321.14293347299</v>
      </c>
      <c r="BF476">
        <v>889885.77090940403</v>
      </c>
      <c r="BG476">
        <v>0</v>
      </c>
      <c r="BH476">
        <v>204165.699018185</v>
      </c>
      <c r="BI476">
        <v>26843.738924413399</v>
      </c>
      <c r="BJ476">
        <v>78381.356266819203</v>
      </c>
      <c r="BK476">
        <v>172115.86512308</v>
      </c>
      <c r="BL476">
        <v>0</v>
      </c>
    </row>
    <row r="477" spans="1:64" x14ac:dyDescent="0.3">
      <c r="A477">
        <v>9111</v>
      </c>
      <c r="B477">
        <v>15.856999999999999</v>
      </c>
      <c r="C477">
        <v>698.48779000000002</v>
      </c>
      <c r="D477">
        <f t="shared" si="7"/>
        <v>4.1088932886767315</v>
      </c>
      <c r="E477" t="s">
        <v>2078</v>
      </c>
      <c r="F477" t="s">
        <v>512</v>
      </c>
      <c r="G477" t="s">
        <v>62</v>
      </c>
      <c r="H477">
        <v>0.06</v>
      </c>
      <c r="I477" t="b">
        <v>1</v>
      </c>
      <c r="J477">
        <v>7.88</v>
      </c>
      <c r="K477">
        <v>698.48491999999999</v>
      </c>
      <c r="L477" t="s">
        <v>2079</v>
      </c>
      <c r="M477" t="s">
        <v>2050</v>
      </c>
      <c r="N477" t="s">
        <v>2080</v>
      </c>
      <c r="O477" t="s">
        <v>2081</v>
      </c>
      <c r="P477">
        <v>530</v>
      </c>
      <c r="Q477" t="b">
        <v>0</v>
      </c>
      <c r="R477" t="b">
        <v>1</v>
      </c>
      <c r="S477" t="b">
        <v>0</v>
      </c>
      <c r="T477" t="s">
        <v>63</v>
      </c>
      <c r="U477" t="b">
        <v>0</v>
      </c>
      <c r="V477" t="b">
        <v>0</v>
      </c>
      <c r="W477">
        <v>9111</v>
      </c>
      <c r="X477">
        <v>0</v>
      </c>
      <c r="Y477">
        <v>0</v>
      </c>
      <c r="Z477">
        <v>0.98</v>
      </c>
      <c r="AA477" t="s">
        <v>62</v>
      </c>
      <c r="AB477" t="s">
        <v>62</v>
      </c>
      <c r="AC477" t="s">
        <v>62</v>
      </c>
      <c r="AD477">
        <v>8</v>
      </c>
      <c r="AE477" t="s">
        <v>62</v>
      </c>
      <c r="AF477">
        <v>0.49</v>
      </c>
      <c r="AG477">
        <v>49.2</v>
      </c>
      <c r="AH477" t="s">
        <v>499</v>
      </c>
      <c r="AI477" t="s">
        <v>2083</v>
      </c>
      <c r="AJ477" t="s">
        <v>2084</v>
      </c>
      <c r="AK477">
        <v>387777</v>
      </c>
      <c r="AL477">
        <v>366468</v>
      </c>
      <c r="AM477">
        <v>272954</v>
      </c>
      <c r="AN477">
        <v>527632</v>
      </c>
      <c r="AO477">
        <v>659697</v>
      </c>
      <c r="AP477">
        <v>396946</v>
      </c>
      <c r="AQ477">
        <v>701628</v>
      </c>
      <c r="AR477">
        <v>562234</v>
      </c>
      <c r="AS477">
        <v>700367</v>
      </c>
      <c r="AT477">
        <v>676748</v>
      </c>
      <c r="AU477">
        <v>785735</v>
      </c>
      <c r="AV477">
        <v>516955</v>
      </c>
      <c r="AW477">
        <v>25323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342399.46442417899</v>
      </c>
      <c r="BD477">
        <v>528091.71865250799</v>
      </c>
      <c r="BE477">
        <v>654742.89095874596</v>
      </c>
      <c r="BF477">
        <v>659812.55197808205</v>
      </c>
      <c r="BG477">
        <v>4220.4806324056599</v>
      </c>
      <c r="BH477">
        <v>61078.418283360297</v>
      </c>
      <c r="BI477">
        <v>131375.80562793501</v>
      </c>
      <c r="BJ477">
        <v>80117.715751632</v>
      </c>
      <c r="BK477">
        <v>135187.69594311999</v>
      </c>
      <c r="BL477">
        <v>10338.0240186927</v>
      </c>
    </row>
    <row r="478" spans="1:64" x14ac:dyDescent="0.3">
      <c r="A478">
        <v>9351</v>
      </c>
      <c r="B478">
        <v>16.347000000000001</v>
      </c>
      <c r="C478">
        <v>710.48773000000006</v>
      </c>
      <c r="D478">
        <f t="shared" si="7"/>
        <v>3.9550452387753743</v>
      </c>
      <c r="E478" t="s">
        <v>2240</v>
      </c>
      <c r="F478" t="s">
        <v>512</v>
      </c>
      <c r="G478" t="s">
        <v>62</v>
      </c>
      <c r="H478">
        <v>0.67</v>
      </c>
      <c r="I478" t="b">
        <v>1</v>
      </c>
      <c r="J478">
        <v>7.7</v>
      </c>
      <c r="K478">
        <v>710.48491999999999</v>
      </c>
      <c r="L478" t="s">
        <v>2241</v>
      </c>
      <c r="M478" t="s">
        <v>2050</v>
      </c>
      <c r="N478" t="s">
        <v>2242</v>
      </c>
      <c r="O478" t="s">
        <v>2243</v>
      </c>
      <c r="P478">
        <v>530</v>
      </c>
      <c r="Q478" t="b">
        <v>0</v>
      </c>
      <c r="R478" t="b">
        <v>1</v>
      </c>
      <c r="S478" t="b">
        <v>0</v>
      </c>
      <c r="T478" t="s">
        <v>63</v>
      </c>
      <c r="U478" t="b">
        <v>0</v>
      </c>
      <c r="V478" t="b">
        <v>0</v>
      </c>
      <c r="W478">
        <v>9351</v>
      </c>
      <c r="X478">
        <v>0</v>
      </c>
      <c r="Y478">
        <v>0</v>
      </c>
      <c r="Z478">
        <v>0.98</v>
      </c>
      <c r="AA478" t="s">
        <v>62</v>
      </c>
      <c r="AB478" t="s">
        <v>62</v>
      </c>
      <c r="AC478" t="s">
        <v>62</v>
      </c>
      <c r="AD478">
        <v>8</v>
      </c>
      <c r="AE478" t="s">
        <v>62</v>
      </c>
      <c r="AF478">
        <v>0.49</v>
      </c>
      <c r="AG478">
        <v>151.85</v>
      </c>
      <c r="AH478" t="s">
        <v>495</v>
      </c>
      <c r="AI478" t="s">
        <v>2244</v>
      </c>
      <c r="AJ478" t="s">
        <v>2245</v>
      </c>
      <c r="AK478">
        <v>3073632</v>
      </c>
      <c r="AL478">
        <v>2940479</v>
      </c>
      <c r="AM478">
        <v>2571341</v>
      </c>
      <c r="AN478">
        <v>3245659</v>
      </c>
      <c r="AO478">
        <v>3125444</v>
      </c>
      <c r="AP478">
        <v>2767467</v>
      </c>
      <c r="AQ478">
        <v>3624603</v>
      </c>
      <c r="AR478">
        <v>3103702</v>
      </c>
      <c r="AS478">
        <v>3348648</v>
      </c>
      <c r="AT478">
        <v>2995256</v>
      </c>
      <c r="AU478">
        <v>3326754</v>
      </c>
      <c r="AV478">
        <v>2537677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2861816.8716936898</v>
      </c>
      <c r="BD478">
        <v>3046190.1009717798</v>
      </c>
      <c r="BE478">
        <v>3358984.1171508799</v>
      </c>
      <c r="BF478">
        <v>2953229.0673594698</v>
      </c>
      <c r="BG478">
        <v>0</v>
      </c>
      <c r="BH478">
        <v>260220.67889896501</v>
      </c>
      <c r="BI478">
        <v>248752.97184438899</v>
      </c>
      <c r="BJ478">
        <v>260604.553616344</v>
      </c>
      <c r="BK478">
        <v>396213.62552053703</v>
      </c>
      <c r="BL478">
        <v>0</v>
      </c>
    </row>
    <row r="479" spans="1:64" x14ac:dyDescent="0.3">
      <c r="A479">
        <v>9110</v>
      </c>
      <c r="B479">
        <v>15.266</v>
      </c>
      <c r="C479">
        <v>698.48761000000002</v>
      </c>
      <c r="D479">
        <f t="shared" si="7"/>
        <v>3.8511926643020633</v>
      </c>
      <c r="E479" t="s">
        <v>2078</v>
      </c>
      <c r="F479" t="s">
        <v>512</v>
      </c>
      <c r="G479" t="s">
        <v>62</v>
      </c>
      <c r="H479">
        <v>0.56000000000000005</v>
      </c>
      <c r="I479" t="b">
        <v>0</v>
      </c>
      <c r="J479">
        <v>7.88</v>
      </c>
      <c r="K479">
        <v>698.48491999999999</v>
      </c>
      <c r="L479" t="s">
        <v>2079</v>
      </c>
      <c r="M479" t="s">
        <v>2050</v>
      </c>
      <c r="N479" t="s">
        <v>2080</v>
      </c>
      <c r="O479" t="s">
        <v>2081</v>
      </c>
      <c r="P479">
        <v>530</v>
      </c>
      <c r="Q479" t="b">
        <v>0</v>
      </c>
      <c r="R479" t="b">
        <v>1</v>
      </c>
      <c r="S479" t="b">
        <v>0</v>
      </c>
      <c r="T479" t="s">
        <v>63</v>
      </c>
      <c r="U479" t="b">
        <v>0</v>
      </c>
      <c r="V479" t="b">
        <v>0</v>
      </c>
      <c r="W479">
        <v>9110</v>
      </c>
      <c r="X479">
        <v>0</v>
      </c>
      <c r="Y479">
        <v>0</v>
      </c>
      <c r="Z479">
        <v>0.98</v>
      </c>
      <c r="AA479">
        <v>-1</v>
      </c>
      <c r="AB479">
        <v>-1</v>
      </c>
      <c r="AC479">
        <v>-1</v>
      </c>
      <c r="AD479">
        <v>-1</v>
      </c>
      <c r="AE479">
        <v>-1</v>
      </c>
      <c r="AF479">
        <v>0.98</v>
      </c>
      <c r="AG479">
        <v>53.43</v>
      </c>
      <c r="AH479" t="s">
        <v>498</v>
      </c>
      <c r="AI479" t="s">
        <v>2082</v>
      </c>
      <c r="AJ479" t="s">
        <v>62</v>
      </c>
      <c r="AK479">
        <v>762694</v>
      </c>
      <c r="AL479">
        <v>846700</v>
      </c>
      <c r="AM479">
        <v>860471</v>
      </c>
      <c r="AN479">
        <v>750391</v>
      </c>
      <c r="AO479">
        <v>856343</v>
      </c>
      <c r="AP479">
        <v>699739</v>
      </c>
      <c r="AQ479">
        <v>814679</v>
      </c>
      <c r="AR479">
        <v>960871</v>
      </c>
      <c r="AS479">
        <v>756735</v>
      </c>
      <c r="AT479">
        <v>654300</v>
      </c>
      <c r="AU479">
        <v>776382</v>
      </c>
      <c r="AV479">
        <v>714500</v>
      </c>
      <c r="AW479">
        <v>7705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823288.179630953</v>
      </c>
      <c r="BD479">
        <v>768824.13623861398</v>
      </c>
      <c r="BE479">
        <v>844094.86911754205</v>
      </c>
      <c r="BF479">
        <v>715060.54862490797</v>
      </c>
      <c r="BG479">
        <v>1284.1127362449299</v>
      </c>
      <c r="BH479">
        <v>52925.731114962298</v>
      </c>
      <c r="BI479">
        <v>79912.575099373804</v>
      </c>
      <c r="BJ479">
        <v>105199.174942741</v>
      </c>
      <c r="BK479">
        <v>61042.599107993999</v>
      </c>
      <c r="BL479">
        <v>3145.4209760092099</v>
      </c>
    </row>
    <row r="480" spans="1:64" x14ac:dyDescent="0.3">
      <c r="A480">
        <v>9633</v>
      </c>
      <c r="B480">
        <v>17.225999999999999</v>
      </c>
      <c r="C480">
        <v>724.50316999999995</v>
      </c>
      <c r="D480">
        <f t="shared" si="7"/>
        <v>3.6991003276494321</v>
      </c>
      <c r="E480" t="s">
        <v>2449</v>
      </c>
      <c r="F480" t="s">
        <v>512</v>
      </c>
      <c r="G480" t="s">
        <v>62</v>
      </c>
      <c r="H480">
        <v>0.61</v>
      </c>
      <c r="I480" t="b">
        <v>0</v>
      </c>
      <c r="J480">
        <v>8.0500000000000007</v>
      </c>
      <c r="K480">
        <v>724.50049000000001</v>
      </c>
      <c r="L480" t="s">
        <v>2450</v>
      </c>
      <c r="M480" t="s">
        <v>2050</v>
      </c>
      <c r="N480" t="s">
        <v>2451</v>
      </c>
      <c r="O480" t="s">
        <v>2452</v>
      </c>
      <c r="P480">
        <v>530</v>
      </c>
      <c r="Q480" t="b">
        <v>0</v>
      </c>
      <c r="R480" t="b">
        <v>1</v>
      </c>
      <c r="S480" t="b">
        <v>0</v>
      </c>
      <c r="T480" t="s">
        <v>63</v>
      </c>
      <c r="U480" t="b">
        <v>0</v>
      </c>
      <c r="V480" t="b">
        <v>0</v>
      </c>
      <c r="W480">
        <v>9633</v>
      </c>
      <c r="X480">
        <v>0</v>
      </c>
      <c r="Y480">
        <v>0</v>
      </c>
      <c r="Z480">
        <v>0.98</v>
      </c>
      <c r="AA480">
        <v>-1</v>
      </c>
      <c r="AB480">
        <v>-1</v>
      </c>
      <c r="AC480">
        <v>-1</v>
      </c>
      <c r="AD480">
        <v>-1</v>
      </c>
      <c r="AE480">
        <v>-1</v>
      </c>
      <c r="AF480">
        <v>0.98</v>
      </c>
      <c r="AG480">
        <v>10.33</v>
      </c>
      <c r="AH480" t="s">
        <v>493</v>
      </c>
      <c r="AI480" t="s">
        <v>2453</v>
      </c>
      <c r="AJ480" t="s">
        <v>62</v>
      </c>
      <c r="AK480">
        <v>257924</v>
      </c>
      <c r="AL480">
        <v>240251</v>
      </c>
      <c r="AM480">
        <v>205305</v>
      </c>
      <c r="AN480">
        <v>245929</v>
      </c>
      <c r="AO480">
        <v>226486</v>
      </c>
      <c r="AP480">
        <v>141775</v>
      </c>
      <c r="AQ480">
        <v>311300</v>
      </c>
      <c r="AR480">
        <v>251527</v>
      </c>
      <c r="AS480">
        <v>250997</v>
      </c>
      <c r="AT480">
        <v>269614</v>
      </c>
      <c r="AU480">
        <v>218788</v>
      </c>
      <c r="AV480">
        <v>213502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234493.46616972101</v>
      </c>
      <c r="BD480">
        <v>204729.812403602</v>
      </c>
      <c r="BE480">
        <v>271274.49497083802</v>
      </c>
      <c r="BF480">
        <v>233967.94249377499</v>
      </c>
      <c r="BG480">
        <v>0</v>
      </c>
      <c r="BH480">
        <v>26777.831066497001</v>
      </c>
      <c r="BI480">
        <v>55380.538746949896</v>
      </c>
      <c r="BJ480">
        <v>34664.085512600403</v>
      </c>
      <c r="BK480">
        <v>30983.006868224398</v>
      </c>
      <c r="BL480">
        <v>0</v>
      </c>
    </row>
    <row r="481" spans="1:64" x14ac:dyDescent="0.3">
      <c r="A481">
        <v>9400</v>
      </c>
      <c r="B481">
        <v>16.155999999999999</v>
      </c>
      <c r="C481">
        <v>712.50310999999999</v>
      </c>
      <c r="D481">
        <f t="shared" si="7"/>
        <v>3.6771904535517894</v>
      </c>
      <c r="E481" t="s">
        <v>2263</v>
      </c>
      <c r="F481" t="s">
        <v>512</v>
      </c>
      <c r="G481" t="s">
        <v>62</v>
      </c>
      <c r="H481">
        <v>0.28000000000000003</v>
      </c>
      <c r="I481" t="b">
        <v>1</v>
      </c>
      <c r="J481">
        <v>7.99</v>
      </c>
      <c r="K481">
        <v>712.50049000000001</v>
      </c>
      <c r="L481" t="s">
        <v>2264</v>
      </c>
      <c r="M481" t="s">
        <v>2050</v>
      </c>
      <c r="N481" t="s">
        <v>2265</v>
      </c>
      <c r="O481" t="s">
        <v>2266</v>
      </c>
      <c r="P481">
        <v>530</v>
      </c>
      <c r="Q481" t="b">
        <v>0</v>
      </c>
      <c r="R481" t="b">
        <v>1</v>
      </c>
      <c r="S481" t="b">
        <v>0</v>
      </c>
      <c r="T481" t="s">
        <v>63</v>
      </c>
      <c r="U481" t="b">
        <v>0</v>
      </c>
      <c r="V481" t="b">
        <v>0</v>
      </c>
      <c r="W481">
        <v>9400</v>
      </c>
      <c r="X481">
        <v>0</v>
      </c>
      <c r="Y481">
        <v>0</v>
      </c>
      <c r="Z481">
        <v>0.99</v>
      </c>
      <c r="AA481" t="s">
        <v>62</v>
      </c>
      <c r="AB481" t="s">
        <v>62</v>
      </c>
      <c r="AC481" t="s">
        <v>62</v>
      </c>
      <c r="AD481">
        <v>8</v>
      </c>
      <c r="AE481" t="s">
        <v>62</v>
      </c>
      <c r="AF481">
        <v>0.49</v>
      </c>
      <c r="AG481">
        <v>379.78</v>
      </c>
      <c r="AH481" t="s">
        <v>498</v>
      </c>
      <c r="AI481" t="s">
        <v>2267</v>
      </c>
      <c r="AJ481" t="s">
        <v>2268</v>
      </c>
      <c r="AK481">
        <v>15190306</v>
      </c>
      <c r="AL481">
        <v>16688870</v>
      </c>
      <c r="AM481">
        <v>13860868</v>
      </c>
      <c r="AN481">
        <v>11831665</v>
      </c>
      <c r="AO481">
        <v>13871077</v>
      </c>
      <c r="AP481">
        <v>11196745</v>
      </c>
      <c r="AQ481">
        <v>14479659</v>
      </c>
      <c r="AR481">
        <v>12443108</v>
      </c>
      <c r="AS481">
        <v>12932365</v>
      </c>
      <c r="AT481">
        <v>12239729</v>
      </c>
      <c r="AU481">
        <v>12383157</v>
      </c>
      <c r="AV481">
        <v>10220054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15246681.335829601</v>
      </c>
      <c r="BD481">
        <v>12299829.021535899</v>
      </c>
      <c r="BE481">
        <v>13285044.2627621</v>
      </c>
      <c r="BF481">
        <v>11614313.1360544</v>
      </c>
      <c r="BG481">
        <v>0</v>
      </c>
      <c r="BH481">
        <v>1414843.72150058</v>
      </c>
      <c r="BI481">
        <v>1397281.6419259</v>
      </c>
      <c r="BJ481">
        <v>1063095.3405428501</v>
      </c>
      <c r="BK481">
        <v>1209591.3809282801</v>
      </c>
      <c r="BL481">
        <v>0</v>
      </c>
    </row>
    <row r="482" spans="1:64" x14ac:dyDescent="0.3">
      <c r="A482">
        <v>9945</v>
      </c>
      <c r="B482">
        <v>18.100999999999999</v>
      </c>
      <c r="C482">
        <v>738.51880000000006</v>
      </c>
      <c r="D482">
        <f t="shared" si="7"/>
        <v>3.5611948754858163</v>
      </c>
      <c r="E482" t="s">
        <v>2604</v>
      </c>
      <c r="F482" t="s">
        <v>512</v>
      </c>
      <c r="G482" t="s">
        <v>62</v>
      </c>
      <c r="H482">
        <v>0.67</v>
      </c>
      <c r="I482" t="b">
        <v>0</v>
      </c>
      <c r="J482">
        <v>8.16</v>
      </c>
      <c r="K482">
        <v>738.51616999999999</v>
      </c>
      <c r="L482" t="s">
        <v>2605</v>
      </c>
      <c r="M482" t="s">
        <v>2050</v>
      </c>
      <c r="N482" t="s">
        <v>2606</v>
      </c>
      <c r="O482" t="s">
        <v>2607</v>
      </c>
      <c r="P482">
        <v>530</v>
      </c>
      <c r="Q482" t="b">
        <v>0</v>
      </c>
      <c r="R482" t="b">
        <v>1</v>
      </c>
      <c r="S482" t="b">
        <v>0</v>
      </c>
      <c r="T482" t="s">
        <v>63</v>
      </c>
      <c r="U482" t="b">
        <v>0</v>
      </c>
      <c r="V482" t="b">
        <v>0</v>
      </c>
      <c r="W482">
        <v>9945</v>
      </c>
      <c r="X482">
        <v>0</v>
      </c>
      <c r="Y482">
        <v>0</v>
      </c>
      <c r="Z482">
        <v>0.98</v>
      </c>
      <c r="AA482">
        <v>-1</v>
      </c>
      <c r="AB482">
        <v>-1</v>
      </c>
      <c r="AC482">
        <v>-1</v>
      </c>
      <c r="AD482">
        <v>-1</v>
      </c>
      <c r="AE482">
        <v>-1</v>
      </c>
      <c r="AF482">
        <v>0.98</v>
      </c>
      <c r="AG482">
        <v>10.050000000000001</v>
      </c>
      <c r="AH482" t="s">
        <v>500</v>
      </c>
      <c r="AI482" t="s">
        <v>2608</v>
      </c>
      <c r="AJ482" t="s">
        <v>62</v>
      </c>
      <c r="AK482">
        <v>333813</v>
      </c>
      <c r="AL482">
        <v>265493</v>
      </c>
      <c r="AM482">
        <v>223132</v>
      </c>
      <c r="AN482">
        <v>119928</v>
      </c>
      <c r="AO482">
        <v>176699</v>
      </c>
      <c r="AP482">
        <v>125759</v>
      </c>
      <c r="AQ482">
        <v>191843</v>
      </c>
      <c r="AR482">
        <v>164809</v>
      </c>
      <c r="AS482">
        <v>144099</v>
      </c>
      <c r="AT482">
        <v>132467</v>
      </c>
      <c r="AU482">
        <v>114902</v>
      </c>
      <c r="AV482">
        <v>116134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274146.34270306298</v>
      </c>
      <c r="BD482">
        <v>140795.12607622801</v>
      </c>
      <c r="BE482">
        <v>166917.19661151301</v>
      </c>
      <c r="BF482">
        <v>121167.86571171301</v>
      </c>
      <c r="BG482">
        <v>0</v>
      </c>
      <c r="BH482">
        <v>55845.545525973102</v>
      </c>
      <c r="BI482">
        <v>31229.9320660837</v>
      </c>
      <c r="BJ482">
        <v>23941.757716398701</v>
      </c>
      <c r="BK482">
        <v>9804.8374914225897</v>
      </c>
      <c r="BL482">
        <v>0</v>
      </c>
    </row>
    <row r="483" spans="1:64" x14ac:dyDescent="0.3">
      <c r="A483">
        <v>9998</v>
      </c>
      <c r="B483">
        <v>17.942</v>
      </c>
      <c r="C483">
        <v>740.53394000000003</v>
      </c>
      <c r="D483">
        <f t="shared" si="7"/>
        <v>2.8898151302266664</v>
      </c>
      <c r="E483" t="s">
        <v>2624</v>
      </c>
      <c r="F483" t="s">
        <v>512</v>
      </c>
      <c r="G483" t="s">
        <v>62</v>
      </c>
      <c r="H483">
        <v>0.5</v>
      </c>
      <c r="I483" t="b">
        <v>1</v>
      </c>
      <c r="J483">
        <v>8.26</v>
      </c>
      <c r="K483">
        <v>740.53179999999998</v>
      </c>
      <c r="L483" t="s">
        <v>2625</v>
      </c>
      <c r="M483" t="s">
        <v>2050</v>
      </c>
      <c r="N483" t="s">
        <v>2626</v>
      </c>
      <c r="O483" t="s">
        <v>2627</v>
      </c>
      <c r="P483">
        <v>530</v>
      </c>
      <c r="Q483" t="b">
        <v>0</v>
      </c>
      <c r="R483" t="b">
        <v>1</v>
      </c>
      <c r="S483" t="b">
        <v>0</v>
      </c>
      <c r="T483" t="s">
        <v>63</v>
      </c>
      <c r="U483" t="b">
        <v>0</v>
      </c>
      <c r="V483" t="b">
        <v>0</v>
      </c>
      <c r="W483">
        <v>9998</v>
      </c>
      <c r="X483">
        <v>0</v>
      </c>
      <c r="Y483">
        <v>0</v>
      </c>
      <c r="Z483">
        <v>0.99</v>
      </c>
      <c r="AA483" t="s">
        <v>62</v>
      </c>
      <c r="AB483" t="s">
        <v>62</v>
      </c>
      <c r="AC483" t="s">
        <v>62</v>
      </c>
      <c r="AD483">
        <v>8</v>
      </c>
      <c r="AE483" t="s">
        <v>62</v>
      </c>
      <c r="AF483">
        <v>0.5</v>
      </c>
      <c r="AG483">
        <v>110.46</v>
      </c>
      <c r="AH483" t="s">
        <v>498</v>
      </c>
      <c r="AI483" t="s">
        <v>2628</v>
      </c>
      <c r="AJ483" t="s">
        <v>2629</v>
      </c>
      <c r="AK483">
        <v>3784561</v>
      </c>
      <c r="AL483">
        <v>4115067</v>
      </c>
      <c r="AM483">
        <v>4079854</v>
      </c>
      <c r="AN483">
        <v>1838780</v>
      </c>
      <c r="AO483">
        <v>2459057</v>
      </c>
      <c r="AP483">
        <v>1929404</v>
      </c>
      <c r="AQ483">
        <v>2495026</v>
      </c>
      <c r="AR483">
        <v>3425791</v>
      </c>
      <c r="AS483">
        <v>2235780</v>
      </c>
      <c r="AT483">
        <v>1690924</v>
      </c>
      <c r="AU483">
        <v>1751262</v>
      </c>
      <c r="AV483">
        <v>1509555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3993160.57162015</v>
      </c>
      <c r="BD483">
        <v>2075746.8830719499</v>
      </c>
      <c r="BE483">
        <v>2718865.41845654</v>
      </c>
      <c r="BF483">
        <v>1650580.2951144199</v>
      </c>
      <c r="BG483">
        <v>0</v>
      </c>
      <c r="BH483">
        <v>181508.391005543</v>
      </c>
      <c r="BI483">
        <v>335034.78643289499</v>
      </c>
      <c r="BJ483">
        <v>625787.128127011</v>
      </c>
      <c r="BK483">
        <v>125802.41062102999</v>
      </c>
      <c r="BL483">
        <v>0</v>
      </c>
    </row>
    <row r="484" spans="1:64" x14ac:dyDescent="0.3">
      <c r="A484">
        <v>9822</v>
      </c>
      <c r="B484">
        <v>15.627000000000001</v>
      </c>
      <c r="C484">
        <v>732.46978999999999</v>
      </c>
      <c r="D484">
        <f t="shared" si="7"/>
        <v>0.83279954514649601</v>
      </c>
      <c r="E484" t="s">
        <v>2530</v>
      </c>
      <c r="F484" t="s">
        <v>512</v>
      </c>
      <c r="G484" t="s">
        <v>62</v>
      </c>
      <c r="H484">
        <v>0.72</v>
      </c>
      <c r="I484" t="b">
        <v>0</v>
      </c>
      <c r="J484">
        <v>7.26</v>
      </c>
      <c r="K484">
        <v>732.46918000000005</v>
      </c>
      <c r="L484" t="s">
        <v>2531</v>
      </c>
      <c r="M484" t="s">
        <v>2050</v>
      </c>
      <c r="N484" t="s">
        <v>2532</v>
      </c>
      <c r="O484" t="s">
        <v>2533</v>
      </c>
      <c r="P484">
        <v>530</v>
      </c>
      <c r="Q484" t="b">
        <v>0</v>
      </c>
      <c r="R484" t="b">
        <v>1</v>
      </c>
      <c r="S484" t="b">
        <v>0</v>
      </c>
      <c r="T484" t="s">
        <v>63</v>
      </c>
      <c r="U484" t="b">
        <v>0</v>
      </c>
      <c r="V484" t="b">
        <v>0</v>
      </c>
      <c r="W484">
        <v>9822</v>
      </c>
      <c r="X484">
        <v>0</v>
      </c>
      <c r="Y484">
        <v>0</v>
      </c>
      <c r="Z484">
        <v>1</v>
      </c>
      <c r="AA484">
        <v>-1</v>
      </c>
      <c r="AB484">
        <v>-1</v>
      </c>
      <c r="AC484">
        <v>-1</v>
      </c>
      <c r="AD484">
        <v>-1</v>
      </c>
      <c r="AE484">
        <v>-1</v>
      </c>
      <c r="AF484">
        <v>1</v>
      </c>
      <c r="AG484">
        <v>459.34</v>
      </c>
      <c r="AH484" t="s">
        <v>498</v>
      </c>
      <c r="AI484" t="s">
        <v>2534</v>
      </c>
      <c r="AJ484" t="s">
        <v>62</v>
      </c>
      <c r="AK484">
        <v>15894387</v>
      </c>
      <c r="AL484">
        <v>17066408</v>
      </c>
      <c r="AM484">
        <v>8449162</v>
      </c>
      <c r="AN484">
        <v>14272654</v>
      </c>
      <c r="AO484">
        <v>14472011</v>
      </c>
      <c r="AP484">
        <v>15497126</v>
      </c>
      <c r="AQ484">
        <v>14664998</v>
      </c>
      <c r="AR484">
        <v>13678567</v>
      </c>
      <c r="AS484">
        <v>13404296</v>
      </c>
      <c r="AT484">
        <v>12664085</v>
      </c>
      <c r="AU484">
        <v>7986737</v>
      </c>
      <c r="AV484">
        <v>13809018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19508</v>
      </c>
      <c r="BC484">
        <v>13803319.2155257</v>
      </c>
      <c r="BD484">
        <v>14747263.8948141</v>
      </c>
      <c r="BE484">
        <v>13915953.697547</v>
      </c>
      <c r="BF484">
        <v>11486613.3267942</v>
      </c>
      <c r="BG484">
        <v>3251.2657761338701</v>
      </c>
      <c r="BH484">
        <v>4673719.6144815199</v>
      </c>
      <c r="BI484">
        <v>657005.33763039997</v>
      </c>
      <c r="BJ484">
        <v>663028.43045365496</v>
      </c>
      <c r="BK484">
        <v>3084569.5405481998</v>
      </c>
      <c r="BL484">
        <v>7963.9421697018897</v>
      </c>
    </row>
    <row r="485" spans="1:64" x14ac:dyDescent="0.3">
      <c r="A485">
        <v>10295</v>
      </c>
      <c r="B485">
        <v>17.053999999999998</v>
      </c>
      <c r="C485">
        <v>754.50945999999999</v>
      </c>
      <c r="D485">
        <f t="shared" si="7"/>
        <v>2.1868465264090857</v>
      </c>
      <c r="E485" t="s">
        <v>2774</v>
      </c>
      <c r="F485" t="s">
        <v>532</v>
      </c>
      <c r="G485" t="s">
        <v>62</v>
      </c>
      <c r="H485">
        <v>0.39</v>
      </c>
      <c r="I485" t="b">
        <v>0</v>
      </c>
      <c r="J485">
        <v>8.27</v>
      </c>
      <c r="K485">
        <v>754.51111000000003</v>
      </c>
      <c r="L485" t="s">
        <v>2775</v>
      </c>
      <c r="M485" t="s">
        <v>233</v>
      </c>
      <c r="N485" t="s">
        <v>2776</v>
      </c>
      <c r="O485" t="s">
        <v>2777</v>
      </c>
      <c r="P485">
        <v>530</v>
      </c>
      <c r="Q485" t="b">
        <v>0</v>
      </c>
      <c r="R485" t="b">
        <v>1</v>
      </c>
      <c r="S485" t="b">
        <v>0</v>
      </c>
      <c r="T485" t="s">
        <v>63</v>
      </c>
      <c r="U485" t="b">
        <v>0</v>
      </c>
      <c r="V485" t="b">
        <v>0</v>
      </c>
      <c r="W485">
        <v>10295</v>
      </c>
      <c r="X485">
        <v>0</v>
      </c>
      <c r="Y485">
        <v>0</v>
      </c>
      <c r="Z485">
        <v>1</v>
      </c>
      <c r="AA485">
        <v>-1</v>
      </c>
      <c r="AB485">
        <v>-1</v>
      </c>
      <c r="AC485">
        <v>-1</v>
      </c>
      <c r="AD485">
        <v>-1</v>
      </c>
      <c r="AE485">
        <v>-1</v>
      </c>
      <c r="AF485">
        <v>1</v>
      </c>
      <c r="AG485">
        <v>11.67</v>
      </c>
      <c r="AH485" t="s">
        <v>497</v>
      </c>
      <c r="AI485" t="s">
        <v>2778</v>
      </c>
      <c r="AJ485" t="s">
        <v>62</v>
      </c>
      <c r="AK485">
        <v>160905</v>
      </c>
      <c r="AL485">
        <v>275097</v>
      </c>
      <c r="AM485">
        <v>210159</v>
      </c>
      <c r="AN485">
        <v>110656</v>
      </c>
      <c r="AO485">
        <v>108291</v>
      </c>
      <c r="AP485">
        <v>147419</v>
      </c>
      <c r="AQ485">
        <v>176084</v>
      </c>
      <c r="AR485">
        <v>137767</v>
      </c>
      <c r="AS485">
        <v>146619</v>
      </c>
      <c r="AT485">
        <v>62203</v>
      </c>
      <c r="AU485">
        <v>113974</v>
      </c>
      <c r="AV485">
        <v>124974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215386.98539564299</v>
      </c>
      <c r="BD485">
        <v>122121.75893126801</v>
      </c>
      <c r="BE485">
        <v>153489.95015259899</v>
      </c>
      <c r="BF485">
        <v>100384.00066855</v>
      </c>
      <c r="BG485">
        <v>0</v>
      </c>
      <c r="BH485">
        <v>57274.944493951501</v>
      </c>
      <c r="BI485">
        <v>21939.615081775901</v>
      </c>
      <c r="BJ485">
        <v>20061.018765174798</v>
      </c>
      <c r="BK485">
        <v>33519.734419245098</v>
      </c>
      <c r="BL485">
        <v>0</v>
      </c>
    </row>
    <row r="486" spans="1:64" x14ac:dyDescent="0.3">
      <c r="A486">
        <v>10142</v>
      </c>
      <c r="B486">
        <v>13.314</v>
      </c>
      <c r="C486">
        <v>746.54138</v>
      </c>
      <c r="D486">
        <f t="shared" si="7"/>
        <v>1.3930889553323034</v>
      </c>
      <c r="E486" t="s">
        <v>2680</v>
      </c>
      <c r="F486" t="s">
        <v>532</v>
      </c>
      <c r="G486" t="s">
        <v>62</v>
      </c>
      <c r="H486">
        <v>0.22</v>
      </c>
      <c r="I486" t="b">
        <v>0</v>
      </c>
      <c r="J486">
        <v>8.77</v>
      </c>
      <c r="K486">
        <v>746.54241999999999</v>
      </c>
      <c r="L486" t="s">
        <v>2681</v>
      </c>
      <c r="M486" t="s">
        <v>233</v>
      </c>
      <c r="N486" t="s">
        <v>2682</v>
      </c>
      <c r="O486" t="s">
        <v>2683</v>
      </c>
      <c r="P486">
        <v>530</v>
      </c>
      <c r="Q486" t="b">
        <v>0</v>
      </c>
      <c r="R486" t="b">
        <v>1</v>
      </c>
      <c r="S486" t="b">
        <v>0</v>
      </c>
      <c r="T486" t="s">
        <v>63</v>
      </c>
      <c r="U486" t="b">
        <v>0</v>
      </c>
      <c r="V486" t="b">
        <v>0</v>
      </c>
      <c r="W486">
        <v>10142</v>
      </c>
      <c r="X486">
        <v>0</v>
      </c>
      <c r="Y486">
        <v>0</v>
      </c>
      <c r="Z486">
        <v>1</v>
      </c>
      <c r="AA486">
        <v>-1</v>
      </c>
      <c r="AB486">
        <v>-1</v>
      </c>
      <c r="AC486">
        <v>-1</v>
      </c>
      <c r="AD486">
        <v>-1</v>
      </c>
      <c r="AE486">
        <v>-1</v>
      </c>
      <c r="AF486">
        <v>1</v>
      </c>
      <c r="AG486">
        <v>9.07</v>
      </c>
      <c r="AH486" t="s">
        <v>502</v>
      </c>
      <c r="AI486" t="s">
        <v>2684</v>
      </c>
      <c r="AJ486" t="s">
        <v>62</v>
      </c>
      <c r="AK486">
        <v>92744</v>
      </c>
      <c r="AL486">
        <v>80711</v>
      </c>
      <c r="AM486">
        <v>201306</v>
      </c>
      <c r="AN486">
        <v>0</v>
      </c>
      <c r="AO486">
        <v>9605</v>
      </c>
      <c r="AP486">
        <v>8027</v>
      </c>
      <c r="AQ486">
        <v>71298</v>
      </c>
      <c r="AR486">
        <v>34075</v>
      </c>
      <c r="AS486">
        <v>54737</v>
      </c>
      <c r="AT486">
        <v>0</v>
      </c>
      <c r="AU486">
        <v>0</v>
      </c>
      <c r="AV486">
        <v>5636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124920.51965300601</v>
      </c>
      <c r="BD486">
        <v>5877.4009475385301</v>
      </c>
      <c r="BE486">
        <v>53369.747661040397</v>
      </c>
      <c r="BF486">
        <v>1878.7180528789399</v>
      </c>
      <c r="BG486">
        <v>0</v>
      </c>
      <c r="BH486">
        <v>66424.907793853505</v>
      </c>
      <c r="BI486">
        <v>5150.8220234063801</v>
      </c>
      <c r="BJ486">
        <v>18649.112578840901</v>
      </c>
      <c r="BK486">
        <v>3254.0351206832001</v>
      </c>
      <c r="BL486">
        <v>0</v>
      </c>
    </row>
    <row r="487" spans="1:64" x14ac:dyDescent="0.3">
      <c r="A487">
        <v>9859</v>
      </c>
      <c r="B487">
        <v>13.653</v>
      </c>
      <c r="C487">
        <v>734.54143999999997</v>
      </c>
      <c r="D487">
        <f t="shared" si="7"/>
        <v>1.334163927560301</v>
      </c>
      <c r="E487" t="s">
        <v>2559</v>
      </c>
      <c r="F487" t="s">
        <v>532</v>
      </c>
      <c r="G487" t="s">
        <v>62</v>
      </c>
      <c r="H487">
        <v>0.56000000000000005</v>
      </c>
      <c r="I487" t="b">
        <v>0</v>
      </c>
      <c r="J487">
        <v>8.89</v>
      </c>
      <c r="K487">
        <v>734.54241999999999</v>
      </c>
      <c r="L487" t="s">
        <v>2560</v>
      </c>
      <c r="M487" t="s">
        <v>233</v>
      </c>
      <c r="N487" t="s">
        <v>2561</v>
      </c>
      <c r="O487" t="s">
        <v>2562</v>
      </c>
      <c r="P487">
        <v>530</v>
      </c>
      <c r="Q487" t="b">
        <v>0</v>
      </c>
      <c r="R487" t="b">
        <v>1</v>
      </c>
      <c r="S487" t="b">
        <v>0</v>
      </c>
      <c r="T487" t="s">
        <v>63</v>
      </c>
      <c r="U487" t="b">
        <v>0</v>
      </c>
      <c r="V487" t="b">
        <v>0</v>
      </c>
      <c r="W487">
        <v>9859</v>
      </c>
      <c r="X487">
        <v>0</v>
      </c>
      <c r="Y487">
        <v>0</v>
      </c>
      <c r="Z487">
        <v>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1</v>
      </c>
      <c r="AG487">
        <v>47.5</v>
      </c>
      <c r="AH487" t="s">
        <v>497</v>
      </c>
      <c r="AI487" t="s">
        <v>2563</v>
      </c>
      <c r="AJ487" t="s">
        <v>62</v>
      </c>
      <c r="AK487">
        <v>638333</v>
      </c>
      <c r="AL487">
        <v>858392</v>
      </c>
      <c r="AM487">
        <v>900714</v>
      </c>
      <c r="AN487">
        <v>572447</v>
      </c>
      <c r="AO487">
        <v>663288</v>
      </c>
      <c r="AP487">
        <v>674921</v>
      </c>
      <c r="AQ487">
        <v>699913</v>
      </c>
      <c r="AR487">
        <v>715078</v>
      </c>
      <c r="AS487">
        <v>625994</v>
      </c>
      <c r="AT487">
        <v>492548</v>
      </c>
      <c r="AU487">
        <v>527437</v>
      </c>
      <c r="AV487">
        <v>484210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799146.51303469401</v>
      </c>
      <c r="BD487">
        <v>636885.39192894497</v>
      </c>
      <c r="BE487">
        <v>680328.26372922701</v>
      </c>
      <c r="BF487">
        <v>501398.455929444</v>
      </c>
      <c r="BG487">
        <v>0</v>
      </c>
      <c r="BH487">
        <v>140867.241277414</v>
      </c>
      <c r="BI487">
        <v>56107.172498450498</v>
      </c>
      <c r="BJ487">
        <v>47661.673355542502</v>
      </c>
      <c r="BK487">
        <v>22932.230139552001</v>
      </c>
      <c r="BL487">
        <v>0</v>
      </c>
    </row>
    <row r="488" spans="1:64" x14ac:dyDescent="0.3">
      <c r="A488">
        <v>9860</v>
      </c>
      <c r="B488">
        <v>13.91</v>
      </c>
      <c r="C488">
        <v>734.54163000000005</v>
      </c>
      <c r="D488">
        <f t="shared" si="7"/>
        <v>1.0754994925114305</v>
      </c>
      <c r="E488" t="s">
        <v>2559</v>
      </c>
      <c r="F488" t="s">
        <v>532</v>
      </c>
      <c r="G488" t="s">
        <v>62</v>
      </c>
      <c r="H488">
        <v>0.11</v>
      </c>
      <c r="I488" t="b">
        <v>0</v>
      </c>
      <c r="J488">
        <v>8.89</v>
      </c>
      <c r="K488">
        <v>734.54241999999999</v>
      </c>
      <c r="L488" t="s">
        <v>2560</v>
      </c>
      <c r="M488" t="s">
        <v>233</v>
      </c>
      <c r="N488" t="s">
        <v>2561</v>
      </c>
      <c r="O488" t="s">
        <v>2562</v>
      </c>
      <c r="P488">
        <v>530</v>
      </c>
      <c r="Q488" t="b">
        <v>0</v>
      </c>
      <c r="R488" t="b">
        <v>1</v>
      </c>
      <c r="S488" t="b">
        <v>0</v>
      </c>
      <c r="T488" t="s">
        <v>63</v>
      </c>
      <c r="U488" t="b">
        <v>0</v>
      </c>
      <c r="V488" t="b">
        <v>0</v>
      </c>
      <c r="W488">
        <v>9860</v>
      </c>
      <c r="X488">
        <v>0</v>
      </c>
      <c r="Y488">
        <v>0</v>
      </c>
      <c r="Z488">
        <v>1</v>
      </c>
      <c r="AA488">
        <v>-1</v>
      </c>
      <c r="AB488">
        <v>-1</v>
      </c>
      <c r="AC488">
        <v>-1</v>
      </c>
      <c r="AD488">
        <v>-1</v>
      </c>
      <c r="AE488">
        <v>-1</v>
      </c>
      <c r="AF488">
        <v>1</v>
      </c>
      <c r="AG488">
        <v>17.25</v>
      </c>
      <c r="AH488" t="s">
        <v>495</v>
      </c>
      <c r="AI488" t="s">
        <v>2564</v>
      </c>
      <c r="AJ488" t="s">
        <v>62</v>
      </c>
      <c r="AK488">
        <v>321743</v>
      </c>
      <c r="AL488">
        <v>290493</v>
      </c>
      <c r="AM488">
        <v>286528</v>
      </c>
      <c r="AN488">
        <v>209131</v>
      </c>
      <c r="AO488">
        <v>269312</v>
      </c>
      <c r="AP488">
        <v>277604</v>
      </c>
      <c r="AQ488">
        <v>339175</v>
      </c>
      <c r="AR488">
        <v>274697</v>
      </c>
      <c r="AS488">
        <v>237130</v>
      </c>
      <c r="AT488">
        <v>226743</v>
      </c>
      <c r="AU488">
        <v>242671</v>
      </c>
      <c r="AV488">
        <v>211560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299588.10836090898</v>
      </c>
      <c r="BD488">
        <v>252015.70655231399</v>
      </c>
      <c r="BE488">
        <v>283667.32553640701</v>
      </c>
      <c r="BF488">
        <v>226991.38642691201</v>
      </c>
      <c r="BG488">
        <v>0</v>
      </c>
      <c r="BH488">
        <v>19289.0242579636</v>
      </c>
      <c r="BI488">
        <v>37370.187694103697</v>
      </c>
      <c r="BJ488">
        <v>51610.341351904499</v>
      </c>
      <c r="BK488">
        <v>15557.397662228899</v>
      </c>
      <c r="BL488">
        <v>0</v>
      </c>
    </row>
    <row r="489" spans="1:64" x14ac:dyDescent="0.3">
      <c r="A489">
        <v>10174</v>
      </c>
      <c r="B489">
        <v>14.473000000000001</v>
      </c>
      <c r="C489">
        <v>748.55718999999999</v>
      </c>
      <c r="D489">
        <f t="shared" si="7"/>
        <v>1.0553624717911694</v>
      </c>
      <c r="E489" t="s">
        <v>2704</v>
      </c>
      <c r="F489" t="s">
        <v>532</v>
      </c>
      <c r="G489" t="s">
        <v>62</v>
      </c>
      <c r="H489">
        <v>0.67</v>
      </c>
      <c r="I489" t="b">
        <v>1</v>
      </c>
      <c r="J489">
        <v>9.0399999999999991</v>
      </c>
      <c r="K489">
        <v>748.55798000000004</v>
      </c>
      <c r="L489" t="s">
        <v>232</v>
      </c>
      <c r="M489" t="s">
        <v>233</v>
      </c>
      <c r="N489" t="s">
        <v>2705</v>
      </c>
      <c r="O489" t="s">
        <v>2706</v>
      </c>
      <c r="P489">
        <v>530</v>
      </c>
      <c r="Q489" t="b">
        <v>0</v>
      </c>
      <c r="R489" t="b">
        <v>1</v>
      </c>
      <c r="S489" t="b">
        <v>0</v>
      </c>
      <c r="T489" t="s">
        <v>63</v>
      </c>
      <c r="U489" t="b">
        <v>0</v>
      </c>
      <c r="V489" t="b">
        <v>0</v>
      </c>
      <c r="W489">
        <v>10174</v>
      </c>
      <c r="X489">
        <v>0</v>
      </c>
      <c r="Y489">
        <v>0</v>
      </c>
      <c r="Z489">
        <v>1</v>
      </c>
      <c r="AA489">
        <v>0.03</v>
      </c>
      <c r="AB489">
        <v>0.41</v>
      </c>
      <c r="AC489">
        <v>0.05</v>
      </c>
      <c r="AD489">
        <v>6</v>
      </c>
      <c r="AE489">
        <v>0.33</v>
      </c>
      <c r="AF489">
        <v>0.83</v>
      </c>
      <c r="AG489">
        <v>498.27</v>
      </c>
      <c r="AH489" t="s">
        <v>497</v>
      </c>
      <c r="AI489" t="s">
        <v>2707</v>
      </c>
      <c r="AJ489" t="s">
        <v>2708</v>
      </c>
      <c r="AK489">
        <v>11127726</v>
      </c>
      <c r="AL489">
        <v>13067991</v>
      </c>
      <c r="AM489">
        <v>13709116</v>
      </c>
      <c r="AN489">
        <v>7919585</v>
      </c>
      <c r="AO489">
        <v>8037175</v>
      </c>
      <c r="AP489">
        <v>8328062</v>
      </c>
      <c r="AQ489">
        <v>11249436</v>
      </c>
      <c r="AR489">
        <v>11242028</v>
      </c>
      <c r="AS489">
        <v>10213404</v>
      </c>
      <c r="AT489">
        <v>6415495</v>
      </c>
      <c r="AU489">
        <v>6433396</v>
      </c>
      <c r="AV489">
        <v>6551732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12634944.517737299</v>
      </c>
      <c r="BD489">
        <v>8094940.5633587996</v>
      </c>
      <c r="BE489">
        <v>10901622.862240501</v>
      </c>
      <c r="BF489">
        <v>6466874.3770061396</v>
      </c>
      <c r="BG489">
        <v>0</v>
      </c>
      <c r="BH489">
        <v>1344076.0245966101</v>
      </c>
      <c r="BI489">
        <v>210275.999548116</v>
      </c>
      <c r="BJ489">
        <v>596026.45960305305</v>
      </c>
      <c r="BK489">
        <v>74031.7469807694</v>
      </c>
      <c r="BL489">
        <v>0</v>
      </c>
    </row>
    <row r="490" spans="1:64" x14ac:dyDescent="0.3">
      <c r="A490">
        <v>10175</v>
      </c>
      <c r="B490">
        <v>14.743</v>
      </c>
      <c r="C490">
        <v>748.55724999999995</v>
      </c>
      <c r="D490">
        <f t="shared" si="7"/>
        <v>0.97520836006531308</v>
      </c>
      <c r="E490" t="s">
        <v>2704</v>
      </c>
      <c r="F490" t="s">
        <v>532</v>
      </c>
      <c r="G490" t="s">
        <v>62</v>
      </c>
      <c r="H490">
        <v>0.06</v>
      </c>
      <c r="I490" t="b">
        <v>0</v>
      </c>
      <c r="J490">
        <v>9.0399999999999991</v>
      </c>
      <c r="K490">
        <v>748.55798000000004</v>
      </c>
      <c r="L490" t="s">
        <v>232</v>
      </c>
      <c r="M490" t="s">
        <v>233</v>
      </c>
      <c r="N490" t="s">
        <v>2705</v>
      </c>
      <c r="O490" t="s">
        <v>2706</v>
      </c>
      <c r="P490">
        <v>530</v>
      </c>
      <c r="Q490" t="b">
        <v>0</v>
      </c>
      <c r="R490" t="b">
        <v>1</v>
      </c>
      <c r="S490" t="b">
        <v>0</v>
      </c>
      <c r="T490" t="s">
        <v>63</v>
      </c>
      <c r="U490" t="b">
        <v>0</v>
      </c>
      <c r="V490" t="b">
        <v>0</v>
      </c>
      <c r="W490">
        <v>10175</v>
      </c>
      <c r="X490">
        <v>0</v>
      </c>
      <c r="Y490">
        <v>0</v>
      </c>
      <c r="Z490">
        <v>1</v>
      </c>
      <c r="AA490">
        <v>-1</v>
      </c>
      <c r="AB490">
        <v>-1</v>
      </c>
      <c r="AC490">
        <v>-1</v>
      </c>
      <c r="AD490">
        <v>-1</v>
      </c>
      <c r="AE490">
        <v>-1</v>
      </c>
      <c r="AF490">
        <v>1</v>
      </c>
      <c r="AG490">
        <v>44.73</v>
      </c>
      <c r="AH490" t="s">
        <v>494</v>
      </c>
      <c r="AI490" t="s">
        <v>2709</v>
      </c>
      <c r="AJ490" t="s">
        <v>62</v>
      </c>
      <c r="AK490">
        <v>91039</v>
      </c>
      <c r="AL490">
        <v>304836</v>
      </c>
      <c r="AM490">
        <v>587305</v>
      </c>
      <c r="AN490">
        <v>876857</v>
      </c>
      <c r="AO490">
        <v>196378</v>
      </c>
      <c r="AP490">
        <v>491671</v>
      </c>
      <c r="AQ490">
        <v>891099</v>
      </c>
      <c r="AR490">
        <v>383553</v>
      </c>
      <c r="AS490">
        <v>155009</v>
      </c>
      <c r="AT490">
        <v>425243</v>
      </c>
      <c r="AU490">
        <v>591756</v>
      </c>
      <c r="AV490">
        <v>607621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327726.64910159202</v>
      </c>
      <c r="BD490">
        <v>521635.48884899297</v>
      </c>
      <c r="BE490">
        <v>476553.656593555</v>
      </c>
      <c r="BF490">
        <v>541539.969905206</v>
      </c>
      <c r="BG490">
        <v>0</v>
      </c>
      <c r="BH490">
        <v>248923.40724726999</v>
      </c>
      <c r="BI490">
        <v>341227.75857402198</v>
      </c>
      <c r="BJ490">
        <v>376754.76010640297</v>
      </c>
      <c r="BK490">
        <v>101028.153765196</v>
      </c>
      <c r="BL490">
        <v>0</v>
      </c>
    </row>
    <row r="491" spans="1:64" x14ac:dyDescent="0.3">
      <c r="A491">
        <v>10436</v>
      </c>
      <c r="B491">
        <v>15.343</v>
      </c>
      <c r="C491">
        <v>762.57312000000002</v>
      </c>
      <c r="D491">
        <f t="shared" si="7"/>
        <v>0.79992265133212359</v>
      </c>
      <c r="E491" t="s">
        <v>2839</v>
      </c>
      <c r="F491" t="s">
        <v>532</v>
      </c>
      <c r="G491" t="s">
        <v>62</v>
      </c>
      <c r="H491">
        <v>0.67</v>
      </c>
      <c r="I491" t="b">
        <v>1</v>
      </c>
      <c r="J491">
        <v>9.56</v>
      </c>
      <c r="K491">
        <v>762.57372999999995</v>
      </c>
      <c r="L491" t="s">
        <v>240</v>
      </c>
      <c r="M491" t="s">
        <v>233</v>
      </c>
      <c r="N491" t="s">
        <v>2840</v>
      </c>
      <c r="O491" t="s">
        <v>2841</v>
      </c>
      <c r="P491">
        <v>530</v>
      </c>
      <c r="Q491" t="b">
        <v>0</v>
      </c>
      <c r="R491" t="b">
        <v>1</v>
      </c>
      <c r="S491" t="b">
        <v>0</v>
      </c>
      <c r="T491" t="s">
        <v>63</v>
      </c>
      <c r="U491" t="b">
        <v>0</v>
      </c>
      <c r="V491" t="b">
        <v>0</v>
      </c>
      <c r="W491">
        <v>10436</v>
      </c>
      <c r="X491">
        <v>0</v>
      </c>
      <c r="Y491">
        <v>0</v>
      </c>
      <c r="Z491">
        <v>1</v>
      </c>
      <c r="AA491">
        <v>0.03</v>
      </c>
      <c r="AB491">
        <v>0.63</v>
      </c>
      <c r="AC491">
        <v>0.02</v>
      </c>
      <c r="AD491">
        <v>6</v>
      </c>
      <c r="AE491">
        <v>0.17</v>
      </c>
      <c r="AF491">
        <v>0.76</v>
      </c>
      <c r="AG491">
        <v>308.39</v>
      </c>
      <c r="AH491" t="s">
        <v>499</v>
      </c>
      <c r="AI491" t="s">
        <v>2842</v>
      </c>
      <c r="AJ491" t="s">
        <v>2843</v>
      </c>
      <c r="AK491">
        <v>6055485</v>
      </c>
      <c r="AL491">
        <v>6873098</v>
      </c>
      <c r="AM491">
        <v>6929669</v>
      </c>
      <c r="AN491">
        <v>4089149</v>
      </c>
      <c r="AO491">
        <v>4031695</v>
      </c>
      <c r="AP491">
        <v>4082290</v>
      </c>
      <c r="AQ491">
        <v>5558761</v>
      </c>
      <c r="AR491">
        <v>5394242</v>
      </c>
      <c r="AS491">
        <v>4876556</v>
      </c>
      <c r="AT491">
        <v>3503705</v>
      </c>
      <c r="AU491">
        <v>3560661</v>
      </c>
      <c r="AV491">
        <v>3618265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6619417.7022884097</v>
      </c>
      <c r="BD491">
        <v>4067711.1320834602</v>
      </c>
      <c r="BE491">
        <v>5276519.39906146</v>
      </c>
      <c r="BF491">
        <v>3560876.9136528498</v>
      </c>
      <c r="BG491">
        <v>0</v>
      </c>
      <c r="BH491">
        <v>489198.07202286797</v>
      </c>
      <c r="BI491">
        <v>31379.088932653802</v>
      </c>
      <c r="BJ491">
        <v>356012.35720322502</v>
      </c>
      <c r="BK491">
        <v>57280.625791576</v>
      </c>
      <c r="BL491">
        <v>0</v>
      </c>
    </row>
    <row r="492" spans="1:64" x14ac:dyDescent="0.3">
      <c r="A492">
        <v>10176</v>
      </c>
      <c r="B492">
        <v>14.215999999999999</v>
      </c>
      <c r="C492">
        <v>748.55742999999995</v>
      </c>
      <c r="D492">
        <f t="shared" si="7"/>
        <v>0.73474602473586936</v>
      </c>
      <c r="E492" t="s">
        <v>2704</v>
      </c>
      <c r="F492" t="s">
        <v>532</v>
      </c>
      <c r="G492" t="s">
        <v>62</v>
      </c>
      <c r="H492">
        <v>0.28000000000000003</v>
      </c>
      <c r="I492" t="b">
        <v>0</v>
      </c>
      <c r="J492">
        <v>9.0399999999999991</v>
      </c>
      <c r="K492">
        <v>748.55798000000004</v>
      </c>
      <c r="L492" t="s">
        <v>232</v>
      </c>
      <c r="M492" t="s">
        <v>233</v>
      </c>
      <c r="N492" t="s">
        <v>2705</v>
      </c>
      <c r="O492" t="s">
        <v>2706</v>
      </c>
      <c r="P492">
        <v>530</v>
      </c>
      <c r="Q492" t="b">
        <v>0</v>
      </c>
      <c r="R492" t="b">
        <v>1</v>
      </c>
      <c r="S492" t="b">
        <v>0</v>
      </c>
      <c r="T492" t="s">
        <v>63</v>
      </c>
      <c r="U492" t="b">
        <v>0</v>
      </c>
      <c r="V492" t="b">
        <v>0</v>
      </c>
      <c r="W492">
        <v>10176</v>
      </c>
      <c r="X492">
        <v>0</v>
      </c>
      <c r="Y492">
        <v>0</v>
      </c>
      <c r="Z492">
        <v>1</v>
      </c>
      <c r="AA492">
        <v>-1</v>
      </c>
      <c r="AB492">
        <v>-1</v>
      </c>
      <c r="AC492">
        <v>-1</v>
      </c>
      <c r="AD492">
        <v>-1</v>
      </c>
      <c r="AE492">
        <v>-1</v>
      </c>
      <c r="AF492">
        <v>1</v>
      </c>
      <c r="AG492">
        <v>95.89</v>
      </c>
      <c r="AH492" t="s">
        <v>503</v>
      </c>
      <c r="AI492" t="s">
        <v>2710</v>
      </c>
      <c r="AJ492" t="s">
        <v>62</v>
      </c>
      <c r="AK492">
        <v>1172483</v>
      </c>
      <c r="AL492">
        <v>1480104</v>
      </c>
      <c r="AM492">
        <v>1454897</v>
      </c>
      <c r="AN492">
        <v>991342</v>
      </c>
      <c r="AO492">
        <v>970872</v>
      </c>
      <c r="AP492">
        <v>910613</v>
      </c>
      <c r="AQ492">
        <v>1275672</v>
      </c>
      <c r="AR492">
        <v>934602</v>
      </c>
      <c r="AS492">
        <v>883759</v>
      </c>
      <c r="AT492">
        <v>585715</v>
      </c>
      <c r="AU492">
        <v>735520</v>
      </c>
      <c r="AV492">
        <v>624219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1369161.3563063501</v>
      </c>
      <c r="BD492">
        <v>957608.81176260603</v>
      </c>
      <c r="BE492">
        <v>1031344.45281114</v>
      </c>
      <c r="BF492">
        <v>648484.55999190395</v>
      </c>
      <c r="BG492">
        <v>0</v>
      </c>
      <c r="BH492">
        <v>170793.72665735299</v>
      </c>
      <c r="BI492">
        <v>41966.510987721602</v>
      </c>
      <c r="BJ492">
        <v>213115.14230269499</v>
      </c>
      <c r="BK492">
        <v>77794.618821515702</v>
      </c>
      <c r="BL492">
        <v>0</v>
      </c>
    </row>
    <row r="493" spans="1:64" x14ac:dyDescent="0.3">
      <c r="A493">
        <v>10437</v>
      </c>
      <c r="B493">
        <v>15.647</v>
      </c>
      <c r="C493">
        <v>762.57317999999998</v>
      </c>
      <c r="D493">
        <f t="shared" si="7"/>
        <v>0.72124173484920018</v>
      </c>
      <c r="E493" t="s">
        <v>2844</v>
      </c>
      <c r="F493" t="s">
        <v>532</v>
      </c>
      <c r="G493" t="s">
        <v>62</v>
      </c>
      <c r="H493">
        <v>0.5</v>
      </c>
      <c r="I493" t="b">
        <v>0</v>
      </c>
      <c r="J493">
        <v>9.06</v>
      </c>
      <c r="K493">
        <v>762.57372999999995</v>
      </c>
      <c r="L493" t="s">
        <v>240</v>
      </c>
      <c r="M493" t="s">
        <v>233</v>
      </c>
      <c r="N493" t="s">
        <v>2845</v>
      </c>
      <c r="O493" t="s">
        <v>2846</v>
      </c>
      <c r="P493">
        <v>530</v>
      </c>
      <c r="Q493" t="b">
        <v>0</v>
      </c>
      <c r="R493" t="b">
        <v>1</v>
      </c>
      <c r="S493" t="b">
        <v>0</v>
      </c>
      <c r="T493" t="s">
        <v>63</v>
      </c>
      <c r="U493" t="b">
        <v>0</v>
      </c>
      <c r="V493" t="b">
        <v>0</v>
      </c>
      <c r="W493">
        <v>10437</v>
      </c>
      <c r="X493">
        <v>0</v>
      </c>
      <c r="Y493">
        <v>0</v>
      </c>
      <c r="Z493">
        <v>1</v>
      </c>
      <c r="AA493">
        <v>-1</v>
      </c>
      <c r="AB493">
        <v>-1</v>
      </c>
      <c r="AC493">
        <v>-1</v>
      </c>
      <c r="AD493">
        <v>-1</v>
      </c>
      <c r="AE493">
        <v>-1</v>
      </c>
      <c r="AF493">
        <v>1</v>
      </c>
      <c r="AG493">
        <v>44.93</v>
      </c>
      <c r="AH493" t="s">
        <v>497</v>
      </c>
      <c r="AI493" t="s">
        <v>2847</v>
      </c>
      <c r="AJ493" t="s">
        <v>62</v>
      </c>
      <c r="AK493">
        <v>591789</v>
      </c>
      <c r="AL493">
        <v>617022</v>
      </c>
      <c r="AM493">
        <v>643657</v>
      </c>
      <c r="AN493">
        <v>463595</v>
      </c>
      <c r="AO493">
        <v>444449</v>
      </c>
      <c r="AP493">
        <v>426736</v>
      </c>
      <c r="AQ493">
        <v>917452</v>
      </c>
      <c r="AR493">
        <v>682060</v>
      </c>
      <c r="AS493">
        <v>651883</v>
      </c>
      <c r="AT493">
        <v>389394</v>
      </c>
      <c r="AU493">
        <v>380019</v>
      </c>
      <c r="AV493">
        <v>183214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617489.501003413</v>
      </c>
      <c r="BD493">
        <v>444926.80326945003</v>
      </c>
      <c r="BE493">
        <v>750465.07584970095</v>
      </c>
      <c r="BF493">
        <v>317542.23500023503</v>
      </c>
      <c r="BG493">
        <v>0</v>
      </c>
      <c r="BH493">
        <v>25937.31211943</v>
      </c>
      <c r="BI493">
        <v>18433.983263464699</v>
      </c>
      <c r="BJ493">
        <v>145399.97856963199</v>
      </c>
      <c r="BK493">
        <v>116425.909899701</v>
      </c>
      <c r="BL493">
        <v>0</v>
      </c>
    </row>
    <row r="494" spans="1:64" x14ac:dyDescent="0.3">
      <c r="A494">
        <v>10955</v>
      </c>
      <c r="B494">
        <v>17.125</v>
      </c>
      <c r="C494">
        <v>790.60546999999997</v>
      </c>
      <c r="D494">
        <f t="shared" si="7"/>
        <v>0.61977853973728347</v>
      </c>
      <c r="E494" t="s">
        <v>3027</v>
      </c>
      <c r="F494" t="s">
        <v>532</v>
      </c>
      <c r="G494" t="s">
        <v>62</v>
      </c>
      <c r="H494">
        <v>0.39</v>
      </c>
      <c r="I494" t="b">
        <v>0</v>
      </c>
      <c r="J494">
        <v>10.29</v>
      </c>
      <c r="K494">
        <v>790.60497999999995</v>
      </c>
      <c r="L494" t="s">
        <v>3028</v>
      </c>
      <c r="M494" t="s">
        <v>233</v>
      </c>
      <c r="N494" t="s">
        <v>3029</v>
      </c>
      <c r="O494" t="s">
        <v>3030</v>
      </c>
      <c r="P494">
        <v>530</v>
      </c>
      <c r="Q494" t="b">
        <v>0</v>
      </c>
      <c r="R494" t="b">
        <v>1</v>
      </c>
      <c r="S494" t="b">
        <v>0</v>
      </c>
      <c r="T494" t="s">
        <v>63</v>
      </c>
      <c r="U494" t="b">
        <v>0</v>
      </c>
      <c r="V494" t="b">
        <v>0</v>
      </c>
      <c r="W494">
        <v>10955</v>
      </c>
      <c r="X494">
        <v>0</v>
      </c>
      <c r="Y494">
        <v>0</v>
      </c>
      <c r="Z494">
        <v>1</v>
      </c>
      <c r="AA494">
        <v>-1</v>
      </c>
      <c r="AB494">
        <v>-1</v>
      </c>
      <c r="AC494">
        <v>-1</v>
      </c>
      <c r="AD494">
        <v>-1</v>
      </c>
      <c r="AE494">
        <v>-1</v>
      </c>
      <c r="AF494">
        <v>1</v>
      </c>
      <c r="AG494">
        <v>16.89</v>
      </c>
      <c r="AH494" t="s">
        <v>503</v>
      </c>
      <c r="AI494" t="s">
        <v>3031</v>
      </c>
      <c r="AJ494" t="s">
        <v>62</v>
      </c>
      <c r="AK494">
        <v>273891</v>
      </c>
      <c r="AL494">
        <v>363186</v>
      </c>
      <c r="AM494">
        <v>290010</v>
      </c>
      <c r="AN494">
        <v>92443</v>
      </c>
      <c r="AO494">
        <v>51858</v>
      </c>
      <c r="AP494">
        <v>85701</v>
      </c>
      <c r="AQ494">
        <v>113944</v>
      </c>
      <c r="AR494">
        <v>162452</v>
      </c>
      <c r="AS494">
        <v>118618</v>
      </c>
      <c r="AT494">
        <v>23240</v>
      </c>
      <c r="AU494">
        <v>12607</v>
      </c>
      <c r="AV494">
        <v>70071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309028.978275856</v>
      </c>
      <c r="BD494">
        <v>76667.591965901403</v>
      </c>
      <c r="BE494">
        <v>131671.38127517299</v>
      </c>
      <c r="BF494">
        <v>35305.972639570602</v>
      </c>
      <c r="BG494">
        <v>0</v>
      </c>
      <c r="BH494">
        <v>47588.668367263002</v>
      </c>
      <c r="BI494">
        <v>21748.513768342498</v>
      </c>
      <c r="BJ494">
        <v>26758.863401404698</v>
      </c>
      <c r="BK494">
        <v>30572.906120421601</v>
      </c>
      <c r="BL494">
        <v>0</v>
      </c>
    </row>
    <row r="495" spans="1:64" x14ac:dyDescent="0.3">
      <c r="A495">
        <v>9861</v>
      </c>
      <c r="B495">
        <v>13.432</v>
      </c>
      <c r="C495">
        <v>734.54199000000006</v>
      </c>
      <c r="D495">
        <f t="shared" si="7"/>
        <v>0.58539845791007672</v>
      </c>
      <c r="E495" t="s">
        <v>2559</v>
      </c>
      <c r="F495" t="s">
        <v>532</v>
      </c>
      <c r="G495" t="s">
        <v>62</v>
      </c>
      <c r="H495">
        <v>0.06</v>
      </c>
      <c r="I495" t="b">
        <v>0</v>
      </c>
      <c r="J495">
        <v>8.89</v>
      </c>
      <c r="K495">
        <v>734.54241999999999</v>
      </c>
      <c r="L495" t="s">
        <v>2560</v>
      </c>
      <c r="M495" t="s">
        <v>233</v>
      </c>
      <c r="N495" t="s">
        <v>2561</v>
      </c>
      <c r="O495" t="s">
        <v>2562</v>
      </c>
      <c r="P495">
        <v>530</v>
      </c>
      <c r="Q495" t="b">
        <v>0</v>
      </c>
      <c r="R495" t="b">
        <v>1</v>
      </c>
      <c r="S495" t="b">
        <v>0</v>
      </c>
      <c r="T495" t="s">
        <v>63</v>
      </c>
      <c r="U495" t="b">
        <v>0</v>
      </c>
      <c r="V495" t="b">
        <v>0</v>
      </c>
      <c r="W495">
        <v>9861</v>
      </c>
      <c r="X495">
        <v>0</v>
      </c>
      <c r="Y495">
        <v>0</v>
      </c>
      <c r="Z495">
        <v>1</v>
      </c>
      <c r="AA495">
        <v>-1</v>
      </c>
      <c r="AB495">
        <v>-1</v>
      </c>
      <c r="AC495">
        <v>-1</v>
      </c>
      <c r="AD495">
        <v>-1</v>
      </c>
      <c r="AE495">
        <v>-1</v>
      </c>
      <c r="AF495">
        <v>1</v>
      </c>
      <c r="AG495">
        <v>34.89</v>
      </c>
      <c r="AH495" t="s">
        <v>498</v>
      </c>
      <c r="AI495" t="s">
        <v>2565</v>
      </c>
      <c r="AJ495" t="s">
        <v>62</v>
      </c>
      <c r="AK495">
        <v>332070</v>
      </c>
      <c r="AL495">
        <v>391486</v>
      </c>
      <c r="AM495">
        <v>424308</v>
      </c>
      <c r="AN495">
        <v>218031</v>
      </c>
      <c r="AO495">
        <v>267722</v>
      </c>
      <c r="AP495">
        <v>182930</v>
      </c>
      <c r="AQ495">
        <v>261468</v>
      </c>
      <c r="AR495">
        <v>282959</v>
      </c>
      <c r="AS495">
        <v>238754</v>
      </c>
      <c r="AT495">
        <v>134592</v>
      </c>
      <c r="AU495">
        <v>173300</v>
      </c>
      <c r="AV495">
        <v>160010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382620.888993053</v>
      </c>
      <c r="BD495">
        <v>222894.07396821299</v>
      </c>
      <c r="BE495">
        <v>261060.39533589099</v>
      </c>
      <c r="BF495">
        <v>155967.359339199</v>
      </c>
      <c r="BG495">
        <v>0</v>
      </c>
      <c r="BH495">
        <v>46753.624286997299</v>
      </c>
      <c r="BI495">
        <v>42604.594119737201</v>
      </c>
      <c r="BJ495">
        <v>22105.232314689099</v>
      </c>
      <c r="BK495">
        <v>19667.8105123434</v>
      </c>
      <c r="BL495">
        <v>0</v>
      </c>
    </row>
    <row r="496" spans="1:64" x14ac:dyDescent="0.3">
      <c r="A496">
        <v>10705</v>
      </c>
      <c r="B496">
        <v>15.94</v>
      </c>
      <c r="C496">
        <v>776.58947999999998</v>
      </c>
      <c r="D496">
        <f t="shared" si="7"/>
        <v>0.24465956770411226</v>
      </c>
      <c r="E496" t="s">
        <v>2930</v>
      </c>
      <c r="F496" t="s">
        <v>532</v>
      </c>
      <c r="G496" t="s">
        <v>62</v>
      </c>
      <c r="H496">
        <v>0.67</v>
      </c>
      <c r="I496" t="b">
        <v>0</v>
      </c>
      <c r="J496">
        <v>9.6300000000000008</v>
      </c>
      <c r="K496">
        <v>776.58929000000001</v>
      </c>
      <c r="L496" t="s">
        <v>2931</v>
      </c>
      <c r="M496" t="s">
        <v>233</v>
      </c>
      <c r="N496" t="s">
        <v>2932</v>
      </c>
      <c r="O496" t="s">
        <v>2933</v>
      </c>
      <c r="P496">
        <v>530</v>
      </c>
      <c r="Q496" t="b">
        <v>0</v>
      </c>
      <c r="R496" t="b">
        <v>1</v>
      </c>
      <c r="S496" t="b">
        <v>0</v>
      </c>
      <c r="T496" t="s">
        <v>63</v>
      </c>
      <c r="U496" t="b">
        <v>0</v>
      </c>
      <c r="V496" t="b">
        <v>0</v>
      </c>
      <c r="W496">
        <v>10705</v>
      </c>
      <c r="X496">
        <v>0</v>
      </c>
      <c r="Y496">
        <v>0</v>
      </c>
      <c r="Z496">
        <v>1</v>
      </c>
      <c r="AA496">
        <v>-1</v>
      </c>
      <c r="AB496">
        <v>-1</v>
      </c>
      <c r="AC496">
        <v>-1</v>
      </c>
      <c r="AD496">
        <v>-1</v>
      </c>
      <c r="AE496">
        <v>-1</v>
      </c>
      <c r="AF496">
        <v>1</v>
      </c>
      <c r="AG496">
        <v>139.97999999999999</v>
      </c>
      <c r="AH496" t="s">
        <v>493</v>
      </c>
      <c r="AI496" t="s">
        <v>2936</v>
      </c>
      <c r="AJ496" t="s">
        <v>62</v>
      </c>
      <c r="AK496">
        <v>3494793</v>
      </c>
      <c r="AL496">
        <v>3603713</v>
      </c>
      <c r="AM496">
        <v>3134369</v>
      </c>
      <c r="AN496">
        <v>1626504</v>
      </c>
      <c r="AO496">
        <v>1828060</v>
      </c>
      <c r="AP496">
        <v>1786683</v>
      </c>
      <c r="AQ496">
        <v>2324541</v>
      </c>
      <c r="AR496">
        <v>2451559</v>
      </c>
      <c r="AS496">
        <v>2151584</v>
      </c>
      <c r="AT496">
        <v>1119236</v>
      </c>
      <c r="AU496">
        <v>1265836</v>
      </c>
      <c r="AV496">
        <v>1157110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3410958.2004542402</v>
      </c>
      <c r="BD496">
        <v>1747082.4561384299</v>
      </c>
      <c r="BE496">
        <v>2309227.7947306102</v>
      </c>
      <c r="BF496">
        <v>1180727.2158357699</v>
      </c>
      <c r="BG496">
        <v>0</v>
      </c>
      <c r="BH496">
        <v>245646.164869876</v>
      </c>
      <c r="BI496">
        <v>106453.55743903801</v>
      </c>
      <c r="BJ496">
        <v>150572.765948157</v>
      </c>
      <c r="BK496">
        <v>76099.881124314605</v>
      </c>
      <c r="BL496">
        <v>0</v>
      </c>
    </row>
    <row r="497" spans="1:64" x14ac:dyDescent="0.3">
      <c r="A497">
        <v>10704</v>
      </c>
      <c r="B497">
        <v>16.236000000000001</v>
      </c>
      <c r="C497">
        <v>776.58911000000001</v>
      </c>
      <c r="D497">
        <f t="shared" si="7"/>
        <v>0.23178274838208371</v>
      </c>
      <c r="E497" t="s">
        <v>2930</v>
      </c>
      <c r="F497" t="s">
        <v>532</v>
      </c>
      <c r="G497" t="s">
        <v>62</v>
      </c>
      <c r="H497">
        <v>0.67</v>
      </c>
      <c r="I497" t="b">
        <v>1</v>
      </c>
      <c r="J497">
        <v>9.6300000000000008</v>
      </c>
      <c r="K497">
        <v>776.58929000000001</v>
      </c>
      <c r="L497" t="s">
        <v>2931</v>
      </c>
      <c r="M497" t="s">
        <v>233</v>
      </c>
      <c r="N497" t="s">
        <v>2932</v>
      </c>
      <c r="O497" t="s">
        <v>2933</v>
      </c>
      <c r="P497">
        <v>530</v>
      </c>
      <c r="Q497" t="b">
        <v>0</v>
      </c>
      <c r="R497" t="b">
        <v>1</v>
      </c>
      <c r="S497" t="b">
        <v>0</v>
      </c>
      <c r="T497" t="s">
        <v>63</v>
      </c>
      <c r="U497" t="b">
        <v>0</v>
      </c>
      <c r="V497" t="b">
        <v>0</v>
      </c>
      <c r="W497">
        <v>10704</v>
      </c>
      <c r="X497">
        <v>0</v>
      </c>
      <c r="Y497">
        <v>0</v>
      </c>
      <c r="Z497">
        <v>1</v>
      </c>
      <c r="AA497" t="s">
        <v>62</v>
      </c>
      <c r="AB497" t="s">
        <v>62</v>
      </c>
      <c r="AC497" t="s">
        <v>62</v>
      </c>
      <c r="AD497">
        <v>6</v>
      </c>
      <c r="AE497" t="s">
        <v>62</v>
      </c>
      <c r="AF497">
        <v>0.5</v>
      </c>
      <c r="AG497">
        <v>233.81</v>
      </c>
      <c r="AH497" t="s">
        <v>497</v>
      </c>
      <c r="AI497" t="s">
        <v>2934</v>
      </c>
      <c r="AJ497" t="s">
        <v>2935</v>
      </c>
      <c r="AK497">
        <v>4771049</v>
      </c>
      <c r="AL497">
        <v>5418219</v>
      </c>
      <c r="AM497">
        <v>4992463</v>
      </c>
      <c r="AN497">
        <v>2829239</v>
      </c>
      <c r="AO497">
        <v>2597122</v>
      </c>
      <c r="AP497">
        <v>2712615</v>
      </c>
      <c r="AQ497">
        <v>4227907</v>
      </c>
      <c r="AR497">
        <v>3999234</v>
      </c>
      <c r="AS497">
        <v>3761127</v>
      </c>
      <c r="AT497">
        <v>1922863</v>
      </c>
      <c r="AU497">
        <v>2269944</v>
      </c>
      <c r="AV497">
        <v>2370291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5060576.8897239603</v>
      </c>
      <c r="BD497">
        <v>2712991.8345007799</v>
      </c>
      <c r="BE497">
        <v>3996089.47094467</v>
      </c>
      <c r="BF497">
        <v>2187699.6041509202</v>
      </c>
      <c r="BG497">
        <v>0</v>
      </c>
      <c r="BH497">
        <v>328917.373274746</v>
      </c>
      <c r="BI497">
        <v>116058.73462236499</v>
      </c>
      <c r="BJ497">
        <v>233405.919996237</v>
      </c>
      <c r="BK497">
        <v>234778.67062773701</v>
      </c>
      <c r="BL497">
        <v>0</v>
      </c>
    </row>
    <row r="498" spans="1:64" x14ac:dyDescent="0.3">
      <c r="A498">
        <v>8188</v>
      </c>
      <c r="B498">
        <v>15.269</v>
      </c>
      <c r="C498">
        <v>654.49181999999996</v>
      </c>
      <c r="D498">
        <f t="shared" si="7"/>
        <v>4.8587078587965342</v>
      </c>
      <c r="E498" t="s">
        <v>1513</v>
      </c>
      <c r="F498" t="s">
        <v>512</v>
      </c>
      <c r="G498" t="s">
        <v>62</v>
      </c>
      <c r="H498">
        <v>0.56000000000000005</v>
      </c>
      <c r="I498" t="b">
        <v>0</v>
      </c>
      <c r="J498">
        <v>8.52</v>
      </c>
      <c r="K498">
        <v>654.495</v>
      </c>
      <c r="L498" t="s">
        <v>1514</v>
      </c>
      <c r="M498" t="s">
        <v>1490</v>
      </c>
      <c r="N498" t="s">
        <v>1515</v>
      </c>
      <c r="O498" t="s">
        <v>1516</v>
      </c>
      <c r="P498">
        <v>530</v>
      </c>
      <c r="Q498" t="b">
        <v>0</v>
      </c>
      <c r="R498" t="b">
        <v>1</v>
      </c>
      <c r="S498" t="b">
        <v>0</v>
      </c>
      <c r="T498" t="s">
        <v>63</v>
      </c>
      <c r="U498" t="b">
        <v>0</v>
      </c>
      <c r="V498" t="b">
        <v>0</v>
      </c>
      <c r="W498">
        <v>8188</v>
      </c>
      <c r="X498">
        <v>0</v>
      </c>
      <c r="Y498">
        <v>0</v>
      </c>
      <c r="Z498">
        <v>0.98</v>
      </c>
      <c r="AA498">
        <v>-1</v>
      </c>
      <c r="AB498">
        <v>-1</v>
      </c>
      <c r="AC498">
        <v>-1</v>
      </c>
      <c r="AD498">
        <v>-1</v>
      </c>
      <c r="AE498">
        <v>-1</v>
      </c>
      <c r="AF498">
        <v>0.98</v>
      </c>
      <c r="AG498">
        <v>137.22</v>
      </c>
      <c r="AH498" t="s">
        <v>495</v>
      </c>
      <c r="AI498" t="s">
        <v>1517</v>
      </c>
      <c r="AJ498" t="s">
        <v>62</v>
      </c>
      <c r="AK498">
        <v>2149689</v>
      </c>
      <c r="AL498">
        <v>2203426</v>
      </c>
      <c r="AM498">
        <v>2782297</v>
      </c>
      <c r="AN498">
        <v>2125999</v>
      </c>
      <c r="AO498">
        <v>2563628</v>
      </c>
      <c r="AP498">
        <v>2381371</v>
      </c>
      <c r="AQ498">
        <v>2260674</v>
      </c>
      <c r="AR498">
        <v>2803855</v>
      </c>
      <c r="AS498">
        <v>2224855</v>
      </c>
      <c r="AT498">
        <v>1769642</v>
      </c>
      <c r="AU498">
        <v>2044359</v>
      </c>
      <c r="AV498">
        <v>2005921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2378470.60756248</v>
      </c>
      <c r="BD498">
        <v>2356999.2283876501</v>
      </c>
      <c r="BE498">
        <v>2429794.7228136999</v>
      </c>
      <c r="BF498">
        <v>1939974.0518300999</v>
      </c>
      <c r="BG498">
        <v>0</v>
      </c>
      <c r="BH498">
        <v>350754.40041661798</v>
      </c>
      <c r="BI498">
        <v>219829.84585490901</v>
      </c>
      <c r="BJ498">
        <v>324440.08088184899</v>
      </c>
      <c r="BK498">
        <v>148758.768757199</v>
      </c>
      <c r="BL498">
        <v>0</v>
      </c>
    </row>
    <row r="499" spans="1:64" x14ac:dyDescent="0.3">
      <c r="A499">
        <v>8189</v>
      </c>
      <c r="B499">
        <v>15.548</v>
      </c>
      <c r="C499">
        <v>654.49181999999996</v>
      </c>
      <c r="D499">
        <f t="shared" si="7"/>
        <v>4.8587078587965342</v>
      </c>
      <c r="E499" t="s">
        <v>1513</v>
      </c>
      <c r="F499" t="s">
        <v>512</v>
      </c>
      <c r="G499" t="s">
        <v>62</v>
      </c>
      <c r="H499">
        <v>0.67</v>
      </c>
      <c r="I499" t="b">
        <v>1</v>
      </c>
      <c r="J499">
        <v>8.52</v>
      </c>
      <c r="K499">
        <v>654.495</v>
      </c>
      <c r="L499" t="s">
        <v>1514</v>
      </c>
      <c r="M499" t="s">
        <v>1490</v>
      </c>
      <c r="N499" t="s">
        <v>1515</v>
      </c>
      <c r="O499" t="s">
        <v>1516</v>
      </c>
      <c r="P499">
        <v>530</v>
      </c>
      <c r="Q499" t="b">
        <v>0</v>
      </c>
      <c r="R499" t="b">
        <v>1</v>
      </c>
      <c r="S499" t="b">
        <v>0</v>
      </c>
      <c r="T499" t="s">
        <v>63</v>
      </c>
      <c r="U499" t="b">
        <v>0</v>
      </c>
      <c r="V499" t="b">
        <v>0</v>
      </c>
      <c r="W499">
        <v>8189</v>
      </c>
      <c r="X499">
        <v>0</v>
      </c>
      <c r="Y499">
        <v>0</v>
      </c>
      <c r="Z499">
        <v>0.97</v>
      </c>
      <c r="AA499" t="s">
        <v>62</v>
      </c>
      <c r="AB499" t="s">
        <v>62</v>
      </c>
      <c r="AC499" t="s">
        <v>62</v>
      </c>
      <c r="AD499">
        <v>6</v>
      </c>
      <c r="AE499" t="s">
        <v>62</v>
      </c>
      <c r="AF499">
        <v>0.49</v>
      </c>
      <c r="AG499">
        <v>532.55999999999995</v>
      </c>
      <c r="AH499" t="s">
        <v>500</v>
      </c>
      <c r="AI499" t="s">
        <v>1518</v>
      </c>
      <c r="AJ499" t="s">
        <v>1519</v>
      </c>
      <c r="AK499">
        <v>8747001</v>
      </c>
      <c r="AL499">
        <v>8049735</v>
      </c>
      <c r="AM499">
        <v>10567358</v>
      </c>
      <c r="AN499">
        <v>8485378</v>
      </c>
      <c r="AO499">
        <v>10007999</v>
      </c>
      <c r="AP499">
        <v>9762254</v>
      </c>
      <c r="AQ499">
        <v>9990340</v>
      </c>
      <c r="AR499">
        <v>11474870</v>
      </c>
      <c r="AS499">
        <v>10295909</v>
      </c>
      <c r="AT499">
        <v>10356543</v>
      </c>
      <c r="AU499">
        <v>9644612</v>
      </c>
      <c r="AV499">
        <v>8965641</v>
      </c>
      <c r="AW499">
        <v>0</v>
      </c>
      <c r="AX499">
        <v>0</v>
      </c>
      <c r="AY499">
        <v>0</v>
      </c>
      <c r="AZ499">
        <v>8208</v>
      </c>
      <c r="BA499">
        <v>0</v>
      </c>
      <c r="BB499">
        <v>0</v>
      </c>
      <c r="BC499">
        <v>9121364.5061420705</v>
      </c>
      <c r="BD499">
        <v>9418543.6608599499</v>
      </c>
      <c r="BE499">
        <v>10587039.482228</v>
      </c>
      <c r="BF499">
        <v>9655598.4897484295</v>
      </c>
      <c r="BG499">
        <v>1367.9205002573799</v>
      </c>
      <c r="BH499">
        <v>1299891.31171793</v>
      </c>
      <c r="BI499">
        <v>817432.50653055694</v>
      </c>
      <c r="BJ499">
        <v>783916.36701324396</v>
      </c>
      <c r="BK499">
        <v>695516.18694754899</v>
      </c>
      <c r="BL499">
        <v>3350.7072343232899</v>
      </c>
    </row>
    <row r="500" spans="1:64" x14ac:dyDescent="0.3">
      <c r="A500">
        <v>8149</v>
      </c>
      <c r="B500">
        <v>15.746</v>
      </c>
      <c r="C500">
        <v>652.47637999999995</v>
      </c>
      <c r="D500">
        <f t="shared" si="7"/>
        <v>4.5825203639281256</v>
      </c>
      <c r="E500" t="s">
        <v>1488</v>
      </c>
      <c r="F500" t="s">
        <v>512</v>
      </c>
      <c r="G500" t="s">
        <v>62</v>
      </c>
      <c r="H500">
        <v>0.61</v>
      </c>
      <c r="I500" t="b">
        <v>0</v>
      </c>
      <c r="J500">
        <v>8.0500000000000007</v>
      </c>
      <c r="K500">
        <v>652.47937000000002</v>
      </c>
      <c r="L500" t="s">
        <v>1489</v>
      </c>
      <c r="M500" t="s">
        <v>1490</v>
      </c>
      <c r="N500" t="s">
        <v>1491</v>
      </c>
      <c r="O500" t="s">
        <v>1492</v>
      </c>
      <c r="P500">
        <v>530</v>
      </c>
      <c r="Q500" t="b">
        <v>0</v>
      </c>
      <c r="R500" t="b">
        <v>1</v>
      </c>
      <c r="S500" t="b">
        <v>0</v>
      </c>
      <c r="T500" t="s">
        <v>63</v>
      </c>
      <c r="U500" t="b">
        <v>0</v>
      </c>
      <c r="V500" t="b">
        <v>0</v>
      </c>
      <c r="W500">
        <v>8149</v>
      </c>
      <c r="X500">
        <v>0</v>
      </c>
      <c r="Y500">
        <v>0</v>
      </c>
      <c r="Z500">
        <v>0.99</v>
      </c>
      <c r="AA500">
        <v>-1</v>
      </c>
      <c r="AB500">
        <v>-1</v>
      </c>
      <c r="AC500">
        <v>-1</v>
      </c>
      <c r="AD500">
        <v>-1</v>
      </c>
      <c r="AE500">
        <v>-1</v>
      </c>
      <c r="AF500">
        <v>0.99</v>
      </c>
      <c r="AG500">
        <v>94.42</v>
      </c>
      <c r="AH500" t="s">
        <v>494</v>
      </c>
      <c r="AI500" t="s">
        <v>1493</v>
      </c>
      <c r="AJ500" t="s">
        <v>62</v>
      </c>
      <c r="AK500">
        <v>1361323</v>
      </c>
      <c r="AL500">
        <v>492547</v>
      </c>
      <c r="AM500">
        <v>914070</v>
      </c>
      <c r="AN500">
        <v>1314274</v>
      </c>
      <c r="AO500">
        <v>1829062</v>
      </c>
      <c r="AP500">
        <v>1696127</v>
      </c>
      <c r="AQ500">
        <v>2067012</v>
      </c>
      <c r="AR500">
        <v>1835291</v>
      </c>
      <c r="AS500">
        <v>1975654</v>
      </c>
      <c r="AT500">
        <v>1685641</v>
      </c>
      <c r="AU500">
        <v>1790257</v>
      </c>
      <c r="AV500">
        <v>1725304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922646.85948150302</v>
      </c>
      <c r="BD500">
        <v>1613154.4218649201</v>
      </c>
      <c r="BE500">
        <v>1959318.7867560999</v>
      </c>
      <c r="BF500">
        <v>1733733.85740368</v>
      </c>
      <c r="BG500">
        <v>0</v>
      </c>
      <c r="BH500">
        <v>434451.63063768297</v>
      </c>
      <c r="BI500">
        <v>267236.299552991</v>
      </c>
      <c r="BJ500">
        <v>116720.82890350799</v>
      </c>
      <c r="BK500">
        <v>52814.7733768076</v>
      </c>
      <c r="BL500">
        <v>0</v>
      </c>
    </row>
    <row r="501" spans="1:64" x14ac:dyDescent="0.3">
      <c r="A501">
        <v>8796</v>
      </c>
      <c r="B501">
        <v>17.053000000000001</v>
      </c>
      <c r="C501">
        <v>682.52319</v>
      </c>
      <c r="D501">
        <f t="shared" si="7"/>
        <v>4.5712523521139419</v>
      </c>
      <c r="E501" t="s">
        <v>1841</v>
      </c>
      <c r="F501" t="s">
        <v>512</v>
      </c>
      <c r="G501" t="s">
        <v>62</v>
      </c>
      <c r="H501">
        <v>0.67</v>
      </c>
      <c r="I501" t="b">
        <v>1</v>
      </c>
      <c r="J501">
        <v>8.75</v>
      </c>
      <c r="K501">
        <v>682.52630999999997</v>
      </c>
      <c r="L501" t="s">
        <v>1842</v>
      </c>
      <c r="M501" t="s">
        <v>1490</v>
      </c>
      <c r="N501" t="s">
        <v>1843</v>
      </c>
      <c r="O501" t="s">
        <v>1844</v>
      </c>
      <c r="P501">
        <v>530</v>
      </c>
      <c r="Q501" t="b">
        <v>0</v>
      </c>
      <c r="R501" t="b">
        <v>1</v>
      </c>
      <c r="S501" t="b">
        <v>0</v>
      </c>
      <c r="T501" t="s">
        <v>63</v>
      </c>
      <c r="U501" t="b">
        <v>0</v>
      </c>
      <c r="V501" t="b">
        <v>0</v>
      </c>
      <c r="W501">
        <v>8796</v>
      </c>
      <c r="X501">
        <v>0</v>
      </c>
      <c r="Y501">
        <v>0</v>
      </c>
      <c r="Z501">
        <v>0.98</v>
      </c>
      <c r="AA501" t="s">
        <v>62</v>
      </c>
      <c r="AB501" t="s">
        <v>62</v>
      </c>
      <c r="AC501" t="s">
        <v>62</v>
      </c>
      <c r="AD501">
        <v>6</v>
      </c>
      <c r="AE501" t="s">
        <v>62</v>
      </c>
      <c r="AF501">
        <v>0.49</v>
      </c>
      <c r="AG501">
        <v>650.84</v>
      </c>
      <c r="AH501" t="s">
        <v>503</v>
      </c>
      <c r="AI501" t="s">
        <v>1845</v>
      </c>
      <c r="AJ501" t="s">
        <v>1846</v>
      </c>
      <c r="AK501">
        <v>10044367</v>
      </c>
      <c r="AL501">
        <v>11560490</v>
      </c>
      <c r="AM501">
        <v>13373135</v>
      </c>
      <c r="AN501">
        <v>8623224</v>
      </c>
      <c r="AO501">
        <v>9372209</v>
      </c>
      <c r="AP501">
        <v>9439238</v>
      </c>
      <c r="AQ501">
        <v>11277819</v>
      </c>
      <c r="AR501">
        <v>12261338</v>
      </c>
      <c r="AS501">
        <v>9743197</v>
      </c>
      <c r="AT501">
        <v>7536390</v>
      </c>
      <c r="AU501">
        <v>8566922</v>
      </c>
      <c r="AV501">
        <v>8101011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11659330.5144509</v>
      </c>
      <c r="BD501">
        <v>9144890.5250114892</v>
      </c>
      <c r="BE501">
        <v>11094117.806334799</v>
      </c>
      <c r="BF501">
        <v>8068107.42664357</v>
      </c>
      <c r="BG501">
        <v>0</v>
      </c>
      <c r="BH501">
        <v>1666583.9869750501</v>
      </c>
      <c r="BI501">
        <v>453018.065950825</v>
      </c>
      <c r="BJ501">
        <v>1269081.6691149699</v>
      </c>
      <c r="BK501">
        <v>516053.28638148098</v>
      </c>
      <c r="BL501">
        <v>0</v>
      </c>
    </row>
    <row r="502" spans="1:64" x14ac:dyDescent="0.3">
      <c r="A502">
        <v>9073</v>
      </c>
      <c r="B502">
        <v>17.940000000000001</v>
      </c>
      <c r="C502">
        <v>696.53881999999999</v>
      </c>
      <c r="D502">
        <f t="shared" si="7"/>
        <v>4.5510536989568777</v>
      </c>
      <c r="E502" t="s">
        <v>2054</v>
      </c>
      <c r="F502" t="s">
        <v>512</v>
      </c>
      <c r="G502" t="s">
        <v>62</v>
      </c>
      <c r="H502">
        <v>0.67</v>
      </c>
      <c r="I502" t="b">
        <v>1</v>
      </c>
      <c r="J502">
        <v>9.1</v>
      </c>
      <c r="K502">
        <v>696.54199000000006</v>
      </c>
      <c r="L502" t="s">
        <v>2055</v>
      </c>
      <c r="M502" t="s">
        <v>1490</v>
      </c>
      <c r="N502" t="s">
        <v>2056</v>
      </c>
      <c r="O502" t="s">
        <v>2057</v>
      </c>
      <c r="P502">
        <v>530</v>
      </c>
      <c r="Q502" t="b">
        <v>0</v>
      </c>
      <c r="R502" t="b">
        <v>1</v>
      </c>
      <c r="S502" t="b">
        <v>0</v>
      </c>
      <c r="T502" t="s">
        <v>63</v>
      </c>
      <c r="U502" t="b">
        <v>0</v>
      </c>
      <c r="V502" t="b">
        <v>0</v>
      </c>
      <c r="W502">
        <v>9073</v>
      </c>
      <c r="X502">
        <v>0</v>
      </c>
      <c r="Y502">
        <v>0</v>
      </c>
      <c r="Z502">
        <v>0.98</v>
      </c>
      <c r="AA502" t="s">
        <v>62</v>
      </c>
      <c r="AB502" t="s">
        <v>62</v>
      </c>
      <c r="AC502" t="s">
        <v>62</v>
      </c>
      <c r="AD502">
        <v>6</v>
      </c>
      <c r="AE502" t="s">
        <v>62</v>
      </c>
      <c r="AF502">
        <v>0.49</v>
      </c>
      <c r="AG502">
        <v>448.61</v>
      </c>
      <c r="AH502" t="s">
        <v>500</v>
      </c>
      <c r="AI502" t="s">
        <v>2058</v>
      </c>
      <c r="AJ502" t="s">
        <v>2059</v>
      </c>
      <c r="AK502">
        <v>18736896</v>
      </c>
      <c r="AL502">
        <v>24873364</v>
      </c>
      <c r="AM502">
        <v>34937237</v>
      </c>
      <c r="AN502">
        <v>10463121</v>
      </c>
      <c r="AO502">
        <v>13584699</v>
      </c>
      <c r="AP502">
        <v>12627947</v>
      </c>
      <c r="AQ502">
        <v>14936353</v>
      </c>
      <c r="AR502">
        <v>20735216</v>
      </c>
      <c r="AS502">
        <v>13491745</v>
      </c>
      <c r="AT502">
        <v>8759407</v>
      </c>
      <c r="AU502">
        <v>9594087</v>
      </c>
      <c r="AV502">
        <v>9264046</v>
      </c>
      <c r="AW502">
        <v>0</v>
      </c>
      <c r="AX502">
        <v>0</v>
      </c>
      <c r="AY502">
        <v>0</v>
      </c>
      <c r="AZ502">
        <v>0</v>
      </c>
      <c r="BA502">
        <v>8835</v>
      </c>
      <c r="BB502">
        <v>0</v>
      </c>
      <c r="BC502">
        <v>26182499.1162895</v>
      </c>
      <c r="BD502">
        <v>12225255.766414899</v>
      </c>
      <c r="BE502">
        <v>16387771.0910556</v>
      </c>
      <c r="BF502">
        <v>9205846.7136972807</v>
      </c>
      <c r="BG502">
        <v>1472.48597424223</v>
      </c>
      <c r="BH502">
        <v>8179128.0424970798</v>
      </c>
      <c r="BI502">
        <v>1599275.4703814201</v>
      </c>
      <c r="BJ502">
        <v>3833657.4582100702</v>
      </c>
      <c r="BK502">
        <v>420372.19136953499</v>
      </c>
      <c r="BL502">
        <v>3606.8392902984401</v>
      </c>
    </row>
    <row r="503" spans="1:64" x14ac:dyDescent="0.3">
      <c r="A503">
        <v>8797</v>
      </c>
      <c r="B503">
        <v>17.353999999999999</v>
      </c>
      <c r="C503">
        <v>682.52344000000005</v>
      </c>
      <c r="D503">
        <f t="shared" si="7"/>
        <v>4.2049661058724856</v>
      </c>
      <c r="E503" t="s">
        <v>1841</v>
      </c>
      <c r="F503" t="s">
        <v>512</v>
      </c>
      <c r="G503" t="s">
        <v>62</v>
      </c>
      <c r="H503">
        <v>0.67</v>
      </c>
      <c r="I503" t="b">
        <v>1</v>
      </c>
      <c r="J503">
        <v>8.75</v>
      </c>
      <c r="K503">
        <v>682.52630999999997</v>
      </c>
      <c r="L503" t="s">
        <v>1842</v>
      </c>
      <c r="M503" t="s">
        <v>1490</v>
      </c>
      <c r="N503" t="s">
        <v>1843</v>
      </c>
      <c r="O503" t="s">
        <v>1844</v>
      </c>
      <c r="P503">
        <v>530</v>
      </c>
      <c r="Q503" t="b">
        <v>0</v>
      </c>
      <c r="R503" t="b">
        <v>1</v>
      </c>
      <c r="S503" t="b">
        <v>0</v>
      </c>
      <c r="T503" t="s">
        <v>63</v>
      </c>
      <c r="U503" t="b">
        <v>0</v>
      </c>
      <c r="V503" t="b">
        <v>0</v>
      </c>
      <c r="W503">
        <v>8797</v>
      </c>
      <c r="X503">
        <v>0</v>
      </c>
      <c r="Y503">
        <v>0</v>
      </c>
      <c r="Z503">
        <v>0.99</v>
      </c>
      <c r="AA503" t="s">
        <v>62</v>
      </c>
      <c r="AB503" t="s">
        <v>62</v>
      </c>
      <c r="AC503" t="s">
        <v>62</v>
      </c>
      <c r="AD503">
        <v>6</v>
      </c>
      <c r="AE503" t="s">
        <v>62</v>
      </c>
      <c r="AF503">
        <v>0.49</v>
      </c>
      <c r="AG503">
        <v>609.26</v>
      </c>
      <c r="AH503" t="s">
        <v>497</v>
      </c>
      <c r="AI503" t="s">
        <v>1847</v>
      </c>
      <c r="AJ503" t="s">
        <v>1848</v>
      </c>
      <c r="AK503">
        <v>8837750</v>
      </c>
      <c r="AL503">
        <v>9839783</v>
      </c>
      <c r="AM503">
        <v>11670563</v>
      </c>
      <c r="AN503">
        <v>7719481</v>
      </c>
      <c r="AO503">
        <v>8351729</v>
      </c>
      <c r="AP503">
        <v>8524904</v>
      </c>
      <c r="AQ503">
        <v>11801603</v>
      </c>
      <c r="AR503">
        <v>12542787</v>
      </c>
      <c r="AS503">
        <v>10831091</v>
      </c>
      <c r="AT503">
        <v>8282905</v>
      </c>
      <c r="AU503">
        <v>9076282</v>
      </c>
      <c r="AV503">
        <v>8412394</v>
      </c>
      <c r="AW503">
        <v>0</v>
      </c>
      <c r="AX503">
        <v>0</v>
      </c>
      <c r="AY503">
        <v>0</v>
      </c>
      <c r="AZ503">
        <v>0</v>
      </c>
      <c r="BA503">
        <v>10363</v>
      </c>
      <c r="BB503">
        <v>0</v>
      </c>
      <c r="BC503">
        <v>10116031.7756956</v>
      </c>
      <c r="BD503">
        <v>8198704.7576664696</v>
      </c>
      <c r="BE503">
        <v>11725160.152945399</v>
      </c>
      <c r="BF503">
        <v>8590527.1074003205</v>
      </c>
      <c r="BG503">
        <v>1727.1470901730199</v>
      </c>
      <c r="BH503">
        <v>1436468.85846916</v>
      </c>
      <c r="BI503">
        <v>423956.05684156501</v>
      </c>
      <c r="BJ503">
        <v>858404.63436623802</v>
      </c>
      <c r="BK503">
        <v>425629.48394978303</v>
      </c>
      <c r="BL503">
        <v>4230.6290816566298</v>
      </c>
    </row>
    <row r="504" spans="1:64" x14ac:dyDescent="0.3">
      <c r="A504">
        <v>8467</v>
      </c>
      <c r="B504">
        <v>16.347000000000001</v>
      </c>
      <c r="C504">
        <v>666.49248999999998</v>
      </c>
      <c r="D504">
        <f t="shared" si="7"/>
        <v>3.7659697372513254</v>
      </c>
      <c r="E504" t="s">
        <v>1613</v>
      </c>
      <c r="F504" t="s">
        <v>512</v>
      </c>
      <c r="G504" t="s">
        <v>62</v>
      </c>
      <c r="H504">
        <v>0.67</v>
      </c>
      <c r="I504" t="b">
        <v>1</v>
      </c>
      <c r="J504">
        <v>8.36</v>
      </c>
      <c r="K504">
        <v>666.495</v>
      </c>
      <c r="L504" t="s">
        <v>1614</v>
      </c>
      <c r="M504" t="s">
        <v>1490</v>
      </c>
      <c r="N504" t="s">
        <v>1615</v>
      </c>
      <c r="O504" t="s">
        <v>1616</v>
      </c>
      <c r="P504">
        <v>530</v>
      </c>
      <c r="Q504" t="b">
        <v>0</v>
      </c>
      <c r="R504" t="b">
        <v>1</v>
      </c>
      <c r="S504" t="b">
        <v>0</v>
      </c>
      <c r="T504" t="s">
        <v>63</v>
      </c>
      <c r="U504" t="b">
        <v>0</v>
      </c>
      <c r="V504" t="b">
        <v>0</v>
      </c>
      <c r="W504">
        <v>8467</v>
      </c>
      <c r="X504">
        <v>0</v>
      </c>
      <c r="Y504">
        <v>0</v>
      </c>
      <c r="Z504">
        <v>0.98</v>
      </c>
      <c r="AA504">
        <v>0</v>
      </c>
      <c r="AB504">
        <v>0.02</v>
      </c>
      <c r="AC504">
        <v>0.04</v>
      </c>
      <c r="AD504">
        <v>6</v>
      </c>
      <c r="AE504">
        <v>0.17</v>
      </c>
      <c r="AF504">
        <v>0.62</v>
      </c>
      <c r="AG504">
        <v>502.08</v>
      </c>
      <c r="AH504" t="s">
        <v>499</v>
      </c>
      <c r="AI504" t="s">
        <v>1617</v>
      </c>
      <c r="AJ504" t="s">
        <v>1618</v>
      </c>
      <c r="AK504">
        <v>10075278</v>
      </c>
      <c r="AL504">
        <v>9616361</v>
      </c>
      <c r="AM504">
        <v>11380088</v>
      </c>
      <c r="AN504">
        <v>10778352</v>
      </c>
      <c r="AO504">
        <v>11062759</v>
      </c>
      <c r="AP504">
        <v>11154572</v>
      </c>
      <c r="AQ504">
        <v>11930589</v>
      </c>
      <c r="AR504">
        <v>12022949</v>
      </c>
      <c r="AS504">
        <v>11353767</v>
      </c>
      <c r="AT504">
        <v>9295845</v>
      </c>
      <c r="AU504">
        <v>10156580</v>
      </c>
      <c r="AV504">
        <v>9576284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10357242.3418968</v>
      </c>
      <c r="BD504">
        <v>10998560.987248899</v>
      </c>
      <c r="BE504">
        <v>11769101.668182399</v>
      </c>
      <c r="BF504">
        <v>9676236.3265624903</v>
      </c>
      <c r="BG504">
        <v>0</v>
      </c>
      <c r="BH504">
        <v>915046.82990178501</v>
      </c>
      <c r="BI504">
        <v>196154.32325472499</v>
      </c>
      <c r="BJ504">
        <v>362642.48732385802</v>
      </c>
      <c r="BK504">
        <v>438986.051549169</v>
      </c>
      <c r="BL504">
        <v>0</v>
      </c>
    </row>
    <row r="505" spans="1:64" x14ac:dyDescent="0.3">
      <c r="A505">
        <v>8758</v>
      </c>
      <c r="B505">
        <v>17.524999999999999</v>
      </c>
      <c r="C505">
        <v>680.50824</v>
      </c>
      <c r="D505">
        <f t="shared" si="7"/>
        <v>3.5855425516300223</v>
      </c>
      <c r="E505" t="s">
        <v>1807</v>
      </c>
      <c r="F505" t="s">
        <v>512</v>
      </c>
      <c r="G505" t="s">
        <v>62</v>
      </c>
      <c r="H505">
        <v>0.33</v>
      </c>
      <c r="I505" t="b">
        <v>0</v>
      </c>
      <c r="J505">
        <v>8.61</v>
      </c>
      <c r="K505">
        <v>680.51067999999998</v>
      </c>
      <c r="L505" t="s">
        <v>1808</v>
      </c>
      <c r="M505" t="s">
        <v>1490</v>
      </c>
      <c r="N505" t="s">
        <v>1809</v>
      </c>
      <c r="O505" t="s">
        <v>1810</v>
      </c>
      <c r="P505">
        <v>530</v>
      </c>
      <c r="Q505" t="b">
        <v>0</v>
      </c>
      <c r="R505" t="b">
        <v>1</v>
      </c>
      <c r="S505" t="b">
        <v>0</v>
      </c>
      <c r="T505" t="s">
        <v>63</v>
      </c>
      <c r="U505" t="b">
        <v>0</v>
      </c>
      <c r="V505" t="b">
        <v>0</v>
      </c>
      <c r="W505">
        <v>8758</v>
      </c>
      <c r="X505">
        <v>0</v>
      </c>
      <c r="Y505">
        <v>0</v>
      </c>
      <c r="Z505">
        <v>0.99</v>
      </c>
      <c r="AA505">
        <v>-1</v>
      </c>
      <c r="AB505">
        <v>-1</v>
      </c>
      <c r="AC505">
        <v>-1</v>
      </c>
      <c r="AD505">
        <v>-1</v>
      </c>
      <c r="AE505">
        <v>-1</v>
      </c>
      <c r="AF505">
        <v>0.99</v>
      </c>
      <c r="AG505">
        <v>17.96</v>
      </c>
      <c r="AH505" t="s">
        <v>495</v>
      </c>
      <c r="AI505" t="s">
        <v>1811</v>
      </c>
      <c r="AJ505" t="s">
        <v>62</v>
      </c>
      <c r="AK505">
        <v>320634</v>
      </c>
      <c r="AL505">
        <v>237400</v>
      </c>
      <c r="AM505">
        <v>243830</v>
      </c>
      <c r="AN505">
        <v>242753</v>
      </c>
      <c r="AO505">
        <v>294902</v>
      </c>
      <c r="AP505">
        <v>308723</v>
      </c>
      <c r="AQ505">
        <v>459814</v>
      </c>
      <c r="AR505">
        <v>487194</v>
      </c>
      <c r="AS505">
        <v>456960</v>
      </c>
      <c r="AT505">
        <v>320531</v>
      </c>
      <c r="AU505">
        <v>296033</v>
      </c>
      <c r="AV505">
        <v>263912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267288.19495290698</v>
      </c>
      <c r="BD505">
        <v>282125.97414343699</v>
      </c>
      <c r="BE505">
        <v>467989.58576722402</v>
      </c>
      <c r="BF505">
        <v>293492.08126961399</v>
      </c>
      <c r="BG505">
        <v>0</v>
      </c>
      <c r="BH505">
        <v>46310.244872640797</v>
      </c>
      <c r="BI505">
        <v>34790.876186881098</v>
      </c>
      <c r="BJ505">
        <v>16692.928796661399</v>
      </c>
      <c r="BK505">
        <v>28395.276360718399</v>
      </c>
      <c r="BL505">
        <v>0</v>
      </c>
    </row>
    <row r="506" spans="1:64" x14ac:dyDescent="0.3">
      <c r="A506">
        <v>9033</v>
      </c>
      <c r="B506">
        <v>18.109000000000002</v>
      </c>
      <c r="C506">
        <v>694.52399000000003</v>
      </c>
      <c r="D506">
        <f t="shared" si="7"/>
        <v>3.3404062114516471</v>
      </c>
      <c r="E506" t="s">
        <v>2033</v>
      </c>
      <c r="F506" t="s">
        <v>512</v>
      </c>
      <c r="G506" t="s">
        <v>62</v>
      </c>
      <c r="H506">
        <v>0.67</v>
      </c>
      <c r="I506" t="b">
        <v>0</v>
      </c>
      <c r="J506">
        <v>8.76</v>
      </c>
      <c r="K506">
        <v>694.52630999999997</v>
      </c>
      <c r="L506" t="s">
        <v>2034</v>
      </c>
      <c r="M506" t="s">
        <v>1490</v>
      </c>
      <c r="N506" t="s">
        <v>2035</v>
      </c>
      <c r="O506" t="s">
        <v>2036</v>
      </c>
      <c r="P506">
        <v>530</v>
      </c>
      <c r="Q506" t="b">
        <v>0</v>
      </c>
      <c r="R506" t="b">
        <v>1</v>
      </c>
      <c r="S506" t="b">
        <v>0</v>
      </c>
      <c r="T506" t="s">
        <v>63</v>
      </c>
      <c r="U506" t="b">
        <v>0</v>
      </c>
      <c r="V506" t="b">
        <v>0</v>
      </c>
      <c r="W506">
        <v>9033</v>
      </c>
      <c r="X506">
        <v>0</v>
      </c>
      <c r="Y506">
        <v>0</v>
      </c>
      <c r="Z506">
        <v>0.99</v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0.99</v>
      </c>
      <c r="AG506">
        <v>26.22</v>
      </c>
      <c r="AH506" t="s">
        <v>497</v>
      </c>
      <c r="AI506" t="s">
        <v>2037</v>
      </c>
      <c r="AJ506" t="s">
        <v>62</v>
      </c>
      <c r="AK506">
        <v>913617</v>
      </c>
      <c r="AL506">
        <v>993424</v>
      </c>
      <c r="AM506">
        <v>1238519</v>
      </c>
      <c r="AN506">
        <v>575978</v>
      </c>
      <c r="AO506">
        <v>674075</v>
      </c>
      <c r="AP506">
        <v>692610</v>
      </c>
      <c r="AQ506">
        <v>729928</v>
      </c>
      <c r="AR506">
        <v>843754</v>
      </c>
      <c r="AS506">
        <v>671042</v>
      </c>
      <c r="AT506">
        <v>437253</v>
      </c>
      <c r="AU506">
        <v>478345</v>
      </c>
      <c r="AV506">
        <v>430049</v>
      </c>
      <c r="AW506">
        <v>0</v>
      </c>
      <c r="AX506">
        <v>0</v>
      </c>
      <c r="AY506">
        <v>0</v>
      </c>
      <c r="AZ506">
        <v>0</v>
      </c>
      <c r="BA506">
        <v>21938</v>
      </c>
      <c r="BB506">
        <v>0</v>
      </c>
      <c r="BC506">
        <v>1048520.4004499</v>
      </c>
      <c r="BD506">
        <v>647554.63801760494</v>
      </c>
      <c r="BE506">
        <v>748241.55367805006</v>
      </c>
      <c r="BF506">
        <v>448548.98045693798</v>
      </c>
      <c r="BG506">
        <v>3656.41414206232</v>
      </c>
      <c r="BH506">
        <v>169313.211175201</v>
      </c>
      <c r="BI506">
        <v>62675.917444169303</v>
      </c>
      <c r="BJ506">
        <v>87800.124509213099</v>
      </c>
      <c r="BK506">
        <v>26054.124273268699</v>
      </c>
      <c r="BL506">
        <v>8956.3489363489898</v>
      </c>
    </row>
    <row r="507" spans="1:64" x14ac:dyDescent="0.3">
      <c r="A507">
        <v>8759</v>
      </c>
      <c r="B507">
        <v>17.225999999999999</v>
      </c>
      <c r="C507">
        <v>680.50854000000004</v>
      </c>
      <c r="D507">
        <f t="shared" si="7"/>
        <v>3.1446971558775552</v>
      </c>
      <c r="E507" t="s">
        <v>1807</v>
      </c>
      <c r="F507" t="s">
        <v>512</v>
      </c>
      <c r="G507" t="s">
        <v>62</v>
      </c>
      <c r="H507">
        <v>0.67</v>
      </c>
      <c r="I507" t="b">
        <v>0</v>
      </c>
      <c r="J507">
        <v>8.61</v>
      </c>
      <c r="K507">
        <v>680.51067999999998</v>
      </c>
      <c r="L507" t="s">
        <v>1808</v>
      </c>
      <c r="M507" t="s">
        <v>1490</v>
      </c>
      <c r="N507" t="s">
        <v>1809</v>
      </c>
      <c r="O507" t="s">
        <v>1810</v>
      </c>
      <c r="P507">
        <v>530</v>
      </c>
      <c r="Q507" t="b">
        <v>0</v>
      </c>
      <c r="R507" t="b">
        <v>1</v>
      </c>
      <c r="S507" t="b">
        <v>0</v>
      </c>
      <c r="T507" t="s">
        <v>63</v>
      </c>
      <c r="U507" t="b">
        <v>0</v>
      </c>
      <c r="V507" t="b">
        <v>0</v>
      </c>
      <c r="W507">
        <v>8759</v>
      </c>
      <c r="X507">
        <v>0</v>
      </c>
      <c r="Y507">
        <v>0</v>
      </c>
      <c r="Z507">
        <v>0.99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0.99</v>
      </c>
      <c r="AG507">
        <v>44.6</v>
      </c>
      <c r="AH507" t="s">
        <v>503</v>
      </c>
      <c r="AI507" t="s">
        <v>1812</v>
      </c>
      <c r="AJ507" t="s">
        <v>62</v>
      </c>
      <c r="AK507">
        <v>827571</v>
      </c>
      <c r="AL507">
        <v>764051</v>
      </c>
      <c r="AM507">
        <v>868787</v>
      </c>
      <c r="AN507">
        <v>773149</v>
      </c>
      <c r="AO507">
        <v>899495</v>
      </c>
      <c r="AP507">
        <v>817838</v>
      </c>
      <c r="AQ507">
        <v>977360</v>
      </c>
      <c r="AR507">
        <v>1053529</v>
      </c>
      <c r="AS507">
        <v>1000118</v>
      </c>
      <c r="AT507">
        <v>701873</v>
      </c>
      <c r="AU507">
        <v>757767</v>
      </c>
      <c r="AV507">
        <v>753747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820136.49546451704</v>
      </c>
      <c r="BD507">
        <v>830160.57249911595</v>
      </c>
      <c r="BE507">
        <v>1010335.72800497</v>
      </c>
      <c r="BF507">
        <v>737795.93873222405</v>
      </c>
      <c r="BG507">
        <v>0</v>
      </c>
      <c r="BH507">
        <v>52762.710926257801</v>
      </c>
      <c r="BI507">
        <v>64067.882318567499</v>
      </c>
      <c r="BJ507">
        <v>39099.217340889503</v>
      </c>
      <c r="BK507">
        <v>31174.664116725002</v>
      </c>
      <c r="BL507">
        <v>0</v>
      </c>
    </row>
    <row r="508" spans="1:64" x14ac:dyDescent="0.3">
      <c r="A508">
        <v>8468</v>
      </c>
      <c r="B508">
        <v>16.632999999999999</v>
      </c>
      <c r="C508">
        <v>666.49315999999999</v>
      </c>
      <c r="D508">
        <f t="shared" si="7"/>
        <v>2.7607108830758027</v>
      </c>
      <c r="E508" t="s">
        <v>1619</v>
      </c>
      <c r="F508" t="s">
        <v>512</v>
      </c>
      <c r="G508" t="s">
        <v>62</v>
      </c>
      <c r="H508">
        <v>0.44</v>
      </c>
      <c r="I508" t="b">
        <v>1</v>
      </c>
      <c r="J508">
        <v>8.5399999999999991</v>
      </c>
      <c r="K508">
        <v>666.495</v>
      </c>
      <c r="L508" t="s">
        <v>1614</v>
      </c>
      <c r="M508" t="s">
        <v>1490</v>
      </c>
      <c r="N508" t="s">
        <v>1620</v>
      </c>
      <c r="O508" t="s">
        <v>1621</v>
      </c>
      <c r="P508">
        <v>530</v>
      </c>
      <c r="Q508" t="b">
        <v>0</v>
      </c>
      <c r="R508" t="b">
        <v>1</v>
      </c>
      <c r="S508" t="b">
        <v>0</v>
      </c>
      <c r="T508" t="s">
        <v>63</v>
      </c>
      <c r="U508" t="b">
        <v>0</v>
      </c>
      <c r="V508" t="b">
        <v>0</v>
      </c>
      <c r="W508">
        <v>8468</v>
      </c>
      <c r="X508">
        <v>0</v>
      </c>
      <c r="Y508">
        <v>0</v>
      </c>
      <c r="Z508">
        <v>0.99</v>
      </c>
      <c r="AA508" t="s">
        <v>62</v>
      </c>
      <c r="AB508" t="s">
        <v>62</v>
      </c>
      <c r="AC508" t="s">
        <v>62</v>
      </c>
      <c r="AD508">
        <v>6</v>
      </c>
      <c r="AE508" t="s">
        <v>62</v>
      </c>
      <c r="AF508">
        <v>0.5</v>
      </c>
      <c r="AG508">
        <v>81.28</v>
      </c>
      <c r="AH508" t="s">
        <v>503</v>
      </c>
      <c r="AI508" t="s">
        <v>1622</v>
      </c>
      <c r="AJ508" t="s">
        <v>1623</v>
      </c>
      <c r="AK508">
        <v>1051437</v>
      </c>
      <c r="AL508">
        <v>1048190</v>
      </c>
      <c r="AM508">
        <v>1305838</v>
      </c>
      <c r="AN508">
        <v>1160375</v>
      </c>
      <c r="AO508">
        <v>1209012</v>
      </c>
      <c r="AP508">
        <v>1354056</v>
      </c>
      <c r="AQ508">
        <v>1691014</v>
      </c>
      <c r="AR508">
        <v>1647039</v>
      </c>
      <c r="AS508">
        <v>1452847</v>
      </c>
      <c r="AT508">
        <v>1301449</v>
      </c>
      <c r="AU508">
        <v>1308408</v>
      </c>
      <c r="AV508">
        <v>1374138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1135155.08969536</v>
      </c>
      <c r="BD508">
        <v>1241147.62022467</v>
      </c>
      <c r="BE508">
        <v>1596966.4798584599</v>
      </c>
      <c r="BF508">
        <v>1327998.3174094199</v>
      </c>
      <c r="BG508">
        <v>0</v>
      </c>
      <c r="BH508">
        <v>147825.05816054801</v>
      </c>
      <c r="BI508">
        <v>100760.26435103299</v>
      </c>
      <c r="BJ508">
        <v>126733.02496205299</v>
      </c>
      <c r="BK508">
        <v>40109.6571309422</v>
      </c>
      <c r="BL508">
        <v>0</v>
      </c>
    </row>
    <row r="509" spans="1:64" x14ac:dyDescent="0.3">
      <c r="A509" s="13">
        <v>4583</v>
      </c>
      <c r="B509" s="13">
        <v>2.44</v>
      </c>
      <c r="C509" s="13">
        <v>431.21807999999999</v>
      </c>
      <c r="D509" s="13">
        <f t="shared" si="7"/>
        <v>5.3800794210975065</v>
      </c>
      <c r="E509" s="13" t="s">
        <v>672</v>
      </c>
      <c r="F509" s="13" t="s">
        <v>512</v>
      </c>
      <c r="G509" s="13" t="s">
        <v>62</v>
      </c>
      <c r="H509" s="13">
        <v>0.28000000000000003</v>
      </c>
      <c r="I509" s="13" t="b">
        <v>0</v>
      </c>
      <c r="J509" s="13">
        <v>5.27</v>
      </c>
      <c r="K509" s="13">
        <v>431.22039999999998</v>
      </c>
      <c r="L509" s="13" t="s">
        <v>673</v>
      </c>
      <c r="M509" s="13" t="s">
        <v>641</v>
      </c>
      <c r="N509" s="13" t="s">
        <v>674</v>
      </c>
      <c r="O509" s="13" t="s">
        <v>675</v>
      </c>
      <c r="P509" s="13">
        <v>530</v>
      </c>
      <c r="Q509" s="13" t="b">
        <v>0</v>
      </c>
      <c r="R509" s="13" t="b">
        <v>1</v>
      </c>
      <c r="S509" s="13" t="b">
        <v>0</v>
      </c>
      <c r="T509" s="13" t="s">
        <v>63</v>
      </c>
      <c r="U509" s="13" t="b">
        <v>0</v>
      </c>
      <c r="V509" s="13" t="b">
        <v>0</v>
      </c>
      <c r="W509" s="13">
        <v>4583</v>
      </c>
      <c r="X509" s="13">
        <v>0</v>
      </c>
      <c r="Y509" s="13">
        <v>0</v>
      </c>
      <c r="Z509" s="13">
        <v>0.98</v>
      </c>
      <c r="AA509" s="13">
        <v>-1</v>
      </c>
      <c r="AB509" s="13">
        <v>-1</v>
      </c>
      <c r="AC509" s="13">
        <v>-1</v>
      </c>
      <c r="AD509" s="13">
        <v>-1</v>
      </c>
      <c r="AE509" s="13">
        <v>-1</v>
      </c>
      <c r="AF509" s="13">
        <v>0.98</v>
      </c>
      <c r="AG509" s="13">
        <v>108.01</v>
      </c>
      <c r="AH509" s="13" t="s">
        <v>499</v>
      </c>
      <c r="AI509" s="13" t="s">
        <v>676</v>
      </c>
      <c r="AJ509" s="13" t="s">
        <v>62</v>
      </c>
      <c r="AK509" s="13">
        <v>688450</v>
      </c>
      <c r="AL509" s="13">
        <v>1436980</v>
      </c>
      <c r="AM509" s="13">
        <v>391690</v>
      </c>
      <c r="AN509" s="13">
        <v>1351083</v>
      </c>
      <c r="AO509" s="13">
        <v>541166</v>
      </c>
      <c r="AP509" s="13">
        <v>172040</v>
      </c>
      <c r="AQ509" s="13">
        <v>1211894</v>
      </c>
      <c r="AR509" s="13">
        <v>949191</v>
      </c>
      <c r="AS509" s="13">
        <v>394856</v>
      </c>
      <c r="AT509" s="13">
        <v>143093</v>
      </c>
      <c r="AU509" s="13">
        <v>384525</v>
      </c>
      <c r="AV509" s="13">
        <v>361945</v>
      </c>
      <c r="AW509" s="13">
        <v>0</v>
      </c>
      <c r="AX509" s="13">
        <v>0</v>
      </c>
      <c r="AY509" s="13">
        <v>3249</v>
      </c>
      <c r="AZ509" s="13">
        <v>0</v>
      </c>
      <c r="BA509" s="13">
        <v>3817</v>
      </c>
      <c r="BB509" s="13">
        <v>0</v>
      </c>
      <c r="BC509" s="13">
        <v>839040.08181166998</v>
      </c>
      <c r="BD509" s="13">
        <v>688096.26839693298</v>
      </c>
      <c r="BE509" s="13">
        <v>851980.31458741601</v>
      </c>
      <c r="BF509" s="13">
        <v>296520.89153300697</v>
      </c>
      <c r="BG509" s="13">
        <v>1177.6324659660399</v>
      </c>
      <c r="BH509" s="13">
        <v>538670.33922477905</v>
      </c>
      <c r="BI509" s="13">
        <v>603097.92422178097</v>
      </c>
      <c r="BJ509" s="13">
        <v>417103.53867220902</v>
      </c>
      <c r="BK509" s="13">
        <v>133351.51918601</v>
      </c>
      <c r="BL509" s="13">
        <v>1833.1886129956799</v>
      </c>
    </row>
    <row r="510" spans="1:64" x14ac:dyDescent="0.3">
      <c r="A510">
        <v>4954</v>
      </c>
      <c r="B510">
        <v>4.3449999999999998</v>
      </c>
      <c r="C510">
        <v>455.21814000000001</v>
      </c>
      <c r="D510">
        <f t="shared" si="7"/>
        <v>4.9646281229452596</v>
      </c>
      <c r="E510" t="s">
        <v>707</v>
      </c>
      <c r="F510" t="s">
        <v>512</v>
      </c>
      <c r="G510" t="s">
        <v>62</v>
      </c>
      <c r="H510">
        <v>0.11</v>
      </c>
      <c r="I510" t="b">
        <v>0</v>
      </c>
      <c r="J510">
        <v>5.12</v>
      </c>
      <c r="K510">
        <v>455.22039999999998</v>
      </c>
      <c r="L510" t="s">
        <v>708</v>
      </c>
      <c r="M510" t="s">
        <v>641</v>
      </c>
      <c r="N510" t="s">
        <v>709</v>
      </c>
      <c r="O510" t="s">
        <v>710</v>
      </c>
      <c r="P510">
        <v>530</v>
      </c>
      <c r="Q510" t="b">
        <v>0</v>
      </c>
      <c r="R510" t="b">
        <v>1</v>
      </c>
      <c r="S510" t="b">
        <v>0</v>
      </c>
      <c r="T510" t="s">
        <v>63</v>
      </c>
      <c r="U510" t="b">
        <v>0</v>
      </c>
      <c r="V510" t="b">
        <v>0</v>
      </c>
      <c r="W510">
        <v>4954</v>
      </c>
      <c r="X510">
        <v>0</v>
      </c>
      <c r="Y510">
        <v>0</v>
      </c>
      <c r="Z510">
        <v>0.98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0.98</v>
      </c>
      <c r="AG510">
        <v>5.48</v>
      </c>
      <c r="AH510" t="s">
        <v>496</v>
      </c>
      <c r="AI510" t="s">
        <v>711</v>
      </c>
      <c r="AJ510" t="s">
        <v>62</v>
      </c>
      <c r="AK510">
        <v>4656</v>
      </c>
      <c r="AL510">
        <v>4419</v>
      </c>
      <c r="AM510">
        <v>36041</v>
      </c>
      <c r="AN510">
        <v>31558</v>
      </c>
      <c r="AO510">
        <v>3464</v>
      </c>
      <c r="AP510">
        <v>7710</v>
      </c>
      <c r="AQ510">
        <v>20656</v>
      </c>
      <c r="AR510">
        <v>25052</v>
      </c>
      <c r="AS510">
        <v>39715</v>
      </c>
      <c r="AT510">
        <v>7844</v>
      </c>
      <c r="AU510">
        <v>6127</v>
      </c>
      <c r="AV510">
        <v>52833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15039.0428999662</v>
      </c>
      <c r="BD510">
        <v>14243.9729140277</v>
      </c>
      <c r="BE510">
        <v>28474.301076017298</v>
      </c>
      <c r="BF510">
        <v>22267.949350781801</v>
      </c>
      <c r="BG510">
        <v>0</v>
      </c>
      <c r="BH510">
        <v>18189.03243318</v>
      </c>
      <c r="BI510">
        <v>15143.712650457999</v>
      </c>
      <c r="BJ510">
        <v>9979.5733329603609</v>
      </c>
      <c r="BK510">
        <v>26483.663650927901</v>
      </c>
      <c r="BL510">
        <v>0</v>
      </c>
    </row>
    <row r="511" spans="1:64" x14ac:dyDescent="0.3">
      <c r="A511">
        <v>4752</v>
      </c>
      <c r="B511">
        <v>3.0459999999999998</v>
      </c>
      <c r="C511">
        <v>443.22127999999998</v>
      </c>
      <c r="D511">
        <f t="shared" si="7"/>
        <v>1.9854681778977388</v>
      </c>
      <c r="E511" t="s">
        <v>688</v>
      </c>
      <c r="F511" t="s">
        <v>512</v>
      </c>
      <c r="G511" t="s">
        <v>62</v>
      </c>
      <c r="H511">
        <v>0.11</v>
      </c>
      <c r="I511" t="b">
        <v>0</v>
      </c>
      <c r="J511">
        <v>5.16</v>
      </c>
      <c r="K511">
        <v>443.22039999999998</v>
      </c>
      <c r="L511" t="s">
        <v>689</v>
      </c>
      <c r="M511" t="s">
        <v>641</v>
      </c>
      <c r="N511" t="s">
        <v>690</v>
      </c>
      <c r="O511" t="s">
        <v>691</v>
      </c>
      <c r="P511">
        <v>530</v>
      </c>
      <c r="Q511" t="b">
        <v>0</v>
      </c>
      <c r="R511" t="b">
        <v>1</v>
      </c>
      <c r="S511" t="b">
        <v>0</v>
      </c>
      <c r="T511" t="s">
        <v>63</v>
      </c>
      <c r="U511" t="b">
        <v>0</v>
      </c>
      <c r="V511" t="b">
        <v>0</v>
      </c>
      <c r="W511">
        <v>4752</v>
      </c>
      <c r="X511">
        <v>0</v>
      </c>
      <c r="Y511">
        <v>0</v>
      </c>
      <c r="Z511">
        <v>1</v>
      </c>
      <c r="AA511">
        <v>-1</v>
      </c>
      <c r="AB511">
        <v>-1</v>
      </c>
      <c r="AC511">
        <v>-1</v>
      </c>
      <c r="AD511">
        <v>-1</v>
      </c>
      <c r="AE511">
        <v>-1</v>
      </c>
      <c r="AF511">
        <v>1</v>
      </c>
      <c r="AG511">
        <v>27.46</v>
      </c>
      <c r="AH511" t="s">
        <v>496</v>
      </c>
      <c r="AI511" t="s">
        <v>692</v>
      </c>
      <c r="AJ511" t="s">
        <v>62</v>
      </c>
      <c r="AK511">
        <v>138410</v>
      </c>
      <c r="AL511">
        <v>682877</v>
      </c>
      <c r="AM511">
        <v>116700</v>
      </c>
      <c r="AN511">
        <v>663345</v>
      </c>
      <c r="AO511">
        <v>214384</v>
      </c>
      <c r="AP511">
        <v>74737</v>
      </c>
      <c r="AQ511">
        <v>116592</v>
      </c>
      <c r="AR511">
        <v>129970</v>
      </c>
      <c r="AS511">
        <v>174915</v>
      </c>
      <c r="AT511">
        <v>170061</v>
      </c>
      <c r="AU511">
        <v>86942</v>
      </c>
      <c r="AV511">
        <v>411421</v>
      </c>
      <c r="AW511">
        <v>0</v>
      </c>
      <c r="AX511">
        <v>0</v>
      </c>
      <c r="AY511">
        <v>11478</v>
      </c>
      <c r="AZ511">
        <v>0</v>
      </c>
      <c r="BA511">
        <v>0</v>
      </c>
      <c r="BB511">
        <v>0</v>
      </c>
      <c r="BC511">
        <v>312662.38384227199</v>
      </c>
      <c r="BD511">
        <v>317488.42937937099</v>
      </c>
      <c r="BE511">
        <v>140492.648933914</v>
      </c>
      <c r="BF511">
        <v>222808.24661844701</v>
      </c>
      <c r="BG511">
        <v>1912.9562379643401</v>
      </c>
      <c r="BH511">
        <v>320798.64865824999</v>
      </c>
      <c r="BI511">
        <v>307551.32043245097</v>
      </c>
      <c r="BJ511">
        <v>30552.242821879099</v>
      </c>
      <c r="BK511">
        <v>168547.827184052</v>
      </c>
      <c r="BL511">
        <v>4685.7666832867499</v>
      </c>
    </row>
    <row r="512" spans="1:64" x14ac:dyDescent="0.3">
      <c r="A512" s="13">
        <v>5984</v>
      </c>
      <c r="B512" s="13">
        <v>6.2539999999999996</v>
      </c>
      <c r="C512" s="13">
        <v>520.26520000000005</v>
      </c>
      <c r="D512" s="13">
        <f t="shared" si="7"/>
        <v>5.6317114792176595</v>
      </c>
      <c r="E512" s="13" t="s">
        <v>816</v>
      </c>
      <c r="F512" s="13" t="s">
        <v>532</v>
      </c>
      <c r="G512" s="13" t="s">
        <v>62</v>
      </c>
      <c r="H512" s="13">
        <v>0.67</v>
      </c>
      <c r="I512" s="13" t="b">
        <v>0</v>
      </c>
      <c r="J512" s="13">
        <v>4.33</v>
      </c>
      <c r="K512" s="13">
        <v>520.26813000000004</v>
      </c>
      <c r="L512" s="13" t="s">
        <v>817</v>
      </c>
      <c r="M512" s="13" t="s">
        <v>110</v>
      </c>
      <c r="N512" s="13" t="s">
        <v>818</v>
      </c>
      <c r="O512" s="13" t="s">
        <v>819</v>
      </c>
      <c r="P512" s="13">
        <v>530</v>
      </c>
      <c r="Q512" s="13" t="b">
        <v>0</v>
      </c>
      <c r="R512" s="13" t="b">
        <v>1</v>
      </c>
      <c r="S512" s="13" t="b">
        <v>0</v>
      </c>
      <c r="T512" s="13" t="s">
        <v>63</v>
      </c>
      <c r="U512" s="13" t="b">
        <v>0</v>
      </c>
      <c r="V512" s="13" t="b">
        <v>0</v>
      </c>
      <c r="W512" s="13">
        <v>5984</v>
      </c>
      <c r="X512" s="13">
        <v>0</v>
      </c>
      <c r="Y512" s="13">
        <v>0</v>
      </c>
      <c r="Z512" s="13">
        <v>0.98</v>
      </c>
      <c r="AA512" s="13">
        <v>-1</v>
      </c>
      <c r="AB512" s="13">
        <v>-1</v>
      </c>
      <c r="AC512" s="13">
        <v>-1</v>
      </c>
      <c r="AD512" s="13">
        <v>-1</v>
      </c>
      <c r="AE512" s="13">
        <v>-1</v>
      </c>
      <c r="AF512" s="13">
        <v>0.98</v>
      </c>
      <c r="AG512" s="13">
        <v>22.25</v>
      </c>
      <c r="AH512" s="13" t="s">
        <v>504</v>
      </c>
      <c r="AI512" s="13" t="s">
        <v>820</v>
      </c>
      <c r="AJ512" s="13" t="s">
        <v>62</v>
      </c>
      <c r="AK512" s="13">
        <v>207667</v>
      </c>
      <c r="AL512" s="13">
        <v>365937</v>
      </c>
      <c r="AM512" s="13">
        <v>451783</v>
      </c>
      <c r="AN512" s="13">
        <v>354338</v>
      </c>
      <c r="AO512" s="13">
        <v>189930</v>
      </c>
      <c r="AP512" s="13">
        <v>215528</v>
      </c>
      <c r="AQ512" s="13">
        <v>252509</v>
      </c>
      <c r="AR512" s="13">
        <v>251169</v>
      </c>
      <c r="AS512" s="13">
        <v>269962</v>
      </c>
      <c r="AT512" s="13">
        <v>212619</v>
      </c>
      <c r="AU512" s="13">
        <v>259562</v>
      </c>
      <c r="AV512" s="13">
        <v>367616</v>
      </c>
      <c r="AW512" s="13">
        <v>0</v>
      </c>
      <c r="AX512" s="13">
        <v>0</v>
      </c>
      <c r="AY512" s="13">
        <v>0</v>
      </c>
      <c r="AZ512" s="13">
        <v>0</v>
      </c>
      <c r="BA512" s="13">
        <v>0</v>
      </c>
      <c r="BB512" s="13">
        <v>0</v>
      </c>
      <c r="BC512" s="13">
        <v>341795.58590110397</v>
      </c>
      <c r="BD512" s="13">
        <v>253265.075935197</v>
      </c>
      <c r="BE512" s="13">
        <v>257879.94918282799</v>
      </c>
      <c r="BF512" s="13">
        <v>279932.47793559002</v>
      </c>
      <c r="BG512" s="13">
        <v>0</v>
      </c>
      <c r="BH512" s="13">
        <v>123835.72374677499</v>
      </c>
      <c r="BI512" s="13">
        <v>88462.339035018798</v>
      </c>
      <c r="BJ512" s="13">
        <v>10484.572110733199</v>
      </c>
      <c r="BK512" s="13">
        <v>79480.924688803396</v>
      </c>
      <c r="BL512" s="13">
        <v>0</v>
      </c>
    </row>
    <row r="513" spans="1:64" x14ac:dyDescent="0.3">
      <c r="A513" s="13">
        <v>6409</v>
      </c>
      <c r="B513" s="13">
        <v>6.6420000000000003</v>
      </c>
      <c r="C513" s="13">
        <v>546.28093999999999</v>
      </c>
      <c r="D513" s="13">
        <f t="shared" si="7"/>
        <v>5.0340144696463742</v>
      </c>
      <c r="E513" s="13" t="s">
        <v>880</v>
      </c>
      <c r="F513" s="13" t="s">
        <v>532</v>
      </c>
      <c r="G513" s="13" t="s">
        <v>62</v>
      </c>
      <c r="H513" s="13">
        <v>0.06</v>
      </c>
      <c r="I513" s="13" t="b">
        <v>0</v>
      </c>
      <c r="J513" s="13">
        <v>4.9000000000000004</v>
      </c>
      <c r="K513" s="13">
        <v>546.28368999999998</v>
      </c>
      <c r="L513" s="13" t="s">
        <v>881</v>
      </c>
      <c r="M513" s="13" t="s">
        <v>110</v>
      </c>
      <c r="N513" s="13" t="s">
        <v>882</v>
      </c>
      <c r="O513" s="13" t="s">
        <v>883</v>
      </c>
      <c r="P513" s="13">
        <v>530</v>
      </c>
      <c r="Q513" s="13" t="b">
        <v>0</v>
      </c>
      <c r="R513" s="13" t="b">
        <v>1</v>
      </c>
      <c r="S513" s="13" t="b">
        <v>0</v>
      </c>
      <c r="T513" s="13" t="s">
        <v>63</v>
      </c>
      <c r="U513" s="13" t="b">
        <v>1</v>
      </c>
      <c r="V513" s="13" t="b">
        <v>0</v>
      </c>
      <c r="W513" s="13">
        <v>6409</v>
      </c>
      <c r="X513" s="13">
        <v>0</v>
      </c>
      <c r="Y513" s="13">
        <v>0</v>
      </c>
      <c r="Z513" s="13">
        <v>0.97</v>
      </c>
      <c r="AA513" s="13">
        <v>-1</v>
      </c>
      <c r="AB513" s="13">
        <v>-1</v>
      </c>
      <c r="AC513" s="13">
        <v>-1</v>
      </c>
      <c r="AD513" s="13">
        <v>-1</v>
      </c>
      <c r="AE513" s="13">
        <v>-1</v>
      </c>
      <c r="AF513" s="13">
        <v>0.97</v>
      </c>
      <c r="AG513" s="13">
        <v>3.19</v>
      </c>
      <c r="AH513" s="13" t="s">
        <v>496</v>
      </c>
      <c r="AI513" s="13" t="s">
        <v>884</v>
      </c>
      <c r="AJ513" s="13" t="s">
        <v>62</v>
      </c>
      <c r="AK513" s="13">
        <v>4250</v>
      </c>
      <c r="AL513" s="13">
        <v>30380</v>
      </c>
      <c r="AM513" s="13">
        <v>17384</v>
      </c>
      <c r="AN513" s="13">
        <v>14447</v>
      </c>
      <c r="AO513" s="13">
        <v>12657</v>
      </c>
      <c r="AP513" s="13">
        <v>4196</v>
      </c>
      <c r="AQ513" s="13">
        <v>24858</v>
      </c>
      <c r="AR513" s="13">
        <v>10673</v>
      </c>
      <c r="AS513" s="13">
        <v>4191</v>
      </c>
      <c r="AT513" s="13">
        <v>0</v>
      </c>
      <c r="AU513" s="13">
        <v>19619</v>
      </c>
      <c r="AV513" s="13">
        <v>19086</v>
      </c>
      <c r="AW513" s="13">
        <v>0</v>
      </c>
      <c r="AX513" s="13">
        <v>0</v>
      </c>
      <c r="AY513" s="13">
        <v>0</v>
      </c>
      <c r="AZ513" s="13">
        <v>0</v>
      </c>
      <c r="BA513" s="13">
        <v>0</v>
      </c>
      <c r="BB513" s="13">
        <v>0</v>
      </c>
      <c r="BC513" s="13">
        <v>17337.871744791701</v>
      </c>
      <c r="BD513" s="13">
        <v>10433.361979166701</v>
      </c>
      <c r="BE513" s="13">
        <v>13240.4864908854</v>
      </c>
      <c r="BF513" s="13">
        <v>12901.552083333299</v>
      </c>
      <c r="BG513" s="13">
        <v>0</v>
      </c>
      <c r="BH513" s="13">
        <v>13064.957577024201</v>
      </c>
      <c r="BI513" s="13">
        <v>5474.9600584682903</v>
      </c>
      <c r="BJ513" s="13">
        <v>10569.9965163693</v>
      </c>
      <c r="BK513" s="13">
        <v>11176.242649604599</v>
      </c>
      <c r="BL513" s="13">
        <v>0</v>
      </c>
    </row>
    <row r="514" spans="1:64" x14ac:dyDescent="0.3">
      <c r="A514">
        <v>6043</v>
      </c>
      <c r="B514">
        <v>5.4930000000000003</v>
      </c>
      <c r="C514">
        <v>522.28363000000002</v>
      </c>
      <c r="D514">
        <f t="shared" si="7"/>
        <v>0.11488009507285475</v>
      </c>
      <c r="E514" t="s">
        <v>826</v>
      </c>
      <c r="F514" t="s">
        <v>532</v>
      </c>
      <c r="G514" t="s">
        <v>62</v>
      </c>
      <c r="H514">
        <v>0.67</v>
      </c>
      <c r="I514" t="b">
        <v>0</v>
      </c>
      <c r="J514">
        <v>4.96</v>
      </c>
      <c r="K514">
        <v>522.28368999999998</v>
      </c>
      <c r="L514" t="s">
        <v>827</v>
      </c>
      <c r="M514" t="s">
        <v>110</v>
      </c>
      <c r="N514" t="s">
        <v>828</v>
      </c>
      <c r="O514" t="s">
        <v>829</v>
      </c>
      <c r="P514">
        <v>530</v>
      </c>
      <c r="Q514" t="b">
        <v>0</v>
      </c>
      <c r="R514" t="b">
        <v>1</v>
      </c>
      <c r="S514" t="b">
        <v>0</v>
      </c>
      <c r="T514" t="s">
        <v>63</v>
      </c>
      <c r="U514" t="b">
        <v>0</v>
      </c>
      <c r="V514" t="b">
        <v>0</v>
      </c>
      <c r="W514">
        <v>6043</v>
      </c>
      <c r="X514">
        <v>0</v>
      </c>
      <c r="Y514">
        <v>0</v>
      </c>
      <c r="Z514">
        <v>1</v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1</v>
      </c>
      <c r="AG514">
        <v>11.8</v>
      </c>
      <c r="AH514" t="s">
        <v>501</v>
      </c>
      <c r="AI514" t="s">
        <v>830</v>
      </c>
      <c r="AJ514" t="s">
        <v>62</v>
      </c>
      <c r="AK514">
        <v>136498</v>
      </c>
      <c r="AL514">
        <v>173818</v>
      </c>
      <c r="AM514">
        <v>151006</v>
      </c>
      <c r="AN514">
        <v>200173</v>
      </c>
      <c r="AO514">
        <v>179404</v>
      </c>
      <c r="AP514">
        <v>192779</v>
      </c>
      <c r="AQ514">
        <v>193022</v>
      </c>
      <c r="AR514">
        <v>120412</v>
      </c>
      <c r="AS514">
        <v>199724</v>
      </c>
      <c r="AT514">
        <v>177187</v>
      </c>
      <c r="AU514">
        <v>149333</v>
      </c>
      <c r="AV514">
        <v>96995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153773.97394924099</v>
      </c>
      <c r="BD514">
        <v>190785.57162870001</v>
      </c>
      <c r="BE514">
        <v>171052.663045642</v>
      </c>
      <c r="BF514">
        <v>141172.00948064699</v>
      </c>
      <c r="BG514">
        <v>0</v>
      </c>
      <c r="BH514">
        <v>18813.187961662901</v>
      </c>
      <c r="BI514">
        <v>10527.152163365599</v>
      </c>
      <c r="BJ514">
        <v>43984.2632289838</v>
      </c>
      <c r="BK514">
        <v>40714.166101166302</v>
      </c>
      <c r="BL514">
        <v>0</v>
      </c>
    </row>
    <row r="515" spans="1:64" x14ac:dyDescent="0.3">
      <c r="A515">
        <v>5777</v>
      </c>
      <c r="B515">
        <v>3.9910000000000001</v>
      </c>
      <c r="C515">
        <v>508.26807000000002</v>
      </c>
      <c r="D515">
        <f t="shared" si="7"/>
        <v>5.902396782544625E-2</v>
      </c>
      <c r="E515" t="s">
        <v>795</v>
      </c>
      <c r="F515" t="s">
        <v>532</v>
      </c>
      <c r="G515" t="s">
        <v>62</v>
      </c>
      <c r="H515">
        <v>0.56000000000000005</v>
      </c>
      <c r="I515" t="b">
        <v>0</v>
      </c>
      <c r="J515">
        <v>4.21</v>
      </c>
      <c r="K515">
        <v>508.2681</v>
      </c>
      <c r="L515" t="s">
        <v>796</v>
      </c>
      <c r="M515" t="s">
        <v>110</v>
      </c>
      <c r="N515" t="s">
        <v>797</v>
      </c>
      <c r="O515" t="s">
        <v>798</v>
      </c>
      <c r="P515">
        <v>530</v>
      </c>
      <c r="Q515" t="b">
        <v>0</v>
      </c>
      <c r="R515" t="b">
        <v>1</v>
      </c>
      <c r="S515" t="b">
        <v>0</v>
      </c>
      <c r="T515" t="s">
        <v>63</v>
      </c>
      <c r="U515" t="b">
        <v>1</v>
      </c>
      <c r="V515" t="b">
        <v>0</v>
      </c>
      <c r="W515">
        <v>5777</v>
      </c>
      <c r="X515">
        <v>0</v>
      </c>
      <c r="Y515">
        <v>0</v>
      </c>
      <c r="Z515">
        <v>1</v>
      </c>
      <c r="AA515">
        <v>-1</v>
      </c>
      <c r="AB515">
        <v>-1</v>
      </c>
      <c r="AC515">
        <v>-1</v>
      </c>
      <c r="AD515">
        <v>-1</v>
      </c>
      <c r="AE515">
        <v>-1</v>
      </c>
      <c r="AF515">
        <v>1</v>
      </c>
      <c r="AG515">
        <v>8.25</v>
      </c>
      <c r="AH515" t="s">
        <v>495</v>
      </c>
      <c r="AI515" t="s">
        <v>799</v>
      </c>
      <c r="AJ515" t="s">
        <v>62</v>
      </c>
      <c r="AK515">
        <v>350813</v>
      </c>
      <c r="AL515">
        <v>319812</v>
      </c>
      <c r="AM515">
        <v>167373</v>
      </c>
      <c r="AN515">
        <v>262969</v>
      </c>
      <c r="AO515">
        <v>419410</v>
      </c>
      <c r="AP515">
        <v>300600</v>
      </c>
      <c r="AQ515">
        <v>161530</v>
      </c>
      <c r="AR515">
        <v>301820</v>
      </c>
      <c r="AS515">
        <v>224439</v>
      </c>
      <c r="AT515">
        <v>302207</v>
      </c>
      <c r="AU515">
        <v>246870</v>
      </c>
      <c r="AV515">
        <v>204017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279332.71875</v>
      </c>
      <c r="BD515">
        <v>327659.64583333302</v>
      </c>
      <c r="BE515">
        <v>229262.6875</v>
      </c>
      <c r="BF515">
        <v>251031.19791666701</v>
      </c>
      <c r="BG515">
        <v>0</v>
      </c>
      <c r="BH515">
        <v>98190.955282142604</v>
      </c>
      <c r="BI515">
        <v>81655.533083572707</v>
      </c>
      <c r="BJ515">
        <v>70269.296010029298</v>
      </c>
      <c r="BK515">
        <v>49227.512795943599</v>
      </c>
      <c r="BL515">
        <v>0</v>
      </c>
    </row>
    <row r="516" spans="1:64" x14ac:dyDescent="0.3">
      <c r="A516" s="13">
        <v>3741</v>
      </c>
      <c r="B516" s="13">
        <v>2.1179999999999999</v>
      </c>
      <c r="C516" s="13">
        <v>382.19745</v>
      </c>
      <c r="D516" s="13">
        <f t="shared" si="7"/>
        <v>6.6980636657146366</v>
      </c>
      <c r="E516" s="13" t="s">
        <v>606</v>
      </c>
      <c r="F516" s="13" t="s">
        <v>512</v>
      </c>
      <c r="G516" s="13" t="s">
        <v>62</v>
      </c>
      <c r="H516" s="13">
        <v>0.33</v>
      </c>
      <c r="I516" s="13" t="b">
        <v>0</v>
      </c>
      <c r="J516" s="13">
        <v>4.13</v>
      </c>
      <c r="K516" s="13">
        <v>382.20001000000002</v>
      </c>
      <c r="L516" s="13" t="s">
        <v>607</v>
      </c>
      <c r="M516" s="13" t="s">
        <v>88</v>
      </c>
      <c r="N516" s="13" t="s">
        <v>608</v>
      </c>
      <c r="O516" s="13" t="s">
        <v>609</v>
      </c>
      <c r="P516" s="13">
        <v>530</v>
      </c>
      <c r="Q516" s="13" t="b">
        <v>0</v>
      </c>
      <c r="R516" s="13" t="b">
        <v>1</v>
      </c>
      <c r="S516" s="13" t="b">
        <v>0</v>
      </c>
      <c r="T516" s="13" t="s">
        <v>63</v>
      </c>
      <c r="U516" s="13" t="b">
        <v>0</v>
      </c>
      <c r="V516" s="13" t="b">
        <v>0</v>
      </c>
      <c r="W516" s="13">
        <v>3741</v>
      </c>
      <c r="X516" s="13">
        <v>0</v>
      </c>
      <c r="Y516" s="13">
        <v>0</v>
      </c>
      <c r="Z516" s="13">
        <v>0.98</v>
      </c>
      <c r="AA516" s="13">
        <v>-1</v>
      </c>
      <c r="AB516" s="13">
        <v>-1</v>
      </c>
      <c r="AC516" s="13">
        <v>-1</v>
      </c>
      <c r="AD516" s="13">
        <v>-1</v>
      </c>
      <c r="AE516" s="13">
        <v>-1</v>
      </c>
      <c r="AF516" s="13">
        <v>0.98</v>
      </c>
      <c r="AG516" s="13">
        <v>61.71</v>
      </c>
      <c r="AH516" s="13" t="s">
        <v>499</v>
      </c>
      <c r="AI516" s="13" t="s">
        <v>610</v>
      </c>
      <c r="AJ516" s="13" t="s">
        <v>62</v>
      </c>
      <c r="AK516" s="13">
        <v>485341</v>
      </c>
      <c r="AL516" s="13">
        <v>869712</v>
      </c>
      <c r="AM516" s="13">
        <v>704379</v>
      </c>
      <c r="AN516" s="13">
        <v>602291</v>
      </c>
      <c r="AO516" s="13">
        <v>443294</v>
      </c>
      <c r="AP516" s="13">
        <v>613065</v>
      </c>
      <c r="AQ516" s="13">
        <v>661861</v>
      </c>
      <c r="AR516" s="13">
        <v>525105</v>
      </c>
      <c r="AS516" s="13">
        <v>596644</v>
      </c>
      <c r="AT516" s="13">
        <v>469189</v>
      </c>
      <c r="AU516" s="13">
        <v>508803</v>
      </c>
      <c r="AV516" s="13">
        <v>445973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  <c r="BB516" s="13">
        <v>0</v>
      </c>
      <c r="BC516" s="13">
        <v>686477.33554878796</v>
      </c>
      <c r="BD516" s="13">
        <v>552883.36397251801</v>
      </c>
      <c r="BE516" s="13">
        <v>594536.57598768896</v>
      </c>
      <c r="BF516" s="13">
        <v>474654.78192478197</v>
      </c>
      <c r="BG516" s="13">
        <v>0</v>
      </c>
      <c r="BH516" s="13">
        <v>192809.81127795999</v>
      </c>
      <c r="BI516" s="13">
        <v>95059.946726587004</v>
      </c>
      <c r="BJ516" s="13">
        <v>68402.433394923501</v>
      </c>
      <c r="BK516" s="13">
        <v>31769.2767004491</v>
      </c>
      <c r="BL516" s="13">
        <v>0</v>
      </c>
    </row>
    <row r="517" spans="1:64" x14ac:dyDescent="0.3">
      <c r="A517">
        <v>4461</v>
      </c>
      <c r="B517">
        <v>3.8690000000000002</v>
      </c>
      <c r="C517">
        <v>424.24628000000001</v>
      </c>
      <c r="D517">
        <f t="shared" si="7"/>
        <v>1.7206956861662186</v>
      </c>
      <c r="E517" t="s">
        <v>91</v>
      </c>
      <c r="F517" t="s">
        <v>512</v>
      </c>
      <c r="G517" t="s">
        <v>62</v>
      </c>
      <c r="H517">
        <v>0.67</v>
      </c>
      <c r="I517" t="b">
        <v>1</v>
      </c>
      <c r="J517">
        <v>5.5</v>
      </c>
      <c r="K517">
        <v>424.24700999999999</v>
      </c>
      <c r="L517" t="s">
        <v>92</v>
      </c>
      <c r="M517" t="s">
        <v>88</v>
      </c>
      <c r="N517" t="s">
        <v>93</v>
      </c>
      <c r="O517" t="s">
        <v>94</v>
      </c>
      <c r="P517">
        <v>410</v>
      </c>
      <c r="Q517" t="b">
        <v>0</v>
      </c>
      <c r="R517" t="b">
        <v>1</v>
      </c>
      <c r="S517" t="b">
        <v>1</v>
      </c>
      <c r="T517" t="s">
        <v>63</v>
      </c>
      <c r="U517" t="b">
        <v>0</v>
      </c>
      <c r="V517" t="b">
        <v>0</v>
      </c>
      <c r="W517">
        <v>4461</v>
      </c>
      <c r="X517">
        <v>0</v>
      </c>
      <c r="Y517">
        <v>0</v>
      </c>
      <c r="Z517">
        <v>1</v>
      </c>
      <c r="AA517">
        <v>0.73</v>
      </c>
      <c r="AB517">
        <v>0.91</v>
      </c>
      <c r="AC517">
        <v>0.75</v>
      </c>
      <c r="AD517">
        <v>5</v>
      </c>
      <c r="AE517">
        <v>1.4</v>
      </c>
      <c r="AF517">
        <v>2.0699999999999998</v>
      </c>
      <c r="AG517">
        <v>113.43</v>
      </c>
      <c r="AH517" t="s">
        <v>500</v>
      </c>
      <c r="AI517" t="s">
        <v>660</v>
      </c>
      <c r="AJ517" t="s">
        <v>661</v>
      </c>
      <c r="AK517">
        <v>1813080</v>
      </c>
      <c r="AL517">
        <v>2906241</v>
      </c>
      <c r="AM517">
        <v>2952975</v>
      </c>
      <c r="AN517">
        <v>2363307</v>
      </c>
      <c r="AO517">
        <v>2000364</v>
      </c>
      <c r="AP517">
        <v>2075205</v>
      </c>
      <c r="AQ517">
        <v>2090433</v>
      </c>
      <c r="AR517">
        <v>2155866</v>
      </c>
      <c r="AS517">
        <v>2116888</v>
      </c>
      <c r="AT517">
        <v>2733263</v>
      </c>
      <c r="AU517">
        <v>2758569</v>
      </c>
      <c r="AV517">
        <v>2888281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2557431.8911868902</v>
      </c>
      <c r="BD517">
        <v>2146292.0708103999</v>
      </c>
      <c r="BE517">
        <v>2121062.2359021702</v>
      </c>
      <c r="BF517">
        <v>2793371.0659821099</v>
      </c>
      <c r="BG517">
        <v>0</v>
      </c>
      <c r="BH517">
        <v>645051.08911090705</v>
      </c>
      <c r="BI517">
        <v>191629.61161929401</v>
      </c>
      <c r="BJ517">
        <v>32915.854266147297</v>
      </c>
      <c r="BK517">
        <v>83162.90835939</v>
      </c>
      <c r="BL517">
        <v>0</v>
      </c>
    </row>
    <row r="518" spans="1:64" x14ac:dyDescent="0.3">
      <c r="A518">
        <v>4028</v>
      </c>
      <c r="B518">
        <v>2.5579999999999998</v>
      </c>
      <c r="C518">
        <v>396.21505999999999</v>
      </c>
      <c r="D518">
        <f t="shared" ref="D518:D581" si="8">(ABS(K518-C518)/K518)*10^6</f>
        <v>1.615281777154753</v>
      </c>
      <c r="E518" t="s">
        <v>624</v>
      </c>
      <c r="F518" t="s">
        <v>512</v>
      </c>
      <c r="G518" t="s">
        <v>62</v>
      </c>
      <c r="H518">
        <v>0.56000000000000005</v>
      </c>
      <c r="I518" t="b">
        <v>0</v>
      </c>
      <c r="J518">
        <v>4.55</v>
      </c>
      <c r="K518">
        <v>396.21570000000003</v>
      </c>
      <c r="L518" t="s">
        <v>625</v>
      </c>
      <c r="M518" t="s">
        <v>88</v>
      </c>
      <c r="N518" t="s">
        <v>626</v>
      </c>
      <c r="O518" t="s">
        <v>627</v>
      </c>
      <c r="P518">
        <v>530</v>
      </c>
      <c r="Q518" t="b">
        <v>0</v>
      </c>
      <c r="R518" t="b">
        <v>1</v>
      </c>
      <c r="S518" t="b">
        <v>0</v>
      </c>
      <c r="T518" t="s">
        <v>63</v>
      </c>
      <c r="U518" t="b">
        <v>0</v>
      </c>
      <c r="V518" t="b">
        <v>0</v>
      </c>
      <c r="W518">
        <v>4028</v>
      </c>
      <c r="X518">
        <v>0</v>
      </c>
      <c r="Y518">
        <v>0</v>
      </c>
      <c r="Z518">
        <v>1</v>
      </c>
      <c r="AA518">
        <v>-1</v>
      </c>
      <c r="AB518">
        <v>-1</v>
      </c>
      <c r="AC518">
        <v>-1</v>
      </c>
      <c r="AD518">
        <v>-1</v>
      </c>
      <c r="AE518">
        <v>-1</v>
      </c>
      <c r="AF518">
        <v>1</v>
      </c>
      <c r="AG518">
        <v>85.2</v>
      </c>
      <c r="AH518" t="s">
        <v>495</v>
      </c>
      <c r="AI518" t="s">
        <v>628</v>
      </c>
      <c r="AJ518" t="s">
        <v>62</v>
      </c>
      <c r="AK518">
        <v>341917</v>
      </c>
      <c r="AL518">
        <v>651502</v>
      </c>
      <c r="AM518">
        <v>409583</v>
      </c>
      <c r="AN518">
        <v>576739</v>
      </c>
      <c r="AO518">
        <v>502597</v>
      </c>
      <c r="AP518">
        <v>556306</v>
      </c>
      <c r="AQ518">
        <v>636965</v>
      </c>
      <c r="AR518">
        <v>459998</v>
      </c>
      <c r="AS518">
        <v>579640</v>
      </c>
      <c r="AT518">
        <v>769602</v>
      </c>
      <c r="AU518">
        <v>895979</v>
      </c>
      <c r="AV518">
        <v>1037635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467667.25624238403</v>
      </c>
      <c r="BD518">
        <v>545213.89786159701</v>
      </c>
      <c r="BE518">
        <v>558867.53308039205</v>
      </c>
      <c r="BF518">
        <v>901072.31923520099</v>
      </c>
      <c r="BG518">
        <v>0</v>
      </c>
      <c r="BH518">
        <v>162760.698097154</v>
      </c>
      <c r="BI518">
        <v>38295.415120781698</v>
      </c>
      <c r="BJ518">
        <v>90293.714571588003</v>
      </c>
      <c r="BK518">
        <v>134089.18969735701</v>
      </c>
      <c r="BL518">
        <v>0</v>
      </c>
    </row>
    <row r="519" spans="1:64" x14ac:dyDescent="0.3">
      <c r="A519">
        <v>4876</v>
      </c>
      <c r="B519">
        <v>6.2510000000000003</v>
      </c>
      <c r="C519">
        <v>452.27758999999998</v>
      </c>
      <c r="D519">
        <f t="shared" si="8"/>
        <v>1.5477196574075205</v>
      </c>
      <c r="E519" t="s">
        <v>99</v>
      </c>
      <c r="F519" t="s">
        <v>512</v>
      </c>
      <c r="G519" t="s">
        <v>62</v>
      </c>
      <c r="H519">
        <v>0.67</v>
      </c>
      <c r="I519" t="b">
        <v>1</v>
      </c>
      <c r="J519">
        <v>6.33</v>
      </c>
      <c r="K519">
        <v>452.27829000000003</v>
      </c>
      <c r="L519" t="s">
        <v>100</v>
      </c>
      <c r="M519" t="s">
        <v>88</v>
      </c>
      <c r="N519" t="s">
        <v>101</v>
      </c>
      <c r="O519" t="s">
        <v>102</v>
      </c>
      <c r="P519">
        <v>410</v>
      </c>
      <c r="Q519" t="b">
        <v>0</v>
      </c>
      <c r="R519" t="b">
        <v>1</v>
      </c>
      <c r="S519" t="b">
        <v>1</v>
      </c>
      <c r="T519" t="s">
        <v>63</v>
      </c>
      <c r="U519" t="b">
        <v>0</v>
      </c>
      <c r="V519" t="b">
        <v>0</v>
      </c>
      <c r="W519">
        <v>4876</v>
      </c>
      <c r="X519">
        <v>0</v>
      </c>
      <c r="Y519">
        <v>0</v>
      </c>
      <c r="Z519">
        <v>1</v>
      </c>
      <c r="AA519">
        <v>0.65</v>
      </c>
      <c r="AB519">
        <v>0.88</v>
      </c>
      <c r="AC519">
        <v>0.68</v>
      </c>
      <c r="AD519">
        <v>5</v>
      </c>
      <c r="AE519">
        <v>1.6</v>
      </c>
      <c r="AF519">
        <v>2.15</v>
      </c>
      <c r="AG519">
        <v>421.41</v>
      </c>
      <c r="AH519" t="s">
        <v>499</v>
      </c>
      <c r="AI519" t="s">
        <v>705</v>
      </c>
      <c r="AJ519" t="s">
        <v>706</v>
      </c>
      <c r="AK519">
        <v>5542571</v>
      </c>
      <c r="AL519">
        <v>7521719</v>
      </c>
      <c r="AM519">
        <v>9898835</v>
      </c>
      <c r="AN519">
        <v>6456215</v>
      </c>
      <c r="AO519">
        <v>5524438</v>
      </c>
      <c r="AP519">
        <v>5618838</v>
      </c>
      <c r="AQ519">
        <v>5753591</v>
      </c>
      <c r="AR519">
        <v>5899004</v>
      </c>
      <c r="AS519">
        <v>6065082</v>
      </c>
      <c r="AT519">
        <v>5131530</v>
      </c>
      <c r="AU519">
        <v>5484904</v>
      </c>
      <c r="AV519">
        <v>6249443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5102</v>
      </c>
      <c r="BC519">
        <v>7654374.8580224402</v>
      </c>
      <c r="BD519">
        <v>5866497.1211542403</v>
      </c>
      <c r="BE519">
        <v>5905892.2044815402</v>
      </c>
      <c r="BF519">
        <v>5621959.1901066303</v>
      </c>
      <c r="BG519">
        <v>850.38972091303901</v>
      </c>
      <c r="BH519">
        <v>2181159.9763267101</v>
      </c>
      <c r="BI519">
        <v>512887.33275551302</v>
      </c>
      <c r="BJ519">
        <v>155859.57295239999</v>
      </c>
      <c r="BK519">
        <v>571419.464201116</v>
      </c>
      <c r="BL519">
        <v>2083.02089874474</v>
      </c>
    </row>
    <row r="520" spans="1:64" x14ac:dyDescent="0.3">
      <c r="A520">
        <v>3742</v>
      </c>
      <c r="B520">
        <v>2.5089999999999999</v>
      </c>
      <c r="C520">
        <v>382.19945999999999</v>
      </c>
      <c r="D520">
        <f t="shared" si="8"/>
        <v>1.4390371157564044</v>
      </c>
      <c r="E520" t="s">
        <v>606</v>
      </c>
      <c r="F520" t="s">
        <v>512</v>
      </c>
      <c r="G520" t="s">
        <v>62</v>
      </c>
      <c r="H520">
        <v>0.44</v>
      </c>
      <c r="I520" t="b">
        <v>1</v>
      </c>
      <c r="J520">
        <v>4.13</v>
      </c>
      <c r="K520">
        <v>382.20001000000002</v>
      </c>
      <c r="L520" t="s">
        <v>607</v>
      </c>
      <c r="M520" t="s">
        <v>88</v>
      </c>
      <c r="N520" t="s">
        <v>608</v>
      </c>
      <c r="O520" t="s">
        <v>609</v>
      </c>
      <c r="P520">
        <v>530</v>
      </c>
      <c r="Q520" t="b">
        <v>0</v>
      </c>
      <c r="R520" t="b">
        <v>1</v>
      </c>
      <c r="S520" t="b">
        <v>0</v>
      </c>
      <c r="T520" t="s">
        <v>611</v>
      </c>
      <c r="U520" t="b">
        <v>0</v>
      </c>
      <c r="V520" t="b">
        <v>0</v>
      </c>
      <c r="W520">
        <v>3742</v>
      </c>
      <c r="X520">
        <v>0</v>
      </c>
      <c r="Y520">
        <v>0</v>
      </c>
      <c r="Z520">
        <v>1</v>
      </c>
      <c r="AA520">
        <v>0.03</v>
      </c>
      <c r="AB520">
        <v>0.97</v>
      </c>
      <c r="AC520">
        <v>0.01</v>
      </c>
      <c r="AD520">
        <v>5</v>
      </c>
      <c r="AE520">
        <v>0.2</v>
      </c>
      <c r="AF520">
        <v>0.85</v>
      </c>
      <c r="AG520">
        <v>153.62</v>
      </c>
      <c r="AH520" t="s">
        <v>494</v>
      </c>
      <c r="AI520" t="s">
        <v>612</v>
      </c>
      <c r="AJ520" t="s">
        <v>613</v>
      </c>
      <c r="AK520">
        <v>701434</v>
      </c>
      <c r="AL520">
        <v>1207041</v>
      </c>
      <c r="AM520">
        <v>856192</v>
      </c>
      <c r="AN520">
        <v>1467206</v>
      </c>
      <c r="AO520">
        <v>988858</v>
      </c>
      <c r="AP520">
        <v>1144593</v>
      </c>
      <c r="AQ520">
        <v>947284</v>
      </c>
      <c r="AR520">
        <v>898446</v>
      </c>
      <c r="AS520">
        <v>1136367</v>
      </c>
      <c r="AT520">
        <v>1851389</v>
      </c>
      <c r="AU520">
        <v>2065953</v>
      </c>
      <c r="AV520">
        <v>2409352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921555.51852587203</v>
      </c>
      <c r="BD520">
        <v>1200218.9479473699</v>
      </c>
      <c r="BE520">
        <v>994032.16258836398</v>
      </c>
      <c r="BF520">
        <v>2108897.7278661998</v>
      </c>
      <c r="BG520">
        <v>0</v>
      </c>
      <c r="BH520">
        <v>259063.74528563899</v>
      </c>
      <c r="BI520">
        <v>243977.640309632</v>
      </c>
      <c r="BJ520">
        <v>125660.84772604299</v>
      </c>
      <c r="BK520">
        <v>281449.800821818</v>
      </c>
      <c r="BL520">
        <v>0</v>
      </c>
    </row>
    <row r="521" spans="1:64" x14ac:dyDescent="0.3">
      <c r="A521">
        <v>4462</v>
      </c>
      <c r="B521">
        <v>4.093</v>
      </c>
      <c r="C521">
        <v>424.24642999999998</v>
      </c>
      <c r="D521">
        <f t="shared" si="8"/>
        <v>1.3671280794968235</v>
      </c>
      <c r="E521" t="s">
        <v>91</v>
      </c>
      <c r="F521" t="s">
        <v>512</v>
      </c>
      <c r="G521" t="s">
        <v>62</v>
      </c>
      <c r="H521">
        <v>0.67</v>
      </c>
      <c r="I521" t="b">
        <v>1</v>
      </c>
      <c r="J521">
        <v>5.5</v>
      </c>
      <c r="K521">
        <v>424.24700999999999</v>
      </c>
      <c r="L521" t="s">
        <v>92</v>
      </c>
      <c r="M521" t="s">
        <v>88</v>
      </c>
      <c r="N521" t="s">
        <v>93</v>
      </c>
      <c r="O521" t="s">
        <v>94</v>
      </c>
      <c r="P521">
        <v>410</v>
      </c>
      <c r="Q521" t="b">
        <v>0</v>
      </c>
      <c r="R521" t="b">
        <v>1</v>
      </c>
      <c r="S521" t="b">
        <v>1</v>
      </c>
      <c r="T521" t="s">
        <v>63</v>
      </c>
      <c r="U521" t="b">
        <v>0</v>
      </c>
      <c r="V521" t="b">
        <v>0</v>
      </c>
      <c r="W521">
        <v>4462</v>
      </c>
      <c r="X521">
        <v>0</v>
      </c>
      <c r="Y521">
        <v>0</v>
      </c>
      <c r="Z521">
        <v>1</v>
      </c>
      <c r="AA521">
        <v>0.56999999999999995</v>
      </c>
      <c r="AB521">
        <v>0.87</v>
      </c>
      <c r="AC521">
        <v>0.57999999999999996</v>
      </c>
      <c r="AD521">
        <v>5</v>
      </c>
      <c r="AE521">
        <v>1.4</v>
      </c>
      <c r="AF521">
        <v>1.95</v>
      </c>
      <c r="AG521">
        <v>289.70999999999998</v>
      </c>
      <c r="AH521" t="s">
        <v>493</v>
      </c>
      <c r="AI521" t="s">
        <v>662</v>
      </c>
      <c r="AJ521" t="s">
        <v>663</v>
      </c>
      <c r="AK521">
        <v>3826204</v>
      </c>
      <c r="AL521">
        <v>5757660</v>
      </c>
      <c r="AM521">
        <v>5763865</v>
      </c>
      <c r="AN521">
        <v>4695406</v>
      </c>
      <c r="AO521">
        <v>4177062</v>
      </c>
      <c r="AP521">
        <v>4290807</v>
      </c>
      <c r="AQ521">
        <v>4360258</v>
      </c>
      <c r="AR521">
        <v>4108837</v>
      </c>
      <c r="AS521">
        <v>4398676</v>
      </c>
      <c r="AT521">
        <v>5363830</v>
      </c>
      <c r="AU521">
        <v>5515198</v>
      </c>
      <c r="AV521">
        <v>6216203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5115909.6340080202</v>
      </c>
      <c r="BD521">
        <v>4387758.2878508102</v>
      </c>
      <c r="BE521">
        <v>4289256.8784349496</v>
      </c>
      <c r="BF521">
        <v>5698410.3887368096</v>
      </c>
      <c r="BG521">
        <v>0</v>
      </c>
      <c r="BH521">
        <v>1116922.00894527</v>
      </c>
      <c r="BI521">
        <v>272433.06002811098</v>
      </c>
      <c r="BJ521">
        <v>157424.80851252601</v>
      </c>
      <c r="BK521">
        <v>454763.68577941199</v>
      </c>
      <c r="BL521">
        <v>0</v>
      </c>
    </row>
    <row r="522" spans="1:64" x14ac:dyDescent="0.3">
      <c r="A522">
        <v>5380</v>
      </c>
      <c r="B522">
        <v>8.7319999999999993</v>
      </c>
      <c r="C522">
        <v>480.30905000000001</v>
      </c>
      <c r="D522">
        <f t="shared" si="8"/>
        <v>1.1450947471706281</v>
      </c>
      <c r="E522" t="s">
        <v>739</v>
      </c>
      <c r="F522" t="s">
        <v>512</v>
      </c>
      <c r="G522" t="s">
        <v>62</v>
      </c>
      <c r="H522">
        <v>0.67</v>
      </c>
      <c r="I522" t="b">
        <v>1</v>
      </c>
      <c r="J522">
        <v>6.82</v>
      </c>
      <c r="K522">
        <v>480.30959999999999</v>
      </c>
      <c r="L522" t="s">
        <v>740</v>
      </c>
      <c r="M522" t="s">
        <v>88</v>
      </c>
      <c r="N522" t="s">
        <v>741</v>
      </c>
      <c r="O522" t="s">
        <v>742</v>
      </c>
      <c r="P522">
        <v>530</v>
      </c>
      <c r="Q522" t="b">
        <v>0</v>
      </c>
      <c r="R522" t="b">
        <v>1</v>
      </c>
      <c r="S522" t="b">
        <v>0</v>
      </c>
      <c r="T522" t="s">
        <v>63</v>
      </c>
      <c r="U522" t="b">
        <v>0</v>
      </c>
      <c r="V522" t="b">
        <v>0</v>
      </c>
      <c r="W522">
        <v>5380</v>
      </c>
      <c r="X522">
        <v>0</v>
      </c>
      <c r="Y522">
        <v>0</v>
      </c>
      <c r="Z522">
        <v>1</v>
      </c>
      <c r="AA522">
        <v>0.02</v>
      </c>
      <c r="AB522">
        <v>0.34</v>
      </c>
      <c r="AC522">
        <v>0.01</v>
      </c>
      <c r="AD522">
        <v>5</v>
      </c>
      <c r="AE522">
        <v>0.2</v>
      </c>
      <c r="AF522">
        <v>0.71</v>
      </c>
      <c r="AG522">
        <v>41.67</v>
      </c>
      <c r="AH522" t="s">
        <v>504</v>
      </c>
      <c r="AI522" t="s">
        <v>743</v>
      </c>
      <c r="AJ522" t="s">
        <v>744</v>
      </c>
      <c r="AK522">
        <v>565040</v>
      </c>
      <c r="AL522">
        <v>704022</v>
      </c>
      <c r="AM522">
        <v>628274</v>
      </c>
      <c r="AN522">
        <v>679950</v>
      </c>
      <c r="AO522">
        <v>658733</v>
      </c>
      <c r="AP522">
        <v>660951</v>
      </c>
      <c r="AQ522">
        <v>671187</v>
      </c>
      <c r="AR522">
        <v>545357</v>
      </c>
      <c r="AS522">
        <v>874537</v>
      </c>
      <c r="AT522">
        <v>649237</v>
      </c>
      <c r="AU522">
        <v>661270</v>
      </c>
      <c r="AV522">
        <v>495558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632445.407745442</v>
      </c>
      <c r="BD522">
        <v>666544.87440571899</v>
      </c>
      <c r="BE522">
        <v>697027.24939006602</v>
      </c>
      <c r="BF522">
        <v>602021.56611193204</v>
      </c>
      <c r="BG522">
        <v>0</v>
      </c>
      <c r="BH522">
        <v>69584.775269558901</v>
      </c>
      <c r="BI522">
        <v>11662.4120730263</v>
      </c>
      <c r="BJ522">
        <v>166104.558681903</v>
      </c>
      <c r="BK522">
        <v>92396.546906652598</v>
      </c>
      <c r="BL522">
        <v>0</v>
      </c>
    </row>
    <row r="523" spans="1:64" x14ac:dyDescent="0.3">
      <c r="A523">
        <v>5349</v>
      </c>
      <c r="B523">
        <v>6.6349999999999998</v>
      </c>
      <c r="C523">
        <v>478.29343</v>
      </c>
      <c r="D523">
        <f t="shared" si="8"/>
        <v>1.0035670326260862</v>
      </c>
      <c r="E523" t="s">
        <v>733</v>
      </c>
      <c r="F523" t="s">
        <v>512</v>
      </c>
      <c r="G523" t="s">
        <v>62</v>
      </c>
      <c r="H523">
        <v>0.67</v>
      </c>
      <c r="I523" t="b">
        <v>1</v>
      </c>
      <c r="J523">
        <v>6.41</v>
      </c>
      <c r="K523">
        <v>478.29390999999998</v>
      </c>
      <c r="L523" t="s">
        <v>734</v>
      </c>
      <c r="M523" t="s">
        <v>88</v>
      </c>
      <c r="N523" t="s">
        <v>735</v>
      </c>
      <c r="O523" t="s">
        <v>736</v>
      </c>
      <c r="P523">
        <v>410</v>
      </c>
      <c r="Q523" t="b">
        <v>0</v>
      </c>
      <c r="R523" t="b">
        <v>1</v>
      </c>
      <c r="S523" t="b">
        <v>1</v>
      </c>
      <c r="T523" t="s">
        <v>63</v>
      </c>
      <c r="U523" t="b">
        <v>0</v>
      </c>
      <c r="V523" t="b">
        <v>0</v>
      </c>
      <c r="W523">
        <v>5349</v>
      </c>
      <c r="X523">
        <v>0</v>
      </c>
      <c r="Y523">
        <v>0</v>
      </c>
      <c r="Z523">
        <v>1</v>
      </c>
      <c r="AA523">
        <v>0.46</v>
      </c>
      <c r="AB523">
        <v>0.82</v>
      </c>
      <c r="AC523">
        <v>0.59</v>
      </c>
      <c r="AD523">
        <v>5</v>
      </c>
      <c r="AE523">
        <v>1.4</v>
      </c>
      <c r="AF523">
        <v>1.93</v>
      </c>
      <c r="AG523">
        <v>48.85</v>
      </c>
      <c r="AH523" t="s">
        <v>497</v>
      </c>
      <c r="AI523" t="s">
        <v>737</v>
      </c>
      <c r="AJ523" t="s">
        <v>738</v>
      </c>
      <c r="AK523">
        <v>647157</v>
      </c>
      <c r="AL523">
        <v>944105</v>
      </c>
      <c r="AM523">
        <v>793921</v>
      </c>
      <c r="AN523">
        <v>791560</v>
      </c>
      <c r="AO523">
        <v>793239</v>
      </c>
      <c r="AP523">
        <v>851810</v>
      </c>
      <c r="AQ523">
        <v>818823</v>
      </c>
      <c r="AR523">
        <v>613254</v>
      </c>
      <c r="AS523">
        <v>823085</v>
      </c>
      <c r="AT523">
        <v>806941</v>
      </c>
      <c r="AU523">
        <v>795977</v>
      </c>
      <c r="AV523">
        <v>769389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795061.20762591297</v>
      </c>
      <c r="BD523">
        <v>812202.65515525802</v>
      </c>
      <c r="BE523">
        <v>751720.78235779505</v>
      </c>
      <c r="BF523">
        <v>790769.036011611</v>
      </c>
      <c r="BG523">
        <v>0</v>
      </c>
      <c r="BH523">
        <v>148477.258953824</v>
      </c>
      <c r="BI523">
        <v>34310.855701234097</v>
      </c>
      <c r="BJ523">
        <v>119934.399119287</v>
      </c>
      <c r="BK523">
        <v>19310.023508605998</v>
      </c>
      <c r="BL523">
        <v>0</v>
      </c>
    </row>
    <row r="524" spans="1:64" x14ac:dyDescent="0.3">
      <c r="A524">
        <v>4670</v>
      </c>
      <c r="B524">
        <v>4.3209999999999997</v>
      </c>
      <c r="C524">
        <v>438.26218</v>
      </c>
      <c r="D524">
        <f t="shared" si="8"/>
        <v>0.95832954949755433</v>
      </c>
      <c r="E524" t="s">
        <v>95</v>
      </c>
      <c r="F524" t="s">
        <v>512</v>
      </c>
      <c r="G524" t="s">
        <v>62</v>
      </c>
      <c r="H524">
        <v>0.67</v>
      </c>
      <c r="I524" t="b">
        <v>1</v>
      </c>
      <c r="J524">
        <v>5.91</v>
      </c>
      <c r="K524">
        <v>438.26260000000002</v>
      </c>
      <c r="L524" t="s">
        <v>96</v>
      </c>
      <c r="M524" t="s">
        <v>88</v>
      </c>
      <c r="N524" t="s">
        <v>97</v>
      </c>
      <c r="O524" t="s">
        <v>98</v>
      </c>
      <c r="P524">
        <v>410</v>
      </c>
      <c r="Q524" t="b">
        <v>0</v>
      </c>
      <c r="R524" t="b">
        <v>1</v>
      </c>
      <c r="S524" t="b">
        <v>1</v>
      </c>
      <c r="T524" t="s">
        <v>63</v>
      </c>
      <c r="U524" t="b">
        <v>0</v>
      </c>
      <c r="V524" t="b">
        <v>0</v>
      </c>
      <c r="W524">
        <v>4670</v>
      </c>
      <c r="X524">
        <v>0</v>
      </c>
      <c r="Y524">
        <v>0</v>
      </c>
      <c r="Z524">
        <v>1</v>
      </c>
      <c r="AA524">
        <v>0.67</v>
      </c>
      <c r="AB524">
        <v>0.97</v>
      </c>
      <c r="AC524">
        <v>0.6</v>
      </c>
      <c r="AD524">
        <v>5</v>
      </c>
      <c r="AE524">
        <v>1.4</v>
      </c>
      <c r="AF524">
        <v>2.0099999999999998</v>
      </c>
      <c r="AG524">
        <v>779.22</v>
      </c>
      <c r="AH524" t="s">
        <v>493</v>
      </c>
      <c r="AI524" t="s">
        <v>682</v>
      </c>
      <c r="AJ524" t="s">
        <v>683</v>
      </c>
      <c r="AK524">
        <v>9551321</v>
      </c>
      <c r="AL524">
        <v>20168420</v>
      </c>
      <c r="AM524">
        <v>27142340</v>
      </c>
      <c r="AN524">
        <v>16938588</v>
      </c>
      <c r="AO524">
        <v>10708121</v>
      </c>
      <c r="AP524">
        <v>13128493</v>
      </c>
      <c r="AQ524">
        <v>12581758</v>
      </c>
      <c r="AR524">
        <v>10619491</v>
      </c>
      <c r="AS524">
        <v>11017074</v>
      </c>
      <c r="AT524">
        <v>10887475</v>
      </c>
      <c r="AU524">
        <v>12339776</v>
      </c>
      <c r="AV524">
        <v>16629987</v>
      </c>
      <c r="AW524">
        <v>0</v>
      </c>
      <c r="AX524">
        <v>4015</v>
      </c>
      <c r="AY524">
        <v>2347</v>
      </c>
      <c r="AZ524">
        <v>0</v>
      </c>
      <c r="BA524">
        <v>0</v>
      </c>
      <c r="BB524">
        <v>19753</v>
      </c>
      <c r="BC524">
        <v>18954026.6215537</v>
      </c>
      <c r="BD524">
        <v>13591733.912218099</v>
      </c>
      <c r="BE524">
        <v>11406107.9757224</v>
      </c>
      <c r="BF524">
        <v>13285745.9403762</v>
      </c>
      <c r="BG524">
        <v>4352.5199256750402</v>
      </c>
      <c r="BH524">
        <v>8858162.8860621899</v>
      </c>
      <c r="BI524">
        <v>3140958.8694712399</v>
      </c>
      <c r="BJ524">
        <v>1037368.58424666</v>
      </c>
      <c r="BK524">
        <v>2985842.5905691502</v>
      </c>
      <c r="BL524">
        <v>7722.0416962201598</v>
      </c>
    </row>
    <row r="525" spans="1:64" x14ac:dyDescent="0.3">
      <c r="A525">
        <v>4261</v>
      </c>
      <c r="B525">
        <v>3.2269999999999999</v>
      </c>
      <c r="C525">
        <v>410.23104999999998</v>
      </c>
      <c r="D525">
        <f t="shared" si="8"/>
        <v>0.58503582215616923</v>
      </c>
      <c r="E525" t="s">
        <v>642</v>
      </c>
      <c r="F525" t="s">
        <v>512</v>
      </c>
      <c r="G525" t="s">
        <v>62</v>
      </c>
      <c r="H525">
        <v>0.67</v>
      </c>
      <c r="I525" t="b">
        <v>1</v>
      </c>
      <c r="J525">
        <v>5.18</v>
      </c>
      <c r="K525">
        <v>410.23129</v>
      </c>
      <c r="L525" t="s">
        <v>87</v>
      </c>
      <c r="M525" t="s">
        <v>88</v>
      </c>
      <c r="N525" t="s">
        <v>89</v>
      </c>
      <c r="O525" t="s">
        <v>90</v>
      </c>
      <c r="P525">
        <v>530</v>
      </c>
      <c r="Q525" t="b">
        <v>0</v>
      </c>
      <c r="R525" t="b">
        <v>1</v>
      </c>
      <c r="S525" t="b">
        <v>0</v>
      </c>
      <c r="T525" t="s">
        <v>63</v>
      </c>
      <c r="U525" t="b">
        <v>0</v>
      </c>
      <c r="V525" t="b">
        <v>0</v>
      </c>
      <c r="W525">
        <v>4261</v>
      </c>
      <c r="X525">
        <v>0</v>
      </c>
      <c r="Y525">
        <v>0</v>
      </c>
      <c r="Z525">
        <v>1</v>
      </c>
      <c r="AA525">
        <v>0.03</v>
      </c>
      <c r="AB525">
        <v>0.97</v>
      </c>
      <c r="AC525">
        <v>0.01</v>
      </c>
      <c r="AD525">
        <v>5</v>
      </c>
      <c r="AE525">
        <v>0.2</v>
      </c>
      <c r="AF525">
        <v>0.85</v>
      </c>
      <c r="AG525">
        <v>327.14999999999998</v>
      </c>
      <c r="AH525" t="s">
        <v>494</v>
      </c>
      <c r="AI525" t="s">
        <v>643</v>
      </c>
      <c r="AJ525" t="s">
        <v>644</v>
      </c>
      <c r="AK525">
        <v>11643102</v>
      </c>
      <c r="AL525">
        <v>21444909</v>
      </c>
      <c r="AM525">
        <v>16472250</v>
      </c>
      <c r="AN525">
        <v>16449371</v>
      </c>
      <c r="AO525">
        <v>13660306</v>
      </c>
      <c r="AP525">
        <v>14270359</v>
      </c>
      <c r="AQ525">
        <v>14196585</v>
      </c>
      <c r="AR525">
        <v>13628543</v>
      </c>
      <c r="AS525">
        <v>13998049</v>
      </c>
      <c r="AT525">
        <v>20817347</v>
      </c>
      <c r="AU525">
        <v>21846261</v>
      </c>
      <c r="AV525">
        <v>24764377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4666</v>
      </c>
      <c r="BC525">
        <v>16520087.100939101</v>
      </c>
      <c r="BD525">
        <v>14793345.2030137</v>
      </c>
      <c r="BE525">
        <v>13941058.834110901</v>
      </c>
      <c r="BF525">
        <v>22475995.190018199</v>
      </c>
      <c r="BG525">
        <v>777.669952722885</v>
      </c>
      <c r="BH525">
        <v>4901078.9079914195</v>
      </c>
      <c r="BI525">
        <v>1466239.0264505399</v>
      </c>
      <c r="BJ525">
        <v>288277.50920091098</v>
      </c>
      <c r="BK525">
        <v>2047482.74037019</v>
      </c>
      <c r="BL525">
        <v>1904.89457246538</v>
      </c>
    </row>
    <row r="526" spans="1:64" x14ac:dyDescent="0.3">
      <c r="A526">
        <v>4671</v>
      </c>
      <c r="B526">
        <v>4.6989999999999998</v>
      </c>
      <c r="C526">
        <v>438.26238999999998</v>
      </c>
      <c r="D526">
        <f t="shared" si="8"/>
        <v>0.47916477481362812</v>
      </c>
      <c r="E526" t="s">
        <v>95</v>
      </c>
      <c r="F526" t="s">
        <v>512</v>
      </c>
      <c r="G526" t="s">
        <v>62</v>
      </c>
      <c r="H526">
        <v>0.67</v>
      </c>
      <c r="I526" t="b">
        <v>1</v>
      </c>
      <c r="J526">
        <v>5.91</v>
      </c>
      <c r="K526">
        <v>438.26260000000002</v>
      </c>
      <c r="L526" t="s">
        <v>96</v>
      </c>
      <c r="M526" t="s">
        <v>88</v>
      </c>
      <c r="N526" t="s">
        <v>97</v>
      </c>
      <c r="O526" t="s">
        <v>98</v>
      </c>
      <c r="P526">
        <v>410</v>
      </c>
      <c r="Q526" t="b">
        <v>0</v>
      </c>
      <c r="R526" t="b">
        <v>1</v>
      </c>
      <c r="S526" t="b">
        <v>1</v>
      </c>
      <c r="T526" t="s">
        <v>63</v>
      </c>
      <c r="U526" t="b">
        <v>0</v>
      </c>
      <c r="V526" t="b">
        <v>0</v>
      </c>
      <c r="W526">
        <v>4671</v>
      </c>
      <c r="X526">
        <v>0</v>
      </c>
      <c r="Y526">
        <v>0</v>
      </c>
      <c r="Z526">
        <v>1</v>
      </c>
      <c r="AA526">
        <v>0.75</v>
      </c>
      <c r="AB526">
        <v>0.94</v>
      </c>
      <c r="AC526">
        <v>0.68</v>
      </c>
      <c r="AD526">
        <v>5</v>
      </c>
      <c r="AE526">
        <v>1.6</v>
      </c>
      <c r="AF526">
        <v>2.1800000000000002</v>
      </c>
      <c r="AG526">
        <v>3138.68</v>
      </c>
      <c r="AH526" t="s">
        <v>496</v>
      </c>
      <c r="AI526" t="s">
        <v>684</v>
      </c>
      <c r="AJ526" t="s">
        <v>685</v>
      </c>
      <c r="AK526">
        <v>58618490</v>
      </c>
      <c r="AL526">
        <v>108453038</v>
      </c>
      <c r="AM526">
        <v>94643914</v>
      </c>
      <c r="AN526">
        <v>62803255</v>
      </c>
      <c r="AO526">
        <v>59453256</v>
      </c>
      <c r="AP526">
        <v>59995837</v>
      </c>
      <c r="AQ526">
        <v>51404236</v>
      </c>
      <c r="AR526">
        <v>57513618</v>
      </c>
      <c r="AS526">
        <v>52348228</v>
      </c>
      <c r="AT526">
        <v>61295597</v>
      </c>
      <c r="AU526">
        <v>64810390</v>
      </c>
      <c r="AV526">
        <v>68450769</v>
      </c>
      <c r="AW526">
        <v>0</v>
      </c>
      <c r="AX526">
        <v>8266</v>
      </c>
      <c r="AY526">
        <v>6216</v>
      </c>
      <c r="AZ526">
        <v>0</v>
      </c>
      <c r="BA526">
        <v>0</v>
      </c>
      <c r="BB526">
        <v>73949</v>
      </c>
      <c r="BC526">
        <v>87238480.578090906</v>
      </c>
      <c r="BD526">
        <v>60750782.796871297</v>
      </c>
      <c r="BE526">
        <v>53755360.827515803</v>
      </c>
      <c r="BF526">
        <v>64852252.038581803</v>
      </c>
      <c r="BG526">
        <v>14738.578332744501</v>
      </c>
      <c r="BH526">
        <v>25729377.882622201</v>
      </c>
      <c r="BI526">
        <v>1798077.01168578</v>
      </c>
      <c r="BJ526">
        <v>3288792.2339614201</v>
      </c>
      <c r="BK526">
        <v>3577769.8743064702</v>
      </c>
      <c r="BL526">
        <v>29230.5026839403</v>
      </c>
    </row>
    <row r="527" spans="1:64" x14ac:dyDescent="0.3">
      <c r="A527">
        <v>4672</v>
      </c>
      <c r="B527">
        <v>5.1120000000000001</v>
      </c>
      <c r="C527">
        <v>438.26242000000002</v>
      </c>
      <c r="D527">
        <f t="shared" si="8"/>
        <v>0.41071266405185164</v>
      </c>
      <c r="E527" t="s">
        <v>95</v>
      </c>
      <c r="F527" t="s">
        <v>512</v>
      </c>
      <c r="G527" t="s">
        <v>62</v>
      </c>
      <c r="H527">
        <v>0.67</v>
      </c>
      <c r="I527" t="b">
        <v>1</v>
      </c>
      <c r="J527">
        <v>5.91</v>
      </c>
      <c r="K527">
        <v>438.26260000000002</v>
      </c>
      <c r="L527" t="s">
        <v>96</v>
      </c>
      <c r="M527" t="s">
        <v>88</v>
      </c>
      <c r="N527" t="s">
        <v>97</v>
      </c>
      <c r="O527" t="s">
        <v>98</v>
      </c>
      <c r="P527">
        <v>410</v>
      </c>
      <c r="Q527" t="b">
        <v>0</v>
      </c>
      <c r="R527" t="b">
        <v>1</v>
      </c>
      <c r="S527" t="b">
        <v>1</v>
      </c>
      <c r="T527" t="s">
        <v>63</v>
      </c>
      <c r="U527" t="b">
        <v>0</v>
      </c>
      <c r="V527" t="b">
        <v>0</v>
      </c>
      <c r="W527">
        <v>4672</v>
      </c>
      <c r="X527">
        <v>0</v>
      </c>
      <c r="Y527">
        <v>0</v>
      </c>
      <c r="Z527">
        <v>1</v>
      </c>
      <c r="AA527">
        <v>0.63</v>
      </c>
      <c r="AB527">
        <v>0.95</v>
      </c>
      <c r="AC527">
        <v>0.59</v>
      </c>
      <c r="AD527">
        <v>5</v>
      </c>
      <c r="AE527">
        <v>1.4</v>
      </c>
      <c r="AF527">
        <v>1.99</v>
      </c>
      <c r="AG527">
        <v>881.55</v>
      </c>
      <c r="AH527" t="s">
        <v>500</v>
      </c>
      <c r="AI527" t="s">
        <v>686</v>
      </c>
      <c r="AJ527" t="s">
        <v>687</v>
      </c>
      <c r="AK527">
        <v>12766700</v>
      </c>
      <c r="AL527">
        <v>18538323</v>
      </c>
      <c r="AM527">
        <v>21239099</v>
      </c>
      <c r="AN527">
        <v>16732633</v>
      </c>
      <c r="AO527">
        <v>14180859</v>
      </c>
      <c r="AP527">
        <v>14955258</v>
      </c>
      <c r="AQ527">
        <v>13618135</v>
      </c>
      <c r="AR527">
        <v>13631788</v>
      </c>
      <c r="AS527">
        <v>13278687</v>
      </c>
      <c r="AT527">
        <v>15522800</v>
      </c>
      <c r="AU527">
        <v>16113838</v>
      </c>
      <c r="AV527">
        <v>18515775</v>
      </c>
      <c r="AW527">
        <v>0</v>
      </c>
      <c r="AX527">
        <v>0</v>
      </c>
      <c r="AY527">
        <v>0</v>
      </c>
      <c r="AZ527">
        <v>0</v>
      </c>
      <c r="BA527">
        <v>5317</v>
      </c>
      <c r="BB527">
        <v>7508</v>
      </c>
      <c r="BC527">
        <v>17514707.228954699</v>
      </c>
      <c r="BD527">
        <v>15289583.3052136</v>
      </c>
      <c r="BE527">
        <v>13509536.8572843</v>
      </c>
      <c r="BF527">
        <v>16717471.0915871</v>
      </c>
      <c r="BG527">
        <v>2137.43069055552</v>
      </c>
      <c r="BH527">
        <v>4327958.7593445899</v>
      </c>
      <c r="BI527">
        <v>1308326.1627721901</v>
      </c>
      <c r="BJ527">
        <v>200037.99089272699</v>
      </c>
      <c r="BK527">
        <v>1585166.8590625599</v>
      </c>
      <c r="BL527">
        <v>3383.03660521954</v>
      </c>
    </row>
    <row r="528" spans="1:64" x14ac:dyDescent="0.3">
      <c r="A528">
        <v>4029</v>
      </c>
      <c r="B528">
        <v>2.8780000000000001</v>
      </c>
      <c r="C528">
        <v>396.21555000000001</v>
      </c>
      <c r="D528">
        <f t="shared" si="8"/>
        <v>0.3785816665497867</v>
      </c>
      <c r="E528" t="s">
        <v>624</v>
      </c>
      <c r="F528" t="s">
        <v>512</v>
      </c>
      <c r="G528" t="s">
        <v>62</v>
      </c>
      <c r="H528">
        <v>0.5</v>
      </c>
      <c r="I528" t="b">
        <v>0</v>
      </c>
      <c r="J528">
        <v>4.55</v>
      </c>
      <c r="K528">
        <v>396.21570000000003</v>
      </c>
      <c r="L528" t="s">
        <v>625</v>
      </c>
      <c r="M528" t="s">
        <v>88</v>
      </c>
      <c r="N528" t="s">
        <v>626</v>
      </c>
      <c r="O528" t="s">
        <v>627</v>
      </c>
      <c r="P528">
        <v>530</v>
      </c>
      <c r="Q528" t="b">
        <v>0</v>
      </c>
      <c r="R528" t="b">
        <v>1</v>
      </c>
      <c r="S528" t="b">
        <v>0</v>
      </c>
      <c r="T528" t="s">
        <v>63</v>
      </c>
      <c r="U528" t="b">
        <v>0</v>
      </c>
      <c r="V528" t="b">
        <v>0</v>
      </c>
      <c r="W528">
        <v>4029</v>
      </c>
      <c r="X528">
        <v>0</v>
      </c>
      <c r="Y528">
        <v>0</v>
      </c>
      <c r="Z528">
        <v>1</v>
      </c>
      <c r="AA528">
        <v>-1</v>
      </c>
      <c r="AB528">
        <v>-1</v>
      </c>
      <c r="AC528">
        <v>-1</v>
      </c>
      <c r="AD528">
        <v>-1</v>
      </c>
      <c r="AE528">
        <v>-1</v>
      </c>
      <c r="AF528">
        <v>1</v>
      </c>
      <c r="AG528">
        <v>18.57</v>
      </c>
      <c r="AH528" t="s">
        <v>504</v>
      </c>
      <c r="AI528" t="s">
        <v>629</v>
      </c>
      <c r="AJ528" t="s">
        <v>62</v>
      </c>
      <c r="AK528">
        <v>215374</v>
      </c>
      <c r="AL528">
        <v>291272</v>
      </c>
      <c r="AM528">
        <v>231248</v>
      </c>
      <c r="AN528">
        <v>314208</v>
      </c>
      <c r="AO528">
        <v>305212</v>
      </c>
      <c r="AP528">
        <v>280437</v>
      </c>
      <c r="AQ528">
        <v>331741</v>
      </c>
      <c r="AR528">
        <v>239065</v>
      </c>
      <c r="AS528">
        <v>243474</v>
      </c>
      <c r="AT528">
        <v>491905</v>
      </c>
      <c r="AU528">
        <v>487154</v>
      </c>
      <c r="AV528">
        <v>612170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245964.81453320399</v>
      </c>
      <c r="BD528">
        <v>299952.491557931</v>
      </c>
      <c r="BE528">
        <v>271426.647502042</v>
      </c>
      <c r="BF528">
        <v>530409.71237822401</v>
      </c>
      <c r="BG528">
        <v>0</v>
      </c>
      <c r="BH528">
        <v>40031.993718878497</v>
      </c>
      <c r="BI528">
        <v>17488.921040498</v>
      </c>
      <c r="BJ528">
        <v>52280.494331976501</v>
      </c>
      <c r="BK528">
        <v>70846.436885946197</v>
      </c>
      <c r="BL528">
        <v>0</v>
      </c>
    </row>
    <row r="529" spans="1:64" x14ac:dyDescent="0.3">
      <c r="A529">
        <v>4647</v>
      </c>
      <c r="B529">
        <v>4.1909999999999998</v>
      </c>
      <c r="C529">
        <v>436.24689000000001</v>
      </c>
      <c r="D529">
        <f t="shared" si="8"/>
        <v>0.27507351851247352</v>
      </c>
      <c r="E529" t="s">
        <v>677</v>
      </c>
      <c r="F529" t="s">
        <v>512</v>
      </c>
      <c r="G529" t="s">
        <v>62</v>
      </c>
      <c r="H529">
        <v>0.06</v>
      </c>
      <c r="I529" t="b">
        <v>0</v>
      </c>
      <c r="J529">
        <v>5.33</v>
      </c>
      <c r="K529">
        <v>436.24700999999999</v>
      </c>
      <c r="L529" t="s">
        <v>678</v>
      </c>
      <c r="M529" t="s">
        <v>88</v>
      </c>
      <c r="N529" t="s">
        <v>679</v>
      </c>
      <c r="O529" t="s">
        <v>680</v>
      </c>
      <c r="P529">
        <v>530</v>
      </c>
      <c r="Q529" t="b">
        <v>0</v>
      </c>
      <c r="R529" t="b">
        <v>1</v>
      </c>
      <c r="S529" t="b">
        <v>0</v>
      </c>
      <c r="T529" t="s">
        <v>63</v>
      </c>
      <c r="U529" t="b">
        <v>0</v>
      </c>
      <c r="V529" t="b">
        <v>0</v>
      </c>
      <c r="W529">
        <v>4647</v>
      </c>
      <c r="X529">
        <v>0</v>
      </c>
      <c r="Y529">
        <v>0</v>
      </c>
      <c r="Z529">
        <v>1</v>
      </c>
      <c r="AA529">
        <v>-1</v>
      </c>
      <c r="AB529">
        <v>-1</v>
      </c>
      <c r="AC529">
        <v>-1</v>
      </c>
      <c r="AD529">
        <v>-1</v>
      </c>
      <c r="AE529">
        <v>-1</v>
      </c>
      <c r="AF529">
        <v>1</v>
      </c>
      <c r="AG529">
        <v>4.38</v>
      </c>
      <c r="AH529" t="s">
        <v>497</v>
      </c>
      <c r="AI529" t="s">
        <v>681</v>
      </c>
      <c r="AJ529" t="s">
        <v>62</v>
      </c>
      <c r="AK529">
        <v>11156</v>
      </c>
      <c r="AL529">
        <v>52702</v>
      </c>
      <c r="AM529">
        <v>28066</v>
      </c>
      <c r="AN529">
        <v>4438</v>
      </c>
      <c r="AO529">
        <v>21074</v>
      </c>
      <c r="AP529">
        <v>3780</v>
      </c>
      <c r="AQ529">
        <v>0</v>
      </c>
      <c r="AR529">
        <v>13877</v>
      </c>
      <c r="AS529">
        <v>0</v>
      </c>
      <c r="AT529">
        <v>4747</v>
      </c>
      <c r="AU529">
        <v>11813</v>
      </c>
      <c r="AV529">
        <v>36805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30641.560030216999</v>
      </c>
      <c r="BD529">
        <v>9763.6663750484695</v>
      </c>
      <c r="BE529">
        <v>4625.71164423971</v>
      </c>
      <c r="BF529">
        <v>17788.1324690109</v>
      </c>
      <c r="BG529">
        <v>0</v>
      </c>
      <c r="BH529">
        <v>20892.703004172199</v>
      </c>
      <c r="BI529">
        <v>9800.1951462634806</v>
      </c>
      <c r="BJ529">
        <v>8011.9675889861501</v>
      </c>
      <c r="BK529">
        <v>16843.6516558199</v>
      </c>
      <c r="BL529">
        <v>0</v>
      </c>
    </row>
    <row r="530" spans="1:64" x14ac:dyDescent="0.3">
      <c r="A530" s="13">
        <v>5747</v>
      </c>
      <c r="B530" s="13">
        <v>4.32</v>
      </c>
      <c r="C530" s="13">
        <v>506.24939000000001</v>
      </c>
      <c r="D530" s="13">
        <f t="shared" si="8"/>
        <v>5.965403700482633</v>
      </c>
      <c r="E530" s="13" t="s">
        <v>787</v>
      </c>
      <c r="F530" s="13" t="s">
        <v>512</v>
      </c>
      <c r="G530" s="13" t="s">
        <v>62</v>
      </c>
      <c r="H530" s="13">
        <v>0.28000000000000003</v>
      </c>
      <c r="I530" s="13" t="b">
        <v>0</v>
      </c>
      <c r="J530" s="13">
        <v>5.12</v>
      </c>
      <c r="K530" s="13">
        <v>506.25241</v>
      </c>
      <c r="L530" s="13" t="s">
        <v>788</v>
      </c>
      <c r="M530" s="13" t="s">
        <v>103</v>
      </c>
      <c r="N530" s="13" t="s">
        <v>789</v>
      </c>
      <c r="O530" s="13" t="s">
        <v>790</v>
      </c>
      <c r="P530" s="13">
        <v>530</v>
      </c>
      <c r="Q530" s="13" t="b">
        <v>0</v>
      </c>
      <c r="R530" s="13" t="b">
        <v>1</v>
      </c>
      <c r="S530" s="13" t="b">
        <v>0</v>
      </c>
      <c r="T530" s="13" t="s">
        <v>63</v>
      </c>
      <c r="U530" s="13" t="b">
        <v>0</v>
      </c>
      <c r="V530" s="13" t="b">
        <v>0</v>
      </c>
      <c r="W530" s="13">
        <v>5747</v>
      </c>
      <c r="X530" s="13">
        <v>0</v>
      </c>
      <c r="Y530" s="13">
        <v>0</v>
      </c>
      <c r="Z530" s="13">
        <v>0.96</v>
      </c>
      <c r="AA530" s="13">
        <v>-1</v>
      </c>
      <c r="AB530" s="13">
        <v>-1</v>
      </c>
      <c r="AC530" s="13">
        <v>-1</v>
      </c>
      <c r="AD530" s="13">
        <v>-1</v>
      </c>
      <c r="AE530" s="13">
        <v>-1</v>
      </c>
      <c r="AF530" s="13">
        <v>0.96</v>
      </c>
      <c r="AG530" s="13">
        <v>32.479999999999997</v>
      </c>
      <c r="AH530" s="13" t="s">
        <v>498</v>
      </c>
      <c r="AI530" s="13" t="s">
        <v>791</v>
      </c>
      <c r="AJ530" s="13" t="s">
        <v>62</v>
      </c>
      <c r="AK530" s="13">
        <v>272095</v>
      </c>
      <c r="AL530" s="13">
        <v>689704</v>
      </c>
      <c r="AM530" s="13">
        <v>977965</v>
      </c>
      <c r="AN530" s="13">
        <v>643524</v>
      </c>
      <c r="AO530" s="13">
        <v>139878</v>
      </c>
      <c r="AP530" s="13">
        <v>357378</v>
      </c>
      <c r="AQ530" s="13">
        <v>302789</v>
      </c>
      <c r="AR530" s="13">
        <v>296633</v>
      </c>
      <c r="AS530" s="13">
        <v>334108</v>
      </c>
      <c r="AT530" s="13">
        <v>251384</v>
      </c>
      <c r="AU530" s="13">
        <v>396620</v>
      </c>
      <c r="AV530" s="13">
        <v>611106</v>
      </c>
      <c r="AW530" s="13">
        <v>0</v>
      </c>
      <c r="AX530" s="13">
        <v>0</v>
      </c>
      <c r="AY530" s="13">
        <v>0</v>
      </c>
      <c r="AZ530" s="13">
        <v>0</v>
      </c>
      <c r="BA530" s="13">
        <v>0</v>
      </c>
      <c r="BB530" s="13">
        <v>0</v>
      </c>
      <c r="BC530" s="13">
        <v>646588.25817913702</v>
      </c>
      <c r="BD530" s="13">
        <v>380260.35756080103</v>
      </c>
      <c r="BE530" s="13">
        <v>311176.31393120001</v>
      </c>
      <c r="BF530" s="13">
        <v>419703.16320044099</v>
      </c>
      <c r="BG530" s="13">
        <v>0</v>
      </c>
      <c r="BH530" s="13">
        <v>354904.662630509</v>
      </c>
      <c r="BI530" s="13">
        <v>252601.30010239399</v>
      </c>
      <c r="BJ530" s="13">
        <v>20096.115585274802</v>
      </c>
      <c r="BK530" s="13">
        <v>180968.445309128</v>
      </c>
      <c r="BL530" s="13">
        <v>0</v>
      </c>
    </row>
    <row r="531" spans="1:64" x14ac:dyDescent="0.3">
      <c r="A531" s="13">
        <v>5347</v>
      </c>
      <c r="B531" s="13">
        <v>3.242</v>
      </c>
      <c r="C531" s="13">
        <v>478.21834999999999</v>
      </c>
      <c r="D531" s="13">
        <f t="shared" si="8"/>
        <v>5.7504781783819547</v>
      </c>
      <c r="E531" s="13" t="s">
        <v>728</v>
      </c>
      <c r="F531" s="13" t="s">
        <v>512</v>
      </c>
      <c r="G531" s="13" t="s">
        <v>62</v>
      </c>
      <c r="H531" s="13">
        <v>0.67</v>
      </c>
      <c r="I531" s="13" t="b">
        <v>0</v>
      </c>
      <c r="J531" s="13">
        <v>4.43</v>
      </c>
      <c r="K531" s="13">
        <v>478.22109999999998</v>
      </c>
      <c r="L531" s="13" t="s">
        <v>729</v>
      </c>
      <c r="M531" s="13" t="s">
        <v>103</v>
      </c>
      <c r="N531" s="13" t="s">
        <v>730</v>
      </c>
      <c r="O531" s="13" t="s">
        <v>731</v>
      </c>
      <c r="P531" s="13">
        <v>530</v>
      </c>
      <c r="Q531" s="13" t="b">
        <v>0</v>
      </c>
      <c r="R531" s="13" t="b">
        <v>1</v>
      </c>
      <c r="S531" s="13" t="b">
        <v>0</v>
      </c>
      <c r="T531" s="13" t="s">
        <v>63</v>
      </c>
      <c r="U531" s="13" t="b">
        <v>0</v>
      </c>
      <c r="V531" s="13" t="b">
        <v>0</v>
      </c>
      <c r="W531" s="13">
        <v>5347</v>
      </c>
      <c r="X531" s="13">
        <v>0</v>
      </c>
      <c r="Y531" s="13">
        <v>0</v>
      </c>
      <c r="Z531" s="13">
        <v>0.97</v>
      </c>
      <c r="AA531" s="13">
        <v>-1</v>
      </c>
      <c r="AB531" s="13">
        <v>-1</v>
      </c>
      <c r="AC531" s="13">
        <v>-1</v>
      </c>
      <c r="AD531" s="13">
        <v>-1</v>
      </c>
      <c r="AE531" s="13">
        <v>-1</v>
      </c>
      <c r="AF531" s="13">
        <v>0.97</v>
      </c>
      <c r="AG531" s="13">
        <v>20.95</v>
      </c>
      <c r="AH531" s="13" t="s">
        <v>495</v>
      </c>
      <c r="AI531" s="13" t="s">
        <v>732</v>
      </c>
      <c r="AJ531" s="13" t="s">
        <v>62</v>
      </c>
      <c r="AK531" s="13">
        <v>297589</v>
      </c>
      <c r="AL531" s="13">
        <v>557267</v>
      </c>
      <c r="AM531" s="13">
        <v>385629</v>
      </c>
      <c r="AN531" s="13">
        <v>462993</v>
      </c>
      <c r="AO531" s="13">
        <v>151821</v>
      </c>
      <c r="AP531" s="13">
        <v>325729</v>
      </c>
      <c r="AQ531" s="13">
        <v>323730</v>
      </c>
      <c r="AR531" s="13">
        <v>297688</v>
      </c>
      <c r="AS531" s="13">
        <v>163513</v>
      </c>
      <c r="AT531" s="13">
        <v>311462</v>
      </c>
      <c r="AU531" s="13">
        <v>567812</v>
      </c>
      <c r="AV531" s="13">
        <v>746250</v>
      </c>
      <c r="AW531" s="13">
        <v>0</v>
      </c>
      <c r="AX531" s="13">
        <v>0</v>
      </c>
      <c r="AY531" s="13">
        <v>0</v>
      </c>
      <c r="AZ531" s="13">
        <v>0</v>
      </c>
      <c r="BA531" s="13">
        <v>0</v>
      </c>
      <c r="BB531" s="13">
        <v>0</v>
      </c>
      <c r="BC531" s="13">
        <v>413494.91438271099</v>
      </c>
      <c r="BD531" s="13">
        <v>313514.23662703298</v>
      </c>
      <c r="BE531" s="13">
        <v>261643.75256537399</v>
      </c>
      <c r="BF531" s="13">
        <v>541841.39047653496</v>
      </c>
      <c r="BG531" s="13">
        <v>0</v>
      </c>
      <c r="BH531" s="13">
        <v>132062.32161059999</v>
      </c>
      <c r="BI531" s="13">
        <v>155944.84359907301</v>
      </c>
      <c r="BJ531" s="13">
        <v>85975.119522442896</v>
      </c>
      <c r="BK531" s="13">
        <v>218554.21010491301</v>
      </c>
      <c r="BL531" s="13">
        <v>0</v>
      </c>
    </row>
    <row r="532" spans="1:64" x14ac:dyDescent="0.3">
      <c r="A532" s="13">
        <v>5561</v>
      </c>
      <c r="B532" s="13">
        <v>4.0949999999999998</v>
      </c>
      <c r="C532" s="13">
        <v>492.23401000000001</v>
      </c>
      <c r="D532" s="13">
        <f t="shared" si="8"/>
        <v>5.6476883817906325</v>
      </c>
      <c r="E532" s="13" t="s">
        <v>754</v>
      </c>
      <c r="F532" s="13" t="s">
        <v>512</v>
      </c>
      <c r="G532" s="13" t="s">
        <v>62</v>
      </c>
      <c r="H532" s="13">
        <v>0.61</v>
      </c>
      <c r="I532" s="13" t="b">
        <v>0</v>
      </c>
      <c r="J532" s="13">
        <v>4.83</v>
      </c>
      <c r="K532" s="13">
        <v>492.23678999999998</v>
      </c>
      <c r="L532" s="13" t="s">
        <v>755</v>
      </c>
      <c r="M532" s="13" t="s">
        <v>103</v>
      </c>
      <c r="N532" s="13" t="s">
        <v>756</v>
      </c>
      <c r="O532" s="13" t="s">
        <v>757</v>
      </c>
      <c r="P532" s="13">
        <v>530</v>
      </c>
      <c r="Q532" s="13" t="b">
        <v>0</v>
      </c>
      <c r="R532" s="13" t="b">
        <v>1</v>
      </c>
      <c r="S532" s="13" t="b">
        <v>0</v>
      </c>
      <c r="T532" s="13" t="s">
        <v>63</v>
      </c>
      <c r="U532" s="13" t="b">
        <v>0</v>
      </c>
      <c r="V532" s="13" t="b">
        <v>0</v>
      </c>
      <c r="W532" s="13">
        <v>5561</v>
      </c>
      <c r="X532" s="13">
        <v>0</v>
      </c>
      <c r="Y532" s="13">
        <v>0</v>
      </c>
      <c r="Z532" s="13">
        <v>0.97</v>
      </c>
      <c r="AA532" s="13">
        <v>-1</v>
      </c>
      <c r="AB532" s="13">
        <v>-1</v>
      </c>
      <c r="AC532" s="13">
        <v>-1</v>
      </c>
      <c r="AD532" s="13">
        <v>-1</v>
      </c>
      <c r="AE532" s="13">
        <v>-1</v>
      </c>
      <c r="AF532" s="13">
        <v>0.97</v>
      </c>
      <c r="AG532" s="13">
        <v>10.56</v>
      </c>
      <c r="AH532" s="13" t="s">
        <v>495</v>
      </c>
      <c r="AI532" s="13" t="s">
        <v>758</v>
      </c>
      <c r="AJ532" s="13" t="s">
        <v>62</v>
      </c>
      <c r="AK532" s="13">
        <v>48547</v>
      </c>
      <c r="AL532" s="13">
        <v>189397</v>
      </c>
      <c r="AM532" s="13">
        <v>182465</v>
      </c>
      <c r="AN532" s="13">
        <v>155212</v>
      </c>
      <c r="AO532" s="13">
        <v>104608</v>
      </c>
      <c r="AP532" s="13">
        <v>76989</v>
      </c>
      <c r="AQ532" s="13">
        <v>123416</v>
      </c>
      <c r="AR532" s="13">
        <v>103817</v>
      </c>
      <c r="AS532" s="13">
        <v>103059</v>
      </c>
      <c r="AT532" s="13">
        <v>125597</v>
      </c>
      <c r="AU532" s="13">
        <v>157147</v>
      </c>
      <c r="AV532" s="13">
        <v>228608</v>
      </c>
      <c r="AW532" s="13">
        <v>0</v>
      </c>
      <c r="AX532" s="13">
        <v>0</v>
      </c>
      <c r="AY532" s="13">
        <v>0</v>
      </c>
      <c r="AZ532" s="13">
        <v>0</v>
      </c>
      <c r="BA532" s="13">
        <v>0</v>
      </c>
      <c r="BB532" s="13">
        <v>0</v>
      </c>
      <c r="BC532" s="13">
        <v>140136.596672324</v>
      </c>
      <c r="BD532" s="13">
        <v>112269.414510876</v>
      </c>
      <c r="BE532" s="13">
        <v>110097.14704858699</v>
      </c>
      <c r="BF532" s="13">
        <v>170450.90780054801</v>
      </c>
      <c r="BG532" s="13">
        <v>0</v>
      </c>
      <c r="BH532" s="13">
        <v>79394.372017987596</v>
      </c>
      <c r="BI532" s="13">
        <v>39670.280729159902</v>
      </c>
      <c r="BJ532" s="13">
        <v>11540.748159533399</v>
      </c>
      <c r="BK532" s="13">
        <v>52778.479314379001</v>
      </c>
      <c r="BL532" s="13">
        <v>0</v>
      </c>
    </row>
    <row r="533" spans="1:64" x14ac:dyDescent="0.3">
      <c r="A533" s="13">
        <v>5748</v>
      </c>
      <c r="B533" s="13">
        <v>4.6970000000000001</v>
      </c>
      <c r="C533" s="13">
        <v>506.24957000000001</v>
      </c>
      <c r="D533" s="13">
        <f t="shared" si="8"/>
        <v>5.6098498375384729</v>
      </c>
      <c r="E533" s="13" t="s">
        <v>787</v>
      </c>
      <c r="F533" s="13" t="s">
        <v>512</v>
      </c>
      <c r="G533" s="13" t="s">
        <v>62</v>
      </c>
      <c r="H533" s="13">
        <v>0.67</v>
      </c>
      <c r="I533" s="13" t="b">
        <v>1</v>
      </c>
      <c r="J533" s="13">
        <v>5.12</v>
      </c>
      <c r="K533" s="13">
        <v>506.25241</v>
      </c>
      <c r="L533" s="13" t="s">
        <v>788</v>
      </c>
      <c r="M533" s="13" t="s">
        <v>103</v>
      </c>
      <c r="N533" s="13" t="s">
        <v>789</v>
      </c>
      <c r="O533" s="13" t="s">
        <v>790</v>
      </c>
      <c r="P533" s="13">
        <v>530</v>
      </c>
      <c r="Q533" s="13" t="b">
        <v>0</v>
      </c>
      <c r="R533" s="13" t="b">
        <v>1</v>
      </c>
      <c r="S533" s="13" t="b">
        <v>0</v>
      </c>
      <c r="T533" s="13" t="s">
        <v>63</v>
      </c>
      <c r="U533" s="13" t="b">
        <v>0</v>
      </c>
      <c r="V533" s="13" t="b">
        <v>0</v>
      </c>
      <c r="W533" s="13">
        <v>5748</v>
      </c>
      <c r="X533" s="13">
        <v>0</v>
      </c>
      <c r="Y533" s="13">
        <v>0</v>
      </c>
      <c r="Z533" s="13">
        <v>0.96</v>
      </c>
      <c r="AA533" s="13">
        <v>0.6</v>
      </c>
      <c r="AB533" s="13">
        <v>0.86</v>
      </c>
      <c r="AC533" s="13">
        <v>0.36</v>
      </c>
      <c r="AD533" s="13">
        <v>5</v>
      </c>
      <c r="AE533" s="13">
        <v>0.4</v>
      </c>
      <c r="AF533" s="13">
        <v>1.21</v>
      </c>
      <c r="AG533" s="13">
        <v>81.97</v>
      </c>
      <c r="AH533" s="13" t="s">
        <v>498</v>
      </c>
      <c r="AI533" s="13" t="s">
        <v>792</v>
      </c>
      <c r="AJ533" s="13" t="s">
        <v>793</v>
      </c>
      <c r="AK533" s="13">
        <v>1614297</v>
      </c>
      <c r="AL533" s="13">
        <v>3998659</v>
      </c>
      <c r="AM533" s="13">
        <v>3463911</v>
      </c>
      <c r="AN533" s="13">
        <v>2319693</v>
      </c>
      <c r="AO533" s="13">
        <v>965399</v>
      </c>
      <c r="AP533" s="13">
        <v>1769599</v>
      </c>
      <c r="AQ533" s="13">
        <v>1781468</v>
      </c>
      <c r="AR533" s="13">
        <v>1678923</v>
      </c>
      <c r="AS533" s="13">
        <v>1739821</v>
      </c>
      <c r="AT533" s="13">
        <v>1784572</v>
      </c>
      <c r="AU533" s="13">
        <v>2226233</v>
      </c>
      <c r="AV533" s="13">
        <v>2651287</v>
      </c>
      <c r="AW533" s="13">
        <v>0</v>
      </c>
      <c r="AX533" s="13">
        <v>0</v>
      </c>
      <c r="AY533" s="13">
        <v>0</v>
      </c>
      <c r="AZ533" s="13">
        <v>0</v>
      </c>
      <c r="BA533" s="13">
        <v>0</v>
      </c>
      <c r="BB533" s="13">
        <v>0</v>
      </c>
      <c r="BC533" s="13">
        <v>3025622.33513895</v>
      </c>
      <c r="BD533" s="13">
        <v>1684897.0744080001</v>
      </c>
      <c r="BE533" s="13">
        <v>1733404.02149857</v>
      </c>
      <c r="BF533" s="13">
        <v>2220697.3176934998</v>
      </c>
      <c r="BG533" s="13">
        <v>0</v>
      </c>
      <c r="BH533" s="13">
        <v>1251146.6527821501</v>
      </c>
      <c r="BI533" s="13">
        <v>681108.602918513</v>
      </c>
      <c r="BJ533" s="13">
        <v>51572.630479921703</v>
      </c>
      <c r="BK533" s="13">
        <v>433383.87045236799</v>
      </c>
      <c r="BL533" s="13">
        <v>0</v>
      </c>
    </row>
    <row r="534" spans="1:64" x14ac:dyDescent="0.3">
      <c r="A534" s="13">
        <v>5749</v>
      </c>
      <c r="B534" s="13">
        <v>5.1130000000000004</v>
      </c>
      <c r="C534" s="13">
        <v>506.24959999999999</v>
      </c>
      <c r="D534" s="13">
        <f t="shared" si="8"/>
        <v>5.5505908604185397</v>
      </c>
      <c r="E534" s="13" t="s">
        <v>787</v>
      </c>
      <c r="F534" s="13" t="s">
        <v>512</v>
      </c>
      <c r="G534" s="13" t="s">
        <v>62</v>
      </c>
      <c r="H534" s="13">
        <v>0.61</v>
      </c>
      <c r="I534" s="13" t="b">
        <v>0</v>
      </c>
      <c r="J534" s="13">
        <v>5.12</v>
      </c>
      <c r="K534" s="13">
        <v>506.25241</v>
      </c>
      <c r="L534" s="13" t="s">
        <v>788</v>
      </c>
      <c r="M534" s="13" t="s">
        <v>103</v>
      </c>
      <c r="N534" s="13" t="s">
        <v>789</v>
      </c>
      <c r="O534" s="13" t="s">
        <v>790</v>
      </c>
      <c r="P534" s="13">
        <v>530</v>
      </c>
      <c r="Q534" s="13" t="b">
        <v>0</v>
      </c>
      <c r="R534" s="13" t="b">
        <v>1</v>
      </c>
      <c r="S534" s="13" t="b">
        <v>0</v>
      </c>
      <c r="T534" s="13" t="s">
        <v>63</v>
      </c>
      <c r="U534" s="13" t="b">
        <v>0</v>
      </c>
      <c r="V534" s="13" t="b">
        <v>0</v>
      </c>
      <c r="W534" s="13">
        <v>5749</v>
      </c>
      <c r="X534" s="13">
        <v>0</v>
      </c>
      <c r="Y534" s="13">
        <v>0</v>
      </c>
      <c r="Z534" s="13">
        <v>0.97</v>
      </c>
      <c r="AA534" s="13">
        <v>-1</v>
      </c>
      <c r="AB534" s="13">
        <v>-1</v>
      </c>
      <c r="AC534" s="13">
        <v>-1</v>
      </c>
      <c r="AD534" s="13">
        <v>-1</v>
      </c>
      <c r="AE534" s="13">
        <v>-1</v>
      </c>
      <c r="AF534" s="13">
        <v>0.97</v>
      </c>
      <c r="AG534" s="13">
        <v>27.08</v>
      </c>
      <c r="AH534" s="13" t="s">
        <v>504</v>
      </c>
      <c r="AI534" s="13" t="s">
        <v>794</v>
      </c>
      <c r="AJ534" s="13" t="s">
        <v>62</v>
      </c>
      <c r="AK534" s="13">
        <v>325720</v>
      </c>
      <c r="AL534" s="13">
        <v>704816</v>
      </c>
      <c r="AM534" s="13">
        <v>744041</v>
      </c>
      <c r="AN534" s="13">
        <v>648893</v>
      </c>
      <c r="AO534" s="13">
        <v>406901</v>
      </c>
      <c r="AP534" s="13">
        <v>398096</v>
      </c>
      <c r="AQ534" s="13">
        <v>474374</v>
      </c>
      <c r="AR534" s="13">
        <v>416542</v>
      </c>
      <c r="AS534" s="13">
        <v>441256</v>
      </c>
      <c r="AT534" s="13">
        <v>461152</v>
      </c>
      <c r="AU534" s="13">
        <v>551205</v>
      </c>
      <c r="AV534" s="13">
        <v>745718</v>
      </c>
      <c r="AW534" s="13">
        <v>0</v>
      </c>
      <c r="AX534" s="13">
        <v>0</v>
      </c>
      <c r="AY534" s="13">
        <v>0</v>
      </c>
      <c r="AZ534" s="13">
        <v>0</v>
      </c>
      <c r="BA534" s="13">
        <v>0</v>
      </c>
      <c r="BB534" s="13">
        <v>0</v>
      </c>
      <c r="BC534" s="13">
        <v>591525.50241463701</v>
      </c>
      <c r="BD534" s="13">
        <v>484629.96214285999</v>
      </c>
      <c r="BE534" s="13">
        <v>444057.68861580599</v>
      </c>
      <c r="BF534" s="13">
        <v>586025.05219951598</v>
      </c>
      <c r="BG534" s="13">
        <v>0</v>
      </c>
      <c r="BH534" s="13">
        <v>231028.469054505</v>
      </c>
      <c r="BI534" s="13">
        <v>142323.94083531699</v>
      </c>
      <c r="BJ534" s="13">
        <v>29017.6258415835</v>
      </c>
      <c r="BK534" s="13">
        <v>145442.98204078001</v>
      </c>
      <c r="BL534" s="13">
        <v>0</v>
      </c>
    </row>
    <row r="535" spans="1:64" x14ac:dyDescent="0.3">
      <c r="A535">
        <v>5722</v>
      </c>
      <c r="B535">
        <v>3.8069999999999999</v>
      </c>
      <c r="C535">
        <v>504.23462000000001</v>
      </c>
      <c r="D535">
        <f t="shared" si="8"/>
        <v>4.3035336631788512</v>
      </c>
      <c r="E535" t="s">
        <v>777</v>
      </c>
      <c r="F535" t="s">
        <v>512</v>
      </c>
      <c r="G535" t="s">
        <v>62</v>
      </c>
      <c r="H535">
        <v>0.17</v>
      </c>
      <c r="I535" t="b">
        <v>0</v>
      </c>
      <c r="J535">
        <v>4.75</v>
      </c>
      <c r="K535">
        <v>504.23678999999998</v>
      </c>
      <c r="L535" t="s">
        <v>778</v>
      </c>
      <c r="M535" t="s">
        <v>103</v>
      </c>
      <c r="N535" t="s">
        <v>779</v>
      </c>
      <c r="O535" t="s">
        <v>780</v>
      </c>
      <c r="P535">
        <v>530</v>
      </c>
      <c r="Q535" t="b">
        <v>0</v>
      </c>
      <c r="R535" t="b">
        <v>1</v>
      </c>
      <c r="S535" t="b">
        <v>0</v>
      </c>
      <c r="T535" t="s">
        <v>63</v>
      </c>
      <c r="U535" t="b">
        <v>0</v>
      </c>
      <c r="V535" t="b">
        <v>0</v>
      </c>
      <c r="W535">
        <v>5722</v>
      </c>
      <c r="X535">
        <v>0</v>
      </c>
      <c r="Y535">
        <v>0</v>
      </c>
      <c r="Z535">
        <v>0.98</v>
      </c>
      <c r="AA535">
        <v>-1</v>
      </c>
      <c r="AB535">
        <v>-1</v>
      </c>
      <c r="AC535">
        <v>-1</v>
      </c>
      <c r="AD535">
        <v>-1</v>
      </c>
      <c r="AE535">
        <v>-1</v>
      </c>
      <c r="AF535">
        <v>0.98</v>
      </c>
      <c r="AG535">
        <v>9</v>
      </c>
      <c r="AH535" t="s">
        <v>494</v>
      </c>
      <c r="AI535" t="s">
        <v>781</v>
      </c>
      <c r="AJ535" t="s">
        <v>62</v>
      </c>
      <c r="AK535">
        <v>78628</v>
      </c>
      <c r="AL535">
        <v>201167</v>
      </c>
      <c r="AM535">
        <v>234458</v>
      </c>
      <c r="AN535">
        <v>142614</v>
      </c>
      <c r="AO535">
        <v>102847</v>
      </c>
      <c r="AP535">
        <v>62565</v>
      </c>
      <c r="AQ535">
        <v>79177</v>
      </c>
      <c r="AR535">
        <v>177881</v>
      </c>
      <c r="AS535">
        <v>101798</v>
      </c>
      <c r="AT535">
        <v>62741</v>
      </c>
      <c r="AU535">
        <v>85876</v>
      </c>
      <c r="AV535">
        <v>88106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171417.67067597</v>
      </c>
      <c r="BD535">
        <v>102675.24572195399</v>
      </c>
      <c r="BE535">
        <v>119618.493966902</v>
      </c>
      <c r="BF535">
        <v>78907.702795272096</v>
      </c>
      <c r="BG535">
        <v>0</v>
      </c>
      <c r="BH535">
        <v>82064.149635177004</v>
      </c>
      <c r="BI535">
        <v>40024.499783570398</v>
      </c>
      <c r="BJ535">
        <v>51708.876516252101</v>
      </c>
      <c r="BK535">
        <v>14044.738311794899</v>
      </c>
      <c r="BL535">
        <v>0</v>
      </c>
    </row>
    <row r="536" spans="1:64" x14ac:dyDescent="0.3">
      <c r="A536">
        <v>5611</v>
      </c>
      <c r="B536">
        <v>5.056</v>
      </c>
      <c r="C536">
        <v>496.26751999999999</v>
      </c>
      <c r="D536">
        <f t="shared" si="8"/>
        <v>1.1687231156174851</v>
      </c>
      <c r="E536" t="s">
        <v>111</v>
      </c>
      <c r="F536" t="s">
        <v>512</v>
      </c>
      <c r="G536" t="s">
        <v>62</v>
      </c>
      <c r="H536">
        <v>0.67</v>
      </c>
      <c r="I536" t="b">
        <v>1</v>
      </c>
      <c r="J536">
        <v>5.42</v>
      </c>
      <c r="K536">
        <v>496.2681</v>
      </c>
      <c r="L536" t="s">
        <v>112</v>
      </c>
      <c r="M536" t="s">
        <v>103</v>
      </c>
      <c r="N536" t="s">
        <v>113</v>
      </c>
      <c r="O536" t="s">
        <v>114</v>
      </c>
      <c r="P536">
        <v>530</v>
      </c>
      <c r="Q536" t="b">
        <v>0</v>
      </c>
      <c r="R536" t="b">
        <v>1</v>
      </c>
      <c r="S536" t="b">
        <v>0</v>
      </c>
      <c r="T536" t="s">
        <v>63</v>
      </c>
      <c r="U536" t="b">
        <v>0</v>
      </c>
      <c r="V536" t="b">
        <v>0</v>
      </c>
      <c r="W536">
        <v>5611</v>
      </c>
      <c r="X536">
        <v>0</v>
      </c>
      <c r="Y536">
        <v>0</v>
      </c>
      <c r="Z536">
        <v>1</v>
      </c>
      <c r="AA536">
        <v>0.66</v>
      </c>
      <c r="AB536">
        <v>0.95</v>
      </c>
      <c r="AC536">
        <v>0.4</v>
      </c>
      <c r="AD536">
        <v>5</v>
      </c>
      <c r="AE536">
        <v>0.4</v>
      </c>
      <c r="AF536">
        <v>1.28</v>
      </c>
      <c r="AG536">
        <v>72.94</v>
      </c>
      <c r="AH536" t="s">
        <v>499</v>
      </c>
      <c r="AI536" t="s">
        <v>769</v>
      </c>
      <c r="AJ536" t="s">
        <v>770</v>
      </c>
      <c r="AK536">
        <v>968241</v>
      </c>
      <c r="AL536">
        <v>969036</v>
      </c>
      <c r="AM536">
        <v>1299852</v>
      </c>
      <c r="AN536">
        <v>1259238</v>
      </c>
      <c r="AO536">
        <v>1258747</v>
      </c>
      <c r="AP536">
        <v>1246990</v>
      </c>
      <c r="AQ536">
        <v>1297733</v>
      </c>
      <c r="AR536">
        <v>1214041</v>
      </c>
      <c r="AS536">
        <v>1276861</v>
      </c>
      <c r="AT536">
        <v>1082211</v>
      </c>
      <c r="AU536">
        <v>1113077</v>
      </c>
      <c r="AV536">
        <v>1101525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1079042.98390408</v>
      </c>
      <c r="BD536">
        <v>1254991.77713297</v>
      </c>
      <c r="BE536">
        <v>1262878.29142227</v>
      </c>
      <c r="BF536">
        <v>1098937.74535023</v>
      </c>
      <c r="BG536">
        <v>0</v>
      </c>
      <c r="BH536">
        <v>191226.35922516001</v>
      </c>
      <c r="BI536">
        <v>6933.9127783881004</v>
      </c>
      <c r="BJ536">
        <v>43563.102617763303</v>
      </c>
      <c r="BK536">
        <v>15594.5223500185</v>
      </c>
      <c r="BL536">
        <v>0</v>
      </c>
    </row>
    <row r="537" spans="1:64" x14ac:dyDescent="0.3">
      <c r="A537">
        <v>5413</v>
      </c>
      <c r="B537">
        <v>3.7879999999999998</v>
      </c>
      <c r="C537">
        <v>482.25200999999998</v>
      </c>
      <c r="D537">
        <f t="shared" si="8"/>
        <v>0.829441163421617</v>
      </c>
      <c r="E537" t="s">
        <v>109</v>
      </c>
      <c r="F537" t="s">
        <v>512</v>
      </c>
      <c r="G537" t="s">
        <v>62</v>
      </c>
      <c r="H537">
        <v>0.67</v>
      </c>
      <c r="I537" t="b">
        <v>1</v>
      </c>
      <c r="J537">
        <v>5</v>
      </c>
      <c r="K537">
        <v>482.25241</v>
      </c>
      <c r="L537" t="s">
        <v>106</v>
      </c>
      <c r="M537" t="s">
        <v>103</v>
      </c>
      <c r="N537" t="s">
        <v>107</v>
      </c>
      <c r="O537" t="s">
        <v>108</v>
      </c>
      <c r="P537">
        <v>530</v>
      </c>
      <c r="Q537" t="b">
        <v>0</v>
      </c>
      <c r="R537" t="b">
        <v>1</v>
      </c>
      <c r="S537" t="b">
        <v>0</v>
      </c>
      <c r="T537" t="s">
        <v>63</v>
      </c>
      <c r="U537" t="b">
        <v>0</v>
      </c>
      <c r="V537" t="b">
        <v>0</v>
      </c>
      <c r="W537">
        <v>5413</v>
      </c>
      <c r="X537">
        <v>0</v>
      </c>
      <c r="Y537">
        <v>0</v>
      </c>
      <c r="Z537">
        <v>1</v>
      </c>
      <c r="AA537">
        <v>0.74</v>
      </c>
      <c r="AB537">
        <v>0.94</v>
      </c>
      <c r="AC537">
        <v>0.51</v>
      </c>
      <c r="AD537">
        <v>5</v>
      </c>
      <c r="AE537">
        <v>0.6</v>
      </c>
      <c r="AF537">
        <v>1.46</v>
      </c>
      <c r="AG537">
        <v>226.66</v>
      </c>
      <c r="AH537" t="s">
        <v>497</v>
      </c>
      <c r="AI537" t="s">
        <v>745</v>
      </c>
      <c r="AJ537" t="s">
        <v>746</v>
      </c>
      <c r="AK537">
        <v>4655907</v>
      </c>
      <c r="AL537">
        <v>6954782</v>
      </c>
      <c r="AM537">
        <v>6987555</v>
      </c>
      <c r="AN537">
        <v>4812402</v>
      </c>
      <c r="AO537">
        <v>5760920</v>
      </c>
      <c r="AP537">
        <v>5100329</v>
      </c>
      <c r="AQ537">
        <v>4388927</v>
      </c>
      <c r="AR537">
        <v>5180126</v>
      </c>
      <c r="AS537">
        <v>4387870</v>
      </c>
      <c r="AT537">
        <v>4647685</v>
      </c>
      <c r="AU537">
        <v>4762246</v>
      </c>
      <c r="AV537">
        <v>4660208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6199414.6798177799</v>
      </c>
      <c r="BD537">
        <v>5224550.4550636597</v>
      </c>
      <c r="BE537">
        <v>4652307.5491371602</v>
      </c>
      <c r="BF537">
        <v>4690046.63604353</v>
      </c>
      <c r="BG537">
        <v>0</v>
      </c>
      <c r="BH537">
        <v>1336817.3103833101</v>
      </c>
      <c r="BI537">
        <v>486307.22577503102</v>
      </c>
      <c r="BJ537">
        <v>457104.20249986497</v>
      </c>
      <c r="BK537">
        <v>62839.391037775204</v>
      </c>
      <c r="BL537">
        <v>0</v>
      </c>
    </row>
    <row r="538" spans="1:64" x14ac:dyDescent="0.3">
      <c r="A538">
        <v>5415</v>
      </c>
      <c r="B538">
        <v>4.0359999999999996</v>
      </c>
      <c r="C538">
        <v>482.25204000000002</v>
      </c>
      <c r="D538">
        <f t="shared" si="8"/>
        <v>0.76723307608837976</v>
      </c>
      <c r="E538" t="s">
        <v>109</v>
      </c>
      <c r="F538" t="s">
        <v>512</v>
      </c>
      <c r="G538" t="s">
        <v>62</v>
      </c>
      <c r="H538">
        <v>0.67</v>
      </c>
      <c r="I538" t="b">
        <v>1</v>
      </c>
      <c r="J538">
        <v>5</v>
      </c>
      <c r="K538">
        <v>482.25241</v>
      </c>
      <c r="L538" t="s">
        <v>106</v>
      </c>
      <c r="M538" t="s">
        <v>103</v>
      </c>
      <c r="N538" t="s">
        <v>107</v>
      </c>
      <c r="O538" t="s">
        <v>108</v>
      </c>
      <c r="P538">
        <v>530</v>
      </c>
      <c r="Q538" t="b">
        <v>0</v>
      </c>
      <c r="R538" t="b">
        <v>1</v>
      </c>
      <c r="S538" t="b">
        <v>0</v>
      </c>
      <c r="T538" t="s">
        <v>63</v>
      </c>
      <c r="U538" t="b">
        <v>0</v>
      </c>
      <c r="V538" t="b">
        <v>0</v>
      </c>
      <c r="W538">
        <v>5415</v>
      </c>
      <c r="X538">
        <v>0</v>
      </c>
      <c r="Y538">
        <v>0</v>
      </c>
      <c r="Z538">
        <v>1</v>
      </c>
      <c r="AA538">
        <v>0.7</v>
      </c>
      <c r="AB538">
        <v>0.9</v>
      </c>
      <c r="AC538">
        <v>0.52</v>
      </c>
      <c r="AD538">
        <v>5</v>
      </c>
      <c r="AE538">
        <v>0.6</v>
      </c>
      <c r="AF538">
        <v>1.45</v>
      </c>
      <c r="AG538">
        <v>118.41</v>
      </c>
      <c r="AH538" t="s">
        <v>504</v>
      </c>
      <c r="AI538" t="s">
        <v>747</v>
      </c>
      <c r="AJ538" t="s">
        <v>748</v>
      </c>
      <c r="AK538">
        <v>1716260</v>
      </c>
      <c r="AL538">
        <v>2018935</v>
      </c>
      <c r="AM538">
        <v>2291546</v>
      </c>
      <c r="AN538">
        <v>2535659</v>
      </c>
      <c r="AO538">
        <v>2661400</v>
      </c>
      <c r="AP538">
        <v>2560744</v>
      </c>
      <c r="AQ538">
        <v>2192301</v>
      </c>
      <c r="AR538">
        <v>2205240</v>
      </c>
      <c r="AS538">
        <v>2270759</v>
      </c>
      <c r="AT538">
        <v>2396270</v>
      </c>
      <c r="AU538">
        <v>2491494</v>
      </c>
      <c r="AV538">
        <v>2479496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2008913.56229178</v>
      </c>
      <c r="BD538">
        <v>2585934.1790788602</v>
      </c>
      <c r="BE538">
        <v>2222766.57313444</v>
      </c>
      <c r="BF538">
        <v>2455753.7072737399</v>
      </c>
      <c r="BG538">
        <v>0</v>
      </c>
      <c r="BH538">
        <v>287773.90076328901</v>
      </c>
      <c r="BI538">
        <v>66547.732511276001</v>
      </c>
      <c r="BJ538">
        <v>42063.166981970498</v>
      </c>
      <c r="BK538">
        <v>51862.190841757198</v>
      </c>
      <c r="BL538">
        <v>0</v>
      </c>
    </row>
    <row r="539" spans="1:64" x14ac:dyDescent="0.3">
      <c r="A539">
        <v>5574</v>
      </c>
      <c r="B539">
        <v>3.4620000000000002</v>
      </c>
      <c r="C539">
        <v>494.25220000000002</v>
      </c>
      <c r="D539">
        <f t="shared" si="8"/>
        <v>0.42488411939436316</v>
      </c>
      <c r="E539" t="s">
        <v>759</v>
      </c>
      <c r="F539" t="s">
        <v>512</v>
      </c>
      <c r="G539" t="s">
        <v>62</v>
      </c>
      <c r="H539">
        <v>0.61</v>
      </c>
      <c r="I539" t="b">
        <v>0</v>
      </c>
      <c r="J539">
        <v>4.87</v>
      </c>
      <c r="K539">
        <v>494.25241</v>
      </c>
      <c r="L539" t="s">
        <v>760</v>
      </c>
      <c r="M539" t="s">
        <v>103</v>
      </c>
      <c r="N539" t="s">
        <v>761</v>
      </c>
      <c r="O539" t="s">
        <v>762</v>
      </c>
      <c r="P539">
        <v>530</v>
      </c>
      <c r="Q539" t="b">
        <v>0</v>
      </c>
      <c r="R539" t="b">
        <v>1</v>
      </c>
      <c r="S539" t="b">
        <v>0</v>
      </c>
      <c r="T539" t="s">
        <v>63</v>
      </c>
      <c r="U539" t="b">
        <v>1</v>
      </c>
      <c r="V539" t="b">
        <v>0</v>
      </c>
      <c r="W539">
        <v>5574</v>
      </c>
      <c r="X539">
        <v>0</v>
      </c>
      <c r="Y539">
        <v>0</v>
      </c>
      <c r="Z539">
        <v>1</v>
      </c>
      <c r="AA539">
        <v>-1</v>
      </c>
      <c r="AB539">
        <v>-1</v>
      </c>
      <c r="AC539">
        <v>-1</v>
      </c>
      <c r="AD539">
        <v>-1</v>
      </c>
      <c r="AE539">
        <v>-1</v>
      </c>
      <c r="AF539">
        <v>1</v>
      </c>
      <c r="AG539">
        <v>12.88</v>
      </c>
      <c r="AH539" t="s">
        <v>504</v>
      </c>
      <c r="AI539" t="s">
        <v>763</v>
      </c>
      <c r="AJ539" t="s">
        <v>62</v>
      </c>
      <c r="AK539">
        <v>341386</v>
      </c>
      <c r="AL539">
        <v>303090</v>
      </c>
      <c r="AM539">
        <v>146963</v>
      </c>
      <c r="AN539">
        <v>329838</v>
      </c>
      <c r="AO539">
        <v>493725</v>
      </c>
      <c r="AP539">
        <v>404038</v>
      </c>
      <c r="AQ539">
        <v>234215</v>
      </c>
      <c r="AR539">
        <v>357751</v>
      </c>
      <c r="AS539">
        <v>314180</v>
      </c>
      <c r="AT539">
        <v>401172</v>
      </c>
      <c r="AU539">
        <v>366047</v>
      </c>
      <c r="AV539">
        <v>305360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263813.171875</v>
      </c>
      <c r="BD539">
        <v>409200.3125</v>
      </c>
      <c r="BE539">
        <v>302048.59375</v>
      </c>
      <c r="BF539">
        <v>357526.15625</v>
      </c>
      <c r="BG539">
        <v>0</v>
      </c>
      <c r="BH539">
        <v>102990.554501804</v>
      </c>
      <c r="BI539">
        <v>82065.112797032401</v>
      </c>
      <c r="BJ539">
        <v>62655.267909362097</v>
      </c>
      <c r="BK539">
        <v>48471.138790233403</v>
      </c>
      <c r="BL539">
        <v>0</v>
      </c>
    </row>
    <row r="540" spans="1:64" x14ac:dyDescent="0.3">
      <c r="A540" s="13">
        <v>17006</v>
      </c>
      <c r="B540" s="13">
        <v>25.841000000000001</v>
      </c>
      <c r="C540" s="13">
        <v>1357.9432400000001</v>
      </c>
      <c r="D540" s="13">
        <f t="shared" si="8"/>
        <v>8.181423771658384</v>
      </c>
      <c r="E540" s="13" t="s">
        <v>3886</v>
      </c>
      <c r="F540" s="13" t="s">
        <v>512</v>
      </c>
      <c r="G540" s="13" t="s">
        <v>62</v>
      </c>
      <c r="H540" s="13">
        <v>0.28000000000000003</v>
      </c>
      <c r="I540" s="13" t="b">
        <v>0</v>
      </c>
      <c r="J540" s="13">
        <v>13.35</v>
      </c>
      <c r="K540" s="13">
        <v>1357.95435</v>
      </c>
      <c r="L540" s="13" t="s">
        <v>3887</v>
      </c>
      <c r="M540" s="13" t="s">
        <v>3520</v>
      </c>
      <c r="N540" s="13" t="s">
        <v>3888</v>
      </c>
      <c r="O540" s="13" t="s">
        <v>3889</v>
      </c>
      <c r="P540" s="13">
        <v>530</v>
      </c>
      <c r="Q540" s="13" t="b">
        <v>0</v>
      </c>
      <c r="R540" s="13" t="b">
        <v>1</v>
      </c>
      <c r="S540" s="13" t="b">
        <v>0</v>
      </c>
      <c r="T540" s="13" t="s">
        <v>63</v>
      </c>
      <c r="U540" s="13" t="b">
        <v>0</v>
      </c>
      <c r="V540" s="13" t="b">
        <v>0</v>
      </c>
      <c r="W540" s="13">
        <v>17006</v>
      </c>
      <c r="X540" s="13">
        <v>0</v>
      </c>
      <c r="Y540" s="13">
        <v>0</v>
      </c>
      <c r="Z540" s="13">
        <v>0.95</v>
      </c>
      <c r="AA540" s="13">
        <v>-1</v>
      </c>
      <c r="AB540" s="13">
        <v>-1</v>
      </c>
      <c r="AC540" s="13">
        <v>-1</v>
      </c>
      <c r="AD540" s="13">
        <v>-1</v>
      </c>
      <c r="AE540" s="13">
        <v>-1</v>
      </c>
      <c r="AF540" s="13">
        <v>0.95</v>
      </c>
      <c r="AG540" s="13">
        <v>34.51</v>
      </c>
      <c r="AH540" s="13" t="s">
        <v>501</v>
      </c>
      <c r="AI540" s="13" t="s">
        <v>3890</v>
      </c>
      <c r="AJ540" s="13" t="s">
        <v>62</v>
      </c>
      <c r="AK540" s="13">
        <v>626612</v>
      </c>
      <c r="AL540" s="13">
        <v>556795</v>
      </c>
      <c r="AM540" s="13">
        <v>328901</v>
      </c>
      <c r="AN540" s="13">
        <v>634628</v>
      </c>
      <c r="AO540" s="13">
        <v>572325</v>
      </c>
      <c r="AP540" s="13">
        <v>573807</v>
      </c>
      <c r="AQ540" s="13">
        <v>0</v>
      </c>
      <c r="AR540" s="13">
        <v>0</v>
      </c>
      <c r="AS540" s="13">
        <v>0</v>
      </c>
      <c r="AT540" s="13">
        <v>0</v>
      </c>
      <c r="AU540" s="13">
        <v>0</v>
      </c>
      <c r="AV540" s="13">
        <v>0</v>
      </c>
      <c r="AW540" s="13">
        <v>0</v>
      </c>
      <c r="AX540" s="13">
        <v>0</v>
      </c>
      <c r="AY540" s="13">
        <v>0</v>
      </c>
      <c r="AZ540" s="13">
        <v>0</v>
      </c>
      <c r="BA540" s="13">
        <v>0</v>
      </c>
      <c r="BB540" s="13">
        <v>0</v>
      </c>
      <c r="BC540" s="13">
        <v>504102.51701616001</v>
      </c>
      <c r="BD540" s="13">
        <v>593586.77568283398</v>
      </c>
      <c r="BE540" s="13">
        <v>0</v>
      </c>
      <c r="BF540" s="13">
        <v>0</v>
      </c>
      <c r="BG540" s="13">
        <v>0</v>
      </c>
      <c r="BH540" s="13">
        <v>155693.11510578499</v>
      </c>
      <c r="BI540" s="13">
        <v>35550.487081490697</v>
      </c>
      <c r="BJ540" s="13">
        <v>0</v>
      </c>
      <c r="BK540" s="13">
        <v>0</v>
      </c>
      <c r="BL540" s="13">
        <v>0</v>
      </c>
    </row>
    <row r="541" spans="1:64" x14ac:dyDescent="0.3">
      <c r="A541" s="13">
        <v>16595</v>
      </c>
      <c r="B541" s="13">
        <v>26.062000000000001</v>
      </c>
      <c r="C541" s="13">
        <v>1313.9016099999999</v>
      </c>
      <c r="D541" s="13">
        <f t="shared" si="8"/>
        <v>7.428313068472665</v>
      </c>
      <c r="E541" s="13" t="s">
        <v>3734</v>
      </c>
      <c r="F541" s="13" t="s">
        <v>512</v>
      </c>
      <c r="G541" s="13" t="s">
        <v>62</v>
      </c>
      <c r="H541" s="13">
        <v>0.17</v>
      </c>
      <c r="I541" s="13" t="b">
        <v>0</v>
      </c>
      <c r="J541" s="13">
        <v>13.13</v>
      </c>
      <c r="K541" s="13">
        <v>1313.89185</v>
      </c>
      <c r="L541" s="13" t="s">
        <v>3735</v>
      </c>
      <c r="M541" s="13" t="s">
        <v>3520</v>
      </c>
      <c r="N541" s="13" t="s">
        <v>3736</v>
      </c>
      <c r="O541" s="13" t="s">
        <v>3737</v>
      </c>
      <c r="P541" s="13">
        <v>530</v>
      </c>
      <c r="Q541" s="13" t="b">
        <v>0</v>
      </c>
      <c r="R541" s="13" t="b">
        <v>1</v>
      </c>
      <c r="S541" s="13" t="b">
        <v>0</v>
      </c>
      <c r="T541" s="13" t="s">
        <v>63</v>
      </c>
      <c r="U541" s="13" t="b">
        <v>0</v>
      </c>
      <c r="V541" s="13" t="b">
        <v>0</v>
      </c>
      <c r="W541" s="13">
        <v>16595</v>
      </c>
      <c r="X541" s="13">
        <v>0</v>
      </c>
      <c r="Y541" s="13">
        <v>0</v>
      </c>
      <c r="Z541" s="13">
        <v>0.96</v>
      </c>
      <c r="AA541" s="13">
        <v>-1</v>
      </c>
      <c r="AB541" s="13">
        <v>-1</v>
      </c>
      <c r="AC541" s="13">
        <v>-1</v>
      </c>
      <c r="AD541" s="13">
        <v>-1</v>
      </c>
      <c r="AE541" s="13">
        <v>-1</v>
      </c>
      <c r="AF541" s="13">
        <v>0.96</v>
      </c>
      <c r="AG541" s="13">
        <v>11.44</v>
      </c>
      <c r="AH541" s="13" t="s">
        <v>502</v>
      </c>
      <c r="AI541" s="13" t="s">
        <v>3738</v>
      </c>
      <c r="AJ541" s="13" t="s">
        <v>62</v>
      </c>
      <c r="AK541" s="13">
        <v>137500</v>
      </c>
      <c r="AL541" s="13">
        <v>332158</v>
      </c>
      <c r="AM541" s="13">
        <v>93028</v>
      </c>
      <c r="AN541" s="13">
        <v>0</v>
      </c>
      <c r="AO541" s="13">
        <v>0</v>
      </c>
      <c r="AP541" s="13">
        <v>0</v>
      </c>
      <c r="AQ541" s="13">
        <v>101739</v>
      </c>
      <c r="AR541" s="13">
        <v>263545</v>
      </c>
      <c r="AS541" s="13">
        <v>199541</v>
      </c>
      <c r="AT541" s="13">
        <v>0</v>
      </c>
      <c r="AU541" s="13">
        <v>0</v>
      </c>
      <c r="AV541" s="13">
        <v>0</v>
      </c>
      <c r="AW541" s="13">
        <v>0</v>
      </c>
      <c r="AX541" s="13">
        <v>0</v>
      </c>
      <c r="AY541" s="13">
        <v>0</v>
      </c>
      <c r="AZ541" s="13">
        <v>0</v>
      </c>
      <c r="BA541" s="13">
        <v>0</v>
      </c>
      <c r="BB541" s="13">
        <v>0</v>
      </c>
      <c r="BC541" s="13">
        <v>187561.90245791699</v>
      </c>
      <c r="BD541" s="13">
        <v>0</v>
      </c>
      <c r="BE541" s="13">
        <v>188275.039644859</v>
      </c>
      <c r="BF541" s="13">
        <v>0</v>
      </c>
      <c r="BG541" s="13">
        <v>0</v>
      </c>
      <c r="BH541" s="13">
        <v>127183.123970517</v>
      </c>
      <c r="BI541" s="13">
        <v>0</v>
      </c>
      <c r="BJ541" s="13">
        <v>81489.218918426501</v>
      </c>
      <c r="BK541" s="13">
        <v>0</v>
      </c>
      <c r="BL541" s="13">
        <v>0</v>
      </c>
    </row>
    <row r="542" spans="1:64" x14ac:dyDescent="0.3">
      <c r="A542" s="13">
        <v>16234</v>
      </c>
      <c r="B542" s="13">
        <v>25.526</v>
      </c>
      <c r="C542" s="13">
        <v>1281.9139399999999</v>
      </c>
      <c r="D542" s="13">
        <f t="shared" si="8"/>
        <v>7.1455144228739922</v>
      </c>
      <c r="E542" s="13" t="s">
        <v>3622</v>
      </c>
      <c r="F542" s="13" t="s">
        <v>512</v>
      </c>
      <c r="G542" s="13" t="s">
        <v>62</v>
      </c>
      <c r="H542" s="13">
        <v>0.17</v>
      </c>
      <c r="I542" s="13" t="b">
        <v>0</v>
      </c>
      <c r="J542" s="13">
        <v>13.57</v>
      </c>
      <c r="K542" s="13">
        <v>1281.9231</v>
      </c>
      <c r="L542" s="13" t="s">
        <v>3623</v>
      </c>
      <c r="M542" s="13" t="s">
        <v>3520</v>
      </c>
      <c r="N542" s="13" t="s">
        <v>3624</v>
      </c>
      <c r="O542" s="13" t="s">
        <v>3625</v>
      </c>
      <c r="P542" s="13">
        <v>530</v>
      </c>
      <c r="Q542" s="13" t="b">
        <v>0</v>
      </c>
      <c r="R542" s="13" t="b">
        <v>1</v>
      </c>
      <c r="S542" s="13" t="b">
        <v>0</v>
      </c>
      <c r="T542" s="13" t="s">
        <v>63</v>
      </c>
      <c r="U542" s="13" t="b">
        <v>0</v>
      </c>
      <c r="V542" s="13" t="b">
        <v>0</v>
      </c>
      <c r="W542" s="13">
        <v>16234</v>
      </c>
      <c r="X542" s="13">
        <v>0</v>
      </c>
      <c r="Y542" s="13">
        <v>0</v>
      </c>
      <c r="Z542" s="13">
        <v>0.9</v>
      </c>
      <c r="AA542" s="13">
        <v>-1</v>
      </c>
      <c r="AB542" s="13">
        <v>-1</v>
      </c>
      <c r="AC542" s="13">
        <v>-1</v>
      </c>
      <c r="AD542" s="13">
        <v>-1</v>
      </c>
      <c r="AE542" s="13">
        <v>-1</v>
      </c>
      <c r="AF542" s="13">
        <v>0.9</v>
      </c>
      <c r="AG542" s="13">
        <v>15.41</v>
      </c>
      <c r="AH542" s="13" t="s">
        <v>501</v>
      </c>
      <c r="AI542" s="13" t="s">
        <v>3626</v>
      </c>
      <c r="AJ542" s="13" t="s">
        <v>62</v>
      </c>
      <c r="AK542" s="13">
        <v>149294</v>
      </c>
      <c r="AL542" s="13">
        <v>103115</v>
      </c>
      <c r="AM542" s="13">
        <v>133083</v>
      </c>
      <c r="AN542" s="13">
        <v>265707</v>
      </c>
      <c r="AO542" s="13">
        <v>202227</v>
      </c>
      <c r="AP542" s="13">
        <v>340768</v>
      </c>
      <c r="AQ542" s="13">
        <v>0</v>
      </c>
      <c r="AR542" s="13">
        <v>0</v>
      </c>
      <c r="AS542" s="13">
        <v>0</v>
      </c>
      <c r="AT542" s="13">
        <v>0</v>
      </c>
      <c r="AU542" s="13">
        <v>0</v>
      </c>
      <c r="AV542" s="13">
        <v>0</v>
      </c>
      <c r="AW542" s="13">
        <v>0</v>
      </c>
      <c r="AX542" s="13">
        <v>0</v>
      </c>
      <c r="AY542" s="13">
        <v>10873</v>
      </c>
      <c r="AZ542" s="13">
        <v>0</v>
      </c>
      <c r="BA542" s="13">
        <v>0</v>
      </c>
      <c r="BB542" s="13">
        <v>0</v>
      </c>
      <c r="BC542" s="13">
        <v>128497.031765165</v>
      </c>
      <c r="BD542" s="13">
        <v>269567.14691162802</v>
      </c>
      <c r="BE542" s="13">
        <v>0</v>
      </c>
      <c r="BF542" s="13">
        <v>0</v>
      </c>
      <c r="BG542" s="13">
        <v>1812.0982452855101</v>
      </c>
      <c r="BH542" s="13">
        <v>23428.601065127801</v>
      </c>
      <c r="BI542" s="13">
        <v>69351.105200684993</v>
      </c>
      <c r="BJ542" s="13">
        <v>0</v>
      </c>
      <c r="BK542" s="13">
        <v>0</v>
      </c>
      <c r="BL542" s="13">
        <v>4438.7160647422597</v>
      </c>
    </row>
    <row r="543" spans="1:64" x14ac:dyDescent="0.3">
      <c r="A543" s="13">
        <v>16435</v>
      </c>
      <c r="B543" s="13">
        <v>25.928000000000001</v>
      </c>
      <c r="C543" s="13">
        <v>1299.8847699999999</v>
      </c>
      <c r="D543" s="13">
        <f t="shared" si="8"/>
        <v>6.6698664587634369</v>
      </c>
      <c r="E543" s="13" t="s">
        <v>3684</v>
      </c>
      <c r="F543" s="13" t="s">
        <v>512</v>
      </c>
      <c r="G543" s="13" t="s">
        <v>62</v>
      </c>
      <c r="H543" s="13">
        <v>0.22</v>
      </c>
      <c r="I543" s="13" t="b">
        <v>0</v>
      </c>
      <c r="J543" s="13">
        <v>13.1</v>
      </c>
      <c r="K543" s="13">
        <v>1299.8761</v>
      </c>
      <c r="L543" s="13" t="s">
        <v>3685</v>
      </c>
      <c r="M543" s="13" t="s">
        <v>3520</v>
      </c>
      <c r="N543" s="13" t="s">
        <v>3686</v>
      </c>
      <c r="O543" s="13" t="s">
        <v>3687</v>
      </c>
      <c r="P543" s="13">
        <v>530</v>
      </c>
      <c r="Q543" s="13" t="b">
        <v>0</v>
      </c>
      <c r="R543" s="13" t="b">
        <v>1</v>
      </c>
      <c r="S543" s="13" t="b">
        <v>0</v>
      </c>
      <c r="T543" s="13" t="s">
        <v>63</v>
      </c>
      <c r="U543" s="13" t="b">
        <v>0</v>
      </c>
      <c r="V543" s="13" t="b">
        <v>0</v>
      </c>
      <c r="W543" s="13">
        <v>16435</v>
      </c>
      <c r="X543" s="13">
        <v>0</v>
      </c>
      <c r="Y543" s="13">
        <v>0</v>
      </c>
      <c r="Z543" s="13">
        <v>0.97</v>
      </c>
      <c r="AA543" s="13">
        <v>-1</v>
      </c>
      <c r="AB543" s="13">
        <v>-1</v>
      </c>
      <c r="AC543" s="13">
        <v>-1</v>
      </c>
      <c r="AD543" s="13">
        <v>-1</v>
      </c>
      <c r="AE543" s="13">
        <v>-1</v>
      </c>
      <c r="AF543" s="13">
        <v>0.97</v>
      </c>
      <c r="AG543" s="13">
        <v>14.25</v>
      </c>
      <c r="AH543" s="13" t="s">
        <v>503</v>
      </c>
      <c r="AI543" s="13" t="s">
        <v>3688</v>
      </c>
      <c r="AJ543" s="13" t="s">
        <v>62</v>
      </c>
      <c r="AK543" s="13">
        <v>136667</v>
      </c>
      <c r="AL543" s="13">
        <v>310447</v>
      </c>
      <c r="AM543" s="13">
        <v>78005</v>
      </c>
      <c r="AN543" s="13">
        <v>0</v>
      </c>
      <c r="AO543" s="13">
        <v>0</v>
      </c>
      <c r="AP543" s="13">
        <v>0</v>
      </c>
      <c r="AQ543" s="13">
        <v>368538</v>
      </c>
      <c r="AR543" s="13">
        <v>215407</v>
      </c>
      <c r="AS543" s="13">
        <v>211174</v>
      </c>
      <c r="AT543" s="13">
        <v>0</v>
      </c>
      <c r="AU543" s="13">
        <v>0</v>
      </c>
      <c r="AV543" s="13">
        <v>0</v>
      </c>
      <c r="AW543" s="13">
        <v>0</v>
      </c>
      <c r="AX543" s="13">
        <v>0</v>
      </c>
      <c r="AY543" s="13">
        <v>0</v>
      </c>
      <c r="AZ543" s="13">
        <v>0</v>
      </c>
      <c r="BA543" s="13">
        <v>0</v>
      </c>
      <c r="BB543" s="13">
        <v>11949</v>
      </c>
      <c r="BC543" s="13">
        <v>175039.89230270099</v>
      </c>
      <c r="BD543" s="13">
        <v>0</v>
      </c>
      <c r="BE543" s="13">
        <v>265039.46975529997</v>
      </c>
      <c r="BF543" s="13">
        <v>0</v>
      </c>
      <c r="BG543" s="13">
        <v>1991.5494161347499</v>
      </c>
      <c r="BH543" s="13">
        <v>120878.902632631</v>
      </c>
      <c r="BI543" s="13">
        <v>0</v>
      </c>
      <c r="BJ543" s="13">
        <v>89656.972732374605</v>
      </c>
      <c r="BK543" s="13">
        <v>0</v>
      </c>
      <c r="BL543" s="13">
        <v>4878.2798670679003</v>
      </c>
    </row>
    <row r="544" spans="1:64" x14ac:dyDescent="0.3">
      <c r="A544" s="13">
        <v>16640</v>
      </c>
      <c r="B544" s="13">
        <v>25.681999999999999</v>
      </c>
      <c r="C544" s="13">
        <v>1317.9315200000001</v>
      </c>
      <c r="D544" s="13">
        <f t="shared" si="8"/>
        <v>6.3888401380282875</v>
      </c>
      <c r="E544" s="13" t="s">
        <v>3754</v>
      </c>
      <c r="F544" s="13" t="s">
        <v>512</v>
      </c>
      <c r="G544" s="13" t="s">
        <v>62</v>
      </c>
      <c r="H544" s="13">
        <v>0.17</v>
      </c>
      <c r="I544" s="13" t="b">
        <v>0</v>
      </c>
      <c r="J544" s="13">
        <v>13.23</v>
      </c>
      <c r="K544" s="13">
        <v>1317.9231</v>
      </c>
      <c r="L544" s="13" t="s">
        <v>3755</v>
      </c>
      <c r="M544" s="13" t="s">
        <v>3520</v>
      </c>
      <c r="N544" s="13" t="s">
        <v>3756</v>
      </c>
      <c r="O544" s="13" t="s">
        <v>3757</v>
      </c>
      <c r="P544" s="13">
        <v>530</v>
      </c>
      <c r="Q544" s="13" t="b">
        <v>0</v>
      </c>
      <c r="R544" s="13" t="b">
        <v>1</v>
      </c>
      <c r="S544" s="13" t="b">
        <v>0</v>
      </c>
      <c r="T544" s="13" t="s">
        <v>63</v>
      </c>
      <c r="U544" s="13" t="b">
        <v>0</v>
      </c>
      <c r="V544" s="13" t="b">
        <v>0</v>
      </c>
      <c r="W544" s="13">
        <v>16640</v>
      </c>
      <c r="X544" s="13">
        <v>0</v>
      </c>
      <c r="Y544" s="13">
        <v>0</v>
      </c>
      <c r="Z544" s="13">
        <v>0.98</v>
      </c>
      <c r="AA544" s="13">
        <v>-1</v>
      </c>
      <c r="AB544" s="13">
        <v>-1</v>
      </c>
      <c r="AC544" s="13">
        <v>-1</v>
      </c>
      <c r="AD544" s="13">
        <v>-1</v>
      </c>
      <c r="AE544" s="13">
        <v>-1</v>
      </c>
      <c r="AF544" s="13">
        <v>0.98</v>
      </c>
      <c r="AG544" s="13">
        <v>35.71</v>
      </c>
      <c r="AH544" s="13" t="s">
        <v>498</v>
      </c>
      <c r="AI544" s="13" t="s">
        <v>3758</v>
      </c>
      <c r="AJ544" s="13" t="s">
        <v>62</v>
      </c>
      <c r="AK544" s="13">
        <v>437182</v>
      </c>
      <c r="AL544" s="13">
        <v>153740</v>
      </c>
      <c r="AM544" s="13">
        <v>438296</v>
      </c>
      <c r="AN544" s="13">
        <v>235025</v>
      </c>
      <c r="AO544" s="13">
        <v>306253</v>
      </c>
      <c r="AP544" s="13">
        <v>386438</v>
      </c>
      <c r="AQ544" s="13">
        <v>0</v>
      </c>
      <c r="AR544" s="13">
        <v>0</v>
      </c>
      <c r="AS544" s="13">
        <v>15842</v>
      </c>
      <c r="AT544" s="13">
        <v>0</v>
      </c>
      <c r="AU544" s="13">
        <v>0</v>
      </c>
      <c r="AV544" s="13">
        <v>0</v>
      </c>
      <c r="AW544" s="13">
        <v>0</v>
      </c>
      <c r="AX544" s="13">
        <v>0</v>
      </c>
      <c r="AY544" s="13">
        <v>0</v>
      </c>
      <c r="AZ544" s="13">
        <v>0</v>
      </c>
      <c r="BA544" s="13">
        <v>0</v>
      </c>
      <c r="BB544" s="13">
        <v>0</v>
      </c>
      <c r="BC544" s="13">
        <v>343072.73852487799</v>
      </c>
      <c r="BD544" s="13">
        <v>309238.47105711402</v>
      </c>
      <c r="BE544" s="13">
        <v>5280.82042522756</v>
      </c>
      <c r="BF544" s="13">
        <v>0</v>
      </c>
      <c r="BG544" s="13">
        <v>0</v>
      </c>
      <c r="BH544" s="13">
        <v>163967.76396861501</v>
      </c>
      <c r="BI544" s="13">
        <v>75750.643873456502</v>
      </c>
      <c r="BJ544" s="13">
        <v>9146.6492821416305</v>
      </c>
      <c r="BK544" s="13">
        <v>0</v>
      </c>
      <c r="BL544" s="13">
        <v>0</v>
      </c>
    </row>
    <row r="545" spans="1:64" x14ac:dyDescent="0.3">
      <c r="A545" s="13">
        <v>16748</v>
      </c>
      <c r="B545" s="13">
        <v>25.535</v>
      </c>
      <c r="C545" s="13">
        <v>1329.91626</v>
      </c>
      <c r="D545" s="13">
        <f t="shared" si="8"/>
        <v>5.143154517739454</v>
      </c>
      <c r="E545" s="13" t="s">
        <v>3790</v>
      </c>
      <c r="F545" s="13" t="s">
        <v>512</v>
      </c>
      <c r="G545" s="13" t="s">
        <v>62</v>
      </c>
      <c r="H545" s="13">
        <v>0.11</v>
      </c>
      <c r="I545" s="13" t="b">
        <v>0</v>
      </c>
      <c r="J545" s="13">
        <v>13.23</v>
      </c>
      <c r="K545" s="13">
        <v>1329.9231</v>
      </c>
      <c r="L545" s="13" t="s">
        <v>3791</v>
      </c>
      <c r="M545" s="13" t="s">
        <v>3520</v>
      </c>
      <c r="N545" s="13" t="s">
        <v>3792</v>
      </c>
      <c r="O545" s="13" t="s">
        <v>3793</v>
      </c>
      <c r="P545" s="13">
        <v>530</v>
      </c>
      <c r="Q545" s="13" t="b">
        <v>0</v>
      </c>
      <c r="R545" s="13" t="b">
        <v>1</v>
      </c>
      <c r="S545" s="13" t="b">
        <v>0</v>
      </c>
      <c r="T545" s="13" t="s">
        <v>63</v>
      </c>
      <c r="U545" s="13" t="b">
        <v>0</v>
      </c>
      <c r="V545" s="13" t="b">
        <v>0</v>
      </c>
      <c r="W545" s="13">
        <v>16748</v>
      </c>
      <c r="X545" s="13">
        <v>0</v>
      </c>
      <c r="Y545" s="13">
        <v>0</v>
      </c>
      <c r="Z545" s="13">
        <v>0.97</v>
      </c>
      <c r="AA545" s="13">
        <v>-1</v>
      </c>
      <c r="AB545" s="13">
        <v>-1</v>
      </c>
      <c r="AC545" s="13">
        <v>-1</v>
      </c>
      <c r="AD545" s="13">
        <v>-1</v>
      </c>
      <c r="AE545" s="13">
        <v>-1</v>
      </c>
      <c r="AF545" s="13">
        <v>0.97</v>
      </c>
      <c r="AG545" s="13">
        <v>10.210000000000001</v>
      </c>
      <c r="AH545" s="13" t="s">
        <v>499</v>
      </c>
      <c r="AI545" s="13" t="s">
        <v>3794</v>
      </c>
      <c r="AJ545" s="13" t="s">
        <v>62</v>
      </c>
      <c r="AK545" s="13">
        <v>153161</v>
      </c>
      <c r="AL545" s="13">
        <v>87690</v>
      </c>
      <c r="AM545" s="13">
        <v>107756</v>
      </c>
      <c r="AN545" s="13">
        <v>92053</v>
      </c>
      <c r="AO545" s="13">
        <v>241307</v>
      </c>
      <c r="AP545" s="13">
        <v>179991</v>
      </c>
      <c r="AQ545" s="13">
        <v>0</v>
      </c>
      <c r="AR545" s="13">
        <v>0</v>
      </c>
      <c r="AS545" s="13">
        <v>0</v>
      </c>
      <c r="AT545" s="13">
        <v>0</v>
      </c>
      <c r="AU545" s="13">
        <v>0</v>
      </c>
      <c r="AV545" s="13">
        <v>0</v>
      </c>
      <c r="AW545" s="13">
        <v>0</v>
      </c>
      <c r="AX545" s="13">
        <v>0</v>
      </c>
      <c r="AY545" s="13">
        <v>0</v>
      </c>
      <c r="AZ545" s="13">
        <v>0</v>
      </c>
      <c r="BA545" s="13">
        <v>0</v>
      </c>
      <c r="BB545" s="13">
        <v>0</v>
      </c>
      <c r="BC545" s="13">
        <v>116202.395122987</v>
      </c>
      <c r="BD545" s="13">
        <v>171117.004390941</v>
      </c>
      <c r="BE545" s="13">
        <v>0</v>
      </c>
      <c r="BF545" s="13">
        <v>0</v>
      </c>
      <c r="BG545" s="13">
        <v>0</v>
      </c>
      <c r="BH545" s="13">
        <v>33542.667292267201</v>
      </c>
      <c r="BI545" s="13">
        <v>75021.487610310505</v>
      </c>
      <c r="BJ545" s="13">
        <v>0</v>
      </c>
      <c r="BK545" s="13">
        <v>0</v>
      </c>
      <c r="BL545" s="13">
        <v>0</v>
      </c>
    </row>
    <row r="546" spans="1:64" x14ac:dyDescent="0.3">
      <c r="A546">
        <v>16671</v>
      </c>
      <c r="B546">
        <v>25.93</v>
      </c>
      <c r="C546">
        <v>1321.86707</v>
      </c>
      <c r="D546">
        <f t="shared" si="8"/>
        <v>4.9929626838261383</v>
      </c>
      <c r="E546" t="s">
        <v>3759</v>
      </c>
      <c r="F546" t="s">
        <v>512</v>
      </c>
      <c r="G546" t="s">
        <v>62</v>
      </c>
      <c r="H546">
        <v>0.22</v>
      </c>
      <c r="I546" t="b">
        <v>0</v>
      </c>
      <c r="J546">
        <v>12.92</v>
      </c>
      <c r="K546">
        <v>1321.8604700000001</v>
      </c>
      <c r="L546" t="s">
        <v>3760</v>
      </c>
      <c r="M546" t="s">
        <v>3520</v>
      </c>
      <c r="N546" t="s">
        <v>3761</v>
      </c>
      <c r="O546" t="s">
        <v>3762</v>
      </c>
      <c r="P546">
        <v>530</v>
      </c>
      <c r="Q546" t="b">
        <v>0</v>
      </c>
      <c r="R546" t="b">
        <v>1</v>
      </c>
      <c r="S546" t="b">
        <v>0</v>
      </c>
      <c r="T546" t="s">
        <v>63</v>
      </c>
      <c r="U546" t="b">
        <v>0</v>
      </c>
      <c r="V546" t="b">
        <v>0</v>
      </c>
      <c r="W546">
        <v>16671</v>
      </c>
      <c r="X546">
        <v>0</v>
      </c>
      <c r="Y546">
        <v>0</v>
      </c>
      <c r="Z546">
        <v>1</v>
      </c>
      <c r="AA546">
        <v>-1</v>
      </c>
      <c r="AB546">
        <v>-1</v>
      </c>
      <c r="AC546">
        <v>-1</v>
      </c>
      <c r="AD546">
        <v>-1</v>
      </c>
      <c r="AE546">
        <v>-1</v>
      </c>
      <c r="AF546">
        <v>1</v>
      </c>
      <c r="AG546">
        <v>20.13</v>
      </c>
      <c r="AH546" t="s">
        <v>493</v>
      </c>
      <c r="AI546" t="s">
        <v>3763</v>
      </c>
      <c r="AJ546" t="s">
        <v>62</v>
      </c>
      <c r="AK546">
        <v>126254</v>
      </c>
      <c r="AL546">
        <v>126589</v>
      </c>
      <c r="AM546">
        <v>170443</v>
      </c>
      <c r="AN546">
        <v>0</v>
      </c>
      <c r="AO546">
        <v>34377</v>
      </c>
      <c r="AP546">
        <v>0</v>
      </c>
      <c r="AQ546">
        <v>470248</v>
      </c>
      <c r="AR546">
        <v>393379</v>
      </c>
      <c r="AS546">
        <v>249289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141095.44181047901</v>
      </c>
      <c r="BD546">
        <v>11458.972930386501</v>
      </c>
      <c r="BE546">
        <v>370971.92150017701</v>
      </c>
      <c r="BF546">
        <v>0</v>
      </c>
      <c r="BG546">
        <v>0</v>
      </c>
      <c r="BH546">
        <v>25416.6663931201</v>
      </c>
      <c r="BI546">
        <v>19847.523317985801</v>
      </c>
      <c r="BJ546">
        <v>112170.641848082</v>
      </c>
      <c r="BK546">
        <v>0</v>
      </c>
      <c r="BL546">
        <v>0</v>
      </c>
    </row>
    <row r="547" spans="1:64" x14ac:dyDescent="0.3">
      <c r="A547">
        <v>16672</v>
      </c>
      <c r="B547">
        <v>25.849</v>
      </c>
      <c r="C547">
        <v>1321.94849</v>
      </c>
      <c r="D547">
        <f t="shared" si="8"/>
        <v>4.4328308310980722</v>
      </c>
      <c r="E547" t="s">
        <v>3764</v>
      </c>
      <c r="F547" t="s">
        <v>512</v>
      </c>
      <c r="G547" t="s">
        <v>62</v>
      </c>
      <c r="H547">
        <v>0.17</v>
      </c>
      <c r="I547" t="b">
        <v>0</v>
      </c>
      <c r="J547">
        <v>13.6</v>
      </c>
      <c r="K547">
        <v>1321.95435</v>
      </c>
      <c r="L547" t="s">
        <v>3765</v>
      </c>
      <c r="M547" t="s">
        <v>3520</v>
      </c>
      <c r="N547" t="s">
        <v>3766</v>
      </c>
      <c r="O547" t="s">
        <v>3767</v>
      </c>
      <c r="P547">
        <v>530</v>
      </c>
      <c r="Q547" t="b">
        <v>0</v>
      </c>
      <c r="R547" t="b">
        <v>1</v>
      </c>
      <c r="S547" t="b">
        <v>0</v>
      </c>
      <c r="T547" t="s">
        <v>63</v>
      </c>
      <c r="U547" t="b">
        <v>0</v>
      </c>
      <c r="V547" t="b">
        <v>0</v>
      </c>
      <c r="W547">
        <v>16672</v>
      </c>
      <c r="X547">
        <v>0</v>
      </c>
      <c r="Y547">
        <v>0</v>
      </c>
      <c r="Z547">
        <v>1</v>
      </c>
      <c r="AA547">
        <v>-1</v>
      </c>
      <c r="AB547">
        <v>-1</v>
      </c>
      <c r="AC547">
        <v>-1</v>
      </c>
      <c r="AD547">
        <v>-1</v>
      </c>
      <c r="AE547">
        <v>-1</v>
      </c>
      <c r="AF547">
        <v>1</v>
      </c>
      <c r="AG547">
        <v>52.8</v>
      </c>
      <c r="AH547" t="s">
        <v>500</v>
      </c>
      <c r="AI547" t="s">
        <v>3768</v>
      </c>
      <c r="AJ547" t="s">
        <v>62</v>
      </c>
      <c r="AK547">
        <v>400988</v>
      </c>
      <c r="AL547">
        <v>606610</v>
      </c>
      <c r="AM547">
        <v>711421</v>
      </c>
      <c r="AN547">
        <v>492937</v>
      </c>
      <c r="AO547">
        <v>930044</v>
      </c>
      <c r="AP547">
        <v>938641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573006.21734838502</v>
      </c>
      <c r="BD547">
        <v>787207.39237602602</v>
      </c>
      <c r="BE547">
        <v>0</v>
      </c>
      <c r="BF547">
        <v>0</v>
      </c>
      <c r="BG547">
        <v>0</v>
      </c>
      <c r="BH547">
        <v>157921.154193453</v>
      </c>
      <c r="BI547">
        <v>254881.88403981499</v>
      </c>
      <c r="BJ547">
        <v>0</v>
      </c>
      <c r="BK547">
        <v>0</v>
      </c>
      <c r="BL547">
        <v>0</v>
      </c>
    </row>
    <row r="548" spans="1:64" x14ac:dyDescent="0.3">
      <c r="A548">
        <v>16798</v>
      </c>
      <c r="B548">
        <v>26.131</v>
      </c>
      <c r="C548">
        <v>1335.8811000000001</v>
      </c>
      <c r="D548">
        <f t="shared" si="8"/>
        <v>3.7428620813780107</v>
      </c>
      <c r="E548" t="s">
        <v>3824</v>
      </c>
      <c r="F548" t="s">
        <v>512</v>
      </c>
      <c r="G548" t="s">
        <v>62</v>
      </c>
      <c r="H548">
        <v>0.33</v>
      </c>
      <c r="I548" t="b">
        <v>0</v>
      </c>
      <c r="J548">
        <v>13.04</v>
      </c>
      <c r="K548">
        <v>1335.8761</v>
      </c>
      <c r="L548" t="s">
        <v>3825</v>
      </c>
      <c r="M548" t="s">
        <v>3520</v>
      </c>
      <c r="N548" t="s">
        <v>3826</v>
      </c>
      <c r="O548" t="s">
        <v>3827</v>
      </c>
      <c r="P548">
        <v>530</v>
      </c>
      <c r="Q548" t="b">
        <v>0</v>
      </c>
      <c r="R548" t="b">
        <v>1</v>
      </c>
      <c r="S548" t="b">
        <v>0</v>
      </c>
      <c r="T548" t="s">
        <v>63</v>
      </c>
      <c r="U548" t="b">
        <v>0</v>
      </c>
      <c r="V548" t="b">
        <v>0</v>
      </c>
      <c r="W548">
        <v>16798</v>
      </c>
      <c r="X548">
        <v>0</v>
      </c>
      <c r="Y548">
        <v>0</v>
      </c>
      <c r="Z548">
        <v>0.99</v>
      </c>
      <c r="AA548">
        <v>-1</v>
      </c>
      <c r="AB548">
        <v>-1</v>
      </c>
      <c r="AC548">
        <v>-1</v>
      </c>
      <c r="AD548">
        <v>-1</v>
      </c>
      <c r="AE548">
        <v>-1</v>
      </c>
      <c r="AF548">
        <v>0.99</v>
      </c>
      <c r="AG548">
        <v>15.01</v>
      </c>
      <c r="AH548" t="s">
        <v>493</v>
      </c>
      <c r="AI548" t="s">
        <v>3828</v>
      </c>
      <c r="AJ548" t="s">
        <v>62</v>
      </c>
      <c r="AK548">
        <v>193966</v>
      </c>
      <c r="AL548">
        <v>238963</v>
      </c>
      <c r="AM548">
        <v>285329</v>
      </c>
      <c r="AN548">
        <v>0</v>
      </c>
      <c r="AO548">
        <v>0</v>
      </c>
      <c r="AP548">
        <v>0</v>
      </c>
      <c r="AQ548">
        <v>186960</v>
      </c>
      <c r="AR548">
        <v>357505</v>
      </c>
      <c r="AS548">
        <v>189011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239419.28726965401</v>
      </c>
      <c r="BD548">
        <v>0</v>
      </c>
      <c r="BE548">
        <v>244491.81033796599</v>
      </c>
      <c r="BF548">
        <v>0</v>
      </c>
      <c r="BG548">
        <v>0</v>
      </c>
      <c r="BH548">
        <v>45683.060240883497</v>
      </c>
      <c r="BI548">
        <v>0</v>
      </c>
      <c r="BJ548">
        <v>97877.451965717002</v>
      </c>
      <c r="BK548">
        <v>0</v>
      </c>
      <c r="BL548">
        <v>0</v>
      </c>
    </row>
    <row r="549" spans="1:64" x14ac:dyDescent="0.3">
      <c r="A549">
        <v>15866</v>
      </c>
      <c r="B549">
        <v>24.826000000000001</v>
      </c>
      <c r="C549">
        <v>1239.69226</v>
      </c>
      <c r="D549">
        <f t="shared" si="8"/>
        <v>3.154018508065064</v>
      </c>
      <c r="E549" t="s">
        <v>3578</v>
      </c>
      <c r="F549" t="s">
        <v>512</v>
      </c>
      <c r="G549" t="s">
        <v>62</v>
      </c>
      <c r="H549">
        <v>0.11</v>
      </c>
      <c r="I549" t="b">
        <v>0</v>
      </c>
      <c r="J549">
        <v>10.08</v>
      </c>
      <c r="K549">
        <v>1239.6883499999999</v>
      </c>
      <c r="L549" t="s">
        <v>3579</v>
      </c>
      <c r="M549" t="s">
        <v>3520</v>
      </c>
      <c r="N549" t="s">
        <v>3580</v>
      </c>
      <c r="O549" t="s">
        <v>3581</v>
      </c>
      <c r="P549">
        <v>530</v>
      </c>
      <c r="Q549" t="b">
        <v>0</v>
      </c>
      <c r="R549" t="b">
        <v>1</v>
      </c>
      <c r="S549" t="b">
        <v>0</v>
      </c>
      <c r="T549" t="s">
        <v>63</v>
      </c>
      <c r="U549" t="b">
        <v>0</v>
      </c>
      <c r="V549" t="b">
        <v>0</v>
      </c>
      <c r="W549">
        <v>15866</v>
      </c>
      <c r="X549">
        <v>0</v>
      </c>
      <c r="Y549">
        <v>0</v>
      </c>
      <c r="Z549">
        <v>0.99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0.99</v>
      </c>
      <c r="AG549">
        <v>6.47</v>
      </c>
      <c r="AH549" t="s">
        <v>498</v>
      </c>
      <c r="AI549" t="s">
        <v>3583</v>
      </c>
      <c r="AJ549" t="s">
        <v>62</v>
      </c>
      <c r="AK549">
        <v>56728</v>
      </c>
      <c r="AL549">
        <v>46138</v>
      </c>
      <c r="AM549">
        <v>91965</v>
      </c>
      <c r="AN549">
        <v>34097</v>
      </c>
      <c r="AO549">
        <v>26571</v>
      </c>
      <c r="AP549">
        <v>36390</v>
      </c>
      <c r="AQ549">
        <v>46717</v>
      </c>
      <c r="AR549">
        <v>18745</v>
      </c>
      <c r="AS549">
        <v>29523</v>
      </c>
      <c r="AT549">
        <v>42058</v>
      </c>
      <c r="AU549">
        <v>76640</v>
      </c>
      <c r="AV549">
        <v>30866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64943.379058793696</v>
      </c>
      <c r="BD549">
        <v>32352.602421792999</v>
      </c>
      <c r="BE549">
        <v>31661.729750511098</v>
      </c>
      <c r="BF549">
        <v>49854.432550020603</v>
      </c>
      <c r="BG549">
        <v>0</v>
      </c>
      <c r="BH549">
        <v>23992.875898074599</v>
      </c>
      <c r="BI549">
        <v>5136.9138457080198</v>
      </c>
      <c r="BJ549">
        <v>14108.457782573199</v>
      </c>
      <c r="BK549">
        <v>23862.404095521801</v>
      </c>
      <c r="BL549">
        <v>0</v>
      </c>
    </row>
    <row r="550" spans="1:64" x14ac:dyDescent="0.3">
      <c r="A550">
        <v>16541</v>
      </c>
      <c r="B550">
        <v>25.713000000000001</v>
      </c>
      <c r="C550">
        <v>1307.93481</v>
      </c>
      <c r="D550">
        <f t="shared" si="8"/>
        <v>2.9894366917531432</v>
      </c>
      <c r="E550" t="s">
        <v>3718</v>
      </c>
      <c r="F550" t="s">
        <v>512</v>
      </c>
      <c r="G550" t="s">
        <v>62</v>
      </c>
      <c r="H550">
        <v>0.11</v>
      </c>
      <c r="I550" t="b">
        <v>1</v>
      </c>
      <c r="J550">
        <v>13.57</v>
      </c>
      <c r="K550">
        <v>1307.9387200000001</v>
      </c>
      <c r="L550" t="s">
        <v>3719</v>
      </c>
      <c r="M550" t="s">
        <v>3520</v>
      </c>
      <c r="N550" t="s">
        <v>3720</v>
      </c>
      <c r="O550" t="s">
        <v>3721</v>
      </c>
      <c r="P550">
        <v>530</v>
      </c>
      <c r="Q550" t="b">
        <v>0</v>
      </c>
      <c r="R550" t="b">
        <v>1</v>
      </c>
      <c r="S550" t="b">
        <v>0</v>
      </c>
      <c r="T550" t="s">
        <v>63</v>
      </c>
      <c r="U550" t="b">
        <v>0</v>
      </c>
      <c r="V550" t="b">
        <v>0</v>
      </c>
      <c r="W550">
        <v>16541</v>
      </c>
      <c r="X550">
        <v>0</v>
      </c>
      <c r="Y550">
        <v>0</v>
      </c>
      <c r="Z550">
        <v>0.97</v>
      </c>
      <c r="AA550" t="s">
        <v>62</v>
      </c>
      <c r="AB550" t="s">
        <v>62</v>
      </c>
      <c r="AC550" t="s">
        <v>62</v>
      </c>
      <c r="AD550">
        <v>7</v>
      </c>
      <c r="AE550" t="s">
        <v>62</v>
      </c>
      <c r="AF550">
        <v>0.49</v>
      </c>
      <c r="AG550">
        <v>42.53</v>
      </c>
      <c r="AH550" t="s">
        <v>499</v>
      </c>
      <c r="AI550" t="s">
        <v>3722</v>
      </c>
      <c r="AJ550" t="s">
        <v>3723</v>
      </c>
      <c r="AK550">
        <v>482710</v>
      </c>
      <c r="AL550">
        <v>556056</v>
      </c>
      <c r="AM550">
        <v>421015</v>
      </c>
      <c r="AN550">
        <v>781524</v>
      </c>
      <c r="AO550">
        <v>554877</v>
      </c>
      <c r="AP550">
        <v>434684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486593.67045881797</v>
      </c>
      <c r="BD550">
        <v>590361.51205611601</v>
      </c>
      <c r="BE550">
        <v>0</v>
      </c>
      <c r="BF550">
        <v>0</v>
      </c>
      <c r="BG550">
        <v>0</v>
      </c>
      <c r="BH550">
        <v>67604.213327412202</v>
      </c>
      <c r="BI550">
        <v>176121.61963211701</v>
      </c>
      <c r="BJ550">
        <v>0</v>
      </c>
      <c r="BK550">
        <v>0</v>
      </c>
      <c r="BL550">
        <v>0</v>
      </c>
    </row>
    <row r="551" spans="1:64" x14ac:dyDescent="0.3">
      <c r="A551">
        <v>16619</v>
      </c>
      <c r="B551">
        <v>26.06</v>
      </c>
      <c r="C551">
        <v>1315.9040500000001</v>
      </c>
      <c r="D551">
        <f t="shared" si="8"/>
        <v>2.5077753383273933</v>
      </c>
      <c r="E551" t="s">
        <v>3739</v>
      </c>
      <c r="F551" t="s">
        <v>512</v>
      </c>
      <c r="G551" t="s">
        <v>62</v>
      </c>
      <c r="H551">
        <v>0.06</v>
      </c>
      <c r="I551" t="b">
        <v>0</v>
      </c>
      <c r="J551">
        <v>13.18</v>
      </c>
      <c r="K551">
        <v>1315.90735</v>
      </c>
      <c r="L551" t="s">
        <v>3740</v>
      </c>
      <c r="M551" t="s">
        <v>3520</v>
      </c>
      <c r="N551" t="s">
        <v>3741</v>
      </c>
      <c r="O551" t="s">
        <v>3742</v>
      </c>
      <c r="P551">
        <v>530</v>
      </c>
      <c r="Q551" t="b">
        <v>0</v>
      </c>
      <c r="R551" t="b">
        <v>1</v>
      </c>
      <c r="S551" t="b">
        <v>0</v>
      </c>
      <c r="T551" t="s">
        <v>63</v>
      </c>
      <c r="U551" t="b">
        <v>0</v>
      </c>
      <c r="V551" t="b">
        <v>0</v>
      </c>
      <c r="W551">
        <v>16619</v>
      </c>
      <c r="X551">
        <v>0</v>
      </c>
      <c r="Y551">
        <v>0</v>
      </c>
      <c r="Z551">
        <v>0.99</v>
      </c>
      <c r="AA551">
        <v>-1</v>
      </c>
      <c r="AB551">
        <v>-1</v>
      </c>
      <c r="AC551">
        <v>-1</v>
      </c>
      <c r="AD551">
        <v>-1</v>
      </c>
      <c r="AE551">
        <v>-1</v>
      </c>
      <c r="AF551">
        <v>0.99</v>
      </c>
      <c r="AG551">
        <v>6</v>
      </c>
      <c r="AH551" t="s">
        <v>503</v>
      </c>
      <c r="AI551" t="s">
        <v>3743</v>
      </c>
      <c r="AJ551" t="s">
        <v>62</v>
      </c>
      <c r="AK551">
        <v>102640</v>
      </c>
      <c r="AL551">
        <v>61457</v>
      </c>
      <c r="AM551">
        <v>61154</v>
      </c>
      <c r="AN551">
        <v>0</v>
      </c>
      <c r="AO551">
        <v>0</v>
      </c>
      <c r="AP551">
        <v>0</v>
      </c>
      <c r="AQ551">
        <v>72992</v>
      </c>
      <c r="AR551">
        <v>54752</v>
      </c>
      <c r="AS551">
        <v>36115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75083.921968519193</v>
      </c>
      <c r="BD551">
        <v>0</v>
      </c>
      <c r="BE551">
        <v>54619.460951437402</v>
      </c>
      <c r="BF551">
        <v>0</v>
      </c>
      <c r="BG551">
        <v>0</v>
      </c>
      <c r="BH551">
        <v>23865.051774190601</v>
      </c>
      <c r="BI551">
        <v>0</v>
      </c>
      <c r="BJ551">
        <v>18439.001231355</v>
      </c>
      <c r="BK551">
        <v>0</v>
      </c>
      <c r="BL551">
        <v>0</v>
      </c>
    </row>
    <row r="552" spans="1:64" x14ac:dyDescent="0.3">
      <c r="A552">
        <v>16375</v>
      </c>
      <c r="B552">
        <v>25.526</v>
      </c>
      <c r="C552">
        <v>1293.92004</v>
      </c>
      <c r="D552">
        <f t="shared" si="8"/>
        <v>2.3649009744125813</v>
      </c>
      <c r="E552" t="s">
        <v>3667</v>
      </c>
      <c r="F552" t="s">
        <v>512</v>
      </c>
      <c r="G552" t="s">
        <v>62</v>
      </c>
      <c r="H552">
        <v>0.17</v>
      </c>
      <c r="I552" t="b">
        <v>0</v>
      </c>
      <c r="J552">
        <v>13.43</v>
      </c>
      <c r="K552">
        <v>1293.9231</v>
      </c>
      <c r="L552" t="s">
        <v>3668</v>
      </c>
      <c r="M552" t="s">
        <v>3520</v>
      </c>
      <c r="N552" t="s">
        <v>3669</v>
      </c>
      <c r="O552" t="s">
        <v>3670</v>
      </c>
      <c r="P552">
        <v>530</v>
      </c>
      <c r="Q552" t="b">
        <v>0</v>
      </c>
      <c r="R552" t="b">
        <v>1</v>
      </c>
      <c r="S552" t="b">
        <v>0</v>
      </c>
      <c r="T552" t="s">
        <v>63</v>
      </c>
      <c r="U552" t="b">
        <v>0</v>
      </c>
      <c r="V552" t="b">
        <v>0</v>
      </c>
      <c r="W552">
        <v>16375</v>
      </c>
      <c r="X552">
        <v>0</v>
      </c>
      <c r="Y552">
        <v>0</v>
      </c>
      <c r="Z552">
        <v>1</v>
      </c>
      <c r="AA552">
        <v>-1</v>
      </c>
      <c r="AB552">
        <v>-1</v>
      </c>
      <c r="AC552">
        <v>-1</v>
      </c>
      <c r="AD552">
        <v>-1</v>
      </c>
      <c r="AE552">
        <v>-1</v>
      </c>
      <c r="AF552">
        <v>1</v>
      </c>
      <c r="AG552">
        <v>16.690000000000001</v>
      </c>
      <c r="AH552" t="s">
        <v>497</v>
      </c>
      <c r="AI552" t="s">
        <v>3671</v>
      </c>
      <c r="AJ552" t="s">
        <v>62</v>
      </c>
      <c r="AK552">
        <v>179483</v>
      </c>
      <c r="AL552">
        <v>213066</v>
      </c>
      <c r="AM552">
        <v>311793</v>
      </c>
      <c r="AN552">
        <v>218322</v>
      </c>
      <c r="AO552">
        <v>289021</v>
      </c>
      <c r="AP552">
        <v>155190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234780.800700961</v>
      </c>
      <c r="BD552">
        <v>220844.36964959899</v>
      </c>
      <c r="BE552">
        <v>0</v>
      </c>
      <c r="BF552">
        <v>0</v>
      </c>
      <c r="BG552">
        <v>0</v>
      </c>
      <c r="BH552">
        <v>68775.836312506901</v>
      </c>
      <c r="BI552">
        <v>66951.323639180002</v>
      </c>
      <c r="BJ552">
        <v>0</v>
      </c>
      <c r="BK552">
        <v>0</v>
      </c>
      <c r="BL552">
        <v>0</v>
      </c>
    </row>
    <row r="553" spans="1:64" x14ac:dyDescent="0.3">
      <c r="A553">
        <v>15865</v>
      </c>
      <c r="B553">
        <v>25</v>
      </c>
      <c r="C553">
        <v>1239.68787</v>
      </c>
      <c r="D553">
        <f t="shared" si="8"/>
        <v>0.38719408787296011</v>
      </c>
      <c r="E553" t="s">
        <v>3578</v>
      </c>
      <c r="F553" t="s">
        <v>512</v>
      </c>
      <c r="G553" t="s">
        <v>62</v>
      </c>
      <c r="H553">
        <v>0.28000000000000003</v>
      </c>
      <c r="I553" t="b">
        <v>0</v>
      </c>
      <c r="J553">
        <v>10.08</v>
      </c>
      <c r="K553">
        <v>1239.6883499999999</v>
      </c>
      <c r="L553" t="s">
        <v>3579</v>
      </c>
      <c r="M553" t="s">
        <v>3520</v>
      </c>
      <c r="N553" t="s">
        <v>3580</v>
      </c>
      <c r="O553" t="s">
        <v>3581</v>
      </c>
      <c r="P553">
        <v>530</v>
      </c>
      <c r="Q553" t="b">
        <v>0</v>
      </c>
      <c r="R553" t="b">
        <v>1</v>
      </c>
      <c r="S553" t="b">
        <v>0</v>
      </c>
      <c r="T553" t="s">
        <v>63</v>
      </c>
      <c r="U553" t="b">
        <v>0</v>
      </c>
      <c r="V553" t="b">
        <v>0</v>
      </c>
      <c r="W553">
        <v>15865</v>
      </c>
      <c r="X553">
        <v>0</v>
      </c>
      <c r="Y553">
        <v>0</v>
      </c>
      <c r="Z553">
        <v>1</v>
      </c>
      <c r="AA553">
        <v>-1</v>
      </c>
      <c r="AB553">
        <v>-1</v>
      </c>
      <c r="AC553">
        <v>-1</v>
      </c>
      <c r="AD553">
        <v>-1</v>
      </c>
      <c r="AE553">
        <v>-1</v>
      </c>
      <c r="AF553">
        <v>1</v>
      </c>
      <c r="AG553">
        <v>10.38</v>
      </c>
      <c r="AH553" t="s">
        <v>504</v>
      </c>
      <c r="AI553" t="s">
        <v>3582</v>
      </c>
      <c r="AJ553" t="s">
        <v>62</v>
      </c>
      <c r="AK553">
        <v>57898</v>
      </c>
      <c r="AL553">
        <v>75323</v>
      </c>
      <c r="AM553">
        <v>132205</v>
      </c>
      <c r="AN553">
        <v>89001</v>
      </c>
      <c r="AO553">
        <v>21537</v>
      </c>
      <c r="AP553">
        <v>89382</v>
      </c>
      <c r="AQ553">
        <v>114323</v>
      </c>
      <c r="AR553">
        <v>59550</v>
      </c>
      <c r="AS553">
        <v>106428</v>
      </c>
      <c r="AT553">
        <v>51898</v>
      </c>
      <c r="AU553">
        <v>66458</v>
      </c>
      <c r="AV553">
        <v>65095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88475.275851980507</v>
      </c>
      <c r="BD553">
        <v>66640.307340199506</v>
      </c>
      <c r="BE553">
        <v>93433.7523691893</v>
      </c>
      <c r="BF553">
        <v>61150.247126084898</v>
      </c>
      <c r="BG553">
        <v>0</v>
      </c>
      <c r="BH553">
        <v>38860.430852851598</v>
      </c>
      <c r="BI553">
        <v>39060.7367490584</v>
      </c>
      <c r="BJ553">
        <v>29608.598011577302</v>
      </c>
      <c r="BK553">
        <v>8042.0481288228802</v>
      </c>
      <c r="BL553">
        <v>0</v>
      </c>
    </row>
    <row r="554" spans="1:64" x14ac:dyDescent="0.3">
      <c r="A554">
        <v>16980</v>
      </c>
      <c r="B554">
        <v>25.824000000000002</v>
      </c>
      <c r="C554">
        <v>1355.93884</v>
      </c>
      <c r="D554">
        <f t="shared" si="8"/>
        <v>8.8499574615291454E-2</v>
      </c>
      <c r="E554" t="s">
        <v>3868</v>
      </c>
      <c r="F554" t="s">
        <v>512</v>
      </c>
      <c r="G554" t="s">
        <v>62</v>
      </c>
      <c r="H554">
        <v>0.33</v>
      </c>
      <c r="I554" t="b">
        <v>0</v>
      </c>
      <c r="J554">
        <v>13.27</v>
      </c>
      <c r="K554">
        <v>1355.9387200000001</v>
      </c>
      <c r="L554" t="s">
        <v>3869</v>
      </c>
      <c r="M554" t="s">
        <v>3520</v>
      </c>
      <c r="N554" t="s">
        <v>3870</v>
      </c>
      <c r="O554" t="s">
        <v>3871</v>
      </c>
      <c r="P554">
        <v>530</v>
      </c>
      <c r="Q554" t="b">
        <v>0</v>
      </c>
      <c r="R554" t="b">
        <v>1</v>
      </c>
      <c r="S554" t="b">
        <v>0</v>
      </c>
      <c r="T554" t="s">
        <v>63</v>
      </c>
      <c r="U554" t="b">
        <v>0</v>
      </c>
      <c r="V554" t="b">
        <v>0</v>
      </c>
      <c r="W554">
        <v>16980</v>
      </c>
      <c r="X554">
        <v>0</v>
      </c>
      <c r="Y554">
        <v>0</v>
      </c>
      <c r="Z554">
        <v>1</v>
      </c>
      <c r="AA554">
        <v>-1</v>
      </c>
      <c r="AB554">
        <v>-1</v>
      </c>
      <c r="AC554">
        <v>-1</v>
      </c>
      <c r="AD554">
        <v>-1</v>
      </c>
      <c r="AE554">
        <v>-1</v>
      </c>
      <c r="AF554">
        <v>1</v>
      </c>
      <c r="AG554">
        <v>84.01</v>
      </c>
      <c r="AH554" t="s">
        <v>493</v>
      </c>
      <c r="AI554" t="s">
        <v>3872</v>
      </c>
      <c r="AJ554" t="s">
        <v>62</v>
      </c>
      <c r="AK554">
        <v>1920699</v>
      </c>
      <c r="AL554">
        <v>1463712</v>
      </c>
      <c r="AM554">
        <v>869436</v>
      </c>
      <c r="AN554">
        <v>1196671</v>
      </c>
      <c r="AO554">
        <v>2130889</v>
      </c>
      <c r="AP554">
        <v>1680672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1417948.90684292</v>
      </c>
      <c r="BD554">
        <v>1669410.9005859301</v>
      </c>
      <c r="BE554">
        <v>0</v>
      </c>
      <c r="BF554">
        <v>0</v>
      </c>
      <c r="BG554">
        <v>0</v>
      </c>
      <c r="BH554">
        <v>527123.67945245805</v>
      </c>
      <c r="BI554">
        <v>467210.505190834</v>
      </c>
      <c r="BJ554">
        <v>0</v>
      </c>
      <c r="BK554">
        <v>0</v>
      </c>
      <c r="BL554">
        <v>0</v>
      </c>
    </row>
    <row r="555" spans="1:64" x14ac:dyDescent="0.3">
      <c r="A555" s="13">
        <v>3960</v>
      </c>
      <c r="B555" s="13">
        <v>8.41</v>
      </c>
      <c r="C555" s="13">
        <v>392.28359999999998</v>
      </c>
      <c r="D555" s="13">
        <f t="shared" si="8"/>
        <v>7.6220948059459444</v>
      </c>
      <c r="E555" s="13" t="s">
        <v>619</v>
      </c>
      <c r="F555" s="13" t="s">
        <v>532</v>
      </c>
      <c r="G555" s="13" t="s">
        <v>62</v>
      </c>
      <c r="H555" s="13">
        <v>0.61</v>
      </c>
      <c r="I555" s="13" t="b">
        <v>0</v>
      </c>
      <c r="J555" s="13">
        <v>6.29</v>
      </c>
      <c r="K555" s="13">
        <v>392.28061000000002</v>
      </c>
      <c r="L555" s="13" t="s">
        <v>620</v>
      </c>
      <c r="M555" s="13" t="s">
        <v>66</v>
      </c>
      <c r="N555" s="13" t="s">
        <v>621</v>
      </c>
      <c r="O555" s="13" t="s">
        <v>622</v>
      </c>
      <c r="P555" s="13">
        <v>530</v>
      </c>
      <c r="Q555" s="13" t="b">
        <v>0</v>
      </c>
      <c r="R555" s="13" t="b">
        <v>1</v>
      </c>
      <c r="S555" s="13" t="b">
        <v>0</v>
      </c>
      <c r="T555" s="13" t="s">
        <v>63</v>
      </c>
      <c r="U555" s="13" t="b">
        <v>0</v>
      </c>
      <c r="V555" s="13" t="b">
        <v>0</v>
      </c>
      <c r="W555" s="13">
        <v>3960</v>
      </c>
      <c r="X555" s="13">
        <v>0</v>
      </c>
      <c r="Y555" s="13">
        <v>0</v>
      </c>
      <c r="Z555" s="13">
        <v>0.96</v>
      </c>
      <c r="AA555" s="13">
        <v>-1</v>
      </c>
      <c r="AB555" s="13">
        <v>-1</v>
      </c>
      <c r="AC555" s="13">
        <v>-1</v>
      </c>
      <c r="AD555" s="13">
        <v>-1</v>
      </c>
      <c r="AE555" s="13">
        <v>-1</v>
      </c>
      <c r="AF555" s="13">
        <v>0.96</v>
      </c>
      <c r="AG555" s="13">
        <v>7.5</v>
      </c>
      <c r="AH555" s="13" t="s">
        <v>504</v>
      </c>
      <c r="AI555" s="13" t="s">
        <v>623</v>
      </c>
      <c r="AJ555" s="13" t="s">
        <v>62</v>
      </c>
      <c r="AK555" s="13">
        <v>21826</v>
      </c>
      <c r="AL555" s="13">
        <v>57726</v>
      </c>
      <c r="AM555" s="13">
        <v>47553</v>
      </c>
      <c r="AN555" s="13">
        <v>71926</v>
      </c>
      <c r="AO555" s="13">
        <v>67215</v>
      </c>
      <c r="AP555" s="13">
        <v>48903</v>
      </c>
      <c r="AQ555" s="13">
        <v>47381</v>
      </c>
      <c r="AR555" s="13">
        <v>127004</v>
      </c>
      <c r="AS555" s="13">
        <v>116189</v>
      </c>
      <c r="AT555" s="13">
        <v>58833</v>
      </c>
      <c r="AU555" s="13">
        <v>38402</v>
      </c>
      <c r="AV555" s="13">
        <v>69531</v>
      </c>
      <c r="AW555" s="13">
        <v>0</v>
      </c>
      <c r="AX555" s="13">
        <v>0</v>
      </c>
      <c r="AY555" s="13">
        <v>0</v>
      </c>
      <c r="AZ555" s="13">
        <v>0</v>
      </c>
      <c r="BA555" s="13">
        <v>0</v>
      </c>
      <c r="BB555" s="13">
        <v>0</v>
      </c>
      <c r="BC555" s="13">
        <v>42368.255726196003</v>
      </c>
      <c r="BD555" s="13">
        <v>62681.404801237099</v>
      </c>
      <c r="BE555" s="13">
        <v>96857.916049810796</v>
      </c>
      <c r="BF555" s="13">
        <v>55588.380742863003</v>
      </c>
      <c r="BG555" s="13">
        <v>0</v>
      </c>
      <c r="BH555" s="13">
        <v>18502.629100333299</v>
      </c>
      <c r="BI555" s="13">
        <v>12162.3576739363</v>
      </c>
      <c r="BJ555" s="13">
        <v>43188.259209481403</v>
      </c>
      <c r="BK555" s="13">
        <v>15816.3047308143</v>
      </c>
      <c r="BL555" s="13">
        <v>0</v>
      </c>
    </row>
    <row r="556" spans="1:64" x14ac:dyDescent="0.3">
      <c r="A556" s="13">
        <v>3454</v>
      </c>
      <c r="B556" s="13">
        <v>7.1820000000000004</v>
      </c>
      <c r="C556" s="13">
        <v>362.23626999999999</v>
      </c>
      <c r="D556" s="13">
        <f t="shared" si="8"/>
        <v>7.0948672086322269</v>
      </c>
      <c r="E556" s="13" t="s">
        <v>594</v>
      </c>
      <c r="F556" s="13" t="s">
        <v>532</v>
      </c>
      <c r="G556" s="13" t="s">
        <v>62</v>
      </c>
      <c r="H556" s="13">
        <v>0.11</v>
      </c>
      <c r="I556" s="13" t="b">
        <v>0</v>
      </c>
      <c r="J556" s="13">
        <v>5.52</v>
      </c>
      <c r="K556" s="13">
        <v>362.2337</v>
      </c>
      <c r="L556" s="13" t="s">
        <v>595</v>
      </c>
      <c r="M556" s="13" t="s">
        <v>66</v>
      </c>
      <c r="N556" s="13" t="s">
        <v>596</v>
      </c>
      <c r="O556" s="13" t="s">
        <v>597</v>
      </c>
      <c r="P556" s="13">
        <v>530</v>
      </c>
      <c r="Q556" s="13" t="b">
        <v>0</v>
      </c>
      <c r="R556" s="13" t="b">
        <v>1</v>
      </c>
      <c r="S556" s="13" t="b">
        <v>0</v>
      </c>
      <c r="T556" s="13" t="s">
        <v>63</v>
      </c>
      <c r="U556" s="13" t="b">
        <v>0</v>
      </c>
      <c r="V556" s="13" t="b">
        <v>0</v>
      </c>
      <c r="W556" s="13">
        <v>3454</v>
      </c>
      <c r="X556" s="13">
        <v>0</v>
      </c>
      <c r="Y556" s="13">
        <v>0</v>
      </c>
      <c r="Z556" s="13">
        <v>0.97</v>
      </c>
      <c r="AA556" s="13">
        <v>-1</v>
      </c>
      <c r="AB556" s="13">
        <v>-1</v>
      </c>
      <c r="AC556" s="13">
        <v>-1</v>
      </c>
      <c r="AD556" s="13">
        <v>-1</v>
      </c>
      <c r="AE556" s="13">
        <v>-1</v>
      </c>
      <c r="AF556" s="13">
        <v>0.97</v>
      </c>
      <c r="AG556" s="13">
        <v>3.29</v>
      </c>
      <c r="AH556" s="13" t="s">
        <v>504</v>
      </c>
      <c r="AI556" s="13" t="s">
        <v>599</v>
      </c>
      <c r="AJ556" s="13" t="s">
        <v>62</v>
      </c>
      <c r="AK556" s="13">
        <v>0</v>
      </c>
      <c r="AL556" s="13">
        <v>12243</v>
      </c>
      <c r="AM556" s="13">
        <v>8840</v>
      </c>
      <c r="AN556" s="13">
        <v>10640</v>
      </c>
      <c r="AO556" s="13">
        <v>30344</v>
      </c>
      <c r="AP556" s="13">
        <v>3801</v>
      </c>
      <c r="AQ556" s="13">
        <v>4302</v>
      </c>
      <c r="AR556" s="13">
        <v>18459</v>
      </c>
      <c r="AS556" s="13">
        <v>21597</v>
      </c>
      <c r="AT556" s="13">
        <v>8705</v>
      </c>
      <c r="AU556" s="13">
        <v>0</v>
      </c>
      <c r="AV556" s="13">
        <v>15618</v>
      </c>
      <c r="AW556" s="13">
        <v>0</v>
      </c>
      <c r="AX556" s="13">
        <v>0</v>
      </c>
      <c r="AY556" s="13">
        <v>0</v>
      </c>
      <c r="AZ556" s="13">
        <v>0</v>
      </c>
      <c r="BA556" s="13">
        <v>0</v>
      </c>
      <c r="BB556" s="13">
        <v>0</v>
      </c>
      <c r="BC556" s="13">
        <v>7027.5239718059902</v>
      </c>
      <c r="BD556" s="13">
        <v>14928.267562389399</v>
      </c>
      <c r="BE556" s="13">
        <v>14786.304207156199</v>
      </c>
      <c r="BF556" s="13">
        <v>8107.8937319790703</v>
      </c>
      <c r="BG556" s="13">
        <v>0</v>
      </c>
      <c r="BH556" s="13">
        <v>6319.3229884377197</v>
      </c>
      <c r="BI556" s="13">
        <v>13781.482365223599</v>
      </c>
      <c r="BJ556" s="13">
        <v>9213.9705124550492</v>
      </c>
      <c r="BK556" s="13">
        <v>7826.3506876407</v>
      </c>
      <c r="BL556" s="13">
        <v>0</v>
      </c>
    </row>
    <row r="557" spans="1:64" x14ac:dyDescent="0.3">
      <c r="A557">
        <v>3163</v>
      </c>
      <c r="B557">
        <v>5.8869999999999996</v>
      </c>
      <c r="C557">
        <v>340.24865999999997</v>
      </c>
      <c r="D557">
        <f t="shared" si="8"/>
        <v>1.8809737449353003</v>
      </c>
      <c r="E557" t="s">
        <v>70</v>
      </c>
      <c r="F557" t="s">
        <v>532</v>
      </c>
      <c r="G557" t="s">
        <v>62</v>
      </c>
      <c r="H557">
        <v>0.67</v>
      </c>
      <c r="I557" t="b">
        <v>0</v>
      </c>
      <c r="J557">
        <v>5.9</v>
      </c>
      <c r="K557">
        <v>340.24930000000001</v>
      </c>
      <c r="L557" t="s">
        <v>71</v>
      </c>
      <c r="M557" t="s">
        <v>66</v>
      </c>
      <c r="N557" t="s">
        <v>72</v>
      </c>
      <c r="O557" t="s">
        <v>73</v>
      </c>
      <c r="P557">
        <v>530</v>
      </c>
      <c r="Q557" t="b">
        <v>0</v>
      </c>
      <c r="R557" t="b">
        <v>1</v>
      </c>
      <c r="S557" t="b">
        <v>0</v>
      </c>
      <c r="T557" t="s">
        <v>63</v>
      </c>
      <c r="U557" t="b">
        <v>0</v>
      </c>
      <c r="V557" t="b">
        <v>0</v>
      </c>
      <c r="W557">
        <v>3163</v>
      </c>
      <c r="X557">
        <v>0</v>
      </c>
      <c r="Y557">
        <v>0</v>
      </c>
      <c r="Z557">
        <v>1</v>
      </c>
      <c r="AA557">
        <v>-1</v>
      </c>
      <c r="AB557">
        <v>-1</v>
      </c>
      <c r="AC557">
        <v>-1</v>
      </c>
      <c r="AD557">
        <v>-1</v>
      </c>
      <c r="AE557">
        <v>-1</v>
      </c>
      <c r="AF557">
        <v>1</v>
      </c>
      <c r="AG557">
        <v>25.83</v>
      </c>
      <c r="AH557" t="s">
        <v>504</v>
      </c>
      <c r="AI557" t="s">
        <v>580</v>
      </c>
      <c r="AJ557" t="s">
        <v>62</v>
      </c>
      <c r="AK557">
        <v>454403</v>
      </c>
      <c r="AL557">
        <v>565903</v>
      </c>
      <c r="AM557">
        <v>528367</v>
      </c>
      <c r="AN557">
        <v>311898</v>
      </c>
      <c r="AO557">
        <v>182561</v>
      </c>
      <c r="AP557">
        <v>369255</v>
      </c>
      <c r="AQ557">
        <v>357375</v>
      </c>
      <c r="AR557">
        <v>444070</v>
      </c>
      <c r="AS557">
        <v>302480</v>
      </c>
      <c r="AT557">
        <v>193814</v>
      </c>
      <c r="AU557">
        <v>281730</v>
      </c>
      <c r="AV557">
        <v>279387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516224.30436689401</v>
      </c>
      <c r="BD557">
        <v>287904.561479069</v>
      </c>
      <c r="BE557">
        <v>367975.04190178699</v>
      </c>
      <c r="BF557">
        <v>251643.996675442</v>
      </c>
      <c r="BG557">
        <v>0</v>
      </c>
      <c r="BH557">
        <v>56732.990431748003</v>
      </c>
      <c r="BI557">
        <v>95631.553427965104</v>
      </c>
      <c r="BJ557">
        <v>71387.529609531906</v>
      </c>
      <c r="BK557">
        <v>50095.631035783801</v>
      </c>
      <c r="BL557">
        <v>0</v>
      </c>
    </row>
    <row r="558" spans="1:64" x14ac:dyDescent="0.3">
      <c r="A558">
        <v>3453</v>
      </c>
      <c r="B558">
        <v>3.2759999999999998</v>
      </c>
      <c r="C558">
        <v>362.23311999999999</v>
      </c>
      <c r="D558">
        <f t="shared" si="8"/>
        <v>1.6011762572437893</v>
      </c>
      <c r="E558" t="s">
        <v>594</v>
      </c>
      <c r="F558" t="s">
        <v>532</v>
      </c>
      <c r="G558" t="s">
        <v>62</v>
      </c>
      <c r="H558">
        <v>0.39</v>
      </c>
      <c r="I558" t="b">
        <v>0</v>
      </c>
      <c r="J558">
        <v>5.52</v>
      </c>
      <c r="K558">
        <v>362.2337</v>
      </c>
      <c r="L558" t="s">
        <v>595</v>
      </c>
      <c r="M558" t="s">
        <v>66</v>
      </c>
      <c r="N558" t="s">
        <v>596</v>
      </c>
      <c r="O558" t="s">
        <v>597</v>
      </c>
      <c r="P558">
        <v>530</v>
      </c>
      <c r="Q558" t="b">
        <v>0</v>
      </c>
      <c r="R558" t="b">
        <v>1</v>
      </c>
      <c r="S558" t="b">
        <v>0</v>
      </c>
      <c r="T558" t="s">
        <v>63</v>
      </c>
      <c r="U558" t="b">
        <v>0</v>
      </c>
      <c r="V558" t="b">
        <v>0</v>
      </c>
      <c r="W558">
        <v>3453</v>
      </c>
      <c r="X558">
        <v>0</v>
      </c>
      <c r="Y558">
        <v>0</v>
      </c>
      <c r="Z558">
        <v>1</v>
      </c>
      <c r="AA558">
        <v>-1</v>
      </c>
      <c r="AB558">
        <v>-1</v>
      </c>
      <c r="AC558">
        <v>-1</v>
      </c>
      <c r="AD558">
        <v>-1</v>
      </c>
      <c r="AE558">
        <v>-1</v>
      </c>
      <c r="AF558">
        <v>1</v>
      </c>
      <c r="AG558">
        <v>5.12</v>
      </c>
      <c r="AH558" t="s">
        <v>501</v>
      </c>
      <c r="AI558" t="s">
        <v>598</v>
      </c>
      <c r="AJ558" t="s">
        <v>62</v>
      </c>
      <c r="AK558">
        <v>62353</v>
      </c>
      <c r="AL558">
        <v>84832</v>
      </c>
      <c r="AM558">
        <v>100463</v>
      </c>
      <c r="AN558">
        <v>22072</v>
      </c>
      <c r="AO558">
        <v>47344</v>
      </c>
      <c r="AP558">
        <v>56913</v>
      </c>
      <c r="AQ558">
        <v>47737</v>
      </c>
      <c r="AR558">
        <v>27542</v>
      </c>
      <c r="AS558">
        <v>19941</v>
      </c>
      <c r="AT558">
        <v>15196</v>
      </c>
      <c r="AU558">
        <v>21313</v>
      </c>
      <c r="AV558">
        <v>19675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82549.480326632605</v>
      </c>
      <c r="BD558">
        <v>42109.711506215303</v>
      </c>
      <c r="BE558">
        <v>31740.280593149299</v>
      </c>
      <c r="BF558">
        <v>18727.8395183459</v>
      </c>
      <c r="BG558">
        <v>0</v>
      </c>
      <c r="BH558">
        <v>19157.401928963998</v>
      </c>
      <c r="BI558">
        <v>18001.080592423299</v>
      </c>
      <c r="BJ558">
        <v>14365.7176914866</v>
      </c>
      <c r="BK558">
        <v>3166.7759165157599</v>
      </c>
      <c r="BL558">
        <v>0</v>
      </c>
    </row>
    <row r="559" spans="1:64" x14ac:dyDescent="0.3">
      <c r="A559">
        <v>4377</v>
      </c>
      <c r="B559">
        <v>6.9279999999999999</v>
      </c>
      <c r="C559">
        <v>418.29590000000002</v>
      </c>
      <c r="D559">
        <f t="shared" si="8"/>
        <v>0.95625995247013951</v>
      </c>
      <c r="E559" t="s">
        <v>658</v>
      </c>
      <c r="F559" t="s">
        <v>532</v>
      </c>
      <c r="G559" t="s">
        <v>62</v>
      </c>
      <c r="H559">
        <v>0.67</v>
      </c>
      <c r="I559" t="b">
        <v>0</v>
      </c>
      <c r="J559">
        <v>6.37</v>
      </c>
      <c r="K559">
        <v>418.29629999999997</v>
      </c>
      <c r="L559" t="s">
        <v>81</v>
      </c>
      <c r="M559" t="s">
        <v>66</v>
      </c>
      <c r="N559" t="s">
        <v>82</v>
      </c>
      <c r="O559" t="s">
        <v>83</v>
      </c>
      <c r="P559">
        <v>530</v>
      </c>
      <c r="Q559" t="b">
        <v>0</v>
      </c>
      <c r="R559" t="b">
        <v>1</v>
      </c>
      <c r="S559" t="b">
        <v>0</v>
      </c>
      <c r="T559" t="s">
        <v>63</v>
      </c>
      <c r="U559" t="b">
        <v>0</v>
      </c>
      <c r="V559" t="b">
        <v>0</v>
      </c>
      <c r="W559">
        <v>4377</v>
      </c>
      <c r="X559">
        <v>0</v>
      </c>
      <c r="Y559">
        <v>0</v>
      </c>
      <c r="Z559">
        <v>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1</v>
      </c>
      <c r="AG559">
        <v>15.59</v>
      </c>
      <c r="AH559" t="s">
        <v>497</v>
      </c>
      <c r="AI559" t="s">
        <v>659</v>
      </c>
      <c r="AJ559" t="s">
        <v>62</v>
      </c>
      <c r="AK559">
        <v>142893</v>
      </c>
      <c r="AL559">
        <v>168816</v>
      </c>
      <c r="AM559">
        <v>121075</v>
      </c>
      <c r="AN559">
        <v>148372</v>
      </c>
      <c r="AO559">
        <v>156575</v>
      </c>
      <c r="AP559">
        <v>149883</v>
      </c>
      <c r="AQ559">
        <v>197538</v>
      </c>
      <c r="AR559">
        <v>126435</v>
      </c>
      <c r="AS559">
        <v>140544</v>
      </c>
      <c r="AT559">
        <v>172877</v>
      </c>
      <c r="AU559">
        <v>189405</v>
      </c>
      <c r="AV559">
        <v>173577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144261.23198025199</v>
      </c>
      <c r="BD559">
        <v>151610.10131600199</v>
      </c>
      <c r="BE559">
        <v>154839.049244411</v>
      </c>
      <c r="BF559">
        <v>178619.689732164</v>
      </c>
      <c r="BG559">
        <v>0</v>
      </c>
      <c r="BH559">
        <v>23899.836126665599</v>
      </c>
      <c r="BI559">
        <v>4365.7789276915801</v>
      </c>
      <c r="BJ559">
        <v>37645.157347809298</v>
      </c>
      <c r="BK559">
        <v>9346.7070680630095</v>
      </c>
      <c r="BL559">
        <v>0</v>
      </c>
    </row>
    <row r="560" spans="1:64" x14ac:dyDescent="0.3">
      <c r="A560">
        <v>2487</v>
      </c>
      <c r="B560">
        <v>3.4529999999999998</v>
      </c>
      <c r="C560">
        <v>300.21776999999997</v>
      </c>
      <c r="D560">
        <f t="shared" si="8"/>
        <v>0.73280085584807086</v>
      </c>
      <c r="E560" t="s">
        <v>539</v>
      </c>
      <c r="F560" t="s">
        <v>532</v>
      </c>
      <c r="G560" t="s">
        <v>62</v>
      </c>
      <c r="H560">
        <v>0.06</v>
      </c>
      <c r="I560" t="b">
        <v>0</v>
      </c>
      <c r="J560">
        <v>5.18</v>
      </c>
      <c r="K560">
        <v>300.21798999999999</v>
      </c>
      <c r="L560" t="s">
        <v>540</v>
      </c>
      <c r="M560" t="s">
        <v>66</v>
      </c>
      <c r="N560" t="s">
        <v>541</v>
      </c>
      <c r="O560" t="s">
        <v>542</v>
      </c>
      <c r="P560">
        <v>530</v>
      </c>
      <c r="Q560" t="b">
        <v>0</v>
      </c>
      <c r="R560" t="b">
        <v>1</v>
      </c>
      <c r="S560" t="b">
        <v>0</v>
      </c>
      <c r="T560" t="s">
        <v>63</v>
      </c>
      <c r="U560" t="b">
        <v>0</v>
      </c>
      <c r="V560" t="b">
        <v>0</v>
      </c>
      <c r="W560">
        <v>2487</v>
      </c>
      <c r="X560">
        <v>0</v>
      </c>
      <c r="Y560">
        <v>0</v>
      </c>
      <c r="Z560">
        <v>1</v>
      </c>
      <c r="AA560">
        <v>-1</v>
      </c>
      <c r="AB560">
        <v>-1</v>
      </c>
      <c r="AC560">
        <v>-1</v>
      </c>
      <c r="AD560">
        <v>-1</v>
      </c>
      <c r="AE560">
        <v>-1</v>
      </c>
      <c r="AF560">
        <v>1</v>
      </c>
      <c r="AG560">
        <v>4.5999999999999996</v>
      </c>
      <c r="AH560" t="s">
        <v>494</v>
      </c>
      <c r="AI560" t="s">
        <v>543</v>
      </c>
      <c r="AJ560" t="s">
        <v>62</v>
      </c>
      <c r="AK560">
        <v>15688</v>
      </c>
      <c r="AL560">
        <v>5465</v>
      </c>
      <c r="AM560">
        <v>44246</v>
      </c>
      <c r="AN560">
        <v>81067</v>
      </c>
      <c r="AO560">
        <v>78407</v>
      </c>
      <c r="AP560">
        <v>81803</v>
      </c>
      <c r="AQ560">
        <v>45066</v>
      </c>
      <c r="AR560">
        <v>4336</v>
      </c>
      <c r="AS560">
        <v>22664</v>
      </c>
      <c r="AT560">
        <v>44875</v>
      </c>
      <c r="AU560">
        <v>134727</v>
      </c>
      <c r="AV560">
        <v>165830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21799.5293617522</v>
      </c>
      <c r="BD560">
        <v>80425.753785836103</v>
      </c>
      <c r="BE560">
        <v>24022.013355736999</v>
      </c>
      <c r="BF560">
        <v>115143.98985853999</v>
      </c>
      <c r="BG560">
        <v>0</v>
      </c>
      <c r="BH560">
        <v>20099.7686621988</v>
      </c>
      <c r="BI560">
        <v>1786.9133112525401</v>
      </c>
      <c r="BJ560">
        <v>20398.988128198202</v>
      </c>
      <c r="BK560">
        <v>62810.1539758246</v>
      </c>
      <c r="BL560">
        <v>0</v>
      </c>
    </row>
    <row r="561" spans="1:64" x14ac:dyDescent="0.3">
      <c r="A561">
        <v>2488</v>
      </c>
      <c r="B561">
        <v>3.3679999999999999</v>
      </c>
      <c r="C561">
        <v>300.21802000000002</v>
      </c>
      <c r="D561">
        <f t="shared" si="8"/>
        <v>9.992738955431725E-2</v>
      </c>
      <c r="E561" t="s">
        <v>539</v>
      </c>
      <c r="F561" t="s">
        <v>532</v>
      </c>
      <c r="G561" t="s">
        <v>62</v>
      </c>
      <c r="H561">
        <v>0.39</v>
      </c>
      <c r="I561" t="b">
        <v>0</v>
      </c>
      <c r="J561">
        <v>5.18</v>
      </c>
      <c r="K561">
        <v>300.21798999999999</v>
      </c>
      <c r="L561" t="s">
        <v>540</v>
      </c>
      <c r="M561" t="s">
        <v>66</v>
      </c>
      <c r="N561" t="s">
        <v>541</v>
      </c>
      <c r="O561" t="s">
        <v>542</v>
      </c>
      <c r="P561">
        <v>530</v>
      </c>
      <c r="Q561" t="b">
        <v>0</v>
      </c>
      <c r="R561" t="b">
        <v>1</v>
      </c>
      <c r="S561" t="b">
        <v>0</v>
      </c>
      <c r="T561" t="s">
        <v>63</v>
      </c>
      <c r="U561" t="b">
        <v>0</v>
      </c>
      <c r="V561" t="b">
        <v>0</v>
      </c>
      <c r="W561">
        <v>2488</v>
      </c>
      <c r="X561">
        <v>0</v>
      </c>
      <c r="Y561">
        <v>0</v>
      </c>
      <c r="Z561">
        <v>1</v>
      </c>
      <c r="AA561">
        <v>-1</v>
      </c>
      <c r="AB561">
        <v>-1</v>
      </c>
      <c r="AC561">
        <v>-1</v>
      </c>
      <c r="AD561">
        <v>-1</v>
      </c>
      <c r="AE561">
        <v>-1</v>
      </c>
      <c r="AF561">
        <v>1</v>
      </c>
      <c r="AG561">
        <v>7.1</v>
      </c>
      <c r="AH561" t="s">
        <v>496</v>
      </c>
      <c r="AI561" t="s">
        <v>544</v>
      </c>
      <c r="AJ561" t="s">
        <v>62</v>
      </c>
      <c r="AK561">
        <v>15688</v>
      </c>
      <c r="AL561">
        <v>94181</v>
      </c>
      <c r="AM561">
        <v>44246</v>
      </c>
      <c r="AN561">
        <v>81067</v>
      </c>
      <c r="AO561">
        <v>78407</v>
      </c>
      <c r="AP561">
        <v>81803</v>
      </c>
      <c r="AQ561">
        <v>45066</v>
      </c>
      <c r="AR561">
        <v>42282</v>
      </c>
      <c r="AS561">
        <v>30618</v>
      </c>
      <c r="AT561">
        <v>43490</v>
      </c>
      <c r="AU561">
        <v>134727</v>
      </c>
      <c r="AV561">
        <v>165830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51371.574708938497</v>
      </c>
      <c r="BD561">
        <v>80425.753785836103</v>
      </c>
      <c r="BE561">
        <v>39321.791239922197</v>
      </c>
      <c r="BF561">
        <v>114682.073830458</v>
      </c>
      <c r="BG561">
        <v>0</v>
      </c>
      <c r="BH561">
        <v>39729.084654509898</v>
      </c>
      <c r="BI561">
        <v>1786.9133112525401</v>
      </c>
      <c r="BJ561">
        <v>7665.4717481576299</v>
      </c>
      <c r="BK561">
        <v>63585.6140529197</v>
      </c>
      <c r="BL561">
        <v>0</v>
      </c>
    </row>
    <row r="562" spans="1:64" x14ac:dyDescent="0.3">
      <c r="A562">
        <v>3198</v>
      </c>
      <c r="B562">
        <v>6.2110000000000003</v>
      </c>
      <c r="C562">
        <v>342.26434</v>
      </c>
      <c r="D562">
        <f t="shared" si="8"/>
        <v>1.9575474571990725</v>
      </c>
      <c r="E562" t="s">
        <v>581</v>
      </c>
      <c r="F562" t="s">
        <v>512</v>
      </c>
      <c r="G562" t="s">
        <v>62</v>
      </c>
      <c r="H562">
        <v>0.67</v>
      </c>
      <c r="I562" t="b">
        <v>1</v>
      </c>
      <c r="J562">
        <v>6.22</v>
      </c>
      <c r="K562">
        <v>342.26501000000002</v>
      </c>
      <c r="L562" t="s">
        <v>582</v>
      </c>
      <c r="M562" t="s">
        <v>104</v>
      </c>
      <c r="N562" t="s">
        <v>583</v>
      </c>
      <c r="O562" t="s">
        <v>584</v>
      </c>
      <c r="P562">
        <v>410</v>
      </c>
      <c r="Q562" t="b">
        <v>0</v>
      </c>
      <c r="R562" t="b">
        <v>1</v>
      </c>
      <c r="S562" t="b">
        <v>1</v>
      </c>
      <c r="T562" t="s">
        <v>63</v>
      </c>
      <c r="U562" t="b">
        <v>0</v>
      </c>
      <c r="V562" t="b">
        <v>0</v>
      </c>
      <c r="W562">
        <v>3198</v>
      </c>
      <c r="X562">
        <v>0</v>
      </c>
      <c r="Y562">
        <v>0</v>
      </c>
      <c r="Z562">
        <v>1</v>
      </c>
      <c r="AA562">
        <v>1</v>
      </c>
      <c r="AB562">
        <v>0.75</v>
      </c>
      <c r="AC562">
        <v>0.75</v>
      </c>
      <c r="AD562">
        <v>1</v>
      </c>
      <c r="AE562">
        <v>2</v>
      </c>
      <c r="AF562">
        <v>2.48</v>
      </c>
      <c r="AG562">
        <v>48.51</v>
      </c>
      <c r="AH562" t="s">
        <v>504</v>
      </c>
      <c r="AI562" t="s">
        <v>585</v>
      </c>
      <c r="AJ562" t="s">
        <v>586</v>
      </c>
      <c r="AK562">
        <v>1550407</v>
      </c>
      <c r="AL562">
        <v>2600445</v>
      </c>
      <c r="AM562">
        <v>1827717</v>
      </c>
      <c r="AN562">
        <v>1656676</v>
      </c>
      <c r="AO562">
        <v>1875294</v>
      </c>
      <c r="AP562">
        <v>1903815</v>
      </c>
      <c r="AQ562">
        <v>1153490</v>
      </c>
      <c r="AR562">
        <v>1309066</v>
      </c>
      <c r="AS562">
        <v>1236234</v>
      </c>
      <c r="AT562">
        <v>1856848</v>
      </c>
      <c r="AU562">
        <v>2032722</v>
      </c>
      <c r="AV562">
        <v>2072754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1992856.3478351601</v>
      </c>
      <c r="BD562">
        <v>1811928.2940514099</v>
      </c>
      <c r="BE562">
        <v>1232929.9874199301</v>
      </c>
      <c r="BF562">
        <v>1987441.35555915</v>
      </c>
      <c r="BG562">
        <v>0</v>
      </c>
      <c r="BH562">
        <v>544148.80127679894</v>
      </c>
      <c r="BI562">
        <v>135206.640462068</v>
      </c>
      <c r="BJ562">
        <v>77840.701556570595</v>
      </c>
      <c r="BK562">
        <v>114854.67093877299</v>
      </c>
      <c r="BL562">
        <v>0</v>
      </c>
    </row>
    <row r="563" spans="1:64" x14ac:dyDescent="0.3">
      <c r="A563">
        <v>3199</v>
      </c>
      <c r="B563">
        <v>5.9189999999999996</v>
      </c>
      <c r="C563">
        <v>342.26434</v>
      </c>
      <c r="D563">
        <f t="shared" si="8"/>
        <v>1.9575474571990725</v>
      </c>
      <c r="E563" t="s">
        <v>581</v>
      </c>
      <c r="F563" t="s">
        <v>512</v>
      </c>
      <c r="G563" t="s">
        <v>62</v>
      </c>
      <c r="H563">
        <v>0.67</v>
      </c>
      <c r="I563" t="b">
        <v>1</v>
      </c>
      <c r="J563">
        <v>6.22</v>
      </c>
      <c r="K563">
        <v>342.26501000000002</v>
      </c>
      <c r="L563" t="s">
        <v>582</v>
      </c>
      <c r="M563" t="s">
        <v>104</v>
      </c>
      <c r="N563" t="s">
        <v>583</v>
      </c>
      <c r="O563" t="s">
        <v>584</v>
      </c>
      <c r="P563">
        <v>410</v>
      </c>
      <c r="Q563" t="b">
        <v>0</v>
      </c>
      <c r="R563" t="b">
        <v>1</v>
      </c>
      <c r="S563" t="b">
        <v>1</v>
      </c>
      <c r="T563" t="s">
        <v>63</v>
      </c>
      <c r="U563" t="b">
        <v>0</v>
      </c>
      <c r="V563" t="b">
        <v>0</v>
      </c>
      <c r="W563">
        <v>3199</v>
      </c>
      <c r="X563">
        <v>0</v>
      </c>
      <c r="Y563">
        <v>0</v>
      </c>
      <c r="Z563">
        <v>1</v>
      </c>
      <c r="AA563">
        <v>1</v>
      </c>
      <c r="AB563">
        <v>0.75</v>
      </c>
      <c r="AC563">
        <v>0.75</v>
      </c>
      <c r="AD563">
        <v>1</v>
      </c>
      <c r="AE563">
        <v>2</v>
      </c>
      <c r="AF563">
        <v>2.48</v>
      </c>
      <c r="AG563">
        <v>547.71</v>
      </c>
      <c r="AH563" t="s">
        <v>497</v>
      </c>
      <c r="AI563" t="s">
        <v>587</v>
      </c>
      <c r="AJ563" t="s">
        <v>588</v>
      </c>
      <c r="AK563">
        <v>25090759</v>
      </c>
      <c r="AL563">
        <v>45768731</v>
      </c>
      <c r="AM563">
        <v>32914812</v>
      </c>
      <c r="AN563">
        <v>23940307</v>
      </c>
      <c r="AO563">
        <v>28718410</v>
      </c>
      <c r="AP563">
        <v>27544379</v>
      </c>
      <c r="AQ563">
        <v>14568944</v>
      </c>
      <c r="AR563">
        <v>18352432</v>
      </c>
      <c r="AS563">
        <v>15459801</v>
      </c>
      <c r="AT563">
        <v>22247211</v>
      </c>
      <c r="AU563">
        <v>25912762</v>
      </c>
      <c r="AV563">
        <v>26791837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15200</v>
      </c>
      <c r="BC563">
        <v>34591434.063028403</v>
      </c>
      <c r="BD563">
        <v>26734365.144905999</v>
      </c>
      <c r="BE563">
        <v>16127058.6812768</v>
      </c>
      <c r="BF563">
        <v>24983936.589048699</v>
      </c>
      <c r="BG563">
        <v>2533.3372223116398</v>
      </c>
      <c r="BH563">
        <v>10440446.5216437</v>
      </c>
      <c r="BI563">
        <v>2489911.24269637</v>
      </c>
      <c r="BJ563">
        <v>1978034.35947333</v>
      </c>
      <c r="BK563">
        <v>2410486.3492926201</v>
      </c>
      <c r="BL563">
        <v>6205.38354106319</v>
      </c>
    </row>
    <row r="564" spans="1:64" x14ac:dyDescent="0.3">
      <c r="A564">
        <v>2219</v>
      </c>
      <c r="B564">
        <v>2.5459999999999998</v>
      </c>
      <c r="C564">
        <v>282.20693999999997</v>
      </c>
      <c r="D564">
        <f t="shared" si="8"/>
        <v>1.9489206329444655</v>
      </c>
      <c r="E564" t="s">
        <v>522</v>
      </c>
      <c r="F564" t="s">
        <v>512</v>
      </c>
      <c r="G564" t="s">
        <v>62</v>
      </c>
      <c r="H564">
        <v>0.17</v>
      </c>
      <c r="I564" t="b">
        <v>0</v>
      </c>
      <c r="J564">
        <v>4.92</v>
      </c>
      <c r="K564">
        <v>282.20749000000001</v>
      </c>
      <c r="L564" t="s">
        <v>523</v>
      </c>
      <c r="M564" t="s">
        <v>104</v>
      </c>
      <c r="N564" t="s">
        <v>524</v>
      </c>
      <c r="O564" t="s">
        <v>525</v>
      </c>
      <c r="P564">
        <v>530</v>
      </c>
      <c r="Q564" t="b">
        <v>0</v>
      </c>
      <c r="R564" t="b">
        <v>1</v>
      </c>
      <c r="S564" t="b">
        <v>0</v>
      </c>
      <c r="T564" t="s">
        <v>63</v>
      </c>
      <c r="U564" t="b">
        <v>0</v>
      </c>
      <c r="V564" t="b">
        <v>0</v>
      </c>
      <c r="W564">
        <v>2219</v>
      </c>
      <c r="X564">
        <v>0</v>
      </c>
      <c r="Y564">
        <v>0</v>
      </c>
      <c r="Z564">
        <v>1</v>
      </c>
      <c r="AA564">
        <v>-1</v>
      </c>
      <c r="AB564">
        <v>-1</v>
      </c>
      <c r="AC564">
        <v>-1</v>
      </c>
      <c r="AD564">
        <v>-1</v>
      </c>
      <c r="AE564">
        <v>-1</v>
      </c>
      <c r="AF564">
        <v>1</v>
      </c>
      <c r="AG564">
        <v>40.29</v>
      </c>
      <c r="AH564" t="s">
        <v>494</v>
      </c>
      <c r="AI564" t="s">
        <v>526</v>
      </c>
      <c r="AJ564" t="s">
        <v>62</v>
      </c>
      <c r="AK564">
        <v>0</v>
      </c>
      <c r="AL564">
        <v>0</v>
      </c>
      <c r="AM564">
        <v>15226</v>
      </c>
      <c r="AN564">
        <v>16153</v>
      </c>
      <c r="AO564">
        <v>217918</v>
      </c>
      <c r="AP564">
        <v>28915</v>
      </c>
      <c r="AQ564">
        <v>16893</v>
      </c>
      <c r="AR564">
        <v>21892</v>
      </c>
      <c r="AS564">
        <v>274541</v>
      </c>
      <c r="AT564">
        <v>141831</v>
      </c>
      <c r="AU564">
        <v>164257</v>
      </c>
      <c r="AV564">
        <v>36216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5075.2385923763004</v>
      </c>
      <c r="BD564">
        <v>87661.813970814095</v>
      </c>
      <c r="BE564">
        <v>104442.248229278</v>
      </c>
      <c r="BF564">
        <v>114101.198044223</v>
      </c>
      <c r="BG564">
        <v>0</v>
      </c>
      <c r="BH564">
        <v>8790.5711025301098</v>
      </c>
      <c r="BI564">
        <v>112985.21889299199</v>
      </c>
      <c r="BJ564">
        <v>147331.43470950701</v>
      </c>
      <c r="BK564">
        <v>68376.627005239701</v>
      </c>
      <c r="BL564">
        <v>0</v>
      </c>
    </row>
    <row r="565" spans="1:64" x14ac:dyDescent="0.3">
      <c r="A565">
        <v>3242</v>
      </c>
      <c r="B565">
        <v>4.9329999999999998</v>
      </c>
      <c r="C565">
        <v>346.23824999999999</v>
      </c>
      <c r="D565">
        <f t="shared" si="8"/>
        <v>1.5884990360192701</v>
      </c>
      <c r="E565" t="s">
        <v>589</v>
      </c>
      <c r="F565" t="s">
        <v>512</v>
      </c>
      <c r="G565" t="s">
        <v>62</v>
      </c>
      <c r="H565">
        <v>0.56000000000000005</v>
      </c>
      <c r="I565" t="b">
        <v>0</v>
      </c>
      <c r="J565">
        <v>5.64</v>
      </c>
      <c r="K565">
        <v>346.23880000000003</v>
      </c>
      <c r="L565" t="s">
        <v>590</v>
      </c>
      <c r="M565" t="s">
        <v>104</v>
      </c>
      <c r="N565" t="s">
        <v>591</v>
      </c>
      <c r="O565" t="s">
        <v>592</v>
      </c>
      <c r="P565">
        <v>530</v>
      </c>
      <c r="Q565" t="b">
        <v>0</v>
      </c>
      <c r="R565" t="b">
        <v>1</v>
      </c>
      <c r="S565" t="b">
        <v>0</v>
      </c>
      <c r="T565" t="s">
        <v>63</v>
      </c>
      <c r="U565" t="b">
        <v>0</v>
      </c>
      <c r="V565" t="b">
        <v>0</v>
      </c>
      <c r="W565">
        <v>3242</v>
      </c>
      <c r="X565">
        <v>0</v>
      </c>
      <c r="Y565">
        <v>0</v>
      </c>
      <c r="Z565">
        <v>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1</v>
      </c>
      <c r="AG565">
        <v>4.33</v>
      </c>
      <c r="AH565" t="s">
        <v>499</v>
      </c>
      <c r="AI565" t="s">
        <v>593</v>
      </c>
      <c r="AJ565" t="s">
        <v>62</v>
      </c>
      <c r="AK565">
        <v>49499</v>
      </c>
      <c r="AL565">
        <v>55765</v>
      </c>
      <c r="AM565">
        <v>44611</v>
      </c>
      <c r="AN565">
        <v>79699</v>
      </c>
      <c r="AO565">
        <v>68773</v>
      </c>
      <c r="AP565">
        <v>74195</v>
      </c>
      <c r="AQ565">
        <v>40424</v>
      </c>
      <c r="AR565">
        <v>22033</v>
      </c>
      <c r="AS565">
        <v>17208</v>
      </c>
      <c r="AT565">
        <v>31606</v>
      </c>
      <c r="AU565">
        <v>28410</v>
      </c>
      <c r="AV565">
        <v>36115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49958.447837946303</v>
      </c>
      <c r="BD565">
        <v>74222.429454862999</v>
      </c>
      <c r="BE565">
        <v>26554.922092035398</v>
      </c>
      <c r="BF565">
        <v>32043.8224919364</v>
      </c>
      <c r="BG565">
        <v>0</v>
      </c>
      <c r="BH565">
        <v>5591.1140101249803</v>
      </c>
      <c r="BI565">
        <v>5463.0668348969903</v>
      </c>
      <c r="BJ565">
        <v>12250.8935218109</v>
      </c>
      <c r="BK565">
        <v>3871.17828026802</v>
      </c>
      <c r="BL565">
        <v>0</v>
      </c>
    </row>
    <row r="566" spans="1:64" x14ac:dyDescent="0.3">
      <c r="A566">
        <v>5815</v>
      </c>
      <c r="B566">
        <v>13.936</v>
      </c>
      <c r="C566">
        <v>510.41561999999999</v>
      </c>
      <c r="D566">
        <f t="shared" si="8"/>
        <v>1.5477558803310447</v>
      </c>
      <c r="E566" t="s">
        <v>806</v>
      </c>
      <c r="F566" t="s">
        <v>512</v>
      </c>
      <c r="G566" t="s">
        <v>62</v>
      </c>
      <c r="H566">
        <v>0.67</v>
      </c>
      <c r="I566" t="b">
        <v>1</v>
      </c>
      <c r="J566">
        <v>8.11</v>
      </c>
      <c r="K566">
        <v>510.41640999999998</v>
      </c>
      <c r="L566" t="s">
        <v>117</v>
      </c>
      <c r="M566" t="s">
        <v>104</v>
      </c>
      <c r="N566" t="s">
        <v>807</v>
      </c>
      <c r="O566" t="s">
        <v>808</v>
      </c>
      <c r="P566">
        <v>410</v>
      </c>
      <c r="Q566" t="b">
        <v>0</v>
      </c>
      <c r="R566" t="b">
        <v>1</v>
      </c>
      <c r="S566" t="b">
        <v>1</v>
      </c>
      <c r="T566" t="s">
        <v>63</v>
      </c>
      <c r="U566" t="b">
        <v>0</v>
      </c>
      <c r="V566" t="b">
        <v>0</v>
      </c>
      <c r="W566">
        <v>5815</v>
      </c>
      <c r="X566">
        <v>0</v>
      </c>
      <c r="Y566">
        <v>0</v>
      </c>
      <c r="Z566">
        <v>1</v>
      </c>
      <c r="AA566">
        <v>0.2</v>
      </c>
      <c r="AB566">
        <v>0.95</v>
      </c>
      <c r="AC566">
        <v>0.1</v>
      </c>
      <c r="AD566">
        <v>5</v>
      </c>
      <c r="AE566">
        <v>1.4</v>
      </c>
      <c r="AF566">
        <v>1.69</v>
      </c>
      <c r="AG566">
        <v>190</v>
      </c>
      <c r="AH566" t="s">
        <v>502</v>
      </c>
      <c r="AI566" t="s">
        <v>809</v>
      </c>
      <c r="AJ566" t="s">
        <v>810</v>
      </c>
      <c r="AK566">
        <v>1347930</v>
      </c>
      <c r="AL566">
        <v>1700986</v>
      </c>
      <c r="AM566">
        <v>1359613</v>
      </c>
      <c r="AN566">
        <v>1771397</v>
      </c>
      <c r="AO566">
        <v>1809670</v>
      </c>
      <c r="AP566">
        <v>1677949</v>
      </c>
      <c r="AQ566">
        <v>2565308</v>
      </c>
      <c r="AR566">
        <v>2330238</v>
      </c>
      <c r="AS566">
        <v>2173768</v>
      </c>
      <c r="AT566">
        <v>2621170</v>
      </c>
      <c r="AU566">
        <v>2756937</v>
      </c>
      <c r="AV566">
        <v>2742556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1469509.6756180499</v>
      </c>
      <c r="BD566">
        <v>1753005.3849736899</v>
      </c>
      <c r="BE566">
        <v>2356437.8693698701</v>
      </c>
      <c r="BF566">
        <v>2706887.5523063098</v>
      </c>
      <c r="BG566">
        <v>0</v>
      </c>
      <c r="BH566">
        <v>200549.34362495801</v>
      </c>
      <c r="BI566">
        <v>67759.173263336095</v>
      </c>
      <c r="BJ566">
        <v>197080.373296487</v>
      </c>
      <c r="BK566">
        <v>74581.009149318095</v>
      </c>
      <c r="BL566">
        <v>0</v>
      </c>
    </row>
    <row r="567" spans="1:64" x14ac:dyDescent="0.3">
      <c r="A567">
        <v>6300</v>
      </c>
      <c r="B567">
        <v>15.593</v>
      </c>
      <c r="C567">
        <v>538.44690000000003</v>
      </c>
      <c r="D567">
        <f t="shared" si="8"/>
        <v>1.467180590816757</v>
      </c>
      <c r="E567" t="s">
        <v>862</v>
      </c>
      <c r="F567" t="s">
        <v>512</v>
      </c>
      <c r="G567" t="s">
        <v>62</v>
      </c>
      <c r="H567">
        <v>0.67</v>
      </c>
      <c r="I567" t="b">
        <v>1</v>
      </c>
      <c r="J567">
        <v>8.39</v>
      </c>
      <c r="K567">
        <v>538.44768999999997</v>
      </c>
      <c r="L567" t="s">
        <v>120</v>
      </c>
      <c r="M567" t="s">
        <v>104</v>
      </c>
      <c r="N567" t="s">
        <v>863</v>
      </c>
      <c r="O567" t="s">
        <v>864</v>
      </c>
      <c r="P567">
        <v>410</v>
      </c>
      <c r="Q567" t="b">
        <v>0</v>
      </c>
      <c r="R567" t="b">
        <v>1</v>
      </c>
      <c r="S567" t="b">
        <v>1</v>
      </c>
      <c r="T567" t="s">
        <v>63</v>
      </c>
      <c r="U567" t="b">
        <v>0</v>
      </c>
      <c r="V567" t="b">
        <v>0</v>
      </c>
      <c r="W567">
        <v>6300</v>
      </c>
      <c r="X567">
        <v>0</v>
      </c>
      <c r="Y567">
        <v>0</v>
      </c>
      <c r="Z567">
        <v>1</v>
      </c>
      <c r="AA567">
        <v>0.83</v>
      </c>
      <c r="AB567">
        <v>0.95</v>
      </c>
      <c r="AC567">
        <v>0.81</v>
      </c>
      <c r="AD567">
        <v>5</v>
      </c>
      <c r="AE567">
        <v>1.6</v>
      </c>
      <c r="AF567">
        <v>2.2599999999999998</v>
      </c>
      <c r="AG567">
        <v>1221.5899999999999</v>
      </c>
      <c r="AH567" t="s">
        <v>495</v>
      </c>
      <c r="AI567" t="s">
        <v>865</v>
      </c>
      <c r="AJ567" t="s">
        <v>866</v>
      </c>
      <c r="AK567">
        <v>19423132</v>
      </c>
      <c r="AL567">
        <v>18850624</v>
      </c>
      <c r="AM567">
        <v>17085107</v>
      </c>
      <c r="AN567">
        <v>22713062</v>
      </c>
      <c r="AO567">
        <v>24620726</v>
      </c>
      <c r="AP567">
        <v>23707126</v>
      </c>
      <c r="AQ567">
        <v>27632964</v>
      </c>
      <c r="AR567">
        <v>25453246</v>
      </c>
      <c r="AS567">
        <v>23603095</v>
      </c>
      <c r="AT567">
        <v>27761435</v>
      </c>
      <c r="AU567">
        <v>31356437</v>
      </c>
      <c r="AV567">
        <v>28178920</v>
      </c>
      <c r="AW567">
        <v>0</v>
      </c>
      <c r="AX567">
        <v>0</v>
      </c>
      <c r="AY567">
        <v>0</v>
      </c>
      <c r="AZ567">
        <v>9130</v>
      </c>
      <c r="BA567">
        <v>7871</v>
      </c>
      <c r="BB567">
        <v>7190</v>
      </c>
      <c r="BC567">
        <v>18452954.317972202</v>
      </c>
      <c r="BD567">
        <v>23680304.815786399</v>
      </c>
      <c r="BE567">
        <v>25563101.658141799</v>
      </c>
      <c r="BF567">
        <v>29098930.7386785</v>
      </c>
      <c r="BG567">
        <v>4031.7907991422398</v>
      </c>
      <c r="BH567">
        <v>1218686.5106661201</v>
      </c>
      <c r="BI567">
        <v>954114.482670289</v>
      </c>
      <c r="BJ567">
        <v>2017178.99036046</v>
      </c>
      <c r="BK567">
        <v>1966169.7946905401</v>
      </c>
      <c r="BL567">
        <v>4460.2888419803303</v>
      </c>
    </row>
    <row r="568" spans="1:64" x14ac:dyDescent="0.3">
      <c r="A568">
        <v>6087</v>
      </c>
      <c r="B568">
        <v>14.778</v>
      </c>
      <c r="C568">
        <v>524.43127000000004</v>
      </c>
      <c r="D568">
        <f t="shared" si="8"/>
        <v>1.4110504047048331</v>
      </c>
      <c r="E568" t="s">
        <v>837</v>
      </c>
      <c r="F568" t="s">
        <v>512</v>
      </c>
      <c r="G568" t="s">
        <v>62</v>
      </c>
      <c r="H568">
        <v>0.67</v>
      </c>
      <c r="I568" t="b">
        <v>1</v>
      </c>
      <c r="J568">
        <v>8.2799999999999994</v>
      </c>
      <c r="K568">
        <v>524.43200999999999</v>
      </c>
      <c r="L568" t="s">
        <v>838</v>
      </c>
      <c r="M568" t="s">
        <v>104</v>
      </c>
      <c r="N568" t="s">
        <v>839</v>
      </c>
      <c r="O568" t="s">
        <v>840</v>
      </c>
      <c r="P568">
        <v>530</v>
      </c>
      <c r="Q568" t="b">
        <v>0</v>
      </c>
      <c r="R568" t="b">
        <v>1</v>
      </c>
      <c r="S568" t="b">
        <v>0</v>
      </c>
      <c r="T568" t="s">
        <v>63</v>
      </c>
      <c r="U568" t="b">
        <v>0</v>
      </c>
      <c r="V568" t="b">
        <v>0</v>
      </c>
      <c r="W568">
        <v>6087</v>
      </c>
      <c r="X568">
        <v>0</v>
      </c>
      <c r="Y568">
        <v>0</v>
      </c>
      <c r="Z568">
        <v>1</v>
      </c>
      <c r="AA568">
        <v>0.28000000000000003</v>
      </c>
      <c r="AB568">
        <v>0.91</v>
      </c>
      <c r="AC568">
        <v>0.18</v>
      </c>
      <c r="AD568">
        <v>5</v>
      </c>
      <c r="AE568">
        <v>0.6</v>
      </c>
      <c r="AF568">
        <v>1.22</v>
      </c>
      <c r="AG568">
        <v>385.95</v>
      </c>
      <c r="AH568" t="s">
        <v>496</v>
      </c>
      <c r="AI568" t="s">
        <v>841</v>
      </c>
      <c r="AJ568" t="s">
        <v>842</v>
      </c>
      <c r="AK568">
        <v>7285365</v>
      </c>
      <c r="AL568">
        <v>8498346</v>
      </c>
      <c r="AM568">
        <v>6516241</v>
      </c>
      <c r="AN568">
        <v>10115983</v>
      </c>
      <c r="AO568">
        <v>8871217</v>
      </c>
      <c r="AP568">
        <v>10245802</v>
      </c>
      <c r="AQ568">
        <v>12042179</v>
      </c>
      <c r="AR568">
        <v>11041455</v>
      </c>
      <c r="AS568">
        <v>10395115</v>
      </c>
      <c r="AT568">
        <v>11771535</v>
      </c>
      <c r="AU568">
        <v>12705734</v>
      </c>
      <c r="AV568">
        <v>12564353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7433317.6219921503</v>
      </c>
      <c r="BD568">
        <v>9744333.9626731705</v>
      </c>
      <c r="BE568">
        <v>11159582.930951299</v>
      </c>
      <c r="BF568">
        <v>12347207.4305341</v>
      </c>
      <c r="BG568">
        <v>0</v>
      </c>
      <c r="BH568">
        <v>999300.87919646897</v>
      </c>
      <c r="BI568">
        <v>758921.98054208502</v>
      </c>
      <c r="BJ568">
        <v>829861.92363639397</v>
      </c>
      <c r="BK568">
        <v>503533.53687663301</v>
      </c>
      <c r="BL568">
        <v>0</v>
      </c>
    </row>
    <row r="569" spans="1:64" x14ac:dyDescent="0.3">
      <c r="A569">
        <v>6089</v>
      </c>
      <c r="B569">
        <v>14.500999999999999</v>
      </c>
      <c r="C569">
        <v>524.43133999999998</v>
      </c>
      <c r="D569">
        <f t="shared" si="8"/>
        <v>1.2775726638305607</v>
      </c>
      <c r="E569" t="s">
        <v>837</v>
      </c>
      <c r="F569" t="s">
        <v>512</v>
      </c>
      <c r="G569" t="s">
        <v>62</v>
      </c>
      <c r="H569">
        <v>0.67</v>
      </c>
      <c r="I569" t="b">
        <v>1</v>
      </c>
      <c r="J569">
        <v>8.2799999999999994</v>
      </c>
      <c r="K569">
        <v>524.43200999999999</v>
      </c>
      <c r="L569" t="s">
        <v>838</v>
      </c>
      <c r="M569" t="s">
        <v>104</v>
      </c>
      <c r="N569" t="s">
        <v>839</v>
      </c>
      <c r="O569" t="s">
        <v>840</v>
      </c>
      <c r="P569">
        <v>530</v>
      </c>
      <c r="Q569" t="b">
        <v>0</v>
      </c>
      <c r="R569" t="b">
        <v>1</v>
      </c>
      <c r="S569" t="b">
        <v>0</v>
      </c>
      <c r="T569" t="s">
        <v>63</v>
      </c>
      <c r="U569" t="b">
        <v>0</v>
      </c>
      <c r="V569" t="b">
        <v>0</v>
      </c>
      <c r="W569">
        <v>6089</v>
      </c>
      <c r="X569">
        <v>0</v>
      </c>
      <c r="Y569">
        <v>0</v>
      </c>
      <c r="Z569">
        <v>1</v>
      </c>
      <c r="AA569">
        <v>0.72</v>
      </c>
      <c r="AB569">
        <v>0.95</v>
      </c>
      <c r="AC569">
        <v>0.73</v>
      </c>
      <c r="AD569">
        <v>5</v>
      </c>
      <c r="AE569">
        <v>0.4</v>
      </c>
      <c r="AF569">
        <v>1.43</v>
      </c>
      <c r="AG569">
        <v>170.97</v>
      </c>
      <c r="AH569" t="s">
        <v>494</v>
      </c>
      <c r="AI569" t="s">
        <v>843</v>
      </c>
      <c r="AJ569" t="s">
        <v>844</v>
      </c>
      <c r="AK569">
        <v>3595732</v>
      </c>
      <c r="AL569">
        <v>3781140</v>
      </c>
      <c r="AM569">
        <v>3978724</v>
      </c>
      <c r="AN569">
        <v>3833536</v>
      </c>
      <c r="AO569">
        <v>4009978</v>
      </c>
      <c r="AP569">
        <v>3987566</v>
      </c>
      <c r="AQ569">
        <v>4495071</v>
      </c>
      <c r="AR569">
        <v>4718148</v>
      </c>
      <c r="AS569">
        <v>4095446</v>
      </c>
      <c r="AT569">
        <v>4175497</v>
      </c>
      <c r="AU569">
        <v>4482021</v>
      </c>
      <c r="AV569">
        <v>4328102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3785198.2474251902</v>
      </c>
      <c r="BD569">
        <v>3943693.3484798502</v>
      </c>
      <c r="BE569">
        <v>4436221.97170344</v>
      </c>
      <c r="BF569">
        <v>4328540.1033740398</v>
      </c>
      <c r="BG569">
        <v>0</v>
      </c>
      <c r="BH569">
        <v>191528.25826465301</v>
      </c>
      <c r="BI569">
        <v>96055.159093502196</v>
      </c>
      <c r="BJ569">
        <v>315494.648844518</v>
      </c>
      <c r="BK569">
        <v>153262.37738149101</v>
      </c>
      <c r="BL569">
        <v>0</v>
      </c>
    </row>
    <row r="570" spans="1:64" x14ac:dyDescent="0.3">
      <c r="A570">
        <v>6651</v>
      </c>
      <c r="B570">
        <v>17.341999999999999</v>
      </c>
      <c r="C570">
        <v>566.47852</v>
      </c>
      <c r="D570">
        <f t="shared" si="8"/>
        <v>0.84733944248360782</v>
      </c>
      <c r="E570" t="s">
        <v>129</v>
      </c>
      <c r="F570" t="s">
        <v>512</v>
      </c>
      <c r="G570" t="s">
        <v>62</v>
      </c>
      <c r="H570">
        <v>0.67</v>
      </c>
      <c r="I570" t="b">
        <v>1</v>
      </c>
      <c r="J570">
        <v>8.81</v>
      </c>
      <c r="K570">
        <v>566.47900000000004</v>
      </c>
      <c r="L570" t="s">
        <v>130</v>
      </c>
      <c r="M570" t="s">
        <v>104</v>
      </c>
      <c r="N570" t="s">
        <v>131</v>
      </c>
      <c r="O570" t="s">
        <v>132</v>
      </c>
      <c r="P570">
        <v>410</v>
      </c>
      <c r="Q570" t="b">
        <v>0</v>
      </c>
      <c r="R570" t="b">
        <v>1</v>
      </c>
      <c r="S570" t="b">
        <v>1</v>
      </c>
      <c r="T570" t="s">
        <v>63</v>
      </c>
      <c r="U570" t="b">
        <v>0</v>
      </c>
      <c r="V570" t="b">
        <v>0</v>
      </c>
      <c r="W570">
        <v>6651</v>
      </c>
      <c r="X570">
        <v>0</v>
      </c>
      <c r="Y570">
        <v>0</v>
      </c>
      <c r="Z570">
        <v>1</v>
      </c>
      <c r="AA570">
        <v>0.89</v>
      </c>
      <c r="AB570">
        <v>0.95</v>
      </c>
      <c r="AC570">
        <v>0.96</v>
      </c>
      <c r="AD570">
        <v>5</v>
      </c>
      <c r="AE570">
        <v>2</v>
      </c>
      <c r="AF570">
        <v>2.59</v>
      </c>
      <c r="AG570">
        <v>1134.8900000000001</v>
      </c>
      <c r="AH570" t="s">
        <v>501</v>
      </c>
      <c r="AI570" t="s">
        <v>942</v>
      </c>
      <c r="AJ570" t="s">
        <v>943</v>
      </c>
      <c r="AK570">
        <v>25022980</v>
      </c>
      <c r="AL570">
        <v>28529638</v>
      </c>
      <c r="AM570">
        <v>29589401</v>
      </c>
      <c r="AN570">
        <v>23724586</v>
      </c>
      <c r="AO570">
        <v>27080099</v>
      </c>
      <c r="AP570">
        <v>24869590</v>
      </c>
      <c r="AQ570">
        <v>21816930</v>
      </c>
      <c r="AR570">
        <v>26063055</v>
      </c>
      <c r="AS570">
        <v>19678140</v>
      </c>
      <c r="AT570">
        <v>20802928</v>
      </c>
      <c r="AU570">
        <v>23545142</v>
      </c>
      <c r="AV570">
        <v>21344479</v>
      </c>
      <c r="AW570">
        <v>14509</v>
      </c>
      <c r="AX570">
        <v>0</v>
      </c>
      <c r="AY570">
        <v>0</v>
      </c>
      <c r="AZ570">
        <v>0</v>
      </c>
      <c r="BA570">
        <v>7882</v>
      </c>
      <c r="BB570">
        <v>0</v>
      </c>
      <c r="BC570">
        <v>27714006.248345699</v>
      </c>
      <c r="BD570">
        <v>25224758.150127102</v>
      </c>
      <c r="BE570">
        <v>22519374.866535101</v>
      </c>
      <c r="BF570">
        <v>21897516.521051802</v>
      </c>
      <c r="BG570">
        <v>3731.84879652775</v>
      </c>
      <c r="BH570">
        <v>2389977.4592757002</v>
      </c>
      <c r="BI570">
        <v>1705718.2879353501</v>
      </c>
      <c r="BJ570">
        <v>3249901.1248067999</v>
      </c>
      <c r="BK570">
        <v>1452350.58581313</v>
      </c>
      <c r="BL570">
        <v>6149.4358723277001</v>
      </c>
    </row>
    <row r="571" spans="1:64" x14ac:dyDescent="0.3">
      <c r="A571">
        <v>2329</v>
      </c>
      <c r="B571">
        <v>3.8519999999999999</v>
      </c>
      <c r="C571">
        <v>292.19155999999998</v>
      </c>
      <c r="D571">
        <f t="shared" si="8"/>
        <v>0.82137828652048361</v>
      </c>
      <c r="E571" t="s">
        <v>533</v>
      </c>
      <c r="F571" t="s">
        <v>512</v>
      </c>
      <c r="G571" t="s">
        <v>62</v>
      </c>
      <c r="H571">
        <v>0.67</v>
      </c>
      <c r="I571" t="b">
        <v>0</v>
      </c>
      <c r="J571">
        <v>4.5999999999999996</v>
      </c>
      <c r="K571">
        <v>292.1918</v>
      </c>
      <c r="L571" t="s">
        <v>534</v>
      </c>
      <c r="M571" t="s">
        <v>104</v>
      </c>
      <c r="N571" t="s">
        <v>535</v>
      </c>
      <c r="O571" t="s">
        <v>536</v>
      </c>
      <c r="P571">
        <v>530</v>
      </c>
      <c r="Q571" t="b">
        <v>0</v>
      </c>
      <c r="R571" t="b">
        <v>1</v>
      </c>
      <c r="S571" t="b">
        <v>0</v>
      </c>
      <c r="T571" t="s">
        <v>63</v>
      </c>
      <c r="U571" t="b">
        <v>0</v>
      </c>
      <c r="V571" t="b">
        <v>0</v>
      </c>
      <c r="W571">
        <v>2329</v>
      </c>
      <c r="X571">
        <v>0</v>
      </c>
      <c r="Y571">
        <v>0</v>
      </c>
      <c r="Z571">
        <v>1</v>
      </c>
      <c r="AA571">
        <v>-1</v>
      </c>
      <c r="AB571">
        <v>-1</v>
      </c>
      <c r="AC571">
        <v>-1</v>
      </c>
      <c r="AD571">
        <v>-1</v>
      </c>
      <c r="AE571">
        <v>-1</v>
      </c>
      <c r="AF571">
        <v>1</v>
      </c>
      <c r="AG571">
        <v>11.11</v>
      </c>
      <c r="AH571" t="s">
        <v>495</v>
      </c>
      <c r="AI571" t="s">
        <v>537</v>
      </c>
      <c r="AJ571" t="s">
        <v>62</v>
      </c>
      <c r="AK571">
        <v>252036</v>
      </c>
      <c r="AL571">
        <v>631539</v>
      </c>
      <c r="AM571">
        <v>448620</v>
      </c>
      <c r="AN571">
        <v>337982</v>
      </c>
      <c r="AO571">
        <v>218118</v>
      </c>
      <c r="AP571">
        <v>363064</v>
      </c>
      <c r="AQ571">
        <v>747983</v>
      </c>
      <c r="AR571">
        <v>505221</v>
      </c>
      <c r="AS571">
        <v>427244</v>
      </c>
      <c r="AT571">
        <v>377669</v>
      </c>
      <c r="AU571">
        <v>418419</v>
      </c>
      <c r="AV571">
        <v>495537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444065.01728690899</v>
      </c>
      <c r="BD571">
        <v>306387.88587083702</v>
      </c>
      <c r="BE571">
        <v>560149.41414070094</v>
      </c>
      <c r="BF571">
        <v>430541.94063531299</v>
      </c>
      <c r="BG571">
        <v>0</v>
      </c>
      <c r="BH571">
        <v>189792.12502497301</v>
      </c>
      <c r="BI571">
        <v>77466.149611348694</v>
      </c>
      <c r="BJ571">
        <v>167275.804373319</v>
      </c>
      <c r="BK571">
        <v>59861.690241682401</v>
      </c>
      <c r="BL571">
        <v>0</v>
      </c>
    </row>
    <row r="572" spans="1:64" x14ac:dyDescent="0.3">
      <c r="A572">
        <v>6474</v>
      </c>
      <c r="B572">
        <v>16.452999999999999</v>
      </c>
      <c r="C572">
        <v>552.46289000000002</v>
      </c>
      <c r="D572">
        <f t="shared" si="8"/>
        <v>0.77833221568001287</v>
      </c>
      <c r="E572" t="s">
        <v>900</v>
      </c>
      <c r="F572" t="s">
        <v>512</v>
      </c>
      <c r="G572" t="s">
        <v>62</v>
      </c>
      <c r="H572">
        <v>0.67</v>
      </c>
      <c r="I572" t="b">
        <v>1</v>
      </c>
      <c r="J572">
        <v>8.6</v>
      </c>
      <c r="K572">
        <v>552.46331999999995</v>
      </c>
      <c r="L572" t="s">
        <v>126</v>
      </c>
      <c r="M572" t="s">
        <v>104</v>
      </c>
      <c r="N572" t="s">
        <v>901</v>
      </c>
      <c r="O572" t="s">
        <v>902</v>
      </c>
      <c r="P572">
        <v>410</v>
      </c>
      <c r="Q572" t="b">
        <v>0</v>
      </c>
      <c r="R572" t="b">
        <v>1</v>
      </c>
      <c r="S572" t="b">
        <v>1</v>
      </c>
      <c r="T572" t="s">
        <v>63</v>
      </c>
      <c r="U572" t="b">
        <v>0</v>
      </c>
      <c r="V572" t="b">
        <v>0</v>
      </c>
      <c r="W572">
        <v>6474</v>
      </c>
      <c r="X572">
        <v>0</v>
      </c>
      <c r="Y572">
        <v>0</v>
      </c>
      <c r="Z572">
        <v>1</v>
      </c>
      <c r="AA572">
        <v>0.94</v>
      </c>
      <c r="AB572">
        <v>0.96</v>
      </c>
      <c r="AC572">
        <v>0.9</v>
      </c>
      <c r="AD572">
        <v>5</v>
      </c>
      <c r="AE572">
        <v>1.8</v>
      </c>
      <c r="AF572">
        <v>2.4500000000000002</v>
      </c>
      <c r="AG572">
        <v>3777.94</v>
      </c>
      <c r="AH572" t="s">
        <v>493</v>
      </c>
      <c r="AI572" t="s">
        <v>903</v>
      </c>
      <c r="AJ572" t="s">
        <v>904</v>
      </c>
      <c r="AK572">
        <v>50152262</v>
      </c>
      <c r="AL572">
        <v>55032269</v>
      </c>
      <c r="AM572">
        <v>51913227</v>
      </c>
      <c r="AN572">
        <v>58907137</v>
      </c>
      <c r="AO572">
        <v>61578789</v>
      </c>
      <c r="AP572">
        <v>60359339</v>
      </c>
      <c r="AQ572">
        <v>67925330</v>
      </c>
      <c r="AR572">
        <v>67453127</v>
      </c>
      <c r="AS572">
        <v>62315996</v>
      </c>
      <c r="AT572">
        <v>66557181</v>
      </c>
      <c r="AU572">
        <v>73008836</v>
      </c>
      <c r="AV572">
        <v>65593264</v>
      </c>
      <c r="AW572">
        <v>0</v>
      </c>
      <c r="AX572">
        <v>0</v>
      </c>
      <c r="AY572">
        <v>0</v>
      </c>
      <c r="AZ572">
        <v>0</v>
      </c>
      <c r="BA572">
        <v>8454</v>
      </c>
      <c r="BB572">
        <v>5978</v>
      </c>
      <c r="BC572">
        <v>52365919.243460201</v>
      </c>
      <c r="BD572">
        <v>60281755.215764798</v>
      </c>
      <c r="BE572">
        <v>65898151.038486503</v>
      </c>
      <c r="BF572">
        <v>68386427.004634097</v>
      </c>
      <c r="BG572">
        <v>2405.2908567935701</v>
      </c>
      <c r="BH572">
        <v>2471298.22707792</v>
      </c>
      <c r="BI572">
        <v>1337514.5683536599</v>
      </c>
      <c r="BJ572">
        <v>3111208.8761590798</v>
      </c>
      <c r="BK572">
        <v>4032032.2888347399</v>
      </c>
      <c r="BL572">
        <v>3807.5966084976399</v>
      </c>
    </row>
    <row r="573" spans="1:64" x14ac:dyDescent="0.3">
      <c r="A573">
        <v>6302</v>
      </c>
      <c r="B573">
        <v>15.359</v>
      </c>
      <c r="C573">
        <v>538.44732999999997</v>
      </c>
      <c r="D573">
        <f t="shared" si="8"/>
        <v>0.66858862371678496</v>
      </c>
      <c r="E573" t="s">
        <v>862</v>
      </c>
      <c r="F573" t="s">
        <v>512</v>
      </c>
      <c r="G573" t="s">
        <v>62</v>
      </c>
      <c r="H573">
        <v>0.67</v>
      </c>
      <c r="I573" t="b">
        <v>1</v>
      </c>
      <c r="J573">
        <v>8.39</v>
      </c>
      <c r="K573">
        <v>538.44768999999997</v>
      </c>
      <c r="L573" t="s">
        <v>120</v>
      </c>
      <c r="M573" t="s">
        <v>104</v>
      </c>
      <c r="N573" t="s">
        <v>863</v>
      </c>
      <c r="O573" t="s">
        <v>864</v>
      </c>
      <c r="P573">
        <v>410</v>
      </c>
      <c r="Q573" t="b">
        <v>0</v>
      </c>
      <c r="R573" t="b">
        <v>1</v>
      </c>
      <c r="S573" t="b">
        <v>1</v>
      </c>
      <c r="T573" t="s">
        <v>63</v>
      </c>
      <c r="U573" t="b">
        <v>0</v>
      </c>
      <c r="V573" t="b">
        <v>0</v>
      </c>
      <c r="W573">
        <v>6302</v>
      </c>
      <c r="X573">
        <v>0</v>
      </c>
      <c r="Y573">
        <v>0</v>
      </c>
      <c r="Z573">
        <v>1</v>
      </c>
      <c r="AA573">
        <v>0.83</v>
      </c>
      <c r="AB573">
        <v>0.96</v>
      </c>
      <c r="AC573">
        <v>0.8</v>
      </c>
      <c r="AD573">
        <v>5</v>
      </c>
      <c r="AE573">
        <v>1.6</v>
      </c>
      <c r="AF573">
        <v>2.2599999999999998</v>
      </c>
      <c r="AG573">
        <v>2841.54</v>
      </c>
      <c r="AH573" t="s">
        <v>504</v>
      </c>
      <c r="AI573" t="s">
        <v>867</v>
      </c>
      <c r="AJ573" t="s">
        <v>868</v>
      </c>
      <c r="AK573">
        <v>47879802</v>
      </c>
      <c r="AL573">
        <v>53607150</v>
      </c>
      <c r="AM573">
        <v>55794965</v>
      </c>
      <c r="AN573">
        <v>44166332</v>
      </c>
      <c r="AO573">
        <v>46691794</v>
      </c>
      <c r="AP573">
        <v>44897363</v>
      </c>
      <c r="AQ573">
        <v>53602887</v>
      </c>
      <c r="AR573">
        <v>57737925</v>
      </c>
      <c r="AS573">
        <v>47284225</v>
      </c>
      <c r="AT573">
        <v>42816581</v>
      </c>
      <c r="AU573">
        <v>47342097</v>
      </c>
      <c r="AV573">
        <v>44827622</v>
      </c>
      <c r="AW573">
        <v>0</v>
      </c>
      <c r="AX573">
        <v>4957</v>
      </c>
      <c r="AY573">
        <v>0</v>
      </c>
      <c r="AZ573">
        <v>0</v>
      </c>
      <c r="BA573">
        <v>5931</v>
      </c>
      <c r="BB573">
        <v>19837</v>
      </c>
      <c r="BC573">
        <v>52427305.4252185</v>
      </c>
      <c r="BD573">
        <v>45251829.563791402</v>
      </c>
      <c r="BE573">
        <v>52875012.453696497</v>
      </c>
      <c r="BF573">
        <v>44995433.261149101</v>
      </c>
      <c r="BG573">
        <v>5120.8103884259399</v>
      </c>
      <c r="BH573">
        <v>4087355.47884834</v>
      </c>
      <c r="BI573">
        <v>1299509.5829264901</v>
      </c>
      <c r="BJ573">
        <v>5264723.5225095497</v>
      </c>
      <c r="BK573">
        <v>2267419.8667551</v>
      </c>
      <c r="BL573">
        <v>7693.0278350279104</v>
      </c>
    </row>
    <row r="574" spans="1:64" x14ac:dyDescent="0.3">
      <c r="A574">
        <v>1893</v>
      </c>
      <c r="B574">
        <v>2.5649999999999999</v>
      </c>
      <c r="C574">
        <v>256.19164999999998</v>
      </c>
      <c r="D574">
        <f t="shared" si="8"/>
        <v>0.5854988333708977</v>
      </c>
      <c r="E574" t="s">
        <v>517</v>
      </c>
      <c r="F574" t="s">
        <v>512</v>
      </c>
      <c r="G574" t="s">
        <v>62</v>
      </c>
      <c r="H574">
        <v>0.67</v>
      </c>
      <c r="I574" t="b">
        <v>0</v>
      </c>
      <c r="J574">
        <v>4.68</v>
      </c>
      <c r="K574">
        <v>256.1918</v>
      </c>
      <c r="L574" t="s">
        <v>518</v>
      </c>
      <c r="M574" t="s">
        <v>104</v>
      </c>
      <c r="N574" t="s">
        <v>519</v>
      </c>
      <c r="O574" t="s">
        <v>520</v>
      </c>
      <c r="P574">
        <v>530</v>
      </c>
      <c r="Q574" t="b">
        <v>0</v>
      </c>
      <c r="R574" t="b">
        <v>1</v>
      </c>
      <c r="S574" t="b">
        <v>0</v>
      </c>
      <c r="T574" t="s">
        <v>63</v>
      </c>
      <c r="U574" t="b">
        <v>0</v>
      </c>
      <c r="V574" t="b">
        <v>0</v>
      </c>
      <c r="W574">
        <v>1893</v>
      </c>
      <c r="X574">
        <v>0</v>
      </c>
      <c r="Y574">
        <v>0</v>
      </c>
      <c r="Z574">
        <v>1</v>
      </c>
      <c r="AA574">
        <v>-1</v>
      </c>
      <c r="AB574">
        <v>-1</v>
      </c>
      <c r="AC574">
        <v>-1</v>
      </c>
      <c r="AD574">
        <v>-1</v>
      </c>
      <c r="AE574">
        <v>-1</v>
      </c>
      <c r="AF574">
        <v>1</v>
      </c>
      <c r="AG574">
        <v>73.56</v>
      </c>
      <c r="AH574" t="s">
        <v>495</v>
      </c>
      <c r="AI574" t="s">
        <v>521</v>
      </c>
      <c r="AJ574" t="s">
        <v>62</v>
      </c>
      <c r="AK574">
        <v>1065234</v>
      </c>
      <c r="AL574">
        <v>1905618</v>
      </c>
      <c r="AM574">
        <v>1056878</v>
      </c>
      <c r="AN574">
        <v>956041</v>
      </c>
      <c r="AO574">
        <v>1226040</v>
      </c>
      <c r="AP574">
        <v>1153934</v>
      </c>
      <c r="AQ574">
        <v>1451530</v>
      </c>
      <c r="AR574">
        <v>1187047</v>
      </c>
      <c r="AS574">
        <v>1112773</v>
      </c>
      <c r="AT574">
        <v>1000201</v>
      </c>
      <c r="AU574">
        <v>1275721</v>
      </c>
      <c r="AV574">
        <v>1153452</v>
      </c>
      <c r="AW574">
        <v>0</v>
      </c>
      <c r="AX574">
        <v>0</v>
      </c>
      <c r="AY574">
        <v>0</v>
      </c>
      <c r="AZ574">
        <v>3311</v>
      </c>
      <c r="BA574">
        <v>0</v>
      </c>
      <c r="BB574">
        <v>0</v>
      </c>
      <c r="BC574">
        <v>1342576.7361601</v>
      </c>
      <c r="BD574">
        <v>1112005.09040511</v>
      </c>
      <c r="BE574">
        <v>1250449.99910727</v>
      </c>
      <c r="BF574">
        <v>1143124.7845721799</v>
      </c>
      <c r="BG574">
        <v>551.83502931147996</v>
      </c>
      <c r="BH574">
        <v>487625.91209928098</v>
      </c>
      <c r="BI574">
        <v>139798.08861898899</v>
      </c>
      <c r="BJ574">
        <v>178056.164452611</v>
      </c>
      <c r="BK574">
        <v>138050.32674800701</v>
      </c>
      <c r="BL574">
        <v>1351.7142440069199</v>
      </c>
    </row>
    <row r="575" spans="1:64" x14ac:dyDescent="0.3">
      <c r="A575">
        <v>7140</v>
      </c>
      <c r="B575">
        <v>18.806999999999999</v>
      </c>
      <c r="C575">
        <v>594.51000999999997</v>
      </c>
      <c r="D575">
        <f t="shared" si="8"/>
        <v>0.50461698475570704</v>
      </c>
      <c r="E575" t="s">
        <v>1056</v>
      </c>
      <c r="F575" t="s">
        <v>512</v>
      </c>
      <c r="G575" t="s">
        <v>62</v>
      </c>
      <c r="H575">
        <v>0.67</v>
      </c>
      <c r="I575" t="b">
        <v>1</v>
      </c>
      <c r="J575">
        <v>9.61</v>
      </c>
      <c r="K575">
        <v>594.51031</v>
      </c>
      <c r="L575" t="s">
        <v>1057</v>
      </c>
      <c r="M575" t="s">
        <v>104</v>
      </c>
      <c r="N575" t="s">
        <v>1058</v>
      </c>
      <c r="O575" t="s">
        <v>1059</v>
      </c>
      <c r="P575">
        <v>410</v>
      </c>
      <c r="Q575" t="b">
        <v>0</v>
      </c>
      <c r="R575" t="b">
        <v>1</v>
      </c>
      <c r="S575" t="b">
        <v>1</v>
      </c>
      <c r="T575" t="s">
        <v>63</v>
      </c>
      <c r="U575" t="b">
        <v>0</v>
      </c>
      <c r="V575" t="b">
        <v>0</v>
      </c>
      <c r="W575">
        <v>7140</v>
      </c>
      <c r="X575">
        <v>0</v>
      </c>
      <c r="Y575">
        <v>0</v>
      </c>
      <c r="Z575">
        <v>1</v>
      </c>
      <c r="AA575">
        <v>0.57999999999999996</v>
      </c>
      <c r="AB575">
        <v>0.67</v>
      </c>
      <c r="AC575">
        <v>0.95</v>
      </c>
      <c r="AD575">
        <v>5</v>
      </c>
      <c r="AE575">
        <v>2</v>
      </c>
      <c r="AF575">
        <v>2.46</v>
      </c>
      <c r="AG575">
        <v>63.07</v>
      </c>
      <c r="AH575" t="s">
        <v>502</v>
      </c>
      <c r="AI575" t="s">
        <v>1060</v>
      </c>
      <c r="AJ575" t="s">
        <v>1061</v>
      </c>
      <c r="AK575">
        <v>3424354</v>
      </c>
      <c r="AL575">
        <v>4760392</v>
      </c>
      <c r="AM575">
        <v>5906901</v>
      </c>
      <c r="AN575">
        <v>1940696</v>
      </c>
      <c r="AO575">
        <v>2734015</v>
      </c>
      <c r="AP575">
        <v>2395938</v>
      </c>
      <c r="AQ575">
        <v>1782790</v>
      </c>
      <c r="AR575">
        <v>2808465</v>
      </c>
      <c r="AS575">
        <v>1618347</v>
      </c>
      <c r="AT575">
        <v>1228421</v>
      </c>
      <c r="AU575">
        <v>1487402</v>
      </c>
      <c r="AV575">
        <v>1344511</v>
      </c>
      <c r="AW575">
        <v>12417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4697215.7361399503</v>
      </c>
      <c r="BD575">
        <v>2356883.16936757</v>
      </c>
      <c r="BE575">
        <v>2069867.3187100801</v>
      </c>
      <c r="BF575">
        <v>1353444.72057783</v>
      </c>
      <c r="BG575">
        <v>2069.4744873469099</v>
      </c>
      <c r="BH575">
        <v>1242478.63208367</v>
      </c>
      <c r="BI575">
        <v>398098.56461517198</v>
      </c>
      <c r="BJ575">
        <v>644907.33760070102</v>
      </c>
      <c r="BK575">
        <v>129721.60391628899</v>
      </c>
      <c r="BL575">
        <v>5069.1565297077404</v>
      </c>
    </row>
    <row r="576" spans="1:64" x14ac:dyDescent="0.3">
      <c r="A576">
        <v>2943</v>
      </c>
      <c r="B576">
        <v>4.782</v>
      </c>
      <c r="C576">
        <v>328.24914999999999</v>
      </c>
      <c r="D576">
        <f t="shared" si="8"/>
        <v>0.45696974835647886</v>
      </c>
      <c r="E576" t="s">
        <v>573</v>
      </c>
      <c r="F576" t="s">
        <v>512</v>
      </c>
      <c r="G576" t="s">
        <v>62</v>
      </c>
      <c r="H576">
        <v>0.67</v>
      </c>
      <c r="I576" t="b">
        <v>1</v>
      </c>
      <c r="J576">
        <v>5.86</v>
      </c>
      <c r="K576">
        <v>328.24930000000001</v>
      </c>
      <c r="L576" t="s">
        <v>79</v>
      </c>
      <c r="M576" t="s">
        <v>104</v>
      </c>
      <c r="N576" t="s">
        <v>574</v>
      </c>
      <c r="O576" t="s">
        <v>575</v>
      </c>
      <c r="P576">
        <v>410</v>
      </c>
      <c r="Q576" t="b">
        <v>0</v>
      </c>
      <c r="R576" t="b">
        <v>1</v>
      </c>
      <c r="S576" t="b">
        <v>1</v>
      </c>
      <c r="T576" t="s">
        <v>63</v>
      </c>
      <c r="U576" t="b">
        <v>0</v>
      </c>
      <c r="V576" t="b">
        <v>0</v>
      </c>
      <c r="W576">
        <v>2943</v>
      </c>
      <c r="X576">
        <v>0</v>
      </c>
      <c r="Y576">
        <v>0</v>
      </c>
      <c r="Z576">
        <v>1</v>
      </c>
      <c r="AA576">
        <v>1</v>
      </c>
      <c r="AB576">
        <v>0.75</v>
      </c>
      <c r="AC576">
        <v>0.75</v>
      </c>
      <c r="AD576">
        <v>1</v>
      </c>
      <c r="AE576">
        <v>2</v>
      </c>
      <c r="AF576">
        <v>2.48</v>
      </c>
      <c r="AG576">
        <v>413.92</v>
      </c>
      <c r="AH576" t="s">
        <v>503</v>
      </c>
      <c r="AI576" t="s">
        <v>576</v>
      </c>
      <c r="AJ576" t="s">
        <v>577</v>
      </c>
      <c r="AK576">
        <v>5543618</v>
      </c>
      <c r="AL576">
        <v>8699112</v>
      </c>
      <c r="AM576">
        <v>6484673</v>
      </c>
      <c r="AN576">
        <v>7176779</v>
      </c>
      <c r="AO576">
        <v>7286099</v>
      </c>
      <c r="AP576">
        <v>7555119</v>
      </c>
      <c r="AQ576">
        <v>4196917</v>
      </c>
      <c r="AR576">
        <v>4547100</v>
      </c>
      <c r="AS576">
        <v>4543024</v>
      </c>
      <c r="AT576">
        <v>7188032</v>
      </c>
      <c r="AU576">
        <v>7826103</v>
      </c>
      <c r="AV576">
        <v>8327473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6909134.3894359497</v>
      </c>
      <c r="BD576">
        <v>7339332.1146569904</v>
      </c>
      <c r="BE576">
        <v>4429013.8528631898</v>
      </c>
      <c r="BF576">
        <v>7780536.1083013499</v>
      </c>
      <c r="BG576">
        <v>0</v>
      </c>
      <c r="BH576">
        <v>1620003.3519063001</v>
      </c>
      <c r="BI576">
        <v>194706.95254602999</v>
      </c>
      <c r="BJ576">
        <v>201011.72717922</v>
      </c>
      <c r="BK576">
        <v>571085.80054817197</v>
      </c>
      <c r="BL576">
        <v>0</v>
      </c>
    </row>
    <row r="577" spans="1:64" x14ac:dyDescent="0.3">
      <c r="A577">
        <v>2240</v>
      </c>
      <c r="B577">
        <v>3.556</v>
      </c>
      <c r="C577">
        <v>284.22298999999998</v>
      </c>
      <c r="D577">
        <f t="shared" si="8"/>
        <v>0.42220352890406987</v>
      </c>
      <c r="E577" t="s">
        <v>527</v>
      </c>
      <c r="F577" t="s">
        <v>512</v>
      </c>
      <c r="G577" t="s">
        <v>62</v>
      </c>
      <c r="H577">
        <v>0.67</v>
      </c>
      <c r="I577" t="b">
        <v>0</v>
      </c>
      <c r="J577">
        <v>5.52</v>
      </c>
      <c r="K577">
        <v>284.22311000000002</v>
      </c>
      <c r="L577" t="s">
        <v>528</v>
      </c>
      <c r="M577" t="s">
        <v>104</v>
      </c>
      <c r="N577" t="s">
        <v>529</v>
      </c>
      <c r="O577" t="s">
        <v>530</v>
      </c>
      <c r="P577">
        <v>530</v>
      </c>
      <c r="Q577" t="b">
        <v>0</v>
      </c>
      <c r="R577" t="b">
        <v>1</v>
      </c>
      <c r="S577" t="b">
        <v>0</v>
      </c>
      <c r="T577" t="s">
        <v>63</v>
      </c>
      <c r="U577" t="b">
        <v>0</v>
      </c>
      <c r="V577" t="b">
        <v>0</v>
      </c>
      <c r="W577">
        <v>2240</v>
      </c>
      <c r="X577">
        <v>0</v>
      </c>
      <c r="Y577">
        <v>0</v>
      </c>
      <c r="Z577">
        <v>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1</v>
      </c>
      <c r="AG577">
        <v>12.08</v>
      </c>
      <c r="AH577" t="s">
        <v>501</v>
      </c>
      <c r="AI577" t="s">
        <v>531</v>
      </c>
      <c r="AJ577" t="s">
        <v>62</v>
      </c>
      <c r="AK577">
        <v>275223</v>
      </c>
      <c r="AL577">
        <v>309312</v>
      </c>
      <c r="AM577">
        <v>301656</v>
      </c>
      <c r="AN577">
        <v>358373</v>
      </c>
      <c r="AO577">
        <v>343132</v>
      </c>
      <c r="AP577">
        <v>305419</v>
      </c>
      <c r="AQ577">
        <v>374027</v>
      </c>
      <c r="AR577">
        <v>384552</v>
      </c>
      <c r="AS577">
        <v>316094</v>
      </c>
      <c r="AT577">
        <v>342429</v>
      </c>
      <c r="AU577">
        <v>344282</v>
      </c>
      <c r="AV577">
        <v>378162</v>
      </c>
      <c r="AW577">
        <v>0</v>
      </c>
      <c r="AX577">
        <v>0</v>
      </c>
      <c r="AY577">
        <v>3258</v>
      </c>
      <c r="AZ577">
        <v>0</v>
      </c>
      <c r="BA577">
        <v>0</v>
      </c>
      <c r="BB577">
        <v>0</v>
      </c>
      <c r="BC577">
        <v>295396.84072068601</v>
      </c>
      <c r="BD577">
        <v>335641.27286180301</v>
      </c>
      <c r="BE577">
        <v>358224.41025324899</v>
      </c>
      <c r="BF577">
        <v>354957.888512604</v>
      </c>
      <c r="BG577">
        <v>542.96394700184305</v>
      </c>
      <c r="BH577">
        <v>17885.9433141105</v>
      </c>
      <c r="BI577">
        <v>27259.913424661001</v>
      </c>
      <c r="BJ577">
        <v>36863.794264316501</v>
      </c>
      <c r="BK577">
        <v>20116.8320113476</v>
      </c>
      <c r="BL577">
        <v>1329.98461888208</v>
      </c>
    </row>
    <row r="578" spans="1:64" x14ac:dyDescent="0.3">
      <c r="A578">
        <v>2649</v>
      </c>
      <c r="B578">
        <v>7.1429999999999998</v>
      </c>
      <c r="C578">
        <v>312.25427000000002</v>
      </c>
      <c r="D578">
        <f t="shared" si="8"/>
        <v>0.38430204289920861</v>
      </c>
      <c r="E578" t="s">
        <v>550</v>
      </c>
      <c r="F578" t="s">
        <v>512</v>
      </c>
      <c r="G578" t="s">
        <v>62</v>
      </c>
      <c r="H578">
        <v>0.67</v>
      </c>
      <c r="I578" t="b">
        <v>0</v>
      </c>
      <c r="J578">
        <v>6.28</v>
      </c>
      <c r="K578">
        <v>312.25439</v>
      </c>
      <c r="L578" t="s">
        <v>551</v>
      </c>
      <c r="M578" t="s">
        <v>104</v>
      </c>
      <c r="N578" t="s">
        <v>552</v>
      </c>
      <c r="O578" t="s">
        <v>553</v>
      </c>
      <c r="P578">
        <v>530</v>
      </c>
      <c r="Q578" t="b">
        <v>0</v>
      </c>
      <c r="R578" t="b">
        <v>1</v>
      </c>
      <c r="S578" t="b">
        <v>0</v>
      </c>
      <c r="T578" t="s">
        <v>63</v>
      </c>
      <c r="U578" t="b">
        <v>0</v>
      </c>
      <c r="V578" t="b">
        <v>0</v>
      </c>
      <c r="W578">
        <v>2649</v>
      </c>
      <c r="X578">
        <v>0</v>
      </c>
      <c r="Y578">
        <v>0</v>
      </c>
      <c r="Z578">
        <v>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1</v>
      </c>
      <c r="AG578">
        <v>8.56</v>
      </c>
      <c r="AH578" t="s">
        <v>500</v>
      </c>
      <c r="AI578" t="s">
        <v>554</v>
      </c>
      <c r="AJ578" t="s">
        <v>62</v>
      </c>
      <c r="AK578">
        <v>83644</v>
      </c>
      <c r="AL578">
        <v>96095</v>
      </c>
      <c r="AM578">
        <v>92827</v>
      </c>
      <c r="AN578">
        <v>72456</v>
      </c>
      <c r="AO578">
        <v>78562</v>
      </c>
      <c r="AP578">
        <v>66988</v>
      </c>
      <c r="AQ578">
        <v>62905</v>
      </c>
      <c r="AR578">
        <v>87670</v>
      </c>
      <c r="AS578">
        <v>88641</v>
      </c>
      <c r="AT578">
        <v>65703</v>
      </c>
      <c r="AU578">
        <v>75002</v>
      </c>
      <c r="AV578">
        <v>61292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90855.271673371404</v>
      </c>
      <c r="BD578">
        <v>72668.904155187105</v>
      </c>
      <c r="BE578">
        <v>79738.756286909294</v>
      </c>
      <c r="BF578">
        <v>67332.334468128698</v>
      </c>
      <c r="BG578">
        <v>0</v>
      </c>
      <c r="BH578">
        <v>6455.5424884336799</v>
      </c>
      <c r="BI578">
        <v>5790.0128645720297</v>
      </c>
      <c r="BJ578">
        <v>14586.4079016303</v>
      </c>
      <c r="BK578">
        <v>6998.6018710532799</v>
      </c>
      <c r="BL578">
        <v>0</v>
      </c>
    </row>
    <row r="579" spans="1:64" x14ac:dyDescent="0.3">
      <c r="A579">
        <v>2707</v>
      </c>
      <c r="B579">
        <v>4.0709999999999997</v>
      </c>
      <c r="C579">
        <v>314.23361</v>
      </c>
      <c r="D579">
        <f t="shared" si="8"/>
        <v>0.2864110373907876</v>
      </c>
      <c r="E579" t="s">
        <v>556</v>
      </c>
      <c r="F579" t="s">
        <v>512</v>
      </c>
      <c r="G579" t="s">
        <v>62</v>
      </c>
      <c r="H579">
        <v>0.67</v>
      </c>
      <c r="I579" t="b">
        <v>1</v>
      </c>
      <c r="J579">
        <v>5.33</v>
      </c>
      <c r="K579">
        <v>314.2337</v>
      </c>
      <c r="L579" t="s">
        <v>77</v>
      </c>
      <c r="M579" t="s">
        <v>104</v>
      </c>
      <c r="N579" t="s">
        <v>557</v>
      </c>
      <c r="O579" t="s">
        <v>558</v>
      </c>
      <c r="P579">
        <v>410</v>
      </c>
      <c r="Q579" t="b">
        <v>0</v>
      </c>
      <c r="R579" t="b">
        <v>1</v>
      </c>
      <c r="S579" t="b">
        <v>1</v>
      </c>
      <c r="T579" t="s">
        <v>63</v>
      </c>
      <c r="U579" t="b">
        <v>0</v>
      </c>
      <c r="V579" t="b">
        <v>0</v>
      </c>
      <c r="W579">
        <v>2707</v>
      </c>
      <c r="X579">
        <v>0</v>
      </c>
      <c r="Y579">
        <v>0</v>
      </c>
      <c r="Z579">
        <v>1</v>
      </c>
      <c r="AA579">
        <v>1</v>
      </c>
      <c r="AB579">
        <v>0.75</v>
      </c>
      <c r="AC579">
        <v>0.75</v>
      </c>
      <c r="AD579">
        <v>1</v>
      </c>
      <c r="AE579">
        <v>2</v>
      </c>
      <c r="AF579">
        <v>2.48</v>
      </c>
      <c r="AG579">
        <v>169.26</v>
      </c>
      <c r="AH579" t="s">
        <v>494</v>
      </c>
      <c r="AI579" t="s">
        <v>559</v>
      </c>
      <c r="AJ579" t="s">
        <v>560</v>
      </c>
      <c r="AK579">
        <v>1644925</v>
      </c>
      <c r="AL579">
        <v>2341671</v>
      </c>
      <c r="AM579">
        <v>1495339</v>
      </c>
      <c r="AN579">
        <v>2245695</v>
      </c>
      <c r="AO579">
        <v>2408388</v>
      </c>
      <c r="AP579">
        <v>2470421</v>
      </c>
      <c r="AQ579">
        <v>1698189</v>
      </c>
      <c r="AR579">
        <v>1625712</v>
      </c>
      <c r="AS579">
        <v>1769548</v>
      </c>
      <c r="AT579">
        <v>3228066</v>
      </c>
      <c r="AU579">
        <v>3488643</v>
      </c>
      <c r="AV579">
        <v>3721999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1827311.27749833</v>
      </c>
      <c r="BD579">
        <v>2374834.6421875302</v>
      </c>
      <c r="BE579">
        <v>1697816.47626383</v>
      </c>
      <c r="BF579">
        <v>3479569.68512792</v>
      </c>
      <c r="BG579">
        <v>0</v>
      </c>
      <c r="BH579">
        <v>451683.71564636001</v>
      </c>
      <c r="BI579">
        <v>116059.875137697</v>
      </c>
      <c r="BJ579">
        <v>71919.107135180006</v>
      </c>
      <c r="BK579">
        <v>247091.52421134399</v>
      </c>
      <c r="BL579">
        <v>0</v>
      </c>
    </row>
    <row r="580" spans="1:64" x14ac:dyDescent="0.3">
      <c r="A580">
        <v>1477</v>
      </c>
      <c r="B580">
        <v>2.1669999999999998</v>
      </c>
      <c r="C580">
        <v>228.16046</v>
      </c>
      <c r="D580">
        <f t="shared" si="8"/>
        <v>0.21914397012633333</v>
      </c>
      <c r="E580" t="s">
        <v>511</v>
      </c>
      <c r="F580" t="s">
        <v>512</v>
      </c>
      <c r="G580" t="s">
        <v>62</v>
      </c>
      <c r="H580">
        <v>0.06</v>
      </c>
      <c r="I580" t="b">
        <v>0</v>
      </c>
      <c r="J580">
        <v>3.04</v>
      </c>
      <c r="K580">
        <v>228.16050999999999</v>
      </c>
      <c r="L580" t="s">
        <v>513</v>
      </c>
      <c r="M580" t="s">
        <v>104</v>
      </c>
      <c r="N580" t="s">
        <v>514</v>
      </c>
      <c r="O580" t="s">
        <v>515</v>
      </c>
      <c r="P580">
        <v>530</v>
      </c>
      <c r="Q580" t="b">
        <v>0</v>
      </c>
      <c r="R580" t="b">
        <v>1</v>
      </c>
      <c r="S580" t="b">
        <v>0</v>
      </c>
      <c r="T580" t="s">
        <v>63</v>
      </c>
      <c r="U580" t="b">
        <v>0</v>
      </c>
      <c r="V580" t="b">
        <v>0</v>
      </c>
      <c r="W580">
        <v>1477</v>
      </c>
      <c r="X580">
        <v>0</v>
      </c>
      <c r="Y580">
        <v>0</v>
      </c>
      <c r="Z580">
        <v>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1</v>
      </c>
      <c r="AG580">
        <v>5.93</v>
      </c>
      <c r="AH580" t="s">
        <v>507</v>
      </c>
      <c r="AI580" t="s">
        <v>516</v>
      </c>
      <c r="AJ580" t="s">
        <v>62</v>
      </c>
      <c r="AK580">
        <v>315915</v>
      </c>
      <c r="AL580">
        <v>367670</v>
      </c>
      <c r="AM580">
        <v>277300</v>
      </c>
      <c r="AN580">
        <v>327799</v>
      </c>
      <c r="AO580">
        <v>418041</v>
      </c>
      <c r="AP580">
        <v>308199</v>
      </c>
      <c r="AQ580">
        <v>278928</v>
      </c>
      <c r="AR580">
        <v>401377</v>
      </c>
      <c r="AS580">
        <v>442313</v>
      </c>
      <c r="AT580">
        <v>271145</v>
      </c>
      <c r="AU580">
        <v>287058</v>
      </c>
      <c r="AV580">
        <v>310576</v>
      </c>
      <c r="AW580">
        <v>22182</v>
      </c>
      <c r="AX580">
        <v>3431</v>
      </c>
      <c r="AY580">
        <v>30854</v>
      </c>
      <c r="AZ580">
        <v>37529</v>
      </c>
      <c r="BA580">
        <v>23690</v>
      </c>
      <c r="BB580">
        <v>31702</v>
      </c>
      <c r="BC580">
        <v>320295.21983385598</v>
      </c>
      <c r="BD580">
        <v>351346.34962033201</v>
      </c>
      <c r="BE580">
        <v>374205.96175082598</v>
      </c>
      <c r="BF580">
        <v>289593.04033401399</v>
      </c>
      <c r="BG580">
        <v>24897.826601306599</v>
      </c>
      <c r="BH580">
        <v>45344.0599177775</v>
      </c>
      <c r="BI580">
        <v>58584.526888612803</v>
      </c>
      <c r="BJ580">
        <v>85013.589268893702</v>
      </c>
      <c r="BK580">
        <v>19837.264183209201</v>
      </c>
      <c r="BL580">
        <v>11924.720698135599</v>
      </c>
    </row>
    <row r="581" spans="1:64" x14ac:dyDescent="0.3">
      <c r="A581">
        <v>2604</v>
      </c>
      <c r="B581">
        <v>8.6289999999999996</v>
      </c>
      <c r="C581">
        <v>310.23874000000001</v>
      </c>
      <c r="D581">
        <f t="shared" si="8"/>
        <v>0.19339940722773816</v>
      </c>
      <c r="E581" t="s">
        <v>545</v>
      </c>
      <c r="F581" t="s">
        <v>512</v>
      </c>
      <c r="G581" t="s">
        <v>62</v>
      </c>
      <c r="H581">
        <v>0.67</v>
      </c>
      <c r="I581" t="b">
        <v>0</v>
      </c>
      <c r="J581">
        <v>5.86</v>
      </c>
      <c r="K581">
        <v>310.23880000000003</v>
      </c>
      <c r="L581" t="s">
        <v>546</v>
      </c>
      <c r="M581" t="s">
        <v>104</v>
      </c>
      <c r="N581" t="s">
        <v>547</v>
      </c>
      <c r="O581" t="s">
        <v>548</v>
      </c>
      <c r="P581">
        <v>530</v>
      </c>
      <c r="Q581" t="b">
        <v>0</v>
      </c>
      <c r="R581" t="b">
        <v>1</v>
      </c>
      <c r="S581" t="b">
        <v>0</v>
      </c>
      <c r="T581" t="s">
        <v>63</v>
      </c>
      <c r="U581" t="b">
        <v>0</v>
      </c>
      <c r="V581" t="b">
        <v>0</v>
      </c>
      <c r="W581">
        <v>2604</v>
      </c>
      <c r="X581">
        <v>0</v>
      </c>
      <c r="Y581">
        <v>0</v>
      </c>
      <c r="Z581">
        <v>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1</v>
      </c>
      <c r="AG581">
        <v>14.95</v>
      </c>
      <c r="AH581" t="s">
        <v>501</v>
      </c>
      <c r="AI581" t="s">
        <v>549</v>
      </c>
      <c r="AJ581" t="s">
        <v>62</v>
      </c>
      <c r="AK581">
        <v>203592</v>
      </c>
      <c r="AL581">
        <v>190918</v>
      </c>
      <c r="AM581">
        <v>154740</v>
      </c>
      <c r="AN581">
        <v>187280</v>
      </c>
      <c r="AO581">
        <v>119802</v>
      </c>
      <c r="AP581">
        <v>168915</v>
      </c>
      <c r="AQ581">
        <v>139069</v>
      </c>
      <c r="AR581">
        <v>93849</v>
      </c>
      <c r="AS581">
        <v>120854</v>
      </c>
      <c r="AT581">
        <v>92230</v>
      </c>
      <c r="AU581">
        <v>135278</v>
      </c>
      <c r="AV581">
        <v>117264</v>
      </c>
      <c r="AW581">
        <v>0</v>
      </c>
      <c r="AX581">
        <v>0</v>
      </c>
      <c r="AY581">
        <v>3755</v>
      </c>
      <c r="AZ581">
        <v>0</v>
      </c>
      <c r="BA581">
        <v>0</v>
      </c>
      <c r="BB581">
        <v>0</v>
      </c>
      <c r="BC581">
        <v>183083.32810473899</v>
      </c>
      <c r="BD581">
        <v>158665.800728259</v>
      </c>
      <c r="BE581">
        <v>117924.240062458</v>
      </c>
      <c r="BF581">
        <v>114924.116694585</v>
      </c>
      <c r="BG581">
        <v>625.781547778603</v>
      </c>
      <c r="BH581">
        <v>25350.6303283651</v>
      </c>
      <c r="BI581">
        <v>34886.721689178099</v>
      </c>
      <c r="BJ581">
        <v>22751.972517170601</v>
      </c>
      <c r="BK581">
        <v>21619.117581656501</v>
      </c>
      <c r="BL581">
        <v>1532.8454825066699</v>
      </c>
    </row>
    <row r="582" spans="1:64" x14ac:dyDescent="0.3">
      <c r="A582">
        <v>2650</v>
      </c>
      <c r="B582">
        <v>6.843</v>
      </c>
      <c r="C582">
        <v>312.25432999999998</v>
      </c>
      <c r="D582">
        <f t="shared" ref="D582:D645" si="9">(ABS(K582-C582)/K582)*10^6</f>
        <v>0.19215102154062533</v>
      </c>
      <c r="E582" t="s">
        <v>550</v>
      </c>
      <c r="F582" t="s">
        <v>512</v>
      </c>
      <c r="G582" t="s">
        <v>62</v>
      </c>
      <c r="H582">
        <v>0.06</v>
      </c>
      <c r="I582" t="b">
        <v>0</v>
      </c>
      <c r="J582">
        <v>6.28</v>
      </c>
      <c r="K582">
        <v>312.25439</v>
      </c>
      <c r="L582" t="s">
        <v>551</v>
      </c>
      <c r="M582" t="s">
        <v>104</v>
      </c>
      <c r="N582" t="s">
        <v>552</v>
      </c>
      <c r="O582" t="s">
        <v>553</v>
      </c>
      <c r="P582">
        <v>530</v>
      </c>
      <c r="Q582" t="b">
        <v>0</v>
      </c>
      <c r="R582" t="b">
        <v>1</v>
      </c>
      <c r="S582" t="b">
        <v>0</v>
      </c>
      <c r="T582" t="s">
        <v>63</v>
      </c>
      <c r="U582" t="b">
        <v>0</v>
      </c>
      <c r="V582" t="b">
        <v>0</v>
      </c>
      <c r="W582">
        <v>2650</v>
      </c>
      <c r="X582">
        <v>0</v>
      </c>
      <c r="Y582">
        <v>0</v>
      </c>
      <c r="Z582">
        <v>1</v>
      </c>
      <c r="AA582">
        <v>-1</v>
      </c>
      <c r="AB582">
        <v>-1</v>
      </c>
      <c r="AC582">
        <v>-1</v>
      </c>
      <c r="AD582">
        <v>-1</v>
      </c>
      <c r="AE582">
        <v>-1</v>
      </c>
      <c r="AF582">
        <v>1</v>
      </c>
      <c r="AG582">
        <v>4.75</v>
      </c>
      <c r="AH582" t="s">
        <v>498</v>
      </c>
      <c r="AI582" t="s">
        <v>555</v>
      </c>
      <c r="AJ582" t="s">
        <v>62</v>
      </c>
      <c r="AK582">
        <v>16344</v>
      </c>
      <c r="AL582">
        <v>28917</v>
      </c>
      <c r="AM582">
        <v>36579</v>
      </c>
      <c r="AN582">
        <v>24300</v>
      </c>
      <c r="AO582">
        <v>27144</v>
      </c>
      <c r="AP582">
        <v>10206</v>
      </c>
      <c r="AQ582">
        <v>14672</v>
      </c>
      <c r="AR582">
        <v>26752</v>
      </c>
      <c r="AS582">
        <v>34437</v>
      </c>
      <c r="AT582">
        <v>7961</v>
      </c>
      <c r="AU582">
        <v>11589</v>
      </c>
      <c r="AV582">
        <v>3186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27279.971491873199</v>
      </c>
      <c r="BD582">
        <v>20549.891550570799</v>
      </c>
      <c r="BE582">
        <v>25286.9034897536</v>
      </c>
      <c r="BF582">
        <v>7578.6420644397404</v>
      </c>
      <c r="BG582">
        <v>0</v>
      </c>
      <c r="BH582">
        <v>10216.0823525906</v>
      </c>
      <c r="BI582">
        <v>9070.5105960659803</v>
      </c>
      <c r="BJ582">
        <v>9963.7916397185509</v>
      </c>
      <c r="BK582">
        <v>4214.7281919180296</v>
      </c>
      <c r="BL582">
        <v>0</v>
      </c>
    </row>
    <row r="583" spans="1:64" x14ac:dyDescent="0.3">
      <c r="A583">
        <v>2708</v>
      </c>
      <c r="B583">
        <v>3.87</v>
      </c>
      <c r="C583">
        <v>314.23376000000002</v>
      </c>
      <c r="D583">
        <f t="shared" si="9"/>
        <v>0.19094069165415684</v>
      </c>
      <c r="E583" t="s">
        <v>556</v>
      </c>
      <c r="F583" t="s">
        <v>512</v>
      </c>
      <c r="G583" t="s">
        <v>62</v>
      </c>
      <c r="H583">
        <v>0.67</v>
      </c>
      <c r="I583" t="b">
        <v>1</v>
      </c>
      <c r="J583">
        <v>5.33</v>
      </c>
      <c r="K583">
        <v>314.2337</v>
      </c>
      <c r="L583" t="s">
        <v>77</v>
      </c>
      <c r="M583" t="s">
        <v>104</v>
      </c>
      <c r="N583" t="s">
        <v>557</v>
      </c>
      <c r="O583" t="s">
        <v>558</v>
      </c>
      <c r="P583">
        <v>410</v>
      </c>
      <c r="Q583" t="b">
        <v>0</v>
      </c>
      <c r="R583" t="b">
        <v>1</v>
      </c>
      <c r="S583" t="b">
        <v>1</v>
      </c>
      <c r="T583" t="s">
        <v>63</v>
      </c>
      <c r="U583" t="b">
        <v>0</v>
      </c>
      <c r="V583" t="b">
        <v>0</v>
      </c>
      <c r="W583">
        <v>2708</v>
      </c>
      <c r="X583">
        <v>0</v>
      </c>
      <c r="Y583">
        <v>0</v>
      </c>
      <c r="Z583">
        <v>1</v>
      </c>
      <c r="AA583">
        <v>1</v>
      </c>
      <c r="AB583">
        <v>0.75</v>
      </c>
      <c r="AC583">
        <v>0.75</v>
      </c>
      <c r="AD583">
        <v>1</v>
      </c>
      <c r="AE583">
        <v>2</v>
      </c>
      <c r="AF583">
        <v>2.48</v>
      </c>
      <c r="AG583">
        <v>304.88</v>
      </c>
      <c r="AH583" t="s">
        <v>495</v>
      </c>
      <c r="AI583" t="s">
        <v>561</v>
      </c>
      <c r="AJ583" t="s">
        <v>562</v>
      </c>
      <c r="AK583">
        <v>3453875</v>
      </c>
      <c r="AL583">
        <v>5529951</v>
      </c>
      <c r="AM583">
        <v>4135565</v>
      </c>
      <c r="AN583">
        <v>3686834</v>
      </c>
      <c r="AO583">
        <v>3834061</v>
      </c>
      <c r="AP583">
        <v>3875623</v>
      </c>
      <c r="AQ583">
        <v>3141264</v>
      </c>
      <c r="AR583">
        <v>3183717</v>
      </c>
      <c r="AS583">
        <v>3246788</v>
      </c>
      <c r="AT583">
        <v>4592911</v>
      </c>
      <c r="AU583">
        <v>5029227</v>
      </c>
      <c r="AV583">
        <v>5082460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4373130.3003766602</v>
      </c>
      <c r="BD583">
        <v>3798839.3284419901</v>
      </c>
      <c r="BE583">
        <v>3190589.8507951</v>
      </c>
      <c r="BF583">
        <v>4901532.3220951399</v>
      </c>
      <c r="BG583">
        <v>0</v>
      </c>
      <c r="BH583">
        <v>1058230.2112626301</v>
      </c>
      <c r="BI583">
        <v>99200.735257068096</v>
      </c>
      <c r="BJ583">
        <v>53096.6361291707</v>
      </c>
      <c r="BK583">
        <v>268596.35161820502</v>
      </c>
      <c r="BL583">
        <v>0</v>
      </c>
    </row>
    <row r="584" spans="1:64" x14ac:dyDescent="0.3">
      <c r="A584">
        <v>2904</v>
      </c>
      <c r="B584">
        <v>8.0180000000000007</v>
      </c>
      <c r="C584">
        <v>326.27005000000003</v>
      </c>
      <c r="D584">
        <f t="shared" si="9"/>
        <v>0.18389671049610215</v>
      </c>
      <c r="E584" t="s">
        <v>568</v>
      </c>
      <c r="F584" t="s">
        <v>512</v>
      </c>
      <c r="G584" t="s">
        <v>62</v>
      </c>
      <c r="H584">
        <v>0.67</v>
      </c>
      <c r="I584" t="b">
        <v>0</v>
      </c>
      <c r="J584">
        <v>6.66</v>
      </c>
      <c r="K584">
        <v>326.27010999999999</v>
      </c>
      <c r="L584" t="s">
        <v>569</v>
      </c>
      <c r="M584" t="s">
        <v>104</v>
      </c>
      <c r="N584" t="s">
        <v>570</v>
      </c>
      <c r="O584" t="s">
        <v>571</v>
      </c>
      <c r="P584">
        <v>530</v>
      </c>
      <c r="Q584" t="b">
        <v>0</v>
      </c>
      <c r="R584" t="b">
        <v>1</v>
      </c>
      <c r="S584" t="b">
        <v>0</v>
      </c>
      <c r="T584" t="s">
        <v>63</v>
      </c>
      <c r="U584" t="b">
        <v>0</v>
      </c>
      <c r="V584" t="b">
        <v>0</v>
      </c>
      <c r="W584">
        <v>2904</v>
      </c>
      <c r="X584">
        <v>0</v>
      </c>
      <c r="Y584">
        <v>0</v>
      </c>
      <c r="Z584">
        <v>1</v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1</v>
      </c>
      <c r="AG584">
        <v>9.24</v>
      </c>
      <c r="AH584" t="s">
        <v>501</v>
      </c>
      <c r="AI584" t="s">
        <v>572</v>
      </c>
      <c r="AJ584" t="s">
        <v>62</v>
      </c>
      <c r="AK584">
        <v>272662</v>
      </c>
      <c r="AL584">
        <v>336639</v>
      </c>
      <c r="AM584">
        <v>346719</v>
      </c>
      <c r="AN584">
        <v>146469</v>
      </c>
      <c r="AO584">
        <v>179528</v>
      </c>
      <c r="AP584">
        <v>162164</v>
      </c>
      <c r="AQ584">
        <v>165449</v>
      </c>
      <c r="AR584">
        <v>238179</v>
      </c>
      <c r="AS584">
        <v>149452</v>
      </c>
      <c r="AT584">
        <v>95060</v>
      </c>
      <c r="AU584">
        <v>111516</v>
      </c>
      <c r="AV584">
        <v>104306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318673.39586472203</v>
      </c>
      <c r="BD584">
        <v>162720.36809524099</v>
      </c>
      <c r="BE584">
        <v>184360.06371441201</v>
      </c>
      <c r="BF584">
        <v>103627.301170451</v>
      </c>
      <c r="BG584">
        <v>0</v>
      </c>
      <c r="BH584">
        <v>40164.595702264698</v>
      </c>
      <c r="BI584">
        <v>16536.2937728572</v>
      </c>
      <c r="BJ584">
        <v>47290.079808237097</v>
      </c>
      <c r="BK584">
        <v>8248.6591785112996</v>
      </c>
      <c r="BL584">
        <v>0</v>
      </c>
    </row>
    <row r="585" spans="1:64" x14ac:dyDescent="0.3">
      <c r="A585">
        <v>2944</v>
      </c>
      <c r="B585">
        <v>5.085</v>
      </c>
      <c r="C585">
        <v>328.24923999999999</v>
      </c>
      <c r="D585">
        <f t="shared" si="9"/>
        <v>0.18278789937722584</v>
      </c>
      <c r="E585" t="s">
        <v>573</v>
      </c>
      <c r="F585" t="s">
        <v>512</v>
      </c>
      <c r="G585" t="s">
        <v>62</v>
      </c>
      <c r="H585">
        <v>0.67</v>
      </c>
      <c r="I585" t="b">
        <v>1</v>
      </c>
      <c r="J585">
        <v>5.86</v>
      </c>
      <c r="K585">
        <v>328.24930000000001</v>
      </c>
      <c r="L585" t="s">
        <v>79</v>
      </c>
      <c r="M585" t="s">
        <v>104</v>
      </c>
      <c r="N585" t="s">
        <v>574</v>
      </c>
      <c r="O585" t="s">
        <v>575</v>
      </c>
      <c r="P585">
        <v>410</v>
      </c>
      <c r="Q585" t="b">
        <v>0</v>
      </c>
      <c r="R585" t="b">
        <v>1</v>
      </c>
      <c r="S585" t="b">
        <v>1</v>
      </c>
      <c r="T585" t="s">
        <v>63</v>
      </c>
      <c r="U585" t="b">
        <v>0</v>
      </c>
      <c r="V585" t="b">
        <v>0</v>
      </c>
      <c r="W585">
        <v>2944</v>
      </c>
      <c r="X585">
        <v>0</v>
      </c>
      <c r="Y585">
        <v>0</v>
      </c>
      <c r="Z585">
        <v>1</v>
      </c>
      <c r="AA585">
        <v>1</v>
      </c>
      <c r="AB585">
        <v>0.75</v>
      </c>
      <c r="AC585">
        <v>0.75</v>
      </c>
      <c r="AD585">
        <v>1</v>
      </c>
      <c r="AE585">
        <v>2</v>
      </c>
      <c r="AF585">
        <v>2.48</v>
      </c>
      <c r="AG585">
        <v>446.84</v>
      </c>
      <c r="AH585" t="s">
        <v>494</v>
      </c>
      <c r="AI585" t="s">
        <v>578</v>
      </c>
      <c r="AJ585" t="s">
        <v>579</v>
      </c>
      <c r="AK585">
        <v>5554975</v>
      </c>
      <c r="AL585">
        <v>7949385</v>
      </c>
      <c r="AM585">
        <v>5626426</v>
      </c>
      <c r="AN585">
        <v>7013561</v>
      </c>
      <c r="AO585">
        <v>7052434</v>
      </c>
      <c r="AP585">
        <v>7711316</v>
      </c>
      <c r="AQ585">
        <v>5463167</v>
      </c>
      <c r="AR585">
        <v>5281562</v>
      </c>
      <c r="AS585">
        <v>5778802</v>
      </c>
      <c r="AT585">
        <v>9375539</v>
      </c>
      <c r="AU585">
        <v>10123201</v>
      </c>
      <c r="AV585">
        <v>10854310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6376928.64908823</v>
      </c>
      <c r="BD585">
        <v>7259103.8092677603</v>
      </c>
      <c r="BE585">
        <v>5507843.8051700797</v>
      </c>
      <c r="BF585">
        <v>10117683.2651997</v>
      </c>
      <c r="BG585">
        <v>0</v>
      </c>
      <c r="BH585">
        <v>1362255.4966028801</v>
      </c>
      <c r="BI585">
        <v>392109.08932427102</v>
      </c>
      <c r="BJ585">
        <v>251612.47370302901</v>
      </c>
      <c r="BK585">
        <v>739400.75442191295</v>
      </c>
      <c r="BL585">
        <v>0</v>
      </c>
    </row>
    <row r="586" spans="1:64" x14ac:dyDescent="0.3">
      <c r="A586">
        <v>6873</v>
      </c>
      <c r="B586">
        <v>18.27</v>
      </c>
      <c r="C586">
        <v>580.49456999999995</v>
      </c>
      <c r="D586">
        <f t="shared" si="9"/>
        <v>0.10336012940531118</v>
      </c>
      <c r="E586" t="s">
        <v>996</v>
      </c>
      <c r="F586" t="s">
        <v>512</v>
      </c>
      <c r="G586" t="s">
        <v>62</v>
      </c>
      <c r="H586">
        <v>0.67</v>
      </c>
      <c r="I586" t="b">
        <v>1</v>
      </c>
      <c r="J586">
        <v>8.9600000000000009</v>
      </c>
      <c r="K586">
        <v>580.49463000000003</v>
      </c>
      <c r="L586" t="s">
        <v>997</v>
      </c>
      <c r="M586" t="s">
        <v>104</v>
      </c>
      <c r="N586" t="s">
        <v>998</v>
      </c>
      <c r="O586" t="s">
        <v>999</v>
      </c>
      <c r="P586">
        <v>530</v>
      </c>
      <c r="Q586" t="b">
        <v>0</v>
      </c>
      <c r="R586" t="b">
        <v>1</v>
      </c>
      <c r="S586" t="b">
        <v>0</v>
      </c>
      <c r="T586" t="s">
        <v>63</v>
      </c>
      <c r="U586" t="b">
        <v>0</v>
      </c>
      <c r="V586" t="b">
        <v>0</v>
      </c>
      <c r="W586">
        <v>6873</v>
      </c>
      <c r="X586">
        <v>0</v>
      </c>
      <c r="Y586">
        <v>0</v>
      </c>
      <c r="Z586">
        <v>1</v>
      </c>
      <c r="AA586">
        <v>0.28000000000000003</v>
      </c>
      <c r="AB586">
        <v>0.4</v>
      </c>
      <c r="AC586">
        <v>0.72</v>
      </c>
      <c r="AD586">
        <v>5</v>
      </c>
      <c r="AE586">
        <v>0.4</v>
      </c>
      <c r="AF586">
        <v>1.21</v>
      </c>
      <c r="AG586">
        <v>86.23</v>
      </c>
      <c r="AH586" t="s">
        <v>502</v>
      </c>
      <c r="AI586" t="s">
        <v>1000</v>
      </c>
      <c r="AJ586" t="s">
        <v>1001</v>
      </c>
      <c r="AK586">
        <v>1884710</v>
      </c>
      <c r="AL586">
        <v>2113160</v>
      </c>
      <c r="AM586">
        <v>2036686</v>
      </c>
      <c r="AN586">
        <v>1711767</v>
      </c>
      <c r="AO586">
        <v>1927216</v>
      </c>
      <c r="AP586">
        <v>1835494</v>
      </c>
      <c r="AQ586">
        <v>1675617</v>
      </c>
      <c r="AR586">
        <v>1801937</v>
      </c>
      <c r="AS586">
        <v>1551724</v>
      </c>
      <c r="AT586">
        <v>1433347</v>
      </c>
      <c r="AU586">
        <v>1614760</v>
      </c>
      <c r="AV586">
        <v>1617015</v>
      </c>
      <c r="AW586">
        <v>0</v>
      </c>
      <c r="AX586">
        <v>0</v>
      </c>
      <c r="AY586">
        <v>0</v>
      </c>
      <c r="AZ586">
        <v>7946</v>
      </c>
      <c r="BA586">
        <v>0</v>
      </c>
      <c r="BB586">
        <v>0</v>
      </c>
      <c r="BC586">
        <v>2011518.3837280499</v>
      </c>
      <c r="BD586">
        <v>1824825.7227328999</v>
      </c>
      <c r="BE586">
        <v>1676426.1362080399</v>
      </c>
      <c r="BF586">
        <v>1555040.4450167599</v>
      </c>
      <c r="BG586">
        <v>1324.3850400174199</v>
      </c>
      <c r="BH586">
        <v>116285.645049552</v>
      </c>
      <c r="BI586">
        <v>108120.339269991</v>
      </c>
      <c r="BJ586">
        <v>125108.535066357</v>
      </c>
      <c r="BK586">
        <v>105395.78425411299</v>
      </c>
      <c r="BL586">
        <v>3244.0675710181599</v>
      </c>
    </row>
    <row r="587" spans="1:64" x14ac:dyDescent="0.3">
      <c r="A587">
        <v>2330</v>
      </c>
      <c r="B587">
        <v>4.1070000000000002</v>
      </c>
      <c r="C587">
        <v>292.19182999999998</v>
      </c>
      <c r="D587">
        <f t="shared" si="9"/>
        <v>0.10267228574210741</v>
      </c>
      <c r="E587" t="s">
        <v>533</v>
      </c>
      <c r="F587" t="s">
        <v>512</v>
      </c>
      <c r="G587" t="s">
        <v>62</v>
      </c>
      <c r="H587">
        <v>0.67</v>
      </c>
      <c r="I587" t="b">
        <v>0</v>
      </c>
      <c r="J587">
        <v>4.5999999999999996</v>
      </c>
      <c r="K587">
        <v>292.1918</v>
      </c>
      <c r="L587" t="s">
        <v>534</v>
      </c>
      <c r="M587" t="s">
        <v>104</v>
      </c>
      <c r="N587" t="s">
        <v>535</v>
      </c>
      <c r="O587" t="s">
        <v>536</v>
      </c>
      <c r="P587">
        <v>530</v>
      </c>
      <c r="Q587" t="b">
        <v>0</v>
      </c>
      <c r="R587" t="b">
        <v>1</v>
      </c>
      <c r="S587" t="b">
        <v>0</v>
      </c>
      <c r="T587" t="s">
        <v>63</v>
      </c>
      <c r="U587" t="b">
        <v>0</v>
      </c>
      <c r="V587" t="b">
        <v>0</v>
      </c>
      <c r="W587">
        <v>2330</v>
      </c>
      <c r="X587">
        <v>0</v>
      </c>
      <c r="Y587">
        <v>0</v>
      </c>
      <c r="Z587">
        <v>1</v>
      </c>
      <c r="AA587">
        <v>-1</v>
      </c>
      <c r="AB587">
        <v>-1</v>
      </c>
      <c r="AC587">
        <v>-1</v>
      </c>
      <c r="AD587">
        <v>-1</v>
      </c>
      <c r="AE587">
        <v>-1</v>
      </c>
      <c r="AF587">
        <v>1</v>
      </c>
      <c r="AG587">
        <v>9.39</v>
      </c>
      <c r="AH587" t="s">
        <v>499</v>
      </c>
      <c r="AI587" t="s">
        <v>538</v>
      </c>
      <c r="AJ587" t="s">
        <v>62</v>
      </c>
      <c r="AK587">
        <v>271429</v>
      </c>
      <c r="AL587">
        <v>431403</v>
      </c>
      <c r="AM587">
        <v>181792</v>
      </c>
      <c r="AN587">
        <v>169677</v>
      </c>
      <c r="AO587">
        <v>305931</v>
      </c>
      <c r="AP587">
        <v>265783</v>
      </c>
      <c r="AQ587">
        <v>485004</v>
      </c>
      <c r="AR587">
        <v>681898</v>
      </c>
      <c r="AS587">
        <v>462987</v>
      </c>
      <c r="AT587">
        <v>483983</v>
      </c>
      <c r="AU587">
        <v>363357</v>
      </c>
      <c r="AV587">
        <v>286157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294874.49881211598</v>
      </c>
      <c r="BD587">
        <v>247130.11193409801</v>
      </c>
      <c r="BE587">
        <v>543296.39565371396</v>
      </c>
      <c r="BF587">
        <v>377832.45635618299</v>
      </c>
      <c r="BG587">
        <v>0</v>
      </c>
      <c r="BH587">
        <v>126446.18696501201</v>
      </c>
      <c r="BI587">
        <v>70015.540443593898</v>
      </c>
      <c r="BJ587">
        <v>120536.36566972399</v>
      </c>
      <c r="BK587">
        <v>99704.373778423294</v>
      </c>
      <c r="BL587">
        <v>0</v>
      </c>
    </row>
    <row r="588" spans="1:64" x14ac:dyDescent="0.3">
      <c r="A588">
        <v>2858</v>
      </c>
      <c r="B588">
        <v>7.5030000000000001</v>
      </c>
      <c r="C588">
        <v>324.25439</v>
      </c>
      <c r="D588">
        <f t="shared" si="9"/>
        <v>0</v>
      </c>
      <c r="E588" t="s">
        <v>563</v>
      </c>
      <c r="F588" t="s">
        <v>512</v>
      </c>
      <c r="G588" t="s">
        <v>62</v>
      </c>
      <c r="H588">
        <v>0.61</v>
      </c>
      <c r="I588" t="b">
        <v>0</v>
      </c>
      <c r="J588">
        <v>6.2</v>
      </c>
      <c r="K588">
        <v>324.25439</v>
      </c>
      <c r="L588" t="s">
        <v>564</v>
      </c>
      <c r="M588" t="s">
        <v>104</v>
      </c>
      <c r="N588" t="s">
        <v>565</v>
      </c>
      <c r="O588" t="s">
        <v>566</v>
      </c>
      <c r="P588">
        <v>530</v>
      </c>
      <c r="Q588" t="b">
        <v>0</v>
      </c>
      <c r="R588" t="b">
        <v>1</v>
      </c>
      <c r="S588" t="b">
        <v>0</v>
      </c>
      <c r="T588" t="s">
        <v>63</v>
      </c>
      <c r="U588" t="b">
        <v>0</v>
      </c>
      <c r="V588" t="b">
        <v>0</v>
      </c>
      <c r="W588">
        <v>2858</v>
      </c>
      <c r="X588">
        <v>0</v>
      </c>
      <c r="Y588">
        <v>0</v>
      </c>
      <c r="Z588">
        <v>1</v>
      </c>
      <c r="AA588">
        <v>-1</v>
      </c>
      <c r="AB588">
        <v>-1</v>
      </c>
      <c r="AC588">
        <v>-1</v>
      </c>
      <c r="AD588">
        <v>-1</v>
      </c>
      <c r="AE588">
        <v>-1</v>
      </c>
      <c r="AF588">
        <v>1</v>
      </c>
      <c r="AG588">
        <v>4.8499999999999996</v>
      </c>
      <c r="AH588" t="s">
        <v>503</v>
      </c>
      <c r="AI588" t="s">
        <v>567</v>
      </c>
      <c r="AJ588" t="s">
        <v>62</v>
      </c>
      <c r="AK588">
        <v>84510</v>
      </c>
      <c r="AL588">
        <v>132458</v>
      </c>
      <c r="AM588">
        <v>153135</v>
      </c>
      <c r="AN588">
        <v>50189</v>
      </c>
      <c r="AO588">
        <v>69577</v>
      </c>
      <c r="AP588">
        <v>57018</v>
      </c>
      <c r="AQ588">
        <v>68766</v>
      </c>
      <c r="AR588">
        <v>98554</v>
      </c>
      <c r="AS588">
        <v>55617</v>
      </c>
      <c r="AT588">
        <v>17877</v>
      </c>
      <c r="AU588">
        <v>20783</v>
      </c>
      <c r="AV588">
        <v>43723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123367.498367297</v>
      </c>
      <c r="BD588">
        <v>58927.952034709197</v>
      </c>
      <c r="BE588">
        <v>74312.206434272404</v>
      </c>
      <c r="BF588">
        <v>27460.8138802176</v>
      </c>
      <c r="BG588">
        <v>0</v>
      </c>
      <c r="BH588">
        <v>35204.135303796102</v>
      </c>
      <c r="BI588">
        <v>9834.0056327802995</v>
      </c>
      <c r="BJ588">
        <v>21999.331203259298</v>
      </c>
      <c r="BK588">
        <v>14157.759492241599</v>
      </c>
      <c r="BL588">
        <v>0</v>
      </c>
    </row>
    <row r="589" spans="1:64" x14ac:dyDescent="0.3">
      <c r="A589">
        <v>5108</v>
      </c>
      <c r="B589">
        <v>5.8319999999999999</v>
      </c>
      <c r="C589">
        <v>465.29622999999998</v>
      </c>
      <c r="D589">
        <f t="shared" si="9"/>
        <v>1.6548570054082801</v>
      </c>
      <c r="E589" t="s">
        <v>717</v>
      </c>
      <c r="F589" t="s">
        <v>512</v>
      </c>
      <c r="G589" t="s">
        <v>62</v>
      </c>
      <c r="H589">
        <v>0.33</v>
      </c>
      <c r="I589" t="b">
        <v>0</v>
      </c>
      <c r="J589">
        <v>5.88</v>
      </c>
      <c r="K589">
        <v>465.29700000000003</v>
      </c>
      <c r="L589" t="s">
        <v>718</v>
      </c>
      <c r="M589" t="s">
        <v>125</v>
      </c>
      <c r="N589" t="s">
        <v>719</v>
      </c>
      <c r="O589" t="s">
        <v>720</v>
      </c>
      <c r="P589">
        <v>530</v>
      </c>
      <c r="Q589" t="b">
        <v>0</v>
      </c>
      <c r="R589" t="b">
        <v>1</v>
      </c>
      <c r="S589" t="b">
        <v>0</v>
      </c>
      <c r="T589" t="s">
        <v>63</v>
      </c>
      <c r="U589" t="b">
        <v>0</v>
      </c>
      <c r="V589" t="b">
        <v>0</v>
      </c>
      <c r="W589">
        <v>5108</v>
      </c>
      <c r="X589">
        <v>0</v>
      </c>
      <c r="Y589">
        <v>0</v>
      </c>
      <c r="Z589">
        <v>1</v>
      </c>
      <c r="AA589">
        <v>-1</v>
      </c>
      <c r="AB589">
        <v>-1</v>
      </c>
      <c r="AC589">
        <v>-1</v>
      </c>
      <c r="AD589">
        <v>-1</v>
      </c>
      <c r="AE589">
        <v>-1</v>
      </c>
      <c r="AF589">
        <v>1</v>
      </c>
      <c r="AG589">
        <v>4.51</v>
      </c>
      <c r="AH589" t="s">
        <v>497</v>
      </c>
      <c r="AI589" t="s">
        <v>721</v>
      </c>
      <c r="AJ589" t="s">
        <v>62</v>
      </c>
      <c r="AK589">
        <v>7875</v>
      </c>
      <c r="AL589">
        <v>43376</v>
      </c>
      <c r="AM589">
        <v>43862</v>
      </c>
      <c r="AN589">
        <v>16082</v>
      </c>
      <c r="AO589">
        <v>51210</v>
      </c>
      <c r="AP589">
        <v>11656</v>
      </c>
      <c r="AQ589">
        <v>5362</v>
      </c>
      <c r="AR589">
        <v>48211</v>
      </c>
      <c r="AS589">
        <v>30496</v>
      </c>
      <c r="AT589">
        <v>5733</v>
      </c>
      <c r="AU589">
        <v>23855</v>
      </c>
      <c r="AV589">
        <v>43525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31703.971254731201</v>
      </c>
      <c r="BD589">
        <v>26315.9310893416</v>
      </c>
      <c r="BE589">
        <v>28023.190485152099</v>
      </c>
      <c r="BF589">
        <v>24371.255262826799</v>
      </c>
      <c r="BG589">
        <v>0</v>
      </c>
      <c r="BH589">
        <v>20638.130421424401</v>
      </c>
      <c r="BI589">
        <v>21671.775625066301</v>
      </c>
      <c r="BJ589">
        <v>21531.5176862927</v>
      </c>
      <c r="BK589">
        <v>18901.255454222301</v>
      </c>
      <c r="BL589">
        <v>0</v>
      </c>
    </row>
    <row r="590" spans="1:64" x14ac:dyDescent="0.3">
      <c r="A590">
        <v>7638</v>
      </c>
      <c r="B590">
        <v>13.731</v>
      </c>
      <c r="C590">
        <v>623.46320000000003</v>
      </c>
      <c r="D590">
        <f t="shared" si="9"/>
        <v>1.4595868236524594</v>
      </c>
      <c r="E590" t="s">
        <v>1247</v>
      </c>
      <c r="F590" t="s">
        <v>512</v>
      </c>
      <c r="G590" t="s">
        <v>62</v>
      </c>
      <c r="H590">
        <v>0.28000000000000003</v>
      </c>
      <c r="I590" t="b">
        <v>0</v>
      </c>
      <c r="J590">
        <v>8.0500000000000007</v>
      </c>
      <c r="K590">
        <v>623.46411000000001</v>
      </c>
      <c r="L590" t="s">
        <v>1248</v>
      </c>
      <c r="M590" t="s">
        <v>125</v>
      </c>
      <c r="N590" t="s">
        <v>1249</v>
      </c>
      <c r="O590" t="s">
        <v>1250</v>
      </c>
      <c r="P590">
        <v>530</v>
      </c>
      <c r="Q590" t="b">
        <v>0</v>
      </c>
      <c r="R590" t="b">
        <v>1</v>
      </c>
      <c r="S590" t="b">
        <v>0</v>
      </c>
      <c r="T590" t="s">
        <v>63</v>
      </c>
      <c r="U590" t="b">
        <v>0</v>
      </c>
      <c r="V590" t="b">
        <v>0</v>
      </c>
      <c r="W590">
        <v>7638</v>
      </c>
      <c r="X590">
        <v>0</v>
      </c>
      <c r="Y590">
        <v>0</v>
      </c>
      <c r="Z590">
        <v>1</v>
      </c>
      <c r="AA590">
        <v>-1</v>
      </c>
      <c r="AB590">
        <v>-1</v>
      </c>
      <c r="AC590">
        <v>-1</v>
      </c>
      <c r="AD590">
        <v>-1</v>
      </c>
      <c r="AE590">
        <v>-1</v>
      </c>
      <c r="AF590">
        <v>1</v>
      </c>
      <c r="AG590">
        <v>14.2</v>
      </c>
      <c r="AH590" t="s">
        <v>504</v>
      </c>
      <c r="AI590" t="s">
        <v>1251</v>
      </c>
      <c r="AJ590" t="s">
        <v>62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287787</v>
      </c>
      <c r="AR590">
        <v>241647</v>
      </c>
      <c r="AS590">
        <v>321830</v>
      </c>
      <c r="AT590">
        <v>237546</v>
      </c>
      <c r="AU590">
        <v>271742</v>
      </c>
      <c r="AV590">
        <v>316450</v>
      </c>
      <c r="AW590">
        <v>0</v>
      </c>
      <c r="AX590">
        <v>0</v>
      </c>
      <c r="AY590">
        <v>5876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283754.745782124</v>
      </c>
      <c r="BF590">
        <v>275246.10356553498</v>
      </c>
      <c r="BG590">
        <v>979.37873814754198</v>
      </c>
      <c r="BH590">
        <v>0</v>
      </c>
      <c r="BI590">
        <v>0</v>
      </c>
      <c r="BJ590">
        <v>40243.576912026503</v>
      </c>
      <c r="BK590">
        <v>39568.268132840902</v>
      </c>
      <c r="BL590">
        <v>2398.9781733923401</v>
      </c>
    </row>
    <row r="591" spans="1:64" x14ac:dyDescent="0.3">
      <c r="A591">
        <v>4754</v>
      </c>
      <c r="B591">
        <v>6.13</v>
      </c>
      <c r="C591">
        <v>443.31209999999999</v>
      </c>
      <c r="D591">
        <f t="shared" si="9"/>
        <v>1.3760038596562467</v>
      </c>
      <c r="E591" t="s">
        <v>693</v>
      </c>
      <c r="F591" t="s">
        <v>512</v>
      </c>
      <c r="G591" t="s">
        <v>62</v>
      </c>
      <c r="H591">
        <v>0.06</v>
      </c>
      <c r="I591" t="b">
        <v>0</v>
      </c>
      <c r="J591">
        <v>6.28</v>
      </c>
      <c r="K591">
        <v>443.31270999999998</v>
      </c>
      <c r="L591" t="s">
        <v>694</v>
      </c>
      <c r="M591" t="s">
        <v>125</v>
      </c>
      <c r="N591" t="s">
        <v>695</v>
      </c>
      <c r="O591" t="s">
        <v>696</v>
      </c>
      <c r="P591">
        <v>530</v>
      </c>
      <c r="Q591" t="b">
        <v>0</v>
      </c>
      <c r="R591" t="b">
        <v>1</v>
      </c>
      <c r="S591" t="b">
        <v>0</v>
      </c>
      <c r="T591" t="s">
        <v>63</v>
      </c>
      <c r="U591" t="b">
        <v>0</v>
      </c>
      <c r="V591" t="b">
        <v>0</v>
      </c>
      <c r="W591">
        <v>4754</v>
      </c>
      <c r="X591">
        <v>0</v>
      </c>
      <c r="Y591">
        <v>0</v>
      </c>
      <c r="Z591">
        <v>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1</v>
      </c>
      <c r="AG591">
        <v>4.3</v>
      </c>
      <c r="AH591" t="s">
        <v>503</v>
      </c>
      <c r="AI591" t="s">
        <v>697</v>
      </c>
      <c r="AJ591" t="s">
        <v>62</v>
      </c>
      <c r="AK591">
        <v>0</v>
      </c>
      <c r="AL591">
        <v>21844</v>
      </c>
      <c r="AM591">
        <v>34495</v>
      </c>
      <c r="AN591">
        <v>4128</v>
      </c>
      <c r="AO591">
        <v>0</v>
      </c>
      <c r="AP591">
        <v>0</v>
      </c>
      <c r="AQ591">
        <v>46505</v>
      </c>
      <c r="AR591">
        <v>57225</v>
      </c>
      <c r="AS591">
        <v>21842</v>
      </c>
      <c r="AT591">
        <v>9843</v>
      </c>
      <c r="AU591">
        <v>10742</v>
      </c>
      <c r="AV591">
        <v>18224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18779.600372282199</v>
      </c>
      <c r="BD591">
        <v>1376.06112719824</v>
      </c>
      <c r="BE591">
        <v>41857.130955214299</v>
      </c>
      <c r="BF591">
        <v>12936.5276528299</v>
      </c>
      <c r="BG591">
        <v>0</v>
      </c>
      <c r="BH591">
        <v>17450.531398217801</v>
      </c>
      <c r="BI591">
        <v>2383.4077866278599</v>
      </c>
      <c r="BJ591">
        <v>18143.652275029999</v>
      </c>
      <c r="BK591">
        <v>4601.3472870175701</v>
      </c>
      <c r="BL591">
        <v>0</v>
      </c>
    </row>
    <row r="592" spans="1:64" x14ac:dyDescent="0.3">
      <c r="A592">
        <v>4315</v>
      </c>
      <c r="B592">
        <v>3.2959999999999998</v>
      </c>
      <c r="C592">
        <v>413.26519999999999</v>
      </c>
      <c r="D592">
        <f t="shared" si="9"/>
        <v>1.1856779110151248</v>
      </c>
      <c r="E592" t="s">
        <v>645</v>
      </c>
      <c r="F592" t="s">
        <v>512</v>
      </c>
      <c r="G592" t="s">
        <v>62</v>
      </c>
      <c r="H592">
        <v>0.33</v>
      </c>
      <c r="I592" t="b">
        <v>0</v>
      </c>
      <c r="J592">
        <v>5.26</v>
      </c>
      <c r="K592">
        <v>413.26569000000001</v>
      </c>
      <c r="L592" t="s">
        <v>646</v>
      </c>
      <c r="M592" t="s">
        <v>125</v>
      </c>
      <c r="N592" t="s">
        <v>647</v>
      </c>
      <c r="O592" t="s">
        <v>648</v>
      </c>
      <c r="P592">
        <v>530</v>
      </c>
      <c r="Q592" t="b">
        <v>0</v>
      </c>
      <c r="R592" t="b">
        <v>1</v>
      </c>
      <c r="S592" t="b">
        <v>0</v>
      </c>
      <c r="T592" t="s">
        <v>63</v>
      </c>
      <c r="U592" t="b">
        <v>0</v>
      </c>
      <c r="V592" t="b">
        <v>0</v>
      </c>
      <c r="W592">
        <v>4315</v>
      </c>
      <c r="X592">
        <v>0</v>
      </c>
      <c r="Y592">
        <v>0</v>
      </c>
      <c r="Z592">
        <v>1</v>
      </c>
      <c r="AA592">
        <v>-1</v>
      </c>
      <c r="AB592">
        <v>-1</v>
      </c>
      <c r="AC592">
        <v>-1</v>
      </c>
      <c r="AD592">
        <v>-1</v>
      </c>
      <c r="AE592">
        <v>-1</v>
      </c>
      <c r="AF592">
        <v>1</v>
      </c>
      <c r="AG592">
        <v>10.01</v>
      </c>
      <c r="AH592" t="s">
        <v>495</v>
      </c>
      <c r="AI592" t="s">
        <v>649</v>
      </c>
      <c r="AJ592" t="s">
        <v>62</v>
      </c>
      <c r="AK592">
        <v>6258</v>
      </c>
      <c r="AL592">
        <v>11319</v>
      </c>
      <c r="AM592">
        <v>28652</v>
      </c>
      <c r="AN592">
        <v>13069</v>
      </c>
      <c r="AO592">
        <v>8001</v>
      </c>
      <c r="AP592">
        <v>13076</v>
      </c>
      <c r="AQ592">
        <v>218928</v>
      </c>
      <c r="AR592">
        <v>191269</v>
      </c>
      <c r="AS592">
        <v>232825</v>
      </c>
      <c r="AT592">
        <v>146175</v>
      </c>
      <c r="AU592">
        <v>128570</v>
      </c>
      <c r="AV592">
        <v>184288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15409.9554162821</v>
      </c>
      <c r="BD592">
        <v>11381.905934664101</v>
      </c>
      <c r="BE592">
        <v>214340.92444731601</v>
      </c>
      <c r="BF592">
        <v>153010.76473830399</v>
      </c>
      <c r="BG592">
        <v>0</v>
      </c>
      <c r="BH592">
        <v>11744.2701909063</v>
      </c>
      <c r="BI592">
        <v>2928.2274684236399</v>
      </c>
      <c r="BJ592">
        <v>21154.169370190401</v>
      </c>
      <c r="BK592">
        <v>28481.0545731651</v>
      </c>
      <c r="BL592">
        <v>0</v>
      </c>
    </row>
    <row r="593" spans="1:64" x14ac:dyDescent="0.3">
      <c r="A593">
        <v>4152</v>
      </c>
      <c r="B593">
        <v>3.4649999999999999</v>
      </c>
      <c r="C593">
        <v>401.26522999999997</v>
      </c>
      <c r="D593">
        <f t="shared" si="9"/>
        <v>1.1463726191798842</v>
      </c>
      <c r="E593" t="s">
        <v>635</v>
      </c>
      <c r="F593" t="s">
        <v>512</v>
      </c>
      <c r="G593" t="s">
        <v>62</v>
      </c>
      <c r="H593">
        <v>0.67</v>
      </c>
      <c r="I593" t="b">
        <v>1</v>
      </c>
      <c r="J593">
        <v>5.31</v>
      </c>
      <c r="K593">
        <v>401.26569000000001</v>
      </c>
      <c r="L593" t="s">
        <v>636</v>
      </c>
      <c r="M593" t="s">
        <v>125</v>
      </c>
      <c r="N593" t="s">
        <v>637</v>
      </c>
      <c r="O593" t="s">
        <v>638</v>
      </c>
      <c r="P593">
        <v>410</v>
      </c>
      <c r="Q593" t="b">
        <v>0</v>
      </c>
      <c r="R593" t="b">
        <v>1</v>
      </c>
      <c r="S593" t="b">
        <v>1</v>
      </c>
      <c r="T593" t="s">
        <v>63</v>
      </c>
      <c r="U593" t="b">
        <v>0</v>
      </c>
      <c r="V593" t="b">
        <v>0</v>
      </c>
      <c r="W593">
        <v>4152</v>
      </c>
      <c r="X593">
        <v>0</v>
      </c>
      <c r="Y593">
        <v>0</v>
      </c>
      <c r="Z593">
        <v>1</v>
      </c>
      <c r="AA593">
        <v>0.42</v>
      </c>
      <c r="AB593">
        <v>0.52</v>
      </c>
      <c r="AC593">
        <v>0.86</v>
      </c>
      <c r="AD593">
        <v>6</v>
      </c>
      <c r="AE593">
        <v>1.83</v>
      </c>
      <c r="AF593">
        <v>2.25</v>
      </c>
      <c r="AG593">
        <v>160.88</v>
      </c>
      <c r="AH593" t="s">
        <v>499</v>
      </c>
      <c r="AI593" t="s">
        <v>639</v>
      </c>
      <c r="AJ593" t="s">
        <v>640</v>
      </c>
      <c r="AK593">
        <v>2189802</v>
      </c>
      <c r="AL593">
        <v>3170612</v>
      </c>
      <c r="AM593">
        <v>3461256</v>
      </c>
      <c r="AN593">
        <v>1836584</v>
      </c>
      <c r="AO593">
        <v>2226200</v>
      </c>
      <c r="AP593">
        <v>1991401</v>
      </c>
      <c r="AQ593">
        <v>3632599</v>
      </c>
      <c r="AR593">
        <v>4197711</v>
      </c>
      <c r="AS593">
        <v>3557395</v>
      </c>
      <c r="AT593">
        <v>3919062</v>
      </c>
      <c r="AU593">
        <v>4182582</v>
      </c>
      <c r="AV593">
        <v>4089813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2940556.5016473099</v>
      </c>
      <c r="BD593">
        <v>2018061.48417531</v>
      </c>
      <c r="BE593">
        <v>3795901.88518637</v>
      </c>
      <c r="BF593">
        <v>4063818.7526245201</v>
      </c>
      <c r="BG593">
        <v>0</v>
      </c>
      <c r="BH593">
        <v>666215.13206130802</v>
      </c>
      <c r="BI593">
        <v>196171.106246968</v>
      </c>
      <c r="BJ593">
        <v>350002.93592431198</v>
      </c>
      <c r="BK593">
        <v>133669.22116232099</v>
      </c>
      <c r="BL593">
        <v>0</v>
      </c>
    </row>
    <row r="594" spans="1:64" x14ac:dyDescent="0.3">
      <c r="A594">
        <v>7455</v>
      </c>
      <c r="B594">
        <v>14.093</v>
      </c>
      <c r="C594">
        <v>611.46343999999999</v>
      </c>
      <c r="D594">
        <f t="shared" si="9"/>
        <v>1.0957307044786573</v>
      </c>
      <c r="E594" t="s">
        <v>1166</v>
      </c>
      <c r="F594" t="s">
        <v>512</v>
      </c>
      <c r="G594" t="s">
        <v>62</v>
      </c>
      <c r="H594">
        <v>0.67</v>
      </c>
      <c r="I594" t="b">
        <v>1</v>
      </c>
      <c r="J594">
        <v>8.0399999999999991</v>
      </c>
      <c r="K594">
        <v>611.46411000000001</v>
      </c>
      <c r="L594" t="s">
        <v>166</v>
      </c>
      <c r="M594" t="s">
        <v>125</v>
      </c>
      <c r="N594" t="s">
        <v>167</v>
      </c>
      <c r="O594" t="s">
        <v>168</v>
      </c>
      <c r="P594">
        <v>530</v>
      </c>
      <c r="Q594" t="b">
        <v>0</v>
      </c>
      <c r="R594" t="b">
        <v>1</v>
      </c>
      <c r="S594" t="b">
        <v>0</v>
      </c>
      <c r="T594" t="s">
        <v>63</v>
      </c>
      <c r="U594" t="b">
        <v>0</v>
      </c>
      <c r="V594" t="b">
        <v>0</v>
      </c>
      <c r="W594">
        <v>7455</v>
      </c>
      <c r="X594">
        <v>0</v>
      </c>
      <c r="Y594">
        <v>0</v>
      </c>
      <c r="Z594">
        <v>1</v>
      </c>
      <c r="AA594">
        <v>0.05</v>
      </c>
      <c r="AB594">
        <v>0.59</v>
      </c>
      <c r="AC594">
        <v>0.13</v>
      </c>
      <c r="AD594">
        <v>5</v>
      </c>
      <c r="AE594">
        <v>0.2</v>
      </c>
      <c r="AF594">
        <v>0.82</v>
      </c>
      <c r="AG594">
        <v>696.53</v>
      </c>
      <c r="AH594" t="s">
        <v>499</v>
      </c>
      <c r="AI594" t="s">
        <v>1167</v>
      </c>
      <c r="AJ594" t="s">
        <v>1168</v>
      </c>
      <c r="AK594">
        <v>3549359</v>
      </c>
      <c r="AL594">
        <v>4057499</v>
      </c>
      <c r="AM594">
        <v>3989271</v>
      </c>
      <c r="AN594">
        <v>5396007</v>
      </c>
      <c r="AO594">
        <v>5355684</v>
      </c>
      <c r="AP594">
        <v>5289451</v>
      </c>
      <c r="AQ594">
        <v>9979815</v>
      </c>
      <c r="AR594">
        <v>9952737</v>
      </c>
      <c r="AS594">
        <v>10151259</v>
      </c>
      <c r="AT594">
        <v>13708070</v>
      </c>
      <c r="AU594">
        <v>14223048</v>
      </c>
      <c r="AV594">
        <v>13644388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3865376.25066065</v>
      </c>
      <c r="BD594">
        <v>5347047.0186696397</v>
      </c>
      <c r="BE594">
        <v>10027936.7375855</v>
      </c>
      <c r="BF594">
        <v>13858502.047614399</v>
      </c>
      <c r="BG594">
        <v>0</v>
      </c>
      <c r="BH594">
        <v>275796.62122021703</v>
      </c>
      <c r="BI594">
        <v>53800.411560879998</v>
      </c>
      <c r="BJ594">
        <v>107654.523436082</v>
      </c>
      <c r="BK594">
        <v>317307.85639236798</v>
      </c>
      <c r="BL594">
        <v>0</v>
      </c>
    </row>
    <row r="595" spans="1:64" x14ac:dyDescent="0.3">
      <c r="A595">
        <v>7679</v>
      </c>
      <c r="B595">
        <v>14.395</v>
      </c>
      <c r="C595">
        <v>625.47900000000004</v>
      </c>
      <c r="D595">
        <f t="shared" si="9"/>
        <v>1.0871656134192362</v>
      </c>
      <c r="E595" t="s">
        <v>1275</v>
      </c>
      <c r="F595" t="s">
        <v>512</v>
      </c>
      <c r="G595" t="s">
        <v>62</v>
      </c>
      <c r="H595">
        <v>0.67</v>
      </c>
      <c r="I595" t="b">
        <v>1</v>
      </c>
      <c r="J595">
        <v>8.39</v>
      </c>
      <c r="K595">
        <v>625.47968000000003</v>
      </c>
      <c r="L595" t="s">
        <v>179</v>
      </c>
      <c r="M595" t="s">
        <v>125</v>
      </c>
      <c r="N595" t="s">
        <v>180</v>
      </c>
      <c r="O595" t="s">
        <v>181</v>
      </c>
      <c r="P595">
        <v>530</v>
      </c>
      <c r="Q595" t="b">
        <v>0</v>
      </c>
      <c r="R595" t="b">
        <v>1</v>
      </c>
      <c r="S595" t="b">
        <v>0</v>
      </c>
      <c r="T595" t="s">
        <v>63</v>
      </c>
      <c r="U595" t="b">
        <v>0</v>
      </c>
      <c r="V595" t="b">
        <v>0</v>
      </c>
      <c r="W595">
        <v>7679</v>
      </c>
      <c r="X595">
        <v>0</v>
      </c>
      <c r="Y595">
        <v>0</v>
      </c>
      <c r="Z595">
        <v>1</v>
      </c>
      <c r="AA595">
        <v>0.22</v>
      </c>
      <c r="AB595">
        <v>0.54</v>
      </c>
      <c r="AC595">
        <v>0.46</v>
      </c>
      <c r="AD595">
        <v>5</v>
      </c>
      <c r="AE595">
        <v>0.6</v>
      </c>
      <c r="AF595">
        <v>1.25</v>
      </c>
      <c r="AG595">
        <v>2299.66</v>
      </c>
      <c r="AH595" t="s">
        <v>496</v>
      </c>
      <c r="AI595" t="s">
        <v>1276</v>
      </c>
      <c r="AJ595" t="s">
        <v>1277</v>
      </c>
      <c r="AK595">
        <v>21254983</v>
      </c>
      <c r="AL595">
        <v>26114307</v>
      </c>
      <c r="AM595">
        <v>29738851</v>
      </c>
      <c r="AN595">
        <v>19806640</v>
      </c>
      <c r="AO595">
        <v>20945414</v>
      </c>
      <c r="AP595">
        <v>20908933</v>
      </c>
      <c r="AQ595">
        <v>38945599</v>
      </c>
      <c r="AR595">
        <v>43093226</v>
      </c>
      <c r="AS595">
        <v>36117523</v>
      </c>
      <c r="AT595">
        <v>31746293</v>
      </c>
      <c r="AU595">
        <v>33855357</v>
      </c>
      <c r="AV595">
        <v>34256877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6981</v>
      </c>
      <c r="BC595">
        <v>25702713.680044401</v>
      </c>
      <c r="BD595">
        <v>20553662.2999475</v>
      </c>
      <c r="BE595">
        <v>39385449.510521799</v>
      </c>
      <c r="BF595">
        <v>33286175.602907799</v>
      </c>
      <c r="BG595">
        <v>1163.5527719172201</v>
      </c>
      <c r="BH595">
        <v>4256883.9030659702</v>
      </c>
      <c r="BI595">
        <v>647197.33177002997</v>
      </c>
      <c r="BJ595">
        <v>3508590.5997540802</v>
      </c>
      <c r="BK595">
        <v>1348604.26493053</v>
      </c>
      <c r="BL595">
        <v>2850.1105799981601</v>
      </c>
    </row>
    <row r="596" spans="1:64" x14ac:dyDescent="0.3">
      <c r="A596">
        <v>4755</v>
      </c>
      <c r="B596">
        <v>5.4550000000000001</v>
      </c>
      <c r="C596">
        <v>443.31223</v>
      </c>
      <c r="D596">
        <f t="shared" si="9"/>
        <v>1.08275713543568</v>
      </c>
      <c r="E596" t="s">
        <v>693</v>
      </c>
      <c r="F596" t="s">
        <v>512</v>
      </c>
      <c r="G596" t="s">
        <v>62</v>
      </c>
      <c r="H596">
        <v>0.28000000000000003</v>
      </c>
      <c r="I596" t="b">
        <v>0</v>
      </c>
      <c r="J596">
        <v>6.28</v>
      </c>
      <c r="K596">
        <v>443.31270999999998</v>
      </c>
      <c r="L596" t="s">
        <v>694</v>
      </c>
      <c r="M596" t="s">
        <v>125</v>
      </c>
      <c r="N596" t="s">
        <v>695</v>
      </c>
      <c r="O596" t="s">
        <v>696</v>
      </c>
      <c r="P596">
        <v>530</v>
      </c>
      <c r="Q596" t="b">
        <v>0</v>
      </c>
      <c r="R596" t="b">
        <v>1</v>
      </c>
      <c r="S596" t="b">
        <v>0</v>
      </c>
      <c r="T596" t="s">
        <v>63</v>
      </c>
      <c r="U596" t="b">
        <v>0</v>
      </c>
      <c r="V596" t="b">
        <v>0</v>
      </c>
      <c r="W596">
        <v>4755</v>
      </c>
      <c r="X596">
        <v>0</v>
      </c>
      <c r="Y596">
        <v>0</v>
      </c>
      <c r="Z596">
        <v>1</v>
      </c>
      <c r="AA596">
        <v>-1</v>
      </c>
      <c r="AB596">
        <v>-1</v>
      </c>
      <c r="AC596">
        <v>-1</v>
      </c>
      <c r="AD596">
        <v>-1</v>
      </c>
      <c r="AE596">
        <v>-1</v>
      </c>
      <c r="AF596">
        <v>1</v>
      </c>
      <c r="AG596">
        <v>13.33</v>
      </c>
      <c r="AH596" t="s">
        <v>497</v>
      </c>
      <c r="AI596" t="s">
        <v>698</v>
      </c>
      <c r="AJ596" t="s">
        <v>62</v>
      </c>
      <c r="AK596">
        <v>185172</v>
      </c>
      <c r="AL596">
        <v>204666</v>
      </c>
      <c r="AM596">
        <v>274580</v>
      </c>
      <c r="AN596">
        <v>121705</v>
      </c>
      <c r="AO596">
        <v>57532</v>
      </c>
      <c r="AP596">
        <v>114692</v>
      </c>
      <c r="AQ596">
        <v>27551</v>
      </c>
      <c r="AR596">
        <v>46433</v>
      </c>
      <c r="AS596">
        <v>28381</v>
      </c>
      <c r="AT596">
        <v>3193</v>
      </c>
      <c r="AU596">
        <v>12939</v>
      </c>
      <c r="AV596">
        <v>11572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221472.451506721</v>
      </c>
      <c r="BD596">
        <v>97976.210936623494</v>
      </c>
      <c r="BE596">
        <v>34121.4528884838</v>
      </c>
      <c r="BF596">
        <v>9234.7672817061393</v>
      </c>
      <c r="BG596">
        <v>0</v>
      </c>
      <c r="BH596">
        <v>47013.728092813297</v>
      </c>
      <c r="BI596">
        <v>35201.144650461101</v>
      </c>
      <c r="BJ596">
        <v>10670.027271393301</v>
      </c>
      <c r="BK596">
        <v>5276.5438104731502</v>
      </c>
      <c r="BL596">
        <v>0</v>
      </c>
    </row>
    <row r="597" spans="1:64" x14ac:dyDescent="0.3">
      <c r="A597">
        <v>4342</v>
      </c>
      <c r="B597">
        <v>4.0010000000000003</v>
      </c>
      <c r="C597">
        <v>415.28098</v>
      </c>
      <c r="D597">
        <f t="shared" si="9"/>
        <v>1.0113624159898009</v>
      </c>
      <c r="E597" t="s">
        <v>650</v>
      </c>
      <c r="F597" t="s">
        <v>512</v>
      </c>
      <c r="G597" t="s">
        <v>62</v>
      </c>
      <c r="H597">
        <v>0.67</v>
      </c>
      <c r="I597" t="b">
        <v>1</v>
      </c>
      <c r="J597">
        <v>5.62</v>
      </c>
      <c r="K597">
        <v>415.28140000000002</v>
      </c>
      <c r="L597" t="s">
        <v>651</v>
      </c>
      <c r="M597" t="s">
        <v>125</v>
      </c>
      <c r="N597" t="s">
        <v>652</v>
      </c>
      <c r="O597" t="s">
        <v>653</v>
      </c>
      <c r="P597">
        <v>410</v>
      </c>
      <c r="Q597" t="b">
        <v>0</v>
      </c>
      <c r="R597" t="b">
        <v>1</v>
      </c>
      <c r="S597" t="b">
        <v>1</v>
      </c>
      <c r="T597" t="s">
        <v>63</v>
      </c>
      <c r="U597" t="b">
        <v>0</v>
      </c>
      <c r="V597" t="b">
        <v>0</v>
      </c>
      <c r="W597">
        <v>4342</v>
      </c>
      <c r="X597">
        <v>0</v>
      </c>
      <c r="Y597">
        <v>0</v>
      </c>
      <c r="Z597">
        <v>1</v>
      </c>
      <c r="AA597">
        <v>0.54</v>
      </c>
      <c r="AB597">
        <v>0.62</v>
      </c>
      <c r="AC597">
        <v>0.94</v>
      </c>
      <c r="AD597">
        <v>6</v>
      </c>
      <c r="AE597">
        <v>2</v>
      </c>
      <c r="AF597">
        <v>2.44</v>
      </c>
      <c r="AG597">
        <v>224.55</v>
      </c>
      <c r="AH597" t="s">
        <v>493</v>
      </c>
      <c r="AI597" t="s">
        <v>654</v>
      </c>
      <c r="AJ597" t="s">
        <v>655</v>
      </c>
      <c r="AK597">
        <v>2598789</v>
      </c>
      <c r="AL597">
        <v>3662367</v>
      </c>
      <c r="AM597">
        <v>4286935</v>
      </c>
      <c r="AN597">
        <v>1983578</v>
      </c>
      <c r="AO597">
        <v>2415135</v>
      </c>
      <c r="AP597">
        <v>2047175</v>
      </c>
      <c r="AQ597">
        <v>3616838</v>
      </c>
      <c r="AR597">
        <v>4511731</v>
      </c>
      <c r="AS597">
        <v>3659566</v>
      </c>
      <c r="AT597">
        <v>3377101</v>
      </c>
      <c r="AU597">
        <v>3640250</v>
      </c>
      <c r="AV597">
        <v>3946749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3516030.3776517301</v>
      </c>
      <c r="BD597">
        <v>2148629.47363012</v>
      </c>
      <c r="BE597">
        <v>3929378.1988866301</v>
      </c>
      <c r="BF597">
        <v>3654700.11427275</v>
      </c>
      <c r="BG597">
        <v>0</v>
      </c>
      <c r="BH597">
        <v>853534.22135655698</v>
      </c>
      <c r="BI597">
        <v>232980.410004531</v>
      </c>
      <c r="BJ597">
        <v>504784.19697579602</v>
      </c>
      <c r="BK597">
        <v>285099.05969561299</v>
      </c>
      <c r="BL597">
        <v>0</v>
      </c>
    </row>
    <row r="598" spans="1:64" x14ac:dyDescent="0.3">
      <c r="A598">
        <v>4544</v>
      </c>
      <c r="B598">
        <v>5.2939999999999996</v>
      </c>
      <c r="C598">
        <v>429.29656999999997</v>
      </c>
      <c r="D598">
        <f t="shared" si="9"/>
        <v>1.0016375610619752</v>
      </c>
      <c r="E598" t="s">
        <v>664</v>
      </c>
      <c r="F598" t="s">
        <v>512</v>
      </c>
      <c r="G598" t="s">
        <v>62</v>
      </c>
      <c r="H598">
        <v>0.67</v>
      </c>
      <c r="I598" t="b">
        <v>1</v>
      </c>
      <c r="J598">
        <v>5.98</v>
      </c>
      <c r="K598">
        <v>429.29700000000003</v>
      </c>
      <c r="L598" t="s">
        <v>665</v>
      </c>
      <c r="M598" t="s">
        <v>125</v>
      </c>
      <c r="N598" t="s">
        <v>666</v>
      </c>
      <c r="O598" t="s">
        <v>667</v>
      </c>
      <c r="P598">
        <v>410</v>
      </c>
      <c r="Q598" t="b">
        <v>0</v>
      </c>
      <c r="R598" t="b">
        <v>1</v>
      </c>
      <c r="S598" t="b">
        <v>1</v>
      </c>
      <c r="T598" t="s">
        <v>63</v>
      </c>
      <c r="U598" t="b">
        <v>0</v>
      </c>
      <c r="V598" t="b">
        <v>0</v>
      </c>
      <c r="W598">
        <v>4544</v>
      </c>
      <c r="X598">
        <v>0</v>
      </c>
      <c r="Y598">
        <v>0</v>
      </c>
      <c r="Z598">
        <v>1</v>
      </c>
      <c r="AA598">
        <v>0.54</v>
      </c>
      <c r="AB598">
        <v>0.6</v>
      </c>
      <c r="AC598">
        <v>0.93</v>
      </c>
      <c r="AD598">
        <v>6</v>
      </c>
      <c r="AE598">
        <v>2</v>
      </c>
      <c r="AF598">
        <v>2.4300000000000002</v>
      </c>
      <c r="AG598">
        <v>160.01</v>
      </c>
      <c r="AH598" t="s">
        <v>502</v>
      </c>
      <c r="AI598" t="s">
        <v>668</v>
      </c>
      <c r="AJ598" t="s">
        <v>669</v>
      </c>
      <c r="AK598">
        <v>1982198</v>
      </c>
      <c r="AL598">
        <v>3066163</v>
      </c>
      <c r="AM598">
        <v>2975422</v>
      </c>
      <c r="AN598">
        <v>1594868</v>
      </c>
      <c r="AO598">
        <v>1958774</v>
      </c>
      <c r="AP598">
        <v>1705566</v>
      </c>
      <c r="AQ598">
        <v>3425236</v>
      </c>
      <c r="AR598">
        <v>3998735</v>
      </c>
      <c r="AS598">
        <v>3026743</v>
      </c>
      <c r="AT598">
        <v>2597254</v>
      </c>
      <c r="AU598">
        <v>2928784</v>
      </c>
      <c r="AV598">
        <v>2918983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2674594.52569472</v>
      </c>
      <c r="BD598">
        <v>1753069.3897613301</v>
      </c>
      <c r="BE598">
        <v>3483571.3812131998</v>
      </c>
      <c r="BF598">
        <v>2815007.18875005</v>
      </c>
      <c r="BG598">
        <v>0</v>
      </c>
      <c r="BH598">
        <v>601346.76663916896</v>
      </c>
      <c r="BI598">
        <v>186545.44115591299</v>
      </c>
      <c r="BJ598">
        <v>488614.80901282898</v>
      </c>
      <c r="BK598">
        <v>188643.021221473</v>
      </c>
      <c r="BL598">
        <v>0</v>
      </c>
    </row>
    <row r="599" spans="1:64" x14ac:dyDescent="0.3">
      <c r="A599">
        <v>7456</v>
      </c>
      <c r="B599">
        <v>13.848000000000001</v>
      </c>
      <c r="C599">
        <v>611.46349999999995</v>
      </c>
      <c r="D599">
        <f t="shared" si="9"/>
        <v>0.99760556682797585</v>
      </c>
      <c r="E599" t="s">
        <v>1169</v>
      </c>
      <c r="F599" t="s">
        <v>512</v>
      </c>
      <c r="G599" t="s">
        <v>62</v>
      </c>
      <c r="H599">
        <v>0.67</v>
      </c>
      <c r="I599" t="b">
        <v>1</v>
      </c>
      <c r="J599">
        <v>8</v>
      </c>
      <c r="K599">
        <v>611.46411000000001</v>
      </c>
      <c r="L599" t="s">
        <v>166</v>
      </c>
      <c r="M599" t="s">
        <v>125</v>
      </c>
      <c r="N599" t="s">
        <v>170</v>
      </c>
      <c r="O599" t="s">
        <v>171</v>
      </c>
      <c r="P599">
        <v>530</v>
      </c>
      <c r="Q599" t="b">
        <v>0</v>
      </c>
      <c r="R599" t="b">
        <v>1</v>
      </c>
      <c r="S599" t="b">
        <v>0</v>
      </c>
      <c r="T599" t="s">
        <v>63</v>
      </c>
      <c r="U599" t="b">
        <v>0</v>
      </c>
      <c r="V599" t="b">
        <v>0</v>
      </c>
      <c r="W599">
        <v>7456</v>
      </c>
      <c r="X599">
        <v>0</v>
      </c>
      <c r="Y599">
        <v>0</v>
      </c>
      <c r="Z599">
        <v>1</v>
      </c>
      <c r="AA599">
        <v>0.3</v>
      </c>
      <c r="AB599">
        <v>0.73</v>
      </c>
      <c r="AC599">
        <v>0.48</v>
      </c>
      <c r="AD599">
        <v>5</v>
      </c>
      <c r="AE599">
        <v>0.6</v>
      </c>
      <c r="AF599">
        <v>1.31</v>
      </c>
      <c r="AG599">
        <v>994.13</v>
      </c>
      <c r="AH599" t="s">
        <v>499</v>
      </c>
      <c r="AI599" t="s">
        <v>1170</v>
      </c>
      <c r="AJ599" t="s">
        <v>1171</v>
      </c>
      <c r="AK599">
        <v>8459986</v>
      </c>
      <c r="AL599">
        <v>10279007</v>
      </c>
      <c r="AM599">
        <v>10710528</v>
      </c>
      <c r="AN599">
        <v>9032773</v>
      </c>
      <c r="AO599">
        <v>10079269</v>
      </c>
      <c r="AP599">
        <v>9598351</v>
      </c>
      <c r="AQ599">
        <v>19421506</v>
      </c>
      <c r="AR599">
        <v>21369617</v>
      </c>
      <c r="AS599">
        <v>17998694</v>
      </c>
      <c r="AT599">
        <v>19641871</v>
      </c>
      <c r="AU599">
        <v>21598725</v>
      </c>
      <c r="AV599">
        <v>19806468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9816507.0124513302</v>
      </c>
      <c r="BD599">
        <v>9570130.7294473294</v>
      </c>
      <c r="BE599">
        <v>19596605.670156199</v>
      </c>
      <c r="BF599">
        <v>20349021.224236999</v>
      </c>
      <c r="BG599">
        <v>0</v>
      </c>
      <c r="BH599">
        <v>1194430.7686867199</v>
      </c>
      <c r="BI599">
        <v>523818.630690269</v>
      </c>
      <c r="BJ599">
        <v>1692269.1734863401</v>
      </c>
      <c r="BK599">
        <v>1085399.6088042799</v>
      </c>
      <c r="BL599">
        <v>0</v>
      </c>
    </row>
    <row r="600" spans="1:64" x14ac:dyDescent="0.3">
      <c r="A600">
        <v>7457</v>
      </c>
      <c r="B600">
        <v>13.597</v>
      </c>
      <c r="C600">
        <v>611.46349999999995</v>
      </c>
      <c r="D600">
        <f t="shared" si="9"/>
        <v>0.99760556682797585</v>
      </c>
      <c r="E600" t="s">
        <v>1169</v>
      </c>
      <c r="F600" t="s">
        <v>512</v>
      </c>
      <c r="G600" t="s">
        <v>62</v>
      </c>
      <c r="H600">
        <v>0.67</v>
      </c>
      <c r="I600" t="b">
        <v>1</v>
      </c>
      <c r="J600">
        <v>8</v>
      </c>
      <c r="K600">
        <v>611.46411000000001</v>
      </c>
      <c r="L600" t="s">
        <v>166</v>
      </c>
      <c r="M600" t="s">
        <v>125</v>
      </c>
      <c r="N600" t="s">
        <v>170</v>
      </c>
      <c r="O600" t="s">
        <v>171</v>
      </c>
      <c r="P600">
        <v>530</v>
      </c>
      <c r="Q600" t="b">
        <v>0</v>
      </c>
      <c r="R600" t="b">
        <v>1</v>
      </c>
      <c r="S600" t="b">
        <v>0</v>
      </c>
      <c r="T600" t="s">
        <v>63</v>
      </c>
      <c r="U600" t="b">
        <v>0</v>
      </c>
      <c r="V600" t="b">
        <v>0</v>
      </c>
      <c r="W600">
        <v>7457</v>
      </c>
      <c r="X600">
        <v>0</v>
      </c>
      <c r="Y600">
        <v>0</v>
      </c>
      <c r="Z600">
        <v>1</v>
      </c>
      <c r="AA600">
        <v>0.04</v>
      </c>
      <c r="AB600">
        <v>0.51</v>
      </c>
      <c r="AC600">
        <v>7.0000000000000007E-2</v>
      </c>
      <c r="AD600">
        <v>5</v>
      </c>
      <c r="AE600">
        <v>0.2</v>
      </c>
      <c r="AF600">
        <v>0.78</v>
      </c>
      <c r="AG600">
        <v>80.39</v>
      </c>
      <c r="AH600" t="s">
        <v>503</v>
      </c>
      <c r="AI600" t="s">
        <v>1172</v>
      </c>
      <c r="AJ600" t="s">
        <v>1173</v>
      </c>
      <c r="AK600">
        <v>784023</v>
      </c>
      <c r="AL600">
        <v>1046002</v>
      </c>
      <c r="AM600">
        <v>1158382</v>
      </c>
      <c r="AN600">
        <v>808512</v>
      </c>
      <c r="AO600">
        <v>934481</v>
      </c>
      <c r="AP600">
        <v>829846</v>
      </c>
      <c r="AQ600">
        <v>1870888</v>
      </c>
      <c r="AR600">
        <v>1859934</v>
      </c>
      <c r="AS600">
        <v>1487362</v>
      </c>
      <c r="AT600">
        <v>1463648</v>
      </c>
      <c r="AU600">
        <v>1704988</v>
      </c>
      <c r="AV600">
        <v>1621847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996135.55123151501</v>
      </c>
      <c r="BD600">
        <v>857612.95053097804</v>
      </c>
      <c r="BE600">
        <v>1739394.50499951</v>
      </c>
      <c r="BF600">
        <v>1596828.04055333</v>
      </c>
      <c r="BG600">
        <v>0</v>
      </c>
      <c r="BH600">
        <v>192096.23239147899</v>
      </c>
      <c r="BI600">
        <v>67419.159957217897</v>
      </c>
      <c r="BJ600">
        <v>218335.367634497</v>
      </c>
      <c r="BK600">
        <v>122599.859985655</v>
      </c>
      <c r="BL600">
        <v>0</v>
      </c>
    </row>
    <row r="601" spans="1:64" x14ac:dyDescent="0.3">
      <c r="A601">
        <v>4343</v>
      </c>
      <c r="B601">
        <v>4.2240000000000002</v>
      </c>
      <c r="C601">
        <v>415.28100999999998</v>
      </c>
      <c r="D601">
        <f t="shared" si="9"/>
        <v>0.93912224346798623</v>
      </c>
      <c r="E601" t="s">
        <v>650</v>
      </c>
      <c r="F601" t="s">
        <v>512</v>
      </c>
      <c r="G601" t="s">
        <v>62</v>
      </c>
      <c r="H601">
        <v>0.67</v>
      </c>
      <c r="I601" t="b">
        <v>1</v>
      </c>
      <c r="J601">
        <v>5.62</v>
      </c>
      <c r="K601">
        <v>415.28140000000002</v>
      </c>
      <c r="L601" t="s">
        <v>651</v>
      </c>
      <c r="M601" t="s">
        <v>125</v>
      </c>
      <c r="N601" t="s">
        <v>652</v>
      </c>
      <c r="O601" t="s">
        <v>653</v>
      </c>
      <c r="P601">
        <v>410</v>
      </c>
      <c r="Q601" t="b">
        <v>0</v>
      </c>
      <c r="R601" t="b">
        <v>1</v>
      </c>
      <c r="S601" t="b">
        <v>1</v>
      </c>
      <c r="T601" t="s">
        <v>63</v>
      </c>
      <c r="U601" t="b">
        <v>0</v>
      </c>
      <c r="V601" t="b">
        <v>0</v>
      </c>
      <c r="W601">
        <v>4343</v>
      </c>
      <c r="X601">
        <v>0</v>
      </c>
      <c r="Y601">
        <v>0</v>
      </c>
      <c r="Z601">
        <v>1</v>
      </c>
      <c r="AA601">
        <v>0.53</v>
      </c>
      <c r="AB601">
        <v>0.78</v>
      </c>
      <c r="AC601">
        <v>0.31</v>
      </c>
      <c r="AD601">
        <v>6</v>
      </c>
      <c r="AE601">
        <v>1.83</v>
      </c>
      <c r="AF601">
        <v>2.09</v>
      </c>
      <c r="AG601">
        <v>1504.59</v>
      </c>
      <c r="AH601" t="s">
        <v>496</v>
      </c>
      <c r="AI601" t="s">
        <v>656</v>
      </c>
      <c r="AJ601" t="s">
        <v>657</v>
      </c>
      <c r="AK601">
        <v>17536121</v>
      </c>
      <c r="AL601">
        <v>26491328</v>
      </c>
      <c r="AM601">
        <v>27078329</v>
      </c>
      <c r="AN601">
        <v>14164111</v>
      </c>
      <c r="AO601">
        <v>17677741</v>
      </c>
      <c r="AP601">
        <v>15018073</v>
      </c>
      <c r="AQ601">
        <v>30220894</v>
      </c>
      <c r="AR601">
        <v>34340833</v>
      </c>
      <c r="AS601">
        <v>28672245</v>
      </c>
      <c r="AT601">
        <v>27999882</v>
      </c>
      <c r="AU601">
        <v>30815788</v>
      </c>
      <c r="AV601">
        <v>31234979</v>
      </c>
      <c r="AW601">
        <v>0</v>
      </c>
      <c r="AX601">
        <v>0</v>
      </c>
      <c r="AY601">
        <v>2051</v>
      </c>
      <c r="AZ601">
        <v>0</v>
      </c>
      <c r="BA601">
        <v>0</v>
      </c>
      <c r="BB601">
        <v>7163</v>
      </c>
      <c r="BC601">
        <v>23701926.166454799</v>
      </c>
      <c r="BD601">
        <v>15619975.0065418</v>
      </c>
      <c r="BE601">
        <v>31077990.949116901</v>
      </c>
      <c r="BF601">
        <v>30016883.1539279</v>
      </c>
      <c r="BG601">
        <v>1535.6275886111</v>
      </c>
      <c r="BH601">
        <v>5347804.1715015899</v>
      </c>
      <c r="BI601">
        <v>1832515.94793439</v>
      </c>
      <c r="BJ601">
        <v>2929877.8221171401</v>
      </c>
      <c r="BK601">
        <v>1759303.82121996</v>
      </c>
      <c r="BL601">
        <v>2876.38307808012</v>
      </c>
    </row>
    <row r="602" spans="1:64" x14ac:dyDescent="0.3">
      <c r="A602">
        <v>8138</v>
      </c>
      <c r="B602">
        <v>14.956</v>
      </c>
      <c r="C602">
        <v>651.49481000000003</v>
      </c>
      <c r="D602">
        <f t="shared" si="9"/>
        <v>0.93630742628678343</v>
      </c>
      <c r="E602" t="s">
        <v>1483</v>
      </c>
      <c r="F602" t="s">
        <v>512</v>
      </c>
      <c r="G602" t="s">
        <v>62</v>
      </c>
      <c r="H602">
        <v>0.67</v>
      </c>
      <c r="I602" t="b">
        <v>0</v>
      </c>
      <c r="J602">
        <v>8.4600000000000009</v>
      </c>
      <c r="K602">
        <v>651.49541999999997</v>
      </c>
      <c r="L602" t="s">
        <v>1484</v>
      </c>
      <c r="M602" t="s">
        <v>125</v>
      </c>
      <c r="N602" t="s">
        <v>1485</v>
      </c>
      <c r="O602" t="s">
        <v>1486</v>
      </c>
      <c r="P602">
        <v>530</v>
      </c>
      <c r="Q602" t="b">
        <v>0</v>
      </c>
      <c r="R602" t="b">
        <v>1</v>
      </c>
      <c r="S602" t="b">
        <v>0</v>
      </c>
      <c r="T602" t="s">
        <v>63</v>
      </c>
      <c r="U602" t="b">
        <v>0</v>
      </c>
      <c r="V602" t="b">
        <v>0</v>
      </c>
      <c r="W602">
        <v>8138</v>
      </c>
      <c r="X602">
        <v>0</v>
      </c>
      <c r="Y602">
        <v>0</v>
      </c>
      <c r="Z602">
        <v>1</v>
      </c>
      <c r="AA602">
        <v>-1</v>
      </c>
      <c r="AB602">
        <v>-1</v>
      </c>
      <c r="AC602">
        <v>-1</v>
      </c>
      <c r="AD602">
        <v>-1</v>
      </c>
      <c r="AE602">
        <v>-1</v>
      </c>
      <c r="AF602">
        <v>1</v>
      </c>
      <c r="AG602">
        <v>21.65</v>
      </c>
      <c r="AH602" t="s">
        <v>500</v>
      </c>
      <c r="AI602" t="s">
        <v>1487</v>
      </c>
      <c r="AJ602" t="s">
        <v>62</v>
      </c>
      <c r="AK602">
        <v>353843</v>
      </c>
      <c r="AL602">
        <v>572443</v>
      </c>
      <c r="AM602">
        <v>801151</v>
      </c>
      <c r="AN602">
        <v>159180</v>
      </c>
      <c r="AO602">
        <v>315495</v>
      </c>
      <c r="AP602">
        <v>269957</v>
      </c>
      <c r="AQ602">
        <v>494764</v>
      </c>
      <c r="AR602">
        <v>834638</v>
      </c>
      <c r="AS602">
        <v>463068</v>
      </c>
      <c r="AT602">
        <v>502541</v>
      </c>
      <c r="AU602">
        <v>511488</v>
      </c>
      <c r="AV602">
        <v>567783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575812.43311642995</v>
      </c>
      <c r="BD602">
        <v>248210.60063512</v>
      </c>
      <c r="BE602">
        <v>597489.883171094</v>
      </c>
      <c r="BF602">
        <v>527270.69490681298</v>
      </c>
      <c r="BG602">
        <v>0</v>
      </c>
      <c r="BH602">
        <v>223673.24926733499</v>
      </c>
      <c r="BI602">
        <v>80394.640899051898</v>
      </c>
      <c r="BJ602">
        <v>205987.26880317199</v>
      </c>
      <c r="BK602">
        <v>35369.112007067597</v>
      </c>
      <c r="BL602">
        <v>0</v>
      </c>
    </row>
    <row r="603" spans="1:64" x14ac:dyDescent="0.3">
      <c r="A603">
        <v>7680</v>
      </c>
      <c r="B603">
        <v>14.651</v>
      </c>
      <c r="C603">
        <v>625.47913000000005</v>
      </c>
      <c r="D603">
        <f t="shared" si="9"/>
        <v>0.87932512847679645</v>
      </c>
      <c r="E603" t="s">
        <v>1275</v>
      </c>
      <c r="F603" t="s">
        <v>512</v>
      </c>
      <c r="G603" t="s">
        <v>62</v>
      </c>
      <c r="H603">
        <v>0.67</v>
      </c>
      <c r="I603" t="b">
        <v>1</v>
      </c>
      <c r="J603">
        <v>8.39</v>
      </c>
      <c r="K603">
        <v>625.47968000000003</v>
      </c>
      <c r="L603" t="s">
        <v>179</v>
      </c>
      <c r="M603" t="s">
        <v>125</v>
      </c>
      <c r="N603" t="s">
        <v>180</v>
      </c>
      <c r="O603" t="s">
        <v>181</v>
      </c>
      <c r="P603">
        <v>530</v>
      </c>
      <c r="Q603" t="b">
        <v>0</v>
      </c>
      <c r="R603" t="b">
        <v>1</v>
      </c>
      <c r="S603" t="b">
        <v>0</v>
      </c>
      <c r="T603" t="s">
        <v>63</v>
      </c>
      <c r="U603" t="b">
        <v>0</v>
      </c>
      <c r="V603" t="b">
        <v>0</v>
      </c>
      <c r="W603">
        <v>7680</v>
      </c>
      <c r="X603">
        <v>0</v>
      </c>
      <c r="Y603">
        <v>0</v>
      </c>
      <c r="Z603">
        <v>1</v>
      </c>
      <c r="AA603">
        <v>0.23</v>
      </c>
      <c r="AB603">
        <v>0.56000000000000005</v>
      </c>
      <c r="AC603">
        <v>0.46</v>
      </c>
      <c r="AD603">
        <v>5</v>
      </c>
      <c r="AE603">
        <v>0.6</v>
      </c>
      <c r="AF603">
        <v>1.25</v>
      </c>
      <c r="AG603">
        <v>10105.68</v>
      </c>
      <c r="AH603" t="s">
        <v>500</v>
      </c>
      <c r="AI603" t="s">
        <v>1278</v>
      </c>
      <c r="AJ603" t="s">
        <v>1279</v>
      </c>
      <c r="AK603">
        <v>72255542</v>
      </c>
      <c r="AL603">
        <v>86577716</v>
      </c>
      <c r="AM603">
        <v>87310511</v>
      </c>
      <c r="AN603">
        <v>85285379</v>
      </c>
      <c r="AO603">
        <v>93939320</v>
      </c>
      <c r="AP603">
        <v>89570276</v>
      </c>
      <c r="AQ603">
        <v>176102159</v>
      </c>
      <c r="AR603">
        <v>185585289</v>
      </c>
      <c r="AS603">
        <v>160114048</v>
      </c>
      <c r="AT603">
        <v>187090038</v>
      </c>
      <c r="AU603">
        <v>205125333</v>
      </c>
      <c r="AV603">
        <v>193983377</v>
      </c>
      <c r="AW603">
        <v>0</v>
      </c>
      <c r="AX603">
        <v>0</v>
      </c>
      <c r="AY603">
        <v>5733</v>
      </c>
      <c r="AZ603">
        <v>0</v>
      </c>
      <c r="BA603">
        <v>0</v>
      </c>
      <c r="BB603">
        <v>55309</v>
      </c>
      <c r="BC603">
        <v>82047922.734667793</v>
      </c>
      <c r="BD603">
        <v>89598324.671885505</v>
      </c>
      <c r="BE603">
        <v>173933831.97169799</v>
      </c>
      <c r="BF603">
        <v>195399582.46935999</v>
      </c>
      <c r="BG603">
        <v>10173.643186868499</v>
      </c>
      <c r="BH603">
        <v>8488362.3189014606</v>
      </c>
      <c r="BI603">
        <v>4327038.7723520398</v>
      </c>
      <c r="BJ603">
        <v>12873316.194735</v>
      </c>
      <c r="BK603">
        <v>9100669.8613615092</v>
      </c>
      <c r="BL603">
        <v>22230.169803347901</v>
      </c>
    </row>
    <row r="604" spans="1:64" x14ac:dyDescent="0.3">
      <c r="A604">
        <v>7929</v>
      </c>
      <c r="B604">
        <v>15.797000000000001</v>
      </c>
      <c r="C604">
        <v>639.49486999999999</v>
      </c>
      <c r="D604">
        <f t="shared" si="9"/>
        <v>0.86005307117856378</v>
      </c>
      <c r="E604" t="s">
        <v>1380</v>
      </c>
      <c r="F604" t="s">
        <v>512</v>
      </c>
      <c r="G604" t="s">
        <v>62</v>
      </c>
      <c r="H604">
        <v>0.72</v>
      </c>
      <c r="I604" t="b">
        <v>1</v>
      </c>
      <c r="J604">
        <v>8.56</v>
      </c>
      <c r="K604">
        <v>639.49541999999997</v>
      </c>
      <c r="L604" t="s">
        <v>195</v>
      </c>
      <c r="M604" t="s">
        <v>125</v>
      </c>
      <c r="N604" t="s">
        <v>197</v>
      </c>
      <c r="O604" t="s">
        <v>198</v>
      </c>
      <c r="P604">
        <v>530</v>
      </c>
      <c r="Q604" t="b">
        <v>0</v>
      </c>
      <c r="R604" t="b">
        <v>1</v>
      </c>
      <c r="S604" t="b">
        <v>0</v>
      </c>
      <c r="T604" t="s">
        <v>63</v>
      </c>
      <c r="U604" t="b">
        <v>0</v>
      </c>
      <c r="V604" t="b">
        <v>0</v>
      </c>
      <c r="W604">
        <v>7929</v>
      </c>
      <c r="X604">
        <v>0</v>
      </c>
      <c r="Y604">
        <v>0</v>
      </c>
      <c r="Z604">
        <v>1</v>
      </c>
      <c r="AA604">
        <v>0.19</v>
      </c>
      <c r="AB604">
        <v>0.63</v>
      </c>
      <c r="AC604">
        <v>0.36</v>
      </c>
      <c r="AD604">
        <v>5</v>
      </c>
      <c r="AE604">
        <v>0.4</v>
      </c>
      <c r="AF604">
        <v>1.0900000000000001</v>
      </c>
      <c r="AG604">
        <v>985.37</v>
      </c>
      <c r="AH604" t="s">
        <v>503</v>
      </c>
      <c r="AI604" t="s">
        <v>1381</v>
      </c>
      <c r="AJ604" t="s">
        <v>1382</v>
      </c>
      <c r="AK604">
        <v>21833075</v>
      </c>
      <c r="AL604">
        <v>22117210</v>
      </c>
      <c r="AM604">
        <v>21798930</v>
      </c>
      <c r="AN604">
        <v>28494861</v>
      </c>
      <c r="AO604">
        <v>27841526</v>
      </c>
      <c r="AP604">
        <v>29013481</v>
      </c>
      <c r="AQ604">
        <v>50974261</v>
      </c>
      <c r="AR604">
        <v>48522541</v>
      </c>
      <c r="AS604">
        <v>48051122</v>
      </c>
      <c r="AT604">
        <v>55136938</v>
      </c>
      <c r="AU604">
        <v>62578262</v>
      </c>
      <c r="AV604">
        <v>56795478</v>
      </c>
      <c r="AW604">
        <v>0</v>
      </c>
      <c r="AX604">
        <v>0</v>
      </c>
      <c r="AY604">
        <v>0</v>
      </c>
      <c r="AZ604">
        <v>0</v>
      </c>
      <c r="BA604">
        <v>300551</v>
      </c>
      <c r="BB604">
        <v>0</v>
      </c>
      <c r="BC604">
        <v>21916405.0001617</v>
      </c>
      <c r="BD604">
        <v>28449955.821248401</v>
      </c>
      <c r="BE604">
        <v>49182641.2005945</v>
      </c>
      <c r="BF604">
        <v>58170226.009713501</v>
      </c>
      <c r="BG604">
        <v>50091.7789274807</v>
      </c>
      <c r="BH604">
        <v>174738.251478741</v>
      </c>
      <c r="BI604">
        <v>587266.25483242003</v>
      </c>
      <c r="BJ604">
        <v>1569389.8152725301</v>
      </c>
      <c r="BK604">
        <v>3906503.86818696</v>
      </c>
      <c r="BL604">
        <v>122699.29868062701</v>
      </c>
    </row>
    <row r="605" spans="1:64" x14ac:dyDescent="0.3">
      <c r="A605">
        <v>4545</v>
      </c>
      <c r="B605">
        <v>4.9809999999999999</v>
      </c>
      <c r="C605">
        <v>429.29665999999997</v>
      </c>
      <c r="D605">
        <f t="shared" si="9"/>
        <v>0.79199249016666129</v>
      </c>
      <c r="E605" t="s">
        <v>664</v>
      </c>
      <c r="F605" t="s">
        <v>512</v>
      </c>
      <c r="G605" t="s">
        <v>62</v>
      </c>
      <c r="H605">
        <v>0.67</v>
      </c>
      <c r="I605" t="b">
        <v>1</v>
      </c>
      <c r="J605">
        <v>5.98</v>
      </c>
      <c r="K605">
        <v>429.29700000000003</v>
      </c>
      <c r="L605" t="s">
        <v>665</v>
      </c>
      <c r="M605" t="s">
        <v>125</v>
      </c>
      <c r="N605" t="s">
        <v>666</v>
      </c>
      <c r="O605" t="s">
        <v>667</v>
      </c>
      <c r="P605">
        <v>410</v>
      </c>
      <c r="Q605" t="b">
        <v>0</v>
      </c>
      <c r="R605" t="b">
        <v>1</v>
      </c>
      <c r="S605" t="b">
        <v>1</v>
      </c>
      <c r="T605" t="s">
        <v>63</v>
      </c>
      <c r="U605" t="b">
        <v>0</v>
      </c>
      <c r="V605" t="b">
        <v>0</v>
      </c>
      <c r="W605">
        <v>4545</v>
      </c>
      <c r="X605">
        <v>0</v>
      </c>
      <c r="Y605">
        <v>0</v>
      </c>
      <c r="Z605">
        <v>1</v>
      </c>
      <c r="AA605">
        <v>0.55000000000000004</v>
      </c>
      <c r="AB605">
        <v>0.79</v>
      </c>
      <c r="AC605">
        <v>0.3</v>
      </c>
      <c r="AD605">
        <v>6</v>
      </c>
      <c r="AE605">
        <v>1.83</v>
      </c>
      <c r="AF605">
        <v>2.1</v>
      </c>
      <c r="AG605">
        <v>1443.93</v>
      </c>
      <c r="AH605" t="s">
        <v>501</v>
      </c>
      <c r="AI605" t="s">
        <v>670</v>
      </c>
      <c r="AJ605" t="s">
        <v>671</v>
      </c>
      <c r="AK605">
        <v>22894344</v>
      </c>
      <c r="AL605">
        <v>34530136</v>
      </c>
      <c r="AM605">
        <v>36393380</v>
      </c>
      <c r="AN605">
        <v>14360680</v>
      </c>
      <c r="AO605">
        <v>18182438</v>
      </c>
      <c r="AP605">
        <v>15116015</v>
      </c>
      <c r="AQ605">
        <v>31399262</v>
      </c>
      <c r="AR605">
        <v>38890386</v>
      </c>
      <c r="AS605">
        <v>29691870</v>
      </c>
      <c r="AT605">
        <v>23108083</v>
      </c>
      <c r="AU605">
        <v>27005098</v>
      </c>
      <c r="AV605">
        <v>26364239</v>
      </c>
      <c r="AW605">
        <v>0</v>
      </c>
      <c r="AX605">
        <v>0</v>
      </c>
      <c r="AY605">
        <v>3081</v>
      </c>
      <c r="AZ605">
        <v>0</v>
      </c>
      <c r="BA605">
        <v>0</v>
      </c>
      <c r="BB605">
        <v>11185</v>
      </c>
      <c r="BC605">
        <v>31272620.080502301</v>
      </c>
      <c r="BD605">
        <v>15886377.7029148</v>
      </c>
      <c r="BE605">
        <v>33327172.8857789</v>
      </c>
      <c r="BF605">
        <v>25492473.281005099</v>
      </c>
      <c r="BG605">
        <v>2377.5486574086099</v>
      </c>
      <c r="BH605">
        <v>7315364.39016659</v>
      </c>
      <c r="BI605">
        <v>2023994.2539415101</v>
      </c>
      <c r="BJ605">
        <v>4892933.9414476501</v>
      </c>
      <c r="BK605">
        <v>2089656.1175572199</v>
      </c>
      <c r="BL605">
        <v>4487.1075098000802</v>
      </c>
    </row>
    <row r="606" spans="1:64" x14ac:dyDescent="0.3">
      <c r="A606">
        <v>7930</v>
      </c>
      <c r="B606">
        <v>15.496</v>
      </c>
      <c r="C606">
        <v>639.49492999999995</v>
      </c>
      <c r="D606">
        <f t="shared" si="9"/>
        <v>0.76622909983221477</v>
      </c>
      <c r="E606" t="s">
        <v>1380</v>
      </c>
      <c r="F606" t="s">
        <v>512</v>
      </c>
      <c r="G606" t="s">
        <v>62</v>
      </c>
      <c r="H606">
        <v>0.83</v>
      </c>
      <c r="I606" t="b">
        <v>1</v>
      </c>
      <c r="J606">
        <v>8.56</v>
      </c>
      <c r="K606">
        <v>639.49541999999997</v>
      </c>
      <c r="L606" t="s">
        <v>195</v>
      </c>
      <c r="M606" t="s">
        <v>125</v>
      </c>
      <c r="N606" t="s">
        <v>197</v>
      </c>
      <c r="O606" t="s">
        <v>198</v>
      </c>
      <c r="P606">
        <v>530</v>
      </c>
      <c r="Q606" t="b">
        <v>0</v>
      </c>
      <c r="R606" t="b">
        <v>1</v>
      </c>
      <c r="S606" t="b">
        <v>0</v>
      </c>
      <c r="T606" t="s">
        <v>63</v>
      </c>
      <c r="U606" t="b">
        <v>0</v>
      </c>
      <c r="V606" t="b">
        <v>0</v>
      </c>
      <c r="W606">
        <v>7930</v>
      </c>
      <c r="X606">
        <v>0</v>
      </c>
      <c r="Y606">
        <v>0</v>
      </c>
      <c r="Z606">
        <v>1</v>
      </c>
      <c r="AA606">
        <v>0.3</v>
      </c>
      <c r="AB606">
        <v>0.67</v>
      </c>
      <c r="AC606">
        <v>0.46</v>
      </c>
      <c r="AD606">
        <v>5</v>
      </c>
      <c r="AE606">
        <v>0.6</v>
      </c>
      <c r="AF606">
        <v>1.29</v>
      </c>
      <c r="AG606">
        <v>17548.990000000002</v>
      </c>
      <c r="AH606" t="s">
        <v>498</v>
      </c>
      <c r="AI606" t="s">
        <v>1383</v>
      </c>
      <c r="AJ606" t="s">
        <v>1384</v>
      </c>
      <c r="AK606">
        <v>514404057</v>
      </c>
      <c r="AL606">
        <v>602833748</v>
      </c>
      <c r="AM606">
        <v>627934066</v>
      </c>
      <c r="AN606">
        <v>554290442</v>
      </c>
      <c r="AO606">
        <v>578333314</v>
      </c>
      <c r="AP606">
        <v>578005411</v>
      </c>
      <c r="AQ606">
        <v>1163607464</v>
      </c>
      <c r="AR606">
        <v>1219398118</v>
      </c>
      <c r="AS606">
        <v>1112608455</v>
      </c>
      <c r="AT606">
        <v>1131102178</v>
      </c>
      <c r="AU606">
        <v>1262364927</v>
      </c>
      <c r="AV606">
        <v>1180742908</v>
      </c>
      <c r="AW606">
        <v>0</v>
      </c>
      <c r="AX606">
        <v>159247</v>
      </c>
      <c r="AY606">
        <v>263356</v>
      </c>
      <c r="AZ606">
        <v>44730</v>
      </c>
      <c r="BA606">
        <v>11230</v>
      </c>
      <c r="BB606">
        <v>803621</v>
      </c>
      <c r="BC606">
        <v>581723957.09010696</v>
      </c>
      <c r="BD606">
        <v>570209722.58704305</v>
      </c>
      <c r="BE606">
        <v>1165204678.87165</v>
      </c>
      <c r="BF606">
        <v>1191403337.60166</v>
      </c>
      <c r="BG606">
        <v>213697.36306422501</v>
      </c>
      <c r="BH606">
        <v>59636257.5217418</v>
      </c>
      <c r="BI606">
        <v>13787476.021373499</v>
      </c>
      <c r="BJ606">
        <v>53412745.156318501</v>
      </c>
      <c r="BK606">
        <v>66277529.1544137</v>
      </c>
      <c r="BL606">
        <v>306153.84755664202</v>
      </c>
    </row>
    <row r="607" spans="1:64" x14ac:dyDescent="0.3">
      <c r="A607">
        <v>7180</v>
      </c>
      <c r="B607">
        <v>13.076000000000001</v>
      </c>
      <c r="C607">
        <v>597.44799999999998</v>
      </c>
      <c r="D607">
        <f t="shared" si="9"/>
        <v>0.71972739145238485</v>
      </c>
      <c r="E607" t="s">
        <v>1085</v>
      </c>
      <c r="F607" t="s">
        <v>512</v>
      </c>
      <c r="G607" t="s">
        <v>62</v>
      </c>
      <c r="H607">
        <v>0.67</v>
      </c>
      <c r="I607" t="b">
        <v>1</v>
      </c>
      <c r="J607">
        <v>7.93</v>
      </c>
      <c r="K607">
        <v>597.44843000000003</v>
      </c>
      <c r="L607" t="s">
        <v>155</v>
      </c>
      <c r="M607" t="s">
        <v>125</v>
      </c>
      <c r="N607" t="s">
        <v>1086</v>
      </c>
      <c r="O607" t="s">
        <v>1087</v>
      </c>
      <c r="P607">
        <v>410</v>
      </c>
      <c r="Q607" t="b">
        <v>0</v>
      </c>
      <c r="R607" t="b">
        <v>1</v>
      </c>
      <c r="S607" t="b">
        <v>1</v>
      </c>
      <c r="T607" t="s">
        <v>63</v>
      </c>
      <c r="U607" t="b">
        <v>0</v>
      </c>
      <c r="V607" t="b">
        <v>0</v>
      </c>
      <c r="W607">
        <v>7180</v>
      </c>
      <c r="X607">
        <v>0</v>
      </c>
      <c r="Y607">
        <v>0</v>
      </c>
      <c r="Z607">
        <v>1</v>
      </c>
      <c r="AA607">
        <v>0.18</v>
      </c>
      <c r="AB607">
        <v>0.86</v>
      </c>
      <c r="AC607">
        <v>0.21</v>
      </c>
      <c r="AD607">
        <v>5</v>
      </c>
      <c r="AE607">
        <v>1.4</v>
      </c>
      <c r="AF607">
        <v>1.71</v>
      </c>
      <c r="AG607">
        <v>48.33</v>
      </c>
      <c r="AH607" t="s">
        <v>495</v>
      </c>
      <c r="AI607" t="s">
        <v>1088</v>
      </c>
      <c r="AJ607" t="s">
        <v>1089</v>
      </c>
      <c r="AK607">
        <v>544378</v>
      </c>
      <c r="AL607">
        <v>611604</v>
      </c>
      <c r="AM607">
        <v>645017</v>
      </c>
      <c r="AN607">
        <v>560236</v>
      </c>
      <c r="AO607">
        <v>532450</v>
      </c>
      <c r="AP607">
        <v>638030</v>
      </c>
      <c r="AQ607">
        <v>1111638</v>
      </c>
      <c r="AR607">
        <v>1244574</v>
      </c>
      <c r="AS607">
        <v>1047466</v>
      </c>
      <c r="AT607">
        <v>1349978</v>
      </c>
      <c r="AU607">
        <v>1427314</v>
      </c>
      <c r="AV607">
        <v>1277842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600332.88882948097</v>
      </c>
      <c r="BD607">
        <v>576905.29373371205</v>
      </c>
      <c r="BE607">
        <v>1134559.3585133899</v>
      </c>
      <c r="BF607">
        <v>1351711.33195692</v>
      </c>
      <c r="BG607">
        <v>0</v>
      </c>
      <c r="BH607">
        <v>51257.665817182598</v>
      </c>
      <c r="BI607">
        <v>54728.722543510201</v>
      </c>
      <c r="BJ607">
        <v>100533.16045017001</v>
      </c>
      <c r="BK607">
        <v>74751.338001608005</v>
      </c>
      <c r="BL607">
        <v>0</v>
      </c>
    </row>
    <row r="608" spans="1:64" x14ac:dyDescent="0.3">
      <c r="A608">
        <v>7931</v>
      </c>
      <c r="B608">
        <v>15.217000000000001</v>
      </c>
      <c r="C608">
        <v>639.49505999999997</v>
      </c>
      <c r="D608">
        <f t="shared" si="9"/>
        <v>0.56294382843364554</v>
      </c>
      <c r="E608" t="s">
        <v>1380</v>
      </c>
      <c r="F608" t="s">
        <v>512</v>
      </c>
      <c r="G608" t="s">
        <v>62</v>
      </c>
      <c r="H608">
        <v>0.72</v>
      </c>
      <c r="I608" t="b">
        <v>1</v>
      </c>
      <c r="J608">
        <v>8.56</v>
      </c>
      <c r="K608">
        <v>639.49541999999997</v>
      </c>
      <c r="L608" t="s">
        <v>195</v>
      </c>
      <c r="M608" t="s">
        <v>125</v>
      </c>
      <c r="N608" t="s">
        <v>197</v>
      </c>
      <c r="O608" t="s">
        <v>198</v>
      </c>
      <c r="P608">
        <v>530</v>
      </c>
      <c r="Q608" t="b">
        <v>0</v>
      </c>
      <c r="R608" t="b">
        <v>1</v>
      </c>
      <c r="S608" t="b">
        <v>0</v>
      </c>
      <c r="T608" t="s">
        <v>63</v>
      </c>
      <c r="U608" t="b">
        <v>0</v>
      </c>
      <c r="V608" t="b">
        <v>0</v>
      </c>
      <c r="W608">
        <v>7931</v>
      </c>
      <c r="X608">
        <v>0</v>
      </c>
      <c r="Y608">
        <v>0</v>
      </c>
      <c r="Z608">
        <v>1</v>
      </c>
      <c r="AA608">
        <v>0.39</v>
      </c>
      <c r="AB608">
        <v>0.7</v>
      </c>
      <c r="AC608">
        <v>0.55000000000000004</v>
      </c>
      <c r="AD608">
        <v>5</v>
      </c>
      <c r="AE608">
        <v>0.8</v>
      </c>
      <c r="AF608">
        <v>1.48</v>
      </c>
      <c r="AG608">
        <v>3775.48</v>
      </c>
      <c r="AH608" t="s">
        <v>493</v>
      </c>
      <c r="AI608" t="s">
        <v>1385</v>
      </c>
      <c r="AJ608" t="s">
        <v>1386</v>
      </c>
      <c r="AK608">
        <v>93248393</v>
      </c>
      <c r="AL608">
        <v>113434681</v>
      </c>
      <c r="AM608">
        <v>123434677</v>
      </c>
      <c r="AN608">
        <v>92327767</v>
      </c>
      <c r="AO608">
        <v>105783389</v>
      </c>
      <c r="AP608">
        <v>93885476</v>
      </c>
      <c r="AQ608">
        <v>189132512</v>
      </c>
      <c r="AR608">
        <v>216731077</v>
      </c>
      <c r="AS608">
        <v>172344440</v>
      </c>
      <c r="AT608">
        <v>167178579</v>
      </c>
      <c r="AU608">
        <v>186283140</v>
      </c>
      <c r="AV608">
        <v>179862676</v>
      </c>
      <c r="AW608">
        <v>0</v>
      </c>
      <c r="AX608">
        <v>0</v>
      </c>
      <c r="AY608">
        <v>11318</v>
      </c>
      <c r="AZ608">
        <v>38596</v>
      </c>
      <c r="BA608">
        <v>0</v>
      </c>
      <c r="BB608">
        <v>97045</v>
      </c>
      <c r="BC608">
        <v>110039250.374626</v>
      </c>
      <c r="BD608">
        <v>97332210.583634302</v>
      </c>
      <c r="BE608">
        <v>192736009.54847699</v>
      </c>
      <c r="BF608">
        <v>177774798.44017699</v>
      </c>
      <c r="BG608">
        <v>24493.056423645401</v>
      </c>
      <c r="BH608">
        <v>15376919.120696699</v>
      </c>
      <c r="BI608">
        <v>7360260.0560469097</v>
      </c>
      <c r="BJ608">
        <v>22411655.008580599</v>
      </c>
      <c r="BK608">
        <v>9721907.6559370905</v>
      </c>
      <c r="BL608">
        <v>38564.105879537899</v>
      </c>
    </row>
    <row r="609" spans="1:64" x14ac:dyDescent="0.3">
      <c r="A609">
        <v>8496</v>
      </c>
      <c r="B609">
        <v>17.23</v>
      </c>
      <c r="C609">
        <v>667.52686000000006</v>
      </c>
      <c r="D609">
        <f t="shared" si="9"/>
        <v>0.28463282236907522</v>
      </c>
      <c r="E609" t="s">
        <v>1629</v>
      </c>
      <c r="F609" t="s">
        <v>512</v>
      </c>
      <c r="G609" t="s">
        <v>62</v>
      </c>
      <c r="H609">
        <v>0.67</v>
      </c>
      <c r="I609" t="b">
        <v>1</v>
      </c>
      <c r="J609">
        <v>9.06</v>
      </c>
      <c r="K609">
        <v>667.52666999999997</v>
      </c>
      <c r="L609" t="s">
        <v>1630</v>
      </c>
      <c r="M609" t="s">
        <v>125</v>
      </c>
      <c r="N609" t="s">
        <v>1631</v>
      </c>
      <c r="O609" t="s">
        <v>1632</v>
      </c>
      <c r="P609">
        <v>530</v>
      </c>
      <c r="Q609" t="b">
        <v>0</v>
      </c>
      <c r="R609" t="b">
        <v>1</v>
      </c>
      <c r="S609" t="b">
        <v>0</v>
      </c>
      <c r="T609" t="s">
        <v>63</v>
      </c>
      <c r="U609" t="b">
        <v>0</v>
      </c>
      <c r="V609" t="b">
        <v>0</v>
      </c>
      <c r="W609">
        <v>8496</v>
      </c>
      <c r="X609">
        <v>0</v>
      </c>
      <c r="Y609">
        <v>0</v>
      </c>
      <c r="Z609">
        <v>1</v>
      </c>
      <c r="AA609">
        <v>0.18</v>
      </c>
      <c r="AB609">
        <v>0.62</v>
      </c>
      <c r="AC609">
        <v>0.35</v>
      </c>
      <c r="AD609">
        <v>5</v>
      </c>
      <c r="AE609">
        <v>0.4</v>
      </c>
      <c r="AF609">
        <v>1.08</v>
      </c>
      <c r="AG609">
        <v>377.52</v>
      </c>
      <c r="AH609" t="s">
        <v>493</v>
      </c>
      <c r="AI609" t="s">
        <v>1635</v>
      </c>
      <c r="AJ609" t="s">
        <v>1636</v>
      </c>
      <c r="AK609">
        <v>7058032</v>
      </c>
      <c r="AL609">
        <v>8027282</v>
      </c>
      <c r="AM609">
        <v>8173190</v>
      </c>
      <c r="AN609">
        <v>5958407</v>
      </c>
      <c r="AO609">
        <v>6536248</v>
      </c>
      <c r="AP609">
        <v>6445662</v>
      </c>
      <c r="AQ609">
        <v>7611635</v>
      </c>
      <c r="AR609">
        <v>8420257</v>
      </c>
      <c r="AS609">
        <v>7036582</v>
      </c>
      <c r="AT609">
        <v>6541138</v>
      </c>
      <c r="AU609">
        <v>7102293</v>
      </c>
      <c r="AV609">
        <v>6716151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7752834.92580433</v>
      </c>
      <c r="BD609">
        <v>6313438.6763959499</v>
      </c>
      <c r="BE609">
        <v>7689491.4478265699</v>
      </c>
      <c r="BF609">
        <v>6786527.7064847099</v>
      </c>
      <c r="BG609">
        <v>0</v>
      </c>
      <c r="BH609">
        <v>606123.28091292502</v>
      </c>
      <c r="BI609">
        <v>310784.99848066299</v>
      </c>
      <c r="BJ609">
        <v>695114.98823697597</v>
      </c>
      <c r="BK609">
        <v>287120.83860280999</v>
      </c>
      <c r="BL609">
        <v>0</v>
      </c>
    </row>
    <row r="610" spans="1:64" x14ac:dyDescent="0.3">
      <c r="A610">
        <v>8781</v>
      </c>
      <c r="B610">
        <v>17.724</v>
      </c>
      <c r="C610">
        <v>681.54210999999998</v>
      </c>
      <c r="D610">
        <f t="shared" si="9"/>
        <v>0.27877946823703165</v>
      </c>
      <c r="E610" t="s">
        <v>1827</v>
      </c>
      <c r="F610" t="s">
        <v>512</v>
      </c>
      <c r="G610" t="s">
        <v>62</v>
      </c>
      <c r="H610">
        <v>0.67</v>
      </c>
      <c r="I610" t="b">
        <v>1</v>
      </c>
      <c r="J610">
        <v>9.4600000000000009</v>
      </c>
      <c r="K610">
        <v>681.54229999999995</v>
      </c>
      <c r="L610" t="s">
        <v>228</v>
      </c>
      <c r="M610" t="s">
        <v>125</v>
      </c>
      <c r="N610" t="s">
        <v>229</v>
      </c>
      <c r="O610" t="s">
        <v>230</v>
      </c>
      <c r="P610">
        <v>530</v>
      </c>
      <c r="Q610" t="b">
        <v>0</v>
      </c>
      <c r="R610" t="b">
        <v>1</v>
      </c>
      <c r="S610" t="b">
        <v>0</v>
      </c>
      <c r="T610" t="s">
        <v>63</v>
      </c>
      <c r="U610" t="b">
        <v>0</v>
      </c>
      <c r="V610" t="b">
        <v>0</v>
      </c>
      <c r="W610">
        <v>8781</v>
      </c>
      <c r="X610">
        <v>0</v>
      </c>
      <c r="Y610">
        <v>0</v>
      </c>
      <c r="Z610">
        <v>1</v>
      </c>
      <c r="AA610">
        <v>0.17</v>
      </c>
      <c r="AB610">
        <v>0.86</v>
      </c>
      <c r="AC610">
        <v>0.21</v>
      </c>
      <c r="AD610">
        <v>5</v>
      </c>
      <c r="AE610">
        <v>0.4</v>
      </c>
      <c r="AF610">
        <v>1.07</v>
      </c>
      <c r="AG610">
        <v>135.51</v>
      </c>
      <c r="AH610" t="s">
        <v>493</v>
      </c>
      <c r="AI610" t="s">
        <v>1828</v>
      </c>
      <c r="AJ610" t="s">
        <v>1829</v>
      </c>
      <c r="AK610">
        <v>5030555</v>
      </c>
      <c r="AL610">
        <v>6726069</v>
      </c>
      <c r="AM610">
        <v>8326253</v>
      </c>
      <c r="AN610">
        <v>2703702</v>
      </c>
      <c r="AO610">
        <v>3476534</v>
      </c>
      <c r="AP610">
        <v>3131599</v>
      </c>
      <c r="AQ610">
        <v>2974406</v>
      </c>
      <c r="AR610">
        <v>4261061</v>
      </c>
      <c r="AS610">
        <v>2648707</v>
      </c>
      <c r="AT610">
        <v>2092819</v>
      </c>
      <c r="AU610">
        <v>2301701</v>
      </c>
      <c r="AV610">
        <v>2155767</v>
      </c>
      <c r="AW610">
        <v>0</v>
      </c>
      <c r="AX610">
        <v>0</v>
      </c>
      <c r="AY610">
        <v>0</v>
      </c>
      <c r="AZ610">
        <v>0</v>
      </c>
      <c r="BA610">
        <v>16376</v>
      </c>
      <c r="BB610">
        <v>0</v>
      </c>
      <c r="BC610">
        <v>6694292.4589205701</v>
      </c>
      <c r="BD610">
        <v>3103944.69452602</v>
      </c>
      <c r="BE610">
        <v>3294724.4836897501</v>
      </c>
      <c r="BF610">
        <v>2183429.0157426102</v>
      </c>
      <c r="BG610">
        <v>2729.3303178236401</v>
      </c>
      <c r="BH610">
        <v>1648078.4332399501</v>
      </c>
      <c r="BI610">
        <v>387157.48684009898</v>
      </c>
      <c r="BJ610">
        <v>852569.31671034195</v>
      </c>
      <c r="BK610">
        <v>107153.037626398</v>
      </c>
      <c r="BL610">
        <v>6685.4666181761504</v>
      </c>
    </row>
    <row r="611" spans="1:64" x14ac:dyDescent="0.3">
      <c r="A611">
        <v>8494</v>
      </c>
      <c r="B611">
        <v>16.940000000000001</v>
      </c>
      <c r="C611">
        <v>667.52648999999997</v>
      </c>
      <c r="D611">
        <f t="shared" si="9"/>
        <v>0.26965214738205301</v>
      </c>
      <c r="E611" t="s">
        <v>1629</v>
      </c>
      <c r="F611" t="s">
        <v>512</v>
      </c>
      <c r="G611" t="s">
        <v>62</v>
      </c>
      <c r="H611">
        <v>0.67</v>
      </c>
      <c r="I611" t="b">
        <v>1</v>
      </c>
      <c r="J611">
        <v>9.06</v>
      </c>
      <c r="K611">
        <v>667.52666999999997</v>
      </c>
      <c r="L611" t="s">
        <v>1630</v>
      </c>
      <c r="M611" t="s">
        <v>125</v>
      </c>
      <c r="N611" t="s">
        <v>1631</v>
      </c>
      <c r="O611" t="s">
        <v>1632</v>
      </c>
      <c r="P611">
        <v>530</v>
      </c>
      <c r="Q611" t="b">
        <v>0</v>
      </c>
      <c r="R611" t="b">
        <v>1</v>
      </c>
      <c r="S611" t="b">
        <v>0</v>
      </c>
      <c r="T611" t="s">
        <v>63</v>
      </c>
      <c r="U611" t="b">
        <v>0</v>
      </c>
      <c r="V611" t="b">
        <v>0</v>
      </c>
      <c r="W611">
        <v>8494</v>
      </c>
      <c r="X611">
        <v>0</v>
      </c>
      <c r="Y611">
        <v>0</v>
      </c>
      <c r="Z611">
        <v>1</v>
      </c>
      <c r="AA611">
        <v>0.28000000000000003</v>
      </c>
      <c r="AB611">
        <v>0.69</v>
      </c>
      <c r="AC611">
        <v>0.47</v>
      </c>
      <c r="AD611">
        <v>5</v>
      </c>
      <c r="AE611">
        <v>0.6</v>
      </c>
      <c r="AF611">
        <v>1.29</v>
      </c>
      <c r="AG611">
        <v>722.92</v>
      </c>
      <c r="AH611" t="s">
        <v>499</v>
      </c>
      <c r="AI611" t="s">
        <v>1633</v>
      </c>
      <c r="AJ611" t="s">
        <v>1634</v>
      </c>
      <c r="AK611">
        <v>12624450</v>
      </c>
      <c r="AL611">
        <v>15384558</v>
      </c>
      <c r="AM611">
        <v>17183525</v>
      </c>
      <c r="AN611">
        <v>10027089</v>
      </c>
      <c r="AO611">
        <v>11602079</v>
      </c>
      <c r="AP611">
        <v>10917610</v>
      </c>
      <c r="AQ611">
        <v>11725966</v>
      </c>
      <c r="AR611">
        <v>14268140</v>
      </c>
      <c r="AS611">
        <v>11373618</v>
      </c>
      <c r="AT611">
        <v>9528225</v>
      </c>
      <c r="AU611">
        <v>10161185</v>
      </c>
      <c r="AV611">
        <v>10652038</v>
      </c>
      <c r="AW611">
        <v>0</v>
      </c>
      <c r="AX611">
        <v>0</v>
      </c>
      <c r="AY611">
        <v>0</v>
      </c>
      <c r="AZ611">
        <v>10272</v>
      </c>
      <c r="BA611">
        <v>45535</v>
      </c>
      <c r="BB611">
        <v>0</v>
      </c>
      <c r="BC611">
        <v>15064177.439257801</v>
      </c>
      <c r="BD611">
        <v>10848925.840132</v>
      </c>
      <c r="BE611">
        <v>12455907.9785793</v>
      </c>
      <c r="BF611">
        <v>10113816.138628799</v>
      </c>
      <c r="BG611">
        <v>9301.1490732717193</v>
      </c>
      <c r="BH611">
        <v>2296361.3112926101</v>
      </c>
      <c r="BI611">
        <v>789738.59102015104</v>
      </c>
      <c r="BJ611">
        <v>1579296.1253567401</v>
      </c>
      <c r="BK611">
        <v>563401.69482592295</v>
      </c>
      <c r="BL611">
        <v>18220.1785677712</v>
      </c>
    </row>
    <row r="612" spans="1:64" x14ac:dyDescent="0.3">
      <c r="A612">
        <v>7181</v>
      </c>
      <c r="B612">
        <v>13.315</v>
      </c>
      <c r="C612">
        <v>597.44830000000002</v>
      </c>
      <c r="D612">
        <f t="shared" si="9"/>
        <v>0.21759200206257476</v>
      </c>
      <c r="E612" t="s">
        <v>1085</v>
      </c>
      <c r="F612" t="s">
        <v>512</v>
      </c>
      <c r="G612" t="s">
        <v>62</v>
      </c>
      <c r="H612">
        <v>0.67</v>
      </c>
      <c r="I612" t="b">
        <v>1</v>
      </c>
      <c r="J612">
        <v>7.92</v>
      </c>
      <c r="K612">
        <v>597.44843000000003</v>
      </c>
      <c r="L612" t="s">
        <v>155</v>
      </c>
      <c r="M612" t="s">
        <v>125</v>
      </c>
      <c r="N612" t="s">
        <v>1090</v>
      </c>
      <c r="O612" t="s">
        <v>1091</v>
      </c>
      <c r="P612">
        <v>410</v>
      </c>
      <c r="Q612" t="b">
        <v>0</v>
      </c>
      <c r="R612" t="b">
        <v>1</v>
      </c>
      <c r="S612" t="b">
        <v>1</v>
      </c>
      <c r="T612" t="s">
        <v>63</v>
      </c>
      <c r="U612" t="b">
        <v>0</v>
      </c>
      <c r="V612" t="b">
        <v>0</v>
      </c>
      <c r="W612">
        <v>7181</v>
      </c>
      <c r="X612">
        <v>0</v>
      </c>
      <c r="Y612">
        <v>0</v>
      </c>
      <c r="Z612">
        <v>1</v>
      </c>
      <c r="AA612">
        <v>0.06</v>
      </c>
      <c r="AB612">
        <v>0.63</v>
      </c>
      <c r="AC612">
        <v>7.0000000000000007E-2</v>
      </c>
      <c r="AD612">
        <v>5</v>
      </c>
      <c r="AE612">
        <v>1.2</v>
      </c>
      <c r="AF612">
        <v>1.45</v>
      </c>
      <c r="AG612">
        <v>67.650000000000006</v>
      </c>
      <c r="AH612" t="s">
        <v>502</v>
      </c>
      <c r="AI612" t="s">
        <v>1092</v>
      </c>
      <c r="AJ612" t="s">
        <v>1093</v>
      </c>
      <c r="AK612">
        <v>344169</v>
      </c>
      <c r="AL612">
        <v>439201</v>
      </c>
      <c r="AM612">
        <v>448562</v>
      </c>
      <c r="AN612">
        <v>627468</v>
      </c>
      <c r="AO612">
        <v>588441</v>
      </c>
      <c r="AP612">
        <v>640275</v>
      </c>
      <c r="AQ612">
        <v>1160765</v>
      </c>
      <c r="AR612">
        <v>1185222</v>
      </c>
      <c r="AS612">
        <v>1025137</v>
      </c>
      <c r="AT612">
        <v>1442838</v>
      </c>
      <c r="AU612">
        <v>1571154</v>
      </c>
      <c r="AV612">
        <v>1504200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410643.93856645498</v>
      </c>
      <c r="BD612">
        <v>618727.96709904796</v>
      </c>
      <c r="BE612">
        <v>1123708.17004612</v>
      </c>
      <c r="BF612">
        <v>1506063.72077237</v>
      </c>
      <c r="BG612">
        <v>0</v>
      </c>
      <c r="BH612">
        <v>57758.929281040902</v>
      </c>
      <c r="BI612">
        <v>26999.683581877402</v>
      </c>
      <c r="BJ612">
        <v>86236.896387366505</v>
      </c>
      <c r="BK612">
        <v>64178.151413141997</v>
      </c>
      <c r="BL612">
        <v>0</v>
      </c>
    </row>
    <row r="613" spans="1:64" x14ac:dyDescent="0.3">
      <c r="A613">
        <v>8891</v>
      </c>
      <c r="B613">
        <v>14.596</v>
      </c>
      <c r="C613">
        <v>687.49536000000001</v>
      </c>
      <c r="D613">
        <f t="shared" si="9"/>
        <v>8.7273308616661618E-2</v>
      </c>
      <c r="E613" t="s">
        <v>1893</v>
      </c>
      <c r="F613" t="s">
        <v>512</v>
      </c>
      <c r="G613" t="s">
        <v>62</v>
      </c>
      <c r="H613">
        <v>0.06</v>
      </c>
      <c r="I613" t="b">
        <v>1</v>
      </c>
      <c r="J613">
        <v>8.56</v>
      </c>
      <c r="K613">
        <v>687.49541999999997</v>
      </c>
      <c r="L613" t="s">
        <v>1894</v>
      </c>
      <c r="M613" t="s">
        <v>125</v>
      </c>
      <c r="N613" t="s">
        <v>1895</v>
      </c>
      <c r="O613" t="s">
        <v>1896</v>
      </c>
      <c r="P613">
        <v>530</v>
      </c>
      <c r="Q613" t="b">
        <v>0</v>
      </c>
      <c r="R613" t="b">
        <v>1</v>
      </c>
      <c r="S613" t="b">
        <v>0</v>
      </c>
      <c r="T613" t="s">
        <v>63</v>
      </c>
      <c r="U613" t="b">
        <v>0</v>
      </c>
      <c r="V613" t="b">
        <v>0</v>
      </c>
      <c r="W613">
        <v>8891</v>
      </c>
      <c r="X613">
        <v>0</v>
      </c>
      <c r="Y613">
        <v>0</v>
      </c>
      <c r="Z613">
        <v>1</v>
      </c>
      <c r="AA613" t="s">
        <v>62</v>
      </c>
      <c r="AB613" t="s">
        <v>62</v>
      </c>
      <c r="AC613" t="s">
        <v>62</v>
      </c>
      <c r="AD613">
        <v>5</v>
      </c>
      <c r="AE613" t="s">
        <v>62</v>
      </c>
      <c r="AF613">
        <v>0.5</v>
      </c>
      <c r="AG613">
        <v>3.62</v>
      </c>
      <c r="AH613" t="s">
        <v>502</v>
      </c>
      <c r="AI613" t="s">
        <v>1897</v>
      </c>
      <c r="AJ613" t="s">
        <v>1898</v>
      </c>
      <c r="AK613">
        <v>52126</v>
      </c>
      <c r="AL613">
        <v>131668</v>
      </c>
      <c r="AM613">
        <v>55035</v>
      </c>
      <c r="AN613">
        <v>53213</v>
      </c>
      <c r="AO613">
        <v>56136</v>
      </c>
      <c r="AP613">
        <v>70765</v>
      </c>
      <c r="AQ613">
        <v>61006</v>
      </c>
      <c r="AR613">
        <v>147052</v>
      </c>
      <c r="AS613">
        <v>93137</v>
      </c>
      <c r="AT613">
        <v>121146</v>
      </c>
      <c r="AU613">
        <v>123492</v>
      </c>
      <c r="AV613">
        <v>103854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79609.727135874506</v>
      </c>
      <c r="BD613">
        <v>60037.9736670528</v>
      </c>
      <c r="BE613">
        <v>100398.202955282</v>
      </c>
      <c r="BF613">
        <v>116163.768901192</v>
      </c>
      <c r="BG613">
        <v>0</v>
      </c>
      <c r="BH613">
        <v>45107.2123671351</v>
      </c>
      <c r="BI613">
        <v>9403.8996551867003</v>
      </c>
      <c r="BJ613">
        <v>43480.271879687498</v>
      </c>
      <c r="BK613">
        <v>10725.046459949999</v>
      </c>
      <c r="BL613">
        <v>0</v>
      </c>
    </row>
    <row r="614" spans="1:64" x14ac:dyDescent="0.3">
      <c r="A614" s="13">
        <v>10886</v>
      </c>
      <c r="B614" s="13">
        <v>17.053999999999998</v>
      </c>
      <c r="C614" s="13">
        <v>786.41498000000001</v>
      </c>
      <c r="D614" s="13">
        <f t="shared" si="9"/>
        <v>6.281631319859307</v>
      </c>
      <c r="E614" s="13" t="s">
        <v>3009</v>
      </c>
      <c r="F614" s="13" t="s">
        <v>532</v>
      </c>
      <c r="G614" s="13" t="s">
        <v>62</v>
      </c>
      <c r="H614" s="13">
        <v>0.56000000000000005</v>
      </c>
      <c r="I614" s="13" t="b">
        <v>0</v>
      </c>
      <c r="J614" s="13">
        <v>5.96</v>
      </c>
      <c r="K614" s="13">
        <v>786.41992000000005</v>
      </c>
      <c r="L614" s="13" t="s">
        <v>3010</v>
      </c>
      <c r="M614" s="13" t="s">
        <v>2318</v>
      </c>
      <c r="N614" s="13" t="s">
        <v>3011</v>
      </c>
      <c r="O614" s="13" t="s">
        <v>3012</v>
      </c>
      <c r="P614" s="13">
        <v>530</v>
      </c>
      <c r="Q614" s="13" t="b">
        <v>0</v>
      </c>
      <c r="R614" s="13" t="b">
        <v>1</v>
      </c>
      <c r="S614" s="13" t="b">
        <v>0</v>
      </c>
      <c r="T614" s="13" t="s">
        <v>63</v>
      </c>
      <c r="U614" s="13" t="b">
        <v>0</v>
      </c>
      <c r="V614" s="13" t="b">
        <v>0</v>
      </c>
      <c r="W614" s="13">
        <v>10886</v>
      </c>
      <c r="X614" s="13">
        <v>0</v>
      </c>
      <c r="Y614" s="13">
        <v>0</v>
      </c>
      <c r="Z614" s="13">
        <v>0.96</v>
      </c>
      <c r="AA614" s="13">
        <v>-1</v>
      </c>
      <c r="AB614" s="13">
        <v>-1</v>
      </c>
      <c r="AC614" s="13">
        <v>-1</v>
      </c>
      <c r="AD614" s="13">
        <v>-1</v>
      </c>
      <c r="AE614" s="13">
        <v>-1</v>
      </c>
      <c r="AF614" s="13">
        <v>0.96</v>
      </c>
      <c r="AG614" s="13">
        <v>10.9</v>
      </c>
      <c r="AH614" s="13" t="s">
        <v>497</v>
      </c>
      <c r="AI614" s="13" t="s">
        <v>3013</v>
      </c>
      <c r="AJ614" s="13" t="s">
        <v>62</v>
      </c>
      <c r="AK614" s="13">
        <v>207621</v>
      </c>
      <c r="AL614" s="13">
        <v>276944</v>
      </c>
      <c r="AM614" s="13">
        <v>226661</v>
      </c>
      <c r="AN614" s="13">
        <v>324511</v>
      </c>
      <c r="AO614" s="13">
        <v>96535</v>
      </c>
      <c r="AP614" s="13">
        <v>130403</v>
      </c>
      <c r="AQ614" s="13">
        <v>188777</v>
      </c>
      <c r="AR614" s="13">
        <v>175498</v>
      </c>
      <c r="AS614" s="13">
        <v>202817</v>
      </c>
      <c r="AT614" s="13">
        <v>146933</v>
      </c>
      <c r="AU614" s="13">
        <v>159736</v>
      </c>
      <c r="AV614" s="13">
        <v>330546</v>
      </c>
      <c r="AW614" s="13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</v>
      </c>
      <c r="BC614" s="13">
        <v>237075.09491802499</v>
      </c>
      <c r="BD614" s="13">
        <v>183816.38633275899</v>
      </c>
      <c r="BE614" s="13">
        <v>189030.63383649199</v>
      </c>
      <c r="BF614" s="13">
        <v>212405.34107534401</v>
      </c>
      <c r="BG614" s="13">
        <v>0</v>
      </c>
      <c r="BH614" s="13">
        <v>35815.4654345616</v>
      </c>
      <c r="BI614" s="13">
        <v>123016.370580704</v>
      </c>
      <c r="BJ614" s="13">
        <v>13661.1464359162</v>
      </c>
      <c r="BK614" s="13">
        <v>102513.137643607</v>
      </c>
      <c r="BL614" s="13">
        <v>0</v>
      </c>
    </row>
    <row r="615" spans="1:64" x14ac:dyDescent="0.3">
      <c r="A615" s="13">
        <v>10949</v>
      </c>
      <c r="B615" s="13">
        <v>15.736000000000001</v>
      </c>
      <c r="C615" s="13">
        <v>790.41918999999996</v>
      </c>
      <c r="D615" s="13">
        <f t="shared" si="9"/>
        <v>5.5666974550396393</v>
      </c>
      <c r="E615" s="13" t="s">
        <v>3020</v>
      </c>
      <c r="F615" s="13" t="s">
        <v>532</v>
      </c>
      <c r="G615" s="13" t="s">
        <v>62</v>
      </c>
      <c r="H615" s="13">
        <v>0.17</v>
      </c>
      <c r="I615" s="13" t="b">
        <v>0</v>
      </c>
      <c r="J615" s="13">
        <v>5.76</v>
      </c>
      <c r="K615" s="13">
        <v>790.41479000000004</v>
      </c>
      <c r="L615" s="13" t="s">
        <v>3021</v>
      </c>
      <c r="M615" s="13" t="s">
        <v>2318</v>
      </c>
      <c r="N615" s="13" t="s">
        <v>3022</v>
      </c>
      <c r="O615" s="13" t="s">
        <v>3023</v>
      </c>
      <c r="P615" s="13">
        <v>530</v>
      </c>
      <c r="Q615" s="13" t="b">
        <v>0</v>
      </c>
      <c r="R615" s="13" t="b">
        <v>1</v>
      </c>
      <c r="S615" s="13" t="b">
        <v>0</v>
      </c>
      <c r="T615" s="13" t="s">
        <v>63</v>
      </c>
      <c r="U615" s="13" t="b">
        <v>0</v>
      </c>
      <c r="V615" s="13" t="b">
        <v>0</v>
      </c>
      <c r="W615" s="13">
        <v>10949</v>
      </c>
      <c r="X615" s="13">
        <v>0</v>
      </c>
      <c r="Y615" s="13">
        <v>0</v>
      </c>
      <c r="Z615" s="13">
        <v>0.98</v>
      </c>
      <c r="AA615" s="13">
        <v>-1</v>
      </c>
      <c r="AB615" s="13">
        <v>-1</v>
      </c>
      <c r="AC615" s="13">
        <v>-1</v>
      </c>
      <c r="AD615" s="13">
        <v>-1</v>
      </c>
      <c r="AE615" s="13">
        <v>-1</v>
      </c>
      <c r="AF615" s="13">
        <v>0.98</v>
      </c>
      <c r="AG615" s="13">
        <v>8.5</v>
      </c>
      <c r="AH615" s="13" t="s">
        <v>500</v>
      </c>
      <c r="AI615" s="13" t="s">
        <v>3026</v>
      </c>
      <c r="AJ615" s="13" t="s">
        <v>62</v>
      </c>
      <c r="AK615" s="13">
        <v>147669</v>
      </c>
      <c r="AL615" s="13">
        <v>67602</v>
      </c>
      <c r="AM615" s="13">
        <v>144825</v>
      </c>
      <c r="AN615" s="13">
        <v>207637</v>
      </c>
      <c r="AO615" s="13">
        <v>251778</v>
      </c>
      <c r="AP615" s="13">
        <v>225471</v>
      </c>
      <c r="AQ615" s="13">
        <v>230614</v>
      </c>
      <c r="AR615" s="13">
        <v>84807</v>
      </c>
      <c r="AS615" s="13">
        <v>262509</v>
      </c>
      <c r="AT615" s="13">
        <v>191199</v>
      </c>
      <c r="AU615" s="13">
        <v>43422</v>
      </c>
      <c r="AV615" s="13">
        <v>180355</v>
      </c>
      <c r="AW615" s="13">
        <v>0</v>
      </c>
      <c r="AX615" s="13">
        <v>0</v>
      </c>
      <c r="AY615" s="13">
        <v>0</v>
      </c>
      <c r="AZ615" s="13">
        <v>0</v>
      </c>
      <c r="BA615" s="13">
        <v>0</v>
      </c>
      <c r="BB615" s="13">
        <v>0</v>
      </c>
      <c r="BC615" s="13">
        <v>120032.00603263899</v>
      </c>
      <c r="BD615" s="13">
        <v>228295.406677967</v>
      </c>
      <c r="BE615" s="13">
        <v>192643.50700510101</v>
      </c>
      <c r="BF615" s="13">
        <v>138325.434418385</v>
      </c>
      <c r="BG615" s="13">
        <v>0</v>
      </c>
      <c r="BH615" s="13">
        <v>45427.5804354914</v>
      </c>
      <c r="BI615" s="13">
        <v>22205.699733576301</v>
      </c>
      <c r="BJ615" s="13">
        <v>94740.857196824698</v>
      </c>
      <c r="BK615" s="13">
        <v>82367.176052346302</v>
      </c>
      <c r="BL615" s="13">
        <v>0</v>
      </c>
    </row>
    <row r="616" spans="1:64" x14ac:dyDescent="0.3">
      <c r="A616" s="13">
        <v>10887</v>
      </c>
      <c r="B616" s="13">
        <v>12.339</v>
      </c>
      <c r="C616" s="13">
        <v>786.41558999999995</v>
      </c>
      <c r="D616" s="13">
        <f t="shared" si="9"/>
        <v>5.5059642946168301</v>
      </c>
      <c r="E616" s="13" t="s">
        <v>3009</v>
      </c>
      <c r="F616" s="13" t="s">
        <v>532</v>
      </c>
      <c r="G616" s="13" t="s">
        <v>62</v>
      </c>
      <c r="H616" s="13">
        <v>0.39</v>
      </c>
      <c r="I616" s="13" t="b">
        <v>0</v>
      </c>
      <c r="J616" s="13">
        <v>5.96</v>
      </c>
      <c r="K616" s="13">
        <v>786.41992000000005</v>
      </c>
      <c r="L616" s="13" t="s">
        <v>3010</v>
      </c>
      <c r="M616" s="13" t="s">
        <v>2318</v>
      </c>
      <c r="N616" s="13" t="s">
        <v>3011</v>
      </c>
      <c r="O616" s="13" t="s">
        <v>3012</v>
      </c>
      <c r="P616" s="13">
        <v>530</v>
      </c>
      <c r="Q616" s="13" t="b">
        <v>0</v>
      </c>
      <c r="R616" s="13" t="b">
        <v>1</v>
      </c>
      <c r="S616" s="13" t="b">
        <v>0</v>
      </c>
      <c r="T616" s="13" t="s">
        <v>63</v>
      </c>
      <c r="U616" s="13" t="b">
        <v>0</v>
      </c>
      <c r="V616" s="13" t="b">
        <v>0</v>
      </c>
      <c r="W616" s="13">
        <v>10887</v>
      </c>
      <c r="X616" s="13">
        <v>0</v>
      </c>
      <c r="Y616" s="13">
        <v>0</v>
      </c>
      <c r="Z616" s="13">
        <v>0.96</v>
      </c>
      <c r="AA616" s="13">
        <v>-1</v>
      </c>
      <c r="AB616" s="13">
        <v>-1</v>
      </c>
      <c r="AC616" s="13">
        <v>-1</v>
      </c>
      <c r="AD616" s="13">
        <v>-1</v>
      </c>
      <c r="AE616" s="13">
        <v>-1</v>
      </c>
      <c r="AF616" s="13">
        <v>0.96</v>
      </c>
      <c r="AG616" s="13">
        <v>12.55</v>
      </c>
      <c r="AH616" s="13" t="s">
        <v>496</v>
      </c>
      <c r="AI616" s="13" t="s">
        <v>3014</v>
      </c>
      <c r="AJ616" s="13" t="s">
        <v>62</v>
      </c>
      <c r="AK616" s="13">
        <v>173777</v>
      </c>
      <c r="AL616" s="13">
        <v>127968</v>
      </c>
      <c r="AM616" s="13">
        <v>283885</v>
      </c>
      <c r="AN616" s="13">
        <v>181515</v>
      </c>
      <c r="AO616" s="13">
        <v>176116</v>
      </c>
      <c r="AP616" s="13">
        <v>102349</v>
      </c>
      <c r="AQ616" s="13">
        <v>311610</v>
      </c>
      <c r="AR616" s="13">
        <v>287837</v>
      </c>
      <c r="AS616" s="13">
        <v>235670</v>
      </c>
      <c r="AT616" s="13">
        <v>163370</v>
      </c>
      <c r="AU616" s="13">
        <v>356368</v>
      </c>
      <c r="AV616" s="13">
        <v>339066</v>
      </c>
      <c r="AW616" s="13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</v>
      </c>
      <c r="BC616" s="13">
        <v>195210.04199165199</v>
      </c>
      <c r="BD616" s="13">
        <v>153326.52024809099</v>
      </c>
      <c r="BE616" s="13">
        <v>278372.21344293503</v>
      </c>
      <c r="BF616" s="13">
        <v>286267.91711365699</v>
      </c>
      <c r="BG616" s="13">
        <v>0</v>
      </c>
      <c r="BH616" s="13">
        <v>80137.933312657799</v>
      </c>
      <c r="BI616" s="13">
        <v>44230.178515834603</v>
      </c>
      <c r="BJ616" s="13">
        <v>38844.811532238899</v>
      </c>
      <c r="BK616" s="13">
        <v>106783.575648021</v>
      </c>
      <c r="BL616" s="13">
        <v>0</v>
      </c>
    </row>
    <row r="617" spans="1:64" x14ac:dyDescent="0.3">
      <c r="A617">
        <v>10696</v>
      </c>
      <c r="B617">
        <v>13.414999999999999</v>
      </c>
      <c r="C617">
        <v>776.40301999999997</v>
      </c>
      <c r="D617">
        <f t="shared" si="9"/>
        <v>4.9587894329447391</v>
      </c>
      <c r="E617" t="s">
        <v>2919</v>
      </c>
      <c r="F617" t="s">
        <v>532</v>
      </c>
      <c r="G617" t="s">
        <v>62</v>
      </c>
      <c r="H617">
        <v>0.11</v>
      </c>
      <c r="I617" t="b">
        <v>0</v>
      </c>
      <c r="J617">
        <v>5.54</v>
      </c>
      <c r="K617">
        <v>776.39917000000003</v>
      </c>
      <c r="L617" t="s">
        <v>2920</v>
      </c>
      <c r="M617" t="s">
        <v>2318</v>
      </c>
      <c r="N617" t="s">
        <v>2921</v>
      </c>
      <c r="O617" t="s">
        <v>2922</v>
      </c>
      <c r="P617">
        <v>530</v>
      </c>
      <c r="Q617" t="b">
        <v>0</v>
      </c>
      <c r="R617" t="b">
        <v>1</v>
      </c>
      <c r="S617" t="b">
        <v>0</v>
      </c>
      <c r="T617" t="s">
        <v>63</v>
      </c>
      <c r="U617" t="b">
        <v>0</v>
      </c>
      <c r="V617" t="b">
        <v>0</v>
      </c>
      <c r="W617">
        <v>10696</v>
      </c>
      <c r="X617">
        <v>0</v>
      </c>
      <c r="Y617">
        <v>0</v>
      </c>
      <c r="Z617">
        <v>0.98</v>
      </c>
      <c r="AA617">
        <v>-1</v>
      </c>
      <c r="AB617">
        <v>-1</v>
      </c>
      <c r="AC617">
        <v>-1</v>
      </c>
      <c r="AD617">
        <v>-1</v>
      </c>
      <c r="AE617">
        <v>-1</v>
      </c>
      <c r="AF617">
        <v>0.98</v>
      </c>
      <c r="AG617">
        <v>20.03</v>
      </c>
      <c r="AH617" t="s">
        <v>493</v>
      </c>
      <c r="AI617" t="s">
        <v>2924</v>
      </c>
      <c r="AJ617" t="s">
        <v>62</v>
      </c>
      <c r="AK617">
        <v>290134</v>
      </c>
      <c r="AL617">
        <v>294563</v>
      </c>
      <c r="AM617">
        <v>91483</v>
      </c>
      <c r="AN617">
        <v>253584</v>
      </c>
      <c r="AO617">
        <v>407289</v>
      </c>
      <c r="AP617">
        <v>272428</v>
      </c>
      <c r="AQ617">
        <v>163536</v>
      </c>
      <c r="AR617">
        <v>394599</v>
      </c>
      <c r="AS617">
        <v>266333</v>
      </c>
      <c r="AT617">
        <v>262331</v>
      </c>
      <c r="AU617">
        <v>288579</v>
      </c>
      <c r="AV617">
        <v>113810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225393.210435343</v>
      </c>
      <c r="BD617">
        <v>311100.11385069898</v>
      </c>
      <c r="BE617">
        <v>274822.804347358</v>
      </c>
      <c r="BF617">
        <v>221573.44866490201</v>
      </c>
      <c r="BG617">
        <v>0</v>
      </c>
      <c r="BH617">
        <v>115990.42042661901</v>
      </c>
      <c r="BI617">
        <v>83832.800687731302</v>
      </c>
      <c r="BJ617">
        <v>115765.143298995</v>
      </c>
      <c r="BK617">
        <v>94244.208014418298</v>
      </c>
      <c r="BL617">
        <v>0</v>
      </c>
    </row>
    <row r="618" spans="1:64" x14ac:dyDescent="0.3">
      <c r="A618">
        <v>10695</v>
      </c>
      <c r="B618">
        <v>13.724</v>
      </c>
      <c r="C618">
        <v>776.40270999999996</v>
      </c>
      <c r="D618">
        <f t="shared" si="9"/>
        <v>4.5595102837757189</v>
      </c>
      <c r="E618" t="s">
        <v>2919</v>
      </c>
      <c r="F618" t="s">
        <v>532</v>
      </c>
      <c r="G618" t="s">
        <v>62</v>
      </c>
      <c r="H618">
        <v>0.56000000000000005</v>
      </c>
      <c r="I618" t="b">
        <v>0</v>
      </c>
      <c r="J618">
        <v>5.54</v>
      </c>
      <c r="K618">
        <v>776.39917000000003</v>
      </c>
      <c r="L618" t="s">
        <v>2920</v>
      </c>
      <c r="M618" t="s">
        <v>2318</v>
      </c>
      <c r="N618" t="s">
        <v>2921</v>
      </c>
      <c r="O618" t="s">
        <v>2922</v>
      </c>
      <c r="P618">
        <v>530</v>
      </c>
      <c r="Q618" t="b">
        <v>0</v>
      </c>
      <c r="R618" t="b">
        <v>1</v>
      </c>
      <c r="S618" t="b">
        <v>0</v>
      </c>
      <c r="T618" t="s">
        <v>63</v>
      </c>
      <c r="U618" t="b">
        <v>0</v>
      </c>
      <c r="V618" t="b">
        <v>0</v>
      </c>
      <c r="W618">
        <v>10695</v>
      </c>
      <c r="X618">
        <v>0</v>
      </c>
      <c r="Y618">
        <v>0</v>
      </c>
      <c r="Z618">
        <v>0.98</v>
      </c>
      <c r="AA618">
        <v>-1</v>
      </c>
      <c r="AB618">
        <v>-1</v>
      </c>
      <c r="AC618">
        <v>-1</v>
      </c>
      <c r="AD618">
        <v>-1</v>
      </c>
      <c r="AE618">
        <v>-1</v>
      </c>
      <c r="AF618">
        <v>0.98</v>
      </c>
      <c r="AG618">
        <v>46.14</v>
      </c>
      <c r="AH618" t="s">
        <v>502</v>
      </c>
      <c r="AI618" t="s">
        <v>2923</v>
      </c>
      <c r="AJ618" t="s">
        <v>62</v>
      </c>
      <c r="AK618">
        <v>1117303</v>
      </c>
      <c r="AL618">
        <v>840617</v>
      </c>
      <c r="AM618">
        <v>175874</v>
      </c>
      <c r="AN618">
        <v>1123363</v>
      </c>
      <c r="AO618">
        <v>1674880</v>
      </c>
      <c r="AP618">
        <v>728621</v>
      </c>
      <c r="AQ618">
        <v>812356</v>
      </c>
      <c r="AR618">
        <v>1423990</v>
      </c>
      <c r="AS618">
        <v>780492</v>
      </c>
      <c r="AT618">
        <v>1504438</v>
      </c>
      <c r="AU618">
        <v>1061220</v>
      </c>
      <c r="AV618">
        <v>1304306</v>
      </c>
      <c r="AW618">
        <v>0</v>
      </c>
      <c r="AX618">
        <v>0</v>
      </c>
      <c r="AY618">
        <v>6848</v>
      </c>
      <c r="AZ618">
        <v>0</v>
      </c>
      <c r="BA618">
        <v>0</v>
      </c>
      <c r="BB618">
        <v>0</v>
      </c>
      <c r="BC618">
        <v>711264.82420536596</v>
      </c>
      <c r="BD618">
        <v>1175621.11525835</v>
      </c>
      <c r="BE618">
        <v>1005612.89659387</v>
      </c>
      <c r="BF618">
        <v>1289987.86773158</v>
      </c>
      <c r="BG618">
        <v>1141.4156236424801</v>
      </c>
      <c r="BH618">
        <v>483860.54180235398</v>
      </c>
      <c r="BI618">
        <v>475289.16865403001</v>
      </c>
      <c r="BJ618">
        <v>362675.74036757002</v>
      </c>
      <c r="BK618">
        <v>221955.69329428201</v>
      </c>
      <c r="BL618">
        <v>2795.8858623647202</v>
      </c>
    </row>
    <row r="619" spans="1:64" x14ac:dyDescent="0.3">
      <c r="A619">
        <v>10948</v>
      </c>
      <c r="B619">
        <v>14.096</v>
      </c>
      <c r="C619">
        <v>790.41827000000001</v>
      </c>
      <c r="D619">
        <f t="shared" si="9"/>
        <v>4.4027516235718851</v>
      </c>
      <c r="E619" t="s">
        <v>3020</v>
      </c>
      <c r="F619" t="s">
        <v>532</v>
      </c>
      <c r="G619" t="s">
        <v>62</v>
      </c>
      <c r="H619">
        <v>0.67</v>
      </c>
      <c r="I619" t="b">
        <v>0</v>
      </c>
      <c r="J619">
        <v>5.76</v>
      </c>
      <c r="K619">
        <v>790.41479000000004</v>
      </c>
      <c r="L619" t="s">
        <v>3021</v>
      </c>
      <c r="M619" t="s">
        <v>2318</v>
      </c>
      <c r="N619" t="s">
        <v>3022</v>
      </c>
      <c r="O619" t="s">
        <v>3023</v>
      </c>
      <c r="P619">
        <v>530</v>
      </c>
      <c r="Q619" t="b">
        <v>0</v>
      </c>
      <c r="R619" t="b">
        <v>1</v>
      </c>
      <c r="S619" t="b">
        <v>0</v>
      </c>
      <c r="T619" t="s">
        <v>63</v>
      </c>
      <c r="U619" t="b">
        <v>0</v>
      </c>
      <c r="V619" t="b">
        <v>0</v>
      </c>
      <c r="W619">
        <v>10948</v>
      </c>
      <c r="X619">
        <v>0</v>
      </c>
      <c r="Y619">
        <v>0</v>
      </c>
      <c r="Z619">
        <v>0.99</v>
      </c>
      <c r="AA619">
        <v>-1</v>
      </c>
      <c r="AB619">
        <v>-1</v>
      </c>
      <c r="AC619">
        <v>-1</v>
      </c>
      <c r="AD619">
        <v>-1</v>
      </c>
      <c r="AE619">
        <v>-1</v>
      </c>
      <c r="AF619">
        <v>0.99</v>
      </c>
      <c r="AG619">
        <v>67.349999999999994</v>
      </c>
      <c r="AH619" t="s">
        <v>498</v>
      </c>
      <c r="AI619" t="s">
        <v>3025</v>
      </c>
      <c r="AJ619" t="s">
        <v>62</v>
      </c>
      <c r="AK619">
        <v>3570256</v>
      </c>
      <c r="AL619">
        <v>3309284</v>
      </c>
      <c r="AM619">
        <v>1660893</v>
      </c>
      <c r="AN619">
        <v>2093668</v>
      </c>
      <c r="AO619">
        <v>3479230</v>
      </c>
      <c r="AP619">
        <v>2793911</v>
      </c>
      <c r="AQ619">
        <v>2014659</v>
      </c>
      <c r="AR619">
        <v>2968330</v>
      </c>
      <c r="AS619">
        <v>2379807</v>
      </c>
      <c r="AT619">
        <v>2279904</v>
      </c>
      <c r="AU619">
        <v>2165565</v>
      </c>
      <c r="AV619">
        <v>1283100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2846811.31886857</v>
      </c>
      <c r="BD619">
        <v>2788936.73386754</v>
      </c>
      <c r="BE619">
        <v>2454265.47212548</v>
      </c>
      <c r="BF619">
        <v>1909523.09991909</v>
      </c>
      <c r="BG619">
        <v>0</v>
      </c>
      <c r="BH619">
        <v>1035290.97788744</v>
      </c>
      <c r="BI619">
        <v>692794.33392051898</v>
      </c>
      <c r="BJ619">
        <v>481175.89626447298</v>
      </c>
      <c r="BK619">
        <v>545502.45403529296</v>
      </c>
      <c r="BL619">
        <v>0</v>
      </c>
    </row>
    <row r="620" spans="1:64" x14ac:dyDescent="0.3">
      <c r="A620">
        <v>9465</v>
      </c>
      <c r="B620">
        <v>11.596</v>
      </c>
      <c r="C620">
        <v>716.41150000000005</v>
      </c>
      <c r="D620">
        <f t="shared" si="9"/>
        <v>4.0898115354713127</v>
      </c>
      <c r="E620" t="s">
        <v>2316</v>
      </c>
      <c r="F620" t="s">
        <v>532</v>
      </c>
      <c r="G620" t="s">
        <v>62</v>
      </c>
      <c r="H620">
        <v>0.67</v>
      </c>
      <c r="I620" t="b">
        <v>0</v>
      </c>
      <c r="J620">
        <v>6.4</v>
      </c>
      <c r="K620">
        <v>716.41443000000004</v>
      </c>
      <c r="L620" t="s">
        <v>2317</v>
      </c>
      <c r="M620" t="s">
        <v>2318</v>
      </c>
      <c r="N620" t="s">
        <v>2319</v>
      </c>
      <c r="O620" t="s">
        <v>2320</v>
      </c>
      <c r="P620">
        <v>530</v>
      </c>
      <c r="Q620" t="b">
        <v>0</v>
      </c>
      <c r="R620" t="b">
        <v>1</v>
      </c>
      <c r="S620" t="b">
        <v>0</v>
      </c>
      <c r="T620" t="s">
        <v>63</v>
      </c>
      <c r="U620" t="b">
        <v>0</v>
      </c>
      <c r="V620" t="b">
        <v>0</v>
      </c>
      <c r="W620">
        <v>9465</v>
      </c>
      <c r="X620">
        <v>0</v>
      </c>
      <c r="Y620">
        <v>0</v>
      </c>
      <c r="Z620">
        <v>0.99</v>
      </c>
      <c r="AA620">
        <v>-1</v>
      </c>
      <c r="AB620">
        <v>-1</v>
      </c>
      <c r="AC620">
        <v>-1</v>
      </c>
      <c r="AD620">
        <v>-1</v>
      </c>
      <c r="AE620">
        <v>-1</v>
      </c>
      <c r="AF620">
        <v>0.99</v>
      </c>
      <c r="AG620">
        <v>16.03</v>
      </c>
      <c r="AH620" t="s">
        <v>501</v>
      </c>
      <c r="AI620" t="s">
        <v>2321</v>
      </c>
      <c r="AJ620" t="s">
        <v>62</v>
      </c>
      <c r="AK620">
        <v>183768</v>
      </c>
      <c r="AL620">
        <v>227651</v>
      </c>
      <c r="AM620">
        <v>248367</v>
      </c>
      <c r="AN620">
        <v>347065</v>
      </c>
      <c r="AO620">
        <v>281135</v>
      </c>
      <c r="AP620">
        <v>249566</v>
      </c>
      <c r="AQ620">
        <v>337098</v>
      </c>
      <c r="AR620">
        <v>301890</v>
      </c>
      <c r="AS620">
        <v>292845</v>
      </c>
      <c r="AT620">
        <v>415704</v>
      </c>
      <c r="AU620">
        <v>373471</v>
      </c>
      <c r="AV620">
        <v>400864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219928.950889197</v>
      </c>
      <c r="BD620">
        <v>292588.555509686</v>
      </c>
      <c r="BE620">
        <v>310611.117489414</v>
      </c>
      <c r="BF620">
        <v>396679.72527424601</v>
      </c>
      <c r="BG620">
        <v>0</v>
      </c>
      <c r="BH620">
        <v>32984.747068267199</v>
      </c>
      <c r="BI620">
        <v>49748.552902328003</v>
      </c>
      <c r="BJ620">
        <v>23379.774563990199</v>
      </c>
      <c r="BK620">
        <v>21425.246672286099</v>
      </c>
      <c r="BL620">
        <v>0</v>
      </c>
    </row>
    <row r="621" spans="1:64" x14ac:dyDescent="0.3">
      <c r="A621">
        <v>9466</v>
      </c>
      <c r="B621">
        <v>11.343</v>
      </c>
      <c r="C621">
        <v>716.41156000000001</v>
      </c>
      <c r="D621">
        <f t="shared" si="9"/>
        <v>4.0060611286541281</v>
      </c>
      <c r="E621" t="s">
        <v>2316</v>
      </c>
      <c r="F621" t="s">
        <v>532</v>
      </c>
      <c r="G621" t="s">
        <v>62</v>
      </c>
      <c r="H621">
        <v>0.67</v>
      </c>
      <c r="I621" t="b">
        <v>0</v>
      </c>
      <c r="J621">
        <v>6.4</v>
      </c>
      <c r="K621">
        <v>716.41443000000004</v>
      </c>
      <c r="L621" t="s">
        <v>2317</v>
      </c>
      <c r="M621" t="s">
        <v>2318</v>
      </c>
      <c r="N621" t="s">
        <v>2319</v>
      </c>
      <c r="O621" t="s">
        <v>2320</v>
      </c>
      <c r="P621">
        <v>530</v>
      </c>
      <c r="Q621" t="b">
        <v>0</v>
      </c>
      <c r="R621" t="b">
        <v>1</v>
      </c>
      <c r="S621" t="b">
        <v>0</v>
      </c>
      <c r="T621" t="s">
        <v>63</v>
      </c>
      <c r="U621" t="b">
        <v>0</v>
      </c>
      <c r="V621" t="b">
        <v>0</v>
      </c>
      <c r="W621">
        <v>9466</v>
      </c>
      <c r="X621">
        <v>0</v>
      </c>
      <c r="Y621">
        <v>0</v>
      </c>
      <c r="Z621">
        <v>0.99</v>
      </c>
      <c r="AA621">
        <v>-1</v>
      </c>
      <c r="AB621">
        <v>-1</v>
      </c>
      <c r="AC621">
        <v>-1</v>
      </c>
      <c r="AD621">
        <v>-1</v>
      </c>
      <c r="AE621">
        <v>-1</v>
      </c>
      <c r="AF621">
        <v>0.99</v>
      </c>
      <c r="AG621">
        <v>14.56</v>
      </c>
      <c r="AH621" t="s">
        <v>498</v>
      </c>
      <c r="AI621" t="s">
        <v>2322</v>
      </c>
      <c r="AJ621" t="s">
        <v>62</v>
      </c>
      <c r="AK621">
        <v>333411</v>
      </c>
      <c r="AL621">
        <v>354294</v>
      </c>
      <c r="AM621">
        <v>402792</v>
      </c>
      <c r="AN621">
        <v>324707</v>
      </c>
      <c r="AO621">
        <v>294886</v>
      </c>
      <c r="AP621">
        <v>274773</v>
      </c>
      <c r="AQ621">
        <v>403433</v>
      </c>
      <c r="AR621">
        <v>367218</v>
      </c>
      <c r="AS621">
        <v>301296</v>
      </c>
      <c r="AT621">
        <v>310918</v>
      </c>
      <c r="AU621">
        <v>361762</v>
      </c>
      <c r="AV621">
        <v>386094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363498.85161150002</v>
      </c>
      <c r="BD621">
        <v>298122.17878273898</v>
      </c>
      <c r="BE621">
        <v>357315.39661388402</v>
      </c>
      <c r="BF621">
        <v>352924.75130785501</v>
      </c>
      <c r="BG621">
        <v>0</v>
      </c>
      <c r="BH621">
        <v>35594.708204281698</v>
      </c>
      <c r="BI621">
        <v>25123.4982647211</v>
      </c>
      <c r="BJ621">
        <v>51783.614501643802</v>
      </c>
      <c r="BK621">
        <v>38359.203671167103</v>
      </c>
      <c r="BL621">
        <v>0</v>
      </c>
    </row>
    <row r="622" spans="1:64" x14ac:dyDescent="0.3">
      <c r="A622">
        <v>9505</v>
      </c>
      <c r="B622">
        <v>12.617000000000001</v>
      </c>
      <c r="C622">
        <v>718.42731000000003</v>
      </c>
      <c r="D622">
        <f t="shared" si="9"/>
        <v>3.8973867617815512</v>
      </c>
      <c r="E622" t="s">
        <v>2363</v>
      </c>
      <c r="F622" t="s">
        <v>532</v>
      </c>
      <c r="G622" t="s">
        <v>62</v>
      </c>
      <c r="H622">
        <v>0.67</v>
      </c>
      <c r="I622" t="b">
        <v>0</v>
      </c>
      <c r="J622">
        <v>6.96</v>
      </c>
      <c r="K622">
        <v>718.43011000000001</v>
      </c>
      <c r="L622" t="s">
        <v>2364</v>
      </c>
      <c r="M622" t="s">
        <v>2318</v>
      </c>
      <c r="N622" t="s">
        <v>2365</v>
      </c>
      <c r="O622" t="s">
        <v>2366</v>
      </c>
      <c r="P622">
        <v>530</v>
      </c>
      <c r="Q622" t="b">
        <v>0</v>
      </c>
      <c r="R622" t="b">
        <v>1</v>
      </c>
      <c r="S622" t="b">
        <v>0</v>
      </c>
      <c r="T622" t="s">
        <v>63</v>
      </c>
      <c r="U622" t="b">
        <v>0</v>
      </c>
      <c r="V622" t="b">
        <v>0</v>
      </c>
      <c r="W622">
        <v>9505</v>
      </c>
      <c r="X622">
        <v>0</v>
      </c>
      <c r="Y622">
        <v>0</v>
      </c>
      <c r="Z622">
        <v>0.99</v>
      </c>
      <c r="AA622">
        <v>-1</v>
      </c>
      <c r="AB622">
        <v>-1</v>
      </c>
      <c r="AC622">
        <v>-1</v>
      </c>
      <c r="AD622">
        <v>-1</v>
      </c>
      <c r="AE622">
        <v>-1</v>
      </c>
      <c r="AF622">
        <v>0.99</v>
      </c>
      <c r="AG622">
        <v>14.4</v>
      </c>
      <c r="AH622" t="s">
        <v>495</v>
      </c>
      <c r="AI622" t="s">
        <v>2367</v>
      </c>
      <c r="AJ622" t="s">
        <v>62</v>
      </c>
      <c r="AK622">
        <v>382284</v>
      </c>
      <c r="AL622">
        <v>361415</v>
      </c>
      <c r="AM622">
        <v>421514</v>
      </c>
      <c r="AN622">
        <v>517530</v>
      </c>
      <c r="AO622">
        <v>442094</v>
      </c>
      <c r="AP622">
        <v>393113</v>
      </c>
      <c r="AQ622">
        <v>739560</v>
      </c>
      <c r="AR622">
        <v>645209</v>
      </c>
      <c r="AS622">
        <v>532429</v>
      </c>
      <c r="AT622">
        <v>749030</v>
      </c>
      <c r="AU622">
        <v>769897</v>
      </c>
      <c r="AV622">
        <v>795205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388404.30139266403</v>
      </c>
      <c r="BD622">
        <v>450912.35648128198</v>
      </c>
      <c r="BE622">
        <v>639066.00174901704</v>
      </c>
      <c r="BF622">
        <v>771377.56270362798</v>
      </c>
      <c r="BG622">
        <v>0</v>
      </c>
      <c r="BH622">
        <v>30513.5656041166</v>
      </c>
      <c r="BI622">
        <v>62675.263161000599</v>
      </c>
      <c r="BJ622">
        <v>103702.385442046</v>
      </c>
      <c r="BK622">
        <v>23123.0287362788</v>
      </c>
      <c r="BL622">
        <v>0</v>
      </c>
    </row>
    <row r="623" spans="1:64" x14ac:dyDescent="0.3">
      <c r="A623">
        <v>10947</v>
      </c>
      <c r="B623">
        <v>14.435</v>
      </c>
      <c r="C623">
        <v>790.41765999999996</v>
      </c>
      <c r="D623">
        <f t="shared" si="9"/>
        <v>3.6310049308619554</v>
      </c>
      <c r="E623" t="s">
        <v>3020</v>
      </c>
      <c r="F623" t="s">
        <v>532</v>
      </c>
      <c r="G623" t="s">
        <v>62</v>
      </c>
      <c r="H623">
        <v>0.67</v>
      </c>
      <c r="I623" t="b">
        <v>0</v>
      </c>
      <c r="J623">
        <v>5.76</v>
      </c>
      <c r="K623">
        <v>790.41479000000004</v>
      </c>
      <c r="L623" t="s">
        <v>3021</v>
      </c>
      <c r="M623" t="s">
        <v>2318</v>
      </c>
      <c r="N623" t="s">
        <v>3022</v>
      </c>
      <c r="O623" t="s">
        <v>3023</v>
      </c>
      <c r="P623">
        <v>530</v>
      </c>
      <c r="Q623" t="b">
        <v>0</v>
      </c>
      <c r="R623" t="b">
        <v>1</v>
      </c>
      <c r="S623" t="b">
        <v>0</v>
      </c>
      <c r="T623" t="s">
        <v>63</v>
      </c>
      <c r="U623" t="b">
        <v>0</v>
      </c>
      <c r="V623" t="b">
        <v>0</v>
      </c>
      <c r="W623">
        <v>10947</v>
      </c>
      <c r="X623">
        <v>0</v>
      </c>
      <c r="Y623">
        <v>0</v>
      </c>
      <c r="Z623">
        <v>0.99</v>
      </c>
      <c r="AA623">
        <v>-1</v>
      </c>
      <c r="AB623">
        <v>-1</v>
      </c>
      <c r="AC623">
        <v>-1</v>
      </c>
      <c r="AD623">
        <v>-1</v>
      </c>
      <c r="AE623">
        <v>-1</v>
      </c>
      <c r="AF623">
        <v>0.99</v>
      </c>
      <c r="AG623">
        <v>75.400000000000006</v>
      </c>
      <c r="AH623" t="s">
        <v>501</v>
      </c>
      <c r="AI623" t="s">
        <v>3024</v>
      </c>
      <c r="AJ623" t="s">
        <v>62</v>
      </c>
      <c r="AK623">
        <v>3286714</v>
      </c>
      <c r="AL623">
        <v>2941943</v>
      </c>
      <c r="AM623">
        <v>1642405</v>
      </c>
      <c r="AN623">
        <v>2341177</v>
      </c>
      <c r="AO623">
        <v>3460051</v>
      </c>
      <c r="AP623">
        <v>2847679</v>
      </c>
      <c r="AQ623">
        <v>2421061</v>
      </c>
      <c r="AR623">
        <v>2729860</v>
      </c>
      <c r="AS623">
        <v>2338706</v>
      </c>
      <c r="AT623">
        <v>2955501</v>
      </c>
      <c r="AU623">
        <v>2879911</v>
      </c>
      <c r="AV623">
        <v>2151517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2623687.1998096998</v>
      </c>
      <c r="BD623">
        <v>2882969.1705159498</v>
      </c>
      <c r="BE623">
        <v>2496542.3291355101</v>
      </c>
      <c r="BF623">
        <v>2662310.1124249902</v>
      </c>
      <c r="BG623">
        <v>0</v>
      </c>
      <c r="BH623">
        <v>867123.18671746599</v>
      </c>
      <c r="BI623">
        <v>560270.71250853594</v>
      </c>
      <c r="BJ623">
        <v>206212.011014246</v>
      </c>
      <c r="BK623">
        <v>443971.06643701799</v>
      </c>
      <c r="BL623">
        <v>0</v>
      </c>
    </row>
    <row r="624" spans="1:64" x14ac:dyDescent="0.3">
      <c r="A624">
        <v>9506</v>
      </c>
      <c r="B624">
        <v>12.333</v>
      </c>
      <c r="C624">
        <v>718.42755</v>
      </c>
      <c r="D624">
        <f t="shared" si="9"/>
        <v>3.5633250393928657</v>
      </c>
      <c r="E624" t="s">
        <v>2363</v>
      </c>
      <c r="F624" t="s">
        <v>532</v>
      </c>
      <c r="G624" t="s">
        <v>62</v>
      </c>
      <c r="H624">
        <v>0.61</v>
      </c>
      <c r="I624" t="b">
        <v>0</v>
      </c>
      <c r="J624">
        <v>6.96</v>
      </c>
      <c r="K624">
        <v>718.43011000000001</v>
      </c>
      <c r="L624" t="s">
        <v>2364</v>
      </c>
      <c r="M624" t="s">
        <v>2318</v>
      </c>
      <c r="N624" t="s">
        <v>2365</v>
      </c>
      <c r="O624" t="s">
        <v>2366</v>
      </c>
      <c r="P624">
        <v>530</v>
      </c>
      <c r="Q624" t="b">
        <v>0</v>
      </c>
      <c r="R624" t="b">
        <v>1</v>
      </c>
      <c r="S624" t="b">
        <v>0</v>
      </c>
      <c r="T624" t="s">
        <v>63</v>
      </c>
      <c r="U624" t="b">
        <v>0</v>
      </c>
      <c r="V624" t="b">
        <v>0</v>
      </c>
      <c r="W624">
        <v>9506</v>
      </c>
      <c r="X624">
        <v>0</v>
      </c>
      <c r="Y624">
        <v>0</v>
      </c>
      <c r="Z624">
        <v>0.99</v>
      </c>
      <c r="AA624">
        <v>-1</v>
      </c>
      <c r="AB624">
        <v>-1</v>
      </c>
      <c r="AC624">
        <v>-1</v>
      </c>
      <c r="AD624">
        <v>-1</v>
      </c>
      <c r="AE624">
        <v>-1</v>
      </c>
      <c r="AF624">
        <v>0.99</v>
      </c>
      <c r="AG624">
        <v>12.42</v>
      </c>
      <c r="AH624" t="s">
        <v>499</v>
      </c>
      <c r="AI624" t="s">
        <v>2368</v>
      </c>
      <c r="AJ624" t="s">
        <v>62</v>
      </c>
      <c r="AK624">
        <v>433575</v>
      </c>
      <c r="AL624">
        <v>414425</v>
      </c>
      <c r="AM624">
        <v>493768</v>
      </c>
      <c r="AN624">
        <v>383121</v>
      </c>
      <c r="AO624">
        <v>374017</v>
      </c>
      <c r="AP624">
        <v>389643</v>
      </c>
      <c r="AQ624">
        <v>710100</v>
      </c>
      <c r="AR624">
        <v>698160</v>
      </c>
      <c r="AS624">
        <v>548862</v>
      </c>
      <c r="AT624">
        <v>542582</v>
      </c>
      <c r="AU624">
        <v>623557</v>
      </c>
      <c r="AV624">
        <v>587211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447256.19737875002</v>
      </c>
      <c r="BD624">
        <v>382260.19865539699</v>
      </c>
      <c r="BE624">
        <v>652374.12215185305</v>
      </c>
      <c r="BF624">
        <v>584450.06100637105</v>
      </c>
      <c r="BG624">
        <v>0</v>
      </c>
      <c r="BH624">
        <v>41403.035635480002</v>
      </c>
      <c r="BI624">
        <v>7848.0589906653004</v>
      </c>
      <c r="BJ624">
        <v>89842.330123192703</v>
      </c>
      <c r="BK624">
        <v>40558.4432036707</v>
      </c>
      <c r="BL624">
        <v>0</v>
      </c>
    </row>
    <row r="625" spans="1:64" x14ac:dyDescent="0.3">
      <c r="A625">
        <v>12035</v>
      </c>
      <c r="B625">
        <v>15.004</v>
      </c>
      <c r="C625">
        <v>860.49121000000002</v>
      </c>
      <c r="D625">
        <f t="shared" si="9"/>
        <v>2.1964150555106787</v>
      </c>
      <c r="E625" t="s">
        <v>3385</v>
      </c>
      <c r="F625" t="s">
        <v>532</v>
      </c>
      <c r="G625" t="s">
        <v>62</v>
      </c>
      <c r="H625">
        <v>0.39</v>
      </c>
      <c r="I625" t="b">
        <v>0</v>
      </c>
      <c r="J625">
        <v>7</v>
      </c>
      <c r="K625">
        <v>860.49310000000003</v>
      </c>
      <c r="L625" t="s">
        <v>3386</v>
      </c>
      <c r="M625" t="s">
        <v>2318</v>
      </c>
      <c r="N625" t="s">
        <v>3387</v>
      </c>
      <c r="O625" t="s">
        <v>3388</v>
      </c>
      <c r="P625">
        <v>530</v>
      </c>
      <c r="Q625" t="b">
        <v>0</v>
      </c>
      <c r="R625" t="b">
        <v>1</v>
      </c>
      <c r="S625" t="b">
        <v>0</v>
      </c>
      <c r="T625" t="s">
        <v>63</v>
      </c>
      <c r="U625" t="b">
        <v>0</v>
      </c>
      <c r="V625" t="b">
        <v>0</v>
      </c>
      <c r="W625">
        <v>12035</v>
      </c>
      <c r="X625">
        <v>0</v>
      </c>
      <c r="Y625">
        <v>0</v>
      </c>
      <c r="Z625">
        <v>0.99</v>
      </c>
      <c r="AA625">
        <v>-1</v>
      </c>
      <c r="AB625">
        <v>-1</v>
      </c>
      <c r="AC625">
        <v>-1</v>
      </c>
      <c r="AD625">
        <v>-1</v>
      </c>
      <c r="AE625">
        <v>-1</v>
      </c>
      <c r="AF625">
        <v>0.99</v>
      </c>
      <c r="AG625">
        <v>54.93</v>
      </c>
      <c r="AH625" t="s">
        <v>496</v>
      </c>
      <c r="AI625" t="s">
        <v>3389</v>
      </c>
      <c r="AJ625" t="s">
        <v>62</v>
      </c>
      <c r="AK625">
        <v>1015184</v>
      </c>
      <c r="AL625">
        <v>1029552</v>
      </c>
      <c r="AM625">
        <v>510926</v>
      </c>
      <c r="AN625">
        <v>981562</v>
      </c>
      <c r="AO625">
        <v>756633</v>
      </c>
      <c r="AP625">
        <v>822721</v>
      </c>
      <c r="AQ625">
        <v>930926</v>
      </c>
      <c r="AR625">
        <v>862938</v>
      </c>
      <c r="AS625">
        <v>784745</v>
      </c>
      <c r="AT625">
        <v>815478</v>
      </c>
      <c r="AU625">
        <v>1016473</v>
      </c>
      <c r="AV625">
        <v>1063466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851887.42178773996</v>
      </c>
      <c r="BD625">
        <v>853638.50128019298</v>
      </c>
      <c r="BE625">
        <v>859536.454663852</v>
      </c>
      <c r="BF625">
        <v>965139.03598388203</v>
      </c>
      <c r="BG625">
        <v>0</v>
      </c>
      <c r="BH625">
        <v>295368.81984714803</v>
      </c>
      <c r="BI625">
        <v>115608.02749378901</v>
      </c>
      <c r="BJ625">
        <v>73149.422221154993</v>
      </c>
      <c r="BK625">
        <v>131722.97051823101</v>
      </c>
      <c r="BL625">
        <v>0</v>
      </c>
    </row>
    <row r="626" spans="1:64" x14ac:dyDescent="0.3">
      <c r="A626">
        <v>11399</v>
      </c>
      <c r="B626">
        <v>17.036999999999999</v>
      </c>
      <c r="C626">
        <v>816.43164000000002</v>
      </c>
      <c r="D626">
        <f t="shared" si="9"/>
        <v>1.4208190757737749</v>
      </c>
      <c r="E626" t="s">
        <v>3227</v>
      </c>
      <c r="F626" t="s">
        <v>532</v>
      </c>
      <c r="G626" t="s">
        <v>62</v>
      </c>
      <c r="H626">
        <v>0.67</v>
      </c>
      <c r="I626" t="b">
        <v>0</v>
      </c>
      <c r="J626">
        <v>5.89</v>
      </c>
      <c r="K626">
        <v>816.43047999999999</v>
      </c>
      <c r="L626" t="s">
        <v>3228</v>
      </c>
      <c r="M626" t="s">
        <v>2318</v>
      </c>
      <c r="N626" t="s">
        <v>3229</v>
      </c>
      <c r="O626" t="s">
        <v>3230</v>
      </c>
      <c r="P626">
        <v>530</v>
      </c>
      <c r="Q626" t="b">
        <v>0</v>
      </c>
      <c r="R626" t="b">
        <v>1</v>
      </c>
      <c r="S626" t="b">
        <v>0</v>
      </c>
      <c r="T626" t="s">
        <v>63</v>
      </c>
      <c r="U626" t="b">
        <v>0</v>
      </c>
      <c r="V626" t="b">
        <v>0</v>
      </c>
      <c r="W626">
        <v>11399</v>
      </c>
      <c r="X626">
        <v>0</v>
      </c>
      <c r="Y626">
        <v>0</v>
      </c>
      <c r="Z626">
        <v>1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1</v>
      </c>
      <c r="AG626">
        <v>33.57</v>
      </c>
      <c r="AH626" t="s">
        <v>498</v>
      </c>
      <c r="AI626" t="s">
        <v>3231</v>
      </c>
      <c r="AJ626" t="s">
        <v>62</v>
      </c>
      <c r="AK626">
        <v>1015144</v>
      </c>
      <c r="AL626">
        <v>1405414</v>
      </c>
      <c r="AM626">
        <v>1124327</v>
      </c>
      <c r="AN626">
        <v>969229</v>
      </c>
      <c r="AO626">
        <v>940532</v>
      </c>
      <c r="AP626">
        <v>861572</v>
      </c>
      <c r="AQ626">
        <v>501920</v>
      </c>
      <c r="AR626">
        <v>903649</v>
      </c>
      <c r="AS626">
        <v>823662</v>
      </c>
      <c r="AT626">
        <v>746962</v>
      </c>
      <c r="AU626">
        <v>945947</v>
      </c>
      <c r="AV626">
        <v>905712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1181628.33331746</v>
      </c>
      <c r="BD626">
        <v>923777.65157641401</v>
      </c>
      <c r="BE626">
        <v>743076.99432126305</v>
      </c>
      <c r="BF626">
        <v>866206.87825835997</v>
      </c>
      <c r="BG626">
        <v>0</v>
      </c>
      <c r="BH626">
        <v>201346.41849854399</v>
      </c>
      <c r="BI626">
        <v>55749.551054999603</v>
      </c>
      <c r="BJ626">
        <v>212642.778988604</v>
      </c>
      <c r="BK626">
        <v>105210.548105451</v>
      </c>
      <c r="BL626">
        <v>0</v>
      </c>
    </row>
    <row r="627" spans="1:64" x14ac:dyDescent="0.3">
      <c r="A627" s="13">
        <v>11347</v>
      </c>
      <c r="B627" s="13">
        <v>16.553000000000001</v>
      </c>
      <c r="C627" s="13">
        <v>812.46654999999998</v>
      </c>
      <c r="D627" s="13">
        <f t="shared" si="9"/>
        <v>6.6094591921044943</v>
      </c>
      <c r="E627" s="13" t="s">
        <v>3204</v>
      </c>
      <c r="F627" s="13" t="s">
        <v>512</v>
      </c>
      <c r="G627" s="13" t="s">
        <v>62</v>
      </c>
      <c r="H627" s="13">
        <v>0.67</v>
      </c>
      <c r="I627" s="13" t="b">
        <v>1</v>
      </c>
      <c r="J627" s="13">
        <v>7.35</v>
      </c>
      <c r="K627" s="13">
        <v>812.47191999999995</v>
      </c>
      <c r="L627" s="13" t="s">
        <v>3205</v>
      </c>
      <c r="M627" s="13" t="s">
        <v>1765</v>
      </c>
      <c r="N627" s="13" t="s">
        <v>3206</v>
      </c>
      <c r="O627" s="13" t="s">
        <v>3207</v>
      </c>
      <c r="P627" s="13">
        <v>530</v>
      </c>
      <c r="Q627" s="13" t="b">
        <v>0</v>
      </c>
      <c r="R627" s="13" t="b">
        <v>1</v>
      </c>
      <c r="S627" s="13" t="b">
        <v>0</v>
      </c>
      <c r="T627" s="13" t="s">
        <v>63</v>
      </c>
      <c r="U627" s="13" t="b">
        <v>0</v>
      </c>
      <c r="V627" s="13" t="b">
        <v>0</v>
      </c>
      <c r="W627" s="13">
        <v>11347</v>
      </c>
      <c r="X627" s="13">
        <v>0</v>
      </c>
      <c r="Y627" s="13">
        <v>0</v>
      </c>
      <c r="Z627" s="13">
        <v>0.94</v>
      </c>
      <c r="AA627" s="13">
        <v>0.41</v>
      </c>
      <c r="AB627" s="13">
        <v>0.91</v>
      </c>
      <c r="AC627" s="13">
        <v>0.26</v>
      </c>
      <c r="AD627" s="13">
        <v>6</v>
      </c>
      <c r="AE627" s="13">
        <v>0.17</v>
      </c>
      <c r="AF627" s="13">
        <v>0.97</v>
      </c>
      <c r="AG627" s="13">
        <v>187.61</v>
      </c>
      <c r="AH627" s="13" t="s">
        <v>498</v>
      </c>
      <c r="AI627" s="13" t="s">
        <v>3208</v>
      </c>
      <c r="AJ627" s="13" t="s">
        <v>3209</v>
      </c>
      <c r="AK627" s="13">
        <v>3005984</v>
      </c>
      <c r="AL627" s="13">
        <v>4213727</v>
      </c>
      <c r="AM627" s="13">
        <v>4880204</v>
      </c>
      <c r="AN627" s="13">
        <v>3470053</v>
      </c>
      <c r="AO627" s="13">
        <v>3355753</v>
      </c>
      <c r="AP627" s="13">
        <v>3555451</v>
      </c>
      <c r="AQ627" s="13">
        <v>3665591</v>
      </c>
      <c r="AR627" s="13">
        <v>3280162</v>
      </c>
      <c r="AS627" s="13">
        <v>3163849</v>
      </c>
      <c r="AT627" s="13">
        <v>2598468</v>
      </c>
      <c r="AU627" s="13">
        <v>3079381</v>
      </c>
      <c r="AV627" s="13">
        <v>2987892</v>
      </c>
      <c r="AW627" s="13">
        <v>0</v>
      </c>
      <c r="AX627" s="13">
        <v>0</v>
      </c>
      <c r="AY627" s="13">
        <v>0</v>
      </c>
      <c r="AZ627" s="13">
        <v>0</v>
      </c>
      <c r="BA627" s="13">
        <v>0</v>
      </c>
      <c r="BB627" s="13">
        <v>0</v>
      </c>
      <c r="BC627" s="13">
        <v>4033305.07794302</v>
      </c>
      <c r="BD627" s="13">
        <v>3460419.2597678299</v>
      </c>
      <c r="BE627" s="13">
        <v>3369867.3045760798</v>
      </c>
      <c r="BF627" s="13">
        <v>2888580.4887813898</v>
      </c>
      <c r="BG627" s="13">
        <v>0</v>
      </c>
      <c r="BH627" s="13">
        <v>950047.173521474</v>
      </c>
      <c r="BI627" s="13">
        <v>100197.04181787701</v>
      </c>
      <c r="BJ627" s="13">
        <v>262624.34666832798</v>
      </c>
      <c r="BK627" s="13">
        <v>255374.79593276</v>
      </c>
      <c r="BL627" s="13">
        <v>0</v>
      </c>
    </row>
    <row r="628" spans="1:64" x14ac:dyDescent="0.3">
      <c r="A628" s="13">
        <v>11348</v>
      </c>
      <c r="B628" s="13">
        <v>16.852</v>
      </c>
      <c r="C628" s="13">
        <v>812.46667000000002</v>
      </c>
      <c r="D628" s="13">
        <f t="shared" si="9"/>
        <v>6.4617617799427425</v>
      </c>
      <c r="E628" s="13" t="s">
        <v>3204</v>
      </c>
      <c r="F628" s="13" t="s">
        <v>512</v>
      </c>
      <c r="G628" s="13" t="s">
        <v>62</v>
      </c>
      <c r="H628" s="13">
        <v>0.72</v>
      </c>
      <c r="I628" s="13" t="b">
        <v>1</v>
      </c>
      <c r="J628" s="13">
        <v>7.35</v>
      </c>
      <c r="K628" s="13">
        <v>812.47191999999995</v>
      </c>
      <c r="L628" s="13" t="s">
        <v>3205</v>
      </c>
      <c r="M628" s="13" t="s">
        <v>1765</v>
      </c>
      <c r="N628" s="13" t="s">
        <v>3206</v>
      </c>
      <c r="O628" s="13" t="s">
        <v>3207</v>
      </c>
      <c r="P628" s="13">
        <v>530</v>
      </c>
      <c r="Q628" s="13" t="b">
        <v>0</v>
      </c>
      <c r="R628" s="13" t="b">
        <v>1</v>
      </c>
      <c r="S628" s="13" t="b">
        <v>0</v>
      </c>
      <c r="T628" s="13" t="s">
        <v>63</v>
      </c>
      <c r="U628" s="13" t="b">
        <v>0</v>
      </c>
      <c r="V628" s="13" t="b">
        <v>0</v>
      </c>
      <c r="W628" s="13">
        <v>11348</v>
      </c>
      <c r="X628" s="13">
        <v>0</v>
      </c>
      <c r="Y628" s="13">
        <v>0</v>
      </c>
      <c r="Z628" s="13">
        <v>0.94</v>
      </c>
      <c r="AA628" s="13">
        <v>0.45</v>
      </c>
      <c r="AB628" s="13">
        <v>0.89</v>
      </c>
      <c r="AC628" s="13">
        <v>0.28000000000000003</v>
      </c>
      <c r="AD628" s="13">
        <v>6</v>
      </c>
      <c r="AE628" s="13">
        <v>0.33</v>
      </c>
      <c r="AF628" s="13">
        <v>1.0900000000000001</v>
      </c>
      <c r="AG628" s="13">
        <v>1474.89</v>
      </c>
      <c r="AH628" s="13" t="s">
        <v>498</v>
      </c>
      <c r="AI628" s="13" t="s">
        <v>3210</v>
      </c>
      <c r="AJ628" s="13" t="s">
        <v>3211</v>
      </c>
      <c r="AK628" s="13">
        <v>33738542</v>
      </c>
      <c r="AL628" s="13">
        <v>42229903</v>
      </c>
      <c r="AM628" s="13">
        <v>46024868</v>
      </c>
      <c r="AN628" s="13">
        <v>36717731</v>
      </c>
      <c r="AO628" s="13">
        <v>33615965</v>
      </c>
      <c r="AP628" s="13">
        <v>37653756</v>
      </c>
      <c r="AQ628" s="13">
        <v>39749465</v>
      </c>
      <c r="AR628" s="13">
        <v>35138793</v>
      </c>
      <c r="AS628" s="13">
        <v>36906346</v>
      </c>
      <c r="AT628" s="13">
        <v>30908186</v>
      </c>
      <c r="AU628" s="13">
        <v>35745657</v>
      </c>
      <c r="AV628" s="13">
        <v>37822905</v>
      </c>
      <c r="AW628" s="13">
        <v>0</v>
      </c>
      <c r="AX628" s="13">
        <v>0</v>
      </c>
      <c r="AY628" s="13">
        <v>0</v>
      </c>
      <c r="AZ628" s="13">
        <v>0</v>
      </c>
      <c r="BA628" s="13">
        <v>0</v>
      </c>
      <c r="BB628" s="13">
        <v>29645</v>
      </c>
      <c r="BC628" s="13">
        <v>40664437.728595898</v>
      </c>
      <c r="BD628" s="13">
        <v>35995817.398882598</v>
      </c>
      <c r="BE628" s="13">
        <v>37264868.101835899</v>
      </c>
      <c r="BF628" s="13">
        <v>34825582.580717497</v>
      </c>
      <c r="BG628" s="13">
        <v>4940.8109714848697</v>
      </c>
      <c r="BH628" s="13">
        <v>6290982.4180555297</v>
      </c>
      <c r="BI628" s="13">
        <v>2113482.6248621</v>
      </c>
      <c r="BJ628" s="13">
        <v>2326150.9030697299</v>
      </c>
      <c r="BK628" s="13">
        <v>3547990.7561261202</v>
      </c>
      <c r="BL628" s="13">
        <v>12102.4657956828</v>
      </c>
    </row>
    <row r="629" spans="1:64" x14ac:dyDescent="0.3">
      <c r="A629" s="13">
        <v>9469</v>
      </c>
      <c r="B629" s="13">
        <v>15.132999999999999</v>
      </c>
      <c r="C629" s="13">
        <v>716.44690000000003</v>
      </c>
      <c r="D629" s="13">
        <f t="shared" si="9"/>
        <v>5.4574577143948702</v>
      </c>
      <c r="E629" s="13" t="s">
        <v>2323</v>
      </c>
      <c r="F629" s="13" t="s">
        <v>512</v>
      </c>
      <c r="G629" s="13" t="s">
        <v>62</v>
      </c>
      <c r="H629" s="13">
        <v>0.72</v>
      </c>
      <c r="I629" s="13" t="b">
        <v>1</v>
      </c>
      <c r="J629" s="13">
        <v>7.63</v>
      </c>
      <c r="K629" s="13">
        <v>716.45081000000005</v>
      </c>
      <c r="L629" s="13" t="s">
        <v>2324</v>
      </c>
      <c r="M629" s="13" t="s">
        <v>1765</v>
      </c>
      <c r="N629" s="13" t="s">
        <v>2325</v>
      </c>
      <c r="O629" s="13" t="s">
        <v>2326</v>
      </c>
      <c r="P629" s="13">
        <v>530</v>
      </c>
      <c r="Q629" s="13" t="b">
        <v>0</v>
      </c>
      <c r="R629" s="13" t="b">
        <v>1</v>
      </c>
      <c r="S629" s="13" t="b">
        <v>0</v>
      </c>
      <c r="T629" s="13" t="s">
        <v>63</v>
      </c>
      <c r="U629" s="13" t="b">
        <v>0</v>
      </c>
      <c r="V629" s="13" t="b">
        <v>0</v>
      </c>
      <c r="W629" s="13">
        <v>9469</v>
      </c>
      <c r="X629" s="13">
        <v>0</v>
      </c>
      <c r="Y629" s="13">
        <v>0</v>
      </c>
      <c r="Z629" s="13">
        <v>0.98</v>
      </c>
      <c r="AA629" s="13">
        <v>0.48</v>
      </c>
      <c r="AB629" s="13">
        <v>1</v>
      </c>
      <c r="AC629" s="13">
        <v>0.27</v>
      </c>
      <c r="AD629" s="13">
        <v>6</v>
      </c>
      <c r="AE629" s="13">
        <v>0.17</v>
      </c>
      <c r="AF629" s="13">
        <v>1.03</v>
      </c>
      <c r="AG629" s="13">
        <v>1994.06</v>
      </c>
      <c r="AH629" s="13" t="s">
        <v>499</v>
      </c>
      <c r="AI629" s="13" t="s">
        <v>2327</v>
      </c>
      <c r="AJ629" s="13" t="s">
        <v>2328</v>
      </c>
      <c r="AK629" s="13">
        <v>67176115</v>
      </c>
      <c r="AL629" s="13">
        <v>77173105</v>
      </c>
      <c r="AM629" s="13">
        <v>83835376</v>
      </c>
      <c r="AN629" s="13">
        <v>74039804</v>
      </c>
      <c r="AO629" s="13">
        <v>74682057</v>
      </c>
      <c r="AP629" s="13">
        <v>76815820</v>
      </c>
      <c r="AQ629" s="13">
        <v>82452912</v>
      </c>
      <c r="AR629" s="13">
        <v>76908786</v>
      </c>
      <c r="AS629" s="13">
        <v>74939269</v>
      </c>
      <c r="AT629" s="13">
        <v>77629364</v>
      </c>
      <c r="AU629" s="13">
        <v>80607531</v>
      </c>
      <c r="AV629" s="13">
        <v>84354185</v>
      </c>
      <c r="AW629" s="13">
        <v>0</v>
      </c>
      <c r="AX629" s="13">
        <v>0</v>
      </c>
      <c r="AY629" s="13">
        <v>16106</v>
      </c>
      <c r="AZ629" s="13">
        <v>0</v>
      </c>
      <c r="BA629" s="13">
        <v>0</v>
      </c>
      <c r="BB629" s="13">
        <v>39564</v>
      </c>
      <c r="BC629" s="13">
        <v>76061531.627865002</v>
      </c>
      <c r="BD629" s="13">
        <v>75179226.793336093</v>
      </c>
      <c r="BE629" s="13">
        <v>78100322.378380999</v>
      </c>
      <c r="BF629" s="13">
        <v>80863693.069216803</v>
      </c>
      <c r="BG629" s="13">
        <v>9278.2330162040198</v>
      </c>
      <c r="BH629" s="13">
        <v>8385072.4788149903</v>
      </c>
      <c r="BI629" s="13">
        <v>1453255.0668365301</v>
      </c>
      <c r="BJ629" s="13">
        <v>3895963.04169372</v>
      </c>
      <c r="BK629" s="13">
        <v>3369720.7156449398</v>
      </c>
      <c r="BL629" s="13">
        <v>16175.082066422699</v>
      </c>
    </row>
    <row r="630" spans="1:64" x14ac:dyDescent="0.3">
      <c r="A630">
        <v>9470</v>
      </c>
      <c r="B630">
        <v>14.859</v>
      </c>
      <c r="C630">
        <v>716.44775000000004</v>
      </c>
      <c r="D630">
        <f t="shared" si="9"/>
        <v>4.2710538634256663</v>
      </c>
      <c r="E630" t="s">
        <v>2323</v>
      </c>
      <c r="F630" t="s">
        <v>512</v>
      </c>
      <c r="G630" t="s">
        <v>62</v>
      </c>
      <c r="H630">
        <v>0.67</v>
      </c>
      <c r="I630" t="b">
        <v>1</v>
      </c>
      <c r="J630">
        <v>7.63</v>
      </c>
      <c r="K630">
        <v>716.45081000000005</v>
      </c>
      <c r="L630" t="s">
        <v>2324</v>
      </c>
      <c r="M630" t="s">
        <v>1765</v>
      </c>
      <c r="N630" t="s">
        <v>2325</v>
      </c>
      <c r="O630" t="s">
        <v>2326</v>
      </c>
      <c r="P630">
        <v>530</v>
      </c>
      <c r="Q630" t="b">
        <v>0</v>
      </c>
      <c r="R630" t="b">
        <v>1</v>
      </c>
      <c r="S630" t="b">
        <v>0</v>
      </c>
      <c r="T630" t="s">
        <v>63</v>
      </c>
      <c r="U630" t="b">
        <v>0</v>
      </c>
      <c r="V630" t="b">
        <v>0</v>
      </c>
      <c r="W630">
        <v>9470</v>
      </c>
      <c r="X630">
        <v>0</v>
      </c>
      <c r="Y630">
        <v>0</v>
      </c>
      <c r="Z630">
        <v>0.97</v>
      </c>
      <c r="AA630">
        <v>0.48</v>
      </c>
      <c r="AB630">
        <v>1</v>
      </c>
      <c r="AC630">
        <v>0.27</v>
      </c>
      <c r="AD630">
        <v>6</v>
      </c>
      <c r="AE630">
        <v>0.17</v>
      </c>
      <c r="AF630">
        <v>1.03</v>
      </c>
      <c r="AG630">
        <v>524.58000000000004</v>
      </c>
      <c r="AH630" t="s">
        <v>493</v>
      </c>
      <c r="AI630" t="s">
        <v>2329</v>
      </c>
      <c r="AJ630" t="s">
        <v>2330</v>
      </c>
      <c r="AK630">
        <v>10659321</v>
      </c>
      <c r="AL630">
        <v>11539125</v>
      </c>
      <c r="AM630">
        <v>12268404</v>
      </c>
      <c r="AN630">
        <v>12109275</v>
      </c>
      <c r="AO630">
        <v>12125460</v>
      </c>
      <c r="AP630">
        <v>12775845</v>
      </c>
      <c r="AQ630">
        <v>12369191</v>
      </c>
      <c r="AR630">
        <v>11273086</v>
      </c>
      <c r="AS630">
        <v>11987142</v>
      </c>
      <c r="AT630">
        <v>11559789</v>
      </c>
      <c r="AU630">
        <v>13163818</v>
      </c>
      <c r="AV630">
        <v>12010097</v>
      </c>
      <c r="AW630">
        <v>0</v>
      </c>
      <c r="AX630">
        <v>0</v>
      </c>
      <c r="AY630">
        <v>4376</v>
      </c>
      <c r="AZ630">
        <v>0</v>
      </c>
      <c r="BA630">
        <v>0</v>
      </c>
      <c r="BB630">
        <v>0</v>
      </c>
      <c r="BC630">
        <v>11488950.071318701</v>
      </c>
      <c r="BD630">
        <v>12336860.1532782</v>
      </c>
      <c r="BE630">
        <v>11876472.9774785</v>
      </c>
      <c r="BF630">
        <v>12244567.7668387</v>
      </c>
      <c r="BG630">
        <v>729.36784650510106</v>
      </c>
      <c r="BH630">
        <v>805714.16240989696</v>
      </c>
      <c r="BI630">
        <v>380258.22310588299</v>
      </c>
      <c r="BJ630">
        <v>556369.77392057201</v>
      </c>
      <c r="BK630">
        <v>827320.73851296399</v>
      </c>
      <c r="BL630">
        <v>1786.5790587301001</v>
      </c>
    </row>
    <row r="631" spans="1:64" x14ac:dyDescent="0.3">
      <c r="A631">
        <v>8901</v>
      </c>
      <c r="B631">
        <v>13.763</v>
      </c>
      <c r="C631">
        <v>688.41674999999998</v>
      </c>
      <c r="D631">
        <f t="shared" si="9"/>
        <v>3.9801313585951235</v>
      </c>
      <c r="E631" t="s">
        <v>1905</v>
      </c>
      <c r="F631" t="s">
        <v>512</v>
      </c>
      <c r="G631" t="s">
        <v>62</v>
      </c>
      <c r="H631">
        <v>0.39</v>
      </c>
      <c r="I631" t="b">
        <v>1</v>
      </c>
      <c r="J631">
        <v>7.32</v>
      </c>
      <c r="K631">
        <v>688.41949</v>
      </c>
      <c r="L631" t="s">
        <v>1900</v>
      </c>
      <c r="M631" t="s">
        <v>1765</v>
      </c>
      <c r="N631" t="s">
        <v>1906</v>
      </c>
      <c r="O631" t="s">
        <v>1907</v>
      </c>
      <c r="P631">
        <v>530</v>
      </c>
      <c r="Q631" t="b">
        <v>0</v>
      </c>
      <c r="R631" t="b">
        <v>1</v>
      </c>
      <c r="S631" t="b">
        <v>0</v>
      </c>
      <c r="T631" t="s">
        <v>63</v>
      </c>
      <c r="U631" t="b">
        <v>0</v>
      </c>
      <c r="V631" t="b">
        <v>0</v>
      </c>
      <c r="W631">
        <v>8901</v>
      </c>
      <c r="X631">
        <v>0</v>
      </c>
      <c r="Y631">
        <v>0</v>
      </c>
      <c r="Z631">
        <v>0.98</v>
      </c>
      <c r="AA631">
        <v>0.36</v>
      </c>
      <c r="AB631">
        <v>0.83</v>
      </c>
      <c r="AC631">
        <v>0.25</v>
      </c>
      <c r="AD631">
        <v>6</v>
      </c>
      <c r="AE631">
        <v>0.17</v>
      </c>
      <c r="AF631">
        <v>0.96</v>
      </c>
      <c r="AG631">
        <v>55.38</v>
      </c>
      <c r="AH631" t="s">
        <v>495</v>
      </c>
      <c r="AI631" t="s">
        <v>1908</v>
      </c>
      <c r="AJ631" t="s">
        <v>1909</v>
      </c>
      <c r="AK631">
        <v>741270</v>
      </c>
      <c r="AL631">
        <v>926138</v>
      </c>
      <c r="AM631">
        <v>846530</v>
      </c>
      <c r="AN631">
        <v>1036319</v>
      </c>
      <c r="AO631">
        <v>1067308</v>
      </c>
      <c r="AP631">
        <v>1091086</v>
      </c>
      <c r="AQ631">
        <v>1228103</v>
      </c>
      <c r="AR631">
        <v>1132672</v>
      </c>
      <c r="AS631">
        <v>1285956</v>
      </c>
      <c r="AT631">
        <v>1751248</v>
      </c>
      <c r="AU631">
        <v>1880406</v>
      </c>
      <c r="AV631">
        <v>1788640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837979.42959481897</v>
      </c>
      <c r="BD631">
        <v>1064904.15765835</v>
      </c>
      <c r="BE631">
        <v>1215577.0014869799</v>
      </c>
      <c r="BF631">
        <v>1806764.4096152501</v>
      </c>
      <c r="BG631">
        <v>0</v>
      </c>
      <c r="BH631">
        <v>92729.865089665895</v>
      </c>
      <c r="BI631">
        <v>27462.636602016901</v>
      </c>
      <c r="BJ631">
        <v>77405.647774030993</v>
      </c>
      <c r="BK631">
        <v>66459.044142560699</v>
      </c>
      <c r="BL631">
        <v>0</v>
      </c>
    </row>
    <row r="632" spans="1:64" x14ac:dyDescent="0.3">
      <c r="A632">
        <v>10363</v>
      </c>
      <c r="B632">
        <v>17.402000000000001</v>
      </c>
      <c r="C632">
        <v>758.49486999999999</v>
      </c>
      <c r="D632">
        <f t="shared" si="9"/>
        <v>3.8628984816990974</v>
      </c>
      <c r="E632" t="s">
        <v>2800</v>
      </c>
      <c r="F632" t="s">
        <v>512</v>
      </c>
      <c r="G632" t="s">
        <v>62</v>
      </c>
      <c r="H632">
        <v>0.67</v>
      </c>
      <c r="I632" t="b">
        <v>1</v>
      </c>
      <c r="J632">
        <v>8.17</v>
      </c>
      <c r="K632">
        <v>758.49779999999998</v>
      </c>
      <c r="L632" t="s">
        <v>2801</v>
      </c>
      <c r="M632" t="s">
        <v>1765</v>
      </c>
      <c r="N632" t="s">
        <v>2802</v>
      </c>
      <c r="O632" t="s">
        <v>2803</v>
      </c>
      <c r="P632">
        <v>530</v>
      </c>
      <c r="Q632" t="b">
        <v>0</v>
      </c>
      <c r="R632" t="b">
        <v>1</v>
      </c>
      <c r="S632" t="b">
        <v>0</v>
      </c>
      <c r="T632" t="s">
        <v>63</v>
      </c>
      <c r="U632" t="b">
        <v>0</v>
      </c>
      <c r="V632" t="b">
        <v>0</v>
      </c>
      <c r="W632">
        <v>10363</v>
      </c>
      <c r="X632">
        <v>0</v>
      </c>
      <c r="Y632">
        <v>0</v>
      </c>
      <c r="Z632">
        <v>0.99</v>
      </c>
      <c r="AA632">
        <v>0.48</v>
      </c>
      <c r="AB632">
        <v>1</v>
      </c>
      <c r="AC632">
        <v>0.27</v>
      </c>
      <c r="AD632">
        <v>6</v>
      </c>
      <c r="AE632">
        <v>0.17</v>
      </c>
      <c r="AF632">
        <v>1.03</v>
      </c>
      <c r="AG632">
        <v>358.26</v>
      </c>
      <c r="AH632" t="s">
        <v>503</v>
      </c>
      <c r="AI632" t="s">
        <v>2804</v>
      </c>
      <c r="AJ632" t="s">
        <v>2805</v>
      </c>
      <c r="AK632">
        <v>12412249</v>
      </c>
      <c r="AL632">
        <v>17205810</v>
      </c>
      <c r="AM632">
        <v>22649346</v>
      </c>
      <c r="AN632">
        <v>7466694</v>
      </c>
      <c r="AO632">
        <v>9171449</v>
      </c>
      <c r="AP632">
        <v>8290715</v>
      </c>
      <c r="AQ632">
        <v>7739971</v>
      </c>
      <c r="AR632">
        <v>10245109</v>
      </c>
      <c r="AS632">
        <v>6601576</v>
      </c>
      <c r="AT632">
        <v>5006081</v>
      </c>
      <c r="AU632">
        <v>5758354</v>
      </c>
      <c r="AV632">
        <v>5550211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17422468.0304703</v>
      </c>
      <c r="BD632">
        <v>8309619.6488872897</v>
      </c>
      <c r="BE632">
        <v>8195551.9297480201</v>
      </c>
      <c r="BF632">
        <v>5438215.0795981605</v>
      </c>
      <c r="BG632">
        <v>0</v>
      </c>
      <c r="BH632">
        <v>5121986.47950764</v>
      </c>
      <c r="BI632">
        <v>852534.68538960698</v>
      </c>
      <c r="BJ632">
        <v>1864000.46646119</v>
      </c>
      <c r="BK632">
        <v>388440.57148070901</v>
      </c>
      <c r="BL632">
        <v>0</v>
      </c>
    </row>
    <row r="633" spans="1:64" x14ac:dyDescent="0.3">
      <c r="A633">
        <v>10364</v>
      </c>
      <c r="B633">
        <v>17.733000000000001</v>
      </c>
      <c r="C633">
        <v>758.49492999999995</v>
      </c>
      <c r="D633">
        <f t="shared" si="9"/>
        <v>3.7837947585739924</v>
      </c>
      <c r="E633" t="s">
        <v>2800</v>
      </c>
      <c r="F633" t="s">
        <v>512</v>
      </c>
      <c r="G633" t="s">
        <v>62</v>
      </c>
      <c r="H633">
        <v>0.67</v>
      </c>
      <c r="I633" t="b">
        <v>1</v>
      </c>
      <c r="J633">
        <v>8.17</v>
      </c>
      <c r="K633">
        <v>758.49779999999998</v>
      </c>
      <c r="L633" t="s">
        <v>2801</v>
      </c>
      <c r="M633" t="s">
        <v>1765</v>
      </c>
      <c r="N633" t="s">
        <v>2802</v>
      </c>
      <c r="O633" t="s">
        <v>2803</v>
      </c>
      <c r="P633">
        <v>530</v>
      </c>
      <c r="Q633" t="b">
        <v>0</v>
      </c>
      <c r="R633" t="b">
        <v>1</v>
      </c>
      <c r="S633" t="b">
        <v>0</v>
      </c>
      <c r="T633" t="s">
        <v>63</v>
      </c>
      <c r="U633" t="b">
        <v>0</v>
      </c>
      <c r="V633" t="b">
        <v>0</v>
      </c>
      <c r="W633">
        <v>10364</v>
      </c>
      <c r="X633">
        <v>0</v>
      </c>
      <c r="Y633">
        <v>0</v>
      </c>
      <c r="Z633">
        <v>0.98</v>
      </c>
      <c r="AA633">
        <v>0.48</v>
      </c>
      <c r="AB633">
        <v>0.96</v>
      </c>
      <c r="AC633">
        <v>0.28999999999999998</v>
      </c>
      <c r="AD633">
        <v>6</v>
      </c>
      <c r="AE633">
        <v>0.33</v>
      </c>
      <c r="AF633">
        <v>1.1399999999999999</v>
      </c>
      <c r="AG633">
        <v>281.01</v>
      </c>
      <c r="AH633" t="s">
        <v>493</v>
      </c>
      <c r="AI633" t="s">
        <v>2806</v>
      </c>
      <c r="AJ633" t="s">
        <v>2807</v>
      </c>
      <c r="AK633">
        <v>5966420</v>
      </c>
      <c r="AL633">
        <v>8142816</v>
      </c>
      <c r="AM633">
        <v>8955887</v>
      </c>
      <c r="AN633">
        <v>4853395</v>
      </c>
      <c r="AO633">
        <v>5427338</v>
      </c>
      <c r="AP633">
        <v>5255354</v>
      </c>
      <c r="AQ633">
        <v>5184969</v>
      </c>
      <c r="AR633">
        <v>5738203</v>
      </c>
      <c r="AS633">
        <v>4446676</v>
      </c>
      <c r="AT633">
        <v>3832523</v>
      </c>
      <c r="AU633">
        <v>4225117</v>
      </c>
      <c r="AV633">
        <v>4177316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7688374.4661944499</v>
      </c>
      <c r="BD633">
        <v>5178695.5516965697</v>
      </c>
      <c r="BE633">
        <v>5123282.42930259</v>
      </c>
      <c r="BF633">
        <v>4078318.8638573699</v>
      </c>
      <c r="BG633">
        <v>0</v>
      </c>
      <c r="BH633">
        <v>1545676.58634919</v>
      </c>
      <c r="BI633">
        <v>294550.86689705</v>
      </c>
      <c r="BJ633">
        <v>647969.43750152795</v>
      </c>
      <c r="BK633">
        <v>214202.96630857899</v>
      </c>
      <c r="BL633">
        <v>0</v>
      </c>
    </row>
    <row r="634" spans="1:64" x14ac:dyDescent="0.3">
      <c r="A634">
        <v>11222</v>
      </c>
      <c r="B634">
        <v>16.178999999999998</v>
      </c>
      <c r="C634">
        <v>804.48455999999999</v>
      </c>
      <c r="D634">
        <f t="shared" si="9"/>
        <v>3.0330071226178172</v>
      </c>
      <c r="E634" t="s">
        <v>3132</v>
      </c>
      <c r="F634" t="s">
        <v>512</v>
      </c>
      <c r="G634" t="s">
        <v>62</v>
      </c>
      <c r="H634">
        <v>0.67</v>
      </c>
      <c r="I634" t="b">
        <v>0</v>
      </c>
      <c r="J634">
        <v>7.65</v>
      </c>
      <c r="K634">
        <v>804.48212000000001</v>
      </c>
      <c r="L634" t="s">
        <v>3133</v>
      </c>
      <c r="M634" t="s">
        <v>1765</v>
      </c>
      <c r="N634" t="s">
        <v>3134</v>
      </c>
      <c r="O634" t="s">
        <v>3135</v>
      </c>
      <c r="P634">
        <v>530</v>
      </c>
      <c r="Q634" t="b">
        <v>0</v>
      </c>
      <c r="R634" t="b">
        <v>1</v>
      </c>
      <c r="S634" t="b">
        <v>0</v>
      </c>
      <c r="T634" t="s">
        <v>63</v>
      </c>
      <c r="U634" t="b">
        <v>0</v>
      </c>
      <c r="V634" t="b">
        <v>0</v>
      </c>
      <c r="W634">
        <v>11222</v>
      </c>
      <c r="X634">
        <v>0</v>
      </c>
      <c r="Y634">
        <v>0</v>
      </c>
      <c r="Z634">
        <v>1</v>
      </c>
      <c r="AA634">
        <v>-1</v>
      </c>
      <c r="AB634">
        <v>-1</v>
      </c>
      <c r="AC634">
        <v>-1</v>
      </c>
      <c r="AD634">
        <v>-1</v>
      </c>
      <c r="AE634">
        <v>-1</v>
      </c>
      <c r="AF634">
        <v>1</v>
      </c>
      <c r="AG634">
        <v>38.19</v>
      </c>
      <c r="AH634" t="s">
        <v>501</v>
      </c>
      <c r="AI634" t="s">
        <v>3136</v>
      </c>
      <c r="AJ634" t="s">
        <v>62</v>
      </c>
      <c r="AK634">
        <v>431476</v>
      </c>
      <c r="AL634">
        <v>655573</v>
      </c>
      <c r="AM634">
        <v>611485</v>
      </c>
      <c r="AN634">
        <v>413456</v>
      </c>
      <c r="AO634">
        <v>325134</v>
      </c>
      <c r="AP634">
        <v>351069</v>
      </c>
      <c r="AQ634">
        <v>581409</v>
      </c>
      <c r="AR634">
        <v>291886</v>
      </c>
      <c r="AS634">
        <v>353454</v>
      </c>
      <c r="AT634">
        <v>383397</v>
      </c>
      <c r="AU634">
        <v>457889</v>
      </c>
      <c r="AV634">
        <v>337361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566178.24924786901</v>
      </c>
      <c r="BD634">
        <v>363219.62316867401</v>
      </c>
      <c r="BE634">
        <v>408916.22166907898</v>
      </c>
      <c r="BF634">
        <v>392882.23432296299</v>
      </c>
      <c r="BG634">
        <v>0</v>
      </c>
      <c r="BH634">
        <v>118720.000405973</v>
      </c>
      <c r="BI634">
        <v>45397.349076957304</v>
      </c>
      <c r="BJ634">
        <v>152522.359446469</v>
      </c>
      <c r="BK634">
        <v>60821.197174408102</v>
      </c>
      <c r="BL634">
        <v>0</v>
      </c>
    </row>
    <row r="635" spans="1:64" x14ac:dyDescent="0.3">
      <c r="A635">
        <v>10775</v>
      </c>
      <c r="B635">
        <v>15.025</v>
      </c>
      <c r="C635">
        <v>780.44775000000004</v>
      </c>
      <c r="D635">
        <f t="shared" si="9"/>
        <v>2.6523306529204529</v>
      </c>
      <c r="E635" t="s">
        <v>2955</v>
      </c>
      <c r="F635" t="s">
        <v>512</v>
      </c>
      <c r="G635" t="s">
        <v>62</v>
      </c>
      <c r="H635">
        <v>0.39</v>
      </c>
      <c r="I635" t="b">
        <v>0</v>
      </c>
      <c r="J635">
        <v>7.16</v>
      </c>
      <c r="K635">
        <v>780.44568000000004</v>
      </c>
      <c r="L635" t="s">
        <v>2956</v>
      </c>
      <c r="M635" t="s">
        <v>1765</v>
      </c>
      <c r="N635" t="s">
        <v>2957</v>
      </c>
      <c r="O635" t="s">
        <v>2958</v>
      </c>
      <c r="P635">
        <v>530</v>
      </c>
      <c r="Q635" t="b">
        <v>0</v>
      </c>
      <c r="R635" t="b">
        <v>1</v>
      </c>
      <c r="S635" t="b">
        <v>0</v>
      </c>
      <c r="T635" t="s">
        <v>63</v>
      </c>
      <c r="U635" t="b">
        <v>0</v>
      </c>
      <c r="V635" t="b">
        <v>0</v>
      </c>
      <c r="W635">
        <v>10775</v>
      </c>
      <c r="X635">
        <v>0</v>
      </c>
      <c r="Y635">
        <v>0</v>
      </c>
      <c r="Z635">
        <v>1</v>
      </c>
      <c r="AA635">
        <v>-1</v>
      </c>
      <c r="AB635">
        <v>-1</v>
      </c>
      <c r="AC635">
        <v>-1</v>
      </c>
      <c r="AD635">
        <v>-1</v>
      </c>
      <c r="AE635">
        <v>-1</v>
      </c>
      <c r="AF635">
        <v>1</v>
      </c>
      <c r="AG635">
        <v>61.73</v>
      </c>
      <c r="AH635" t="s">
        <v>503</v>
      </c>
      <c r="AI635" t="s">
        <v>2960</v>
      </c>
      <c r="AJ635" t="s">
        <v>62</v>
      </c>
      <c r="AK635">
        <v>1573183</v>
      </c>
      <c r="AL635">
        <v>1241716</v>
      </c>
      <c r="AM635">
        <v>1554104</v>
      </c>
      <c r="AN635">
        <v>1279566</v>
      </c>
      <c r="AO635">
        <v>1695753</v>
      </c>
      <c r="AP635">
        <v>1863059</v>
      </c>
      <c r="AQ635">
        <v>1467042</v>
      </c>
      <c r="AR635">
        <v>2162707</v>
      </c>
      <c r="AS635">
        <v>1299310</v>
      </c>
      <c r="AT635">
        <v>1935527</v>
      </c>
      <c r="AU635">
        <v>1419283</v>
      </c>
      <c r="AV635">
        <v>926076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1456334.3632698201</v>
      </c>
      <c r="BD635">
        <v>1612792.24640494</v>
      </c>
      <c r="BE635">
        <v>1643019.7965295301</v>
      </c>
      <c r="BF635">
        <v>1426962.10048928</v>
      </c>
      <c r="BG635">
        <v>0</v>
      </c>
      <c r="BH635">
        <v>186109.86740501199</v>
      </c>
      <c r="BI635">
        <v>300462.63226039201</v>
      </c>
      <c r="BJ635">
        <v>457809.575596601</v>
      </c>
      <c r="BK635">
        <v>504769.208797356</v>
      </c>
      <c r="BL635">
        <v>0</v>
      </c>
    </row>
    <row r="636" spans="1:64" x14ac:dyDescent="0.3">
      <c r="A636">
        <v>10774</v>
      </c>
      <c r="B636">
        <v>14.728999999999999</v>
      </c>
      <c r="C636">
        <v>780.44757000000004</v>
      </c>
      <c r="D636">
        <f t="shared" si="9"/>
        <v>2.4216932048404134</v>
      </c>
      <c r="E636" t="s">
        <v>2955</v>
      </c>
      <c r="F636" t="s">
        <v>512</v>
      </c>
      <c r="G636" t="s">
        <v>62</v>
      </c>
      <c r="H636">
        <v>0.67</v>
      </c>
      <c r="I636" t="b">
        <v>0</v>
      </c>
      <c r="J636">
        <v>7.16</v>
      </c>
      <c r="K636">
        <v>780.44568000000004</v>
      </c>
      <c r="L636" t="s">
        <v>2956</v>
      </c>
      <c r="M636" t="s">
        <v>1765</v>
      </c>
      <c r="N636" t="s">
        <v>2957</v>
      </c>
      <c r="O636" t="s">
        <v>2958</v>
      </c>
      <c r="P636">
        <v>530</v>
      </c>
      <c r="Q636" t="b">
        <v>0</v>
      </c>
      <c r="R636" t="b">
        <v>1</v>
      </c>
      <c r="S636" t="b">
        <v>0</v>
      </c>
      <c r="T636" t="s">
        <v>63</v>
      </c>
      <c r="U636" t="b">
        <v>0</v>
      </c>
      <c r="V636" t="b">
        <v>0</v>
      </c>
      <c r="W636">
        <v>10774</v>
      </c>
      <c r="X636">
        <v>0</v>
      </c>
      <c r="Y636">
        <v>0</v>
      </c>
      <c r="Z636">
        <v>1</v>
      </c>
      <c r="AA636">
        <v>-1</v>
      </c>
      <c r="AB636">
        <v>-1</v>
      </c>
      <c r="AC636">
        <v>-1</v>
      </c>
      <c r="AD636">
        <v>-1</v>
      </c>
      <c r="AE636">
        <v>-1</v>
      </c>
      <c r="AF636">
        <v>1</v>
      </c>
      <c r="AG636">
        <v>99.35</v>
      </c>
      <c r="AH636" t="s">
        <v>493</v>
      </c>
      <c r="AI636" t="s">
        <v>2959</v>
      </c>
      <c r="AJ636" t="s">
        <v>62</v>
      </c>
      <c r="AK636">
        <v>2674183</v>
      </c>
      <c r="AL636">
        <v>2043190</v>
      </c>
      <c r="AM636">
        <v>4095068</v>
      </c>
      <c r="AN636">
        <v>3078493</v>
      </c>
      <c r="AO636">
        <v>2962508</v>
      </c>
      <c r="AP636">
        <v>2811231</v>
      </c>
      <c r="AQ636">
        <v>2376190</v>
      </c>
      <c r="AR636">
        <v>3013074</v>
      </c>
      <c r="AS636">
        <v>1922547</v>
      </c>
      <c r="AT636">
        <v>4683058</v>
      </c>
      <c r="AU636">
        <v>2521558</v>
      </c>
      <c r="AV636">
        <v>2180994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7292</v>
      </c>
      <c r="BC636">
        <v>2937480.4258392002</v>
      </c>
      <c r="BD636">
        <v>2950743.9773089099</v>
      </c>
      <c r="BE636">
        <v>2437270.61067334</v>
      </c>
      <c r="BF636">
        <v>3128536.8006024798</v>
      </c>
      <c r="BG636">
        <v>1215.2892453719801</v>
      </c>
      <c r="BH636">
        <v>1050973.1932607701</v>
      </c>
      <c r="BI636">
        <v>134018.55828937999</v>
      </c>
      <c r="BJ636">
        <v>547823.17981539597</v>
      </c>
      <c r="BK636">
        <v>1356980.90574313</v>
      </c>
      <c r="BL636">
        <v>2976.8385410533801</v>
      </c>
    </row>
    <row r="637" spans="1:64" x14ac:dyDescent="0.3">
      <c r="A637">
        <v>11748</v>
      </c>
      <c r="B637">
        <v>15.65</v>
      </c>
      <c r="C637">
        <v>840.46880999999996</v>
      </c>
      <c r="D637">
        <f t="shared" si="9"/>
        <v>2.2487500162446081</v>
      </c>
      <c r="E637" t="s">
        <v>3348</v>
      </c>
      <c r="F637" t="s">
        <v>512</v>
      </c>
      <c r="G637" t="s">
        <v>62</v>
      </c>
      <c r="H637">
        <v>0.22</v>
      </c>
      <c r="I637" t="b">
        <v>0</v>
      </c>
      <c r="J637">
        <v>7.17</v>
      </c>
      <c r="K637">
        <v>840.46691999999996</v>
      </c>
      <c r="L637" t="s">
        <v>3349</v>
      </c>
      <c r="M637" t="s">
        <v>1765</v>
      </c>
      <c r="N637" t="s">
        <v>3350</v>
      </c>
      <c r="O637" t="s">
        <v>3351</v>
      </c>
      <c r="P637">
        <v>530</v>
      </c>
      <c r="Q637" t="b">
        <v>0</v>
      </c>
      <c r="R637" t="b">
        <v>1</v>
      </c>
      <c r="S637" t="b">
        <v>0</v>
      </c>
      <c r="T637" t="s">
        <v>63</v>
      </c>
      <c r="U637" t="b">
        <v>0</v>
      </c>
      <c r="V637" t="b">
        <v>0</v>
      </c>
      <c r="W637">
        <v>11748</v>
      </c>
      <c r="X637">
        <v>0</v>
      </c>
      <c r="Y637">
        <v>0</v>
      </c>
      <c r="Z637">
        <v>0.99</v>
      </c>
      <c r="AA637">
        <v>-1</v>
      </c>
      <c r="AB637">
        <v>-1</v>
      </c>
      <c r="AC637">
        <v>-1</v>
      </c>
      <c r="AD637">
        <v>-1</v>
      </c>
      <c r="AE637">
        <v>-1</v>
      </c>
      <c r="AF637">
        <v>0.99</v>
      </c>
      <c r="AG637">
        <v>52.5</v>
      </c>
      <c r="AH637" t="s">
        <v>495</v>
      </c>
      <c r="AI637" t="s">
        <v>3352</v>
      </c>
      <c r="AJ637" t="s">
        <v>62</v>
      </c>
      <c r="AK637">
        <v>848101</v>
      </c>
      <c r="AL637">
        <v>104422</v>
      </c>
      <c r="AM637">
        <v>263293</v>
      </c>
      <c r="AN637">
        <v>272249</v>
      </c>
      <c r="AO637">
        <v>552976</v>
      </c>
      <c r="AP637">
        <v>520825</v>
      </c>
      <c r="AQ637">
        <v>100947</v>
      </c>
      <c r="AR637">
        <v>1065958</v>
      </c>
      <c r="AS637">
        <v>304706</v>
      </c>
      <c r="AT637">
        <v>1110829</v>
      </c>
      <c r="AU637">
        <v>520974</v>
      </c>
      <c r="AV637">
        <v>81679</v>
      </c>
      <c r="AW637">
        <v>0</v>
      </c>
      <c r="AX637">
        <v>6548</v>
      </c>
      <c r="AY637">
        <v>0</v>
      </c>
      <c r="AZ637">
        <v>0</v>
      </c>
      <c r="BA637">
        <v>0</v>
      </c>
      <c r="BB637">
        <v>0</v>
      </c>
      <c r="BC637">
        <v>405272.01160104899</v>
      </c>
      <c r="BD637">
        <v>448683.44521501299</v>
      </c>
      <c r="BE637">
        <v>490536.97089245799</v>
      </c>
      <c r="BF637">
        <v>571160.67368135799</v>
      </c>
      <c r="BG637">
        <v>1091.3086011161699</v>
      </c>
      <c r="BH637">
        <v>391641.33784037002</v>
      </c>
      <c r="BI637">
        <v>153639.82887303201</v>
      </c>
      <c r="BJ637">
        <v>508636.93125853501</v>
      </c>
      <c r="BK637">
        <v>516407.00182913803</v>
      </c>
      <c r="BL637">
        <v>2673.1492246451098</v>
      </c>
    </row>
    <row r="638" spans="1:64" x14ac:dyDescent="0.3">
      <c r="A638">
        <v>11749</v>
      </c>
      <c r="B638">
        <v>15.907</v>
      </c>
      <c r="C638">
        <v>840.46880999999996</v>
      </c>
      <c r="D638">
        <f t="shared" si="9"/>
        <v>2.2487500162446081</v>
      </c>
      <c r="E638" t="s">
        <v>3348</v>
      </c>
      <c r="F638" t="s">
        <v>512</v>
      </c>
      <c r="G638" t="s">
        <v>62</v>
      </c>
      <c r="H638">
        <v>0.56000000000000005</v>
      </c>
      <c r="I638" t="b">
        <v>0</v>
      </c>
      <c r="J638">
        <v>7.17</v>
      </c>
      <c r="K638">
        <v>840.46691999999996</v>
      </c>
      <c r="L638" t="s">
        <v>3349</v>
      </c>
      <c r="M638" t="s">
        <v>1765</v>
      </c>
      <c r="N638" t="s">
        <v>3350</v>
      </c>
      <c r="O638" t="s">
        <v>3351</v>
      </c>
      <c r="P638">
        <v>530</v>
      </c>
      <c r="Q638" t="b">
        <v>0</v>
      </c>
      <c r="R638" t="b">
        <v>1</v>
      </c>
      <c r="S638" t="b">
        <v>0</v>
      </c>
      <c r="T638" t="s">
        <v>63</v>
      </c>
      <c r="U638" t="b">
        <v>0</v>
      </c>
      <c r="V638" t="b">
        <v>0</v>
      </c>
      <c r="W638">
        <v>11749</v>
      </c>
      <c r="X638">
        <v>0</v>
      </c>
      <c r="Y638">
        <v>0</v>
      </c>
      <c r="Z638">
        <v>1</v>
      </c>
      <c r="AA638">
        <v>-1</v>
      </c>
      <c r="AB638">
        <v>-1</v>
      </c>
      <c r="AC638">
        <v>-1</v>
      </c>
      <c r="AD638">
        <v>-1</v>
      </c>
      <c r="AE638">
        <v>-1</v>
      </c>
      <c r="AF638">
        <v>1</v>
      </c>
      <c r="AG638">
        <v>62.14</v>
      </c>
      <c r="AH638" t="s">
        <v>496</v>
      </c>
      <c r="AI638" t="s">
        <v>3353</v>
      </c>
      <c r="AJ638" t="s">
        <v>62</v>
      </c>
      <c r="AK638">
        <v>1304742</v>
      </c>
      <c r="AL638">
        <v>914125</v>
      </c>
      <c r="AM638">
        <v>842893</v>
      </c>
      <c r="AN638">
        <v>520131</v>
      </c>
      <c r="AO638">
        <v>1115966</v>
      </c>
      <c r="AP638">
        <v>668917</v>
      </c>
      <c r="AQ638">
        <v>1357217</v>
      </c>
      <c r="AR638">
        <v>1483503</v>
      </c>
      <c r="AS638">
        <v>1163493</v>
      </c>
      <c r="AT638">
        <v>1154130</v>
      </c>
      <c r="AU638">
        <v>1288396</v>
      </c>
      <c r="AV638">
        <v>623859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1020586.50947054</v>
      </c>
      <c r="BD638">
        <v>768337.81836665503</v>
      </c>
      <c r="BE638">
        <v>1334737.4733174399</v>
      </c>
      <c r="BF638">
        <v>1022128.4695955199</v>
      </c>
      <c r="BG638">
        <v>0</v>
      </c>
      <c r="BH638">
        <v>248649.80817303201</v>
      </c>
      <c r="BI638">
        <v>310110.15915804898</v>
      </c>
      <c r="BJ638">
        <v>161184.99086572501</v>
      </c>
      <c r="BK638">
        <v>351383.76522759302</v>
      </c>
      <c r="BL638">
        <v>0</v>
      </c>
    </row>
    <row r="639" spans="1:64" x14ac:dyDescent="0.3">
      <c r="A639">
        <v>8983</v>
      </c>
      <c r="B639">
        <v>13.413</v>
      </c>
      <c r="C639">
        <v>692.45001000000002</v>
      </c>
      <c r="D639">
        <f t="shared" si="9"/>
        <v>1.1553167221026968</v>
      </c>
      <c r="E639" t="s">
        <v>1977</v>
      </c>
      <c r="F639" t="s">
        <v>512</v>
      </c>
      <c r="G639" t="s">
        <v>62</v>
      </c>
      <c r="H639">
        <v>0.67</v>
      </c>
      <c r="I639" t="b">
        <v>1</v>
      </c>
      <c r="J639">
        <v>7.82</v>
      </c>
      <c r="K639">
        <v>692.45081000000005</v>
      </c>
      <c r="L639" t="s">
        <v>223</v>
      </c>
      <c r="M639" t="s">
        <v>1765</v>
      </c>
      <c r="N639" t="s">
        <v>1978</v>
      </c>
      <c r="O639" t="s">
        <v>1979</v>
      </c>
      <c r="P639">
        <v>530</v>
      </c>
      <c r="Q639" t="b">
        <v>0</v>
      </c>
      <c r="R639" t="b">
        <v>1</v>
      </c>
      <c r="S639" t="b">
        <v>0</v>
      </c>
      <c r="T639" t="s">
        <v>63</v>
      </c>
      <c r="U639" t="b">
        <v>0</v>
      </c>
      <c r="V639" t="b">
        <v>0</v>
      </c>
      <c r="W639">
        <v>8983</v>
      </c>
      <c r="X639">
        <v>0</v>
      </c>
      <c r="Y639">
        <v>0</v>
      </c>
      <c r="Z639">
        <v>1</v>
      </c>
      <c r="AA639">
        <v>0.48</v>
      </c>
      <c r="AB639">
        <v>1</v>
      </c>
      <c r="AC639">
        <v>0.28999999999999998</v>
      </c>
      <c r="AD639">
        <v>6</v>
      </c>
      <c r="AE639">
        <v>0.17</v>
      </c>
      <c r="AF639">
        <v>1.05</v>
      </c>
      <c r="AG639">
        <v>1466.9</v>
      </c>
      <c r="AH639" t="s">
        <v>504</v>
      </c>
      <c r="AI639" t="s">
        <v>1980</v>
      </c>
      <c r="AJ639" t="s">
        <v>1981</v>
      </c>
      <c r="AK639">
        <v>30844322</v>
      </c>
      <c r="AL639">
        <v>37688831</v>
      </c>
      <c r="AM639">
        <v>37830644</v>
      </c>
      <c r="AN639">
        <v>33013656</v>
      </c>
      <c r="AO639">
        <v>34938831</v>
      </c>
      <c r="AP639">
        <v>34249115</v>
      </c>
      <c r="AQ639">
        <v>32948344</v>
      </c>
      <c r="AR639">
        <v>34495491</v>
      </c>
      <c r="AS639">
        <v>30068834</v>
      </c>
      <c r="AT639">
        <v>33495069</v>
      </c>
      <c r="AU639">
        <v>35584743</v>
      </c>
      <c r="AV639">
        <v>35031583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35454598.944690898</v>
      </c>
      <c r="BD639">
        <v>34067200.840910099</v>
      </c>
      <c r="BE639">
        <v>32504223.045315299</v>
      </c>
      <c r="BF639">
        <v>34703798.384430297</v>
      </c>
      <c r="BG639">
        <v>0</v>
      </c>
      <c r="BH639">
        <v>3993246.4872964402</v>
      </c>
      <c r="BI639">
        <v>975394.48404640995</v>
      </c>
      <c r="BJ639">
        <v>2246498.44130274</v>
      </c>
      <c r="BK639">
        <v>1082712.5049922699</v>
      </c>
      <c r="BL639">
        <v>0</v>
      </c>
    </row>
    <row r="640" spans="1:64" x14ac:dyDescent="0.3">
      <c r="A640">
        <v>11041</v>
      </c>
      <c r="B640">
        <v>15.884</v>
      </c>
      <c r="C640">
        <v>794.46216000000004</v>
      </c>
      <c r="D640">
        <f t="shared" si="9"/>
        <v>0.91886147335006996</v>
      </c>
      <c r="E640" t="s">
        <v>3064</v>
      </c>
      <c r="F640" t="s">
        <v>512</v>
      </c>
      <c r="G640" t="s">
        <v>62</v>
      </c>
      <c r="H640">
        <v>0.28000000000000003</v>
      </c>
      <c r="I640" t="b">
        <v>0</v>
      </c>
      <c r="J640">
        <v>7.32</v>
      </c>
      <c r="K640">
        <v>794.46142999999995</v>
      </c>
      <c r="L640" t="s">
        <v>3065</v>
      </c>
      <c r="M640" t="s">
        <v>1765</v>
      </c>
      <c r="N640" t="s">
        <v>3066</v>
      </c>
      <c r="O640" t="s">
        <v>3067</v>
      </c>
      <c r="P640">
        <v>530</v>
      </c>
      <c r="Q640" t="b">
        <v>0</v>
      </c>
      <c r="R640" t="b">
        <v>1</v>
      </c>
      <c r="S640" t="b">
        <v>0</v>
      </c>
      <c r="T640" t="s">
        <v>63</v>
      </c>
      <c r="U640" t="b">
        <v>0</v>
      </c>
      <c r="V640" t="b">
        <v>0</v>
      </c>
      <c r="W640">
        <v>11041</v>
      </c>
      <c r="X640">
        <v>0</v>
      </c>
      <c r="Y640">
        <v>0</v>
      </c>
      <c r="Z640">
        <v>1</v>
      </c>
      <c r="AA640">
        <v>-1</v>
      </c>
      <c r="AB640">
        <v>-1</v>
      </c>
      <c r="AC640">
        <v>-1</v>
      </c>
      <c r="AD640">
        <v>-1</v>
      </c>
      <c r="AE640">
        <v>-1</v>
      </c>
      <c r="AF640">
        <v>1</v>
      </c>
      <c r="AG640">
        <v>27.57</v>
      </c>
      <c r="AH640" t="s">
        <v>495</v>
      </c>
      <c r="AI640" t="s">
        <v>3068</v>
      </c>
      <c r="AJ640" t="s">
        <v>62</v>
      </c>
      <c r="AK640">
        <v>466000</v>
      </c>
      <c r="AL640">
        <v>109918</v>
      </c>
      <c r="AM640">
        <v>293595</v>
      </c>
      <c r="AN640">
        <v>244982</v>
      </c>
      <c r="AO640">
        <v>295405</v>
      </c>
      <c r="AP640">
        <v>487708</v>
      </c>
      <c r="AQ640">
        <v>354289</v>
      </c>
      <c r="AR640">
        <v>512430</v>
      </c>
      <c r="AS640">
        <v>185297</v>
      </c>
      <c r="AT640">
        <v>417871</v>
      </c>
      <c r="AU640">
        <v>375956</v>
      </c>
      <c r="AV640">
        <v>118031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289837.79770381399</v>
      </c>
      <c r="BD640">
        <v>342698.03058243898</v>
      </c>
      <c r="BE640">
        <v>350671.90433558403</v>
      </c>
      <c r="BF640">
        <v>303952.61693655502</v>
      </c>
      <c r="BG640">
        <v>0</v>
      </c>
      <c r="BH640">
        <v>178070.694665716</v>
      </c>
      <c r="BI640">
        <v>128087.57618281301</v>
      </c>
      <c r="BJ640">
        <v>163596.639104095</v>
      </c>
      <c r="BK640">
        <v>162371.295406369</v>
      </c>
      <c r="BL640">
        <v>0</v>
      </c>
    </row>
    <row r="641" spans="1:64" x14ac:dyDescent="0.3">
      <c r="A641">
        <v>8989</v>
      </c>
      <c r="B641">
        <v>14.345000000000001</v>
      </c>
      <c r="C641">
        <v>692.48676</v>
      </c>
      <c r="D641">
        <f t="shared" si="9"/>
        <v>0.60650942297990773</v>
      </c>
      <c r="E641" t="s">
        <v>1995</v>
      </c>
      <c r="F641" t="s">
        <v>512</v>
      </c>
      <c r="G641" t="s">
        <v>62</v>
      </c>
      <c r="H641">
        <v>0.67</v>
      </c>
      <c r="I641" t="b">
        <v>1</v>
      </c>
      <c r="J641">
        <v>8.6300000000000008</v>
      </c>
      <c r="K641">
        <v>692.48717999999997</v>
      </c>
      <c r="L641" t="s">
        <v>1991</v>
      </c>
      <c r="M641" t="s">
        <v>1765</v>
      </c>
      <c r="N641" t="s">
        <v>1996</v>
      </c>
      <c r="O641" t="s">
        <v>1997</v>
      </c>
      <c r="P641">
        <v>410</v>
      </c>
      <c r="Q641" t="b">
        <v>0</v>
      </c>
      <c r="R641" t="b">
        <v>1</v>
      </c>
      <c r="S641" t="b">
        <v>1</v>
      </c>
      <c r="T641" t="s">
        <v>63</v>
      </c>
      <c r="U641" t="b">
        <v>0</v>
      </c>
      <c r="V641" t="b">
        <v>0</v>
      </c>
      <c r="W641">
        <v>8989</v>
      </c>
      <c r="X641">
        <v>0</v>
      </c>
      <c r="Y641">
        <v>0</v>
      </c>
      <c r="Z641">
        <v>1</v>
      </c>
      <c r="AA641">
        <v>0.38</v>
      </c>
      <c r="AB641">
        <v>0.5</v>
      </c>
      <c r="AC641">
        <v>0.92</v>
      </c>
      <c r="AD641">
        <v>5</v>
      </c>
      <c r="AE641">
        <v>1.6</v>
      </c>
      <c r="AF641">
        <v>2.11</v>
      </c>
      <c r="AG641">
        <v>172.37</v>
      </c>
      <c r="AH641" t="s">
        <v>500</v>
      </c>
      <c r="AI641" t="s">
        <v>1998</v>
      </c>
      <c r="AJ641" t="s">
        <v>1999</v>
      </c>
      <c r="AK641">
        <v>2808111</v>
      </c>
      <c r="AL641">
        <v>3116693</v>
      </c>
      <c r="AM641">
        <v>3111553</v>
      </c>
      <c r="AN641">
        <v>2963999</v>
      </c>
      <c r="AO641">
        <v>3134904</v>
      </c>
      <c r="AP641">
        <v>3242638</v>
      </c>
      <c r="AQ641">
        <v>3946267</v>
      </c>
      <c r="AR641">
        <v>3487381</v>
      </c>
      <c r="AS641">
        <v>3351053</v>
      </c>
      <c r="AT641">
        <v>3434189</v>
      </c>
      <c r="AU641">
        <v>3620861</v>
      </c>
      <c r="AV641">
        <v>3459680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3012118.9184039701</v>
      </c>
      <c r="BD641">
        <v>3113847.0091008102</v>
      </c>
      <c r="BE641">
        <v>3594900.4649284501</v>
      </c>
      <c r="BF641">
        <v>3504909.85303092</v>
      </c>
      <c r="BG641">
        <v>0</v>
      </c>
      <c r="BH641">
        <v>176694.88788736999</v>
      </c>
      <c r="BI641">
        <v>140507.79336545899</v>
      </c>
      <c r="BJ641">
        <v>311833.66433232598</v>
      </c>
      <c r="BK641">
        <v>101221.912027328</v>
      </c>
      <c r="BL641">
        <v>0</v>
      </c>
    </row>
    <row r="642" spans="1:64" x14ac:dyDescent="0.3">
      <c r="A642">
        <v>9858</v>
      </c>
      <c r="B642">
        <v>16.164000000000001</v>
      </c>
      <c r="C642">
        <v>734.49743999999998</v>
      </c>
      <c r="D642">
        <f t="shared" si="9"/>
        <v>0.49013080774453244</v>
      </c>
      <c r="E642" t="s">
        <v>2554</v>
      </c>
      <c r="F642" t="s">
        <v>512</v>
      </c>
      <c r="G642" t="s">
        <v>62</v>
      </c>
      <c r="H642">
        <v>0.67</v>
      </c>
      <c r="I642" t="b">
        <v>1</v>
      </c>
      <c r="J642">
        <v>8.42</v>
      </c>
      <c r="K642">
        <v>734.49779999999998</v>
      </c>
      <c r="L642" t="s">
        <v>251</v>
      </c>
      <c r="M642" t="s">
        <v>1765</v>
      </c>
      <c r="N642" t="s">
        <v>2555</v>
      </c>
      <c r="O642" t="s">
        <v>2556</v>
      </c>
      <c r="P642">
        <v>530</v>
      </c>
      <c r="Q642" t="b">
        <v>0</v>
      </c>
      <c r="R642" t="b">
        <v>1</v>
      </c>
      <c r="S642" t="b">
        <v>0</v>
      </c>
      <c r="T642" t="s">
        <v>63</v>
      </c>
      <c r="U642" t="b">
        <v>0</v>
      </c>
      <c r="V642" t="b">
        <v>0</v>
      </c>
      <c r="W642">
        <v>9858</v>
      </c>
      <c r="X642">
        <v>0</v>
      </c>
      <c r="Y642">
        <v>0</v>
      </c>
      <c r="Z642">
        <v>1</v>
      </c>
      <c r="AA642">
        <v>0.43</v>
      </c>
      <c r="AB642">
        <v>0.96</v>
      </c>
      <c r="AC642">
        <v>0.3</v>
      </c>
      <c r="AD642">
        <v>6</v>
      </c>
      <c r="AE642">
        <v>0.17</v>
      </c>
      <c r="AF642">
        <v>1.03</v>
      </c>
      <c r="AG642">
        <v>440.12</v>
      </c>
      <c r="AH642" t="s">
        <v>497</v>
      </c>
      <c r="AI642" t="s">
        <v>2557</v>
      </c>
      <c r="AJ642" t="s">
        <v>2558</v>
      </c>
      <c r="AK642">
        <v>13139613</v>
      </c>
      <c r="AL642">
        <v>16449896</v>
      </c>
      <c r="AM642">
        <v>17748030</v>
      </c>
      <c r="AN642">
        <v>11478908</v>
      </c>
      <c r="AO642">
        <v>12643442</v>
      </c>
      <c r="AP642">
        <v>11431297</v>
      </c>
      <c r="AQ642">
        <v>8487653</v>
      </c>
      <c r="AR642">
        <v>10767857</v>
      </c>
      <c r="AS642">
        <v>8109133</v>
      </c>
      <c r="AT642">
        <v>8682296</v>
      </c>
      <c r="AU642">
        <v>8998819</v>
      </c>
      <c r="AV642">
        <v>8351361</v>
      </c>
      <c r="AW642">
        <v>38868</v>
      </c>
      <c r="AX642">
        <v>0</v>
      </c>
      <c r="AY642">
        <v>0</v>
      </c>
      <c r="AZ642">
        <v>16700</v>
      </c>
      <c r="BA642">
        <v>98650</v>
      </c>
      <c r="BB642">
        <v>14512</v>
      </c>
      <c r="BC642">
        <v>15779179.4337338</v>
      </c>
      <c r="BD642">
        <v>11851215.8876624</v>
      </c>
      <c r="BE642">
        <v>9121548.0393676106</v>
      </c>
      <c r="BF642">
        <v>8677492.0458208006</v>
      </c>
      <c r="BG642">
        <v>28121.729486717799</v>
      </c>
      <c r="BH642">
        <v>2376293.8056359398</v>
      </c>
      <c r="BI642">
        <v>686501.11634356098</v>
      </c>
      <c r="BJ642">
        <v>1438252.5689071501</v>
      </c>
      <c r="BK642">
        <v>323756.09399901301</v>
      </c>
      <c r="BL642">
        <v>37381.908038354501</v>
      </c>
    </row>
    <row r="643" spans="1:64" x14ac:dyDescent="0.3">
      <c r="A643">
        <v>8716</v>
      </c>
      <c r="B643">
        <v>12.702999999999999</v>
      </c>
      <c r="C643">
        <v>678.43488000000002</v>
      </c>
      <c r="D643">
        <f t="shared" si="9"/>
        <v>0.4421940500265536</v>
      </c>
      <c r="E643" t="s">
        <v>1764</v>
      </c>
      <c r="F643" t="s">
        <v>512</v>
      </c>
      <c r="G643" t="s">
        <v>62</v>
      </c>
      <c r="H643">
        <v>0.72</v>
      </c>
      <c r="I643" t="b">
        <v>1</v>
      </c>
      <c r="J643">
        <v>7.69</v>
      </c>
      <c r="K643">
        <v>678.43517999999995</v>
      </c>
      <c r="L643" t="s">
        <v>212</v>
      </c>
      <c r="M643" t="s">
        <v>1765</v>
      </c>
      <c r="N643" t="s">
        <v>1766</v>
      </c>
      <c r="O643" t="s">
        <v>1767</v>
      </c>
      <c r="P643">
        <v>530</v>
      </c>
      <c r="Q643" t="b">
        <v>0</v>
      </c>
      <c r="R643" t="b">
        <v>1</v>
      </c>
      <c r="S643" t="b">
        <v>0</v>
      </c>
      <c r="T643" t="s">
        <v>63</v>
      </c>
      <c r="U643" t="b">
        <v>0</v>
      </c>
      <c r="V643" t="b">
        <v>0</v>
      </c>
      <c r="W643">
        <v>8716</v>
      </c>
      <c r="X643">
        <v>0</v>
      </c>
      <c r="Y643">
        <v>0</v>
      </c>
      <c r="Z643">
        <v>1</v>
      </c>
      <c r="AA643">
        <v>0.34</v>
      </c>
      <c r="AB643">
        <v>0.8</v>
      </c>
      <c r="AC643">
        <v>0.3</v>
      </c>
      <c r="AD643">
        <v>6</v>
      </c>
      <c r="AE643">
        <v>0.17</v>
      </c>
      <c r="AF643">
        <v>0.98</v>
      </c>
      <c r="AG643">
        <v>5601.75</v>
      </c>
      <c r="AH643" t="s">
        <v>502</v>
      </c>
      <c r="AI643" t="s">
        <v>1768</v>
      </c>
      <c r="AJ643" t="s">
        <v>1769</v>
      </c>
      <c r="AK643">
        <v>148391304</v>
      </c>
      <c r="AL643">
        <v>177561953</v>
      </c>
      <c r="AM643">
        <v>168969839</v>
      </c>
      <c r="AN643">
        <v>153698784</v>
      </c>
      <c r="AO643">
        <v>169446826</v>
      </c>
      <c r="AP643">
        <v>154599420</v>
      </c>
      <c r="AQ643">
        <v>149887437</v>
      </c>
      <c r="AR643">
        <v>158156157</v>
      </c>
      <c r="AS643">
        <v>138142802</v>
      </c>
      <c r="AT643">
        <v>156261062</v>
      </c>
      <c r="AU643">
        <v>171957013</v>
      </c>
      <c r="AV643">
        <v>164016798</v>
      </c>
      <c r="AW643">
        <v>0</v>
      </c>
      <c r="AX643">
        <v>7369</v>
      </c>
      <c r="AY643">
        <v>14360</v>
      </c>
      <c r="AZ643">
        <v>0</v>
      </c>
      <c r="BA643">
        <v>0</v>
      </c>
      <c r="BB643">
        <v>123948</v>
      </c>
      <c r="BC643">
        <v>164974365.30463499</v>
      </c>
      <c r="BD643">
        <v>159248343.46842399</v>
      </c>
      <c r="BE643">
        <v>148728798.88796499</v>
      </c>
      <c r="BF643">
        <v>164078290.88115799</v>
      </c>
      <c r="BG643">
        <v>24279.4941185268</v>
      </c>
      <c r="BH643">
        <v>14990148.196895801</v>
      </c>
      <c r="BI643">
        <v>8843617.9245009795</v>
      </c>
      <c r="BJ643">
        <v>10056859.5270137</v>
      </c>
      <c r="BK643">
        <v>7848156.1140093999</v>
      </c>
      <c r="BL643">
        <v>49166.193858750798</v>
      </c>
    </row>
    <row r="644" spans="1:64" x14ac:dyDescent="0.3">
      <c r="A644">
        <v>9556</v>
      </c>
      <c r="B644">
        <v>15.28</v>
      </c>
      <c r="C644">
        <v>720.48181</v>
      </c>
      <c r="D644">
        <f t="shared" si="9"/>
        <v>0.43026744371273656</v>
      </c>
      <c r="E644" t="s">
        <v>2404</v>
      </c>
      <c r="F644" t="s">
        <v>512</v>
      </c>
      <c r="G644" t="s">
        <v>62</v>
      </c>
      <c r="H644">
        <v>0.72</v>
      </c>
      <c r="I644" t="b">
        <v>1</v>
      </c>
      <c r="J644">
        <v>8.07</v>
      </c>
      <c r="K644">
        <v>720.48212000000001</v>
      </c>
      <c r="L644" t="s">
        <v>243</v>
      </c>
      <c r="M644" t="s">
        <v>1765</v>
      </c>
      <c r="N644" t="s">
        <v>2405</v>
      </c>
      <c r="O644" t="s">
        <v>2406</v>
      </c>
      <c r="P644">
        <v>530</v>
      </c>
      <c r="Q644" t="b">
        <v>0</v>
      </c>
      <c r="R644" t="b">
        <v>1</v>
      </c>
      <c r="S644" t="b">
        <v>0</v>
      </c>
      <c r="T644" t="s">
        <v>63</v>
      </c>
      <c r="U644" t="b">
        <v>0</v>
      </c>
      <c r="V644" t="b">
        <v>0</v>
      </c>
      <c r="W644">
        <v>9556</v>
      </c>
      <c r="X644">
        <v>0</v>
      </c>
      <c r="Y644">
        <v>0</v>
      </c>
      <c r="Z644">
        <v>1</v>
      </c>
      <c r="AA644">
        <v>0.35</v>
      </c>
      <c r="AB644">
        <v>0.82</v>
      </c>
      <c r="AC644">
        <v>0.3</v>
      </c>
      <c r="AD644">
        <v>6</v>
      </c>
      <c r="AE644">
        <v>0.17</v>
      </c>
      <c r="AF644">
        <v>0.98</v>
      </c>
      <c r="AG644">
        <v>8213.0499999999993</v>
      </c>
      <c r="AH644" t="s">
        <v>498</v>
      </c>
      <c r="AI644" t="s">
        <v>2407</v>
      </c>
      <c r="AJ644" t="s">
        <v>2408</v>
      </c>
      <c r="AK644">
        <v>164684369</v>
      </c>
      <c r="AL644">
        <v>198002582</v>
      </c>
      <c r="AM644">
        <v>207556537</v>
      </c>
      <c r="AN644">
        <v>157483427</v>
      </c>
      <c r="AO644">
        <v>174079349</v>
      </c>
      <c r="AP644">
        <v>168948608</v>
      </c>
      <c r="AQ644">
        <v>140516231</v>
      </c>
      <c r="AR644">
        <v>150409855</v>
      </c>
      <c r="AS644">
        <v>135125972</v>
      </c>
      <c r="AT644">
        <v>132835831</v>
      </c>
      <c r="AU644">
        <v>150601102</v>
      </c>
      <c r="AV644">
        <v>142052074</v>
      </c>
      <c r="AW644">
        <v>18306</v>
      </c>
      <c r="AX644">
        <v>10667</v>
      </c>
      <c r="AY644">
        <v>20261</v>
      </c>
      <c r="AZ644">
        <v>9728</v>
      </c>
      <c r="BA644">
        <v>0</v>
      </c>
      <c r="BB644">
        <v>93301</v>
      </c>
      <c r="BC644">
        <v>190081162.64132601</v>
      </c>
      <c r="BD644">
        <v>166837128.056609</v>
      </c>
      <c r="BE644">
        <v>142017352.551833</v>
      </c>
      <c r="BF644">
        <v>141829668.80919099</v>
      </c>
      <c r="BG644">
        <v>25377.056348437702</v>
      </c>
      <c r="BH644">
        <v>22507051.0421561</v>
      </c>
      <c r="BI644">
        <v>8497053.5204702094</v>
      </c>
      <c r="BJ644">
        <v>7751728.3980658101</v>
      </c>
      <c r="BK644">
        <v>8884723.60859593</v>
      </c>
      <c r="BL644">
        <v>34044.3398505105</v>
      </c>
    </row>
    <row r="645" spans="1:64" x14ac:dyDescent="0.3">
      <c r="A645">
        <v>9508</v>
      </c>
      <c r="B645">
        <v>13.927</v>
      </c>
      <c r="C645">
        <v>718.46624999999995</v>
      </c>
      <c r="D645">
        <f t="shared" si="9"/>
        <v>0.33404480712270834</v>
      </c>
      <c r="E645" t="s">
        <v>2374</v>
      </c>
      <c r="F645" t="s">
        <v>512</v>
      </c>
      <c r="G645" t="s">
        <v>62</v>
      </c>
      <c r="H645">
        <v>0.67</v>
      </c>
      <c r="I645" t="b">
        <v>1</v>
      </c>
      <c r="J645">
        <v>7.95</v>
      </c>
      <c r="K645">
        <v>718.46649000000002</v>
      </c>
      <c r="L645" t="s">
        <v>2375</v>
      </c>
      <c r="M645" t="s">
        <v>1765</v>
      </c>
      <c r="N645" t="s">
        <v>2376</v>
      </c>
      <c r="O645" t="s">
        <v>2377</v>
      </c>
      <c r="P645">
        <v>530</v>
      </c>
      <c r="Q645" t="b">
        <v>0</v>
      </c>
      <c r="R645" t="b">
        <v>1</v>
      </c>
      <c r="S645" t="b">
        <v>0</v>
      </c>
      <c r="T645" t="s">
        <v>63</v>
      </c>
      <c r="U645" t="b">
        <v>0</v>
      </c>
      <c r="V645" t="b">
        <v>0</v>
      </c>
      <c r="W645">
        <v>9508</v>
      </c>
      <c r="X645">
        <v>0</v>
      </c>
      <c r="Y645">
        <v>0</v>
      </c>
      <c r="Z645">
        <v>1</v>
      </c>
      <c r="AA645">
        <v>0.34</v>
      </c>
      <c r="AB645">
        <v>0.79</v>
      </c>
      <c r="AC645">
        <v>0.28000000000000003</v>
      </c>
      <c r="AD645">
        <v>6</v>
      </c>
      <c r="AE645">
        <v>0.17</v>
      </c>
      <c r="AF645">
        <v>0.97</v>
      </c>
      <c r="AG645">
        <v>107.81</v>
      </c>
      <c r="AH645" t="s">
        <v>498</v>
      </c>
      <c r="AI645" t="s">
        <v>2378</v>
      </c>
      <c r="AJ645" t="s">
        <v>2379</v>
      </c>
      <c r="AK645">
        <v>4649295</v>
      </c>
      <c r="AL645">
        <v>5003106</v>
      </c>
      <c r="AM645">
        <v>4652525</v>
      </c>
      <c r="AN645">
        <v>4181454</v>
      </c>
      <c r="AO645">
        <v>4516670</v>
      </c>
      <c r="AP645">
        <v>4369924</v>
      </c>
      <c r="AQ645">
        <v>2471237</v>
      </c>
      <c r="AR645">
        <v>2129982</v>
      </c>
      <c r="AS645">
        <v>3528297</v>
      </c>
      <c r="AT645">
        <v>2870079</v>
      </c>
      <c r="AU645">
        <v>3269246</v>
      </c>
      <c r="AV645">
        <v>3076675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4768308.6983338101</v>
      </c>
      <c r="BD645">
        <v>4356015.9683905104</v>
      </c>
      <c r="BE645">
        <v>2709838.6185308099</v>
      </c>
      <c r="BF645">
        <v>3071999.7314821598</v>
      </c>
      <c r="BG645">
        <v>0</v>
      </c>
      <c r="BH645">
        <v>203346.664383172</v>
      </c>
      <c r="BI645">
        <v>168040.07848764499</v>
      </c>
      <c r="BJ645">
        <v>729053.68771928805</v>
      </c>
      <c r="BK645">
        <v>199624.608144659</v>
      </c>
      <c r="BL645">
        <v>0</v>
      </c>
    </row>
    <row r="646" spans="1:64" x14ac:dyDescent="0.3">
      <c r="A646">
        <v>8985</v>
      </c>
      <c r="B646">
        <v>13.641999999999999</v>
      </c>
      <c r="C646">
        <v>692.45068000000003</v>
      </c>
      <c r="D646">
        <f t="shared" ref="D646:D709" si="10">(ABS(K646-C646)/K646)*10^6</f>
        <v>0.18773896735400172</v>
      </c>
      <c r="E646" t="s">
        <v>1985</v>
      </c>
      <c r="F646" t="s">
        <v>512</v>
      </c>
      <c r="G646" t="s">
        <v>62</v>
      </c>
      <c r="H646">
        <v>0.06</v>
      </c>
      <c r="I646" t="b">
        <v>1</v>
      </c>
      <c r="J646">
        <v>7.78</v>
      </c>
      <c r="K646">
        <v>692.45081000000005</v>
      </c>
      <c r="L646" t="s">
        <v>223</v>
      </c>
      <c r="M646" t="s">
        <v>1765</v>
      </c>
      <c r="N646" t="s">
        <v>1986</v>
      </c>
      <c r="O646" t="s">
        <v>1987</v>
      </c>
      <c r="P646">
        <v>530</v>
      </c>
      <c r="Q646" t="b">
        <v>0</v>
      </c>
      <c r="R646" t="b">
        <v>1</v>
      </c>
      <c r="S646" t="b">
        <v>0</v>
      </c>
      <c r="T646" t="s">
        <v>63</v>
      </c>
      <c r="U646" t="b">
        <v>0</v>
      </c>
      <c r="V646" t="b">
        <v>0</v>
      </c>
      <c r="W646">
        <v>8985</v>
      </c>
      <c r="X646">
        <v>0</v>
      </c>
      <c r="Y646">
        <v>0</v>
      </c>
      <c r="Z646">
        <v>1</v>
      </c>
      <c r="AA646">
        <v>0.33</v>
      </c>
      <c r="AB646">
        <v>0.78</v>
      </c>
      <c r="AC646">
        <v>0.28000000000000003</v>
      </c>
      <c r="AD646">
        <v>6</v>
      </c>
      <c r="AE646">
        <v>0.17</v>
      </c>
      <c r="AF646">
        <v>0.97</v>
      </c>
      <c r="AG646">
        <v>2073.48</v>
      </c>
      <c r="AH646" t="s">
        <v>498</v>
      </c>
      <c r="AI646" t="s">
        <v>1988</v>
      </c>
      <c r="AJ646" t="s">
        <v>1989</v>
      </c>
      <c r="AK646">
        <v>43940308</v>
      </c>
      <c r="AL646">
        <v>140908758</v>
      </c>
      <c r="AM646">
        <v>52949427</v>
      </c>
      <c r="AN646">
        <v>140272627</v>
      </c>
      <c r="AO646">
        <v>55279897</v>
      </c>
      <c r="AP646">
        <v>143000860</v>
      </c>
      <c r="AQ646">
        <v>133363541</v>
      </c>
      <c r="AR646">
        <v>30092905</v>
      </c>
      <c r="AS646">
        <v>126426486</v>
      </c>
      <c r="AT646">
        <v>148102432</v>
      </c>
      <c r="AU646">
        <v>65736529</v>
      </c>
      <c r="AV646">
        <v>153839198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23923</v>
      </c>
      <c r="BC646">
        <v>79266164.5142425</v>
      </c>
      <c r="BD646">
        <v>112851128.165649</v>
      </c>
      <c r="BE646">
        <v>96627644.340955704</v>
      </c>
      <c r="BF646">
        <v>122559386.489329</v>
      </c>
      <c r="BG646">
        <v>3987.2236122577101</v>
      </c>
      <c r="BH646">
        <v>53573762.924798101</v>
      </c>
      <c r="BI646">
        <v>49876806.554955199</v>
      </c>
      <c r="BJ646">
        <v>57725075.138072401</v>
      </c>
      <c r="BK646">
        <v>49293563.808850199</v>
      </c>
      <c r="BL646">
        <v>9766.6633404081604</v>
      </c>
    </row>
    <row r="647" spans="1:64" x14ac:dyDescent="0.3">
      <c r="A647" s="13">
        <v>9458</v>
      </c>
      <c r="B647" s="13">
        <v>17.026</v>
      </c>
      <c r="C647" s="13">
        <v>715.40759000000003</v>
      </c>
      <c r="D647" s="13">
        <f t="shared" si="10"/>
        <v>5.1998600455486912</v>
      </c>
      <c r="E647" s="13" t="s">
        <v>2301</v>
      </c>
      <c r="F647" s="13" t="s">
        <v>512</v>
      </c>
      <c r="G647" s="13" t="s">
        <v>62</v>
      </c>
      <c r="H647" s="13">
        <v>0.67</v>
      </c>
      <c r="I647" s="13" t="b">
        <v>0</v>
      </c>
      <c r="J647" s="13">
        <v>6.54</v>
      </c>
      <c r="K647" s="13">
        <v>715.40386999999998</v>
      </c>
      <c r="L647" s="13" t="s">
        <v>2302</v>
      </c>
      <c r="M647" s="13" t="s">
        <v>1815</v>
      </c>
      <c r="N647" s="13" t="s">
        <v>2303</v>
      </c>
      <c r="O647" s="13" t="s">
        <v>2304</v>
      </c>
      <c r="P647" s="13">
        <v>530</v>
      </c>
      <c r="Q647" s="13" t="b">
        <v>0</v>
      </c>
      <c r="R647" s="13" t="b">
        <v>1</v>
      </c>
      <c r="S647" s="13" t="b">
        <v>0</v>
      </c>
      <c r="T647" s="13" t="s">
        <v>63</v>
      </c>
      <c r="U647" s="13" t="b">
        <v>0</v>
      </c>
      <c r="V647" s="13" t="b">
        <v>0</v>
      </c>
      <c r="W647" s="13">
        <v>9458</v>
      </c>
      <c r="X647" s="13">
        <v>0</v>
      </c>
      <c r="Y647" s="13">
        <v>0</v>
      </c>
      <c r="Z647" s="13">
        <v>0.97</v>
      </c>
      <c r="AA647" s="13">
        <v>-1</v>
      </c>
      <c r="AB647" s="13">
        <v>-1</v>
      </c>
      <c r="AC647" s="13">
        <v>-1</v>
      </c>
      <c r="AD647" s="13">
        <v>-1</v>
      </c>
      <c r="AE647" s="13">
        <v>-1</v>
      </c>
      <c r="AF647" s="13">
        <v>0.97</v>
      </c>
      <c r="AG647" s="13">
        <v>80.31</v>
      </c>
      <c r="AH647" s="13" t="s">
        <v>500</v>
      </c>
      <c r="AI647" s="13" t="s">
        <v>2305</v>
      </c>
      <c r="AJ647" s="13" t="s">
        <v>62</v>
      </c>
      <c r="AK647" s="13">
        <v>1970850</v>
      </c>
      <c r="AL647" s="13">
        <v>1832800</v>
      </c>
      <c r="AM647" s="13">
        <v>2173173</v>
      </c>
      <c r="AN647" s="13">
        <v>1101294</v>
      </c>
      <c r="AO647" s="13">
        <v>2222919</v>
      </c>
      <c r="AP647" s="13">
        <v>1865943</v>
      </c>
      <c r="AQ647" s="13">
        <v>1399386</v>
      </c>
      <c r="AR647" s="13">
        <v>2253121</v>
      </c>
      <c r="AS647" s="13">
        <v>1418206</v>
      </c>
      <c r="AT647" s="13">
        <v>1625901</v>
      </c>
      <c r="AU647" s="13">
        <v>1312505</v>
      </c>
      <c r="AV647" s="13">
        <v>713768</v>
      </c>
      <c r="AW647" s="13">
        <v>0</v>
      </c>
      <c r="AX647" s="13">
        <v>0</v>
      </c>
      <c r="AY647" s="13">
        <v>0</v>
      </c>
      <c r="AZ647" s="13">
        <v>0</v>
      </c>
      <c r="BA647" s="13">
        <v>0</v>
      </c>
      <c r="BB647" s="13">
        <v>0</v>
      </c>
      <c r="BC647" s="13">
        <v>1992274.0770465699</v>
      </c>
      <c r="BD647" s="13">
        <v>1730052.0940487799</v>
      </c>
      <c r="BE647" s="13">
        <v>1690237.57290773</v>
      </c>
      <c r="BF647" s="13">
        <v>1217391.2098040001</v>
      </c>
      <c r="BG647" s="13">
        <v>0</v>
      </c>
      <c r="BH647" s="13">
        <v>171195.06168685699</v>
      </c>
      <c r="BI647" s="13">
        <v>573027.65470525296</v>
      </c>
      <c r="BJ647" s="13">
        <v>487562.10037035297</v>
      </c>
      <c r="BK647" s="13">
        <v>463445.46860037599</v>
      </c>
      <c r="BL647" s="13">
        <v>0</v>
      </c>
    </row>
    <row r="648" spans="1:64" x14ac:dyDescent="0.3">
      <c r="A648">
        <v>11198</v>
      </c>
      <c r="B648">
        <v>13.422000000000001</v>
      </c>
      <c r="C648">
        <v>803.43151999999998</v>
      </c>
      <c r="D648">
        <f t="shared" si="10"/>
        <v>4.5554390585286821</v>
      </c>
      <c r="E648" t="s">
        <v>3113</v>
      </c>
      <c r="F648" t="s">
        <v>512</v>
      </c>
      <c r="G648" t="s">
        <v>62</v>
      </c>
      <c r="H648">
        <v>0.67</v>
      </c>
      <c r="I648" t="b">
        <v>0</v>
      </c>
      <c r="J648">
        <v>6.67</v>
      </c>
      <c r="K648">
        <v>803.43517999999995</v>
      </c>
      <c r="L648" t="s">
        <v>3114</v>
      </c>
      <c r="M648" t="s">
        <v>1815</v>
      </c>
      <c r="N648" t="s">
        <v>3115</v>
      </c>
      <c r="O648" t="s">
        <v>3116</v>
      </c>
      <c r="P648">
        <v>530</v>
      </c>
      <c r="Q648" t="b">
        <v>0</v>
      </c>
      <c r="R648" t="b">
        <v>1</v>
      </c>
      <c r="S648" t="b">
        <v>0</v>
      </c>
      <c r="T648" t="s">
        <v>63</v>
      </c>
      <c r="U648" t="b">
        <v>0</v>
      </c>
      <c r="V648" t="b">
        <v>0</v>
      </c>
      <c r="W648">
        <v>11198</v>
      </c>
      <c r="X648">
        <v>0</v>
      </c>
      <c r="Y648">
        <v>0</v>
      </c>
      <c r="Z648">
        <v>0.99</v>
      </c>
      <c r="AA648">
        <v>-1</v>
      </c>
      <c r="AB648">
        <v>-1</v>
      </c>
      <c r="AC648">
        <v>-1</v>
      </c>
      <c r="AD648">
        <v>-1</v>
      </c>
      <c r="AE648">
        <v>-1</v>
      </c>
      <c r="AF648">
        <v>0.99</v>
      </c>
      <c r="AG648">
        <v>36.79</v>
      </c>
      <c r="AH648" t="s">
        <v>501</v>
      </c>
      <c r="AI648" t="s">
        <v>3117</v>
      </c>
      <c r="AJ648" t="s">
        <v>62</v>
      </c>
      <c r="AK648">
        <v>730223</v>
      </c>
      <c r="AL648">
        <v>1148990</v>
      </c>
      <c r="AM648">
        <v>1079058</v>
      </c>
      <c r="AN648">
        <v>821947</v>
      </c>
      <c r="AO648">
        <v>839352</v>
      </c>
      <c r="AP648">
        <v>827607</v>
      </c>
      <c r="AQ648">
        <v>1110920</v>
      </c>
      <c r="AR648">
        <v>904794</v>
      </c>
      <c r="AS648">
        <v>977786</v>
      </c>
      <c r="AT648">
        <v>765904</v>
      </c>
      <c r="AU648">
        <v>845665</v>
      </c>
      <c r="AV648">
        <v>792479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986090.12241506495</v>
      </c>
      <c r="BD648">
        <v>829635.25499574502</v>
      </c>
      <c r="BE648">
        <v>997833.18745295599</v>
      </c>
      <c r="BF648">
        <v>801349.23591627099</v>
      </c>
      <c r="BG648">
        <v>0</v>
      </c>
      <c r="BH648">
        <v>224329.576940992</v>
      </c>
      <c r="BI648">
        <v>8877.6677400160806</v>
      </c>
      <c r="BJ648">
        <v>104515.433206099</v>
      </c>
      <c r="BK648">
        <v>40613.507096076297</v>
      </c>
      <c r="BL648">
        <v>0</v>
      </c>
    </row>
    <row r="649" spans="1:64" x14ac:dyDescent="0.3">
      <c r="A649">
        <v>10712</v>
      </c>
      <c r="B649">
        <v>16.103999999999999</v>
      </c>
      <c r="C649">
        <v>777.41625999999997</v>
      </c>
      <c r="D649">
        <f t="shared" si="10"/>
        <v>4.3219902271611419</v>
      </c>
      <c r="E649" t="s">
        <v>2937</v>
      </c>
      <c r="F649" t="s">
        <v>512</v>
      </c>
      <c r="G649" t="s">
        <v>62</v>
      </c>
      <c r="H649">
        <v>0.17</v>
      </c>
      <c r="I649" t="b">
        <v>0</v>
      </c>
      <c r="J649">
        <v>6.7</v>
      </c>
      <c r="K649">
        <v>777.41962000000001</v>
      </c>
      <c r="L649" t="s">
        <v>2938</v>
      </c>
      <c r="M649" t="s">
        <v>1815</v>
      </c>
      <c r="N649" t="s">
        <v>2939</v>
      </c>
      <c r="O649" t="s">
        <v>2940</v>
      </c>
      <c r="P649">
        <v>530</v>
      </c>
      <c r="Q649" t="b">
        <v>0</v>
      </c>
      <c r="R649" t="b">
        <v>1</v>
      </c>
      <c r="S649" t="b">
        <v>0</v>
      </c>
      <c r="T649" t="s">
        <v>63</v>
      </c>
      <c r="U649" t="b">
        <v>0</v>
      </c>
      <c r="V649" t="b">
        <v>0</v>
      </c>
      <c r="W649">
        <v>10712</v>
      </c>
      <c r="X649">
        <v>0</v>
      </c>
      <c r="Y649">
        <v>0</v>
      </c>
      <c r="Z649">
        <v>0.99</v>
      </c>
      <c r="AA649">
        <v>-1</v>
      </c>
      <c r="AB649">
        <v>-1</v>
      </c>
      <c r="AC649">
        <v>-1</v>
      </c>
      <c r="AD649">
        <v>-1</v>
      </c>
      <c r="AE649">
        <v>-1</v>
      </c>
      <c r="AF649">
        <v>0.99</v>
      </c>
      <c r="AG649">
        <v>40.78</v>
      </c>
      <c r="AH649" t="s">
        <v>500</v>
      </c>
      <c r="AI649" t="s">
        <v>2941</v>
      </c>
      <c r="AJ649" t="s">
        <v>62</v>
      </c>
      <c r="AK649">
        <v>480589</v>
      </c>
      <c r="AL649">
        <v>371477</v>
      </c>
      <c r="AM649">
        <v>459086</v>
      </c>
      <c r="AN649">
        <v>323040</v>
      </c>
      <c r="AO649">
        <v>431036</v>
      </c>
      <c r="AP649">
        <v>502472</v>
      </c>
      <c r="AQ649">
        <v>531600</v>
      </c>
      <c r="AR649">
        <v>620022</v>
      </c>
      <c r="AS649">
        <v>434553</v>
      </c>
      <c r="AT649">
        <v>747994</v>
      </c>
      <c r="AU649">
        <v>383915</v>
      </c>
      <c r="AV649">
        <v>333265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437050.45878556202</v>
      </c>
      <c r="BD649">
        <v>418849.38925466599</v>
      </c>
      <c r="BE649">
        <v>528724.84256215196</v>
      </c>
      <c r="BF649">
        <v>488391.42847451201</v>
      </c>
      <c r="BG649">
        <v>0</v>
      </c>
      <c r="BH649">
        <v>57797.243317363304</v>
      </c>
      <c r="BI649">
        <v>90334.773862795293</v>
      </c>
      <c r="BJ649">
        <v>92767.759141097398</v>
      </c>
      <c r="BK649">
        <v>226244.60621020701</v>
      </c>
      <c r="BL649">
        <v>0</v>
      </c>
    </row>
    <row r="650" spans="1:64" x14ac:dyDescent="0.3">
      <c r="A650">
        <v>10800</v>
      </c>
      <c r="B650">
        <v>16.353999999999999</v>
      </c>
      <c r="C650">
        <v>781.45428000000004</v>
      </c>
      <c r="D650">
        <f t="shared" si="10"/>
        <v>4.2868974512175395</v>
      </c>
      <c r="E650" t="s">
        <v>2966</v>
      </c>
      <c r="F650" t="s">
        <v>512</v>
      </c>
      <c r="G650" t="s">
        <v>62</v>
      </c>
      <c r="H650">
        <v>0.17</v>
      </c>
      <c r="I650" t="b">
        <v>0</v>
      </c>
      <c r="J650">
        <v>6.97</v>
      </c>
      <c r="K650">
        <v>781.45092999999997</v>
      </c>
      <c r="L650" t="s">
        <v>2967</v>
      </c>
      <c r="M650" t="s">
        <v>1815</v>
      </c>
      <c r="N650" t="s">
        <v>2968</v>
      </c>
      <c r="O650" t="s">
        <v>2969</v>
      </c>
      <c r="P650">
        <v>530</v>
      </c>
      <c r="Q650" t="b">
        <v>0</v>
      </c>
      <c r="R650" t="b">
        <v>1</v>
      </c>
      <c r="S650" t="b">
        <v>0</v>
      </c>
      <c r="T650" t="s">
        <v>63</v>
      </c>
      <c r="U650" t="b">
        <v>0</v>
      </c>
      <c r="V650" t="b">
        <v>0</v>
      </c>
      <c r="W650">
        <v>10800</v>
      </c>
      <c r="X650">
        <v>0</v>
      </c>
      <c r="Y650">
        <v>0</v>
      </c>
      <c r="Z650">
        <v>0.99</v>
      </c>
      <c r="AA650">
        <v>-1</v>
      </c>
      <c r="AB650">
        <v>-1</v>
      </c>
      <c r="AC650">
        <v>-1</v>
      </c>
      <c r="AD650">
        <v>-1</v>
      </c>
      <c r="AE650">
        <v>-1</v>
      </c>
      <c r="AF650">
        <v>0.99</v>
      </c>
      <c r="AG650">
        <v>9.41</v>
      </c>
      <c r="AH650" t="s">
        <v>502</v>
      </c>
      <c r="AI650" t="s">
        <v>2975</v>
      </c>
      <c r="AJ650" t="s">
        <v>62</v>
      </c>
      <c r="AK650">
        <v>64500</v>
      </c>
      <c r="AL650">
        <v>67360</v>
      </c>
      <c r="AM650">
        <v>82201</v>
      </c>
      <c r="AN650">
        <v>34681</v>
      </c>
      <c r="AO650">
        <v>115962</v>
      </c>
      <c r="AP650">
        <v>77947</v>
      </c>
      <c r="AQ650">
        <v>101285</v>
      </c>
      <c r="AR650">
        <v>132469</v>
      </c>
      <c r="AS650">
        <v>58302</v>
      </c>
      <c r="AT650">
        <v>81313</v>
      </c>
      <c r="AU650">
        <v>70639</v>
      </c>
      <c r="AV650">
        <v>149434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71353.534696538205</v>
      </c>
      <c r="BD650">
        <v>76196.771460794902</v>
      </c>
      <c r="BE650">
        <v>97352.056056298607</v>
      </c>
      <c r="BF650">
        <v>100462.30862798401</v>
      </c>
      <c r="BG650">
        <v>0</v>
      </c>
      <c r="BH650">
        <v>9502.8148526477999</v>
      </c>
      <c r="BI650">
        <v>40668.559117689103</v>
      </c>
      <c r="BJ650">
        <v>37239.645741462402</v>
      </c>
      <c r="BK650">
        <v>42745.554234957803</v>
      </c>
      <c r="BL650">
        <v>0</v>
      </c>
    </row>
    <row r="651" spans="1:64" x14ac:dyDescent="0.3">
      <c r="A651">
        <v>11200</v>
      </c>
      <c r="B651">
        <v>14.66</v>
      </c>
      <c r="C651">
        <v>803.46820000000002</v>
      </c>
      <c r="D651">
        <f t="shared" si="10"/>
        <v>4.2565286873549182</v>
      </c>
      <c r="E651" t="s">
        <v>3119</v>
      </c>
      <c r="F651" t="s">
        <v>512</v>
      </c>
      <c r="G651" t="s">
        <v>62</v>
      </c>
      <c r="H651">
        <v>0.22</v>
      </c>
      <c r="I651" t="b">
        <v>0</v>
      </c>
      <c r="J651">
        <v>7.53</v>
      </c>
      <c r="K651">
        <v>803.47162000000003</v>
      </c>
      <c r="L651" t="s">
        <v>3120</v>
      </c>
      <c r="M651" t="s">
        <v>1815</v>
      </c>
      <c r="N651" t="s">
        <v>3121</v>
      </c>
      <c r="O651" t="s">
        <v>3122</v>
      </c>
      <c r="P651">
        <v>530</v>
      </c>
      <c r="Q651" t="b">
        <v>0</v>
      </c>
      <c r="R651" t="b">
        <v>1</v>
      </c>
      <c r="S651" t="b">
        <v>0</v>
      </c>
      <c r="T651" t="s">
        <v>63</v>
      </c>
      <c r="U651" t="b">
        <v>0</v>
      </c>
      <c r="V651" t="b">
        <v>0</v>
      </c>
      <c r="W651">
        <v>11200</v>
      </c>
      <c r="X651">
        <v>0</v>
      </c>
      <c r="Y651">
        <v>0</v>
      </c>
      <c r="Z651">
        <v>0.99</v>
      </c>
      <c r="AA651">
        <v>-1</v>
      </c>
      <c r="AB651">
        <v>-1</v>
      </c>
      <c r="AC651">
        <v>-1</v>
      </c>
      <c r="AD651">
        <v>-1</v>
      </c>
      <c r="AE651">
        <v>-1</v>
      </c>
      <c r="AF651">
        <v>0.99</v>
      </c>
      <c r="AG651">
        <v>47.35</v>
      </c>
      <c r="AH651" t="s">
        <v>500</v>
      </c>
      <c r="AI651" t="s">
        <v>3123</v>
      </c>
      <c r="AJ651" t="s">
        <v>62</v>
      </c>
      <c r="AK651">
        <v>757762</v>
      </c>
      <c r="AL651">
        <v>382096</v>
      </c>
      <c r="AM651">
        <v>633155</v>
      </c>
      <c r="AN651">
        <v>699787</v>
      </c>
      <c r="AO651">
        <v>538311</v>
      </c>
      <c r="AP651">
        <v>534038</v>
      </c>
      <c r="AQ651">
        <v>736637</v>
      </c>
      <c r="AR651">
        <v>429799</v>
      </c>
      <c r="AS651">
        <v>589998</v>
      </c>
      <c r="AT651">
        <v>455918</v>
      </c>
      <c r="AU651">
        <v>515595</v>
      </c>
      <c r="AV651">
        <v>543663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591004.39269082097</v>
      </c>
      <c r="BD651">
        <v>590712.36979685898</v>
      </c>
      <c r="BE651">
        <v>585477.74836419197</v>
      </c>
      <c r="BF651">
        <v>505058.63448123599</v>
      </c>
      <c r="BG651">
        <v>0</v>
      </c>
      <c r="BH651">
        <v>191347.19155494499</v>
      </c>
      <c r="BI651">
        <v>94485.822000576794</v>
      </c>
      <c r="BJ651">
        <v>153468.986067013</v>
      </c>
      <c r="BK651">
        <v>44811.021820575799</v>
      </c>
      <c r="BL651">
        <v>0</v>
      </c>
    </row>
    <row r="652" spans="1:64" x14ac:dyDescent="0.3">
      <c r="A652">
        <v>11328</v>
      </c>
      <c r="B652">
        <v>14.441000000000001</v>
      </c>
      <c r="C652">
        <v>811.43700999999999</v>
      </c>
      <c r="D652">
        <f t="shared" si="10"/>
        <v>4.066842575231985</v>
      </c>
      <c r="E652" t="s">
        <v>3191</v>
      </c>
      <c r="F652" t="s">
        <v>512</v>
      </c>
      <c r="G652" t="s">
        <v>62</v>
      </c>
      <c r="H652">
        <v>0.22</v>
      </c>
      <c r="I652" t="b">
        <v>0</v>
      </c>
      <c r="J652">
        <v>7.05</v>
      </c>
      <c r="K652">
        <v>811.44030999999995</v>
      </c>
      <c r="L652" t="s">
        <v>3192</v>
      </c>
      <c r="M652" t="s">
        <v>1815</v>
      </c>
      <c r="N652" t="s">
        <v>3193</v>
      </c>
      <c r="O652" t="s">
        <v>3194</v>
      </c>
      <c r="P652">
        <v>530</v>
      </c>
      <c r="Q652" t="b">
        <v>0</v>
      </c>
      <c r="R652" t="b">
        <v>1</v>
      </c>
      <c r="S652" t="b">
        <v>0</v>
      </c>
      <c r="T652" t="s">
        <v>63</v>
      </c>
      <c r="U652" t="b">
        <v>0</v>
      </c>
      <c r="V652" t="b">
        <v>0</v>
      </c>
      <c r="W652">
        <v>11328</v>
      </c>
      <c r="X652">
        <v>0</v>
      </c>
      <c r="Y652">
        <v>0</v>
      </c>
      <c r="Z652">
        <v>0.99</v>
      </c>
      <c r="AA652">
        <v>-1</v>
      </c>
      <c r="AB652">
        <v>-1</v>
      </c>
      <c r="AC652">
        <v>-1</v>
      </c>
      <c r="AD652">
        <v>-1</v>
      </c>
      <c r="AE652">
        <v>-1</v>
      </c>
      <c r="AF652">
        <v>0.99</v>
      </c>
      <c r="AG652">
        <v>31.32</v>
      </c>
      <c r="AH652" t="s">
        <v>497</v>
      </c>
      <c r="AI652" t="s">
        <v>3195</v>
      </c>
      <c r="AJ652" t="s">
        <v>62</v>
      </c>
      <c r="AK652">
        <v>367568</v>
      </c>
      <c r="AL652">
        <v>438636</v>
      </c>
      <c r="AM652">
        <v>468722</v>
      </c>
      <c r="AN652">
        <v>325221</v>
      </c>
      <c r="AO652">
        <v>568214</v>
      </c>
      <c r="AP652">
        <v>552661</v>
      </c>
      <c r="AQ652">
        <v>651899</v>
      </c>
      <c r="AR652">
        <v>772681</v>
      </c>
      <c r="AS652">
        <v>596347</v>
      </c>
      <c r="AT652">
        <v>776344</v>
      </c>
      <c r="AU652">
        <v>592594</v>
      </c>
      <c r="AV652">
        <v>355867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424975.52960968902</v>
      </c>
      <c r="BD652">
        <v>482031.80787879002</v>
      </c>
      <c r="BE652">
        <v>673642.25141233904</v>
      </c>
      <c r="BF652">
        <v>574935.07593992702</v>
      </c>
      <c r="BG652">
        <v>0</v>
      </c>
      <c r="BH652">
        <v>51942.0972781948</v>
      </c>
      <c r="BI652">
        <v>136024.533943988</v>
      </c>
      <c r="BJ652">
        <v>90155.467041890603</v>
      </c>
      <c r="BK652">
        <v>210794.20379648599</v>
      </c>
      <c r="BL652">
        <v>0</v>
      </c>
    </row>
    <row r="653" spans="1:64" x14ac:dyDescent="0.3">
      <c r="A653">
        <v>11201</v>
      </c>
      <c r="B653">
        <v>14.993</v>
      </c>
      <c r="C653">
        <v>803.46851000000004</v>
      </c>
      <c r="D653">
        <f t="shared" si="10"/>
        <v>3.8707029876081949</v>
      </c>
      <c r="E653" t="s">
        <v>3119</v>
      </c>
      <c r="F653" t="s">
        <v>512</v>
      </c>
      <c r="G653" t="s">
        <v>62</v>
      </c>
      <c r="H653">
        <v>0.5</v>
      </c>
      <c r="I653" t="b">
        <v>0</v>
      </c>
      <c r="J653">
        <v>7.53</v>
      </c>
      <c r="K653">
        <v>803.47162000000003</v>
      </c>
      <c r="L653" t="s">
        <v>3120</v>
      </c>
      <c r="M653" t="s">
        <v>1815</v>
      </c>
      <c r="N653" t="s">
        <v>3121</v>
      </c>
      <c r="O653" t="s">
        <v>3122</v>
      </c>
      <c r="P653">
        <v>530</v>
      </c>
      <c r="Q653" t="b">
        <v>0</v>
      </c>
      <c r="R653" t="b">
        <v>1</v>
      </c>
      <c r="S653" t="b">
        <v>0</v>
      </c>
      <c r="T653" t="s">
        <v>63</v>
      </c>
      <c r="U653" t="b">
        <v>0</v>
      </c>
      <c r="V653" t="b">
        <v>0</v>
      </c>
      <c r="W653">
        <v>11201</v>
      </c>
      <c r="X653">
        <v>0</v>
      </c>
      <c r="Y653">
        <v>0</v>
      </c>
      <c r="Z653">
        <v>0.99</v>
      </c>
      <c r="AA653">
        <v>-1</v>
      </c>
      <c r="AB653">
        <v>-1</v>
      </c>
      <c r="AC653">
        <v>-1</v>
      </c>
      <c r="AD653">
        <v>-1</v>
      </c>
      <c r="AE653">
        <v>-1</v>
      </c>
      <c r="AF653">
        <v>0.99</v>
      </c>
      <c r="AG653">
        <v>45.03</v>
      </c>
      <c r="AH653" t="s">
        <v>494</v>
      </c>
      <c r="AI653" t="s">
        <v>3124</v>
      </c>
      <c r="AJ653" t="s">
        <v>62</v>
      </c>
      <c r="AK653">
        <v>790206</v>
      </c>
      <c r="AL653">
        <v>759192</v>
      </c>
      <c r="AM653">
        <v>718066</v>
      </c>
      <c r="AN653">
        <v>544881</v>
      </c>
      <c r="AO653">
        <v>640425</v>
      </c>
      <c r="AP653">
        <v>485664</v>
      </c>
      <c r="AQ653">
        <v>702004</v>
      </c>
      <c r="AR653">
        <v>655274</v>
      </c>
      <c r="AS653">
        <v>797337</v>
      </c>
      <c r="AT653">
        <v>610784</v>
      </c>
      <c r="AU653">
        <v>657865</v>
      </c>
      <c r="AV653">
        <v>809789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755821.19760893798</v>
      </c>
      <c r="BD653">
        <v>556990.06797697104</v>
      </c>
      <c r="BE653">
        <v>718205.18756394496</v>
      </c>
      <c r="BF653">
        <v>692812.43162012496</v>
      </c>
      <c r="BG653">
        <v>0</v>
      </c>
      <c r="BH653">
        <v>36188.0875479608</v>
      </c>
      <c r="BI653">
        <v>78087.749001160395</v>
      </c>
      <c r="BJ653">
        <v>72403.893910151397</v>
      </c>
      <c r="BK653">
        <v>104003.47013755501</v>
      </c>
      <c r="BL653">
        <v>0</v>
      </c>
    </row>
    <row r="654" spans="1:64" x14ac:dyDescent="0.3">
      <c r="A654">
        <v>11421</v>
      </c>
      <c r="B654">
        <v>15.861000000000001</v>
      </c>
      <c r="C654">
        <v>817.48419000000001</v>
      </c>
      <c r="D654">
        <f t="shared" si="10"/>
        <v>3.8043404466251602</v>
      </c>
      <c r="E654" t="s">
        <v>3239</v>
      </c>
      <c r="F654" t="s">
        <v>512</v>
      </c>
      <c r="G654" t="s">
        <v>62</v>
      </c>
      <c r="H654">
        <v>0.11</v>
      </c>
      <c r="I654" t="b">
        <v>0</v>
      </c>
      <c r="J654">
        <v>7.72</v>
      </c>
      <c r="K654">
        <v>817.4873</v>
      </c>
      <c r="L654" t="s">
        <v>3240</v>
      </c>
      <c r="M654" t="s">
        <v>1815</v>
      </c>
      <c r="N654" t="s">
        <v>3241</v>
      </c>
      <c r="O654" t="s">
        <v>3242</v>
      </c>
      <c r="P654">
        <v>530</v>
      </c>
      <c r="Q654" t="b">
        <v>0</v>
      </c>
      <c r="R654" t="b">
        <v>1</v>
      </c>
      <c r="S654" t="b">
        <v>0</v>
      </c>
      <c r="T654" t="s">
        <v>63</v>
      </c>
      <c r="U654" t="b">
        <v>0</v>
      </c>
      <c r="V654" t="b">
        <v>0</v>
      </c>
      <c r="W654">
        <v>11421</v>
      </c>
      <c r="X654">
        <v>0</v>
      </c>
      <c r="Y654">
        <v>0</v>
      </c>
      <c r="Z654">
        <v>1</v>
      </c>
      <c r="AA654">
        <v>-1</v>
      </c>
      <c r="AB654">
        <v>-1</v>
      </c>
      <c r="AC654">
        <v>-1</v>
      </c>
      <c r="AD654">
        <v>-1</v>
      </c>
      <c r="AE654">
        <v>-1</v>
      </c>
      <c r="AF654">
        <v>1</v>
      </c>
      <c r="AG654">
        <v>21.82</v>
      </c>
      <c r="AH654" t="s">
        <v>499</v>
      </c>
      <c r="AI654" t="s">
        <v>3243</v>
      </c>
      <c r="AJ654" t="s">
        <v>62</v>
      </c>
      <c r="AK654">
        <v>144296</v>
      </c>
      <c r="AL654">
        <v>175053</v>
      </c>
      <c r="AM654">
        <v>164048</v>
      </c>
      <c r="AN654">
        <v>232646</v>
      </c>
      <c r="AO654">
        <v>197040</v>
      </c>
      <c r="AP654">
        <v>144985</v>
      </c>
      <c r="AQ654">
        <v>182809</v>
      </c>
      <c r="AR654">
        <v>184586</v>
      </c>
      <c r="AS654">
        <v>164154</v>
      </c>
      <c r="AT654">
        <v>126286</v>
      </c>
      <c r="AU654">
        <v>203425</v>
      </c>
      <c r="AV654">
        <v>201237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161132.29411910399</v>
      </c>
      <c r="BD654">
        <v>191557.123103291</v>
      </c>
      <c r="BE654">
        <v>177182.69756878799</v>
      </c>
      <c r="BF654">
        <v>176983.078648461</v>
      </c>
      <c r="BG654">
        <v>0</v>
      </c>
      <c r="BH654">
        <v>15584.7126973669</v>
      </c>
      <c r="BI654">
        <v>44086.587037418903</v>
      </c>
      <c r="BJ654">
        <v>11318.4373274762</v>
      </c>
      <c r="BK654">
        <v>43918.170477701002</v>
      </c>
      <c r="BL654">
        <v>0</v>
      </c>
    </row>
    <row r="655" spans="1:64" x14ac:dyDescent="0.3">
      <c r="A655">
        <v>11525</v>
      </c>
      <c r="B655">
        <v>15.026999999999999</v>
      </c>
      <c r="C655">
        <v>825.45288000000005</v>
      </c>
      <c r="D655">
        <f t="shared" si="10"/>
        <v>3.7676145520397721</v>
      </c>
      <c r="E655" t="s">
        <v>3284</v>
      </c>
      <c r="F655" t="s">
        <v>512</v>
      </c>
      <c r="G655" t="s">
        <v>62</v>
      </c>
      <c r="H655">
        <v>0.61</v>
      </c>
      <c r="I655" t="b">
        <v>0</v>
      </c>
      <c r="J655">
        <v>7.25</v>
      </c>
      <c r="K655">
        <v>825.45599000000004</v>
      </c>
      <c r="L655" t="s">
        <v>3285</v>
      </c>
      <c r="M655" t="s">
        <v>1815</v>
      </c>
      <c r="N655" t="s">
        <v>3286</v>
      </c>
      <c r="O655" t="s">
        <v>3287</v>
      </c>
      <c r="P655">
        <v>530</v>
      </c>
      <c r="Q655" t="b">
        <v>0</v>
      </c>
      <c r="R655" t="b">
        <v>1</v>
      </c>
      <c r="S655" t="b">
        <v>0</v>
      </c>
      <c r="T655" t="s">
        <v>63</v>
      </c>
      <c r="U655" t="b">
        <v>0</v>
      </c>
      <c r="V655" t="b">
        <v>0</v>
      </c>
      <c r="W655">
        <v>11525</v>
      </c>
      <c r="X655">
        <v>0</v>
      </c>
      <c r="Y655">
        <v>0</v>
      </c>
      <c r="Z655">
        <v>1</v>
      </c>
      <c r="AA655">
        <v>-1</v>
      </c>
      <c r="AB655">
        <v>-1</v>
      </c>
      <c r="AC655">
        <v>-1</v>
      </c>
      <c r="AD655">
        <v>-1</v>
      </c>
      <c r="AE655">
        <v>-1</v>
      </c>
      <c r="AF655">
        <v>1</v>
      </c>
      <c r="AG655">
        <v>140.13</v>
      </c>
      <c r="AH655" t="s">
        <v>500</v>
      </c>
      <c r="AI655" t="s">
        <v>3288</v>
      </c>
      <c r="AJ655" t="s">
        <v>62</v>
      </c>
      <c r="AK655">
        <v>2673149</v>
      </c>
      <c r="AL655">
        <v>2398516</v>
      </c>
      <c r="AM655">
        <v>2642048</v>
      </c>
      <c r="AN655">
        <v>1713143</v>
      </c>
      <c r="AO655">
        <v>3007574</v>
      </c>
      <c r="AP655">
        <v>2565753</v>
      </c>
      <c r="AQ655">
        <v>2621618</v>
      </c>
      <c r="AR655">
        <v>2800934</v>
      </c>
      <c r="AS655">
        <v>2617635</v>
      </c>
      <c r="AT655">
        <v>2926132</v>
      </c>
      <c r="AU655">
        <v>2579353</v>
      </c>
      <c r="AV655">
        <v>1674586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2571237.4586916901</v>
      </c>
      <c r="BD655">
        <v>2428823.27158758</v>
      </c>
      <c r="BE655">
        <v>2680062.3307105801</v>
      </c>
      <c r="BF655">
        <v>2393356.9563646</v>
      </c>
      <c r="BG655">
        <v>0</v>
      </c>
      <c r="BH655">
        <v>150387.19560206399</v>
      </c>
      <c r="BI655">
        <v>657989.46728859097</v>
      </c>
      <c r="BJ655">
        <v>104696.630675383</v>
      </c>
      <c r="BK655">
        <v>646171.71002773196</v>
      </c>
      <c r="BL655">
        <v>0</v>
      </c>
    </row>
    <row r="656" spans="1:64" x14ac:dyDescent="0.3">
      <c r="A656">
        <v>11737</v>
      </c>
      <c r="B656">
        <v>15.648</v>
      </c>
      <c r="C656">
        <v>839.46857</v>
      </c>
      <c r="D656">
        <f t="shared" si="10"/>
        <v>3.6332377740538684</v>
      </c>
      <c r="E656" t="s">
        <v>3342</v>
      </c>
      <c r="F656" t="s">
        <v>512</v>
      </c>
      <c r="G656" t="s">
        <v>62</v>
      </c>
      <c r="H656">
        <v>0.39</v>
      </c>
      <c r="I656" t="b">
        <v>0</v>
      </c>
      <c r="J656">
        <v>7.47</v>
      </c>
      <c r="K656">
        <v>839.47162000000003</v>
      </c>
      <c r="L656" t="s">
        <v>3343</v>
      </c>
      <c r="M656" t="s">
        <v>1815</v>
      </c>
      <c r="N656" t="s">
        <v>3344</v>
      </c>
      <c r="O656" t="s">
        <v>3345</v>
      </c>
      <c r="P656">
        <v>530</v>
      </c>
      <c r="Q656" t="b">
        <v>0</v>
      </c>
      <c r="R656" t="b">
        <v>1</v>
      </c>
      <c r="S656" t="b">
        <v>0</v>
      </c>
      <c r="T656" t="s">
        <v>63</v>
      </c>
      <c r="U656" t="b">
        <v>0</v>
      </c>
      <c r="V656" t="b">
        <v>0</v>
      </c>
      <c r="W656">
        <v>11737</v>
      </c>
      <c r="X656">
        <v>0</v>
      </c>
      <c r="Y656">
        <v>0</v>
      </c>
      <c r="Z656">
        <v>1</v>
      </c>
      <c r="AA656">
        <v>-1</v>
      </c>
      <c r="AB656">
        <v>-1</v>
      </c>
      <c r="AC656">
        <v>-1</v>
      </c>
      <c r="AD656">
        <v>-1</v>
      </c>
      <c r="AE656">
        <v>-1</v>
      </c>
      <c r="AF656">
        <v>1</v>
      </c>
      <c r="AG656">
        <v>52.63</v>
      </c>
      <c r="AH656" t="s">
        <v>497</v>
      </c>
      <c r="AI656" t="s">
        <v>3346</v>
      </c>
      <c r="AJ656" t="s">
        <v>62</v>
      </c>
      <c r="AK656">
        <v>776810</v>
      </c>
      <c r="AL656">
        <v>637371</v>
      </c>
      <c r="AM656">
        <v>535730</v>
      </c>
      <c r="AN656">
        <v>376829</v>
      </c>
      <c r="AO656">
        <v>649099</v>
      </c>
      <c r="AP656">
        <v>773880</v>
      </c>
      <c r="AQ656">
        <v>622051</v>
      </c>
      <c r="AR656">
        <v>727319</v>
      </c>
      <c r="AS656">
        <v>658394</v>
      </c>
      <c r="AT656">
        <v>933858</v>
      </c>
      <c r="AU656">
        <v>682552</v>
      </c>
      <c r="AV656">
        <v>407670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649970.32718376699</v>
      </c>
      <c r="BD656">
        <v>599936.17060344003</v>
      </c>
      <c r="BE656">
        <v>669254.98309896199</v>
      </c>
      <c r="BF656">
        <v>674693.39013108797</v>
      </c>
      <c r="BG656">
        <v>0</v>
      </c>
      <c r="BH656">
        <v>121033.111015181</v>
      </c>
      <c r="BI656">
        <v>203039.65513755</v>
      </c>
      <c r="BJ656">
        <v>53467.849701550702</v>
      </c>
      <c r="BK656">
        <v>263182.03949956998</v>
      </c>
      <c r="BL656">
        <v>0</v>
      </c>
    </row>
    <row r="657" spans="1:64" x14ac:dyDescent="0.3">
      <c r="A657">
        <v>8772</v>
      </c>
      <c r="B657">
        <v>14.916</v>
      </c>
      <c r="C657">
        <v>681.40081999999995</v>
      </c>
      <c r="D657">
        <f t="shared" si="10"/>
        <v>3.580871442604078</v>
      </c>
      <c r="E657" t="s">
        <v>1813</v>
      </c>
      <c r="F657" t="s">
        <v>512</v>
      </c>
      <c r="G657" t="s">
        <v>62</v>
      </c>
      <c r="H657">
        <v>0.11</v>
      </c>
      <c r="I657" t="b">
        <v>0</v>
      </c>
      <c r="J657">
        <v>6.92</v>
      </c>
      <c r="K657">
        <v>681.39837999999997</v>
      </c>
      <c r="L657" t="s">
        <v>1814</v>
      </c>
      <c r="M657" t="s">
        <v>1815</v>
      </c>
      <c r="N657" t="s">
        <v>1816</v>
      </c>
      <c r="O657" t="s">
        <v>1817</v>
      </c>
      <c r="P657">
        <v>530</v>
      </c>
      <c r="Q657" t="b">
        <v>0</v>
      </c>
      <c r="R657" t="b">
        <v>1</v>
      </c>
      <c r="S657" t="b">
        <v>0</v>
      </c>
      <c r="T657" t="s">
        <v>63</v>
      </c>
      <c r="U657" t="b">
        <v>0</v>
      </c>
      <c r="V657" t="b">
        <v>0</v>
      </c>
      <c r="W657">
        <v>8772</v>
      </c>
      <c r="X657">
        <v>0</v>
      </c>
      <c r="Y657">
        <v>0</v>
      </c>
      <c r="Z657">
        <v>0.99</v>
      </c>
      <c r="AA657">
        <v>-1</v>
      </c>
      <c r="AB657">
        <v>-1</v>
      </c>
      <c r="AC657">
        <v>-1</v>
      </c>
      <c r="AD657">
        <v>-1</v>
      </c>
      <c r="AE657">
        <v>-1</v>
      </c>
      <c r="AF657">
        <v>0.99</v>
      </c>
      <c r="AG657">
        <v>10.76</v>
      </c>
      <c r="AH657" t="s">
        <v>502</v>
      </c>
      <c r="AI657" t="s">
        <v>1819</v>
      </c>
      <c r="AJ657" t="s">
        <v>62</v>
      </c>
      <c r="AK657">
        <v>36822</v>
      </c>
      <c r="AL657">
        <v>9359</v>
      </c>
      <c r="AM657">
        <v>29231</v>
      </c>
      <c r="AN657">
        <v>12658</v>
      </c>
      <c r="AO657">
        <v>46075</v>
      </c>
      <c r="AP657">
        <v>51722</v>
      </c>
      <c r="AQ657">
        <v>130172</v>
      </c>
      <c r="AR657">
        <v>109187</v>
      </c>
      <c r="AS657">
        <v>141722</v>
      </c>
      <c r="AT657">
        <v>128389</v>
      </c>
      <c r="AU657">
        <v>224536</v>
      </c>
      <c r="AV657">
        <v>87663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25137.468991577301</v>
      </c>
      <c r="BD657">
        <v>36818.361912142202</v>
      </c>
      <c r="BE657">
        <v>127026.80793038</v>
      </c>
      <c r="BF657">
        <v>146862.820401206</v>
      </c>
      <c r="BG657">
        <v>0</v>
      </c>
      <c r="BH657">
        <v>14181.917968993899</v>
      </c>
      <c r="BI657">
        <v>21113.3210947759</v>
      </c>
      <c r="BJ657">
        <v>16494.0425594894</v>
      </c>
      <c r="BK657">
        <v>70281.374236937001</v>
      </c>
      <c r="BL657">
        <v>0</v>
      </c>
    </row>
    <row r="658" spans="1:64" x14ac:dyDescent="0.3">
      <c r="A658">
        <v>10680</v>
      </c>
      <c r="B658">
        <v>12.037000000000001</v>
      </c>
      <c r="C658">
        <v>775.40125</v>
      </c>
      <c r="D658">
        <f t="shared" si="10"/>
        <v>3.3788843483318862</v>
      </c>
      <c r="E658" t="s">
        <v>2909</v>
      </c>
      <c r="F658" t="s">
        <v>512</v>
      </c>
      <c r="G658" t="s">
        <v>62</v>
      </c>
      <c r="H658">
        <v>0.5</v>
      </c>
      <c r="I658" t="b">
        <v>0</v>
      </c>
      <c r="J658">
        <v>6.39</v>
      </c>
      <c r="K658">
        <v>775.40386999999998</v>
      </c>
      <c r="L658" t="s">
        <v>2910</v>
      </c>
      <c r="M658" t="s">
        <v>1815</v>
      </c>
      <c r="N658" t="s">
        <v>2911</v>
      </c>
      <c r="O658" t="s">
        <v>2912</v>
      </c>
      <c r="P658">
        <v>530</v>
      </c>
      <c r="Q658" t="b">
        <v>0</v>
      </c>
      <c r="R658" t="b">
        <v>1</v>
      </c>
      <c r="S658" t="b">
        <v>0</v>
      </c>
      <c r="T658" t="s">
        <v>63</v>
      </c>
      <c r="U658" t="b">
        <v>0</v>
      </c>
      <c r="V658" t="b">
        <v>0</v>
      </c>
      <c r="W658">
        <v>10680</v>
      </c>
      <c r="X658">
        <v>0</v>
      </c>
      <c r="Y658">
        <v>0</v>
      </c>
      <c r="Z658">
        <v>1</v>
      </c>
      <c r="AA658">
        <v>-1</v>
      </c>
      <c r="AB658">
        <v>-1</v>
      </c>
      <c r="AC658">
        <v>-1</v>
      </c>
      <c r="AD658">
        <v>-1</v>
      </c>
      <c r="AE658">
        <v>-1</v>
      </c>
      <c r="AF658">
        <v>1</v>
      </c>
      <c r="AG658">
        <v>4.2300000000000004</v>
      </c>
      <c r="AH658" t="s">
        <v>495</v>
      </c>
      <c r="AI658" t="s">
        <v>2913</v>
      </c>
      <c r="AJ658" t="s">
        <v>62</v>
      </c>
      <c r="AK658">
        <v>23294</v>
      </c>
      <c r="AL658">
        <v>60955</v>
      </c>
      <c r="AM658">
        <v>60700</v>
      </c>
      <c r="AN658">
        <v>98483</v>
      </c>
      <c r="AO658">
        <v>89371</v>
      </c>
      <c r="AP658">
        <v>38023</v>
      </c>
      <c r="AQ658">
        <v>94702</v>
      </c>
      <c r="AR658">
        <v>47062</v>
      </c>
      <c r="AS658">
        <v>113497</v>
      </c>
      <c r="AT658">
        <v>48211</v>
      </c>
      <c r="AU658">
        <v>107464</v>
      </c>
      <c r="AV658">
        <v>132719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48316.471967183301</v>
      </c>
      <c r="BD658">
        <v>75292.359512834999</v>
      </c>
      <c r="BE658">
        <v>85086.959269556697</v>
      </c>
      <c r="BF658">
        <v>96131.531180043094</v>
      </c>
      <c r="BG658">
        <v>0</v>
      </c>
      <c r="BH658">
        <v>21670.540365887198</v>
      </c>
      <c r="BI658">
        <v>32596.3807320294</v>
      </c>
      <c r="BJ658">
        <v>34244.896507410398</v>
      </c>
      <c r="BK658">
        <v>43378.745879097201</v>
      </c>
      <c r="BL658">
        <v>0</v>
      </c>
    </row>
    <row r="659" spans="1:64" x14ac:dyDescent="0.3">
      <c r="A659">
        <v>11419</v>
      </c>
      <c r="B659">
        <v>13.898</v>
      </c>
      <c r="C659">
        <v>817.44830000000002</v>
      </c>
      <c r="D659">
        <f t="shared" si="10"/>
        <v>3.2173185000275493</v>
      </c>
      <c r="E659" t="s">
        <v>3232</v>
      </c>
      <c r="F659" t="s">
        <v>512</v>
      </c>
      <c r="G659" t="s">
        <v>62</v>
      </c>
      <c r="H659">
        <v>0.67</v>
      </c>
      <c r="I659" t="b">
        <v>1</v>
      </c>
      <c r="J659">
        <v>6.85</v>
      </c>
      <c r="K659">
        <v>817.45092999999997</v>
      </c>
      <c r="L659" t="s">
        <v>3233</v>
      </c>
      <c r="M659" t="s">
        <v>1815</v>
      </c>
      <c r="N659" t="s">
        <v>3234</v>
      </c>
      <c r="O659" t="s">
        <v>3235</v>
      </c>
      <c r="P659">
        <v>530</v>
      </c>
      <c r="Q659" t="b">
        <v>0</v>
      </c>
      <c r="R659" t="b">
        <v>1</v>
      </c>
      <c r="S659" t="b">
        <v>0</v>
      </c>
      <c r="T659" t="s">
        <v>63</v>
      </c>
      <c r="U659" t="b">
        <v>0</v>
      </c>
      <c r="V659" t="b">
        <v>0</v>
      </c>
      <c r="W659">
        <v>11419</v>
      </c>
      <c r="X659">
        <v>0</v>
      </c>
      <c r="Y659">
        <v>0</v>
      </c>
      <c r="Z659">
        <v>0.98</v>
      </c>
      <c r="AA659">
        <v>0.38</v>
      </c>
      <c r="AB659">
        <v>0.67</v>
      </c>
      <c r="AC659">
        <v>0.73</v>
      </c>
      <c r="AD659">
        <v>5</v>
      </c>
      <c r="AE659">
        <v>0.4</v>
      </c>
      <c r="AF659">
        <v>1.28</v>
      </c>
      <c r="AG659">
        <v>117.69</v>
      </c>
      <c r="AH659" t="s">
        <v>502</v>
      </c>
      <c r="AI659" t="s">
        <v>3236</v>
      </c>
      <c r="AJ659" t="s">
        <v>3237</v>
      </c>
      <c r="AK659">
        <v>2814707</v>
      </c>
      <c r="AL659">
        <v>3977179</v>
      </c>
      <c r="AM659">
        <v>4474806</v>
      </c>
      <c r="AN659">
        <v>2741091</v>
      </c>
      <c r="AO659">
        <v>2719198</v>
      </c>
      <c r="AP659">
        <v>2792328</v>
      </c>
      <c r="AQ659">
        <v>3223713</v>
      </c>
      <c r="AR659">
        <v>2917834</v>
      </c>
      <c r="AS659">
        <v>2928552</v>
      </c>
      <c r="AT659">
        <v>1932131</v>
      </c>
      <c r="AU659">
        <v>2275185</v>
      </c>
      <c r="AV659">
        <v>2236454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3755564.0852674302</v>
      </c>
      <c r="BD659">
        <v>2750872.0141610499</v>
      </c>
      <c r="BE659">
        <v>3023366.0078762998</v>
      </c>
      <c r="BF659">
        <v>2147923.4702067901</v>
      </c>
      <c r="BG659">
        <v>0</v>
      </c>
      <c r="BH659">
        <v>851949.46692441404</v>
      </c>
      <c r="BI659">
        <v>37533.393790144197</v>
      </c>
      <c r="BJ659">
        <v>173587.906434598</v>
      </c>
      <c r="BK659">
        <v>187882.139228204</v>
      </c>
      <c r="BL659">
        <v>0</v>
      </c>
    </row>
    <row r="660" spans="1:64" x14ac:dyDescent="0.3">
      <c r="A660">
        <v>11199</v>
      </c>
      <c r="B660">
        <v>13.202999999999999</v>
      </c>
      <c r="C660">
        <v>803.43280000000004</v>
      </c>
      <c r="D660">
        <f t="shared" si="10"/>
        <v>2.9622800434290086</v>
      </c>
      <c r="E660" t="s">
        <v>3113</v>
      </c>
      <c r="F660" t="s">
        <v>512</v>
      </c>
      <c r="G660" t="s">
        <v>62</v>
      </c>
      <c r="H660">
        <v>0.28000000000000003</v>
      </c>
      <c r="I660" t="b">
        <v>0</v>
      </c>
      <c r="J660">
        <v>6.67</v>
      </c>
      <c r="K660">
        <v>803.43517999999995</v>
      </c>
      <c r="L660" t="s">
        <v>3114</v>
      </c>
      <c r="M660" t="s">
        <v>1815</v>
      </c>
      <c r="N660" t="s">
        <v>3115</v>
      </c>
      <c r="O660" t="s">
        <v>3116</v>
      </c>
      <c r="P660">
        <v>530</v>
      </c>
      <c r="Q660" t="b">
        <v>0</v>
      </c>
      <c r="R660" t="b">
        <v>1</v>
      </c>
      <c r="S660" t="b">
        <v>0</v>
      </c>
      <c r="T660" t="s">
        <v>63</v>
      </c>
      <c r="U660" t="b">
        <v>0</v>
      </c>
      <c r="V660" t="b">
        <v>0</v>
      </c>
      <c r="W660">
        <v>11199</v>
      </c>
      <c r="X660">
        <v>0</v>
      </c>
      <c r="Y660">
        <v>0</v>
      </c>
      <c r="Z660">
        <v>1</v>
      </c>
      <c r="AA660">
        <v>-1</v>
      </c>
      <c r="AB660">
        <v>-1</v>
      </c>
      <c r="AC660">
        <v>-1</v>
      </c>
      <c r="AD660">
        <v>-1</v>
      </c>
      <c r="AE660">
        <v>-1</v>
      </c>
      <c r="AF660">
        <v>1</v>
      </c>
      <c r="AG660">
        <v>10.95</v>
      </c>
      <c r="AH660" t="s">
        <v>500</v>
      </c>
      <c r="AI660" t="s">
        <v>3118</v>
      </c>
      <c r="AJ660" t="s">
        <v>62</v>
      </c>
      <c r="AK660">
        <v>154275</v>
      </c>
      <c r="AL660">
        <v>217501</v>
      </c>
      <c r="AM660">
        <v>249578</v>
      </c>
      <c r="AN660">
        <v>192653</v>
      </c>
      <c r="AO660">
        <v>184819</v>
      </c>
      <c r="AP660">
        <v>237875</v>
      </c>
      <c r="AQ660">
        <v>265219</v>
      </c>
      <c r="AR660">
        <v>254307</v>
      </c>
      <c r="AS660">
        <v>225491</v>
      </c>
      <c r="AT660">
        <v>190903</v>
      </c>
      <c r="AU660">
        <v>213107</v>
      </c>
      <c r="AV660">
        <v>212036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207117.73938948399</v>
      </c>
      <c r="BD660">
        <v>205115.76750073701</v>
      </c>
      <c r="BE660">
        <v>248339.028664896</v>
      </c>
      <c r="BF660">
        <v>205348.77947441101</v>
      </c>
      <c r="BG660">
        <v>0</v>
      </c>
      <c r="BH660">
        <v>48492.403927552397</v>
      </c>
      <c r="BI660">
        <v>28639.5400609895</v>
      </c>
      <c r="BJ660">
        <v>20525.2463457052</v>
      </c>
      <c r="BK660">
        <v>12521.5491564064</v>
      </c>
      <c r="BL660">
        <v>0</v>
      </c>
    </row>
    <row r="661" spans="1:64" x14ac:dyDescent="0.3">
      <c r="A661">
        <v>11202</v>
      </c>
      <c r="B661">
        <v>14.852</v>
      </c>
      <c r="C661">
        <v>803.46924000000001</v>
      </c>
      <c r="D661">
        <f t="shared" si="10"/>
        <v>2.9621456947246996</v>
      </c>
      <c r="E661" t="s">
        <v>3119</v>
      </c>
      <c r="F661" t="s">
        <v>512</v>
      </c>
      <c r="G661" t="s">
        <v>62</v>
      </c>
      <c r="H661">
        <v>0.33</v>
      </c>
      <c r="I661" t="b">
        <v>0</v>
      </c>
      <c r="J661">
        <v>7.53</v>
      </c>
      <c r="K661">
        <v>803.47162000000003</v>
      </c>
      <c r="L661" t="s">
        <v>3120</v>
      </c>
      <c r="M661" t="s">
        <v>1815</v>
      </c>
      <c r="N661" t="s">
        <v>3121</v>
      </c>
      <c r="O661" t="s">
        <v>3122</v>
      </c>
      <c r="P661">
        <v>530</v>
      </c>
      <c r="Q661" t="b">
        <v>0</v>
      </c>
      <c r="R661" t="b">
        <v>1</v>
      </c>
      <c r="S661" t="b">
        <v>0</v>
      </c>
      <c r="T661" t="s">
        <v>63</v>
      </c>
      <c r="U661" t="b">
        <v>0</v>
      </c>
      <c r="V661" t="b">
        <v>0</v>
      </c>
      <c r="W661">
        <v>11202</v>
      </c>
      <c r="X661">
        <v>0</v>
      </c>
      <c r="Y661">
        <v>0</v>
      </c>
      <c r="Z661">
        <v>0.99</v>
      </c>
      <c r="AA661">
        <v>-1</v>
      </c>
      <c r="AB661">
        <v>-1</v>
      </c>
      <c r="AC661">
        <v>-1</v>
      </c>
      <c r="AD661">
        <v>-1</v>
      </c>
      <c r="AE661">
        <v>-1</v>
      </c>
      <c r="AF661">
        <v>0.99</v>
      </c>
      <c r="AG661">
        <v>47.81</v>
      </c>
      <c r="AH661" t="s">
        <v>501</v>
      </c>
      <c r="AI661" t="s">
        <v>3125</v>
      </c>
      <c r="AJ661" t="s">
        <v>62</v>
      </c>
      <c r="AK661">
        <v>600017</v>
      </c>
      <c r="AL661">
        <v>556800</v>
      </c>
      <c r="AM661">
        <v>635163</v>
      </c>
      <c r="AN661">
        <v>723947</v>
      </c>
      <c r="AO661">
        <v>429462</v>
      </c>
      <c r="AP661">
        <v>617436</v>
      </c>
      <c r="AQ661">
        <v>636293</v>
      </c>
      <c r="AR661">
        <v>278139</v>
      </c>
      <c r="AS661">
        <v>617542</v>
      </c>
      <c r="AT661">
        <v>419538</v>
      </c>
      <c r="AU661">
        <v>579449</v>
      </c>
      <c r="AV661">
        <v>618438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597326.47716805397</v>
      </c>
      <c r="BD661">
        <v>590281.74221803003</v>
      </c>
      <c r="BE661">
        <v>510657.84695748298</v>
      </c>
      <c r="BF661">
        <v>539141.65444536495</v>
      </c>
      <c r="BG661">
        <v>0</v>
      </c>
      <c r="BH661">
        <v>39250.627073424897</v>
      </c>
      <c r="BI661">
        <v>149108.520052484</v>
      </c>
      <c r="BJ661">
        <v>201585.699166362</v>
      </c>
      <c r="BK661">
        <v>105398.310238522</v>
      </c>
      <c r="BL661">
        <v>0</v>
      </c>
    </row>
    <row r="662" spans="1:64" x14ac:dyDescent="0.3">
      <c r="A662">
        <v>10752</v>
      </c>
      <c r="B662">
        <v>15.026999999999999</v>
      </c>
      <c r="C662">
        <v>779.45263999999997</v>
      </c>
      <c r="D662">
        <f t="shared" si="10"/>
        <v>2.745523929922812</v>
      </c>
      <c r="E662" t="s">
        <v>2948</v>
      </c>
      <c r="F662" t="s">
        <v>512</v>
      </c>
      <c r="G662" t="s">
        <v>62</v>
      </c>
      <c r="H662">
        <v>0.06</v>
      </c>
      <c r="I662" t="b">
        <v>0</v>
      </c>
      <c r="J662">
        <v>7.48</v>
      </c>
      <c r="K662">
        <v>779.45050000000003</v>
      </c>
      <c r="L662" t="s">
        <v>2949</v>
      </c>
      <c r="M662" t="s">
        <v>1815</v>
      </c>
      <c r="N662" t="s">
        <v>2950</v>
      </c>
      <c r="O662" t="s">
        <v>2951</v>
      </c>
      <c r="P662">
        <v>530</v>
      </c>
      <c r="Q662" t="b">
        <v>0</v>
      </c>
      <c r="R662" t="b">
        <v>1</v>
      </c>
      <c r="S662" t="b">
        <v>0</v>
      </c>
      <c r="T662" t="s">
        <v>63</v>
      </c>
      <c r="U662" t="b">
        <v>0</v>
      </c>
      <c r="V662" t="b">
        <v>0</v>
      </c>
      <c r="W662">
        <v>10752</v>
      </c>
      <c r="X662">
        <v>0</v>
      </c>
      <c r="Y662">
        <v>0</v>
      </c>
      <c r="Z662">
        <v>0.99</v>
      </c>
      <c r="AA662">
        <v>-1</v>
      </c>
      <c r="AB662">
        <v>-1</v>
      </c>
      <c r="AC662">
        <v>-1</v>
      </c>
      <c r="AD662">
        <v>-1</v>
      </c>
      <c r="AE662">
        <v>-1</v>
      </c>
      <c r="AF662">
        <v>0.99</v>
      </c>
      <c r="AG662">
        <v>42.36</v>
      </c>
      <c r="AH662" t="s">
        <v>496</v>
      </c>
      <c r="AI662" t="s">
        <v>2954</v>
      </c>
      <c r="AJ662" t="s">
        <v>62</v>
      </c>
      <c r="AK662">
        <v>375569</v>
      </c>
      <c r="AL662">
        <v>372542</v>
      </c>
      <c r="AM662">
        <v>540510</v>
      </c>
      <c r="AN662">
        <v>529170</v>
      </c>
      <c r="AO662">
        <v>465793</v>
      </c>
      <c r="AP662">
        <v>387008</v>
      </c>
      <c r="AQ662">
        <v>679268</v>
      </c>
      <c r="AR662">
        <v>570872</v>
      </c>
      <c r="AS662">
        <v>427812</v>
      </c>
      <c r="AT662">
        <v>574657</v>
      </c>
      <c r="AU662">
        <v>686479</v>
      </c>
      <c r="AV662">
        <v>576338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429540.31891579198</v>
      </c>
      <c r="BD662">
        <v>460657.25418495899</v>
      </c>
      <c r="BE662">
        <v>559317.29698975803</v>
      </c>
      <c r="BF662">
        <v>612491.69619579997</v>
      </c>
      <c r="BG662">
        <v>0</v>
      </c>
      <c r="BH662">
        <v>96114.704731022401</v>
      </c>
      <c r="BI662">
        <v>71220.034538394495</v>
      </c>
      <c r="BJ662">
        <v>126125.86026169499</v>
      </c>
      <c r="BK662">
        <v>64080.820116846699</v>
      </c>
      <c r="BL662">
        <v>0</v>
      </c>
    </row>
    <row r="663" spans="1:64" x14ac:dyDescent="0.3">
      <c r="A663">
        <v>9919</v>
      </c>
      <c r="B663">
        <v>16.459</v>
      </c>
      <c r="C663">
        <v>737.49927000000002</v>
      </c>
      <c r="D663">
        <f t="shared" si="10"/>
        <v>2.5627209685857539</v>
      </c>
      <c r="E663" t="s">
        <v>2595</v>
      </c>
      <c r="F663" t="s">
        <v>512</v>
      </c>
      <c r="G663" t="s">
        <v>62</v>
      </c>
      <c r="H663">
        <v>0.5</v>
      </c>
      <c r="I663" t="b">
        <v>0</v>
      </c>
      <c r="J663">
        <v>8.68</v>
      </c>
      <c r="K663">
        <v>737.49738000000002</v>
      </c>
      <c r="L663" t="s">
        <v>2596</v>
      </c>
      <c r="M663" t="s">
        <v>1815</v>
      </c>
      <c r="N663" t="s">
        <v>2597</v>
      </c>
      <c r="O663" t="s">
        <v>2598</v>
      </c>
      <c r="P663">
        <v>530</v>
      </c>
      <c r="Q663" t="b">
        <v>0</v>
      </c>
      <c r="R663" t="b">
        <v>1</v>
      </c>
      <c r="S663" t="b">
        <v>0</v>
      </c>
      <c r="T663" t="s">
        <v>63</v>
      </c>
      <c r="U663" t="b">
        <v>0</v>
      </c>
      <c r="V663" t="b">
        <v>0</v>
      </c>
      <c r="W663">
        <v>9919</v>
      </c>
      <c r="X663">
        <v>0</v>
      </c>
      <c r="Y663">
        <v>0</v>
      </c>
      <c r="Z663">
        <v>0.99</v>
      </c>
      <c r="AA663">
        <v>-1</v>
      </c>
      <c r="AB663">
        <v>-1</v>
      </c>
      <c r="AC663">
        <v>-1</v>
      </c>
      <c r="AD663">
        <v>-1</v>
      </c>
      <c r="AE663">
        <v>-1</v>
      </c>
      <c r="AF663">
        <v>0.99</v>
      </c>
      <c r="AG663">
        <v>40.54</v>
      </c>
      <c r="AH663" t="s">
        <v>493</v>
      </c>
      <c r="AI663" t="s">
        <v>2599</v>
      </c>
      <c r="AJ663" t="s">
        <v>62</v>
      </c>
      <c r="AK663">
        <v>424568</v>
      </c>
      <c r="AL663">
        <v>528095</v>
      </c>
      <c r="AM663">
        <v>632908</v>
      </c>
      <c r="AN663">
        <v>460539</v>
      </c>
      <c r="AO663">
        <v>457963</v>
      </c>
      <c r="AP663">
        <v>596721</v>
      </c>
      <c r="AQ663">
        <v>757238</v>
      </c>
      <c r="AR663">
        <v>579905</v>
      </c>
      <c r="AS663">
        <v>618656</v>
      </c>
      <c r="AT663">
        <v>579277</v>
      </c>
      <c r="AU663">
        <v>637258</v>
      </c>
      <c r="AV663">
        <v>606883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528523.73457469</v>
      </c>
      <c r="BD663">
        <v>505074.30012028798</v>
      </c>
      <c r="BE663">
        <v>651933.08740396495</v>
      </c>
      <c r="BF663">
        <v>607805.77001805604</v>
      </c>
      <c r="BG663">
        <v>0</v>
      </c>
      <c r="BH663">
        <v>104170.73192735499</v>
      </c>
      <c r="BI663">
        <v>79378.738543169195</v>
      </c>
      <c r="BJ663">
        <v>93232.331690646199</v>
      </c>
      <c r="BK663">
        <v>29001.463662361799</v>
      </c>
      <c r="BL663">
        <v>0</v>
      </c>
    </row>
    <row r="664" spans="1:64" x14ac:dyDescent="0.3">
      <c r="A664">
        <v>10846</v>
      </c>
      <c r="B664">
        <v>16.082000000000001</v>
      </c>
      <c r="C664">
        <v>783.46843999999999</v>
      </c>
      <c r="D664">
        <f t="shared" si="10"/>
        <v>2.4889386142925618</v>
      </c>
      <c r="E664" t="s">
        <v>2997</v>
      </c>
      <c r="F664" t="s">
        <v>512</v>
      </c>
      <c r="G664" t="s">
        <v>62</v>
      </c>
      <c r="H664">
        <v>0.67</v>
      </c>
      <c r="I664" t="b">
        <v>0</v>
      </c>
      <c r="J664">
        <v>7.33</v>
      </c>
      <c r="K664">
        <v>783.46649000000002</v>
      </c>
      <c r="L664" t="s">
        <v>2998</v>
      </c>
      <c r="M664" t="s">
        <v>1815</v>
      </c>
      <c r="N664" t="s">
        <v>2999</v>
      </c>
      <c r="O664" t="s">
        <v>3000</v>
      </c>
      <c r="P664">
        <v>530</v>
      </c>
      <c r="Q664" t="b">
        <v>0</v>
      </c>
      <c r="R664" t="b">
        <v>1</v>
      </c>
      <c r="S664" t="b">
        <v>0</v>
      </c>
      <c r="T664" t="s">
        <v>63</v>
      </c>
      <c r="U664" t="b">
        <v>0</v>
      </c>
      <c r="V664" t="b">
        <v>0</v>
      </c>
      <c r="W664">
        <v>10846</v>
      </c>
      <c r="X664">
        <v>0</v>
      </c>
      <c r="Y664">
        <v>0</v>
      </c>
      <c r="Z664">
        <v>0.99</v>
      </c>
      <c r="AA664">
        <v>-1</v>
      </c>
      <c r="AB664">
        <v>-1</v>
      </c>
      <c r="AC664">
        <v>-1</v>
      </c>
      <c r="AD664">
        <v>-1</v>
      </c>
      <c r="AE664">
        <v>-1</v>
      </c>
      <c r="AF664">
        <v>0.99</v>
      </c>
      <c r="AG664">
        <v>235.43</v>
      </c>
      <c r="AH664" t="s">
        <v>503</v>
      </c>
      <c r="AI664" t="s">
        <v>3002</v>
      </c>
      <c r="AJ664" t="s">
        <v>62</v>
      </c>
      <c r="AK664">
        <v>5200316</v>
      </c>
      <c r="AL664">
        <v>4899839</v>
      </c>
      <c r="AM664">
        <v>2402706</v>
      </c>
      <c r="AN664">
        <v>2665217</v>
      </c>
      <c r="AO664">
        <v>4640304</v>
      </c>
      <c r="AP664">
        <v>3678991</v>
      </c>
      <c r="AQ664">
        <v>4799269</v>
      </c>
      <c r="AR664">
        <v>6716843</v>
      </c>
      <c r="AS664">
        <v>5436092</v>
      </c>
      <c r="AT664">
        <v>5308417</v>
      </c>
      <c r="AU664">
        <v>5198541</v>
      </c>
      <c r="AV664">
        <v>3997100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4167620.45122306</v>
      </c>
      <c r="BD664">
        <v>3661504.00734419</v>
      </c>
      <c r="BE664">
        <v>5650734.75491245</v>
      </c>
      <c r="BF664">
        <v>4834686.14078396</v>
      </c>
      <c r="BG664">
        <v>0</v>
      </c>
      <c r="BH664">
        <v>1535826.4221787699</v>
      </c>
      <c r="BI664">
        <v>987659.81763713504</v>
      </c>
      <c r="BJ664">
        <v>976640.311042291</v>
      </c>
      <c r="BK664">
        <v>727448.05215036403</v>
      </c>
      <c r="BL664">
        <v>0</v>
      </c>
    </row>
    <row r="665" spans="1:64" x14ac:dyDescent="0.3">
      <c r="A665">
        <v>11738</v>
      </c>
      <c r="B665">
        <v>15.909000000000001</v>
      </c>
      <c r="C665">
        <v>839.46966999999995</v>
      </c>
      <c r="D665">
        <f t="shared" si="10"/>
        <v>2.3228897244661399</v>
      </c>
      <c r="E665" t="s">
        <v>3342</v>
      </c>
      <c r="F665" t="s">
        <v>512</v>
      </c>
      <c r="G665" t="s">
        <v>62</v>
      </c>
      <c r="H665">
        <v>0.56000000000000005</v>
      </c>
      <c r="I665" t="b">
        <v>0</v>
      </c>
      <c r="J665">
        <v>7.47</v>
      </c>
      <c r="K665">
        <v>839.47162000000003</v>
      </c>
      <c r="L665" t="s">
        <v>3343</v>
      </c>
      <c r="M665" t="s">
        <v>1815</v>
      </c>
      <c r="N665" t="s">
        <v>3344</v>
      </c>
      <c r="O665" t="s">
        <v>3345</v>
      </c>
      <c r="P665">
        <v>530</v>
      </c>
      <c r="Q665" t="b">
        <v>0</v>
      </c>
      <c r="R665" t="b">
        <v>1</v>
      </c>
      <c r="S665" t="b">
        <v>0</v>
      </c>
      <c r="T665" t="s">
        <v>63</v>
      </c>
      <c r="U665" t="b">
        <v>0</v>
      </c>
      <c r="V665" t="b">
        <v>0</v>
      </c>
      <c r="W665">
        <v>11738</v>
      </c>
      <c r="X665">
        <v>0</v>
      </c>
      <c r="Y665">
        <v>0</v>
      </c>
      <c r="Z665">
        <v>1</v>
      </c>
      <c r="AA665">
        <v>-1</v>
      </c>
      <c r="AB665">
        <v>-1</v>
      </c>
      <c r="AC665">
        <v>-1</v>
      </c>
      <c r="AD665">
        <v>-1</v>
      </c>
      <c r="AE665">
        <v>-1</v>
      </c>
      <c r="AF665">
        <v>1</v>
      </c>
      <c r="AG665">
        <v>61.43</v>
      </c>
      <c r="AH665" t="s">
        <v>495</v>
      </c>
      <c r="AI665" t="s">
        <v>3347</v>
      </c>
      <c r="AJ665" t="s">
        <v>62</v>
      </c>
      <c r="AK665">
        <v>1224684</v>
      </c>
      <c r="AL665">
        <v>675403</v>
      </c>
      <c r="AM665">
        <v>519853</v>
      </c>
      <c r="AN665">
        <v>673077</v>
      </c>
      <c r="AO665">
        <v>1156921</v>
      </c>
      <c r="AP665">
        <v>1042460</v>
      </c>
      <c r="AQ665">
        <v>890562</v>
      </c>
      <c r="AR665">
        <v>1075650</v>
      </c>
      <c r="AS665">
        <v>1049448</v>
      </c>
      <c r="AT665">
        <v>873344</v>
      </c>
      <c r="AU665">
        <v>786577</v>
      </c>
      <c r="AV665">
        <v>383899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806646.72771295102</v>
      </c>
      <c r="BD665">
        <v>957486.06302669505</v>
      </c>
      <c r="BE665">
        <v>1005220.1592673199</v>
      </c>
      <c r="BF665">
        <v>681273.39126153896</v>
      </c>
      <c r="BG665">
        <v>0</v>
      </c>
      <c r="BH665">
        <v>370290.68795789097</v>
      </c>
      <c r="BI665">
        <v>252866.770592357</v>
      </c>
      <c r="BJ665">
        <v>100157.07489486301</v>
      </c>
      <c r="BK665">
        <v>261162.40121890701</v>
      </c>
      <c r="BL665">
        <v>0</v>
      </c>
    </row>
    <row r="666" spans="1:64" x14ac:dyDescent="0.3">
      <c r="A666">
        <v>10318</v>
      </c>
      <c r="B666">
        <v>14.634</v>
      </c>
      <c r="C666">
        <v>755.43682999999999</v>
      </c>
      <c r="D666">
        <f t="shared" si="10"/>
        <v>2.1841715129557029</v>
      </c>
      <c r="E666" t="s">
        <v>2779</v>
      </c>
      <c r="F666" t="s">
        <v>512</v>
      </c>
      <c r="G666" t="s">
        <v>62</v>
      </c>
      <c r="H666">
        <v>0.56000000000000005</v>
      </c>
      <c r="I666" t="b">
        <v>0</v>
      </c>
      <c r="J666">
        <v>6.85</v>
      </c>
      <c r="K666">
        <v>755.43517999999995</v>
      </c>
      <c r="L666" t="s">
        <v>2780</v>
      </c>
      <c r="M666" t="s">
        <v>1815</v>
      </c>
      <c r="N666" t="s">
        <v>2781</v>
      </c>
      <c r="O666" t="s">
        <v>2782</v>
      </c>
      <c r="P666">
        <v>530</v>
      </c>
      <c r="Q666" t="b">
        <v>0</v>
      </c>
      <c r="R666" t="b">
        <v>1</v>
      </c>
      <c r="S666" t="b">
        <v>0</v>
      </c>
      <c r="T666" t="s">
        <v>63</v>
      </c>
      <c r="U666" t="b">
        <v>0</v>
      </c>
      <c r="V666" t="b">
        <v>0</v>
      </c>
      <c r="W666">
        <v>10318</v>
      </c>
      <c r="X666">
        <v>0</v>
      </c>
      <c r="Y666">
        <v>0</v>
      </c>
      <c r="Z666">
        <v>0.99</v>
      </c>
      <c r="AA666">
        <v>-1</v>
      </c>
      <c r="AB666">
        <v>-1</v>
      </c>
      <c r="AC666">
        <v>-1</v>
      </c>
      <c r="AD666">
        <v>-1</v>
      </c>
      <c r="AE666">
        <v>-1</v>
      </c>
      <c r="AF666">
        <v>0.99</v>
      </c>
      <c r="AG666">
        <v>39.22</v>
      </c>
      <c r="AH666" t="s">
        <v>503</v>
      </c>
      <c r="AI666" t="s">
        <v>2784</v>
      </c>
      <c r="AJ666" t="s">
        <v>62</v>
      </c>
      <c r="AK666">
        <v>298144</v>
      </c>
      <c r="AL666">
        <v>355736</v>
      </c>
      <c r="AM666">
        <v>134373</v>
      </c>
      <c r="AN666">
        <v>405919</v>
      </c>
      <c r="AO666">
        <v>568837</v>
      </c>
      <c r="AP666">
        <v>475387</v>
      </c>
      <c r="AQ666">
        <v>850532</v>
      </c>
      <c r="AR666">
        <v>1166218</v>
      </c>
      <c r="AS666">
        <v>950183</v>
      </c>
      <c r="AT666">
        <v>1147064</v>
      </c>
      <c r="AU666">
        <v>1121411</v>
      </c>
      <c r="AV666">
        <v>836599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262751.44534469402</v>
      </c>
      <c r="BD666">
        <v>483381.07126105099</v>
      </c>
      <c r="BE666">
        <v>988977.90345591097</v>
      </c>
      <c r="BF666">
        <v>1035024.58709603</v>
      </c>
      <c r="BG666">
        <v>0</v>
      </c>
      <c r="BH666">
        <v>114847.250282002</v>
      </c>
      <c r="BI666">
        <v>81752.485008333097</v>
      </c>
      <c r="BJ666">
        <v>161378.73009029101</v>
      </c>
      <c r="BK666">
        <v>172319.778711327</v>
      </c>
      <c r="BL666">
        <v>0</v>
      </c>
    </row>
    <row r="667" spans="1:64" x14ac:dyDescent="0.3">
      <c r="A667">
        <v>10713</v>
      </c>
      <c r="B667">
        <v>16.353999999999999</v>
      </c>
      <c r="C667">
        <v>777.41809000000001</v>
      </c>
      <c r="D667">
        <f t="shared" si="10"/>
        <v>1.9680491212743945</v>
      </c>
      <c r="E667" t="s">
        <v>2937</v>
      </c>
      <c r="F667" t="s">
        <v>512</v>
      </c>
      <c r="G667" t="s">
        <v>62</v>
      </c>
      <c r="H667">
        <v>0.06</v>
      </c>
      <c r="I667" t="b">
        <v>0</v>
      </c>
      <c r="J667">
        <v>6.7</v>
      </c>
      <c r="K667">
        <v>777.41962000000001</v>
      </c>
      <c r="L667" t="s">
        <v>2938</v>
      </c>
      <c r="M667" t="s">
        <v>1815</v>
      </c>
      <c r="N667" t="s">
        <v>2939</v>
      </c>
      <c r="O667" t="s">
        <v>2940</v>
      </c>
      <c r="P667">
        <v>530</v>
      </c>
      <c r="Q667" t="b">
        <v>0</v>
      </c>
      <c r="R667" t="b">
        <v>1</v>
      </c>
      <c r="S667" t="b">
        <v>0</v>
      </c>
      <c r="T667" t="s">
        <v>63</v>
      </c>
      <c r="U667" t="b">
        <v>0</v>
      </c>
      <c r="V667" t="b">
        <v>0</v>
      </c>
      <c r="W667">
        <v>10713</v>
      </c>
      <c r="X667">
        <v>0</v>
      </c>
      <c r="Y667">
        <v>0</v>
      </c>
      <c r="Z667">
        <v>1</v>
      </c>
      <c r="AA667">
        <v>-1</v>
      </c>
      <c r="AB667">
        <v>-1</v>
      </c>
      <c r="AC667">
        <v>-1</v>
      </c>
      <c r="AD667">
        <v>-1</v>
      </c>
      <c r="AE667">
        <v>-1</v>
      </c>
      <c r="AF667">
        <v>1</v>
      </c>
      <c r="AG667">
        <v>14.85</v>
      </c>
      <c r="AH667" t="s">
        <v>496</v>
      </c>
      <c r="AI667" t="s">
        <v>2942</v>
      </c>
      <c r="AJ667" t="s">
        <v>62</v>
      </c>
      <c r="AK667">
        <v>275246</v>
      </c>
      <c r="AL667">
        <v>299927</v>
      </c>
      <c r="AM667">
        <v>272928</v>
      </c>
      <c r="AN667">
        <v>224144</v>
      </c>
      <c r="AO667">
        <v>267739</v>
      </c>
      <c r="AP667">
        <v>285577</v>
      </c>
      <c r="AQ667">
        <v>309866</v>
      </c>
      <c r="AR667">
        <v>335841</v>
      </c>
      <c r="AS667">
        <v>324795</v>
      </c>
      <c r="AT667">
        <v>469019</v>
      </c>
      <c r="AU667">
        <v>391477</v>
      </c>
      <c r="AV667">
        <v>314261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282700.04865632497</v>
      </c>
      <c r="BD667">
        <v>259153.221789887</v>
      </c>
      <c r="BE667">
        <v>323500.64400720102</v>
      </c>
      <c r="BF667">
        <v>391585.81222392397</v>
      </c>
      <c r="BG667">
        <v>0</v>
      </c>
      <c r="BH667">
        <v>14963.768071627301</v>
      </c>
      <c r="BI667">
        <v>31603.329153147999</v>
      </c>
      <c r="BJ667">
        <v>13035.6210827782</v>
      </c>
      <c r="BK667">
        <v>77379.238451594094</v>
      </c>
      <c r="BL667">
        <v>0</v>
      </c>
    </row>
    <row r="668" spans="1:64" x14ac:dyDescent="0.3">
      <c r="A668">
        <v>10845</v>
      </c>
      <c r="B668">
        <v>16.369</v>
      </c>
      <c r="C668">
        <v>783.46802000000002</v>
      </c>
      <c r="D668">
        <f t="shared" si="10"/>
        <v>1.9528595281751919</v>
      </c>
      <c r="E668" t="s">
        <v>2997</v>
      </c>
      <c r="F668" t="s">
        <v>512</v>
      </c>
      <c r="G668" t="s">
        <v>62</v>
      </c>
      <c r="H668">
        <v>0.67</v>
      </c>
      <c r="I668" t="b">
        <v>0</v>
      </c>
      <c r="J668">
        <v>7.33</v>
      </c>
      <c r="K668">
        <v>783.46649000000002</v>
      </c>
      <c r="L668" t="s">
        <v>2998</v>
      </c>
      <c r="M668" t="s">
        <v>1815</v>
      </c>
      <c r="N668" t="s">
        <v>2999</v>
      </c>
      <c r="O668" t="s">
        <v>3000</v>
      </c>
      <c r="P668">
        <v>530</v>
      </c>
      <c r="Q668" t="b">
        <v>0</v>
      </c>
      <c r="R668" t="b">
        <v>1</v>
      </c>
      <c r="S668" t="b">
        <v>0</v>
      </c>
      <c r="T668" t="s">
        <v>63</v>
      </c>
      <c r="U668" t="b">
        <v>0</v>
      </c>
      <c r="V668" t="b">
        <v>0</v>
      </c>
      <c r="W668">
        <v>10845</v>
      </c>
      <c r="X668">
        <v>0</v>
      </c>
      <c r="Y668">
        <v>0</v>
      </c>
      <c r="Z668">
        <v>1</v>
      </c>
      <c r="AA668">
        <v>-1</v>
      </c>
      <c r="AB668">
        <v>-1</v>
      </c>
      <c r="AC668">
        <v>-1</v>
      </c>
      <c r="AD668">
        <v>-1</v>
      </c>
      <c r="AE668">
        <v>-1</v>
      </c>
      <c r="AF668">
        <v>1</v>
      </c>
      <c r="AG668">
        <v>78.77</v>
      </c>
      <c r="AH668" t="s">
        <v>504</v>
      </c>
      <c r="AI668" t="s">
        <v>3001</v>
      </c>
      <c r="AJ668" t="s">
        <v>62</v>
      </c>
      <c r="AK668">
        <v>1314786</v>
      </c>
      <c r="AL668">
        <v>1078549</v>
      </c>
      <c r="AM668">
        <v>553647</v>
      </c>
      <c r="AN668">
        <v>1055391</v>
      </c>
      <c r="AO668">
        <v>1407420</v>
      </c>
      <c r="AP668">
        <v>1180241</v>
      </c>
      <c r="AQ668">
        <v>1624507</v>
      </c>
      <c r="AR668">
        <v>1997304</v>
      </c>
      <c r="AS668">
        <v>1754491</v>
      </c>
      <c r="AT668">
        <v>1808230</v>
      </c>
      <c r="AU668">
        <v>1907064</v>
      </c>
      <c r="AV668">
        <v>1433985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982327.37914695905</v>
      </c>
      <c r="BD668">
        <v>1214350.5297274</v>
      </c>
      <c r="BE668">
        <v>1792100.81541909</v>
      </c>
      <c r="BF668">
        <v>1716426.5336245799</v>
      </c>
      <c r="BG668">
        <v>0</v>
      </c>
      <c r="BH668">
        <v>389585.85794683901</v>
      </c>
      <c r="BI668">
        <v>178475.98989340101</v>
      </c>
      <c r="BJ668">
        <v>189223.00049198899</v>
      </c>
      <c r="BK668">
        <v>249543.608979232</v>
      </c>
      <c r="BL668">
        <v>0</v>
      </c>
    </row>
    <row r="669" spans="1:64" x14ac:dyDescent="0.3">
      <c r="A669">
        <v>11329</v>
      </c>
      <c r="B669">
        <v>13.914999999999999</v>
      </c>
      <c r="C669">
        <v>811.43877999999995</v>
      </c>
      <c r="D669">
        <f t="shared" si="10"/>
        <v>1.8855361030837547</v>
      </c>
      <c r="E669" t="s">
        <v>3191</v>
      </c>
      <c r="F669" t="s">
        <v>512</v>
      </c>
      <c r="G669" t="s">
        <v>62</v>
      </c>
      <c r="H669">
        <v>0.11</v>
      </c>
      <c r="I669" t="b">
        <v>0</v>
      </c>
      <c r="J669">
        <v>7.05</v>
      </c>
      <c r="K669">
        <v>811.44030999999995</v>
      </c>
      <c r="L669" t="s">
        <v>3192</v>
      </c>
      <c r="M669" t="s">
        <v>1815</v>
      </c>
      <c r="N669" t="s">
        <v>3193</v>
      </c>
      <c r="O669" t="s">
        <v>3194</v>
      </c>
      <c r="P669">
        <v>530</v>
      </c>
      <c r="Q669" t="b">
        <v>0</v>
      </c>
      <c r="R669" t="b">
        <v>1</v>
      </c>
      <c r="S669" t="b">
        <v>0</v>
      </c>
      <c r="T669" t="s">
        <v>63</v>
      </c>
      <c r="U669" t="b">
        <v>0</v>
      </c>
      <c r="V669" t="b">
        <v>0</v>
      </c>
      <c r="W669">
        <v>11329</v>
      </c>
      <c r="X669">
        <v>0</v>
      </c>
      <c r="Y669">
        <v>0</v>
      </c>
      <c r="Z669">
        <v>1</v>
      </c>
      <c r="AA669">
        <v>-1</v>
      </c>
      <c r="AB669">
        <v>-1</v>
      </c>
      <c r="AC669">
        <v>-1</v>
      </c>
      <c r="AD669">
        <v>-1</v>
      </c>
      <c r="AE669">
        <v>-1</v>
      </c>
      <c r="AF669">
        <v>1</v>
      </c>
      <c r="AG669">
        <v>23.24</v>
      </c>
      <c r="AH669" t="s">
        <v>501</v>
      </c>
      <c r="AI669" t="s">
        <v>3196</v>
      </c>
      <c r="AJ669" t="s">
        <v>62</v>
      </c>
      <c r="AK669">
        <v>565260</v>
      </c>
      <c r="AL669">
        <v>678415</v>
      </c>
      <c r="AM669">
        <v>595647</v>
      </c>
      <c r="AN669">
        <v>384076</v>
      </c>
      <c r="AO669">
        <v>704460</v>
      </c>
      <c r="AP669">
        <v>517885</v>
      </c>
      <c r="AQ669">
        <v>663660</v>
      </c>
      <c r="AR669">
        <v>768066</v>
      </c>
      <c r="AS669">
        <v>644029</v>
      </c>
      <c r="AT669">
        <v>522184</v>
      </c>
      <c r="AU669">
        <v>577796</v>
      </c>
      <c r="AV669">
        <v>419030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613107.22487047303</v>
      </c>
      <c r="BD669">
        <v>535473.63336247299</v>
      </c>
      <c r="BE669">
        <v>691918.41577733704</v>
      </c>
      <c r="BF669">
        <v>506336.749392408</v>
      </c>
      <c r="BG669">
        <v>0</v>
      </c>
      <c r="BH669">
        <v>58563.447269698998</v>
      </c>
      <c r="BI669">
        <v>160914.60996320701</v>
      </c>
      <c r="BJ669">
        <v>66672.372276845505</v>
      </c>
      <c r="BK669">
        <v>80560.975928118598</v>
      </c>
      <c r="BL669">
        <v>0</v>
      </c>
    </row>
    <row r="670" spans="1:64" x14ac:dyDescent="0.3">
      <c r="A670">
        <v>10317</v>
      </c>
      <c r="B670">
        <v>14.401999999999999</v>
      </c>
      <c r="C670">
        <v>755.43658000000005</v>
      </c>
      <c r="D670">
        <f t="shared" si="10"/>
        <v>1.8532364353263489</v>
      </c>
      <c r="E670" t="s">
        <v>2779</v>
      </c>
      <c r="F670" t="s">
        <v>512</v>
      </c>
      <c r="G670" t="s">
        <v>62</v>
      </c>
      <c r="H670">
        <v>0.11</v>
      </c>
      <c r="I670" t="b">
        <v>0</v>
      </c>
      <c r="J670">
        <v>6.85</v>
      </c>
      <c r="K670">
        <v>755.43517999999995</v>
      </c>
      <c r="L670" t="s">
        <v>2780</v>
      </c>
      <c r="M670" t="s">
        <v>1815</v>
      </c>
      <c r="N670" t="s">
        <v>2781</v>
      </c>
      <c r="O670" t="s">
        <v>2782</v>
      </c>
      <c r="P670">
        <v>530</v>
      </c>
      <c r="Q670" t="b">
        <v>0</v>
      </c>
      <c r="R670" t="b">
        <v>1</v>
      </c>
      <c r="S670" t="b">
        <v>0</v>
      </c>
      <c r="T670" t="s">
        <v>63</v>
      </c>
      <c r="U670" t="b">
        <v>0</v>
      </c>
      <c r="V670" t="b">
        <v>0</v>
      </c>
      <c r="W670">
        <v>10317</v>
      </c>
      <c r="X670">
        <v>0</v>
      </c>
      <c r="Y670">
        <v>0</v>
      </c>
      <c r="Z670">
        <v>1</v>
      </c>
      <c r="AA670">
        <v>-1</v>
      </c>
      <c r="AB670">
        <v>-1</v>
      </c>
      <c r="AC670">
        <v>-1</v>
      </c>
      <c r="AD670">
        <v>-1</v>
      </c>
      <c r="AE670">
        <v>-1</v>
      </c>
      <c r="AF670">
        <v>1</v>
      </c>
      <c r="AG670">
        <v>13.09</v>
      </c>
      <c r="AH670" t="s">
        <v>503</v>
      </c>
      <c r="AI670" t="s">
        <v>2783</v>
      </c>
      <c r="AJ670" t="s">
        <v>62</v>
      </c>
      <c r="AK670">
        <v>86897</v>
      </c>
      <c r="AL670">
        <v>41949</v>
      </c>
      <c r="AM670">
        <v>0</v>
      </c>
      <c r="AN670">
        <v>22959</v>
      </c>
      <c r="AO670">
        <v>58060</v>
      </c>
      <c r="AP670">
        <v>24996</v>
      </c>
      <c r="AQ670">
        <v>122666</v>
      </c>
      <c r="AR670">
        <v>293324</v>
      </c>
      <c r="AS670">
        <v>171827</v>
      </c>
      <c r="AT670">
        <v>141826</v>
      </c>
      <c r="AU670">
        <v>69990</v>
      </c>
      <c r="AV670">
        <v>71648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42948.6458117656</v>
      </c>
      <c r="BD670">
        <v>35338.460500740999</v>
      </c>
      <c r="BE670">
        <v>195938.98011326499</v>
      </c>
      <c r="BF670">
        <v>94488.305181823496</v>
      </c>
      <c r="BG670">
        <v>0</v>
      </c>
      <c r="BH670">
        <v>43457.155981638702</v>
      </c>
      <c r="BI670">
        <v>19704.009867590699</v>
      </c>
      <c r="BJ670">
        <v>87847.2728968804</v>
      </c>
      <c r="BK670">
        <v>41004.315006540499</v>
      </c>
      <c r="BL670">
        <v>0</v>
      </c>
    </row>
    <row r="671" spans="1:64" x14ac:dyDescent="0.3">
      <c r="A671">
        <v>11420</v>
      </c>
      <c r="B671">
        <v>14.218999999999999</v>
      </c>
      <c r="C671">
        <v>817.44952000000001</v>
      </c>
      <c r="D671">
        <f t="shared" si="10"/>
        <v>1.7248741768076334</v>
      </c>
      <c r="E671" t="s">
        <v>3232</v>
      </c>
      <c r="F671" t="s">
        <v>512</v>
      </c>
      <c r="G671" t="s">
        <v>62</v>
      </c>
      <c r="H671">
        <v>0.61</v>
      </c>
      <c r="I671" t="b">
        <v>0</v>
      </c>
      <c r="J671">
        <v>6.85</v>
      </c>
      <c r="K671">
        <v>817.45092999999997</v>
      </c>
      <c r="L671" t="s">
        <v>3233</v>
      </c>
      <c r="M671" t="s">
        <v>1815</v>
      </c>
      <c r="N671" t="s">
        <v>3234</v>
      </c>
      <c r="O671" t="s">
        <v>3235</v>
      </c>
      <c r="P671">
        <v>530</v>
      </c>
      <c r="Q671" t="b">
        <v>0</v>
      </c>
      <c r="R671" t="b">
        <v>1</v>
      </c>
      <c r="S671" t="b">
        <v>0</v>
      </c>
      <c r="T671" t="s">
        <v>63</v>
      </c>
      <c r="U671" t="b">
        <v>0</v>
      </c>
      <c r="V671" t="b">
        <v>0</v>
      </c>
      <c r="W671">
        <v>11420</v>
      </c>
      <c r="X671">
        <v>0</v>
      </c>
      <c r="Y671">
        <v>0</v>
      </c>
      <c r="Z671">
        <v>1</v>
      </c>
      <c r="AA671">
        <v>-1</v>
      </c>
      <c r="AB671">
        <v>-1</v>
      </c>
      <c r="AC671">
        <v>-1</v>
      </c>
      <c r="AD671">
        <v>-1</v>
      </c>
      <c r="AE671">
        <v>-1</v>
      </c>
      <c r="AF671">
        <v>1</v>
      </c>
      <c r="AG671">
        <v>77.540000000000006</v>
      </c>
      <c r="AH671" t="s">
        <v>503</v>
      </c>
      <c r="AI671" t="s">
        <v>3238</v>
      </c>
      <c r="AJ671" t="s">
        <v>62</v>
      </c>
      <c r="AK671">
        <v>1261785</v>
      </c>
      <c r="AL671">
        <v>1199978</v>
      </c>
      <c r="AM671">
        <v>1433554</v>
      </c>
      <c r="AN671">
        <v>1320246</v>
      </c>
      <c r="AO671">
        <v>1156925</v>
      </c>
      <c r="AP671">
        <v>1429879</v>
      </c>
      <c r="AQ671">
        <v>1229593</v>
      </c>
      <c r="AR671">
        <v>1114974</v>
      </c>
      <c r="AS671">
        <v>1009807</v>
      </c>
      <c r="AT671">
        <v>878187</v>
      </c>
      <c r="AU671">
        <v>963330</v>
      </c>
      <c r="AV671">
        <v>899167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1298438.96056355</v>
      </c>
      <c r="BD671">
        <v>1302349.9692317599</v>
      </c>
      <c r="BE671">
        <v>1118124.6115867</v>
      </c>
      <c r="BF671">
        <v>913561.07282580296</v>
      </c>
      <c r="BG671">
        <v>0</v>
      </c>
      <c r="BH671">
        <v>121024.82291062</v>
      </c>
      <c r="BI671">
        <v>137354.11041135501</v>
      </c>
      <c r="BJ671">
        <v>109926.4871765</v>
      </c>
      <c r="BK671">
        <v>44358.929872213899</v>
      </c>
      <c r="BL671">
        <v>0</v>
      </c>
    </row>
    <row r="672" spans="1:64" x14ac:dyDescent="0.3">
      <c r="A672">
        <v>10227</v>
      </c>
      <c r="B672">
        <v>16.067</v>
      </c>
      <c r="C672">
        <v>751.44146999999998</v>
      </c>
      <c r="D672">
        <f t="shared" si="10"/>
        <v>1.5437021205678192</v>
      </c>
      <c r="E672" t="s">
        <v>2738</v>
      </c>
      <c r="F672" t="s">
        <v>512</v>
      </c>
      <c r="G672" t="s">
        <v>62</v>
      </c>
      <c r="H672">
        <v>0.28000000000000003</v>
      </c>
      <c r="I672" t="b">
        <v>0</v>
      </c>
      <c r="J672">
        <v>7.46</v>
      </c>
      <c r="K672">
        <v>751.44030999999995</v>
      </c>
      <c r="L672" t="s">
        <v>2739</v>
      </c>
      <c r="M672" t="s">
        <v>1815</v>
      </c>
      <c r="N672" t="s">
        <v>2740</v>
      </c>
      <c r="O672" t="s">
        <v>2741</v>
      </c>
      <c r="P672">
        <v>530</v>
      </c>
      <c r="Q672" t="b">
        <v>0</v>
      </c>
      <c r="R672" t="b">
        <v>1</v>
      </c>
      <c r="S672" t="b">
        <v>0</v>
      </c>
      <c r="T672" t="s">
        <v>63</v>
      </c>
      <c r="U672" t="b">
        <v>0</v>
      </c>
      <c r="V672" t="b">
        <v>0</v>
      </c>
      <c r="W672">
        <v>10227</v>
      </c>
      <c r="X672">
        <v>0</v>
      </c>
      <c r="Y672">
        <v>0</v>
      </c>
      <c r="Z672">
        <v>1</v>
      </c>
      <c r="AA672">
        <v>-1</v>
      </c>
      <c r="AB672">
        <v>-1</v>
      </c>
      <c r="AC672">
        <v>-1</v>
      </c>
      <c r="AD672">
        <v>-1</v>
      </c>
      <c r="AE672">
        <v>-1</v>
      </c>
      <c r="AF672">
        <v>1</v>
      </c>
      <c r="AG672">
        <v>30.79</v>
      </c>
      <c r="AH672" t="s">
        <v>497</v>
      </c>
      <c r="AI672" t="s">
        <v>2742</v>
      </c>
      <c r="AJ672" t="s">
        <v>62</v>
      </c>
      <c r="AK672">
        <v>35758</v>
      </c>
      <c r="AL672">
        <v>319742</v>
      </c>
      <c r="AM672">
        <v>167715</v>
      </c>
      <c r="AN672">
        <v>0</v>
      </c>
      <c r="AO672">
        <v>82161</v>
      </c>
      <c r="AP672">
        <v>0</v>
      </c>
      <c r="AQ672">
        <v>274145</v>
      </c>
      <c r="AR672">
        <v>400525</v>
      </c>
      <c r="AS672">
        <v>422824</v>
      </c>
      <c r="AT672">
        <v>379368</v>
      </c>
      <c r="AU672">
        <v>581536</v>
      </c>
      <c r="AV672">
        <v>280480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174405.02620393501</v>
      </c>
      <c r="BD672">
        <v>27386.885737405999</v>
      </c>
      <c r="BE672">
        <v>365831.315559134</v>
      </c>
      <c r="BF672">
        <v>413794.42686877801</v>
      </c>
      <c r="BG672">
        <v>0</v>
      </c>
      <c r="BH672">
        <v>142110.53558496301</v>
      </c>
      <c r="BI672">
        <v>47435.477558270497</v>
      </c>
      <c r="BJ672">
        <v>80181.995683998801</v>
      </c>
      <c r="BK672">
        <v>153452.14566568201</v>
      </c>
      <c r="BL672">
        <v>0</v>
      </c>
    </row>
    <row r="673" spans="1:64" x14ac:dyDescent="0.3">
      <c r="A673">
        <v>11330</v>
      </c>
      <c r="B673">
        <v>14.173</v>
      </c>
      <c r="C673">
        <v>811.43908999999996</v>
      </c>
      <c r="D673">
        <f t="shared" si="10"/>
        <v>1.5034993762995836</v>
      </c>
      <c r="E673" t="s">
        <v>3191</v>
      </c>
      <c r="F673" t="s">
        <v>512</v>
      </c>
      <c r="G673" t="s">
        <v>62</v>
      </c>
      <c r="H673">
        <v>0.67</v>
      </c>
      <c r="I673" t="b">
        <v>0</v>
      </c>
      <c r="J673">
        <v>7.05</v>
      </c>
      <c r="K673">
        <v>811.44030999999995</v>
      </c>
      <c r="L673" t="s">
        <v>3192</v>
      </c>
      <c r="M673" t="s">
        <v>1815</v>
      </c>
      <c r="N673" t="s">
        <v>3193</v>
      </c>
      <c r="O673" t="s">
        <v>3194</v>
      </c>
      <c r="P673">
        <v>530</v>
      </c>
      <c r="Q673" t="b">
        <v>0</v>
      </c>
      <c r="R673" t="b">
        <v>1</v>
      </c>
      <c r="S673" t="b">
        <v>0</v>
      </c>
      <c r="T673" t="s">
        <v>63</v>
      </c>
      <c r="U673" t="b">
        <v>0</v>
      </c>
      <c r="V673" t="b">
        <v>0</v>
      </c>
      <c r="W673">
        <v>11330</v>
      </c>
      <c r="X673">
        <v>0</v>
      </c>
      <c r="Y673">
        <v>0</v>
      </c>
      <c r="Z673">
        <v>1</v>
      </c>
      <c r="AA673">
        <v>-1</v>
      </c>
      <c r="AB673">
        <v>-1</v>
      </c>
      <c r="AC673">
        <v>-1</v>
      </c>
      <c r="AD673">
        <v>-1</v>
      </c>
      <c r="AE673">
        <v>-1</v>
      </c>
      <c r="AF673">
        <v>1</v>
      </c>
      <c r="AG673">
        <v>117.21</v>
      </c>
      <c r="AH673" t="s">
        <v>503</v>
      </c>
      <c r="AI673" t="s">
        <v>3197</v>
      </c>
      <c r="AJ673" t="s">
        <v>62</v>
      </c>
      <c r="AK673">
        <v>2611988</v>
      </c>
      <c r="AL673">
        <v>2517346</v>
      </c>
      <c r="AM673">
        <v>2791649</v>
      </c>
      <c r="AN673">
        <v>2148218</v>
      </c>
      <c r="AO673">
        <v>3035093</v>
      </c>
      <c r="AP673">
        <v>2876250</v>
      </c>
      <c r="AQ673">
        <v>2991036</v>
      </c>
      <c r="AR673">
        <v>3137495</v>
      </c>
      <c r="AS673">
        <v>3099562</v>
      </c>
      <c r="AT673">
        <v>2943453</v>
      </c>
      <c r="AU673">
        <v>2802466</v>
      </c>
      <c r="AV673">
        <v>1620621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2640327.5876976801</v>
      </c>
      <c r="BD673">
        <v>2686520.0352935698</v>
      </c>
      <c r="BE673">
        <v>3076030.7304134499</v>
      </c>
      <c r="BF673">
        <v>2455513.0389197501</v>
      </c>
      <c r="BG673">
        <v>0</v>
      </c>
      <c r="BH673">
        <v>139330.32490040801</v>
      </c>
      <c r="BI673">
        <v>472900.38647709502</v>
      </c>
      <c r="BJ673">
        <v>76011.997808223299</v>
      </c>
      <c r="BK673">
        <v>726466.14601453103</v>
      </c>
      <c r="BL673">
        <v>0</v>
      </c>
    </row>
    <row r="674" spans="1:64" x14ac:dyDescent="0.3">
      <c r="A674">
        <v>10873</v>
      </c>
      <c r="B674">
        <v>14.93</v>
      </c>
      <c r="C674">
        <v>785.46216000000004</v>
      </c>
      <c r="D674">
        <f t="shared" si="10"/>
        <v>1.4768397158192952</v>
      </c>
      <c r="E674" t="s">
        <v>3003</v>
      </c>
      <c r="F674" t="s">
        <v>512</v>
      </c>
      <c r="G674" t="s">
        <v>62</v>
      </c>
      <c r="H674">
        <v>0.06</v>
      </c>
      <c r="I674" t="b">
        <v>0</v>
      </c>
      <c r="J674">
        <v>7.63</v>
      </c>
      <c r="K674">
        <v>785.46100000000001</v>
      </c>
      <c r="L674" t="s">
        <v>3004</v>
      </c>
      <c r="M674" t="s">
        <v>1815</v>
      </c>
      <c r="N674" t="s">
        <v>3005</v>
      </c>
      <c r="O674" t="s">
        <v>3006</v>
      </c>
      <c r="P674">
        <v>530</v>
      </c>
      <c r="Q674" t="b">
        <v>0</v>
      </c>
      <c r="R674" t="b">
        <v>1</v>
      </c>
      <c r="S674" t="b">
        <v>0</v>
      </c>
      <c r="T674" t="s">
        <v>63</v>
      </c>
      <c r="U674" t="b">
        <v>0</v>
      </c>
      <c r="V674" t="b">
        <v>0</v>
      </c>
      <c r="W674">
        <v>10873</v>
      </c>
      <c r="X674">
        <v>0</v>
      </c>
      <c r="Y674">
        <v>0</v>
      </c>
      <c r="Z674">
        <v>1</v>
      </c>
      <c r="AA674">
        <v>-1</v>
      </c>
      <c r="AB674">
        <v>-1</v>
      </c>
      <c r="AC674">
        <v>-1</v>
      </c>
      <c r="AD674">
        <v>-1</v>
      </c>
      <c r="AE674">
        <v>-1</v>
      </c>
      <c r="AF674">
        <v>1</v>
      </c>
      <c r="AG674">
        <v>7.98</v>
      </c>
      <c r="AH674" t="s">
        <v>496</v>
      </c>
      <c r="AI674" t="s">
        <v>3008</v>
      </c>
      <c r="AJ674" t="s">
        <v>62</v>
      </c>
      <c r="AK674">
        <v>0</v>
      </c>
      <c r="AL674">
        <v>15626</v>
      </c>
      <c r="AM674">
        <v>0</v>
      </c>
      <c r="AN674">
        <v>11862</v>
      </c>
      <c r="AO674">
        <v>0</v>
      </c>
      <c r="AP674">
        <v>0</v>
      </c>
      <c r="AQ674">
        <v>38357</v>
      </c>
      <c r="AR674">
        <v>56009</v>
      </c>
      <c r="AS674">
        <v>46666</v>
      </c>
      <c r="AT674">
        <v>50380</v>
      </c>
      <c r="AU674">
        <v>126258</v>
      </c>
      <c r="AV674">
        <v>85455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5208.8273564281399</v>
      </c>
      <c r="BD674">
        <v>3953.9955510497798</v>
      </c>
      <c r="BE674">
        <v>47010.596651060099</v>
      </c>
      <c r="BF674">
        <v>87364.5333437183</v>
      </c>
      <c r="BG674">
        <v>0</v>
      </c>
      <c r="BH674">
        <v>9021.9536291882305</v>
      </c>
      <c r="BI674">
        <v>6848.5211873195203</v>
      </c>
      <c r="BJ674">
        <v>8830.6526565426393</v>
      </c>
      <c r="BK674">
        <v>37975.150071412201</v>
      </c>
      <c r="BL674">
        <v>0</v>
      </c>
    </row>
    <row r="675" spans="1:64" x14ac:dyDescent="0.3">
      <c r="A675">
        <v>11062</v>
      </c>
      <c r="B675">
        <v>14.201000000000001</v>
      </c>
      <c r="C675">
        <v>795.46532999999999</v>
      </c>
      <c r="D675">
        <f t="shared" si="10"/>
        <v>1.4582638170303557</v>
      </c>
      <c r="E675" t="s">
        <v>3069</v>
      </c>
      <c r="F675" t="s">
        <v>512</v>
      </c>
      <c r="G675" t="s">
        <v>62</v>
      </c>
      <c r="H675">
        <v>0.67</v>
      </c>
      <c r="I675" t="b">
        <v>1</v>
      </c>
      <c r="J675">
        <v>7.23</v>
      </c>
      <c r="K675">
        <v>795.46649000000002</v>
      </c>
      <c r="L675" t="s">
        <v>3070</v>
      </c>
      <c r="M675" t="s">
        <v>1815</v>
      </c>
      <c r="N675" t="s">
        <v>3071</v>
      </c>
      <c r="O675" t="s">
        <v>3072</v>
      </c>
      <c r="P675">
        <v>530</v>
      </c>
      <c r="Q675" t="b">
        <v>0</v>
      </c>
      <c r="R675" t="b">
        <v>1</v>
      </c>
      <c r="S675" t="b">
        <v>0</v>
      </c>
      <c r="T675" t="s">
        <v>63</v>
      </c>
      <c r="U675" t="b">
        <v>0</v>
      </c>
      <c r="V675" t="b">
        <v>0</v>
      </c>
      <c r="W675">
        <v>11062</v>
      </c>
      <c r="X675">
        <v>0</v>
      </c>
      <c r="Y675">
        <v>0</v>
      </c>
      <c r="Z675">
        <v>1</v>
      </c>
      <c r="AA675">
        <v>0.4</v>
      </c>
      <c r="AB675">
        <v>0.8</v>
      </c>
      <c r="AC675">
        <v>0.33</v>
      </c>
      <c r="AD675">
        <v>5</v>
      </c>
      <c r="AE675">
        <v>0.2</v>
      </c>
      <c r="AF675">
        <v>1.03</v>
      </c>
      <c r="AG675">
        <v>923.58</v>
      </c>
      <c r="AH675" t="s">
        <v>495</v>
      </c>
      <c r="AI675" t="s">
        <v>3073</v>
      </c>
      <c r="AJ675" t="s">
        <v>3074</v>
      </c>
      <c r="AK675">
        <v>15026494</v>
      </c>
      <c r="AL675">
        <v>17329253</v>
      </c>
      <c r="AM675">
        <v>17772588</v>
      </c>
      <c r="AN675">
        <v>15801256</v>
      </c>
      <c r="AO675">
        <v>15471742</v>
      </c>
      <c r="AP675">
        <v>16026311</v>
      </c>
      <c r="AQ675">
        <v>16364448</v>
      </c>
      <c r="AR675">
        <v>16220840</v>
      </c>
      <c r="AS675">
        <v>15389877</v>
      </c>
      <c r="AT675">
        <v>13870661</v>
      </c>
      <c r="AU675">
        <v>14118612</v>
      </c>
      <c r="AV675">
        <v>12759072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16709444.949038099</v>
      </c>
      <c r="BD675">
        <v>15766436.199118501</v>
      </c>
      <c r="BE675">
        <v>15991721.6386541</v>
      </c>
      <c r="BF675">
        <v>13582781.437888701</v>
      </c>
      <c r="BG675">
        <v>0</v>
      </c>
      <c r="BH675">
        <v>1474238.80334945</v>
      </c>
      <c r="BI675">
        <v>278919.46710004</v>
      </c>
      <c r="BJ675">
        <v>526135.33815589501</v>
      </c>
      <c r="BK675">
        <v>724046.075149504</v>
      </c>
      <c r="BL675">
        <v>0</v>
      </c>
    </row>
    <row r="676" spans="1:64" x14ac:dyDescent="0.3">
      <c r="A676">
        <v>9686</v>
      </c>
      <c r="B676">
        <v>14.659000000000001</v>
      </c>
      <c r="C676">
        <v>725.40448000000004</v>
      </c>
      <c r="D676">
        <f t="shared" si="10"/>
        <v>1.3509722520319356</v>
      </c>
      <c r="E676" t="s">
        <v>2454</v>
      </c>
      <c r="F676" t="s">
        <v>512</v>
      </c>
      <c r="G676" t="s">
        <v>62</v>
      </c>
      <c r="H676">
        <v>0.67</v>
      </c>
      <c r="I676" t="b">
        <v>0</v>
      </c>
      <c r="J676">
        <v>6.95</v>
      </c>
      <c r="K676">
        <v>725.40350000000001</v>
      </c>
      <c r="L676" t="s">
        <v>2455</v>
      </c>
      <c r="M676" t="s">
        <v>1815</v>
      </c>
      <c r="N676" t="s">
        <v>2456</v>
      </c>
      <c r="O676" t="s">
        <v>2457</v>
      </c>
      <c r="P676">
        <v>530</v>
      </c>
      <c r="Q676" t="b">
        <v>0</v>
      </c>
      <c r="R676" t="b">
        <v>1</v>
      </c>
      <c r="S676" t="b">
        <v>0</v>
      </c>
      <c r="T676" t="s">
        <v>63</v>
      </c>
      <c r="U676" t="b">
        <v>0</v>
      </c>
      <c r="V676" t="b">
        <v>0</v>
      </c>
      <c r="W676">
        <v>9686</v>
      </c>
      <c r="X676">
        <v>0</v>
      </c>
      <c r="Y676">
        <v>0</v>
      </c>
      <c r="Z676">
        <v>1</v>
      </c>
      <c r="AA676">
        <v>-1</v>
      </c>
      <c r="AB676">
        <v>-1</v>
      </c>
      <c r="AC676">
        <v>-1</v>
      </c>
      <c r="AD676">
        <v>-1</v>
      </c>
      <c r="AE676">
        <v>-1</v>
      </c>
      <c r="AF676">
        <v>1</v>
      </c>
      <c r="AG676">
        <v>43.76</v>
      </c>
      <c r="AH676" t="s">
        <v>496</v>
      </c>
      <c r="AI676" t="s">
        <v>2460</v>
      </c>
      <c r="AJ676" t="s">
        <v>62</v>
      </c>
      <c r="AK676">
        <v>653867</v>
      </c>
      <c r="AL676">
        <v>604644</v>
      </c>
      <c r="AM676">
        <v>458099</v>
      </c>
      <c r="AN676">
        <v>603874</v>
      </c>
      <c r="AO676">
        <v>751352</v>
      </c>
      <c r="AP676">
        <v>473268</v>
      </c>
      <c r="AQ676">
        <v>1574247</v>
      </c>
      <c r="AR676">
        <v>1204223</v>
      </c>
      <c r="AS676">
        <v>1257006</v>
      </c>
      <c r="AT676">
        <v>1667964</v>
      </c>
      <c r="AU676">
        <v>2319051</v>
      </c>
      <c r="AV676">
        <v>1638787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572203.11241571896</v>
      </c>
      <c r="BD676">
        <v>609497.76901270996</v>
      </c>
      <c r="BE676">
        <v>1345158.6350584801</v>
      </c>
      <c r="BF676">
        <v>1875267.27558185</v>
      </c>
      <c r="BG676">
        <v>0</v>
      </c>
      <c r="BH676">
        <v>101836.109951113</v>
      </c>
      <c r="BI676">
        <v>139127.324712995</v>
      </c>
      <c r="BJ676">
        <v>200144.37240426001</v>
      </c>
      <c r="BK676">
        <v>384604.53674610599</v>
      </c>
      <c r="BL676">
        <v>0</v>
      </c>
    </row>
    <row r="677" spans="1:64" x14ac:dyDescent="0.3">
      <c r="A677">
        <v>9287</v>
      </c>
      <c r="B677">
        <v>13.134</v>
      </c>
      <c r="C677">
        <v>707.45141999999998</v>
      </c>
      <c r="D677">
        <f t="shared" si="10"/>
        <v>1.3004443419729861</v>
      </c>
      <c r="E677" t="s">
        <v>2203</v>
      </c>
      <c r="F677" t="s">
        <v>512</v>
      </c>
      <c r="G677" t="s">
        <v>62</v>
      </c>
      <c r="H677">
        <v>0.06</v>
      </c>
      <c r="I677" t="b">
        <v>0</v>
      </c>
      <c r="J677">
        <v>7.81</v>
      </c>
      <c r="K677">
        <v>707.45050000000003</v>
      </c>
      <c r="L677" t="s">
        <v>2204</v>
      </c>
      <c r="M677" t="s">
        <v>1815</v>
      </c>
      <c r="N677" t="s">
        <v>2205</v>
      </c>
      <c r="O677" t="s">
        <v>2206</v>
      </c>
      <c r="P677">
        <v>530</v>
      </c>
      <c r="Q677" t="b">
        <v>0</v>
      </c>
      <c r="R677" t="b">
        <v>1</v>
      </c>
      <c r="S677" t="b">
        <v>0</v>
      </c>
      <c r="T677" t="s">
        <v>63</v>
      </c>
      <c r="U677" t="b">
        <v>0</v>
      </c>
      <c r="V677" t="b">
        <v>0</v>
      </c>
      <c r="W677">
        <v>9287</v>
      </c>
      <c r="X677">
        <v>0</v>
      </c>
      <c r="Y677">
        <v>0</v>
      </c>
      <c r="Z677">
        <v>1</v>
      </c>
      <c r="AA677">
        <v>-1</v>
      </c>
      <c r="AB677">
        <v>-1</v>
      </c>
      <c r="AC677">
        <v>-1</v>
      </c>
      <c r="AD677">
        <v>-1</v>
      </c>
      <c r="AE677">
        <v>-1</v>
      </c>
      <c r="AF677">
        <v>1</v>
      </c>
      <c r="AG677">
        <v>6.67</v>
      </c>
      <c r="AH677" t="s">
        <v>504</v>
      </c>
      <c r="AI677" t="s">
        <v>2209</v>
      </c>
      <c r="AJ677" t="s">
        <v>62</v>
      </c>
      <c r="AK677">
        <v>114812</v>
      </c>
      <c r="AL677">
        <v>119019</v>
      </c>
      <c r="AM677">
        <v>125459</v>
      </c>
      <c r="AN677">
        <v>96536</v>
      </c>
      <c r="AO677">
        <v>68610</v>
      </c>
      <c r="AP677">
        <v>63651</v>
      </c>
      <c r="AQ677">
        <v>62701</v>
      </c>
      <c r="AR677">
        <v>109921</v>
      </c>
      <c r="AS677">
        <v>110907</v>
      </c>
      <c r="AT677">
        <v>63398</v>
      </c>
      <c r="AU677">
        <v>71914</v>
      </c>
      <c r="AV677">
        <v>80769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119763.5382562</v>
      </c>
      <c r="BD677">
        <v>76265.503851742702</v>
      </c>
      <c r="BE677">
        <v>94509.652784017293</v>
      </c>
      <c r="BF677">
        <v>72027.132052005807</v>
      </c>
      <c r="BG677">
        <v>0</v>
      </c>
      <c r="BH677">
        <v>5362.5068918827001</v>
      </c>
      <c r="BI677">
        <v>17728.6490626306</v>
      </c>
      <c r="BJ677">
        <v>27551.728332700401</v>
      </c>
      <c r="BK677">
        <v>8686.1134658972296</v>
      </c>
      <c r="BL677">
        <v>0</v>
      </c>
    </row>
    <row r="678" spans="1:64" x14ac:dyDescent="0.3">
      <c r="A678">
        <v>9871</v>
      </c>
      <c r="B678">
        <v>15.01</v>
      </c>
      <c r="C678">
        <v>735.48090000000002</v>
      </c>
      <c r="D678">
        <f t="shared" si="10"/>
        <v>1.2372841688310519</v>
      </c>
      <c r="E678" t="s">
        <v>2566</v>
      </c>
      <c r="F678" t="s">
        <v>512</v>
      </c>
      <c r="G678" t="s">
        <v>62</v>
      </c>
      <c r="H678">
        <v>0.5</v>
      </c>
      <c r="I678" t="b">
        <v>0</v>
      </c>
      <c r="J678">
        <v>8.15</v>
      </c>
      <c r="K678">
        <v>735.48181</v>
      </c>
      <c r="L678" t="s">
        <v>2567</v>
      </c>
      <c r="M678" t="s">
        <v>1815</v>
      </c>
      <c r="N678" t="s">
        <v>2568</v>
      </c>
      <c r="O678" t="s">
        <v>2569</v>
      </c>
      <c r="P678">
        <v>530</v>
      </c>
      <c r="Q678" t="b">
        <v>0</v>
      </c>
      <c r="R678" t="b">
        <v>1</v>
      </c>
      <c r="S678" t="b">
        <v>0</v>
      </c>
      <c r="T678" t="s">
        <v>63</v>
      </c>
      <c r="U678" t="b">
        <v>0</v>
      </c>
      <c r="V678" t="b">
        <v>0</v>
      </c>
      <c r="W678">
        <v>9871</v>
      </c>
      <c r="X678">
        <v>0</v>
      </c>
      <c r="Y678">
        <v>0</v>
      </c>
      <c r="Z678">
        <v>1</v>
      </c>
      <c r="AA678">
        <v>-1</v>
      </c>
      <c r="AB678">
        <v>-1</v>
      </c>
      <c r="AC678">
        <v>-1</v>
      </c>
      <c r="AD678">
        <v>-1</v>
      </c>
      <c r="AE678">
        <v>-1</v>
      </c>
      <c r="AF678">
        <v>1</v>
      </c>
      <c r="AG678">
        <v>87.33</v>
      </c>
      <c r="AH678" t="s">
        <v>494</v>
      </c>
      <c r="AI678" t="s">
        <v>2570</v>
      </c>
      <c r="AJ678" t="s">
        <v>62</v>
      </c>
      <c r="AK678">
        <v>1646446</v>
      </c>
      <c r="AL678">
        <v>1721416</v>
      </c>
      <c r="AM678">
        <v>1914746</v>
      </c>
      <c r="AN678">
        <v>1444015</v>
      </c>
      <c r="AO678">
        <v>1615293</v>
      </c>
      <c r="AP678">
        <v>1749024</v>
      </c>
      <c r="AQ678">
        <v>1498415</v>
      </c>
      <c r="AR678">
        <v>1794394</v>
      </c>
      <c r="AS678">
        <v>1720023</v>
      </c>
      <c r="AT678">
        <v>1518178</v>
      </c>
      <c r="AU678">
        <v>1461388</v>
      </c>
      <c r="AV678">
        <v>1499853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1760869.2638358499</v>
      </c>
      <c r="BD678">
        <v>1602777.60483274</v>
      </c>
      <c r="BE678">
        <v>1670944.0915850999</v>
      </c>
      <c r="BF678">
        <v>1493139.84807015</v>
      </c>
      <c r="BG678">
        <v>0</v>
      </c>
      <c r="BH678">
        <v>138432.85643842499</v>
      </c>
      <c r="BI678">
        <v>152889.202418687</v>
      </c>
      <c r="BJ678">
        <v>153972.14958250301</v>
      </c>
      <c r="BK678">
        <v>28984.460508189401</v>
      </c>
      <c r="BL678">
        <v>0</v>
      </c>
    </row>
    <row r="679" spans="1:64" x14ac:dyDescent="0.3">
      <c r="A679">
        <v>11021</v>
      </c>
      <c r="B679">
        <v>14.446</v>
      </c>
      <c r="C679">
        <v>793.46514999999999</v>
      </c>
      <c r="D679">
        <f t="shared" si="10"/>
        <v>1.2350873754710214</v>
      </c>
      <c r="E679" t="s">
        <v>3058</v>
      </c>
      <c r="F679" t="s">
        <v>512</v>
      </c>
      <c r="G679" t="s">
        <v>62</v>
      </c>
      <c r="H679">
        <v>0.33</v>
      </c>
      <c r="I679" t="b">
        <v>0</v>
      </c>
      <c r="J679">
        <v>7.75</v>
      </c>
      <c r="K679">
        <v>793.46613000000002</v>
      </c>
      <c r="L679" t="s">
        <v>3059</v>
      </c>
      <c r="M679" t="s">
        <v>1815</v>
      </c>
      <c r="N679" t="s">
        <v>3060</v>
      </c>
      <c r="O679" t="s">
        <v>3061</v>
      </c>
      <c r="P679">
        <v>530</v>
      </c>
      <c r="Q679" t="b">
        <v>0</v>
      </c>
      <c r="R679" t="b">
        <v>1</v>
      </c>
      <c r="S679" t="b">
        <v>0</v>
      </c>
      <c r="T679" t="s">
        <v>63</v>
      </c>
      <c r="U679" t="b">
        <v>0</v>
      </c>
      <c r="V679" t="b">
        <v>0</v>
      </c>
      <c r="W679">
        <v>11021</v>
      </c>
      <c r="X679">
        <v>0</v>
      </c>
      <c r="Y679">
        <v>0</v>
      </c>
      <c r="Z679">
        <v>1</v>
      </c>
      <c r="AA679">
        <v>-1</v>
      </c>
      <c r="AB679">
        <v>-1</v>
      </c>
      <c r="AC679">
        <v>-1</v>
      </c>
      <c r="AD679">
        <v>-1</v>
      </c>
      <c r="AE679">
        <v>-1</v>
      </c>
      <c r="AF679">
        <v>1</v>
      </c>
      <c r="AG679">
        <v>20.12</v>
      </c>
      <c r="AH679" t="s">
        <v>504</v>
      </c>
      <c r="AI679" t="s">
        <v>3062</v>
      </c>
      <c r="AJ679" t="s">
        <v>62</v>
      </c>
      <c r="AK679">
        <v>984010</v>
      </c>
      <c r="AL679">
        <v>831874</v>
      </c>
      <c r="AM679">
        <v>405521</v>
      </c>
      <c r="AN679">
        <v>609820</v>
      </c>
      <c r="AO679">
        <v>1020177</v>
      </c>
      <c r="AP679">
        <v>887727</v>
      </c>
      <c r="AQ679">
        <v>931735</v>
      </c>
      <c r="AR679">
        <v>1223325</v>
      </c>
      <c r="AS679">
        <v>1010266</v>
      </c>
      <c r="AT679">
        <v>1093284</v>
      </c>
      <c r="AU679">
        <v>1222688</v>
      </c>
      <c r="AV679">
        <v>700941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740468.43782043702</v>
      </c>
      <c r="BD679">
        <v>839241.42252901604</v>
      </c>
      <c r="BE679">
        <v>1055108.5428897699</v>
      </c>
      <c r="BF679">
        <v>1005637.38820086</v>
      </c>
      <c r="BG679">
        <v>0</v>
      </c>
      <c r="BH679">
        <v>299881.30586977501</v>
      </c>
      <c r="BI679">
        <v>209431.17853131</v>
      </c>
      <c r="BJ679">
        <v>150878.736376897</v>
      </c>
      <c r="BK679">
        <v>271691.63756916899</v>
      </c>
      <c r="BL679">
        <v>0</v>
      </c>
    </row>
    <row r="680" spans="1:64" x14ac:dyDescent="0.3">
      <c r="A680">
        <v>11470</v>
      </c>
      <c r="B680">
        <v>15.627000000000001</v>
      </c>
      <c r="C680">
        <v>821.49645999999996</v>
      </c>
      <c r="D680">
        <f t="shared" si="10"/>
        <v>1.1199061889456625</v>
      </c>
      <c r="E680" t="s">
        <v>3271</v>
      </c>
      <c r="F680" t="s">
        <v>512</v>
      </c>
      <c r="G680" t="s">
        <v>62</v>
      </c>
      <c r="H680">
        <v>0.17</v>
      </c>
      <c r="I680" t="b">
        <v>0</v>
      </c>
      <c r="J680">
        <v>8.1</v>
      </c>
      <c r="K680">
        <v>821.49738000000002</v>
      </c>
      <c r="L680" t="s">
        <v>3272</v>
      </c>
      <c r="M680" t="s">
        <v>1815</v>
      </c>
      <c r="N680" t="s">
        <v>3273</v>
      </c>
      <c r="O680" t="s">
        <v>3274</v>
      </c>
      <c r="P680">
        <v>530</v>
      </c>
      <c r="Q680" t="b">
        <v>0</v>
      </c>
      <c r="R680" t="b">
        <v>1</v>
      </c>
      <c r="S680" t="b">
        <v>0</v>
      </c>
      <c r="T680" t="s">
        <v>63</v>
      </c>
      <c r="U680" t="b">
        <v>0</v>
      </c>
      <c r="V680" t="b">
        <v>0</v>
      </c>
      <c r="W680">
        <v>11470</v>
      </c>
      <c r="X680">
        <v>0</v>
      </c>
      <c r="Y680">
        <v>0</v>
      </c>
      <c r="Z680">
        <v>1</v>
      </c>
      <c r="AA680">
        <v>-1</v>
      </c>
      <c r="AB680">
        <v>-1</v>
      </c>
      <c r="AC680">
        <v>-1</v>
      </c>
      <c r="AD680">
        <v>-1</v>
      </c>
      <c r="AE680">
        <v>-1</v>
      </c>
      <c r="AF680">
        <v>1</v>
      </c>
      <c r="AG680">
        <v>77.91</v>
      </c>
      <c r="AH680" t="s">
        <v>494</v>
      </c>
      <c r="AI680" t="s">
        <v>3275</v>
      </c>
      <c r="AJ680" t="s">
        <v>62</v>
      </c>
      <c r="AK680">
        <v>1433417</v>
      </c>
      <c r="AL680">
        <v>1188219</v>
      </c>
      <c r="AM680">
        <v>303907</v>
      </c>
      <c r="AN680">
        <v>594022</v>
      </c>
      <c r="AO680">
        <v>1618590</v>
      </c>
      <c r="AP680">
        <v>897556</v>
      </c>
      <c r="AQ680">
        <v>1200181</v>
      </c>
      <c r="AR680">
        <v>1233725</v>
      </c>
      <c r="AS680">
        <v>896014</v>
      </c>
      <c r="AT680">
        <v>1112705</v>
      </c>
      <c r="AU680">
        <v>1271128</v>
      </c>
      <c r="AV680">
        <v>765249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975180.78495744395</v>
      </c>
      <c r="BD680">
        <v>1036722.43119351</v>
      </c>
      <c r="BE680">
        <v>1109973.52590717</v>
      </c>
      <c r="BF680">
        <v>1049694.3145107899</v>
      </c>
      <c r="BG680">
        <v>0</v>
      </c>
      <c r="BH680">
        <v>594127.14646987605</v>
      </c>
      <c r="BI680">
        <v>526270.16614926804</v>
      </c>
      <c r="BJ680">
        <v>186051.79001515999</v>
      </c>
      <c r="BK680">
        <v>258758.76961414501</v>
      </c>
      <c r="BL680">
        <v>0</v>
      </c>
    </row>
    <row r="681" spans="1:64" x14ac:dyDescent="0.3">
      <c r="A681">
        <v>9327</v>
      </c>
      <c r="B681">
        <v>16.372</v>
      </c>
      <c r="C681">
        <v>709.43047999999999</v>
      </c>
      <c r="D681">
        <f t="shared" si="10"/>
        <v>1.1135705357046981</v>
      </c>
      <c r="E681" t="s">
        <v>2224</v>
      </c>
      <c r="F681" t="s">
        <v>512</v>
      </c>
      <c r="G681" t="s">
        <v>62</v>
      </c>
      <c r="H681">
        <v>0.61</v>
      </c>
      <c r="I681" t="b">
        <v>0</v>
      </c>
      <c r="J681">
        <v>7.54</v>
      </c>
      <c r="K681">
        <v>709.42969000000005</v>
      </c>
      <c r="L681" t="s">
        <v>2225</v>
      </c>
      <c r="M681" t="s">
        <v>1815</v>
      </c>
      <c r="N681" t="s">
        <v>2226</v>
      </c>
      <c r="O681" t="s">
        <v>2227</v>
      </c>
      <c r="P681">
        <v>530</v>
      </c>
      <c r="Q681" t="b">
        <v>0</v>
      </c>
      <c r="R681" t="b">
        <v>1</v>
      </c>
      <c r="S681" t="b">
        <v>0</v>
      </c>
      <c r="T681" t="s">
        <v>63</v>
      </c>
      <c r="U681" t="b">
        <v>0</v>
      </c>
      <c r="V681" t="b">
        <v>0</v>
      </c>
      <c r="W681">
        <v>9327</v>
      </c>
      <c r="X681">
        <v>0</v>
      </c>
      <c r="Y681">
        <v>0</v>
      </c>
      <c r="Z681">
        <v>1</v>
      </c>
      <c r="AA681">
        <v>-1</v>
      </c>
      <c r="AB681">
        <v>-1</v>
      </c>
      <c r="AC681">
        <v>-1</v>
      </c>
      <c r="AD681">
        <v>-1</v>
      </c>
      <c r="AE681">
        <v>-1</v>
      </c>
      <c r="AF681">
        <v>1</v>
      </c>
      <c r="AG681">
        <v>44.75</v>
      </c>
      <c r="AH681" t="s">
        <v>504</v>
      </c>
      <c r="AI681" t="s">
        <v>2229</v>
      </c>
      <c r="AJ681" t="s">
        <v>62</v>
      </c>
      <c r="AK681">
        <v>666935</v>
      </c>
      <c r="AL681">
        <v>664870</v>
      </c>
      <c r="AM681">
        <v>618568</v>
      </c>
      <c r="AN681">
        <v>498465</v>
      </c>
      <c r="AO681">
        <v>789267</v>
      </c>
      <c r="AP681">
        <v>794022</v>
      </c>
      <c r="AQ681">
        <v>867975</v>
      </c>
      <c r="AR681">
        <v>1173887</v>
      </c>
      <c r="AS681">
        <v>1048487</v>
      </c>
      <c r="AT681">
        <v>1034719</v>
      </c>
      <c r="AU681">
        <v>1082725</v>
      </c>
      <c r="AV681">
        <v>658985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650124.74520881602</v>
      </c>
      <c r="BD681">
        <v>693918.07673239603</v>
      </c>
      <c r="BE681">
        <v>1030116.3652601599</v>
      </c>
      <c r="BF681">
        <v>925476.51149414398</v>
      </c>
      <c r="BG681">
        <v>0</v>
      </c>
      <c r="BH681">
        <v>27348.0558769249</v>
      </c>
      <c r="BI681">
        <v>169284.437238788</v>
      </c>
      <c r="BJ681">
        <v>153781.21687356001</v>
      </c>
      <c r="BK681">
        <v>232033.370151482</v>
      </c>
      <c r="BL681">
        <v>0</v>
      </c>
    </row>
    <row r="682" spans="1:64" x14ac:dyDescent="0.3">
      <c r="A682">
        <v>11651</v>
      </c>
      <c r="B682">
        <v>15.006</v>
      </c>
      <c r="C682">
        <v>833.51769999999999</v>
      </c>
      <c r="D682">
        <f t="shared" si="10"/>
        <v>1.1037545868677137</v>
      </c>
      <c r="E682" t="s">
        <v>3321</v>
      </c>
      <c r="F682" t="s">
        <v>512</v>
      </c>
      <c r="G682" t="s">
        <v>62</v>
      </c>
      <c r="H682">
        <v>0.17</v>
      </c>
      <c r="I682" t="b">
        <v>0</v>
      </c>
      <c r="J682">
        <v>7.95</v>
      </c>
      <c r="K682">
        <v>833.51862000000006</v>
      </c>
      <c r="L682" t="s">
        <v>3322</v>
      </c>
      <c r="M682" t="s">
        <v>1815</v>
      </c>
      <c r="N682" t="s">
        <v>3323</v>
      </c>
      <c r="O682" t="s">
        <v>3324</v>
      </c>
      <c r="P682">
        <v>530</v>
      </c>
      <c r="Q682" t="b">
        <v>0</v>
      </c>
      <c r="R682" t="b">
        <v>1</v>
      </c>
      <c r="S682" t="b">
        <v>0</v>
      </c>
      <c r="T682" t="s">
        <v>63</v>
      </c>
      <c r="U682" t="b">
        <v>0</v>
      </c>
      <c r="V682" t="b">
        <v>0</v>
      </c>
      <c r="W682">
        <v>11651</v>
      </c>
      <c r="X682">
        <v>0</v>
      </c>
      <c r="Y682">
        <v>0</v>
      </c>
      <c r="Z682">
        <v>1</v>
      </c>
      <c r="AA682">
        <v>-1</v>
      </c>
      <c r="AB682">
        <v>-1</v>
      </c>
      <c r="AC682">
        <v>-1</v>
      </c>
      <c r="AD682">
        <v>-1</v>
      </c>
      <c r="AE682">
        <v>-1</v>
      </c>
      <c r="AF682">
        <v>1</v>
      </c>
      <c r="AG682">
        <v>20.91</v>
      </c>
      <c r="AH682" t="s">
        <v>498</v>
      </c>
      <c r="AI682" t="s">
        <v>3325</v>
      </c>
      <c r="AJ682" t="s">
        <v>62</v>
      </c>
      <c r="AK682">
        <v>68120</v>
      </c>
      <c r="AL682">
        <v>298692</v>
      </c>
      <c r="AM682">
        <v>161729</v>
      </c>
      <c r="AN682">
        <v>273968</v>
      </c>
      <c r="AO682">
        <v>265109</v>
      </c>
      <c r="AP682">
        <v>251073</v>
      </c>
      <c r="AQ682">
        <v>232069</v>
      </c>
      <c r="AR682">
        <v>257200</v>
      </c>
      <c r="AS682">
        <v>318736</v>
      </c>
      <c r="AT682">
        <v>211697</v>
      </c>
      <c r="AU682">
        <v>172131</v>
      </c>
      <c r="AV682">
        <v>199829</v>
      </c>
      <c r="AW682">
        <v>0</v>
      </c>
      <c r="AX682">
        <v>10137</v>
      </c>
      <c r="AY682">
        <v>0</v>
      </c>
      <c r="AZ682">
        <v>33841</v>
      </c>
      <c r="BA682">
        <v>0</v>
      </c>
      <c r="BB682">
        <v>0</v>
      </c>
      <c r="BC682">
        <v>176180.26969758101</v>
      </c>
      <c r="BD682">
        <v>263383.08587474399</v>
      </c>
      <c r="BE682">
        <v>269335.00238006702</v>
      </c>
      <c r="BF682">
        <v>194552.429679814</v>
      </c>
      <c r="BG682">
        <v>7329.6439920105504</v>
      </c>
      <c r="BH682">
        <v>115963.624971874</v>
      </c>
      <c r="BI682">
        <v>11544.7948280583</v>
      </c>
      <c r="BJ682">
        <v>44589.761428425198</v>
      </c>
      <c r="BK682">
        <v>20303.9923081614</v>
      </c>
      <c r="BL682">
        <v>13606.0372968719</v>
      </c>
    </row>
    <row r="683" spans="1:64" x14ac:dyDescent="0.3">
      <c r="A683">
        <v>9916</v>
      </c>
      <c r="B683">
        <v>15.493</v>
      </c>
      <c r="C683">
        <v>737.42547999999999</v>
      </c>
      <c r="D683">
        <f t="shared" si="10"/>
        <v>1.0848565578610108</v>
      </c>
      <c r="E683" t="s">
        <v>2590</v>
      </c>
      <c r="F683" t="s">
        <v>512</v>
      </c>
      <c r="G683" t="s">
        <v>62</v>
      </c>
      <c r="H683">
        <v>0.39</v>
      </c>
      <c r="I683" t="b">
        <v>0</v>
      </c>
      <c r="J683">
        <v>6.96</v>
      </c>
      <c r="K683">
        <v>737.42467999999997</v>
      </c>
      <c r="L683" t="s">
        <v>2591</v>
      </c>
      <c r="M683" t="s">
        <v>1815</v>
      </c>
      <c r="N683" t="s">
        <v>2592</v>
      </c>
      <c r="O683" t="s">
        <v>2593</v>
      </c>
      <c r="P683">
        <v>530</v>
      </c>
      <c r="Q683" t="b">
        <v>0</v>
      </c>
      <c r="R683" t="b">
        <v>1</v>
      </c>
      <c r="S683" t="b">
        <v>0</v>
      </c>
      <c r="T683" t="s">
        <v>63</v>
      </c>
      <c r="U683" t="b">
        <v>0</v>
      </c>
      <c r="V683" t="b">
        <v>0</v>
      </c>
      <c r="W683">
        <v>9916</v>
      </c>
      <c r="X683">
        <v>0</v>
      </c>
      <c r="Y683">
        <v>0</v>
      </c>
      <c r="Z683">
        <v>1</v>
      </c>
      <c r="AA683">
        <v>-1</v>
      </c>
      <c r="AB683">
        <v>-1</v>
      </c>
      <c r="AC683">
        <v>-1</v>
      </c>
      <c r="AD683">
        <v>-1</v>
      </c>
      <c r="AE683">
        <v>-1</v>
      </c>
      <c r="AF683">
        <v>1</v>
      </c>
      <c r="AG683">
        <v>49.22</v>
      </c>
      <c r="AH683" t="s">
        <v>498</v>
      </c>
      <c r="AI683" t="s">
        <v>2594</v>
      </c>
      <c r="AJ683" t="s">
        <v>62</v>
      </c>
      <c r="AK683">
        <v>40025</v>
      </c>
      <c r="AL683">
        <v>25530</v>
      </c>
      <c r="AM683">
        <v>92966</v>
      </c>
      <c r="AN683">
        <v>95422</v>
      </c>
      <c r="AO683">
        <v>106975</v>
      </c>
      <c r="AP683">
        <v>58196</v>
      </c>
      <c r="AQ683">
        <v>462231</v>
      </c>
      <c r="AR683">
        <v>619798</v>
      </c>
      <c r="AS683">
        <v>590348</v>
      </c>
      <c r="AT683">
        <v>605014</v>
      </c>
      <c r="AU683">
        <v>986041</v>
      </c>
      <c r="AV683">
        <v>450100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52840.540261264898</v>
      </c>
      <c r="BD683">
        <v>86864.255577777498</v>
      </c>
      <c r="BE683">
        <v>557458.95622173103</v>
      </c>
      <c r="BF683">
        <v>680384.72061448498</v>
      </c>
      <c r="BG683">
        <v>0</v>
      </c>
      <c r="BH683">
        <v>35497.804996710001</v>
      </c>
      <c r="BI683">
        <v>25490.251911986699</v>
      </c>
      <c r="BJ683">
        <v>83773.675144004999</v>
      </c>
      <c r="BK683">
        <v>275805.765868977</v>
      </c>
      <c r="BL683">
        <v>0</v>
      </c>
    </row>
    <row r="684" spans="1:64" x14ac:dyDescent="0.3">
      <c r="A684">
        <v>10797</v>
      </c>
      <c r="B684">
        <v>13.422000000000001</v>
      </c>
      <c r="C684">
        <v>781.45012999999994</v>
      </c>
      <c r="D684">
        <f t="shared" si="10"/>
        <v>1.0237367047813959</v>
      </c>
      <c r="E684" t="s">
        <v>2966</v>
      </c>
      <c r="F684" t="s">
        <v>512</v>
      </c>
      <c r="G684" t="s">
        <v>62</v>
      </c>
      <c r="H684">
        <v>0.67</v>
      </c>
      <c r="I684" t="b">
        <v>1</v>
      </c>
      <c r="J684">
        <v>6.97</v>
      </c>
      <c r="K684">
        <v>781.45092999999997</v>
      </c>
      <c r="L684" t="s">
        <v>2967</v>
      </c>
      <c r="M684" t="s">
        <v>1815</v>
      </c>
      <c r="N684" t="s">
        <v>2968</v>
      </c>
      <c r="O684" t="s">
        <v>2969</v>
      </c>
      <c r="P684">
        <v>530</v>
      </c>
      <c r="Q684" t="b">
        <v>0</v>
      </c>
      <c r="R684" t="b">
        <v>1</v>
      </c>
      <c r="S684" t="b">
        <v>0</v>
      </c>
      <c r="T684" t="s">
        <v>63</v>
      </c>
      <c r="U684" t="b">
        <v>0</v>
      </c>
      <c r="V684" t="b">
        <v>0</v>
      </c>
      <c r="W684">
        <v>10797</v>
      </c>
      <c r="X684">
        <v>0</v>
      </c>
      <c r="Y684">
        <v>0</v>
      </c>
      <c r="Z684">
        <v>1</v>
      </c>
      <c r="AA684">
        <v>0.56000000000000005</v>
      </c>
      <c r="AB684">
        <v>1</v>
      </c>
      <c r="AC684">
        <v>0.32</v>
      </c>
      <c r="AD684">
        <v>5</v>
      </c>
      <c r="AE684">
        <v>0.2</v>
      </c>
      <c r="AF684">
        <v>1.1000000000000001</v>
      </c>
      <c r="AG684">
        <v>243.72</v>
      </c>
      <c r="AH684" t="s">
        <v>501</v>
      </c>
      <c r="AI684" t="s">
        <v>2970</v>
      </c>
      <c r="AJ684" t="s">
        <v>2971</v>
      </c>
      <c r="AK684">
        <v>5904584</v>
      </c>
      <c r="AL684">
        <v>6785219</v>
      </c>
      <c r="AM684">
        <v>6966471</v>
      </c>
      <c r="AN684">
        <v>5819325</v>
      </c>
      <c r="AO684">
        <v>6042568</v>
      </c>
      <c r="AP684">
        <v>6008433</v>
      </c>
      <c r="AQ684">
        <v>7314217</v>
      </c>
      <c r="AR684">
        <v>7164492</v>
      </c>
      <c r="AS684">
        <v>7105778</v>
      </c>
      <c r="AT684">
        <v>6353798</v>
      </c>
      <c r="AU684">
        <v>6506944</v>
      </c>
      <c r="AV684">
        <v>6196562</v>
      </c>
      <c r="AW684">
        <v>0</v>
      </c>
      <c r="AX684">
        <v>0</v>
      </c>
      <c r="AY684">
        <v>0</v>
      </c>
      <c r="AZ684">
        <v>11993</v>
      </c>
      <c r="BA684">
        <v>0</v>
      </c>
      <c r="BB684">
        <v>8496</v>
      </c>
      <c r="BC684">
        <v>6552091.7528585596</v>
      </c>
      <c r="BD684">
        <v>5956775.41727685</v>
      </c>
      <c r="BE684">
        <v>7194828.9568900503</v>
      </c>
      <c r="BF684">
        <v>6352434.7577599799</v>
      </c>
      <c r="BG684">
        <v>3414.905597077</v>
      </c>
      <c r="BH684">
        <v>568033.80446307804</v>
      </c>
      <c r="BI684">
        <v>120252.606555951</v>
      </c>
      <c r="BJ684">
        <v>107479.81844683101</v>
      </c>
      <c r="BK684">
        <v>155195.68745954399</v>
      </c>
      <c r="BL684">
        <v>5404.7101353677099</v>
      </c>
    </row>
    <row r="685" spans="1:64" x14ac:dyDescent="0.3">
      <c r="A685">
        <v>11239</v>
      </c>
      <c r="B685">
        <v>13.48</v>
      </c>
      <c r="C685">
        <v>805.48650999999995</v>
      </c>
      <c r="D685">
        <f t="shared" si="10"/>
        <v>0.98077275712702716</v>
      </c>
      <c r="E685" t="s">
        <v>3147</v>
      </c>
      <c r="F685" t="s">
        <v>512</v>
      </c>
      <c r="G685" t="s">
        <v>62</v>
      </c>
      <c r="H685">
        <v>0.67</v>
      </c>
      <c r="I685" t="b">
        <v>0</v>
      </c>
      <c r="J685">
        <v>7.82</v>
      </c>
      <c r="K685">
        <v>805.4873</v>
      </c>
      <c r="L685" t="s">
        <v>3148</v>
      </c>
      <c r="M685" t="s">
        <v>1815</v>
      </c>
      <c r="N685" t="s">
        <v>3149</v>
      </c>
      <c r="O685" t="s">
        <v>3150</v>
      </c>
      <c r="P685">
        <v>530</v>
      </c>
      <c r="Q685" t="b">
        <v>0</v>
      </c>
      <c r="R685" t="b">
        <v>1</v>
      </c>
      <c r="S685" t="b">
        <v>0</v>
      </c>
      <c r="T685" t="s">
        <v>63</v>
      </c>
      <c r="U685" t="b">
        <v>0</v>
      </c>
      <c r="V685" t="b">
        <v>0</v>
      </c>
      <c r="W685">
        <v>11239</v>
      </c>
      <c r="X685">
        <v>0</v>
      </c>
      <c r="Y685">
        <v>0</v>
      </c>
      <c r="Z685">
        <v>1</v>
      </c>
      <c r="AA685">
        <v>-1</v>
      </c>
      <c r="AB685">
        <v>-1</v>
      </c>
      <c r="AC685">
        <v>-1</v>
      </c>
      <c r="AD685">
        <v>-1</v>
      </c>
      <c r="AE685">
        <v>-1</v>
      </c>
      <c r="AF685">
        <v>1</v>
      </c>
      <c r="AG685">
        <v>12.34</v>
      </c>
      <c r="AH685" t="s">
        <v>501</v>
      </c>
      <c r="AI685" t="s">
        <v>3151</v>
      </c>
      <c r="AJ685" t="s">
        <v>62</v>
      </c>
      <c r="AK685">
        <v>117299</v>
      </c>
      <c r="AL685">
        <v>107061</v>
      </c>
      <c r="AM685">
        <v>134807</v>
      </c>
      <c r="AN685">
        <v>109017</v>
      </c>
      <c r="AO685">
        <v>114701</v>
      </c>
      <c r="AP685">
        <v>93313</v>
      </c>
      <c r="AQ685">
        <v>137225</v>
      </c>
      <c r="AR685">
        <v>51096</v>
      </c>
      <c r="AS685">
        <v>146966</v>
      </c>
      <c r="AT685">
        <v>141623</v>
      </c>
      <c r="AU685">
        <v>128201</v>
      </c>
      <c r="AV685">
        <v>141908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119722.276064288</v>
      </c>
      <c r="BD685">
        <v>105677.137460105</v>
      </c>
      <c r="BE685">
        <v>111762.59119555001</v>
      </c>
      <c r="BF685">
        <v>137244.07791803099</v>
      </c>
      <c r="BG685">
        <v>0</v>
      </c>
      <c r="BH685">
        <v>14030.6919540993</v>
      </c>
      <c r="BI685">
        <v>11078.368017337199</v>
      </c>
      <c r="BJ685">
        <v>52763.849288696198</v>
      </c>
      <c r="BK685">
        <v>7832.93604959804</v>
      </c>
      <c r="BL685">
        <v>0</v>
      </c>
    </row>
    <row r="686" spans="1:64" x14ac:dyDescent="0.3">
      <c r="A686">
        <v>10803</v>
      </c>
      <c r="B686">
        <v>15.852</v>
      </c>
      <c r="C686">
        <v>781.52435000000003</v>
      </c>
      <c r="D686">
        <f t="shared" si="10"/>
        <v>0.93407285627005943</v>
      </c>
      <c r="E686" t="s">
        <v>2976</v>
      </c>
      <c r="F686" t="s">
        <v>512</v>
      </c>
      <c r="G686" t="s">
        <v>62</v>
      </c>
      <c r="H686">
        <v>0.33</v>
      </c>
      <c r="I686" t="b">
        <v>0</v>
      </c>
      <c r="J686">
        <v>8.7100000000000009</v>
      </c>
      <c r="K686">
        <v>781.52362000000005</v>
      </c>
      <c r="L686" t="s">
        <v>2977</v>
      </c>
      <c r="M686" t="s">
        <v>1815</v>
      </c>
      <c r="N686" t="s">
        <v>2978</v>
      </c>
      <c r="O686" t="s">
        <v>2979</v>
      </c>
      <c r="P686">
        <v>530</v>
      </c>
      <c r="Q686" t="b">
        <v>0</v>
      </c>
      <c r="R686" t="b">
        <v>1</v>
      </c>
      <c r="S686" t="b">
        <v>0</v>
      </c>
      <c r="T686" t="s">
        <v>63</v>
      </c>
      <c r="U686" t="b">
        <v>0</v>
      </c>
      <c r="V686" t="b">
        <v>0</v>
      </c>
      <c r="W686">
        <v>10803</v>
      </c>
      <c r="X686">
        <v>0</v>
      </c>
      <c r="Y686">
        <v>0</v>
      </c>
      <c r="Z686">
        <v>1</v>
      </c>
      <c r="AA686">
        <v>-1</v>
      </c>
      <c r="AB686">
        <v>-1</v>
      </c>
      <c r="AC686">
        <v>-1</v>
      </c>
      <c r="AD686">
        <v>-1</v>
      </c>
      <c r="AE686">
        <v>-1</v>
      </c>
      <c r="AF686">
        <v>1</v>
      </c>
      <c r="AG686">
        <v>14.16</v>
      </c>
      <c r="AH686" t="s">
        <v>499</v>
      </c>
      <c r="AI686" t="s">
        <v>2980</v>
      </c>
      <c r="AJ686" t="s">
        <v>62</v>
      </c>
      <c r="AK686">
        <v>79340</v>
      </c>
      <c r="AL686">
        <v>105795</v>
      </c>
      <c r="AM686">
        <v>152024</v>
      </c>
      <c r="AN686">
        <v>51189</v>
      </c>
      <c r="AO686">
        <v>24354</v>
      </c>
      <c r="AP686">
        <v>45738</v>
      </c>
      <c r="AQ686">
        <v>99505</v>
      </c>
      <c r="AR686">
        <v>15548</v>
      </c>
      <c r="AS686">
        <v>48150</v>
      </c>
      <c r="AT686">
        <v>0</v>
      </c>
      <c r="AU686">
        <v>28726</v>
      </c>
      <c r="AV686">
        <v>29040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112386.480690125</v>
      </c>
      <c r="BD686">
        <v>40426.811726533699</v>
      </c>
      <c r="BE686">
        <v>54400.901187875999</v>
      </c>
      <c r="BF686">
        <v>19255.422604683201</v>
      </c>
      <c r="BG686">
        <v>0</v>
      </c>
      <c r="BH686">
        <v>36787.165307692499</v>
      </c>
      <c r="BI686">
        <v>14184.1031722676</v>
      </c>
      <c r="BJ686">
        <v>42326.0754278409</v>
      </c>
      <c r="BK686">
        <v>16676.427513003699</v>
      </c>
      <c r="BL686">
        <v>0</v>
      </c>
    </row>
    <row r="687" spans="1:64" x14ac:dyDescent="0.3">
      <c r="A687">
        <v>10872</v>
      </c>
      <c r="B687">
        <v>14.647</v>
      </c>
      <c r="C687">
        <v>785.46172999999999</v>
      </c>
      <c r="D687">
        <f t="shared" si="10"/>
        <v>0.92939051076490942</v>
      </c>
      <c r="E687" t="s">
        <v>3003</v>
      </c>
      <c r="F687" t="s">
        <v>512</v>
      </c>
      <c r="G687" t="s">
        <v>62</v>
      </c>
      <c r="H687">
        <v>0.39</v>
      </c>
      <c r="I687" t="b">
        <v>0</v>
      </c>
      <c r="J687">
        <v>7.63</v>
      </c>
      <c r="K687">
        <v>785.46100000000001</v>
      </c>
      <c r="L687" t="s">
        <v>3004</v>
      </c>
      <c r="M687" t="s">
        <v>1815</v>
      </c>
      <c r="N687" t="s">
        <v>3005</v>
      </c>
      <c r="O687" t="s">
        <v>3006</v>
      </c>
      <c r="P687">
        <v>530</v>
      </c>
      <c r="Q687" t="b">
        <v>0</v>
      </c>
      <c r="R687" t="b">
        <v>1</v>
      </c>
      <c r="S687" t="b">
        <v>0</v>
      </c>
      <c r="T687" t="s">
        <v>63</v>
      </c>
      <c r="U687" t="b">
        <v>0</v>
      </c>
      <c r="V687" t="b">
        <v>0</v>
      </c>
      <c r="W687">
        <v>10872</v>
      </c>
      <c r="X687">
        <v>0</v>
      </c>
      <c r="Y687">
        <v>0</v>
      </c>
      <c r="Z687">
        <v>1</v>
      </c>
      <c r="AA687">
        <v>-1</v>
      </c>
      <c r="AB687">
        <v>-1</v>
      </c>
      <c r="AC687">
        <v>-1</v>
      </c>
      <c r="AD687">
        <v>-1</v>
      </c>
      <c r="AE687">
        <v>-1</v>
      </c>
      <c r="AF687">
        <v>1</v>
      </c>
      <c r="AG687">
        <v>44.08</v>
      </c>
      <c r="AH687" t="s">
        <v>503</v>
      </c>
      <c r="AI687" t="s">
        <v>3007</v>
      </c>
      <c r="AJ687" t="s">
        <v>62</v>
      </c>
      <c r="AK687">
        <v>149546</v>
      </c>
      <c r="AL687">
        <v>174191</v>
      </c>
      <c r="AM687">
        <v>132760</v>
      </c>
      <c r="AN687">
        <v>134480</v>
      </c>
      <c r="AO687">
        <v>73409</v>
      </c>
      <c r="AP687">
        <v>125421</v>
      </c>
      <c r="AQ687">
        <v>609456</v>
      </c>
      <c r="AR687">
        <v>501030</v>
      </c>
      <c r="AS687">
        <v>535516</v>
      </c>
      <c r="AT687">
        <v>582047</v>
      </c>
      <c r="AU687">
        <v>838194</v>
      </c>
      <c r="AV687">
        <v>557955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152165.95756713799</v>
      </c>
      <c r="BD687">
        <v>111103.206807875</v>
      </c>
      <c r="BE687">
        <v>548667.10797600297</v>
      </c>
      <c r="BF687">
        <v>659398.88226446905</v>
      </c>
      <c r="BG687">
        <v>0</v>
      </c>
      <c r="BH687">
        <v>20839.349379987099</v>
      </c>
      <c r="BI687">
        <v>32956.627991014699</v>
      </c>
      <c r="BJ687">
        <v>55396.520078903101</v>
      </c>
      <c r="BK687">
        <v>155309.15640188099</v>
      </c>
      <c r="BL687">
        <v>0</v>
      </c>
    </row>
    <row r="688" spans="1:64" x14ac:dyDescent="0.3">
      <c r="A688">
        <v>11063</v>
      </c>
      <c r="B688">
        <v>13.919</v>
      </c>
      <c r="C688">
        <v>795.46576000000005</v>
      </c>
      <c r="D688">
        <f t="shared" si="10"/>
        <v>0.91770050549321891</v>
      </c>
      <c r="E688" t="s">
        <v>3069</v>
      </c>
      <c r="F688" t="s">
        <v>512</v>
      </c>
      <c r="G688" t="s">
        <v>62</v>
      </c>
      <c r="H688">
        <v>0.67</v>
      </c>
      <c r="I688" t="b">
        <v>1</v>
      </c>
      <c r="J688">
        <v>7.23</v>
      </c>
      <c r="K688">
        <v>795.46649000000002</v>
      </c>
      <c r="L688" t="s">
        <v>3070</v>
      </c>
      <c r="M688" t="s">
        <v>1815</v>
      </c>
      <c r="N688" t="s">
        <v>3071</v>
      </c>
      <c r="O688" t="s">
        <v>3072</v>
      </c>
      <c r="P688">
        <v>530</v>
      </c>
      <c r="Q688" t="b">
        <v>0</v>
      </c>
      <c r="R688" t="b">
        <v>1</v>
      </c>
      <c r="S688" t="b">
        <v>0</v>
      </c>
      <c r="T688" t="s">
        <v>63</v>
      </c>
      <c r="U688" t="b">
        <v>0</v>
      </c>
      <c r="V688" t="b">
        <v>0</v>
      </c>
      <c r="W688">
        <v>11063</v>
      </c>
      <c r="X688">
        <v>0</v>
      </c>
      <c r="Y688">
        <v>0</v>
      </c>
      <c r="Z688">
        <v>1</v>
      </c>
      <c r="AA688">
        <v>0.51</v>
      </c>
      <c r="AB688">
        <v>0.97</v>
      </c>
      <c r="AC688">
        <v>0.33</v>
      </c>
      <c r="AD688">
        <v>5</v>
      </c>
      <c r="AE688">
        <v>0.2</v>
      </c>
      <c r="AF688">
        <v>1.08</v>
      </c>
      <c r="AG688">
        <v>1098.32</v>
      </c>
      <c r="AH688" t="s">
        <v>501</v>
      </c>
      <c r="AI688" t="s">
        <v>3075</v>
      </c>
      <c r="AJ688" t="s">
        <v>3076</v>
      </c>
      <c r="AK688">
        <v>24374206</v>
      </c>
      <c r="AL688">
        <v>29821882</v>
      </c>
      <c r="AM688">
        <v>31109531</v>
      </c>
      <c r="AN688">
        <v>20475034</v>
      </c>
      <c r="AO688">
        <v>22247510</v>
      </c>
      <c r="AP688">
        <v>20468283</v>
      </c>
      <c r="AQ688">
        <v>24134452</v>
      </c>
      <c r="AR688">
        <v>25767168</v>
      </c>
      <c r="AS688">
        <v>22938375</v>
      </c>
      <c r="AT688">
        <v>17911322</v>
      </c>
      <c r="AU688">
        <v>19274841</v>
      </c>
      <c r="AV688">
        <v>17246956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6374</v>
      </c>
      <c r="BC688">
        <v>28435206.225712299</v>
      </c>
      <c r="BD688">
        <v>21063608.834306698</v>
      </c>
      <c r="BE688">
        <v>24279998.362788402</v>
      </c>
      <c r="BF688">
        <v>18144373.0066339</v>
      </c>
      <c r="BG688">
        <v>1062.37993627538</v>
      </c>
      <c r="BH688">
        <v>3575374.5360089699</v>
      </c>
      <c r="BI688">
        <v>1025293.74627205</v>
      </c>
      <c r="BJ688">
        <v>1420002.23289329</v>
      </c>
      <c r="BK688">
        <v>1033834.30941181</v>
      </c>
      <c r="BL688">
        <v>2602.2887568452002</v>
      </c>
    </row>
    <row r="689" spans="1:64" x14ac:dyDescent="0.3">
      <c r="A689">
        <v>11292</v>
      </c>
      <c r="B689">
        <v>15.04</v>
      </c>
      <c r="C689">
        <v>809.48145</v>
      </c>
      <c r="D689">
        <f t="shared" si="10"/>
        <v>0.9018110812222162</v>
      </c>
      <c r="E689" t="s">
        <v>3168</v>
      </c>
      <c r="F689" t="s">
        <v>512</v>
      </c>
      <c r="G689" t="s">
        <v>62</v>
      </c>
      <c r="H689">
        <v>0.67</v>
      </c>
      <c r="I689" t="b">
        <v>1</v>
      </c>
      <c r="J689">
        <v>7.62</v>
      </c>
      <c r="K689">
        <v>809.48217999999997</v>
      </c>
      <c r="L689" t="s">
        <v>3169</v>
      </c>
      <c r="M689" t="s">
        <v>1815</v>
      </c>
      <c r="N689" t="s">
        <v>3170</v>
      </c>
      <c r="O689" t="s">
        <v>3171</v>
      </c>
      <c r="P689">
        <v>530</v>
      </c>
      <c r="Q689" t="b">
        <v>0</v>
      </c>
      <c r="R689" t="b">
        <v>1</v>
      </c>
      <c r="S689" t="b">
        <v>0</v>
      </c>
      <c r="T689" t="s">
        <v>63</v>
      </c>
      <c r="U689" t="b">
        <v>0</v>
      </c>
      <c r="V689" t="b">
        <v>0</v>
      </c>
      <c r="W689">
        <v>11292</v>
      </c>
      <c r="X689">
        <v>0</v>
      </c>
      <c r="Y689">
        <v>0</v>
      </c>
      <c r="Z689">
        <v>1</v>
      </c>
      <c r="AA689">
        <v>0.34</v>
      </c>
      <c r="AB689">
        <v>0.74</v>
      </c>
      <c r="AC689">
        <v>0.34</v>
      </c>
      <c r="AD689">
        <v>5</v>
      </c>
      <c r="AE689">
        <v>0.2</v>
      </c>
      <c r="AF689">
        <v>1</v>
      </c>
      <c r="AG689">
        <v>324.86</v>
      </c>
      <c r="AH689" t="s">
        <v>498</v>
      </c>
      <c r="AI689" t="s">
        <v>3172</v>
      </c>
      <c r="AJ689" t="s">
        <v>3173</v>
      </c>
      <c r="AK689">
        <v>5880126</v>
      </c>
      <c r="AL689">
        <v>6890426</v>
      </c>
      <c r="AM689">
        <v>7024858</v>
      </c>
      <c r="AN689">
        <v>4891571</v>
      </c>
      <c r="AO689">
        <v>5273523</v>
      </c>
      <c r="AP689">
        <v>5301184</v>
      </c>
      <c r="AQ689">
        <v>5628843</v>
      </c>
      <c r="AR689">
        <v>5777298</v>
      </c>
      <c r="AS689">
        <v>5436792</v>
      </c>
      <c r="AT689">
        <v>3865354</v>
      </c>
      <c r="AU689">
        <v>4587635</v>
      </c>
      <c r="AV689">
        <v>3919477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6598469.9300832897</v>
      </c>
      <c r="BD689">
        <v>5155426.1833962901</v>
      </c>
      <c r="BE689">
        <v>5614311.1189801898</v>
      </c>
      <c r="BF689">
        <v>4124155.12113829</v>
      </c>
      <c r="BG689">
        <v>0</v>
      </c>
      <c r="BH689">
        <v>625725.04362460901</v>
      </c>
      <c r="BI689">
        <v>228923.15487658899</v>
      </c>
      <c r="BJ689">
        <v>170717.82281419099</v>
      </c>
      <c r="BK689">
        <v>402296.69757771498</v>
      </c>
      <c r="BL689">
        <v>0</v>
      </c>
    </row>
    <row r="690" spans="1:64" x14ac:dyDescent="0.3">
      <c r="A690">
        <v>10446</v>
      </c>
      <c r="B690">
        <v>16.510000000000002</v>
      </c>
      <c r="C690">
        <v>763.51378999999997</v>
      </c>
      <c r="D690">
        <f t="shared" si="10"/>
        <v>0.87752257618535123</v>
      </c>
      <c r="E690" t="s">
        <v>2848</v>
      </c>
      <c r="F690" t="s">
        <v>512</v>
      </c>
      <c r="G690" t="s">
        <v>62</v>
      </c>
      <c r="H690">
        <v>0.67</v>
      </c>
      <c r="I690" t="b">
        <v>0</v>
      </c>
      <c r="J690">
        <v>8.66</v>
      </c>
      <c r="K690">
        <v>763.51311999999996</v>
      </c>
      <c r="L690" t="s">
        <v>2849</v>
      </c>
      <c r="M690" t="s">
        <v>1815</v>
      </c>
      <c r="N690" t="s">
        <v>2850</v>
      </c>
      <c r="O690" t="s">
        <v>2851</v>
      </c>
      <c r="P690">
        <v>530</v>
      </c>
      <c r="Q690" t="b">
        <v>0</v>
      </c>
      <c r="R690" t="b">
        <v>1</v>
      </c>
      <c r="S690" t="b">
        <v>0</v>
      </c>
      <c r="T690" t="s">
        <v>63</v>
      </c>
      <c r="U690" t="b">
        <v>0</v>
      </c>
      <c r="V690" t="b">
        <v>0</v>
      </c>
      <c r="W690">
        <v>10446</v>
      </c>
      <c r="X690">
        <v>0</v>
      </c>
      <c r="Y690">
        <v>0</v>
      </c>
      <c r="Z690">
        <v>1</v>
      </c>
      <c r="AA690">
        <v>-1</v>
      </c>
      <c r="AB690">
        <v>-1</v>
      </c>
      <c r="AC690">
        <v>-1</v>
      </c>
      <c r="AD690">
        <v>-1</v>
      </c>
      <c r="AE690">
        <v>-1</v>
      </c>
      <c r="AF690">
        <v>1</v>
      </c>
      <c r="AG690">
        <v>65.36</v>
      </c>
      <c r="AH690" t="s">
        <v>500</v>
      </c>
      <c r="AI690" t="s">
        <v>2852</v>
      </c>
      <c r="AJ690" t="s">
        <v>62</v>
      </c>
      <c r="AK690">
        <v>2047385</v>
      </c>
      <c r="AL690">
        <v>2359477</v>
      </c>
      <c r="AM690">
        <v>2505674</v>
      </c>
      <c r="AN690">
        <v>1392772</v>
      </c>
      <c r="AO690">
        <v>1520718</v>
      </c>
      <c r="AP690">
        <v>1420927</v>
      </c>
      <c r="AQ690">
        <v>973510</v>
      </c>
      <c r="AR690">
        <v>1856660</v>
      </c>
      <c r="AS690">
        <v>1590940</v>
      </c>
      <c r="AT690">
        <v>1152745</v>
      </c>
      <c r="AU690">
        <v>1323771</v>
      </c>
      <c r="AV690">
        <v>1296793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2304179.0432585999</v>
      </c>
      <c r="BD690">
        <v>1444805.5966739999</v>
      </c>
      <c r="BE690">
        <v>1473703.2455269</v>
      </c>
      <c r="BF690">
        <v>1257769.5114130201</v>
      </c>
      <c r="BG690">
        <v>0</v>
      </c>
      <c r="BH690">
        <v>234095.219435237</v>
      </c>
      <c r="BI690">
        <v>67232.196584441001</v>
      </c>
      <c r="BJ690">
        <v>453096.43514708697</v>
      </c>
      <c r="BK690">
        <v>91948.934447850304</v>
      </c>
      <c r="BL690">
        <v>0</v>
      </c>
    </row>
    <row r="691" spans="1:64" x14ac:dyDescent="0.3">
      <c r="A691">
        <v>9326</v>
      </c>
      <c r="B691">
        <v>16.081</v>
      </c>
      <c r="C691">
        <v>709.42908</v>
      </c>
      <c r="D691">
        <f t="shared" si="10"/>
        <v>0.8598456036587836</v>
      </c>
      <c r="E691" t="s">
        <v>2224</v>
      </c>
      <c r="F691" t="s">
        <v>512</v>
      </c>
      <c r="G691" t="s">
        <v>62</v>
      </c>
      <c r="H691">
        <v>0.67</v>
      </c>
      <c r="I691" t="b">
        <v>0</v>
      </c>
      <c r="J691">
        <v>7.54</v>
      </c>
      <c r="K691">
        <v>709.42969000000005</v>
      </c>
      <c r="L691" t="s">
        <v>2225</v>
      </c>
      <c r="M691" t="s">
        <v>1815</v>
      </c>
      <c r="N691" t="s">
        <v>2226</v>
      </c>
      <c r="O691" t="s">
        <v>2227</v>
      </c>
      <c r="P691">
        <v>530</v>
      </c>
      <c r="Q691" t="b">
        <v>0</v>
      </c>
      <c r="R691" t="b">
        <v>1</v>
      </c>
      <c r="S691" t="b">
        <v>0</v>
      </c>
      <c r="T691" t="s">
        <v>63</v>
      </c>
      <c r="U691" t="b">
        <v>0</v>
      </c>
      <c r="V691" t="b">
        <v>0</v>
      </c>
      <c r="W691">
        <v>9326</v>
      </c>
      <c r="X691">
        <v>0</v>
      </c>
      <c r="Y691">
        <v>0</v>
      </c>
      <c r="Z691">
        <v>1</v>
      </c>
      <c r="AA691">
        <v>-1</v>
      </c>
      <c r="AB691">
        <v>-1</v>
      </c>
      <c r="AC691">
        <v>-1</v>
      </c>
      <c r="AD691">
        <v>-1</v>
      </c>
      <c r="AE691">
        <v>-1</v>
      </c>
      <c r="AF691">
        <v>1</v>
      </c>
      <c r="AG691">
        <v>120.57</v>
      </c>
      <c r="AH691" t="s">
        <v>500</v>
      </c>
      <c r="AI691" t="s">
        <v>2228</v>
      </c>
      <c r="AJ691" t="s">
        <v>62</v>
      </c>
      <c r="AK691">
        <v>2660950</v>
      </c>
      <c r="AL691">
        <v>1920909</v>
      </c>
      <c r="AM691">
        <v>2063812</v>
      </c>
      <c r="AN691">
        <v>1348169</v>
      </c>
      <c r="AO691">
        <v>2653525</v>
      </c>
      <c r="AP691">
        <v>2207589</v>
      </c>
      <c r="AQ691">
        <v>2528505</v>
      </c>
      <c r="AR691">
        <v>3630112</v>
      </c>
      <c r="AS691">
        <v>2822496</v>
      </c>
      <c r="AT691">
        <v>3026558</v>
      </c>
      <c r="AU691">
        <v>2468243</v>
      </c>
      <c r="AV691">
        <v>1531710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2215223.3627448399</v>
      </c>
      <c r="BD691">
        <v>2069760.9459355599</v>
      </c>
      <c r="BE691">
        <v>2993704.2032869202</v>
      </c>
      <c r="BF691">
        <v>2342170.7862003502</v>
      </c>
      <c r="BG691">
        <v>0</v>
      </c>
      <c r="BH691">
        <v>392567.60845283302</v>
      </c>
      <c r="BI691">
        <v>663502.454996477</v>
      </c>
      <c r="BJ691">
        <v>570410.941478775</v>
      </c>
      <c r="BK691">
        <v>755356.43678159697</v>
      </c>
      <c r="BL691">
        <v>0</v>
      </c>
    </row>
    <row r="692" spans="1:64" x14ac:dyDescent="0.3">
      <c r="A692">
        <v>10962</v>
      </c>
      <c r="B692">
        <v>17.402999999999999</v>
      </c>
      <c r="C692">
        <v>791.43584999999996</v>
      </c>
      <c r="D692">
        <f t="shared" si="10"/>
        <v>0.84656332817264357</v>
      </c>
      <c r="E692" t="s">
        <v>3032</v>
      </c>
      <c r="F692" t="s">
        <v>512</v>
      </c>
      <c r="G692" t="s">
        <v>62</v>
      </c>
      <c r="H692">
        <v>0.28000000000000003</v>
      </c>
      <c r="I692" t="b">
        <v>0</v>
      </c>
      <c r="J692">
        <v>6.65</v>
      </c>
      <c r="K692">
        <v>791.43517999999995</v>
      </c>
      <c r="L692" t="s">
        <v>3033</v>
      </c>
      <c r="M692" t="s">
        <v>1815</v>
      </c>
      <c r="N692" t="s">
        <v>3034</v>
      </c>
      <c r="O692" t="s">
        <v>3035</v>
      </c>
      <c r="P692">
        <v>530</v>
      </c>
      <c r="Q692" t="b">
        <v>0</v>
      </c>
      <c r="R692" t="b">
        <v>1</v>
      </c>
      <c r="S692" t="b">
        <v>0</v>
      </c>
      <c r="T692" t="s">
        <v>63</v>
      </c>
      <c r="U692" t="b">
        <v>0</v>
      </c>
      <c r="V692" t="b">
        <v>0</v>
      </c>
      <c r="W692">
        <v>10962</v>
      </c>
      <c r="X692">
        <v>0</v>
      </c>
      <c r="Y692">
        <v>0</v>
      </c>
      <c r="Z692">
        <v>1</v>
      </c>
      <c r="AA692">
        <v>-1</v>
      </c>
      <c r="AB692">
        <v>-1</v>
      </c>
      <c r="AC692">
        <v>-1</v>
      </c>
      <c r="AD692">
        <v>-1</v>
      </c>
      <c r="AE692">
        <v>-1</v>
      </c>
      <c r="AF692">
        <v>1</v>
      </c>
      <c r="AG692">
        <v>8.65</v>
      </c>
      <c r="AH692" t="s">
        <v>495</v>
      </c>
      <c r="AI692" t="s">
        <v>3036</v>
      </c>
      <c r="AJ692" t="s">
        <v>62</v>
      </c>
      <c r="AK692">
        <v>252694</v>
      </c>
      <c r="AL692">
        <v>325490</v>
      </c>
      <c r="AM692">
        <v>270450</v>
      </c>
      <c r="AN692">
        <v>118467</v>
      </c>
      <c r="AO692">
        <v>129884</v>
      </c>
      <c r="AP692">
        <v>50612</v>
      </c>
      <c r="AQ692">
        <v>45149</v>
      </c>
      <c r="AR692">
        <v>77914</v>
      </c>
      <c r="AS692">
        <v>60884</v>
      </c>
      <c r="AT692">
        <v>28979</v>
      </c>
      <c r="AU692">
        <v>70357</v>
      </c>
      <c r="AV692">
        <v>25416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282878.08156699501</v>
      </c>
      <c r="BD692">
        <v>99654.401461412504</v>
      </c>
      <c r="BE692">
        <v>61315.672385948601</v>
      </c>
      <c r="BF692">
        <v>41584.001973727398</v>
      </c>
      <c r="BG692">
        <v>0</v>
      </c>
      <c r="BH692">
        <v>37956.011191431098</v>
      </c>
      <c r="BI692">
        <v>42853.896009681397</v>
      </c>
      <c r="BJ692">
        <v>16386.706677193401</v>
      </c>
      <c r="BK692">
        <v>24981.4286936588</v>
      </c>
      <c r="BL692">
        <v>0</v>
      </c>
    </row>
    <row r="693" spans="1:64" x14ac:dyDescent="0.3">
      <c r="A693">
        <v>11686</v>
      </c>
      <c r="B693">
        <v>16.504999999999999</v>
      </c>
      <c r="C693">
        <v>835.51244999999994</v>
      </c>
      <c r="D693">
        <f t="shared" si="10"/>
        <v>0.80190242855039218</v>
      </c>
      <c r="E693" t="s">
        <v>3326</v>
      </c>
      <c r="F693" t="s">
        <v>512</v>
      </c>
      <c r="G693" t="s">
        <v>62</v>
      </c>
      <c r="H693">
        <v>0.67</v>
      </c>
      <c r="I693" t="b">
        <v>0</v>
      </c>
      <c r="J693">
        <v>8.2100000000000009</v>
      </c>
      <c r="K693">
        <v>835.51311999999996</v>
      </c>
      <c r="L693" t="s">
        <v>3327</v>
      </c>
      <c r="M693" t="s">
        <v>1815</v>
      </c>
      <c r="N693" t="s">
        <v>3328</v>
      </c>
      <c r="O693" t="s">
        <v>3329</v>
      </c>
      <c r="P693">
        <v>530</v>
      </c>
      <c r="Q693" t="b">
        <v>0</v>
      </c>
      <c r="R693" t="b">
        <v>1</v>
      </c>
      <c r="S693" t="b">
        <v>0</v>
      </c>
      <c r="T693" t="s">
        <v>63</v>
      </c>
      <c r="U693" t="b">
        <v>0</v>
      </c>
      <c r="V693" t="b">
        <v>0</v>
      </c>
      <c r="W693">
        <v>11686</v>
      </c>
      <c r="X693">
        <v>0</v>
      </c>
      <c r="Y693">
        <v>0</v>
      </c>
      <c r="Z693">
        <v>1</v>
      </c>
      <c r="AA693">
        <v>-1</v>
      </c>
      <c r="AB693">
        <v>-1</v>
      </c>
      <c r="AC693">
        <v>-1</v>
      </c>
      <c r="AD693">
        <v>-1</v>
      </c>
      <c r="AE693">
        <v>-1</v>
      </c>
      <c r="AF693">
        <v>1</v>
      </c>
      <c r="AG693">
        <v>51.75</v>
      </c>
      <c r="AH693" t="s">
        <v>496</v>
      </c>
      <c r="AI693" t="s">
        <v>3330</v>
      </c>
      <c r="AJ693" t="s">
        <v>62</v>
      </c>
      <c r="AK693">
        <v>3642014</v>
      </c>
      <c r="AL693">
        <v>3860928</v>
      </c>
      <c r="AM693">
        <v>1910422</v>
      </c>
      <c r="AN693">
        <v>1754310</v>
      </c>
      <c r="AO693">
        <v>2850705</v>
      </c>
      <c r="AP693">
        <v>2105100</v>
      </c>
      <c r="AQ693">
        <v>2309020</v>
      </c>
      <c r="AR693">
        <v>3309370</v>
      </c>
      <c r="AS693">
        <v>2251944</v>
      </c>
      <c r="AT693">
        <v>1868152</v>
      </c>
      <c r="AU693">
        <v>1907294</v>
      </c>
      <c r="AV693">
        <v>1427684</v>
      </c>
      <c r="AW693">
        <v>22142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3137787.9805834698</v>
      </c>
      <c r="BD693">
        <v>2236704.8999603698</v>
      </c>
      <c r="BE693">
        <v>2623444.56534001</v>
      </c>
      <c r="BF693">
        <v>1734376.5616037899</v>
      </c>
      <c r="BG693">
        <v>3690.3098852881299</v>
      </c>
      <c r="BH693">
        <v>1068551.1202954</v>
      </c>
      <c r="BI693">
        <v>559919.70978826797</v>
      </c>
      <c r="BJ693">
        <v>594713.64302276797</v>
      </c>
      <c r="BK693">
        <v>266323.60564889503</v>
      </c>
      <c r="BL693">
        <v>9039.3762117046299</v>
      </c>
    </row>
    <row r="694" spans="1:64" x14ac:dyDescent="0.3">
      <c r="A694">
        <v>9685</v>
      </c>
      <c r="B694">
        <v>14.933</v>
      </c>
      <c r="C694">
        <v>725.40404999999998</v>
      </c>
      <c r="D694">
        <f t="shared" si="10"/>
        <v>0.75819871282069295</v>
      </c>
      <c r="E694" t="s">
        <v>2454</v>
      </c>
      <c r="F694" t="s">
        <v>512</v>
      </c>
      <c r="G694" t="s">
        <v>62</v>
      </c>
      <c r="H694">
        <v>0.11</v>
      </c>
      <c r="I694" t="b">
        <v>0</v>
      </c>
      <c r="J694">
        <v>6.95</v>
      </c>
      <c r="K694">
        <v>725.40350000000001</v>
      </c>
      <c r="L694" t="s">
        <v>2455</v>
      </c>
      <c r="M694" t="s">
        <v>1815</v>
      </c>
      <c r="N694" t="s">
        <v>2456</v>
      </c>
      <c r="O694" t="s">
        <v>2457</v>
      </c>
      <c r="P694">
        <v>530</v>
      </c>
      <c r="Q694" t="b">
        <v>0</v>
      </c>
      <c r="R694" t="b">
        <v>1</v>
      </c>
      <c r="S694" t="b">
        <v>0</v>
      </c>
      <c r="T694" t="s">
        <v>63</v>
      </c>
      <c r="U694" t="b">
        <v>0</v>
      </c>
      <c r="V694" t="b">
        <v>0</v>
      </c>
      <c r="W694">
        <v>9685</v>
      </c>
      <c r="X694">
        <v>0</v>
      </c>
      <c r="Y694">
        <v>0</v>
      </c>
      <c r="Z694">
        <v>1</v>
      </c>
      <c r="AA694">
        <v>-1</v>
      </c>
      <c r="AB694">
        <v>-1</v>
      </c>
      <c r="AC694">
        <v>-1</v>
      </c>
      <c r="AD694">
        <v>-1</v>
      </c>
      <c r="AE694">
        <v>-1</v>
      </c>
      <c r="AF694">
        <v>1</v>
      </c>
      <c r="AG694">
        <v>6.55</v>
      </c>
      <c r="AH694" t="s">
        <v>499</v>
      </c>
      <c r="AI694" t="s">
        <v>2459</v>
      </c>
      <c r="AJ694" t="s">
        <v>62</v>
      </c>
      <c r="AK694">
        <v>41730</v>
      </c>
      <c r="AL694">
        <v>24429</v>
      </c>
      <c r="AM694">
        <v>0</v>
      </c>
      <c r="AN694">
        <v>116579</v>
      </c>
      <c r="AO694">
        <v>64049</v>
      </c>
      <c r="AP694">
        <v>13879</v>
      </c>
      <c r="AQ694">
        <v>189607</v>
      </c>
      <c r="AR694">
        <v>97524</v>
      </c>
      <c r="AS694">
        <v>165782</v>
      </c>
      <c r="AT694">
        <v>246122</v>
      </c>
      <c r="AU694">
        <v>353797</v>
      </c>
      <c r="AV694">
        <v>215400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22053.012621563899</v>
      </c>
      <c r="BD694">
        <v>64835.759589667497</v>
      </c>
      <c r="BE694">
        <v>150971.241567747</v>
      </c>
      <c r="BF694">
        <v>271773.12516655098</v>
      </c>
      <c r="BG694">
        <v>0</v>
      </c>
      <c r="BH694">
        <v>20966.211035566299</v>
      </c>
      <c r="BI694">
        <v>51354.677287549697</v>
      </c>
      <c r="BJ694">
        <v>47794.658716231999</v>
      </c>
      <c r="BK694">
        <v>72676.620578353293</v>
      </c>
      <c r="BL694">
        <v>0</v>
      </c>
    </row>
    <row r="695" spans="1:64" x14ac:dyDescent="0.3">
      <c r="A695">
        <v>10750</v>
      </c>
      <c r="B695">
        <v>13.356999999999999</v>
      </c>
      <c r="C695">
        <v>779.44994999999994</v>
      </c>
      <c r="D695">
        <f t="shared" si="10"/>
        <v>0.70562530922657996</v>
      </c>
      <c r="E695" t="s">
        <v>2948</v>
      </c>
      <c r="F695" t="s">
        <v>512</v>
      </c>
      <c r="G695" t="s">
        <v>62</v>
      </c>
      <c r="H695">
        <v>0.44</v>
      </c>
      <c r="I695" t="b">
        <v>0</v>
      </c>
      <c r="J695">
        <v>7.48</v>
      </c>
      <c r="K695">
        <v>779.45050000000003</v>
      </c>
      <c r="L695" t="s">
        <v>2949</v>
      </c>
      <c r="M695" t="s">
        <v>1815</v>
      </c>
      <c r="N695" t="s">
        <v>2950</v>
      </c>
      <c r="O695" t="s">
        <v>2951</v>
      </c>
      <c r="P695">
        <v>530</v>
      </c>
      <c r="Q695" t="b">
        <v>0</v>
      </c>
      <c r="R695" t="b">
        <v>1</v>
      </c>
      <c r="S695" t="b">
        <v>0</v>
      </c>
      <c r="T695" t="s">
        <v>63</v>
      </c>
      <c r="U695" t="b">
        <v>0</v>
      </c>
      <c r="V695" t="b">
        <v>0</v>
      </c>
      <c r="W695">
        <v>10750</v>
      </c>
      <c r="X695">
        <v>0</v>
      </c>
      <c r="Y695">
        <v>0</v>
      </c>
      <c r="Z695">
        <v>1</v>
      </c>
      <c r="AA695">
        <v>-1</v>
      </c>
      <c r="AB695">
        <v>-1</v>
      </c>
      <c r="AC695">
        <v>-1</v>
      </c>
      <c r="AD695">
        <v>-1</v>
      </c>
      <c r="AE695">
        <v>-1</v>
      </c>
      <c r="AF695">
        <v>1</v>
      </c>
      <c r="AG695">
        <v>36.08</v>
      </c>
      <c r="AH695" t="s">
        <v>504</v>
      </c>
      <c r="AI695" t="s">
        <v>2952</v>
      </c>
      <c r="AJ695" t="s">
        <v>62</v>
      </c>
      <c r="AK695">
        <v>555059</v>
      </c>
      <c r="AL695">
        <v>586029</v>
      </c>
      <c r="AM695">
        <v>231218</v>
      </c>
      <c r="AN695">
        <v>412731</v>
      </c>
      <c r="AO695">
        <v>643603</v>
      </c>
      <c r="AP695">
        <v>423225</v>
      </c>
      <c r="AQ695">
        <v>516083</v>
      </c>
      <c r="AR695">
        <v>784801</v>
      </c>
      <c r="AS695">
        <v>536356</v>
      </c>
      <c r="AT695">
        <v>503707</v>
      </c>
      <c r="AU695">
        <v>612406</v>
      </c>
      <c r="AV695">
        <v>458378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457434.98135442601</v>
      </c>
      <c r="BD695">
        <v>493186.51120400103</v>
      </c>
      <c r="BE695">
        <v>612413.57127901097</v>
      </c>
      <c r="BF695">
        <v>524830.34613183804</v>
      </c>
      <c r="BG695">
        <v>0</v>
      </c>
      <c r="BH695">
        <v>196521.07036589499</v>
      </c>
      <c r="BI695">
        <v>130370.42388571</v>
      </c>
      <c r="BJ695">
        <v>149635.854430476</v>
      </c>
      <c r="BK695">
        <v>79156.829872741393</v>
      </c>
      <c r="BL695">
        <v>0</v>
      </c>
    </row>
    <row r="696" spans="1:64" x14ac:dyDescent="0.3">
      <c r="A696">
        <v>8771</v>
      </c>
      <c r="B696">
        <v>14.635999999999999</v>
      </c>
      <c r="C696">
        <v>681.39886000000001</v>
      </c>
      <c r="D696">
        <f t="shared" si="10"/>
        <v>0.70443372647682501</v>
      </c>
      <c r="E696" t="s">
        <v>1813</v>
      </c>
      <c r="F696" t="s">
        <v>512</v>
      </c>
      <c r="G696" t="s">
        <v>62</v>
      </c>
      <c r="H696">
        <v>0.44</v>
      </c>
      <c r="I696" t="b">
        <v>0</v>
      </c>
      <c r="J696">
        <v>6.92</v>
      </c>
      <c r="K696">
        <v>681.39837999999997</v>
      </c>
      <c r="L696" t="s">
        <v>1814</v>
      </c>
      <c r="M696" t="s">
        <v>1815</v>
      </c>
      <c r="N696" t="s">
        <v>1816</v>
      </c>
      <c r="O696" t="s">
        <v>1817</v>
      </c>
      <c r="P696">
        <v>530</v>
      </c>
      <c r="Q696" t="b">
        <v>0</v>
      </c>
      <c r="R696" t="b">
        <v>1</v>
      </c>
      <c r="S696" t="b">
        <v>0</v>
      </c>
      <c r="T696" t="s">
        <v>63</v>
      </c>
      <c r="U696" t="b">
        <v>0</v>
      </c>
      <c r="V696" t="b">
        <v>0</v>
      </c>
      <c r="W696">
        <v>8771</v>
      </c>
      <c r="X696">
        <v>0</v>
      </c>
      <c r="Y696">
        <v>0</v>
      </c>
      <c r="Z696">
        <v>1</v>
      </c>
      <c r="AA696">
        <v>-1</v>
      </c>
      <c r="AB696">
        <v>-1</v>
      </c>
      <c r="AC696">
        <v>-1</v>
      </c>
      <c r="AD696">
        <v>-1</v>
      </c>
      <c r="AE696">
        <v>-1</v>
      </c>
      <c r="AF696">
        <v>1</v>
      </c>
      <c r="AG696">
        <v>30.38</v>
      </c>
      <c r="AH696" t="s">
        <v>496</v>
      </c>
      <c r="AI696" t="s">
        <v>1818</v>
      </c>
      <c r="AJ696" t="s">
        <v>62</v>
      </c>
      <c r="AK696">
        <v>131706</v>
      </c>
      <c r="AL696">
        <v>73268</v>
      </c>
      <c r="AM696">
        <v>88465</v>
      </c>
      <c r="AN696">
        <v>201270</v>
      </c>
      <c r="AO696">
        <v>318849</v>
      </c>
      <c r="AP696">
        <v>284179</v>
      </c>
      <c r="AQ696">
        <v>482936</v>
      </c>
      <c r="AR696">
        <v>507915</v>
      </c>
      <c r="AS696">
        <v>546612</v>
      </c>
      <c r="AT696">
        <v>612600</v>
      </c>
      <c r="AU696">
        <v>514442</v>
      </c>
      <c r="AV696">
        <v>392858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97812.761715589004</v>
      </c>
      <c r="BD696">
        <v>268099.24385365797</v>
      </c>
      <c r="BE696">
        <v>512487.76329488802</v>
      </c>
      <c r="BF696">
        <v>506633.13824458898</v>
      </c>
      <c r="BG696">
        <v>0</v>
      </c>
      <c r="BH696">
        <v>30319.888382017401</v>
      </c>
      <c r="BI696">
        <v>60416.158060537702</v>
      </c>
      <c r="BJ696">
        <v>32083.534083109302</v>
      </c>
      <c r="BK696">
        <v>110078.602234846</v>
      </c>
      <c r="BL696">
        <v>0</v>
      </c>
    </row>
    <row r="697" spans="1:64" x14ac:dyDescent="0.3">
      <c r="A697">
        <v>9286</v>
      </c>
      <c r="B697">
        <v>13.602</v>
      </c>
      <c r="C697">
        <v>707.45099000000005</v>
      </c>
      <c r="D697">
        <f t="shared" si="10"/>
        <v>0.69262796480237709</v>
      </c>
      <c r="E697" t="s">
        <v>2203</v>
      </c>
      <c r="F697" t="s">
        <v>512</v>
      </c>
      <c r="G697" t="s">
        <v>62</v>
      </c>
      <c r="H697">
        <v>0.06</v>
      </c>
      <c r="I697" t="b">
        <v>0</v>
      </c>
      <c r="J697">
        <v>7.81</v>
      </c>
      <c r="K697">
        <v>707.45050000000003</v>
      </c>
      <c r="L697" t="s">
        <v>2204</v>
      </c>
      <c r="M697" t="s">
        <v>1815</v>
      </c>
      <c r="N697" t="s">
        <v>2205</v>
      </c>
      <c r="O697" t="s">
        <v>2206</v>
      </c>
      <c r="P697">
        <v>530</v>
      </c>
      <c r="Q697" t="b">
        <v>0</v>
      </c>
      <c r="R697" t="b">
        <v>1</v>
      </c>
      <c r="S697" t="b">
        <v>0</v>
      </c>
      <c r="T697" t="s">
        <v>63</v>
      </c>
      <c r="U697" t="b">
        <v>0</v>
      </c>
      <c r="V697" t="b">
        <v>0</v>
      </c>
      <c r="W697">
        <v>9286</v>
      </c>
      <c r="X697">
        <v>0</v>
      </c>
      <c r="Y697">
        <v>0</v>
      </c>
      <c r="Z697">
        <v>1</v>
      </c>
      <c r="AA697">
        <v>-1</v>
      </c>
      <c r="AB697">
        <v>-1</v>
      </c>
      <c r="AC697">
        <v>-1</v>
      </c>
      <c r="AD697">
        <v>-1</v>
      </c>
      <c r="AE697">
        <v>-1</v>
      </c>
      <c r="AF697">
        <v>1</v>
      </c>
      <c r="AG697">
        <v>12.33</v>
      </c>
      <c r="AH697" t="s">
        <v>496</v>
      </c>
      <c r="AI697" t="s">
        <v>2208</v>
      </c>
      <c r="AJ697" t="s">
        <v>62</v>
      </c>
      <c r="AK697">
        <v>100601</v>
      </c>
      <c r="AL697">
        <v>99465</v>
      </c>
      <c r="AM697">
        <v>163494</v>
      </c>
      <c r="AN697">
        <v>114244</v>
      </c>
      <c r="AO697">
        <v>154291</v>
      </c>
      <c r="AP697">
        <v>144729</v>
      </c>
      <c r="AQ697">
        <v>127865</v>
      </c>
      <c r="AR697">
        <v>193964</v>
      </c>
      <c r="AS697">
        <v>145693</v>
      </c>
      <c r="AT697">
        <v>118078</v>
      </c>
      <c r="AU697">
        <v>186453</v>
      </c>
      <c r="AV697">
        <v>162680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121186.601780704</v>
      </c>
      <c r="BD697">
        <v>137754.912257674</v>
      </c>
      <c r="BE697">
        <v>155840.42661840699</v>
      </c>
      <c r="BF697">
        <v>155737.13108786999</v>
      </c>
      <c r="BG697">
        <v>0</v>
      </c>
      <c r="BH697">
        <v>36643.6614474448</v>
      </c>
      <c r="BI697">
        <v>20914.566294487398</v>
      </c>
      <c r="BJ697">
        <v>34198.118208800697</v>
      </c>
      <c r="BK697">
        <v>34712.656804639897</v>
      </c>
      <c r="BL697">
        <v>0</v>
      </c>
    </row>
    <row r="698" spans="1:64" x14ac:dyDescent="0.3">
      <c r="A698">
        <v>9684</v>
      </c>
      <c r="B698">
        <v>14.401</v>
      </c>
      <c r="C698">
        <v>725.40399000000002</v>
      </c>
      <c r="D698">
        <f t="shared" si="10"/>
        <v>0.6754861260159678</v>
      </c>
      <c r="E698" t="s">
        <v>2454</v>
      </c>
      <c r="F698" t="s">
        <v>512</v>
      </c>
      <c r="G698" t="s">
        <v>62</v>
      </c>
      <c r="H698">
        <v>0.39</v>
      </c>
      <c r="I698" t="b">
        <v>0</v>
      </c>
      <c r="J698">
        <v>6.95</v>
      </c>
      <c r="K698">
        <v>725.40350000000001</v>
      </c>
      <c r="L698" t="s">
        <v>2455</v>
      </c>
      <c r="M698" t="s">
        <v>1815</v>
      </c>
      <c r="N698" t="s">
        <v>2456</v>
      </c>
      <c r="O698" t="s">
        <v>2457</v>
      </c>
      <c r="P698">
        <v>530</v>
      </c>
      <c r="Q698" t="b">
        <v>0</v>
      </c>
      <c r="R698" t="b">
        <v>1</v>
      </c>
      <c r="S698" t="b">
        <v>0</v>
      </c>
      <c r="T698" t="s">
        <v>63</v>
      </c>
      <c r="U698" t="b">
        <v>0</v>
      </c>
      <c r="V698" t="b">
        <v>0</v>
      </c>
      <c r="W698">
        <v>9684</v>
      </c>
      <c r="X698">
        <v>0</v>
      </c>
      <c r="Y698">
        <v>0</v>
      </c>
      <c r="Z698">
        <v>1</v>
      </c>
      <c r="AA698">
        <v>-1</v>
      </c>
      <c r="AB698">
        <v>-1</v>
      </c>
      <c r="AC698">
        <v>-1</v>
      </c>
      <c r="AD698">
        <v>-1</v>
      </c>
      <c r="AE698">
        <v>-1</v>
      </c>
      <c r="AF698">
        <v>1</v>
      </c>
      <c r="AG698">
        <v>13.55</v>
      </c>
      <c r="AH698" t="s">
        <v>499</v>
      </c>
      <c r="AI698" t="s">
        <v>2458</v>
      </c>
      <c r="AJ698" t="s">
        <v>62</v>
      </c>
      <c r="AK698">
        <v>102108</v>
      </c>
      <c r="AL698">
        <v>212784</v>
      </c>
      <c r="AM698">
        <v>151384</v>
      </c>
      <c r="AN698">
        <v>107008</v>
      </c>
      <c r="AO698">
        <v>125820</v>
      </c>
      <c r="AP698">
        <v>24759</v>
      </c>
      <c r="AQ698">
        <v>327390</v>
      </c>
      <c r="AR698">
        <v>267620</v>
      </c>
      <c r="AS698">
        <v>224840</v>
      </c>
      <c r="AT698">
        <v>278383</v>
      </c>
      <c r="AU698">
        <v>368625</v>
      </c>
      <c r="AV698">
        <v>351377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155425.429263572</v>
      </c>
      <c r="BD698">
        <v>85862.398384926899</v>
      </c>
      <c r="BE698">
        <v>273283.04965452303</v>
      </c>
      <c r="BF698">
        <v>332795.20247923199</v>
      </c>
      <c r="BG698">
        <v>0</v>
      </c>
      <c r="BH698">
        <v>55448.424938026401</v>
      </c>
      <c r="BI698">
        <v>53746.226786165797</v>
      </c>
      <c r="BJ698">
        <v>51508.975049515597</v>
      </c>
      <c r="BK698">
        <v>47904.647511361203</v>
      </c>
      <c r="BL698">
        <v>0</v>
      </c>
    </row>
    <row r="699" spans="1:64" x14ac:dyDescent="0.3">
      <c r="A699">
        <v>9573</v>
      </c>
      <c r="B699">
        <v>14.452</v>
      </c>
      <c r="C699">
        <v>721.46660999999995</v>
      </c>
      <c r="D699">
        <f t="shared" si="10"/>
        <v>0.66531189748988617</v>
      </c>
      <c r="E699" t="s">
        <v>2409</v>
      </c>
      <c r="F699" t="s">
        <v>512</v>
      </c>
      <c r="G699" t="s">
        <v>62</v>
      </c>
      <c r="H699">
        <v>0.17</v>
      </c>
      <c r="I699" t="b">
        <v>0</v>
      </c>
      <c r="J699">
        <v>7.96</v>
      </c>
      <c r="K699">
        <v>721.46613000000002</v>
      </c>
      <c r="L699" t="s">
        <v>2410</v>
      </c>
      <c r="M699" t="s">
        <v>1815</v>
      </c>
      <c r="N699" t="s">
        <v>2411</v>
      </c>
      <c r="O699" t="s">
        <v>2412</v>
      </c>
      <c r="P699">
        <v>530</v>
      </c>
      <c r="Q699" t="b">
        <v>0</v>
      </c>
      <c r="R699" t="b">
        <v>1</v>
      </c>
      <c r="S699" t="b">
        <v>0</v>
      </c>
      <c r="T699" t="s">
        <v>63</v>
      </c>
      <c r="U699" t="b">
        <v>0</v>
      </c>
      <c r="V699" t="b">
        <v>0</v>
      </c>
      <c r="W699">
        <v>9573</v>
      </c>
      <c r="X699">
        <v>0</v>
      </c>
      <c r="Y699">
        <v>0</v>
      </c>
      <c r="Z699">
        <v>1</v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1</v>
      </c>
      <c r="AG699">
        <v>25.57</v>
      </c>
      <c r="AH699" t="s">
        <v>500</v>
      </c>
      <c r="AI699" t="s">
        <v>2414</v>
      </c>
      <c r="AJ699" t="s">
        <v>62</v>
      </c>
      <c r="AK699">
        <v>381146</v>
      </c>
      <c r="AL699">
        <v>386753</v>
      </c>
      <c r="AM699">
        <v>495835</v>
      </c>
      <c r="AN699">
        <v>363838</v>
      </c>
      <c r="AO699">
        <v>502160</v>
      </c>
      <c r="AP699">
        <v>522801</v>
      </c>
      <c r="AQ699">
        <v>465308</v>
      </c>
      <c r="AR699">
        <v>544472</v>
      </c>
      <c r="AS699">
        <v>458605</v>
      </c>
      <c r="AT699">
        <v>497182</v>
      </c>
      <c r="AU699">
        <v>534407</v>
      </c>
      <c r="AV699">
        <v>581644</v>
      </c>
      <c r="AW699">
        <v>0</v>
      </c>
      <c r="AX699">
        <v>0</v>
      </c>
      <c r="AY699">
        <v>0</v>
      </c>
      <c r="AZ699">
        <v>8563</v>
      </c>
      <c r="BA699">
        <v>0</v>
      </c>
      <c r="BB699">
        <v>0</v>
      </c>
      <c r="BC699">
        <v>421244.87717318401</v>
      </c>
      <c r="BD699">
        <v>462933.07311819802</v>
      </c>
      <c r="BE699">
        <v>489461.23926059197</v>
      </c>
      <c r="BF699">
        <v>537744.21144697606</v>
      </c>
      <c r="BG699">
        <v>1427.2302229106999</v>
      </c>
      <c r="BH699">
        <v>64657.732597705202</v>
      </c>
      <c r="BI699">
        <v>86437.059820556693</v>
      </c>
      <c r="BJ699">
        <v>47758.074578344102</v>
      </c>
      <c r="BK699">
        <v>42329.895335015797</v>
      </c>
      <c r="BL699">
        <v>3495.9857916099099</v>
      </c>
    </row>
    <row r="700" spans="1:64" x14ac:dyDescent="0.3">
      <c r="A700">
        <v>9574</v>
      </c>
      <c r="B700">
        <v>14.172000000000001</v>
      </c>
      <c r="C700">
        <v>721.46660999999995</v>
      </c>
      <c r="D700">
        <f t="shared" si="10"/>
        <v>0.66531189748988617</v>
      </c>
      <c r="E700" t="s">
        <v>2409</v>
      </c>
      <c r="F700" t="s">
        <v>512</v>
      </c>
      <c r="G700" t="s">
        <v>62</v>
      </c>
      <c r="H700">
        <v>0.67</v>
      </c>
      <c r="I700" t="b">
        <v>0</v>
      </c>
      <c r="J700">
        <v>7.96</v>
      </c>
      <c r="K700">
        <v>721.46613000000002</v>
      </c>
      <c r="L700" t="s">
        <v>2410</v>
      </c>
      <c r="M700" t="s">
        <v>1815</v>
      </c>
      <c r="N700" t="s">
        <v>2411</v>
      </c>
      <c r="O700" t="s">
        <v>2412</v>
      </c>
      <c r="P700">
        <v>530</v>
      </c>
      <c r="Q700" t="b">
        <v>0</v>
      </c>
      <c r="R700" t="b">
        <v>1</v>
      </c>
      <c r="S700" t="b">
        <v>0</v>
      </c>
      <c r="T700" t="s">
        <v>63</v>
      </c>
      <c r="U700" t="b">
        <v>0</v>
      </c>
      <c r="V700" t="b">
        <v>0</v>
      </c>
      <c r="W700">
        <v>9574</v>
      </c>
      <c r="X700">
        <v>0</v>
      </c>
      <c r="Y700">
        <v>0</v>
      </c>
      <c r="Z700">
        <v>1</v>
      </c>
      <c r="AA700">
        <v>-1</v>
      </c>
      <c r="AB700">
        <v>-1</v>
      </c>
      <c r="AC700">
        <v>-1</v>
      </c>
      <c r="AD700">
        <v>-1</v>
      </c>
      <c r="AE700">
        <v>-1</v>
      </c>
      <c r="AF700">
        <v>1</v>
      </c>
      <c r="AG700">
        <v>73.67</v>
      </c>
      <c r="AH700" t="s">
        <v>497</v>
      </c>
      <c r="AI700" t="s">
        <v>2415</v>
      </c>
      <c r="AJ700" t="s">
        <v>62</v>
      </c>
      <c r="AK700">
        <v>1524138</v>
      </c>
      <c r="AL700">
        <v>1582677</v>
      </c>
      <c r="AM700">
        <v>1648057</v>
      </c>
      <c r="AN700">
        <v>1575622</v>
      </c>
      <c r="AO700">
        <v>1390271</v>
      </c>
      <c r="AP700">
        <v>1624398</v>
      </c>
      <c r="AQ700">
        <v>1671193</v>
      </c>
      <c r="AR700">
        <v>1812937</v>
      </c>
      <c r="AS700">
        <v>1923798</v>
      </c>
      <c r="AT700">
        <v>1459905</v>
      </c>
      <c r="AU700">
        <v>1488197</v>
      </c>
      <c r="AV700">
        <v>1750527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1584956.929434</v>
      </c>
      <c r="BD700">
        <v>1530096.6252172</v>
      </c>
      <c r="BE700">
        <v>1802642.84207321</v>
      </c>
      <c r="BF700">
        <v>1566209.82613306</v>
      </c>
      <c r="BG700">
        <v>0</v>
      </c>
      <c r="BH700">
        <v>61991.016245119397</v>
      </c>
      <c r="BI700">
        <v>123524.28688164</v>
      </c>
      <c r="BJ700">
        <v>126616.98903688299</v>
      </c>
      <c r="BK700">
        <v>160249.39518968799</v>
      </c>
      <c r="BL700">
        <v>0</v>
      </c>
    </row>
    <row r="701" spans="1:64" x14ac:dyDescent="0.3">
      <c r="A701">
        <v>9572</v>
      </c>
      <c r="B701">
        <v>13.898</v>
      </c>
      <c r="C701">
        <v>721.46654999999998</v>
      </c>
      <c r="D701">
        <f t="shared" si="10"/>
        <v>0.58214791034304481</v>
      </c>
      <c r="E701" t="s">
        <v>2409</v>
      </c>
      <c r="F701" t="s">
        <v>512</v>
      </c>
      <c r="G701" t="s">
        <v>62</v>
      </c>
      <c r="H701">
        <v>0.28000000000000003</v>
      </c>
      <c r="I701" t="b">
        <v>0</v>
      </c>
      <c r="J701">
        <v>7.96</v>
      </c>
      <c r="K701">
        <v>721.46613000000002</v>
      </c>
      <c r="L701" t="s">
        <v>2410</v>
      </c>
      <c r="M701" t="s">
        <v>1815</v>
      </c>
      <c r="N701" t="s">
        <v>2411</v>
      </c>
      <c r="O701" t="s">
        <v>2412</v>
      </c>
      <c r="P701">
        <v>530</v>
      </c>
      <c r="Q701" t="b">
        <v>0</v>
      </c>
      <c r="R701" t="b">
        <v>1</v>
      </c>
      <c r="S701" t="b">
        <v>0</v>
      </c>
      <c r="T701" t="s">
        <v>63</v>
      </c>
      <c r="U701" t="b">
        <v>0</v>
      </c>
      <c r="V701" t="b">
        <v>0</v>
      </c>
      <c r="W701">
        <v>9572</v>
      </c>
      <c r="X701">
        <v>0</v>
      </c>
      <c r="Y701">
        <v>0</v>
      </c>
      <c r="Z701">
        <v>1</v>
      </c>
      <c r="AA701">
        <v>-1</v>
      </c>
      <c r="AB701">
        <v>-1</v>
      </c>
      <c r="AC701">
        <v>-1</v>
      </c>
      <c r="AD701">
        <v>-1</v>
      </c>
      <c r="AE701">
        <v>-1</v>
      </c>
      <c r="AF701">
        <v>1</v>
      </c>
      <c r="AG701">
        <v>28.7</v>
      </c>
      <c r="AH701" t="s">
        <v>497</v>
      </c>
      <c r="AI701" t="s">
        <v>2413</v>
      </c>
      <c r="AJ701" t="s">
        <v>62</v>
      </c>
      <c r="AK701">
        <v>370068</v>
      </c>
      <c r="AL701">
        <v>531367</v>
      </c>
      <c r="AM701">
        <v>576370</v>
      </c>
      <c r="AN701">
        <v>382315</v>
      </c>
      <c r="AO701">
        <v>403676</v>
      </c>
      <c r="AP701">
        <v>322871</v>
      </c>
      <c r="AQ701">
        <v>520529</v>
      </c>
      <c r="AR701">
        <v>426006</v>
      </c>
      <c r="AS701">
        <v>520665</v>
      </c>
      <c r="AT701">
        <v>376315</v>
      </c>
      <c r="AU701">
        <v>388579</v>
      </c>
      <c r="AV701">
        <v>435327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492601.97749333002</v>
      </c>
      <c r="BD701">
        <v>369620.67345524702</v>
      </c>
      <c r="BE701">
        <v>489066.97777292802</v>
      </c>
      <c r="BF701">
        <v>400073.44422503101</v>
      </c>
      <c r="BG701">
        <v>0</v>
      </c>
      <c r="BH701">
        <v>108476.736439228</v>
      </c>
      <c r="BI701">
        <v>41871.864028417302</v>
      </c>
      <c r="BJ701">
        <v>54612.045978621099</v>
      </c>
      <c r="BK701">
        <v>31139.712611681702</v>
      </c>
      <c r="BL701">
        <v>0</v>
      </c>
    </row>
    <row r="702" spans="1:64" x14ac:dyDescent="0.3">
      <c r="A702">
        <v>9285</v>
      </c>
      <c r="B702">
        <v>13.356</v>
      </c>
      <c r="C702">
        <v>707.45087000000001</v>
      </c>
      <c r="D702">
        <f t="shared" si="10"/>
        <v>0.52300478969954012</v>
      </c>
      <c r="E702" t="s">
        <v>2203</v>
      </c>
      <c r="F702" t="s">
        <v>512</v>
      </c>
      <c r="G702" t="s">
        <v>62</v>
      </c>
      <c r="H702">
        <v>0.61</v>
      </c>
      <c r="I702" t="b">
        <v>0</v>
      </c>
      <c r="J702">
        <v>7.81</v>
      </c>
      <c r="K702">
        <v>707.45050000000003</v>
      </c>
      <c r="L702" t="s">
        <v>2204</v>
      </c>
      <c r="M702" t="s">
        <v>1815</v>
      </c>
      <c r="N702" t="s">
        <v>2205</v>
      </c>
      <c r="O702" t="s">
        <v>2206</v>
      </c>
      <c r="P702">
        <v>530</v>
      </c>
      <c r="Q702" t="b">
        <v>0</v>
      </c>
      <c r="R702" t="b">
        <v>1</v>
      </c>
      <c r="S702" t="b">
        <v>0</v>
      </c>
      <c r="T702" t="s">
        <v>63</v>
      </c>
      <c r="U702" t="b">
        <v>0</v>
      </c>
      <c r="V702" t="b">
        <v>0</v>
      </c>
      <c r="W702">
        <v>9285</v>
      </c>
      <c r="X702">
        <v>0</v>
      </c>
      <c r="Y702">
        <v>0</v>
      </c>
      <c r="Z702">
        <v>1</v>
      </c>
      <c r="AA702">
        <v>-1</v>
      </c>
      <c r="AB702">
        <v>-1</v>
      </c>
      <c r="AC702">
        <v>-1</v>
      </c>
      <c r="AD702">
        <v>-1</v>
      </c>
      <c r="AE702">
        <v>-1</v>
      </c>
      <c r="AF702">
        <v>1</v>
      </c>
      <c r="AG702">
        <v>17.420000000000002</v>
      </c>
      <c r="AH702" t="s">
        <v>498</v>
      </c>
      <c r="AI702" t="s">
        <v>2207</v>
      </c>
      <c r="AJ702" t="s">
        <v>62</v>
      </c>
      <c r="AK702">
        <v>244760</v>
      </c>
      <c r="AL702">
        <v>322603</v>
      </c>
      <c r="AM702">
        <v>346265</v>
      </c>
      <c r="AN702">
        <v>237439</v>
      </c>
      <c r="AO702">
        <v>264718</v>
      </c>
      <c r="AP702">
        <v>251578</v>
      </c>
      <c r="AQ702">
        <v>352530</v>
      </c>
      <c r="AR702">
        <v>326532</v>
      </c>
      <c r="AS702">
        <v>344978</v>
      </c>
      <c r="AT702">
        <v>328895</v>
      </c>
      <c r="AU702">
        <v>301870</v>
      </c>
      <c r="AV702">
        <v>372290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304542.72326641902</v>
      </c>
      <c r="BD702">
        <v>251245.04170224501</v>
      </c>
      <c r="BE702">
        <v>341346.44827906298</v>
      </c>
      <c r="BF702">
        <v>334351.70952353301</v>
      </c>
      <c r="BG702">
        <v>0</v>
      </c>
      <c r="BH702">
        <v>53107.784056935699</v>
      </c>
      <c r="BI702">
        <v>13642.666816512099</v>
      </c>
      <c r="BJ702">
        <v>13373.6438557442</v>
      </c>
      <c r="BK702">
        <v>35525.591106980202</v>
      </c>
      <c r="BL702">
        <v>0</v>
      </c>
    </row>
    <row r="703" spans="1:64" x14ac:dyDescent="0.3">
      <c r="A703">
        <v>10276</v>
      </c>
      <c r="B703">
        <v>16.370999999999999</v>
      </c>
      <c r="C703">
        <v>753.43517999999995</v>
      </c>
      <c r="D703">
        <f t="shared" si="10"/>
        <v>0.49108429165269724</v>
      </c>
      <c r="E703" t="s">
        <v>2758</v>
      </c>
      <c r="F703" t="s">
        <v>512</v>
      </c>
      <c r="G703" t="s">
        <v>62</v>
      </c>
      <c r="H703">
        <v>0.56000000000000005</v>
      </c>
      <c r="I703" t="b">
        <v>0</v>
      </c>
      <c r="J703">
        <v>7.39</v>
      </c>
      <c r="K703">
        <v>753.43480999999997</v>
      </c>
      <c r="L703" t="s">
        <v>2759</v>
      </c>
      <c r="M703" t="s">
        <v>1815</v>
      </c>
      <c r="N703" t="s">
        <v>2760</v>
      </c>
      <c r="O703" t="s">
        <v>2761</v>
      </c>
      <c r="P703">
        <v>530</v>
      </c>
      <c r="Q703" t="b">
        <v>0</v>
      </c>
      <c r="R703" t="b">
        <v>1</v>
      </c>
      <c r="S703" t="b">
        <v>0</v>
      </c>
      <c r="T703" t="s">
        <v>63</v>
      </c>
      <c r="U703" t="b">
        <v>0</v>
      </c>
      <c r="V703" t="b">
        <v>0</v>
      </c>
      <c r="W703">
        <v>10276</v>
      </c>
      <c r="X703">
        <v>0</v>
      </c>
      <c r="Y703">
        <v>0</v>
      </c>
      <c r="Z703">
        <v>1</v>
      </c>
      <c r="AA703">
        <v>-1</v>
      </c>
      <c r="AB703">
        <v>-1</v>
      </c>
      <c r="AC703">
        <v>-1</v>
      </c>
      <c r="AD703">
        <v>-1</v>
      </c>
      <c r="AE703">
        <v>-1</v>
      </c>
      <c r="AF703">
        <v>1</v>
      </c>
      <c r="AG703">
        <v>48.89</v>
      </c>
      <c r="AH703" t="s">
        <v>496</v>
      </c>
      <c r="AI703" t="s">
        <v>2762</v>
      </c>
      <c r="AJ703" t="s">
        <v>62</v>
      </c>
      <c r="AK703">
        <v>518246</v>
      </c>
      <c r="AL703">
        <v>722420</v>
      </c>
      <c r="AM703">
        <v>634980</v>
      </c>
      <c r="AN703">
        <v>736425</v>
      </c>
      <c r="AO703">
        <v>603692</v>
      </c>
      <c r="AP703">
        <v>461577</v>
      </c>
      <c r="AQ703">
        <v>958062</v>
      </c>
      <c r="AR703">
        <v>862288</v>
      </c>
      <c r="AS703">
        <v>915325</v>
      </c>
      <c r="AT703">
        <v>924900</v>
      </c>
      <c r="AU703">
        <v>1116471</v>
      </c>
      <c r="AV703">
        <v>1132181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625215.41968461894</v>
      </c>
      <c r="BD703">
        <v>600564.55441972101</v>
      </c>
      <c r="BE703">
        <v>911891.632682228</v>
      </c>
      <c r="BF703">
        <v>1057850.82072499</v>
      </c>
      <c r="BG703">
        <v>0</v>
      </c>
      <c r="BH703">
        <v>102436.704014202</v>
      </c>
      <c r="BI703">
        <v>137450.653144076</v>
      </c>
      <c r="BJ703">
        <v>47979.061163817503</v>
      </c>
      <c r="BK703">
        <v>115406.366334538</v>
      </c>
      <c r="BL703">
        <v>0</v>
      </c>
    </row>
    <row r="704" spans="1:64" x14ac:dyDescent="0.3">
      <c r="A704">
        <v>10799</v>
      </c>
      <c r="B704">
        <v>15.026999999999999</v>
      </c>
      <c r="C704">
        <v>781.45128999999997</v>
      </c>
      <c r="D704">
        <f t="shared" si="10"/>
        <v>0.46068151713707994</v>
      </c>
      <c r="E704" t="s">
        <v>2966</v>
      </c>
      <c r="F704" t="s">
        <v>512</v>
      </c>
      <c r="G704" t="s">
        <v>62</v>
      </c>
      <c r="H704">
        <v>0.11</v>
      </c>
      <c r="I704" t="b">
        <v>0</v>
      </c>
      <c r="J704">
        <v>6.97</v>
      </c>
      <c r="K704">
        <v>781.45092999999997</v>
      </c>
      <c r="L704" t="s">
        <v>2967</v>
      </c>
      <c r="M704" t="s">
        <v>1815</v>
      </c>
      <c r="N704" t="s">
        <v>2968</v>
      </c>
      <c r="O704" t="s">
        <v>2969</v>
      </c>
      <c r="P704">
        <v>530</v>
      </c>
      <c r="Q704" t="b">
        <v>0</v>
      </c>
      <c r="R704" t="b">
        <v>1</v>
      </c>
      <c r="S704" t="b">
        <v>0</v>
      </c>
      <c r="T704" t="s">
        <v>63</v>
      </c>
      <c r="U704" t="b">
        <v>0</v>
      </c>
      <c r="V704" t="b">
        <v>0</v>
      </c>
      <c r="W704">
        <v>10799</v>
      </c>
      <c r="X704">
        <v>0</v>
      </c>
      <c r="Y704">
        <v>0</v>
      </c>
      <c r="Z704">
        <v>1</v>
      </c>
      <c r="AA704">
        <v>-1</v>
      </c>
      <c r="AB704">
        <v>-1</v>
      </c>
      <c r="AC704">
        <v>-1</v>
      </c>
      <c r="AD704">
        <v>-1</v>
      </c>
      <c r="AE704">
        <v>-1</v>
      </c>
      <c r="AF704">
        <v>1</v>
      </c>
      <c r="AG704">
        <v>38.61</v>
      </c>
      <c r="AH704" t="s">
        <v>494</v>
      </c>
      <c r="AI704" t="s">
        <v>2974</v>
      </c>
      <c r="AJ704" t="s">
        <v>62</v>
      </c>
      <c r="AK704">
        <v>543550</v>
      </c>
      <c r="AL704">
        <v>404571</v>
      </c>
      <c r="AM704">
        <v>443201</v>
      </c>
      <c r="AN704">
        <v>347747</v>
      </c>
      <c r="AO704">
        <v>661852</v>
      </c>
      <c r="AP704">
        <v>655440</v>
      </c>
      <c r="AQ704">
        <v>556472</v>
      </c>
      <c r="AR704">
        <v>793879</v>
      </c>
      <c r="AS704">
        <v>463874</v>
      </c>
      <c r="AT704">
        <v>699519</v>
      </c>
      <c r="AU704">
        <v>135070</v>
      </c>
      <c r="AV704">
        <v>138351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463773.92712863599</v>
      </c>
      <c r="BD704">
        <v>555013.00350179302</v>
      </c>
      <c r="BE704">
        <v>604741.62686631095</v>
      </c>
      <c r="BF704">
        <v>324313.476941926</v>
      </c>
      <c r="BG704">
        <v>0</v>
      </c>
      <c r="BH704">
        <v>71737.163984668106</v>
      </c>
      <c r="BI704">
        <v>179526.55460770699</v>
      </c>
      <c r="BJ704">
        <v>170215.31740814901</v>
      </c>
      <c r="BK704">
        <v>324942.04452995001</v>
      </c>
      <c r="BL704">
        <v>0</v>
      </c>
    </row>
    <row r="705" spans="1:64" x14ac:dyDescent="0.3">
      <c r="A705">
        <v>11293</v>
      </c>
      <c r="B705">
        <v>16.512</v>
      </c>
      <c r="C705">
        <v>809.48181</v>
      </c>
      <c r="D705">
        <f t="shared" si="10"/>
        <v>0.45708232882326638</v>
      </c>
      <c r="E705" t="s">
        <v>3168</v>
      </c>
      <c r="F705" t="s">
        <v>512</v>
      </c>
      <c r="G705" t="s">
        <v>62</v>
      </c>
      <c r="H705">
        <v>0.5</v>
      </c>
      <c r="I705" t="b">
        <v>0</v>
      </c>
      <c r="J705">
        <v>7.62</v>
      </c>
      <c r="K705">
        <v>809.48217999999997</v>
      </c>
      <c r="L705" t="s">
        <v>3169</v>
      </c>
      <c r="M705" t="s">
        <v>1815</v>
      </c>
      <c r="N705" t="s">
        <v>3170</v>
      </c>
      <c r="O705" t="s">
        <v>3171</v>
      </c>
      <c r="P705">
        <v>530</v>
      </c>
      <c r="Q705" t="b">
        <v>0</v>
      </c>
      <c r="R705" t="b">
        <v>1</v>
      </c>
      <c r="S705" t="b">
        <v>0</v>
      </c>
      <c r="T705" t="s">
        <v>63</v>
      </c>
      <c r="U705" t="b">
        <v>0</v>
      </c>
      <c r="V705" t="b">
        <v>0</v>
      </c>
      <c r="W705">
        <v>11293</v>
      </c>
      <c r="X705">
        <v>0</v>
      </c>
      <c r="Y705">
        <v>0</v>
      </c>
      <c r="Z705">
        <v>1</v>
      </c>
      <c r="AA705">
        <v>-1</v>
      </c>
      <c r="AB705">
        <v>-1</v>
      </c>
      <c r="AC705">
        <v>-1</v>
      </c>
      <c r="AD705">
        <v>-1</v>
      </c>
      <c r="AE705">
        <v>-1</v>
      </c>
      <c r="AF705">
        <v>1</v>
      </c>
      <c r="AG705">
        <v>17.100000000000001</v>
      </c>
      <c r="AH705" t="s">
        <v>496</v>
      </c>
      <c r="AI705" t="s">
        <v>3174</v>
      </c>
      <c r="AJ705" t="s">
        <v>62</v>
      </c>
      <c r="AK705">
        <v>197493</v>
      </c>
      <c r="AL705">
        <v>313094</v>
      </c>
      <c r="AM705">
        <v>471199</v>
      </c>
      <c r="AN705">
        <v>273189</v>
      </c>
      <c r="AO705">
        <v>442553</v>
      </c>
      <c r="AP705">
        <v>196697</v>
      </c>
      <c r="AQ705">
        <v>181415</v>
      </c>
      <c r="AR705">
        <v>478967</v>
      </c>
      <c r="AS705">
        <v>163936</v>
      </c>
      <c r="AT705">
        <v>196469</v>
      </c>
      <c r="AU705">
        <v>200090</v>
      </c>
      <c r="AV705">
        <v>66091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327261.85832872801</v>
      </c>
      <c r="BD705">
        <v>304145.93501628202</v>
      </c>
      <c r="BE705">
        <v>274772.82518383302</v>
      </c>
      <c r="BF705">
        <v>154216.73264368399</v>
      </c>
      <c r="BG705">
        <v>0</v>
      </c>
      <c r="BH705">
        <v>137401.94793085899</v>
      </c>
      <c r="BI705">
        <v>125817.620065847</v>
      </c>
      <c r="BJ705">
        <v>177053.21054764299</v>
      </c>
      <c r="BK705">
        <v>76340.739194074195</v>
      </c>
      <c r="BL705">
        <v>0</v>
      </c>
    </row>
    <row r="706" spans="1:64" x14ac:dyDescent="0.3">
      <c r="A706">
        <v>11469</v>
      </c>
      <c r="B706">
        <v>15.462999999999999</v>
      </c>
      <c r="C706">
        <v>821.46063000000004</v>
      </c>
      <c r="D706">
        <f t="shared" si="10"/>
        <v>0.45041700089880654</v>
      </c>
      <c r="E706" t="s">
        <v>3266</v>
      </c>
      <c r="F706" t="s">
        <v>512</v>
      </c>
      <c r="G706" t="s">
        <v>62</v>
      </c>
      <c r="H706">
        <v>0.67</v>
      </c>
      <c r="I706" t="b">
        <v>0</v>
      </c>
      <c r="J706">
        <v>7.35</v>
      </c>
      <c r="K706">
        <v>821.46100000000001</v>
      </c>
      <c r="L706" t="s">
        <v>3267</v>
      </c>
      <c r="M706" t="s">
        <v>1815</v>
      </c>
      <c r="N706" t="s">
        <v>3268</v>
      </c>
      <c r="O706" t="s">
        <v>3269</v>
      </c>
      <c r="P706">
        <v>530</v>
      </c>
      <c r="Q706" t="b">
        <v>0</v>
      </c>
      <c r="R706" t="b">
        <v>1</v>
      </c>
      <c r="S706" t="b">
        <v>0</v>
      </c>
      <c r="T706" t="s">
        <v>63</v>
      </c>
      <c r="U706" t="b">
        <v>0</v>
      </c>
      <c r="V706" t="b">
        <v>0</v>
      </c>
      <c r="W706">
        <v>11469</v>
      </c>
      <c r="X706">
        <v>0</v>
      </c>
      <c r="Y706">
        <v>0</v>
      </c>
      <c r="Z706">
        <v>1</v>
      </c>
      <c r="AA706">
        <v>-1</v>
      </c>
      <c r="AB706">
        <v>-1</v>
      </c>
      <c r="AC706">
        <v>-1</v>
      </c>
      <c r="AD706">
        <v>-1</v>
      </c>
      <c r="AE706">
        <v>-1</v>
      </c>
      <c r="AF706">
        <v>1</v>
      </c>
      <c r="AG706">
        <v>114.36</v>
      </c>
      <c r="AH706" t="s">
        <v>495</v>
      </c>
      <c r="AI706" t="s">
        <v>3270</v>
      </c>
      <c r="AJ706" t="s">
        <v>62</v>
      </c>
      <c r="AK706">
        <v>1638684</v>
      </c>
      <c r="AL706">
        <v>1810588</v>
      </c>
      <c r="AM706">
        <v>1503966</v>
      </c>
      <c r="AN706">
        <v>1990236</v>
      </c>
      <c r="AO706">
        <v>1541425</v>
      </c>
      <c r="AP706">
        <v>1730582</v>
      </c>
      <c r="AQ706">
        <v>2671279</v>
      </c>
      <c r="AR706">
        <v>2067756</v>
      </c>
      <c r="AS706">
        <v>2799026</v>
      </c>
      <c r="AT706">
        <v>2430405</v>
      </c>
      <c r="AU706">
        <v>2917036</v>
      </c>
      <c r="AV706">
        <v>2425736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1651079.2282447901</v>
      </c>
      <c r="BD706">
        <v>1754080.9083620999</v>
      </c>
      <c r="BE706">
        <v>2512687.12557468</v>
      </c>
      <c r="BF706">
        <v>2591059.0478971698</v>
      </c>
      <c r="BG706">
        <v>0</v>
      </c>
      <c r="BH706">
        <v>153686.27105968501</v>
      </c>
      <c r="BI706">
        <v>225326.5510179</v>
      </c>
      <c r="BJ706">
        <v>390579.729449192</v>
      </c>
      <c r="BK706">
        <v>282313.939616149</v>
      </c>
      <c r="BL706">
        <v>0</v>
      </c>
    </row>
    <row r="707" spans="1:64" x14ac:dyDescent="0.3">
      <c r="A707">
        <v>11471</v>
      </c>
      <c r="B707">
        <v>15.906000000000001</v>
      </c>
      <c r="C707">
        <v>821.49774000000002</v>
      </c>
      <c r="D707">
        <f t="shared" si="10"/>
        <v>0.4382241608616963</v>
      </c>
      <c r="E707" t="s">
        <v>3271</v>
      </c>
      <c r="F707" t="s">
        <v>512</v>
      </c>
      <c r="G707" t="s">
        <v>62</v>
      </c>
      <c r="H707">
        <v>0.61</v>
      </c>
      <c r="I707" t="b">
        <v>0</v>
      </c>
      <c r="J707">
        <v>8.1</v>
      </c>
      <c r="K707">
        <v>821.49738000000002</v>
      </c>
      <c r="L707" t="s">
        <v>3272</v>
      </c>
      <c r="M707" t="s">
        <v>1815</v>
      </c>
      <c r="N707" t="s">
        <v>3273</v>
      </c>
      <c r="O707" t="s">
        <v>3274</v>
      </c>
      <c r="P707">
        <v>530</v>
      </c>
      <c r="Q707" t="b">
        <v>0</v>
      </c>
      <c r="R707" t="b">
        <v>1</v>
      </c>
      <c r="S707" t="b">
        <v>0</v>
      </c>
      <c r="T707" t="s">
        <v>63</v>
      </c>
      <c r="U707" t="b">
        <v>0</v>
      </c>
      <c r="V707" t="b">
        <v>0</v>
      </c>
      <c r="W707">
        <v>11471</v>
      </c>
      <c r="X707">
        <v>0</v>
      </c>
      <c r="Y707">
        <v>0</v>
      </c>
      <c r="Z707">
        <v>1</v>
      </c>
      <c r="AA707">
        <v>-1</v>
      </c>
      <c r="AB707">
        <v>-1</v>
      </c>
      <c r="AC707">
        <v>-1</v>
      </c>
      <c r="AD707">
        <v>-1</v>
      </c>
      <c r="AE707">
        <v>-1</v>
      </c>
      <c r="AF707">
        <v>1</v>
      </c>
      <c r="AG707">
        <v>81.62</v>
      </c>
      <c r="AH707" t="s">
        <v>502</v>
      </c>
      <c r="AI707" t="s">
        <v>3276</v>
      </c>
      <c r="AJ707" t="s">
        <v>62</v>
      </c>
      <c r="AK707">
        <v>1968902</v>
      </c>
      <c r="AL707">
        <v>1617019</v>
      </c>
      <c r="AM707">
        <v>544942</v>
      </c>
      <c r="AN707">
        <v>1184555</v>
      </c>
      <c r="AO707">
        <v>1778557</v>
      </c>
      <c r="AP707">
        <v>1358535</v>
      </c>
      <c r="AQ707">
        <v>1709547</v>
      </c>
      <c r="AR707">
        <v>2108953</v>
      </c>
      <c r="AS707">
        <v>1681737</v>
      </c>
      <c r="AT707">
        <v>1340551</v>
      </c>
      <c r="AU707">
        <v>1526451</v>
      </c>
      <c r="AV707">
        <v>1029383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1376954.30788103</v>
      </c>
      <c r="BD707">
        <v>1440548.9680081799</v>
      </c>
      <c r="BE707">
        <v>1833412.1878771901</v>
      </c>
      <c r="BF707">
        <v>1298795.26713232</v>
      </c>
      <c r="BG707">
        <v>0</v>
      </c>
      <c r="BH707">
        <v>741713.02115071903</v>
      </c>
      <c r="BI707">
        <v>305375.67152551602</v>
      </c>
      <c r="BJ707">
        <v>239030.190133553</v>
      </c>
      <c r="BK707">
        <v>251150.834779564</v>
      </c>
      <c r="BL707">
        <v>0</v>
      </c>
    </row>
    <row r="708" spans="1:64" x14ac:dyDescent="0.3">
      <c r="A708">
        <v>10681</v>
      </c>
      <c r="B708">
        <v>13.353</v>
      </c>
      <c r="C708">
        <v>775.44</v>
      </c>
      <c r="D708">
        <f t="shared" si="10"/>
        <v>0.39977287213692342</v>
      </c>
      <c r="E708" t="s">
        <v>2914</v>
      </c>
      <c r="F708" t="s">
        <v>512</v>
      </c>
      <c r="G708" t="s">
        <v>62</v>
      </c>
      <c r="H708">
        <v>0.39</v>
      </c>
      <c r="I708" t="b">
        <v>0</v>
      </c>
      <c r="J708">
        <v>7.33</v>
      </c>
      <c r="K708">
        <v>775.44030999999995</v>
      </c>
      <c r="L708" t="s">
        <v>2915</v>
      </c>
      <c r="M708" t="s">
        <v>1815</v>
      </c>
      <c r="N708" t="s">
        <v>2916</v>
      </c>
      <c r="O708" t="s">
        <v>2917</v>
      </c>
      <c r="P708">
        <v>530</v>
      </c>
      <c r="Q708" t="b">
        <v>0</v>
      </c>
      <c r="R708" t="b">
        <v>1</v>
      </c>
      <c r="S708" t="b">
        <v>0</v>
      </c>
      <c r="T708" t="s">
        <v>63</v>
      </c>
      <c r="U708" t="b">
        <v>0</v>
      </c>
      <c r="V708" t="b">
        <v>0</v>
      </c>
      <c r="W708">
        <v>10681</v>
      </c>
      <c r="X708">
        <v>0</v>
      </c>
      <c r="Y708">
        <v>0</v>
      </c>
      <c r="Z708">
        <v>1</v>
      </c>
      <c r="AA708">
        <v>-1</v>
      </c>
      <c r="AB708">
        <v>-1</v>
      </c>
      <c r="AC708">
        <v>-1</v>
      </c>
      <c r="AD708">
        <v>-1</v>
      </c>
      <c r="AE708">
        <v>-1</v>
      </c>
      <c r="AF708">
        <v>1</v>
      </c>
      <c r="AG708">
        <v>11.72</v>
      </c>
      <c r="AH708" t="s">
        <v>494</v>
      </c>
      <c r="AI708" t="s">
        <v>2918</v>
      </c>
      <c r="AJ708" t="s">
        <v>62</v>
      </c>
      <c r="AK708">
        <v>130388</v>
      </c>
      <c r="AL708">
        <v>257358</v>
      </c>
      <c r="AM708">
        <v>304331</v>
      </c>
      <c r="AN708">
        <v>196232</v>
      </c>
      <c r="AO708">
        <v>221947</v>
      </c>
      <c r="AP708">
        <v>182029</v>
      </c>
      <c r="AQ708">
        <v>209478</v>
      </c>
      <c r="AR708">
        <v>210249</v>
      </c>
      <c r="AS708">
        <v>291242</v>
      </c>
      <c r="AT708">
        <v>172059</v>
      </c>
      <c r="AU708">
        <v>233096</v>
      </c>
      <c r="AV708">
        <v>257491</v>
      </c>
      <c r="AW708">
        <v>0</v>
      </c>
      <c r="AX708">
        <v>0</v>
      </c>
      <c r="AY708">
        <v>0</v>
      </c>
      <c r="AZ708">
        <v>0</v>
      </c>
      <c r="BA708">
        <v>7224</v>
      </c>
      <c r="BB708">
        <v>0</v>
      </c>
      <c r="BC708">
        <v>230692.39327407899</v>
      </c>
      <c r="BD708">
        <v>200069.419322409</v>
      </c>
      <c r="BE708">
        <v>236989.81832681</v>
      </c>
      <c r="BF708">
        <v>220882.19589417701</v>
      </c>
      <c r="BG708">
        <v>1204.0456207990101</v>
      </c>
      <c r="BH708">
        <v>89984.816625403793</v>
      </c>
      <c r="BI708">
        <v>20233.6395521331</v>
      </c>
      <c r="BJ708">
        <v>46985.765396547999</v>
      </c>
      <c r="BK708">
        <v>44006.149016264899</v>
      </c>
      <c r="BL708">
        <v>2949.2973979901799</v>
      </c>
    </row>
    <row r="709" spans="1:64" x14ac:dyDescent="0.3">
      <c r="A709">
        <v>11624</v>
      </c>
      <c r="B709">
        <v>16.515999999999998</v>
      </c>
      <c r="C709">
        <v>831.50269000000003</v>
      </c>
      <c r="D709">
        <f t="shared" si="10"/>
        <v>0.2886339798736397</v>
      </c>
      <c r="E709" t="s">
        <v>3311</v>
      </c>
      <c r="F709" t="s">
        <v>512</v>
      </c>
      <c r="G709" t="s">
        <v>62</v>
      </c>
      <c r="H709">
        <v>0.67</v>
      </c>
      <c r="I709" t="b">
        <v>0</v>
      </c>
      <c r="J709">
        <v>7.83</v>
      </c>
      <c r="K709">
        <v>831.50292999999999</v>
      </c>
      <c r="L709" t="s">
        <v>3312</v>
      </c>
      <c r="M709" t="s">
        <v>1815</v>
      </c>
      <c r="N709" t="s">
        <v>3313</v>
      </c>
      <c r="O709" t="s">
        <v>3314</v>
      </c>
      <c r="P709">
        <v>530</v>
      </c>
      <c r="Q709" t="b">
        <v>0</v>
      </c>
      <c r="R709" t="b">
        <v>1</v>
      </c>
      <c r="S709" t="b">
        <v>0</v>
      </c>
      <c r="T709" t="s">
        <v>63</v>
      </c>
      <c r="U709" t="b">
        <v>0</v>
      </c>
      <c r="V709" t="b">
        <v>0</v>
      </c>
      <c r="W709">
        <v>11624</v>
      </c>
      <c r="X709">
        <v>0</v>
      </c>
      <c r="Y709">
        <v>0</v>
      </c>
      <c r="Z709">
        <v>1</v>
      </c>
      <c r="AA709">
        <v>-1</v>
      </c>
      <c r="AB709">
        <v>-1</v>
      </c>
      <c r="AC709">
        <v>-1</v>
      </c>
      <c r="AD709">
        <v>-1</v>
      </c>
      <c r="AE709">
        <v>-1</v>
      </c>
      <c r="AF709">
        <v>1</v>
      </c>
      <c r="AG709">
        <v>42.73</v>
      </c>
      <c r="AH709" t="s">
        <v>497</v>
      </c>
      <c r="AI709" t="s">
        <v>3315</v>
      </c>
      <c r="AJ709" t="s">
        <v>62</v>
      </c>
      <c r="AK709">
        <v>590219</v>
      </c>
      <c r="AL709">
        <v>1348118</v>
      </c>
      <c r="AM709">
        <v>1462783</v>
      </c>
      <c r="AN709">
        <v>925155</v>
      </c>
      <c r="AO709">
        <v>911300</v>
      </c>
      <c r="AP709">
        <v>832384</v>
      </c>
      <c r="AQ709">
        <v>905537</v>
      </c>
      <c r="AR709">
        <v>930294</v>
      </c>
      <c r="AS709">
        <v>523412</v>
      </c>
      <c r="AT709">
        <v>537886</v>
      </c>
      <c r="AU709">
        <v>677103</v>
      </c>
      <c r="AV709">
        <v>779053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1133706.4145668701</v>
      </c>
      <c r="BD709">
        <v>889612.79079145601</v>
      </c>
      <c r="BE709">
        <v>786413.93808646698</v>
      </c>
      <c r="BF709">
        <v>664680.75690983201</v>
      </c>
      <c r="BG709">
        <v>0</v>
      </c>
      <c r="BH709">
        <v>474153.22545663698</v>
      </c>
      <c r="BI709">
        <v>50043.469667914098</v>
      </c>
      <c r="BJ709">
        <v>228102.90623637801</v>
      </c>
      <c r="BK709">
        <v>121062.448109505</v>
      </c>
      <c r="BL709">
        <v>0</v>
      </c>
    </row>
    <row r="710" spans="1:64" x14ac:dyDescent="0.3">
      <c r="A710">
        <v>9048</v>
      </c>
      <c r="B710">
        <v>15.481999999999999</v>
      </c>
      <c r="C710">
        <v>695.41431</v>
      </c>
      <c r="D710">
        <f t="shared" ref="D710:D773" si="11">(ABS(K710-C710)/K710)*10^6</f>
        <v>0.27321849601650805</v>
      </c>
      <c r="E710" t="s">
        <v>2038</v>
      </c>
      <c r="F710" t="s">
        <v>512</v>
      </c>
      <c r="G710" t="s">
        <v>62</v>
      </c>
      <c r="H710">
        <v>0.67</v>
      </c>
      <c r="I710" t="b">
        <v>0</v>
      </c>
      <c r="J710">
        <v>7.38</v>
      </c>
      <c r="K710">
        <v>695.41412000000003</v>
      </c>
      <c r="L710" t="s">
        <v>2039</v>
      </c>
      <c r="M710" t="s">
        <v>1815</v>
      </c>
      <c r="N710" t="s">
        <v>2040</v>
      </c>
      <c r="O710" t="s">
        <v>2041</v>
      </c>
      <c r="P710">
        <v>530</v>
      </c>
      <c r="Q710" t="b">
        <v>0</v>
      </c>
      <c r="R710" t="b">
        <v>1</v>
      </c>
      <c r="S710" t="b">
        <v>0</v>
      </c>
      <c r="T710" t="s">
        <v>63</v>
      </c>
      <c r="U710" t="b">
        <v>0</v>
      </c>
      <c r="V710" t="b">
        <v>0</v>
      </c>
      <c r="W710">
        <v>9048</v>
      </c>
      <c r="X710">
        <v>0</v>
      </c>
      <c r="Y710">
        <v>0</v>
      </c>
      <c r="Z710">
        <v>1</v>
      </c>
      <c r="AA710">
        <v>-1</v>
      </c>
      <c r="AB710">
        <v>-1</v>
      </c>
      <c r="AC710">
        <v>-1</v>
      </c>
      <c r="AD710">
        <v>-1</v>
      </c>
      <c r="AE710">
        <v>-1</v>
      </c>
      <c r="AF710">
        <v>1</v>
      </c>
      <c r="AG710">
        <v>109.92</v>
      </c>
      <c r="AH710" t="s">
        <v>495</v>
      </c>
      <c r="AI710" t="s">
        <v>2042</v>
      </c>
      <c r="AJ710" t="s">
        <v>62</v>
      </c>
      <c r="AK710">
        <v>2003051</v>
      </c>
      <c r="AL710">
        <v>1698853</v>
      </c>
      <c r="AM710">
        <v>1789935</v>
      </c>
      <c r="AN710">
        <v>1594739</v>
      </c>
      <c r="AO710">
        <v>2124496</v>
      </c>
      <c r="AP710">
        <v>2213425</v>
      </c>
      <c r="AQ710">
        <v>3289141</v>
      </c>
      <c r="AR710">
        <v>3753818</v>
      </c>
      <c r="AS710">
        <v>3300578</v>
      </c>
      <c r="AT710">
        <v>3911512</v>
      </c>
      <c r="AU710">
        <v>3335635</v>
      </c>
      <c r="AV710">
        <v>2346912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1830612.77707152</v>
      </c>
      <c r="BD710">
        <v>1977553.40692676</v>
      </c>
      <c r="BE710">
        <v>3447845.9680812499</v>
      </c>
      <c r="BF710">
        <v>3198019.5736620701</v>
      </c>
      <c r="BG710">
        <v>0</v>
      </c>
      <c r="BH710">
        <v>156125.18203448699</v>
      </c>
      <c r="BI710">
        <v>334495.25618020003</v>
      </c>
      <c r="BJ710">
        <v>265041.59099879098</v>
      </c>
      <c r="BK710">
        <v>791326.06104995403</v>
      </c>
      <c r="BL710">
        <v>0</v>
      </c>
    </row>
    <row r="711" spans="1:64" x14ac:dyDescent="0.3">
      <c r="A711">
        <v>11023</v>
      </c>
      <c r="B711">
        <v>13.907999999999999</v>
      </c>
      <c r="C711">
        <v>793.46600000000001</v>
      </c>
      <c r="D711">
        <f t="shared" si="11"/>
        <v>0.16383812124764804</v>
      </c>
      <c r="E711" t="s">
        <v>3058</v>
      </c>
      <c r="F711" t="s">
        <v>512</v>
      </c>
      <c r="G711" t="s">
        <v>62</v>
      </c>
      <c r="H711">
        <v>0.33</v>
      </c>
      <c r="I711" t="b">
        <v>0</v>
      </c>
      <c r="J711">
        <v>7.75</v>
      </c>
      <c r="K711">
        <v>793.46613000000002</v>
      </c>
      <c r="L711" t="s">
        <v>3059</v>
      </c>
      <c r="M711" t="s">
        <v>1815</v>
      </c>
      <c r="N711" t="s">
        <v>3060</v>
      </c>
      <c r="O711" t="s">
        <v>3061</v>
      </c>
      <c r="P711">
        <v>530</v>
      </c>
      <c r="Q711" t="b">
        <v>0</v>
      </c>
      <c r="R711" t="b">
        <v>1</v>
      </c>
      <c r="S711" t="b">
        <v>0</v>
      </c>
      <c r="T711" t="s">
        <v>63</v>
      </c>
      <c r="U711" t="b">
        <v>0</v>
      </c>
      <c r="V711" t="b">
        <v>0</v>
      </c>
      <c r="W711">
        <v>11023</v>
      </c>
      <c r="X711">
        <v>0</v>
      </c>
      <c r="Y711">
        <v>0</v>
      </c>
      <c r="Z711">
        <v>1</v>
      </c>
      <c r="AA711">
        <v>-1</v>
      </c>
      <c r="AB711">
        <v>-1</v>
      </c>
      <c r="AC711">
        <v>-1</v>
      </c>
      <c r="AD711">
        <v>-1</v>
      </c>
      <c r="AE711">
        <v>-1</v>
      </c>
      <c r="AF711">
        <v>1</v>
      </c>
      <c r="AG711">
        <v>40.4</v>
      </c>
      <c r="AH711" t="s">
        <v>493</v>
      </c>
      <c r="AI711" t="s">
        <v>3063</v>
      </c>
      <c r="AJ711" t="s">
        <v>62</v>
      </c>
      <c r="AK711">
        <v>1008402</v>
      </c>
      <c r="AL711">
        <v>1045510</v>
      </c>
      <c r="AM711">
        <v>499078</v>
      </c>
      <c r="AN711">
        <v>684726</v>
      </c>
      <c r="AO711">
        <v>952415</v>
      </c>
      <c r="AP711">
        <v>879650</v>
      </c>
      <c r="AQ711">
        <v>906202</v>
      </c>
      <c r="AR711">
        <v>1139257</v>
      </c>
      <c r="AS711">
        <v>1002922</v>
      </c>
      <c r="AT711">
        <v>960464</v>
      </c>
      <c r="AU711">
        <v>1100712</v>
      </c>
      <c r="AV711">
        <v>777919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850996.64901900396</v>
      </c>
      <c r="BD711">
        <v>838930.59180913202</v>
      </c>
      <c r="BE711">
        <v>1016126.76178657</v>
      </c>
      <c r="BF711">
        <v>946364.92671333102</v>
      </c>
      <c r="BG711">
        <v>0</v>
      </c>
      <c r="BH711">
        <v>305335.011895606</v>
      </c>
      <c r="BI711">
        <v>138412.06283297099</v>
      </c>
      <c r="BJ711">
        <v>117087.39494646199</v>
      </c>
      <c r="BK711">
        <v>161857.90709715799</v>
      </c>
      <c r="BL711">
        <v>0</v>
      </c>
    </row>
    <row r="712" spans="1:64" x14ac:dyDescent="0.3">
      <c r="A712">
        <v>10751</v>
      </c>
      <c r="B712">
        <v>13.605</v>
      </c>
      <c r="C712">
        <v>779.45038</v>
      </c>
      <c r="D712">
        <f t="shared" si="11"/>
        <v>0.15395461294603011</v>
      </c>
      <c r="E712" t="s">
        <v>2948</v>
      </c>
      <c r="F712" t="s">
        <v>512</v>
      </c>
      <c r="G712" t="s">
        <v>62</v>
      </c>
      <c r="H712">
        <v>0.33</v>
      </c>
      <c r="I712" t="b">
        <v>0</v>
      </c>
      <c r="J712">
        <v>7.48</v>
      </c>
      <c r="K712">
        <v>779.45050000000003</v>
      </c>
      <c r="L712" t="s">
        <v>2949</v>
      </c>
      <c r="M712" t="s">
        <v>1815</v>
      </c>
      <c r="N712" t="s">
        <v>2950</v>
      </c>
      <c r="O712" t="s">
        <v>2951</v>
      </c>
      <c r="P712">
        <v>530</v>
      </c>
      <c r="Q712" t="b">
        <v>0</v>
      </c>
      <c r="R712" t="b">
        <v>1</v>
      </c>
      <c r="S712" t="b">
        <v>0</v>
      </c>
      <c r="T712" t="s">
        <v>63</v>
      </c>
      <c r="U712" t="b">
        <v>0</v>
      </c>
      <c r="V712" t="b">
        <v>0</v>
      </c>
      <c r="W712">
        <v>10751</v>
      </c>
      <c r="X712">
        <v>0</v>
      </c>
      <c r="Y712">
        <v>0</v>
      </c>
      <c r="Z712">
        <v>1</v>
      </c>
      <c r="AA712">
        <v>-1</v>
      </c>
      <c r="AB712">
        <v>-1</v>
      </c>
      <c r="AC712">
        <v>-1</v>
      </c>
      <c r="AD712">
        <v>-1</v>
      </c>
      <c r="AE712">
        <v>-1</v>
      </c>
      <c r="AF712">
        <v>1</v>
      </c>
      <c r="AG712">
        <v>21.33</v>
      </c>
      <c r="AH712" t="s">
        <v>503</v>
      </c>
      <c r="AI712" t="s">
        <v>2953</v>
      </c>
      <c r="AJ712" t="s">
        <v>62</v>
      </c>
      <c r="AK712">
        <v>208209</v>
      </c>
      <c r="AL712">
        <v>195132</v>
      </c>
      <c r="AM712">
        <v>47634</v>
      </c>
      <c r="AN712">
        <v>109694</v>
      </c>
      <c r="AO712">
        <v>242891</v>
      </c>
      <c r="AP712">
        <v>187832</v>
      </c>
      <c r="AQ712">
        <v>276585</v>
      </c>
      <c r="AR712">
        <v>342115</v>
      </c>
      <c r="AS712">
        <v>270427</v>
      </c>
      <c r="AT712">
        <v>362545</v>
      </c>
      <c r="AU712">
        <v>343804</v>
      </c>
      <c r="AV712">
        <v>266020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150325.03942515</v>
      </c>
      <c r="BD712">
        <v>180139.18202987799</v>
      </c>
      <c r="BE712">
        <v>296375.72780286602</v>
      </c>
      <c r="BF712">
        <v>324123.16475222301</v>
      </c>
      <c r="BG712">
        <v>0</v>
      </c>
      <c r="BH712">
        <v>89173.467967683304</v>
      </c>
      <c r="BI712">
        <v>66930.888156784597</v>
      </c>
      <c r="BJ712">
        <v>39730.626788114998</v>
      </c>
      <c r="BK712">
        <v>51184.070126341998</v>
      </c>
      <c r="BL712">
        <v>0</v>
      </c>
    </row>
    <row r="713" spans="1:64" x14ac:dyDescent="0.3">
      <c r="A713">
        <v>11265</v>
      </c>
      <c r="B713">
        <v>15.025</v>
      </c>
      <c r="C713">
        <v>807.48193000000003</v>
      </c>
      <c r="D713">
        <f t="shared" si="11"/>
        <v>0.14861015883204803</v>
      </c>
      <c r="E713" t="s">
        <v>3158</v>
      </c>
      <c r="F713" t="s">
        <v>512</v>
      </c>
      <c r="G713" t="s">
        <v>62</v>
      </c>
      <c r="H713">
        <v>0.61</v>
      </c>
      <c r="I713" t="b">
        <v>0</v>
      </c>
      <c r="J713">
        <v>7.97</v>
      </c>
      <c r="K713">
        <v>807.48181</v>
      </c>
      <c r="L713" t="s">
        <v>3159</v>
      </c>
      <c r="M713" t="s">
        <v>1815</v>
      </c>
      <c r="N713" t="s">
        <v>3160</v>
      </c>
      <c r="O713" t="s">
        <v>3161</v>
      </c>
      <c r="P713">
        <v>530</v>
      </c>
      <c r="Q713" t="b">
        <v>0</v>
      </c>
      <c r="R713" t="b">
        <v>1</v>
      </c>
      <c r="S713" t="b">
        <v>0</v>
      </c>
      <c r="T713" t="s">
        <v>63</v>
      </c>
      <c r="U713" t="b">
        <v>0</v>
      </c>
      <c r="V713" t="b">
        <v>0</v>
      </c>
      <c r="W713">
        <v>11265</v>
      </c>
      <c r="X713">
        <v>0</v>
      </c>
      <c r="Y713">
        <v>0</v>
      </c>
      <c r="Z713">
        <v>1</v>
      </c>
      <c r="AA713">
        <v>-1</v>
      </c>
      <c r="AB713">
        <v>-1</v>
      </c>
      <c r="AC713">
        <v>-1</v>
      </c>
      <c r="AD713">
        <v>-1</v>
      </c>
      <c r="AE713">
        <v>-1</v>
      </c>
      <c r="AF713">
        <v>1</v>
      </c>
      <c r="AG713">
        <v>209.51</v>
      </c>
      <c r="AH713" t="s">
        <v>498</v>
      </c>
      <c r="AI713" t="s">
        <v>3162</v>
      </c>
      <c r="AJ713" t="s">
        <v>62</v>
      </c>
      <c r="AK713">
        <v>4211656</v>
      </c>
      <c r="AL713">
        <v>4190555</v>
      </c>
      <c r="AM713">
        <v>2081467</v>
      </c>
      <c r="AN713">
        <v>2969547</v>
      </c>
      <c r="AO713">
        <v>3947357</v>
      </c>
      <c r="AP713">
        <v>3491952</v>
      </c>
      <c r="AQ713">
        <v>4053154</v>
      </c>
      <c r="AR713">
        <v>5222692</v>
      </c>
      <c r="AS713">
        <v>3674751</v>
      </c>
      <c r="AT713">
        <v>4059771</v>
      </c>
      <c r="AU713">
        <v>4391893</v>
      </c>
      <c r="AV713">
        <v>2796678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3494558.9968304201</v>
      </c>
      <c r="BD713">
        <v>3469618.2424222399</v>
      </c>
      <c r="BE713">
        <v>4316865.8659832003</v>
      </c>
      <c r="BF713">
        <v>3749447.5577889499</v>
      </c>
      <c r="BG713">
        <v>0</v>
      </c>
      <c r="BH713">
        <v>1223819.2436941201</v>
      </c>
      <c r="BI713">
        <v>489287.43621528399</v>
      </c>
      <c r="BJ713">
        <v>806962.31351106695</v>
      </c>
      <c r="BK713">
        <v>841667.07433173899</v>
      </c>
      <c r="BL713">
        <v>0</v>
      </c>
    </row>
    <row r="714" spans="1:64" x14ac:dyDescent="0.3">
      <c r="A714">
        <v>11359</v>
      </c>
      <c r="B714">
        <v>16.065000000000001</v>
      </c>
      <c r="C714">
        <v>813.49219000000005</v>
      </c>
      <c r="D714">
        <f t="shared" si="11"/>
        <v>0.14751215032924259</v>
      </c>
      <c r="E714" t="s">
        <v>3212</v>
      </c>
      <c r="F714" t="s">
        <v>512</v>
      </c>
      <c r="G714" t="s">
        <v>62</v>
      </c>
      <c r="H714">
        <v>0.67</v>
      </c>
      <c r="I714" t="b">
        <v>0</v>
      </c>
      <c r="J714">
        <v>8.0399999999999991</v>
      </c>
      <c r="K714">
        <v>813.49230999999997</v>
      </c>
      <c r="L714" t="s">
        <v>3213</v>
      </c>
      <c r="M714" t="s">
        <v>1815</v>
      </c>
      <c r="N714" t="s">
        <v>3214</v>
      </c>
      <c r="O714" t="s">
        <v>3215</v>
      </c>
      <c r="P714">
        <v>530</v>
      </c>
      <c r="Q714" t="b">
        <v>0</v>
      </c>
      <c r="R714" t="b">
        <v>1</v>
      </c>
      <c r="S714" t="b">
        <v>0</v>
      </c>
      <c r="T714" t="s">
        <v>63</v>
      </c>
      <c r="U714" t="b">
        <v>0</v>
      </c>
      <c r="V714" t="b">
        <v>0</v>
      </c>
      <c r="W714">
        <v>11359</v>
      </c>
      <c r="X714">
        <v>0</v>
      </c>
      <c r="Y714">
        <v>0</v>
      </c>
      <c r="Z714">
        <v>1</v>
      </c>
      <c r="AA714">
        <v>-1</v>
      </c>
      <c r="AB714">
        <v>-1</v>
      </c>
      <c r="AC714">
        <v>-1</v>
      </c>
      <c r="AD714">
        <v>-1</v>
      </c>
      <c r="AE714">
        <v>-1</v>
      </c>
      <c r="AF714">
        <v>1</v>
      </c>
      <c r="AG714">
        <v>256.74</v>
      </c>
      <c r="AH714" t="s">
        <v>502</v>
      </c>
      <c r="AI714" t="s">
        <v>3216</v>
      </c>
      <c r="AJ714" t="s">
        <v>62</v>
      </c>
      <c r="AK714">
        <v>3296708</v>
      </c>
      <c r="AL714">
        <v>5043957</v>
      </c>
      <c r="AM714">
        <v>4192810</v>
      </c>
      <c r="AN714">
        <v>2004721</v>
      </c>
      <c r="AO714">
        <v>2699535</v>
      </c>
      <c r="AP714">
        <v>2032782</v>
      </c>
      <c r="AQ714">
        <v>5033514</v>
      </c>
      <c r="AR714">
        <v>6309217</v>
      </c>
      <c r="AS714">
        <v>4565533</v>
      </c>
      <c r="AT714">
        <v>4032197</v>
      </c>
      <c r="AU714">
        <v>5853203</v>
      </c>
      <c r="AV714">
        <v>4038058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4177825.0963753602</v>
      </c>
      <c r="BD714">
        <v>2245679.4385070801</v>
      </c>
      <c r="BE714">
        <v>5302754.7151656197</v>
      </c>
      <c r="BF714">
        <v>4641152.8963237396</v>
      </c>
      <c r="BG714">
        <v>0</v>
      </c>
      <c r="BH714">
        <v>873720.78905209096</v>
      </c>
      <c r="BI714">
        <v>393300.96436762199</v>
      </c>
      <c r="BJ714">
        <v>902483.49523012899</v>
      </c>
      <c r="BK714">
        <v>1049670.1967118799</v>
      </c>
      <c r="BL714">
        <v>0</v>
      </c>
    </row>
    <row r="715" spans="1:64" x14ac:dyDescent="0.3">
      <c r="A715">
        <v>10273</v>
      </c>
      <c r="B715">
        <v>11.811999999999999</v>
      </c>
      <c r="C715">
        <v>753.41967999999997</v>
      </c>
      <c r="D715">
        <f t="shared" si="11"/>
        <v>7.9636896052961037E-2</v>
      </c>
      <c r="E715" t="s">
        <v>2753</v>
      </c>
      <c r="F715" t="s">
        <v>512</v>
      </c>
      <c r="G715" t="s">
        <v>62</v>
      </c>
      <c r="H715">
        <v>0.61</v>
      </c>
      <c r="I715" t="b">
        <v>0</v>
      </c>
      <c r="J715">
        <v>6.58</v>
      </c>
      <c r="K715">
        <v>753.41962000000001</v>
      </c>
      <c r="L715" t="s">
        <v>2754</v>
      </c>
      <c r="M715" t="s">
        <v>1815</v>
      </c>
      <c r="N715" t="s">
        <v>2755</v>
      </c>
      <c r="O715" t="s">
        <v>2756</v>
      </c>
      <c r="P715">
        <v>530</v>
      </c>
      <c r="Q715" t="b">
        <v>0</v>
      </c>
      <c r="R715" t="b">
        <v>1</v>
      </c>
      <c r="S715" t="b">
        <v>0</v>
      </c>
      <c r="T715" t="s">
        <v>63</v>
      </c>
      <c r="U715" t="b">
        <v>0</v>
      </c>
      <c r="V715" t="b">
        <v>0</v>
      </c>
      <c r="W715">
        <v>10273</v>
      </c>
      <c r="X715">
        <v>0</v>
      </c>
      <c r="Y715">
        <v>0</v>
      </c>
      <c r="Z715">
        <v>1</v>
      </c>
      <c r="AA715">
        <v>-1</v>
      </c>
      <c r="AB715">
        <v>-1</v>
      </c>
      <c r="AC715">
        <v>-1</v>
      </c>
      <c r="AD715">
        <v>-1</v>
      </c>
      <c r="AE715">
        <v>-1</v>
      </c>
      <c r="AF715">
        <v>1</v>
      </c>
      <c r="AG715">
        <v>14.49</v>
      </c>
      <c r="AH715" t="s">
        <v>503</v>
      </c>
      <c r="AI715" t="s">
        <v>2757</v>
      </c>
      <c r="AJ715" t="s">
        <v>62</v>
      </c>
      <c r="AK715">
        <v>164716</v>
      </c>
      <c r="AL715">
        <v>191233</v>
      </c>
      <c r="AM715">
        <v>191034</v>
      </c>
      <c r="AN715">
        <v>233986</v>
      </c>
      <c r="AO715">
        <v>172779</v>
      </c>
      <c r="AP715">
        <v>206171</v>
      </c>
      <c r="AQ715">
        <v>287314</v>
      </c>
      <c r="AR715">
        <v>243725</v>
      </c>
      <c r="AS715">
        <v>238148</v>
      </c>
      <c r="AT715">
        <v>248675</v>
      </c>
      <c r="AU715">
        <v>223870</v>
      </c>
      <c r="AV715">
        <v>220664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182327.73822849101</v>
      </c>
      <c r="BD715">
        <v>204312.07576475301</v>
      </c>
      <c r="BE715">
        <v>256395.99530820301</v>
      </c>
      <c r="BF715">
        <v>231069.858564008</v>
      </c>
      <c r="BG715">
        <v>0</v>
      </c>
      <c r="BH715">
        <v>15252.527570690099</v>
      </c>
      <c r="BI715">
        <v>30645.8189219011</v>
      </c>
      <c r="BJ715">
        <v>26920.781924476702</v>
      </c>
      <c r="BK715">
        <v>15330.984322214799</v>
      </c>
      <c r="BL715">
        <v>0</v>
      </c>
    </row>
    <row r="716" spans="1:64" x14ac:dyDescent="0.3">
      <c r="A716">
        <v>10798</v>
      </c>
      <c r="B716">
        <v>13.189</v>
      </c>
      <c r="C716">
        <v>781.45092999999997</v>
      </c>
      <c r="D716">
        <f t="shared" si="11"/>
        <v>0</v>
      </c>
      <c r="E716" t="s">
        <v>2966</v>
      </c>
      <c r="F716" t="s">
        <v>512</v>
      </c>
      <c r="G716" t="s">
        <v>62</v>
      </c>
      <c r="H716">
        <v>0.39</v>
      </c>
      <c r="I716" t="b">
        <v>1</v>
      </c>
      <c r="J716">
        <v>6.97</v>
      </c>
      <c r="K716">
        <v>781.45092999999997</v>
      </c>
      <c r="L716" t="s">
        <v>2967</v>
      </c>
      <c r="M716" t="s">
        <v>1815</v>
      </c>
      <c r="N716" t="s">
        <v>2968</v>
      </c>
      <c r="O716" t="s">
        <v>2969</v>
      </c>
      <c r="P716">
        <v>530</v>
      </c>
      <c r="Q716" t="b">
        <v>0</v>
      </c>
      <c r="R716" t="b">
        <v>1</v>
      </c>
      <c r="S716" t="b">
        <v>0</v>
      </c>
      <c r="T716" t="s">
        <v>63</v>
      </c>
      <c r="U716" t="b">
        <v>0</v>
      </c>
      <c r="V716" t="b">
        <v>0</v>
      </c>
      <c r="W716">
        <v>10798</v>
      </c>
      <c r="X716">
        <v>0</v>
      </c>
      <c r="Y716">
        <v>0</v>
      </c>
      <c r="Z716">
        <v>1</v>
      </c>
      <c r="AA716">
        <v>0.56000000000000005</v>
      </c>
      <c r="AB716">
        <v>1</v>
      </c>
      <c r="AC716">
        <v>0.32</v>
      </c>
      <c r="AD716">
        <v>5</v>
      </c>
      <c r="AE716">
        <v>0.2</v>
      </c>
      <c r="AF716">
        <v>1.1000000000000001</v>
      </c>
      <c r="AG716">
        <v>74.790000000000006</v>
      </c>
      <c r="AH716" t="s">
        <v>502</v>
      </c>
      <c r="AI716" t="s">
        <v>2972</v>
      </c>
      <c r="AJ716" t="s">
        <v>2973</v>
      </c>
      <c r="AK716">
        <v>1295950</v>
      </c>
      <c r="AL716">
        <v>1658450</v>
      </c>
      <c r="AM716">
        <v>1757198</v>
      </c>
      <c r="AN716">
        <v>1328241</v>
      </c>
      <c r="AO716">
        <v>1355660</v>
      </c>
      <c r="AP716">
        <v>1308392</v>
      </c>
      <c r="AQ716">
        <v>1886714</v>
      </c>
      <c r="AR716">
        <v>1768327</v>
      </c>
      <c r="AS716">
        <v>1713785</v>
      </c>
      <c r="AT716">
        <v>1344602</v>
      </c>
      <c r="AU716">
        <v>1466905</v>
      </c>
      <c r="AV716">
        <v>1364262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1570532.6620428399</v>
      </c>
      <c r="BD716">
        <v>1330764.2642314399</v>
      </c>
      <c r="BE716">
        <v>1789608.4282919499</v>
      </c>
      <c r="BF716">
        <v>1391922.82261163</v>
      </c>
      <c r="BG716">
        <v>0</v>
      </c>
      <c r="BH716">
        <v>242867.38696633599</v>
      </c>
      <c r="BI716">
        <v>23734.697519046</v>
      </c>
      <c r="BJ716">
        <v>88406.866062025205</v>
      </c>
      <c r="BK716">
        <v>65675.879049041294</v>
      </c>
      <c r="BL716">
        <v>0</v>
      </c>
    </row>
    <row r="717" spans="1:64" x14ac:dyDescent="0.3">
      <c r="A717">
        <v>11103</v>
      </c>
      <c r="B717">
        <v>13.355</v>
      </c>
      <c r="C717">
        <v>798.42334000000005</v>
      </c>
      <c r="D717">
        <f t="shared" si="11"/>
        <v>4.2834602623711211</v>
      </c>
      <c r="E717" t="s">
        <v>3085</v>
      </c>
      <c r="F717" t="s">
        <v>512</v>
      </c>
      <c r="G717" t="s">
        <v>62</v>
      </c>
      <c r="H717">
        <v>0.33</v>
      </c>
      <c r="I717" t="b">
        <v>0</v>
      </c>
      <c r="J717">
        <v>6.56</v>
      </c>
      <c r="K717">
        <v>798.41992000000005</v>
      </c>
      <c r="L717" t="s">
        <v>3086</v>
      </c>
      <c r="M717" t="s">
        <v>1503</v>
      </c>
      <c r="N717" t="s">
        <v>3087</v>
      </c>
      <c r="O717" t="s">
        <v>3088</v>
      </c>
      <c r="P717">
        <v>530</v>
      </c>
      <c r="Q717" t="b">
        <v>0</v>
      </c>
      <c r="R717" t="b">
        <v>1</v>
      </c>
      <c r="S717" t="b">
        <v>0</v>
      </c>
      <c r="T717" t="s">
        <v>63</v>
      </c>
      <c r="U717" t="b">
        <v>0</v>
      </c>
      <c r="V717" t="b">
        <v>0</v>
      </c>
      <c r="W717">
        <v>11103</v>
      </c>
      <c r="X717">
        <v>0</v>
      </c>
      <c r="Y717">
        <v>0</v>
      </c>
      <c r="Z717">
        <v>1</v>
      </c>
      <c r="AA717">
        <v>-1</v>
      </c>
      <c r="AB717">
        <v>-1</v>
      </c>
      <c r="AC717">
        <v>-1</v>
      </c>
      <c r="AD717">
        <v>-1</v>
      </c>
      <c r="AE717">
        <v>-1</v>
      </c>
      <c r="AF717">
        <v>1</v>
      </c>
      <c r="AG717">
        <v>18</v>
      </c>
      <c r="AH717" t="s">
        <v>497</v>
      </c>
      <c r="AI717" t="s">
        <v>3089</v>
      </c>
      <c r="AJ717" t="s">
        <v>62</v>
      </c>
      <c r="AK717">
        <v>298838</v>
      </c>
      <c r="AL717">
        <v>339818</v>
      </c>
      <c r="AM717">
        <v>332124</v>
      </c>
      <c r="AN717">
        <v>198397</v>
      </c>
      <c r="AO717">
        <v>409825</v>
      </c>
      <c r="AP717">
        <v>372897</v>
      </c>
      <c r="AQ717">
        <v>349028</v>
      </c>
      <c r="AR717">
        <v>405530</v>
      </c>
      <c r="AS717">
        <v>299768</v>
      </c>
      <c r="AT717">
        <v>452225</v>
      </c>
      <c r="AU717">
        <v>434795</v>
      </c>
      <c r="AV717">
        <v>225293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323593.23824291897</v>
      </c>
      <c r="BD717">
        <v>327039.79012000101</v>
      </c>
      <c r="BE717">
        <v>351441.83283753099</v>
      </c>
      <c r="BF717">
        <v>370771.12606261298</v>
      </c>
      <c r="BG717">
        <v>0</v>
      </c>
      <c r="BH717">
        <v>21781.093824603999</v>
      </c>
      <c r="BI717">
        <v>112927.522933791</v>
      </c>
      <c r="BJ717">
        <v>52922.013582859501</v>
      </c>
      <c r="BK717">
        <v>126288.62254491101</v>
      </c>
      <c r="BL717">
        <v>0</v>
      </c>
    </row>
    <row r="718" spans="1:64" x14ac:dyDescent="0.3">
      <c r="A718">
        <v>10426</v>
      </c>
      <c r="B718">
        <v>12.986000000000001</v>
      </c>
      <c r="C718">
        <v>762.38660000000004</v>
      </c>
      <c r="D718">
        <f t="shared" si="11"/>
        <v>4.092428655564305</v>
      </c>
      <c r="E718" t="s">
        <v>2829</v>
      </c>
      <c r="F718" t="s">
        <v>512</v>
      </c>
      <c r="G718" t="s">
        <v>62</v>
      </c>
      <c r="H718">
        <v>0.67</v>
      </c>
      <c r="I718" t="b">
        <v>0</v>
      </c>
      <c r="J718">
        <v>5.89</v>
      </c>
      <c r="K718">
        <v>762.38347999999996</v>
      </c>
      <c r="L718" t="s">
        <v>2830</v>
      </c>
      <c r="M718" t="s">
        <v>1503</v>
      </c>
      <c r="N718" t="s">
        <v>2831</v>
      </c>
      <c r="O718" t="s">
        <v>2832</v>
      </c>
      <c r="P718">
        <v>530</v>
      </c>
      <c r="Q718" t="b">
        <v>0</v>
      </c>
      <c r="R718" t="b">
        <v>1</v>
      </c>
      <c r="S718" t="b">
        <v>0</v>
      </c>
      <c r="T718" t="s">
        <v>63</v>
      </c>
      <c r="U718" t="b">
        <v>0</v>
      </c>
      <c r="V718" t="b">
        <v>0</v>
      </c>
      <c r="W718">
        <v>10426</v>
      </c>
      <c r="X718">
        <v>0</v>
      </c>
      <c r="Y718">
        <v>0</v>
      </c>
      <c r="Z718">
        <v>0.98</v>
      </c>
      <c r="AA718">
        <v>-1</v>
      </c>
      <c r="AB718">
        <v>-1</v>
      </c>
      <c r="AC718">
        <v>-1</v>
      </c>
      <c r="AD718">
        <v>-1</v>
      </c>
      <c r="AE718">
        <v>-1</v>
      </c>
      <c r="AF718">
        <v>0.98</v>
      </c>
      <c r="AG718">
        <v>38.36</v>
      </c>
      <c r="AH718" t="s">
        <v>495</v>
      </c>
      <c r="AI718" t="s">
        <v>2833</v>
      </c>
      <c r="AJ718" t="s">
        <v>62</v>
      </c>
      <c r="AK718">
        <v>1223853</v>
      </c>
      <c r="AL718">
        <v>1169845</v>
      </c>
      <c r="AM718">
        <v>565379</v>
      </c>
      <c r="AN718">
        <v>1062166</v>
      </c>
      <c r="AO718">
        <v>1573875</v>
      </c>
      <c r="AP718">
        <v>1156862</v>
      </c>
      <c r="AQ718">
        <v>1170792</v>
      </c>
      <c r="AR718">
        <v>1341380</v>
      </c>
      <c r="AS718">
        <v>1220427</v>
      </c>
      <c r="AT718">
        <v>1496617</v>
      </c>
      <c r="AU718">
        <v>1555734</v>
      </c>
      <c r="AV718">
        <v>1282630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986358.60966912506</v>
      </c>
      <c r="BD718">
        <v>1264301.2827164</v>
      </c>
      <c r="BE718">
        <v>1244199.80510916</v>
      </c>
      <c r="BF718">
        <v>1444993.66220364</v>
      </c>
      <c r="BG718">
        <v>0</v>
      </c>
      <c r="BH718">
        <v>365578.119834185</v>
      </c>
      <c r="BI718">
        <v>272247.73106318002</v>
      </c>
      <c r="BJ718">
        <v>87743.093259810004</v>
      </c>
      <c r="BK718">
        <v>143684.35461160101</v>
      </c>
      <c r="BL718">
        <v>0</v>
      </c>
    </row>
    <row r="719" spans="1:64" x14ac:dyDescent="0.3">
      <c r="A719">
        <v>11346</v>
      </c>
      <c r="B719">
        <v>13.904</v>
      </c>
      <c r="C719">
        <v>812.43871999999999</v>
      </c>
      <c r="D719">
        <f t="shared" si="11"/>
        <v>3.8279956733954545</v>
      </c>
      <c r="E719" t="s">
        <v>3198</v>
      </c>
      <c r="F719" t="s">
        <v>512</v>
      </c>
      <c r="G719" t="s">
        <v>62</v>
      </c>
      <c r="H719">
        <v>0.28000000000000003</v>
      </c>
      <c r="I719" t="b">
        <v>0</v>
      </c>
      <c r="J719">
        <v>6.77</v>
      </c>
      <c r="K719">
        <v>812.43561</v>
      </c>
      <c r="L719" t="s">
        <v>3199</v>
      </c>
      <c r="M719" t="s">
        <v>1503</v>
      </c>
      <c r="N719" t="s">
        <v>3200</v>
      </c>
      <c r="O719" t="s">
        <v>3201</v>
      </c>
      <c r="P719">
        <v>530</v>
      </c>
      <c r="Q719" t="b">
        <v>0</v>
      </c>
      <c r="R719" t="b">
        <v>1</v>
      </c>
      <c r="S719" t="b">
        <v>0</v>
      </c>
      <c r="T719" t="s">
        <v>63</v>
      </c>
      <c r="U719" t="b">
        <v>0</v>
      </c>
      <c r="V719" t="b">
        <v>0</v>
      </c>
      <c r="W719">
        <v>11346</v>
      </c>
      <c r="X719">
        <v>0</v>
      </c>
      <c r="Y719">
        <v>0</v>
      </c>
      <c r="Z719">
        <v>1</v>
      </c>
      <c r="AA719">
        <v>-1</v>
      </c>
      <c r="AB719">
        <v>-1</v>
      </c>
      <c r="AC719">
        <v>-1</v>
      </c>
      <c r="AD719">
        <v>-1</v>
      </c>
      <c r="AE719">
        <v>-1</v>
      </c>
      <c r="AF719">
        <v>1</v>
      </c>
      <c r="AG719">
        <v>47.45</v>
      </c>
      <c r="AH719" t="s">
        <v>499</v>
      </c>
      <c r="AI719" t="s">
        <v>3203</v>
      </c>
      <c r="AJ719" t="s">
        <v>62</v>
      </c>
      <c r="AK719">
        <v>686817</v>
      </c>
      <c r="AL719">
        <v>682227</v>
      </c>
      <c r="AM719">
        <v>660327</v>
      </c>
      <c r="AN719">
        <v>451636</v>
      </c>
      <c r="AO719">
        <v>922907</v>
      </c>
      <c r="AP719">
        <v>643662</v>
      </c>
      <c r="AQ719">
        <v>658722</v>
      </c>
      <c r="AR719">
        <v>786748</v>
      </c>
      <c r="AS719">
        <v>605495</v>
      </c>
      <c r="AT719">
        <v>886980</v>
      </c>
      <c r="AU719">
        <v>623607</v>
      </c>
      <c r="AV719">
        <v>372304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676456.97569833405</v>
      </c>
      <c r="BD719">
        <v>672734.74308727705</v>
      </c>
      <c r="BE719">
        <v>683654.99624818005</v>
      </c>
      <c r="BF719">
        <v>627630.22570952296</v>
      </c>
      <c r="BG719">
        <v>0</v>
      </c>
      <c r="BH719">
        <v>14156.570008803101</v>
      </c>
      <c r="BI719">
        <v>236976.73974027199</v>
      </c>
      <c r="BJ719">
        <v>93163.378459814398</v>
      </c>
      <c r="BK719">
        <v>257361.425184244</v>
      </c>
      <c r="BL719">
        <v>0</v>
      </c>
    </row>
    <row r="720" spans="1:64" x14ac:dyDescent="0.3">
      <c r="A720">
        <v>11345</v>
      </c>
      <c r="B720">
        <v>14.441000000000001</v>
      </c>
      <c r="C720">
        <v>812.43848000000003</v>
      </c>
      <c r="D720">
        <f t="shared" si="11"/>
        <v>3.532587647198163</v>
      </c>
      <c r="E720" t="s">
        <v>3198</v>
      </c>
      <c r="F720" t="s">
        <v>512</v>
      </c>
      <c r="G720" t="s">
        <v>62</v>
      </c>
      <c r="H720">
        <v>0.44</v>
      </c>
      <c r="I720" t="b">
        <v>0</v>
      </c>
      <c r="J720">
        <v>6.77</v>
      </c>
      <c r="K720">
        <v>812.43561</v>
      </c>
      <c r="L720" t="s">
        <v>3199</v>
      </c>
      <c r="M720" t="s">
        <v>1503</v>
      </c>
      <c r="N720" t="s">
        <v>3200</v>
      </c>
      <c r="O720" t="s">
        <v>3201</v>
      </c>
      <c r="P720">
        <v>530</v>
      </c>
      <c r="Q720" t="b">
        <v>0</v>
      </c>
      <c r="R720" t="b">
        <v>1</v>
      </c>
      <c r="S720" t="b">
        <v>0</v>
      </c>
      <c r="T720" t="s">
        <v>63</v>
      </c>
      <c r="U720" t="b">
        <v>0</v>
      </c>
      <c r="V720" t="b">
        <v>0</v>
      </c>
      <c r="W720">
        <v>11345</v>
      </c>
      <c r="X720">
        <v>0</v>
      </c>
      <c r="Y720">
        <v>0</v>
      </c>
      <c r="Z720">
        <v>1</v>
      </c>
      <c r="AA720">
        <v>-1</v>
      </c>
      <c r="AB720">
        <v>-1</v>
      </c>
      <c r="AC720">
        <v>-1</v>
      </c>
      <c r="AD720">
        <v>-1</v>
      </c>
      <c r="AE720">
        <v>-1</v>
      </c>
      <c r="AF720">
        <v>1</v>
      </c>
      <c r="AG720">
        <v>38.799999999999997</v>
      </c>
      <c r="AH720" t="s">
        <v>502</v>
      </c>
      <c r="AI720" t="s">
        <v>3202</v>
      </c>
      <c r="AJ720" t="s">
        <v>62</v>
      </c>
      <c r="AK720">
        <v>522279</v>
      </c>
      <c r="AL720">
        <v>526237</v>
      </c>
      <c r="AM720">
        <v>621798</v>
      </c>
      <c r="AN720">
        <v>342587</v>
      </c>
      <c r="AO720">
        <v>801261</v>
      </c>
      <c r="AP720">
        <v>689635</v>
      </c>
      <c r="AQ720">
        <v>619014</v>
      </c>
      <c r="AR720">
        <v>846782</v>
      </c>
      <c r="AS720">
        <v>617371</v>
      </c>
      <c r="AT720">
        <v>1038076</v>
      </c>
      <c r="AU720">
        <v>775533</v>
      </c>
      <c r="AV720">
        <v>456992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556771.25820816006</v>
      </c>
      <c r="BD720">
        <v>611161.18729546398</v>
      </c>
      <c r="BE720">
        <v>694389.078126885</v>
      </c>
      <c r="BF720">
        <v>756867.01927187003</v>
      </c>
      <c r="BG720">
        <v>0</v>
      </c>
      <c r="BH720">
        <v>56349.204235745397</v>
      </c>
      <c r="BI720">
        <v>239194.578031057</v>
      </c>
      <c r="BJ720">
        <v>131978.769470967</v>
      </c>
      <c r="BK720">
        <v>290991.02920763899</v>
      </c>
      <c r="BL720">
        <v>0</v>
      </c>
    </row>
    <row r="721" spans="1:64" x14ac:dyDescent="0.3">
      <c r="A721">
        <v>11849</v>
      </c>
      <c r="B721">
        <v>13.888</v>
      </c>
      <c r="C721">
        <v>846.4751</v>
      </c>
      <c r="D721">
        <f t="shared" si="11"/>
        <v>2.7407700964477923</v>
      </c>
      <c r="E721" t="s">
        <v>3364</v>
      </c>
      <c r="F721" t="s">
        <v>512</v>
      </c>
      <c r="G721" t="s">
        <v>62</v>
      </c>
      <c r="H721">
        <v>0.06</v>
      </c>
      <c r="I721" t="b">
        <v>0</v>
      </c>
      <c r="J721">
        <v>6.85</v>
      </c>
      <c r="K721">
        <v>846.47742000000005</v>
      </c>
      <c r="L721" t="s">
        <v>3365</v>
      </c>
      <c r="M721" t="s">
        <v>1503</v>
      </c>
      <c r="N721" t="s">
        <v>3366</v>
      </c>
      <c r="O721" t="s">
        <v>3367</v>
      </c>
      <c r="P721">
        <v>530</v>
      </c>
      <c r="Q721" t="b">
        <v>0</v>
      </c>
      <c r="R721" t="b">
        <v>1</v>
      </c>
      <c r="S721" t="b">
        <v>0</v>
      </c>
      <c r="T721" t="s">
        <v>63</v>
      </c>
      <c r="U721" t="b">
        <v>0</v>
      </c>
      <c r="V721" t="b">
        <v>0</v>
      </c>
      <c r="W721">
        <v>11849</v>
      </c>
      <c r="X721">
        <v>0</v>
      </c>
      <c r="Y721">
        <v>0</v>
      </c>
      <c r="Z721">
        <v>0.99</v>
      </c>
      <c r="AA721">
        <v>-1</v>
      </c>
      <c r="AB721">
        <v>-1</v>
      </c>
      <c r="AC721">
        <v>-1</v>
      </c>
      <c r="AD721">
        <v>-1</v>
      </c>
      <c r="AE721">
        <v>-1</v>
      </c>
      <c r="AF721">
        <v>0.99</v>
      </c>
      <c r="AG721">
        <v>25.47</v>
      </c>
      <c r="AH721" t="s">
        <v>497</v>
      </c>
      <c r="AI721" t="s">
        <v>3368</v>
      </c>
      <c r="AJ721" t="s">
        <v>62</v>
      </c>
      <c r="AK721">
        <v>270429</v>
      </c>
      <c r="AL721">
        <v>343154</v>
      </c>
      <c r="AM721">
        <v>303898</v>
      </c>
      <c r="AN721">
        <v>208620</v>
      </c>
      <c r="AO721">
        <v>87075</v>
      </c>
      <c r="AP721">
        <v>219178</v>
      </c>
      <c r="AQ721">
        <v>288876</v>
      </c>
      <c r="AR721">
        <v>247035</v>
      </c>
      <c r="AS721">
        <v>280381</v>
      </c>
      <c r="AT721">
        <v>275184</v>
      </c>
      <c r="AU721">
        <v>364392</v>
      </c>
      <c r="AV721">
        <v>138454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305826.942820161</v>
      </c>
      <c r="BD721">
        <v>171624.56966025999</v>
      </c>
      <c r="BE721">
        <v>272097.42164530902</v>
      </c>
      <c r="BF721">
        <v>259343.387893607</v>
      </c>
      <c r="BG721">
        <v>0</v>
      </c>
      <c r="BH721">
        <v>36400.686967559202</v>
      </c>
      <c r="BI721">
        <v>73412.042055002094</v>
      </c>
      <c r="BJ721">
        <v>22116.554012247499</v>
      </c>
      <c r="BK721">
        <v>113799.105007801</v>
      </c>
      <c r="BL721">
        <v>0</v>
      </c>
    </row>
    <row r="722" spans="1:64" x14ac:dyDescent="0.3">
      <c r="A722">
        <v>9849</v>
      </c>
      <c r="B722">
        <v>11.601000000000001</v>
      </c>
      <c r="C722">
        <v>734.35406</v>
      </c>
      <c r="D722">
        <f t="shared" si="11"/>
        <v>2.57369703149792</v>
      </c>
      <c r="E722" t="s">
        <v>2535</v>
      </c>
      <c r="F722" t="s">
        <v>512</v>
      </c>
      <c r="G722" t="s">
        <v>62</v>
      </c>
      <c r="H722">
        <v>0.06</v>
      </c>
      <c r="I722" t="b">
        <v>0</v>
      </c>
      <c r="J722">
        <v>5.61</v>
      </c>
      <c r="K722">
        <v>734.35217</v>
      </c>
      <c r="L722" t="s">
        <v>2536</v>
      </c>
      <c r="M722" t="s">
        <v>1503</v>
      </c>
      <c r="N722" t="s">
        <v>2537</v>
      </c>
      <c r="O722" t="s">
        <v>2538</v>
      </c>
      <c r="P722">
        <v>530</v>
      </c>
      <c r="Q722" t="b">
        <v>0</v>
      </c>
      <c r="R722" t="b">
        <v>1</v>
      </c>
      <c r="S722" t="b">
        <v>0</v>
      </c>
      <c r="T722" t="s">
        <v>63</v>
      </c>
      <c r="U722" t="b">
        <v>0</v>
      </c>
      <c r="V722" t="b">
        <v>0</v>
      </c>
      <c r="W722">
        <v>9849</v>
      </c>
      <c r="X722">
        <v>0</v>
      </c>
      <c r="Y722">
        <v>0</v>
      </c>
      <c r="Z722">
        <v>0.99</v>
      </c>
      <c r="AA722">
        <v>-1</v>
      </c>
      <c r="AB722">
        <v>-1</v>
      </c>
      <c r="AC722">
        <v>-1</v>
      </c>
      <c r="AD722">
        <v>-1</v>
      </c>
      <c r="AE722">
        <v>-1</v>
      </c>
      <c r="AF722">
        <v>0.99</v>
      </c>
      <c r="AG722">
        <v>3.06</v>
      </c>
      <c r="AH722" t="s">
        <v>504</v>
      </c>
      <c r="AI722" t="s">
        <v>2539</v>
      </c>
      <c r="AJ722" t="s">
        <v>62</v>
      </c>
      <c r="AK722">
        <v>10580</v>
      </c>
      <c r="AL722">
        <v>8675</v>
      </c>
      <c r="AM722">
        <v>0</v>
      </c>
      <c r="AN722">
        <v>28687</v>
      </c>
      <c r="AO722">
        <v>26136</v>
      </c>
      <c r="AP722">
        <v>30557</v>
      </c>
      <c r="AQ722">
        <v>15960</v>
      </c>
      <c r="AR722">
        <v>23375</v>
      </c>
      <c r="AS722">
        <v>23333</v>
      </c>
      <c r="AT722">
        <v>53612</v>
      </c>
      <c r="AU722">
        <v>46751</v>
      </c>
      <c r="AV722">
        <v>46445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6418.4547052431799</v>
      </c>
      <c r="BD722">
        <v>28459.869632515001</v>
      </c>
      <c r="BE722">
        <v>20889.3140156019</v>
      </c>
      <c r="BF722">
        <v>48935.896011051504</v>
      </c>
      <c r="BG722">
        <v>0</v>
      </c>
      <c r="BH722">
        <v>5639.54287579845</v>
      </c>
      <c r="BI722">
        <v>2219.20130690326</v>
      </c>
      <c r="BJ722">
        <v>4268.6319221187496</v>
      </c>
      <c r="BK722">
        <v>4052.4855348027199</v>
      </c>
      <c r="BL722">
        <v>0</v>
      </c>
    </row>
    <row r="723" spans="1:64" x14ac:dyDescent="0.3">
      <c r="A723">
        <v>8181</v>
      </c>
      <c r="B723">
        <v>13.464</v>
      </c>
      <c r="C723">
        <v>654.30334000000005</v>
      </c>
      <c r="D723">
        <f t="shared" si="11"/>
        <v>2.3383594867671915</v>
      </c>
      <c r="E723" t="s">
        <v>1501</v>
      </c>
      <c r="F723" t="s">
        <v>512</v>
      </c>
      <c r="G723" t="s">
        <v>62</v>
      </c>
      <c r="H723">
        <v>0.17</v>
      </c>
      <c r="I723" t="b">
        <v>0</v>
      </c>
      <c r="J723">
        <v>5.3</v>
      </c>
      <c r="K723">
        <v>654.30487000000005</v>
      </c>
      <c r="L723" t="s">
        <v>1502</v>
      </c>
      <c r="M723" t="s">
        <v>1503</v>
      </c>
      <c r="N723" t="s">
        <v>1504</v>
      </c>
      <c r="O723" t="s">
        <v>1505</v>
      </c>
      <c r="P723">
        <v>530</v>
      </c>
      <c r="Q723" t="b">
        <v>0</v>
      </c>
      <c r="R723" t="b">
        <v>1</v>
      </c>
      <c r="S723" t="b">
        <v>0</v>
      </c>
      <c r="T723" t="s">
        <v>63</v>
      </c>
      <c r="U723" t="b">
        <v>0</v>
      </c>
      <c r="V723" t="b">
        <v>0</v>
      </c>
      <c r="W723">
        <v>8181</v>
      </c>
      <c r="X723">
        <v>0</v>
      </c>
      <c r="Y723">
        <v>0</v>
      </c>
      <c r="Z723">
        <v>0.99</v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0.99</v>
      </c>
      <c r="AG723">
        <v>5.57</v>
      </c>
      <c r="AH723" t="s">
        <v>500</v>
      </c>
      <c r="AI723" t="s">
        <v>1506</v>
      </c>
      <c r="AJ723" t="s">
        <v>62</v>
      </c>
      <c r="AK723">
        <v>12934</v>
      </c>
      <c r="AL723">
        <v>54936</v>
      </c>
      <c r="AM723">
        <v>97043</v>
      </c>
      <c r="AN723">
        <v>60605</v>
      </c>
      <c r="AO723">
        <v>71855</v>
      </c>
      <c r="AP723">
        <v>32849</v>
      </c>
      <c r="AQ723">
        <v>56628</v>
      </c>
      <c r="AR723">
        <v>44349</v>
      </c>
      <c r="AS723">
        <v>62858</v>
      </c>
      <c r="AT723">
        <v>37481</v>
      </c>
      <c r="AU723">
        <v>74146</v>
      </c>
      <c r="AV723">
        <v>15717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54971.072816244501</v>
      </c>
      <c r="BD723">
        <v>55103.0973094156</v>
      </c>
      <c r="BE723">
        <v>54611.892500138398</v>
      </c>
      <c r="BF723">
        <v>42448.336992140001</v>
      </c>
      <c r="BG723">
        <v>0</v>
      </c>
      <c r="BH723">
        <v>42054.601723928397</v>
      </c>
      <c r="BI723">
        <v>20076.393149492302</v>
      </c>
      <c r="BJ723">
        <v>9417.7290484096993</v>
      </c>
      <c r="BK723">
        <v>29529.512187023502</v>
      </c>
      <c r="BL723">
        <v>0</v>
      </c>
    </row>
    <row r="724" spans="1:64" x14ac:dyDescent="0.3">
      <c r="A724">
        <v>10496</v>
      </c>
      <c r="B724">
        <v>13.891999999999999</v>
      </c>
      <c r="C724">
        <v>766.43146000000002</v>
      </c>
      <c r="D724">
        <f t="shared" si="11"/>
        <v>1.7614130530469148</v>
      </c>
      <c r="E724" t="s">
        <v>2865</v>
      </c>
      <c r="F724" t="s">
        <v>512</v>
      </c>
      <c r="G724" t="s">
        <v>62</v>
      </c>
      <c r="H724">
        <v>0.06</v>
      </c>
      <c r="I724" t="b">
        <v>0</v>
      </c>
      <c r="J724">
        <v>7.19</v>
      </c>
      <c r="K724">
        <v>766.43011000000001</v>
      </c>
      <c r="L724" t="s">
        <v>2866</v>
      </c>
      <c r="M724" t="s">
        <v>1503</v>
      </c>
      <c r="N724" t="s">
        <v>2867</v>
      </c>
      <c r="O724" t="s">
        <v>2868</v>
      </c>
      <c r="P724">
        <v>530</v>
      </c>
      <c r="Q724" t="b">
        <v>0</v>
      </c>
      <c r="R724" t="b">
        <v>1</v>
      </c>
      <c r="S724" t="b">
        <v>0</v>
      </c>
      <c r="T724" t="s">
        <v>63</v>
      </c>
      <c r="U724" t="b">
        <v>0</v>
      </c>
      <c r="V724" t="b">
        <v>0</v>
      </c>
      <c r="W724">
        <v>10496</v>
      </c>
      <c r="X724">
        <v>0</v>
      </c>
      <c r="Y724">
        <v>0</v>
      </c>
      <c r="Z724">
        <v>1</v>
      </c>
      <c r="AA724">
        <v>-1</v>
      </c>
      <c r="AB724">
        <v>-1</v>
      </c>
      <c r="AC724">
        <v>-1</v>
      </c>
      <c r="AD724">
        <v>-1</v>
      </c>
      <c r="AE724">
        <v>-1</v>
      </c>
      <c r="AF724">
        <v>1</v>
      </c>
      <c r="AG724">
        <v>26.3</v>
      </c>
      <c r="AH724" t="s">
        <v>501</v>
      </c>
      <c r="AI724" t="s">
        <v>2871</v>
      </c>
      <c r="AJ724" t="s">
        <v>62</v>
      </c>
      <c r="AK724">
        <v>202477</v>
      </c>
      <c r="AL724">
        <v>311376</v>
      </c>
      <c r="AM724">
        <v>276127</v>
      </c>
      <c r="AN724">
        <v>205177</v>
      </c>
      <c r="AO724">
        <v>406667</v>
      </c>
      <c r="AP724">
        <v>367981</v>
      </c>
      <c r="AQ724">
        <v>236103</v>
      </c>
      <c r="AR724">
        <v>349270</v>
      </c>
      <c r="AS724">
        <v>276151</v>
      </c>
      <c r="AT724">
        <v>372126</v>
      </c>
      <c r="AU724">
        <v>326250</v>
      </c>
      <c r="AV724">
        <v>103287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263326.723553713</v>
      </c>
      <c r="BD724">
        <v>326608.386530652</v>
      </c>
      <c r="BE724">
        <v>287174.47690456099</v>
      </c>
      <c r="BF724">
        <v>267221.06405691197</v>
      </c>
      <c r="BG724">
        <v>0</v>
      </c>
      <c r="BH724">
        <v>55566.798346092903</v>
      </c>
      <c r="BI724">
        <v>106926.79456848001</v>
      </c>
      <c r="BJ724">
        <v>57383.322723949197</v>
      </c>
      <c r="BK724">
        <v>143811.94426201901</v>
      </c>
      <c r="BL724">
        <v>0</v>
      </c>
    </row>
    <row r="725" spans="1:64" x14ac:dyDescent="0.3">
      <c r="A725">
        <v>10495</v>
      </c>
      <c r="B725">
        <v>14.456</v>
      </c>
      <c r="C725">
        <v>766.43120999999996</v>
      </c>
      <c r="D725">
        <f t="shared" si="11"/>
        <v>1.4352254505648938</v>
      </c>
      <c r="E725" t="s">
        <v>2865</v>
      </c>
      <c r="F725" t="s">
        <v>512</v>
      </c>
      <c r="G725" t="s">
        <v>62</v>
      </c>
      <c r="H725">
        <v>0.06</v>
      </c>
      <c r="I725" t="b">
        <v>0</v>
      </c>
      <c r="J725">
        <v>7.19</v>
      </c>
      <c r="K725">
        <v>766.43011000000001</v>
      </c>
      <c r="L725" t="s">
        <v>2866</v>
      </c>
      <c r="M725" t="s">
        <v>1503</v>
      </c>
      <c r="N725" t="s">
        <v>2867</v>
      </c>
      <c r="O725" t="s">
        <v>2868</v>
      </c>
      <c r="P725">
        <v>530</v>
      </c>
      <c r="Q725" t="b">
        <v>0</v>
      </c>
      <c r="R725" t="b">
        <v>1</v>
      </c>
      <c r="S725" t="b">
        <v>0</v>
      </c>
      <c r="T725" t="s">
        <v>63</v>
      </c>
      <c r="U725" t="b">
        <v>0</v>
      </c>
      <c r="V725" t="b">
        <v>0</v>
      </c>
      <c r="W725">
        <v>10495</v>
      </c>
      <c r="X725">
        <v>0</v>
      </c>
      <c r="Y725">
        <v>0</v>
      </c>
      <c r="Z725">
        <v>1</v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1</v>
      </c>
      <c r="AG725">
        <v>32.020000000000003</v>
      </c>
      <c r="AH725" t="s">
        <v>503</v>
      </c>
      <c r="AI725" t="s">
        <v>2870</v>
      </c>
      <c r="AJ725" t="s">
        <v>62</v>
      </c>
      <c r="AK725">
        <v>290145</v>
      </c>
      <c r="AL725">
        <v>209248</v>
      </c>
      <c r="AM725">
        <v>303389</v>
      </c>
      <c r="AN725">
        <v>110709</v>
      </c>
      <c r="AO725">
        <v>382680</v>
      </c>
      <c r="AP725">
        <v>319616</v>
      </c>
      <c r="AQ725">
        <v>426861</v>
      </c>
      <c r="AR725">
        <v>474967</v>
      </c>
      <c r="AS725">
        <v>436031</v>
      </c>
      <c r="AT725">
        <v>565310</v>
      </c>
      <c r="AU725">
        <v>411898</v>
      </c>
      <c r="AV725">
        <v>149490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267593.67522664502</v>
      </c>
      <c r="BD725">
        <v>271001.63551647897</v>
      </c>
      <c r="BE725">
        <v>445952.93133665901</v>
      </c>
      <c r="BF725">
        <v>375566.36990000401</v>
      </c>
      <c r="BG725">
        <v>0</v>
      </c>
      <c r="BH725">
        <v>50961.174959911703</v>
      </c>
      <c r="BI725">
        <v>142353.659823394</v>
      </c>
      <c r="BJ725">
        <v>25541.584666480601</v>
      </c>
      <c r="BK725">
        <v>210277.524569731</v>
      </c>
      <c r="BL725">
        <v>0</v>
      </c>
    </row>
    <row r="726" spans="1:64" x14ac:dyDescent="0.3">
      <c r="A726">
        <v>10494</v>
      </c>
      <c r="B726">
        <v>14.172000000000001</v>
      </c>
      <c r="C726">
        <v>766.43053999999995</v>
      </c>
      <c r="D726">
        <f t="shared" si="11"/>
        <v>0.56104267607327685</v>
      </c>
      <c r="E726" t="s">
        <v>2865</v>
      </c>
      <c r="F726" t="s">
        <v>512</v>
      </c>
      <c r="G726" t="s">
        <v>62</v>
      </c>
      <c r="H726">
        <v>0.67</v>
      </c>
      <c r="I726" t="b">
        <v>0</v>
      </c>
      <c r="J726">
        <v>7.19</v>
      </c>
      <c r="K726">
        <v>766.43011000000001</v>
      </c>
      <c r="L726" t="s">
        <v>2866</v>
      </c>
      <c r="M726" t="s">
        <v>1503</v>
      </c>
      <c r="N726" t="s">
        <v>2867</v>
      </c>
      <c r="O726" t="s">
        <v>2868</v>
      </c>
      <c r="P726">
        <v>530</v>
      </c>
      <c r="Q726" t="b">
        <v>0</v>
      </c>
      <c r="R726" t="b">
        <v>1</v>
      </c>
      <c r="S726" t="b">
        <v>0</v>
      </c>
      <c r="T726" t="s">
        <v>63</v>
      </c>
      <c r="U726" t="b">
        <v>0</v>
      </c>
      <c r="V726" t="b">
        <v>0</v>
      </c>
      <c r="W726">
        <v>10494</v>
      </c>
      <c r="X726">
        <v>0</v>
      </c>
      <c r="Y726">
        <v>0</v>
      </c>
      <c r="Z726">
        <v>1</v>
      </c>
      <c r="AA726">
        <v>-1</v>
      </c>
      <c r="AB726">
        <v>-1</v>
      </c>
      <c r="AC726">
        <v>-1</v>
      </c>
      <c r="AD726">
        <v>-1</v>
      </c>
      <c r="AE726">
        <v>-1</v>
      </c>
      <c r="AF726">
        <v>1</v>
      </c>
      <c r="AG726">
        <v>90.03</v>
      </c>
      <c r="AH726" t="s">
        <v>493</v>
      </c>
      <c r="AI726" t="s">
        <v>2869</v>
      </c>
      <c r="AJ726" t="s">
        <v>62</v>
      </c>
      <c r="AK726">
        <v>1606405</v>
      </c>
      <c r="AL726">
        <v>1292410</v>
      </c>
      <c r="AM726">
        <v>1640224</v>
      </c>
      <c r="AN726">
        <v>1248406</v>
      </c>
      <c r="AO726">
        <v>1835019</v>
      </c>
      <c r="AP726">
        <v>1892251</v>
      </c>
      <c r="AQ726">
        <v>1644263</v>
      </c>
      <c r="AR726">
        <v>2147759</v>
      </c>
      <c r="AS726">
        <v>1869774</v>
      </c>
      <c r="AT726">
        <v>2427706</v>
      </c>
      <c r="AU726">
        <v>1823979</v>
      </c>
      <c r="AV726">
        <v>817343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1513012.9674619499</v>
      </c>
      <c r="BD726">
        <v>1658558.33954693</v>
      </c>
      <c r="BE726">
        <v>1887265.4571978</v>
      </c>
      <c r="BF726">
        <v>1689675.9700769</v>
      </c>
      <c r="BG726">
        <v>0</v>
      </c>
      <c r="BH726">
        <v>191794.81007037399</v>
      </c>
      <c r="BI726">
        <v>356353.43388181698</v>
      </c>
      <c r="BJ726">
        <v>252203.21085221399</v>
      </c>
      <c r="BK726">
        <v>813538.36405454203</v>
      </c>
      <c r="BL726">
        <v>0</v>
      </c>
    </row>
    <row r="727" spans="1:64" x14ac:dyDescent="0.3">
      <c r="A727">
        <v>12275</v>
      </c>
      <c r="B727">
        <v>16.513999999999999</v>
      </c>
      <c r="C727">
        <v>876.46642999999995</v>
      </c>
      <c r="D727">
        <f t="shared" si="11"/>
        <v>0.55906274250878074</v>
      </c>
      <c r="E727" t="s">
        <v>3426</v>
      </c>
      <c r="F727" t="s">
        <v>512</v>
      </c>
      <c r="G727" t="s">
        <v>62</v>
      </c>
      <c r="H727">
        <v>0.44</v>
      </c>
      <c r="I727" t="b">
        <v>0</v>
      </c>
      <c r="J727">
        <v>6.99</v>
      </c>
      <c r="K727">
        <v>876.46691999999996</v>
      </c>
      <c r="L727" t="s">
        <v>3427</v>
      </c>
      <c r="M727" t="s">
        <v>1503</v>
      </c>
      <c r="N727" t="s">
        <v>3428</v>
      </c>
      <c r="O727" t="s">
        <v>3429</v>
      </c>
      <c r="P727">
        <v>530</v>
      </c>
      <c r="Q727" t="b">
        <v>0</v>
      </c>
      <c r="R727" t="b">
        <v>1</v>
      </c>
      <c r="S727" t="b">
        <v>0</v>
      </c>
      <c r="T727" t="s">
        <v>63</v>
      </c>
      <c r="U727" t="b">
        <v>0</v>
      </c>
      <c r="V727" t="b">
        <v>0</v>
      </c>
      <c r="W727">
        <v>12275</v>
      </c>
      <c r="X727">
        <v>0</v>
      </c>
      <c r="Y727">
        <v>0</v>
      </c>
      <c r="Z727">
        <v>1</v>
      </c>
      <c r="AA727">
        <v>-1</v>
      </c>
      <c r="AB727">
        <v>-1</v>
      </c>
      <c r="AC727">
        <v>-1</v>
      </c>
      <c r="AD727">
        <v>-1</v>
      </c>
      <c r="AE727">
        <v>-1</v>
      </c>
      <c r="AF727">
        <v>1</v>
      </c>
      <c r="AG727">
        <v>24.13</v>
      </c>
      <c r="AH727" t="s">
        <v>500</v>
      </c>
      <c r="AI727" t="s">
        <v>3430</v>
      </c>
      <c r="AJ727" t="s">
        <v>62</v>
      </c>
      <c r="AK727">
        <v>636398</v>
      </c>
      <c r="AL727">
        <v>670861</v>
      </c>
      <c r="AM727">
        <v>757364</v>
      </c>
      <c r="AN727">
        <v>199021</v>
      </c>
      <c r="AO727">
        <v>446553</v>
      </c>
      <c r="AP727">
        <v>473050</v>
      </c>
      <c r="AQ727">
        <v>440584</v>
      </c>
      <c r="AR727">
        <v>397745</v>
      </c>
      <c r="AS727">
        <v>404257</v>
      </c>
      <c r="AT727">
        <v>432627</v>
      </c>
      <c r="AU727">
        <v>300696</v>
      </c>
      <c r="AV727">
        <v>152070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688207.448309044</v>
      </c>
      <c r="BD727">
        <v>372874.89667802502</v>
      </c>
      <c r="BE727">
        <v>414195.23382982798</v>
      </c>
      <c r="BF727">
        <v>295130.94181221101</v>
      </c>
      <c r="BG727">
        <v>0</v>
      </c>
      <c r="BH727">
        <v>62320.555937341698</v>
      </c>
      <c r="BI727">
        <v>151143.53786069699</v>
      </c>
      <c r="BJ727">
        <v>23083.924733320298</v>
      </c>
      <c r="BK727">
        <v>140361.290644052</v>
      </c>
      <c r="BL727">
        <v>0</v>
      </c>
    </row>
    <row r="728" spans="1:64" x14ac:dyDescent="0.3">
      <c r="A728">
        <v>7564</v>
      </c>
      <c r="B728">
        <v>16.183</v>
      </c>
      <c r="C728">
        <v>619.43389999999999</v>
      </c>
      <c r="D728">
        <f t="shared" si="11"/>
        <v>0.79104422990370971</v>
      </c>
      <c r="E728" t="s">
        <v>1208</v>
      </c>
      <c r="F728" t="s">
        <v>512</v>
      </c>
      <c r="G728" t="s">
        <v>62</v>
      </c>
      <c r="H728">
        <v>0.67</v>
      </c>
      <c r="I728" t="b">
        <v>1</v>
      </c>
      <c r="J728">
        <v>8.5299999999999994</v>
      </c>
      <c r="K728">
        <v>619.43439000000001</v>
      </c>
      <c r="L728" t="s">
        <v>1209</v>
      </c>
      <c r="M728" t="s">
        <v>925</v>
      </c>
      <c r="N728" t="s">
        <v>1210</v>
      </c>
      <c r="O728" t="s">
        <v>1211</v>
      </c>
      <c r="P728">
        <v>410</v>
      </c>
      <c r="Q728" t="b">
        <v>0</v>
      </c>
      <c r="R728" t="b">
        <v>1</v>
      </c>
      <c r="S728" t="b">
        <v>1</v>
      </c>
      <c r="T728" t="s">
        <v>63</v>
      </c>
      <c r="U728" t="b">
        <v>1</v>
      </c>
      <c r="V728" t="b">
        <v>0</v>
      </c>
      <c r="W728">
        <v>7564</v>
      </c>
      <c r="X728">
        <v>0</v>
      </c>
      <c r="Y728">
        <v>0</v>
      </c>
      <c r="Z728">
        <v>1</v>
      </c>
      <c r="AA728">
        <v>0.67</v>
      </c>
      <c r="AB728">
        <v>0.83</v>
      </c>
      <c r="AC728">
        <v>0.94</v>
      </c>
      <c r="AD728">
        <v>5</v>
      </c>
      <c r="AE728">
        <v>2</v>
      </c>
      <c r="AF728">
        <v>2.5099999999999998</v>
      </c>
      <c r="AG728">
        <v>236.88</v>
      </c>
      <c r="AH728" t="s">
        <v>504</v>
      </c>
      <c r="AI728" t="s">
        <v>1212</v>
      </c>
      <c r="AJ728" t="s">
        <v>1213</v>
      </c>
      <c r="AK728">
        <v>114572552</v>
      </c>
      <c r="AL728">
        <v>110787496</v>
      </c>
      <c r="AM728">
        <v>128527744</v>
      </c>
      <c r="AN728">
        <v>96575856</v>
      </c>
      <c r="AO728">
        <v>105142104</v>
      </c>
      <c r="AP728">
        <v>102199488</v>
      </c>
      <c r="AQ728">
        <v>68157696</v>
      </c>
      <c r="AR728">
        <v>72919888</v>
      </c>
      <c r="AS728">
        <v>63023436</v>
      </c>
      <c r="AT728">
        <v>56387976</v>
      </c>
      <c r="AU728">
        <v>59957164</v>
      </c>
      <c r="AV728">
        <v>52936956</v>
      </c>
      <c r="AW728">
        <v>0</v>
      </c>
      <c r="AX728">
        <v>0</v>
      </c>
      <c r="AY728">
        <v>0</v>
      </c>
      <c r="AZ728">
        <v>7779</v>
      </c>
      <c r="BA728">
        <v>15832</v>
      </c>
      <c r="BB728">
        <v>74859</v>
      </c>
      <c r="BC728">
        <v>117962597.333333</v>
      </c>
      <c r="BD728">
        <v>101305816</v>
      </c>
      <c r="BE728">
        <v>68033673.333333299</v>
      </c>
      <c r="BF728">
        <v>56427365.333333299</v>
      </c>
      <c r="BG728">
        <v>16411.7753092448</v>
      </c>
      <c r="BH728">
        <v>9343361.5629984792</v>
      </c>
      <c r="BI728">
        <v>4352486.46546592</v>
      </c>
      <c r="BJ728">
        <v>4949391.5548743298</v>
      </c>
      <c r="BK728">
        <v>3510269.75181414</v>
      </c>
      <c r="BL728">
        <v>29322.382967430902</v>
      </c>
    </row>
    <row r="729" spans="1:64" x14ac:dyDescent="0.3">
      <c r="A729">
        <v>7094</v>
      </c>
      <c r="B729">
        <v>14.321999999999999</v>
      </c>
      <c r="C729">
        <v>591.40282999999999</v>
      </c>
      <c r="D729">
        <f t="shared" si="11"/>
        <v>0.42272353409274038</v>
      </c>
      <c r="E729" t="s">
        <v>1048</v>
      </c>
      <c r="F729" t="s">
        <v>512</v>
      </c>
      <c r="G729" t="s">
        <v>62</v>
      </c>
      <c r="H729">
        <v>0.44</v>
      </c>
      <c r="I729" t="b">
        <v>0</v>
      </c>
      <c r="J729">
        <v>8.31</v>
      </c>
      <c r="K729">
        <v>591.40308000000005</v>
      </c>
      <c r="L729" t="s">
        <v>1049</v>
      </c>
      <c r="M729" t="s">
        <v>925</v>
      </c>
      <c r="N729" t="s">
        <v>1050</v>
      </c>
      <c r="O729" t="s">
        <v>1051</v>
      </c>
      <c r="P729">
        <v>530</v>
      </c>
      <c r="Q729" t="b">
        <v>0</v>
      </c>
      <c r="R729" t="b">
        <v>1</v>
      </c>
      <c r="S729" t="b">
        <v>0</v>
      </c>
      <c r="T729" t="s">
        <v>63</v>
      </c>
      <c r="U729" t="b">
        <v>1</v>
      </c>
      <c r="V729" t="b">
        <v>0</v>
      </c>
      <c r="W729">
        <v>7094</v>
      </c>
      <c r="X729">
        <v>0</v>
      </c>
      <c r="Y729">
        <v>0</v>
      </c>
      <c r="Z729">
        <v>1</v>
      </c>
      <c r="AA729">
        <v>-1</v>
      </c>
      <c r="AB729">
        <v>-1</v>
      </c>
      <c r="AC729">
        <v>-1</v>
      </c>
      <c r="AD729">
        <v>-1</v>
      </c>
      <c r="AE729">
        <v>-1</v>
      </c>
      <c r="AF729">
        <v>1</v>
      </c>
      <c r="AG729">
        <v>109.66</v>
      </c>
      <c r="AH729" t="s">
        <v>495</v>
      </c>
      <c r="AI729" t="s">
        <v>1052</v>
      </c>
      <c r="AJ729" t="s">
        <v>62</v>
      </c>
      <c r="AK729">
        <v>21669004</v>
      </c>
      <c r="AL729">
        <v>18384042</v>
      </c>
      <c r="AM729">
        <v>20952148</v>
      </c>
      <c r="AN729">
        <v>19470894</v>
      </c>
      <c r="AO729">
        <v>21746188</v>
      </c>
      <c r="AP729">
        <v>20248692</v>
      </c>
      <c r="AQ729">
        <v>15075845</v>
      </c>
      <c r="AR729">
        <v>14862789</v>
      </c>
      <c r="AS729">
        <v>13890389</v>
      </c>
      <c r="AT729">
        <v>14710742</v>
      </c>
      <c r="AU729">
        <v>14149988</v>
      </c>
      <c r="AV729">
        <v>12319367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5278</v>
      </c>
      <c r="BC729">
        <v>20335064.666666701</v>
      </c>
      <c r="BD729">
        <v>20488591.333333299</v>
      </c>
      <c r="BE729">
        <v>14609674.3333333</v>
      </c>
      <c r="BF729">
        <v>13726699</v>
      </c>
      <c r="BG729">
        <v>879.693359375</v>
      </c>
      <c r="BH729">
        <v>1727234.12297503</v>
      </c>
      <c r="BI729">
        <v>1156462.0461603301</v>
      </c>
      <c r="BJ729">
        <v>631962.62377243</v>
      </c>
      <c r="BK729">
        <v>1250619.35887663</v>
      </c>
      <c r="BL729">
        <v>2154.7998605835401</v>
      </c>
    </row>
    <row r="730" spans="1:64" x14ac:dyDescent="0.3">
      <c r="A730">
        <v>6609</v>
      </c>
      <c r="B730">
        <v>12.712</v>
      </c>
      <c r="C730">
        <v>563.37189000000001</v>
      </c>
      <c r="D730">
        <f t="shared" si="11"/>
        <v>0.10650159764324993</v>
      </c>
      <c r="E730" t="s">
        <v>923</v>
      </c>
      <c r="F730" t="s">
        <v>512</v>
      </c>
      <c r="G730" t="s">
        <v>62</v>
      </c>
      <c r="H730">
        <v>0.06</v>
      </c>
      <c r="I730" t="b">
        <v>0</v>
      </c>
      <c r="J730">
        <v>7.67</v>
      </c>
      <c r="K730">
        <v>563.37183000000005</v>
      </c>
      <c r="L730" t="s">
        <v>924</v>
      </c>
      <c r="M730" t="s">
        <v>925</v>
      </c>
      <c r="N730" t="s">
        <v>926</v>
      </c>
      <c r="O730" t="s">
        <v>927</v>
      </c>
      <c r="P730">
        <v>530</v>
      </c>
      <c r="Q730" t="b">
        <v>0</v>
      </c>
      <c r="R730" t="b">
        <v>1</v>
      </c>
      <c r="S730" t="b">
        <v>0</v>
      </c>
      <c r="T730" t="s">
        <v>63</v>
      </c>
      <c r="U730" t="b">
        <v>1</v>
      </c>
      <c r="V730" t="b">
        <v>0</v>
      </c>
      <c r="W730">
        <v>6609</v>
      </c>
      <c r="X730">
        <v>0</v>
      </c>
      <c r="Y730">
        <v>0</v>
      </c>
      <c r="Z730">
        <v>1</v>
      </c>
      <c r="AA730">
        <v>-1</v>
      </c>
      <c r="AB730">
        <v>-1</v>
      </c>
      <c r="AC730">
        <v>-1</v>
      </c>
      <c r="AD730">
        <v>-1</v>
      </c>
      <c r="AE730">
        <v>-1</v>
      </c>
      <c r="AF730">
        <v>1</v>
      </c>
      <c r="AG730">
        <v>7.31</v>
      </c>
      <c r="AH730" t="s">
        <v>495</v>
      </c>
      <c r="AI730" t="s">
        <v>928</v>
      </c>
      <c r="AJ730" t="s">
        <v>62</v>
      </c>
      <c r="AK730">
        <v>836830</v>
      </c>
      <c r="AL730">
        <v>593748</v>
      </c>
      <c r="AM730">
        <v>790038</v>
      </c>
      <c r="AN730">
        <v>898878</v>
      </c>
      <c r="AO730">
        <v>927278</v>
      </c>
      <c r="AP730">
        <v>783905</v>
      </c>
      <c r="AQ730">
        <v>626667</v>
      </c>
      <c r="AR730">
        <v>662116</v>
      </c>
      <c r="AS730">
        <v>542912</v>
      </c>
      <c r="AT730">
        <v>492477</v>
      </c>
      <c r="AU730">
        <v>554342</v>
      </c>
      <c r="AV730">
        <v>435518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740205.39583333302</v>
      </c>
      <c r="BD730">
        <v>870020.33333333302</v>
      </c>
      <c r="BE730">
        <v>610564.8125</v>
      </c>
      <c r="BF730">
        <v>494112.64583333302</v>
      </c>
      <c r="BG730">
        <v>0</v>
      </c>
      <c r="BH730">
        <v>128975.145305609</v>
      </c>
      <c r="BI730">
        <v>75917.902871018101</v>
      </c>
      <c r="BJ730">
        <v>61211.669632571102</v>
      </c>
      <c r="BK730">
        <v>59429.034990677603</v>
      </c>
      <c r="BL730">
        <v>0</v>
      </c>
    </row>
    <row r="731" spans="1:64" x14ac:dyDescent="0.3">
      <c r="A731">
        <v>9475</v>
      </c>
      <c r="B731">
        <v>15.353999999999999</v>
      </c>
      <c r="C731">
        <v>716.52148</v>
      </c>
      <c r="D731">
        <f t="shared" si="11"/>
        <v>2.9866426455752948</v>
      </c>
      <c r="E731" t="s">
        <v>2331</v>
      </c>
      <c r="F731" t="s">
        <v>512</v>
      </c>
      <c r="G731" t="s">
        <v>62</v>
      </c>
      <c r="H731">
        <v>0.67</v>
      </c>
      <c r="I731" t="b">
        <v>1</v>
      </c>
      <c r="J731">
        <v>10.01</v>
      </c>
      <c r="K731">
        <v>716.52362000000005</v>
      </c>
      <c r="L731" t="s">
        <v>2332</v>
      </c>
      <c r="M731" t="s">
        <v>128</v>
      </c>
      <c r="N731" t="s">
        <v>2333</v>
      </c>
      <c r="O731" t="s">
        <v>2334</v>
      </c>
      <c r="P731">
        <v>530</v>
      </c>
      <c r="Q731" t="b">
        <v>0</v>
      </c>
      <c r="R731" t="b">
        <v>1</v>
      </c>
      <c r="S731" t="b">
        <v>0</v>
      </c>
      <c r="T731" t="s">
        <v>63</v>
      </c>
      <c r="U731" t="b">
        <v>0</v>
      </c>
      <c r="V731" t="b">
        <v>0</v>
      </c>
      <c r="W731">
        <v>9475</v>
      </c>
      <c r="X731">
        <v>0</v>
      </c>
      <c r="Y731">
        <v>0</v>
      </c>
      <c r="Z731">
        <v>0.99</v>
      </c>
      <c r="AA731">
        <v>0.27</v>
      </c>
      <c r="AB731">
        <v>0.85</v>
      </c>
      <c r="AC731">
        <v>0.19</v>
      </c>
      <c r="AD731">
        <v>8</v>
      </c>
      <c r="AE731">
        <v>0.13</v>
      </c>
      <c r="AF731">
        <v>0.9</v>
      </c>
      <c r="AG731">
        <v>199.37</v>
      </c>
      <c r="AH731" t="s">
        <v>502</v>
      </c>
      <c r="AI731" t="s">
        <v>2335</v>
      </c>
      <c r="AJ731" t="s">
        <v>2336</v>
      </c>
      <c r="AK731">
        <v>3969613</v>
      </c>
      <c r="AL731">
        <v>4689391</v>
      </c>
      <c r="AM731">
        <v>5020177</v>
      </c>
      <c r="AN731">
        <v>3544373</v>
      </c>
      <c r="AO731">
        <v>4030549</v>
      </c>
      <c r="AP731">
        <v>4076015</v>
      </c>
      <c r="AQ731">
        <v>4789503</v>
      </c>
      <c r="AR731">
        <v>5739100</v>
      </c>
      <c r="AS731">
        <v>4064836</v>
      </c>
      <c r="AT731">
        <v>3554038</v>
      </c>
      <c r="AU731">
        <v>4035793</v>
      </c>
      <c r="AV731">
        <v>3820138</v>
      </c>
      <c r="AW731">
        <v>0</v>
      </c>
      <c r="AX731">
        <v>0</v>
      </c>
      <c r="AY731">
        <v>0</v>
      </c>
      <c r="AZ731">
        <v>93537</v>
      </c>
      <c r="BA731">
        <v>0</v>
      </c>
      <c r="BB731">
        <v>0</v>
      </c>
      <c r="BC731">
        <v>4559727.1815809999</v>
      </c>
      <c r="BD731">
        <v>3883645.82515602</v>
      </c>
      <c r="BE731">
        <v>4864479.5278729396</v>
      </c>
      <c r="BF731">
        <v>3803322.9028021102</v>
      </c>
      <c r="BG731">
        <v>15589.5013157431</v>
      </c>
      <c r="BH731">
        <v>537150.47573573503</v>
      </c>
      <c r="BI731">
        <v>294696.884676421</v>
      </c>
      <c r="BJ731">
        <v>839646.60238623095</v>
      </c>
      <c r="BK731">
        <v>241317.14966015899</v>
      </c>
      <c r="BL731">
        <v>38186.323568017498</v>
      </c>
    </row>
    <row r="732" spans="1:64" x14ac:dyDescent="0.3">
      <c r="A732">
        <v>8655</v>
      </c>
      <c r="B732">
        <v>16.849</v>
      </c>
      <c r="C732">
        <v>676.49126999999999</v>
      </c>
      <c r="D732">
        <f t="shared" si="11"/>
        <v>1.5373419396135481</v>
      </c>
      <c r="E732" t="s">
        <v>1724</v>
      </c>
      <c r="F732" t="s">
        <v>512</v>
      </c>
      <c r="G732" t="s">
        <v>62</v>
      </c>
      <c r="H732">
        <v>0.89</v>
      </c>
      <c r="I732" t="b">
        <v>1</v>
      </c>
      <c r="J732">
        <v>9.1199999999999992</v>
      </c>
      <c r="K732">
        <v>676.49230999999997</v>
      </c>
      <c r="L732" t="s">
        <v>1725</v>
      </c>
      <c r="M732" t="s">
        <v>128</v>
      </c>
      <c r="N732" t="s">
        <v>1726</v>
      </c>
      <c r="O732" t="s">
        <v>1727</v>
      </c>
      <c r="P732">
        <v>420</v>
      </c>
      <c r="Q732" t="b">
        <v>0</v>
      </c>
      <c r="R732" t="b">
        <v>1</v>
      </c>
      <c r="S732" t="b">
        <v>1</v>
      </c>
      <c r="T732" t="s">
        <v>63</v>
      </c>
      <c r="U732" t="b">
        <v>0</v>
      </c>
      <c r="V732" t="b">
        <v>0</v>
      </c>
      <c r="W732">
        <v>8655</v>
      </c>
      <c r="X732">
        <v>0</v>
      </c>
      <c r="Y732">
        <v>0</v>
      </c>
      <c r="Z732">
        <v>1</v>
      </c>
      <c r="AA732">
        <v>0.01</v>
      </c>
      <c r="AB732">
        <v>0.42</v>
      </c>
      <c r="AC732">
        <v>0.02</v>
      </c>
      <c r="AD732">
        <v>8</v>
      </c>
      <c r="AE732">
        <v>0.63</v>
      </c>
      <c r="AF732">
        <v>1</v>
      </c>
      <c r="AG732">
        <v>25996.85</v>
      </c>
      <c r="AH732" t="s">
        <v>493</v>
      </c>
      <c r="AI732" t="s">
        <v>1728</v>
      </c>
      <c r="AJ732" t="s">
        <v>1729</v>
      </c>
      <c r="AK732">
        <v>907875847</v>
      </c>
      <c r="AL732">
        <v>1079322620</v>
      </c>
      <c r="AM732">
        <v>1073042129</v>
      </c>
      <c r="AN732">
        <v>782885206</v>
      </c>
      <c r="AO732">
        <v>855824834</v>
      </c>
      <c r="AP732">
        <v>828304198</v>
      </c>
      <c r="AQ732">
        <v>869519636</v>
      </c>
      <c r="AR732">
        <v>941796209</v>
      </c>
      <c r="AS732">
        <v>814684658</v>
      </c>
      <c r="AT732">
        <v>704220562</v>
      </c>
      <c r="AU732">
        <v>799687025</v>
      </c>
      <c r="AV732">
        <v>745772970</v>
      </c>
      <c r="AW732">
        <v>0</v>
      </c>
      <c r="AX732">
        <v>225777</v>
      </c>
      <c r="AY732">
        <v>354307</v>
      </c>
      <c r="AZ732">
        <v>84225</v>
      </c>
      <c r="BA732">
        <v>0</v>
      </c>
      <c r="BB732">
        <v>1088658</v>
      </c>
      <c r="BC732">
        <v>1020080198.74278</v>
      </c>
      <c r="BD732">
        <v>822338079.26712894</v>
      </c>
      <c r="BE732">
        <v>875333500.80979598</v>
      </c>
      <c r="BF732">
        <v>749893518.87179399</v>
      </c>
      <c r="BG732">
        <v>292161.15698907501</v>
      </c>
      <c r="BH732">
        <v>97222546.6837354</v>
      </c>
      <c r="BI732">
        <v>36833995.6596478</v>
      </c>
      <c r="BJ732">
        <v>63754900.739138499</v>
      </c>
      <c r="BK732">
        <v>47866434.448902003</v>
      </c>
      <c r="BL732">
        <v>413915.42744971602</v>
      </c>
    </row>
    <row r="733" spans="1:64" x14ac:dyDescent="0.3">
      <c r="A733">
        <v>8065</v>
      </c>
      <c r="B733">
        <v>14.818</v>
      </c>
      <c r="C733">
        <v>648.46020999999996</v>
      </c>
      <c r="D733">
        <f t="shared" si="11"/>
        <v>1.2182691018454537</v>
      </c>
      <c r="E733" t="s">
        <v>1444</v>
      </c>
      <c r="F733" t="s">
        <v>512</v>
      </c>
      <c r="G733" t="s">
        <v>62</v>
      </c>
      <c r="H733">
        <v>0.67</v>
      </c>
      <c r="I733" t="b">
        <v>1</v>
      </c>
      <c r="J733">
        <v>8.67</v>
      </c>
      <c r="K733">
        <v>648.46100000000001</v>
      </c>
      <c r="L733" t="s">
        <v>186</v>
      </c>
      <c r="M733" t="s">
        <v>128</v>
      </c>
      <c r="N733" t="s">
        <v>188</v>
      </c>
      <c r="O733" t="s">
        <v>189</v>
      </c>
      <c r="P733">
        <v>530</v>
      </c>
      <c r="Q733" t="b">
        <v>0</v>
      </c>
      <c r="R733" t="b">
        <v>1</v>
      </c>
      <c r="S733" t="b">
        <v>0</v>
      </c>
      <c r="T733" t="s">
        <v>63</v>
      </c>
      <c r="U733" t="b">
        <v>0</v>
      </c>
      <c r="V733" t="b">
        <v>0</v>
      </c>
      <c r="W733">
        <v>8065</v>
      </c>
      <c r="X733">
        <v>0</v>
      </c>
      <c r="Y733">
        <v>0</v>
      </c>
      <c r="Z733">
        <v>1</v>
      </c>
      <c r="AA733">
        <v>0.34</v>
      </c>
      <c r="AB733">
        <v>0.93</v>
      </c>
      <c r="AC733">
        <v>0.23</v>
      </c>
      <c r="AD733">
        <v>8</v>
      </c>
      <c r="AE733">
        <v>0.25</v>
      </c>
      <c r="AF733">
        <v>1.03</v>
      </c>
      <c r="AG733">
        <v>7175.44</v>
      </c>
      <c r="AH733" t="s">
        <v>496</v>
      </c>
      <c r="AI733" t="s">
        <v>1445</v>
      </c>
      <c r="AJ733" t="s">
        <v>1446</v>
      </c>
      <c r="AK733">
        <v>130493248</v>
      </c>
      <c r="AL733">
        <v>149932287</v>
      </c>
      <c r="AM733">
        <v>154197753</v>
      </c>
      <c r="AN733">
        <v>136816812</v>
      </c>
      <c r="AO733">
        <v>146170722</v>
      </c>
      <c r="AP733">
        <v>148154272</v>
      </c>
      <c r="AQ733">
        <v>156987684</v>
      </c>
      <c r="AR733">
        <v>156672335</v>
      </c>
      <c r="AS733">
        <v>138461065</v>
      </c>
      <c r="AT733">
        <v>148793509</v>
      </c>
      <c r="AU733">
        <v>155703318</v>
      </c>
      <c r="AV733">
        <v>144016050</v>
      </c>
      <c r="AW733">
        <v>0</v>
      </c>
      <c r="AX733">
        <v>21506</v>
      </c>
      <c r="AY733">
        <v>23542</v>
      </c>
      <c r="AZ733">
        <v>1862</v>
      </c>
      <c r="BA733">
        <v>0</v>
      </c>
      <c r="BB733">
        <v>163598</v>
      </c>
      <c r="BC733">
        <v>144874429.458049</v>
      </c>
      <c r="BD733">
        <v>143713935.40835801</v>
      </c>
      <c r="BE733">
        <v>150707027.828596</v>
      </c>
      <c r="BF733">
        <v>149504292.45877901</v>
      </c>
      <c r="BG733">
        <v>35084.736102247</v>
      </c>
      <c r="BH733">
        <v>12635756.149077799</v>
      </c>
      <c r="BI733">
        <v>6054861.8689092696</v>
      </c>
      <c r="BJ733">
        <v>10606486.769995101</v>
      </c>
      <c r="BK733">
        <v>5875965.1420194898</v>
      </c>
      <c r="BL733">
        <v>63873.110006169903</v>
      </c>
    </row>
    <row r="734" spans="1:64" x14ac:dyDescent="0.3">
      <c r="A734">
        <v>8341</v>
      </c>
      <c r="B734">
        <v>14.803000000000001</v>
      </c>
      <c r="C734">
        <v>660.46020999999996</v>
      </c>
      <c r="D734">
        <f t="shared" si="11"/>
        <v>1.1961342154219625</v>
      </c>
      <c r="E734" t="s">
        <v>1547</v>
      </c>
      <c r="F734" t="s">
        <v>512</v>
      </c>
      <c r="G734" t="s">
        <v>62</v>
      </c>
      <c r="H734">
        <v>0.67</v>
      </c>
      <c r="I734" t="b">
        <v>1</v>
      </c>
      <c r="J734">
        <v>8.5500000000000007</v>
      </c>
      <c r="K734">
        <v>660.46100000000001</v>
      </c>
      <c r="L734" t="s">
        <v>1548</v>
      </c>
      <c r="M734" t="s">
        <v>128</v>
      </c>
      <c r="N734" t="s">
        <v>1549</v>
      </c>
      <c r="O734" t="s">
        <v>1550</v>
      </c>
      <c r="P734">
        <v>410</v>
      </c>
      <c r="Q734" t="b">
        <v>0</v>
      </c>
      <c r="R734" t="b">
        <v>1</v>
      </c>
      <c r="S734" t="b">
        <v>1</v>
      </c>
      <c r="T734" t="s">
        <v>63</v>
      </c>
      <c r="U734" t="b">
        <v>0</v>
      </c>
      <c r="V734" t="b">
        <v>0</v>
      </c>
      <c r="W734">
        <v>8341</v>
      </c>
      <c r="X734">
        <v>0</v>
      </c>
      <c r="Y734">
        <v>0</v>
      </c>
      <c r="Z734">
        <v>1</v>
      </c>
      <c r="AA734">
        <v>0.7</v>
      </c>
      <c r="AB734">
        <v>0.84</v>
      </c>
      <c r="AC734">
        <v>0.86</v>
      </c>
      <c r="AD734">
        <v>8</v>
      </c>
      <c r="AE734">
        <v>1.5</v>
      </c>
      <c r="AF734">
        <v>2.16</v>
      </c>
      <c r="AG734">
        <v>196.2</v>
      </c>
      <c r="AH734" t="s">
        <v>499</v>
      </c>
      <c r="AI734" t="s">
        <v>1551</v>
      </c>
      <c r="AJ734" t="s">
        <v>1552</v>
      </c>
      <c r="AK734">
        <v>4240192</v>
      </c>
      <c r="AL734">
        <v>4737898</v>
      </c>
      <c r="AM734">
        <v>5134092</v>
      </c>
      <c r="AN734">
        <v>5395643</v>
      </c>
      <c r="AO734">
        <v>5798595</v>
      </c>
      <c r="AP734">
        <v>6842285</v>
      </c>
      <c r="AQ734">
        <v>5344461</v>
      </c>
      <c r="AR734">
        <v>4192778</v>
      </c>
      <c r="AS734">
        <v>5008739</v>
      </c>
      <c r="AT734">
        <v>6557594</v>
      </c>
      <c r="AU734">
        <v>6724874</v>
      </c>
      <c r="AV734">
        <v>5919822</v>
      </c>
      <c r="AW734">
        <v>7265</v>
      </c>
      <c r="AX734">
        <v>0</v>
      </c>
      <c r="AY734">
        <v>0</v>
      </c>
      <c r="AZ734">
        <v>91311</v>
      </c>
      <c r="BA734">
        <v>0</v>
      </c>
      <c r="BB734">
        <v>0</v>
      </c>
      <c r="BC734">
        <v>4704060.9913255302</v>
      </c>
      <c r="BD734">
        <v>6012174.4166123597</v>
      </c>
      <c r="BE734">
        <v>4848659.5738755604</v>
      </c>
      <c r="BF734">
        <v>6400763.6446143696</v>
      </c>
      <c r="BG734">
        <v>16429.3982923685</v>
      </c>
      <c r="BH734">
        <v>447909.83385689597</v>
      </c>
      <c r="BI734">
        <v>746596.16998273903</v>
      </c>
      <c r="BJ734">
        <v>592294.56594162597</v>
      </c>
      <c r="BK734">
        <v>424822.33504430798</v>
      </c>
      <c r="BL734">
        <v>36799.425591091996</v>
      </c>
    </row>
    <row r="735" spans="1:64" x14ac:dyDescent="0.3">
      <c r="A735">
        <v>7803</v>
      </c>
      <c r="B735">
        <v>13.756</v>
      </c>
      <c r="C735">
        <v>632.42902000000004</v>
      </c>
      <c r="D735">
        <f t="shared" si="11"/>
        <v>1.0594063033532077</v>
      </c>
      <c r="E735" t="s">
        <v>1318</v>
      </c>
      <c r="F735" t="s">
        <v>512</v>
      </c>
      <c r="G735" t="s">
        <v>62</v>
      </c>
      <c r="H735">
        <v>0.67</v>
      </c>
      <c r="I735" t="b">
        <v>1</v>
      </c>
      <c r="J735">
        <v>8.1999999999999993</v>
      </c>
      <c r="K735">
        <v>632.42969000000005</v>
      </c>
      <c r="L735" t="s">
        <v>1319</v>
      </c>
      <c r="M735" t="s">
        <v>128</v>
      </c>
      <c r="N735" t="s">
        <v>1320</v>
      </c>
      <c r="O735" t="s">
        <v>1321</v>
      </c>
      <c r="P735">
        <v>530</v>
      </c>
      <c r="Q735" t="b">
        <v>0</v>
      </c>
      <c r="R735" t="b">
        <v>1</v>
      </c>
      <c r="S735" t="b">
        <v>0</v>
      </c>
      <c r="T735" t="s">
        <v>63</v>
      </c>
      <c r="U735" t="b">
        <v>0</v>
      </c>
      <c r="V735" t="b">
        <v>0</v>
      </c>
      <c r="W735">
        <v>7803</v>
      </c>
      <c r="X735">
        <v>0</v>
      </c>
      <c r="Y735">
        <v>0</v>
      </c>
      <c r="Z735">
        <v>1</v>
      </c>
      <c r="AA735">
        <v>0.21</v>
      </c>
      <c r="AB735">
        <v>0.76</v>
      </c>
      <c r="AC735">
        <v>0.21</v>
      </c>
      <c r="AD735">
        <v>8</v>
      </c>
      <c r="AE735">
        <v>0.13</v>
      </c>
      <c r="AF735">
        <v>0.87</v>
      </c>
      <c r="AG735">
        <v>86.14</v>
      </c>
      <c r="AH735" t="s">
        <v>500</v>
      </c>
      <c r="AI735" t="s">
        <v>1322</v>
      </c>
      <c r="AJ735" t="s">
        <v>1323</v>
      </c>
      <c r="AK735">
        <v>1389493</v>
      </c>
      <c r="AL735">
        <v>1218549</v>
      </c>
      <c r="AM735">
        <v>1209791</v>
      </c>
      <c r="AN735">
        <v>1551401</v>
      </c>
      <c r="AO735">
        <v>1573595</v>
      </c>
      <c r="AP735">
        <v>1517035</v>
      </c>
      <c r="AQ735">
        <v>1808850</v>
      </c>
      <c r="AR735">
        <v>1789065</v>
      </c>
      <c r="AS735">
        <v>1532661</v>
      </c>
      <c r="AT735">
        <v>1838786</v>
      </c>
      <c r="AU735">
        <v>2057287</v>
      </c>
      <c r="AV735">
        <v>1859924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1272610.9003560501</v>
      </c>
      <c r="BD735">
        <v>1547343.3397989599</v>
      </c>
      <c r="BE735">
        <v>1710192.22872554</v>
      </c>
      <c r="BF735">
        <v>1918665.5065379699</v>
      </c>
      <c r="BG735">
        <v>0</v>
      </c>
      <c r="BH735">
        <v>101317.904579154</v>
      </c>
      <c r="BI735">
        <v>28497.230044491102</v>
      </c>
      <c r="BJ735">
        <v>154064.20595382099</v>
      </c>
      <c r="BK735">
        <v>120514.034313429</v>
      </c>
      <c r="BL735">
        <v>0</v>
      </c>
    </row>
    <row r="736" spans="1:64" x14ac:dyDescent="0.3">
      <c r="A736">
        <v>7582</v>
      </c>
      <c r="B736">
        <v>13.763</v>
      </c>
      <c r="C736">
        <v>620.42913999999996</v>
      </c>
      <c r="D736">
        <f t="shared" si="11"/>
        <v>0.88648239914068649</v>
      </c>
      <c r="E736" t="s">
        <v>161</v>
      </c>
      <c r="F736" t="s">
        <v>512</v>
      </c>
      <c r="G736" t="s">
        <v>62</v>
      </c>
      <c r="H736">
        <v>0.67</v>
      </c>
      <c r="I736" t="b">
        <v>1</v>
      </c>
      <c r="J736">
        <v>8.23</v>
      </c>
      <c r="K736">
        <v>620.42969000000005</v>
      </c>
      <c r="L736" t="s">
        <v>158</v>
      </c>
      <c r="M736" t="s">
        <v>128</v>
      </c>
      <c r="N736" t="s">
        <v>162</v>
      </c>
      <c r="O736" t="s">
        <v>163</v>
      </c>
      <c r="P736">
        <v>410</v>
      </c>
      <c r="Q736" t="b">
        <v>0</v>
      </c>
      <c r="R736" t="b">
        <v>1</v>
      </c>
      <c r="S736" t="b">
        <v>1</v>
      </c>
      <c r="T736" t="s">
        <v>63</v>
      </c>
      <c r="U736" t="b">
        <v>0</v>
      </c>
      <c r="V736" t="b">
        <v>0</v>
      </c>
      <c r="W736">
        <v>7582</v>
      </c>
      <c r="X736">
        <v>0</v>
      </c>
      <c r="Y736">
        <v>0</v>
      </c>
      <c r="Z736">
        <v>1</v>
      </c>
      <c r="AA736">
        <v>0.5</v>
      </c>
      <c r="AB736">
        <v>0.65</v>
      </c>
      <c r="AC736">
        <v>0.86</v>
      </c>
      <c r="AD736">
        <v>8</v>
      </c>
      <c r="AE736">
        <v>1.5</v>
      </c>
      <c r="AF736">
        <v>2.08</v>
      </c>
      <c r="AG736">
        <v>458.96</v>
      </c>
      <c r="AH736" t="s">
        <v>498</v>
      </c>
      <c r="AI736" t="s">
        <v>1214</v>
      </c>
      <c r="AJ736" t="s">
        <v>1215</v>
      </c>
      <c r="AK736">
        <v>6256464</v>
      </c>
      <c r="AL736">
        <v>6601597</v>
      </c>
      <c r="AM736">
        <v>6505587</v>
      </c>
      <c r="AN736">
        <v>8581824</v>
      </c>
      <c r="AO736">
        <v>8279621</v>
      </c>
      <c r="AP736">
        <v>8645506</v>
      </c>
      <c r="AQ736">
        <v>10729798</v>
      </c>
      <c r="AR736">
        <v>9622974</v>
      </c>
      <c r="AS736">
        <v>10801545</v>
      </c>
      <c r="AT736">
        <v>14924595</v>
      </c>
      <c r="AU736">
        <v>15576704</v>
      </c>
      <c r="AV736">
        <v>14895815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6454549.20441176</v>
      </c>
      <c r="BD736">
        <v>8502316.8930850793</v>
      </c>
      <c r="BE736">
        <v>10384772.330176599</v>
      </c>
      <c r="BF736">
        <v>15132371.227532299</v>
      </c>
      <c r="BG736">
        <v>0</v>
      </c>
      <c r="BH736">
        <v>178137.302585297</v>
      </c>
      <c r="BI736">
        <v>195471.412877745</v>
      </c>
      <c r="BJ736">
        <v>660711.41748083103</v>
      </c>
      <c r="BK736">
        <v>385072.12290033803</v>
      </c>
      <c r="BL736">
        <v>0</v>
      </c>
    </row>
    <row r="737" spans="1:64" x14ac:dyDescent="0.3">
      <c r="A737">
        <v>7838</v>
      </c>
      <c r="B737">
        <v>14.307</v>
      </c>
      <c r="C737">
        <v>634.44586000000004</v>
      </c>
      <c r="D737">
        <f t="shared" si="11"/>
        <v>0.86689899258505421</v>
      </c>
      <c r="E737" t="s">
        <v>172</v>
      </c>
      <c r="F737" t="s">
        <v>512</v>
      </c>
      <c r="G737" t="s">
        <v>62</v>
      </c>
      <c r="H737">
        <v>0.89</v>
      </c>
      <c r="I737" t="b">
        <v>1</v>
      </c>
      <c r="J737">
        <v>8.4499999999999993</v>
      </c>
      <c r="K737">
        <v>634.44530999999995</v>
      </c>
      <c r="L737" t="s">
        <v>173</v>
      </c>
      <c r="M737" t="s">
        <v>128</v>
      </c>
      <c r="N737" t="s">
        <v>174</v>
      </c>
      <c r="O737" t="s">
        <v>175</v>
      </c>
      <c r="P737">
        <v>410</v>
      </c>
      <c r="Q737" t="b">
        <v>0</v>
      </c>
      <c r="R737" t="b">
        <v>1</v>
      </c>
      <c r="S737" t="b">
        <v>1</v>
      </c>
      <c r="T737" t="s">
        <v>63</v>
      </c>
      <c r="U737" t="b">
        <v>0</v>
      </c>
      <c r="V737" t="b">
        <v>0</v>
      </c>
      <c r="W737">
        <v>7838</v>
      </c>
      <c r="X737">
        <v>0</v>
      </c>
      <c r="Y737">
        <v>0</v>
      </c>
      <c r="Z737">
        <v>1</v>
      </c>
      <c r="AA737">
        <v>0.56000000000000005</v>
      </c>
      <c r="AB737">
        <v>0.87</v>
      </c>
      <c r="AC737">
        <v>0.41</v>
      </c>
      <c r="AD737">
        <v>8</v>
      </c>
      <c r="AE737">
        <v>1.25</v>
      </c>
      <c r="AF737">
        <v>1.79</v>
      </c>
      <c r="AG737">
        <v>18220.14</v>
      </c>
      <c r="AH737" t="s">
        <v>501</v>
      </c>
      <c r="AI737" t="s">
        <v>1338</v>
      </c>
      <c r="AJ737" t="s">
        <v>1339</v>
      </c>
      <c r="AK737">
        <v>376822036</v>
      </c>
      <c r="AL737">
        <v>418371036</v>
      </c>
      <c r="AM737">
        <v>405825738</v>
      </c>
      <c r="AN737">
        <v>472691293</v>
      </c>
      <c r="AO737">
        <v>483640121</v>
      </c>
      <c r="AP737">
        <v>492335881</v>
      </c>
      <c r="AQ737">
        <v>546041038</v>
      </c>
      <c r="AR737">
        <v>511289031</v>
      </c>
      <c r="AS737">
        <v>481366149</v>
      </c>
      <c r="AT737">
        <v>616954023</v>
      </c>
      <c r="AU737">
        <v>654548954</v>
      </c>
      <c r="AV737">
        <v>627804665</v>
      </c>
      <c r="AW737">
        <v>0</v>
      </c>
      <c r="AX737">
        <v>91729</v>
      </c>
      <c r="AY737">
        <v>131478</v>
      </c>
      <c r="AZ737">
        <v>13392</v>
      </c>
      <c r="BA737">
        <v>169460</v>
      </c>
      <c r="BB737">
        <v>422762</v>
      </c>
      <c r="BC737">
        <v>400339603.135068</v>
      </c>
      <c r="BD737">
        <v>482889098.66749102</v>
      </c>
      <c r="BE737">
        <v>512898739.52037001</v>
      </c>
      <c r="BF737">
        <v>633102547.46484494</v>
      </c>
      <c r="BG737">
        <v>138136.771697277</v>
      </c>
      <c r="BH737">
        <v>21310868.265361801</v>
      </c>
      <c r="BI737">
        <v>9843804.2712459695</v>
      </c>
      <c r="BJ737">
        <v>32367478.794739101</v>
      </c>
      <c r="BK737">
        <v>19349299.281373601</v>
      </c>
      <c r="BL737">
        <v>154164.62165735601</v>
      </c>
    </row>
    <row r="738" spans="1:64" x14ac:dyDescent="0.3">
      <c r="A738">
        <v>7104</v>
      </c>
      <c r="B738">
        <v>11.999000000000001</v>
      </c>
      <c r="C738">
        <v>592.39788999999996</v>
      </c>
      <c r="D738">
        <f t="shared" si="11"/>
        <v>0.8271460837104655</v>
      </c>
      <c r="E738" t="s">
        <v>1053</v>
      </c>
      <c r="F738" t="s">
        <v>512</v>
      </c>
      <c r="G738" t="s">
        <v>62</v>
      </c>
      <c r="H738">
        <v>0.67</v>
      </c>
      <c r="I738" t="b">
        <v>1</v>
      </c>
      <c r="J738">
        <v>7.8</v>
      </c>
      <c r="K738">
        <v>592.39837999999997</v>
      </c>
      <c r="L738" t="s">
        <v>134</v>
      </c>
      <c r="M738" t="s">
        <v>128</v>
      </c>
      <c r="N738" t="s">
        <v>135</v>
      </c>
      <c r="O738" t="s">
        <v>136</v>
      </c>
      <c r="P738">
        <v>410</v>
      </c>
      <c r="Q738" t="b">
        <v>0</v>
      </c>
      <c r="R738" t="b">
        <v>1</v>
      </c>
      <c r="S738" t="b">
        <v>1</v>
      </c>
      <c r="T738" t="s">
        <v>63</v>
      </c>
      <c r="U738" t="b">
        <v>0</v>
      </c>
      <c r="V738" t="b">
        <v>0</v>
      </c>
      <c r="W738">
        <v>7104</v>
      </c>
      <c r="X738">
        <v>0</v>
      </c>
      <c r="Y738">
        <v>0</v>
      </c>
      <c r="Z738">
        <v>1</v>
      </c>
      <c r="AA738">
        <v>0.51</v>
      </c>
      <c r="AB738">
        <v>0.62</v>
      </c>
      <c r="AC738">
        <v>0.88</v>
      </c>
      <c r="AD738">
        <v>8</v>
      </c>
      <c r="AE738">
        <v>1.63</v>
      </c>
      <c r="AF738">
        <v>2.16</v>
      </c>
      <c r="AG738">
        <v>240.17</v>
      </c>
      <c r="AH738" t="s">
        <v>501</v>
      </c>
      <c r="AI738" t="s">
        <v>1054</v>
      </c>
      <c r="AJ738" t="s">
        <v>1055</v>
      </c>
      <c r="AK738">
        <v>2264714</v>
      </c>
      <c r="AL738">
        <v>2266410</v>
      </c>
      <c r="AM738">
        <v>1875654</v>
      </c>
      <c r="AN738">
        <v>3149957</v>
      </c>
      <c r="AO738">
        <v>2940352</v>
      </c>
      <c r="AP738">
        <v>3162049</v>
      </c>
      <c r="AQ738">
        <v>4008509</v>
      </c>
      <c r="AR738">
        <v>3607883</v>
      </c>
      <c r="AS738">
        <v>3980305</v>
      </c>
      <c r="AT738">
        <v>5664076</v>
      </c>
      <c r="AU738">
        <v>5929378</v>
      </c>
      <c r="AV738">
        <v>5538895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2135592.6683524898</v>
      </c>
      <c r="BD738">
        <v>3084119.3277778099</v>
      </c>
      <c r="BE738">
        <v>3865565.3622377799</v>
      </c>
      <c r="BF738">
        <v>5710783.2292483598</v>
      </c>
      <c r="BG738">
        <v>0</v>
      </c>
      <c r="BH738">
        <v>225115.06689781099</v>
      </c>
      <c r="BI738">
        <v>124652.984049002</v>
      </c>
      <c r="BJ738">
        <v>223604.89282113599</v>
      </c>
      <c r="BK738">
        <v>199387.57678623599</v>
      </c>
      <c r="BL738">
        <v>0</v>
      </c>
    </row>
    <row r="739" spans="1:64" x14ac:dyDescent="0.3">
      <c r="A739">
        <v>8633</v>
      </c>
      <c r="B739">
        <v>15.686999999999999</v>
      </c>
      <c r="C739">
        <v>674.47607000000005</v>
      </c>
      <c r="D739">
        <f t="shared" si="11"/>
        <v>0.81544709433460505</v>
      </c>
      <c r="E739" t="s">
        <v>1681</v>
      </c>
      <c r="F739" t="s">
        <v>512</v>
      </c>
      <c r="G739" t="s">
        <v>62</v>
      </c>
      <c r="H739">
        <v>0.67</v>
      </c>
      <c r="I739" t="b">
        <v>1</v>
      </c>
      <c r="J739">
        <v>8.7100000000000009</v>
      </c>
      <c r="K739">
        <v>674.47662000000003</v>
      </c>
      <c r="L739" t="s">
        <v>1682</v>
      </c>
      <c r="M739" t="s">
        <v>128</v>
      </c>
      <c r="N739" t="s">
        <v>1683</v>
      </c>
      <c r="O739" t="s">
        <v>1684</v>
      </c>
      <c r="P739">
        <v>420</v>
      </c>
      <c r="Q739" t="b">
        <v>0</v>
      </c>
      <c r="R739" t="b">
        <v>1</v>
      </c>
      <c r="S739" t="b">
        <v>1</v>
      </c>
      <c r="T739" t="s">
        <v>63</v>
      </c>
      <c r="U739" t="b">
        <v>0</v>
      </c>
      <c r="V739" t="b">
        <v>0</v>
      </c>
      <c r="W739">
        <v>8633</v>
      </c>
      <c r="X739">
        <v>0</v>
      </c>
      <c r="Y739">
        <v>0</v>
      </c>
      <c r="Z739">
        <v>1</v>
      </c>
      <c r="AA739">
        <v>0</v>
      </c>
      <c r="AB739">
        <v>0.21</v>
      </c>
      <c r="AC739">
        <v>0.02</v>
      </c>
      <c r="AD739">
        <v>8</v>
      </c>
      <c r="AE739">
        <v>0.63</v>
      </c>
      <c r="AF739">
        <v>0.95</v>
      </c>
      <c r="AG739">
        <v>1142.6199999999999</v>
      </c>
      <c r="AH739" t="s">
        <v>503</v>
      </c>
      <c r="AI739" t="s">
        <v>1685</v>
      </c>
      <c r="AJ739" t="s">
        <v>1686</v>
      </c>
      <c r="AK739">
        <v>17192908</v>
      </c>
      <c r="AL739">
        <v>19015229</v>
      </c>
      <c r="AM739">
        <v>17083746</v>
      </c>
      <c r="AN739">
        <v>16944698</v>
      </c>
      <c r="AO739">
        <v>18048593</v>
      </c>
      <c r="AP739">
        <v>18565194</v>
      </c>
      <c r="AQ739">
        <v>19980666</v>
      </c>
      <c r="AR739">
        <v>16382515</v>
      </c>
      <c r="AS739">
        <v>18043313</v>
      </c>
      <c r="AT739">
        <v>17425143</v>
      </c>
      <c r="AU739">
        <v>18274157</v>
      </c>
      <c r="AV739">
        <v>17068891</v>
      </c>
      <c r="AW739">
        <v>0</v>
      </c>
      <c r="AX739">
        <v>0</v>
      </c>
      <c r="AY739">
        <v>0</v>
      </c>
      <c r="AZ739">
        <v>0</v>
      </c>
      <c r="BA739">
        <v>9071</v>
      </c>
      <c r="BB739">
        <v>0</v>
      </c>
      <c r="BC739">
        <v>17763961.145247798</v>
      </c>
      <c r="BD739">
        <v>17852828.187333498</v>
      </c>
      <c r="BE739">
        <v>18135497.9846307</v>
      </c>
      <c r="BF739">
        <v>17589397.247650702</v>
      </c>
      <c r="BG739">
        <v>1511.9077791571401</v>
      </c>
      <c r="BH739">
        <v>1085003.6303390099</v>
      </c>
      <c r="BI739">
        <v>827795.20493819902</v>
      </c>
      <c r="BJ739">
        <v>1800845.7435612399</v>
      </c>
      <c r="BK739">
        <v>619193.96465186402</v>
      </c>
      <c r="BL739">
        <v>3703.4025970795201</v>
      </c>
    </row>
    <row r="740" spans="1:64" x14ac:dyDescent="0.3">
      <c r="A740">
        <v>7343</v>
      </c>
      <c r="B740">
        <v>12.78</v>
      </c>
      <c r="C740">
        <v>606.41350999999997</v>
      </c>
      <c r="D740">
        <f t="shared" si="11"/>
        <v>0.8080288384064751</v>
      </c>
      <c r="E740" t="s">
        <v>147</v>
      </c>
      <c r="F740" t="s">
        <v>512</v>
      </c>
      <c r="G740" t="s">
        <v>62</v>
      </c>
      <c r="H740">
        <v>0.67</v>
      </c>
      <c r="I740" t="b">
        <v>1</v>
      </c>
      <c r="J740">
        <v>7.95</v>
      </c>
      <c r="K740">
        <v>606.41399999999999</v>
      </c>
      <c r="L740" t="s">
        <v>144</v>
      </c>
      <c r="M740" t="s">
        <v>128</v>
      </c>
      <c r="N740" t="s">
        <v>148</v>
      </c>
      <c r="O740" t="s">
        <v>149</v>
      </c>
      <c r="P740">
        <v>410</v>
      </c>
      <c r="Q740" t="b">
        <v>0</v>
      </c>
      <c r="R740" t="b">
        <v>1</v>
      </c>
      <c r="S740" t="b">
        <v>1</v>
      </c>
      <c r="T740" t="s">
        <v>63</v>
      </c>
      <c r="U740" t="b">
        <v>0</v>
      </c>
      <c r="V740" t="b">
        <v>0</v>
      </c>
      <c r="W740">
        <v>7343</v>
      </c>
      <c r="X740">
        <v>0</v>
      </c>
      <c r="Y740">
        <v>0</v>
      </c>
      <c r="Z740">
        <v>1</v>
      </c>
      <c r="AA740">
        <v>0.55000000000000004</v>
      </c>
      <c r="AB740">
        <v>0.87</v>
      </c>
      <c r="AC740">
        <v>0.42</v>
      </c>
      <c r="AD740">
        <v>8</v>
      </c>
      <c r="AE740">
        <v>1.25</v>
      </c>
      <c r="AF740">
        <v>1.79</v>
      </c>
      <c r="AG740">
        <v>1115.02</v>
      </c>
      <c r="AH740" t="s">
        <v>501</v>
      </c>
      <c r="AI740" t="s">
        <v>1131</v>
      </c>
      <c r="AJ740" t="s">
        <v>1132</v>
      </c>
      <c r="AK740">
        <v>16039267</v>
      </c>
      <c r="AL740">
        <v>17051011</v>
      </c>
      <c r="AM740">
        <v>14616472</v>
      </c>
      <c r="AN740">
        <v>23412023</v>
      </c>
      <c r="AO740">
        <v>23099405</v>
      </c>
      <c r="AP740">
        <v>23712961</v>
      </c>
      <c r="AQ740">
        <v>27614284</v>
      </c>
      <c r="AR740">
        <v>25069640</v>
      </c>
      <c r="AS740">
        <v>24951641</v>
      </c>
      <c r="AT740">
        <v>36513075</v>
      </c>
      <c r="AU740">
        <v>38889735</v>
      </c>
      <c r="AV740">
        <v>37322910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5843</v>
      </c>
      <c r="BC740">
        <v>15902250.107896401</v>
      </c>
      <c r="BD740">
        <v>23408129.9907947</v>
      </c>
      <c r="BE740">
        <v>25878521.766786098</v>
      </c>
      <c r="BF740">
        <v>37575239.662269697</v>
      </c>
      <c r="BG740">
        <v>973.75997986395396</v>
      </c>
      <c r="BH740">
        <v>1223039.47513839</v>
      </c>
      <c r="BI740">
        <v>306796.31272684102</v>
      </c>
      <c r="BJ740">
        <v>1504371.85350817</v>
      </c>
      <c r="BK740">
        <v>1208255.33137114</v>
      </c>
      <c r="BL740">
        <v>2385.2150826095099</v>
      </c>
    </row>
    <row r="741" spans="1:64" x14ac:dyDescent="0.3">
      <c r="A741">
        <v>9190</v>
      </c>
      <c r="B741">
        <v>17.373999999999999</v>
      </c>
      <c r="C741">
        <v>702.50732000000005</v>
      </c>
      <c r="D741">
        <f t="shared" si="11"/>
        <v>0.7829093786175314</v>
      </c>
      <c r="E741" t="s">
        <v>2124</v>
      </c>
      <c r="F741" t="s">
        <v>512</v>
      </c>
      <c r="G741" t="s">
        <v>62</v>
      </c>
      <c r="H741">
        <v>0.67</v>
      </c>
      <c r="I741" t="b">
        <v>1</v>
      </c>
      <c r="J741">
        <v>9.61</v>
      </c>
      <c r="K741">
        <v>702.50787000000003</v>
      </c>
      <c r="L741" t="s">
        <v>2120</v>
      </c>
      <c r="M741" t="s">
        <v>128</v>
      </c>
      <c r="N741" t="s">
        <v>2125</v>
      </c>
      <c r="O741" t="s">
        <v>2126</v>
      </c>
      <c r="P741">
        <v>410</v>
      </c>
      <c r="Q741" t="b">
        <v>0</v>
      </c>
      <c r="R741" t="b">
        <v>1</v>
      </c>
      <c r="S741" t="b">
        <v>1</v>
      </c>
      <c r="T741" t="s">
        <v>63</v>
      </c>
      <c r="U741" t="b">
        <v>0</v>
      </c>
      <c r="V741" t="b">
        <v>0</v>
      </c>
      <c r="W741">
        <v>9190</v>
      </c>
      <c r="X741">
        <v>0</v>
      </c>
      <c r="Y741">
        <v>0</v>
      </c>
      <c r="Z741">
        <v>1</v>
      </c>
      <c r="AA741">
        <v>0.52</v>
      </c>
      <c r="AB741">
        <v>0.86</v>
      </c>
      <c r="AC741">
        <v>0.43</v>
      </c>
      <c r="AD741">
        <v>8</v>
      </c>
      <c r="AE741">
        <v>1.25</v>
      </c>
      <c r="AF741">
        <v>1.78</v>
      </c>
      <c r="AG741">
        <v>601.22</v>
      </c>
      <c r="AH741" t="s">
        <v>500</v>
      </c>
      <c r="AI741" t="s">
        <v>2127</v>
      </c>
      <c r="AJ741" t="s">
        <v>2128</v>
      </c>
      <c r="AK741">
        <v>12926045</v>
      </c>
      <c r="AL741">
        <v>13226924</v>
      </c>
      <c r="AM741">
        <v>12873560</v>
      </c>
      <c r="AN741">
        <v>11992775</v>
      </c>
      <c r="AO741">
        <v>12805035</v>
      </c>
      <c r="AP741">
        <v>12222043</v>
      </c>
      <c r="AQ741">
        <v>13989199</v>
      </c>
      <c r="AR741">
        <v>13579818</v>
      </c>
      <c r="AS741">
        <v>13442954</v>
      </c>
      <c r="AT741">
        <v>12744111</v>
      </c>
      <c r="AU741">
        <v>13967400</v>
      </c>
      <c r="AV741">
        <v>12237181</v>
      </c>
      <c r="AW741">
        <v>460869</v>
      </c>
      <c r="AX741">
        <v>0</v>
      </c>
      <c r="AY741">
        <v>0</v>
      </c>
      <c r="AZ741">
        <v>936842</v>
      </c>
      <c r="BA741">
        <v>1523355</v>
      </c>
      <c r="BB741">
        <v>0</v>
      </c>
      <c r="BC741">
        <v>13008843.035640299</v>
      </c>
      <c r="BD741">
        <v>12339950.949614501</v>
      </c>
      <c r="BE741">
        <v>13670656.7954184</v>
      </c>
      <c r="BF741">
        <v>12982897.359929601</v>
      </c>
      <c r="BG741">
        <v>486844.41728956701</v>
      </c>
      <c r="BH741">
        <v>190678.22011161101</v>
      </c>
      <c r="BI741">
        <v>418769.91762153502</v>
      </c>
      <c r="BJ741">
        <v>284226.36449452298</v>
      </c>
      <c r="BK741">
        <v>889482.27826449997</v>
      </c>
      <c r="BL741">
        <v>630647.29996758699</v>
      </c>
    </row>
    <row r="742" spans="1:64" x14ac:dyDescent="0.3">
      <c r="A742">
        <v>9227</v>
      </c>
      <c r="B742">
        <v>18.657</v>
      </c>
      <c r="C742">
        <v>704.52306999999996</v>
      </c>
      <c r="D742">
        <f t="shared" si="11"/>
        <v>0.78066935511588997</v>
      </c>
      <c r="E742" t="s">
        <v>2152</v>
      </c>
      <c r="F742" t="s">
        <v>512</v>
      </c>
      <c r="G742" t="s">
        <v>62</v>
      </c>
      <c r="H742">
        <v>0.67</v>
      </c>
      <c r="I742" t="b">
        <v>1</v>
      </c>
      <c r="J742">
        <v>10.4</v>
      </c>
      <c r="K742">
        <v>704.52362000000005</v>
      </c>
      <c r="L742" t="s">
        <v>235</v>
      </c>
      <c r="M742" t="s">
        <v>128</v>
      </c>
      <c r="N742" t="s">
        <v>2153</v>
      </c>
      <c r="O742" t="s">
        <v>2154</v>
      </c>
      <c r="P742">
        <v>410</v>
      </c>
      <c r="Q742" t="b">
        <v>0</v>
      </c>
      <c r="R742" t="b">
        <v>1</v>
      </c>
      <c r="S742" t="b">
        <v>1</v>
      </c>
      <c r="T742" t="s">
        <v>63</v>
      </c>
      <c r="U742" t="b">
        <v>0</v>
      </c>
      <c r="V742" t="b">
        <v>0</v>
      </c>
      <c r="W742">
        <v>9227</v>
      </c>
      <c r="X742">
        <v>0</v>
      </c>
      <c r="Y742">
        <v>0</v>
      </c>
      <c r="Z742">
        <v>1</v>
      </c>
      <c r="AA742">
        <v>0.73</v>
      </c>
      <c r="AB742">
        <v>0.85</v>
      </c>
      <c r="AC742">
        <v>0.88</v>
      </c>
      <c r="AD742">
        <v>8</v>
      </c>
      <c r="AE742">
        <v>1.63</v>
      </c>
      <c r="AF742">
        <v>2.2599999999999998</v>
      </c>
      <c r="AG742">
        <v>267.33</v>
      </c>
      <c r="AH742" t="s">
        <v>503</v>
      </c>
      <c r="AI742" t="s">
        <v>2155</v>
      </c>
      <c r="AJ742" t="s">
        <v>2156</v>
      </c>
      <c r="AK742">
        <v>6735468</v>
      </c>
      <c r="AL742">
        <v>7412600</v>
      </c>
      <c r="AM742">
        <v>7273295</v>
      </c>
      <c r="AN742">
        <v>5836977</v>
      </c>
      <c r="AO742">
        <v>6314893</v>
      </c>
      <c r="AP742">
        <v>6042680</v>
      </c>
      <c r="AQ742">
        <v>6470165</v>
      </c>
      <c r="AR742">
        <v>6640536</v>
      </c>
      <c r="AS742">
        <v>6200398</v>
      </c>
      <c r="AT742">
        <v>5384222</v>
      </c>
      <c r="AU742">
        <v>5855076</v>
      </c>
      <c r="AV742">
        <v>5302629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7140454.3619008204</v>
      </c>
      <c r="BD742">
        <v>6064849.9309949903</v>
      </c>
      <c r="BE742">
        <v>6437032.9483225401</v>
      </c>
      <c r="BF742">
        <v>5513975.6607700903</v>
      </c>
      <c r="BG742">
        <v>0</v>
      </c>
      <c r="BH742">
        <v>357577.56238693098</v>
      </c>
      <c r="BI742">
        <v>239727.65450898701</v>
      </c>
      <c r="BJ742">
        <v>221931.789019171</v>
      </c>
      <c r="BK742">
        <v>298204.96537559101</v>
      </c>
      <c r="BL742">
        <v>0</v>
      </c>
    </row>
    <row r="743" spans="1:64" x14ac:dyDescent="0.3">
      <c r="A743">
        <v>8383</v>
      </c>
      <c r="B743">
        <v>15.962</v>
      </c>
      <c r="C743">
        <v>662.47619999999995</v>
      </c>
      <c r="D743">
        <f t="shared" si="11"/>
        <v>0.63398463794310256</v>
      </c>
      <c r="E743" t="s">
        <v>1573</v>
      </c>
      <c r="F743" t="s">
        <v>512</v>
      </c>
      <c r="G743" t="s">
        <v>62</v>
      </c>
      <c r="H743">
        <v>0.89</v>
      </c>
      <c r="I743" t="b">
        <v>1</v>
      </c>
      <c r="J743">
        <v>8.94</v>
      </c>
      <c r="K743">
        <v>662.47662000000003</v>
      </c>
      <c r="L743" t="s">
        <v>1574</v>
      </c>
      <c r="M743" t="s">
        <v>128</v>
      </c>
      <c r="N743" t="s">
        <v>1575</v>
      </c>
      <c r="O743" t="s">
        <v>1576</v>
      </c>
      <c r="P743">
        <v>410</v>
      </c>
      <c r="Q743" t="b">
        <v>0</v>
      </c>
      <c r="R743" t="b">
        <v>1</v>
      </c>
      <c r="S743" t="b">
        <v>1</v>
      </c>
      <c r="T743" t="s">
        <v>63</v>
      </c>
      <c r="U743" t="b">
        <v>0</v>
      </c>
      <c r="V743" t="b">
        <v>0</v>
      </c>
      <c r="W743">
        <v>8383</v>
      </c>
      <c r="X743">
        <v>0</v>
      </c>
      <c r="Y743">
        <v>0</v>
      </c>
      <c r="Z743">
        <v>1</v>
      </c>
      <c r="AA743">
        <v>0.54</v>
      </c>
      <c r="AB743">
        <v>0.9</v>
      </c>
      <c r="AC743">
        <v>0.31</v>
      </c>
      <c r="AD743">
        <v>5</v>
      </c>
      <c r="AE743">
        <v>1.4</v>
      </c>
      <c r="AF743">
        <v>1.84</v>
      </c>
      <c r="AG743">
        <v>35044.65</v>
      </c>
      <c r="AH743" t="s">
        <v>493</v>
      </c>
      <c r="AI743" t="s">
        <v>1577</v>
      </c>
      <c r="AJ743" t="s">
        <v>1578</v>
      </c>
      <c r="AK743">
        <v>1594017337</v>
      </c>
      <c r="AL743">
        <v>1864635396</v>
      </c>
      <c r="AM743">
        <v>1859020871</v>
      </c>
      <c r="AN743">
        <v>1694146064</v>
      </c>
      <c r="AO743">
        <v>1878108190</v>
      </c>
      <c r="AP743">
        <v>1818901786</v>
      </c>
      <c r="AQ743">
        <v>1676491224</v>
      </c>
      <c r="AR743">
        <v>1776510163</v>
      </c>
      <c r="AS743">
        <v>1572744422</v>
      </c>
      <c r="AT743">
        <v>1653454843</v>
      </c>
      <c r="AU743">
        <v>1905722486</v>
      </c>
      <c r="AV743">
        <v>1708671931</v>
      </c>
      <c r="AW743">
        <v>0</v>
      </c>
      <c r="AX743">
        <v>542726</v>
      </c>
      <c r="AY743">
        <v>751192</v>
      </c>
      <c r="AZ743">
        <v>290823</v>
      </c>
      <c r="BA743">
        <v>225856</v>
      </c>
      <c r="BB743">
        <v>2189920</v>
      </c>
      <c r="BC743">
        <v>1772557867.9028399</v>
      </c>
      <c r="BD743">
        <v>1797052013.07653</v>
      </c>
      <c r="BE743">
        <v>1675248602.79637</v>
      </c>
      <c r="BF743">
        <v>1755949753.2374101</v>
      </c>
      <c r="BG743">
        <v>666752.83636073396</v>
      </c>
      <c r="BH743">
        <v>154646117.68039101</v>
      </c>
      <c r="BI743">
        <v>93907270.065509096</v>
      </c>
      <c r="BJ743">
        <v>101888554.057087</v>
      </c>
      <c r="BK743">
        <v>132612726.477424</v>
      </c>
      <c r="BL743">
        <v>790293.86664648098</v>
      </c>
    </row>
    <row r="744" spans="1:64" x14ac:dyDescent="0.3">
      <c r="A744">
        <v>9191</v>
      </c>
      <c r="B744">
        <v>17.056000000000001</v>
      </c>
      <c r="C744">
        <v>702.50744999999995</v>
      </c>
      <c r="D744">
        <f t="shared" si="11"/>
        <v>0.59785807107964539</v>
      </c>
      <c r="E744" t="s">
        <v>2124</v>
      </c>
      <c r="F744" t="s">
        <v>512</v>
      </c>
      <c r="G744" t="s">
        <v>62</v>
      </c>
      <c r="H744">
        <v>0.67</v>
      </c>
      <c r="I744" t="b">
        <v>1</v>
      </c>
      <c r="J744">
        <v>9.61</v>
      </c>
      <c r="K744">
        <v>702.50787000000003</v>
      </c>
      <c r="L744" t="s">
        <v>2120</v>
      </c>
      <c r="M744" t="s">
        <v>128</v>
      </c>
      <c r="N744" t="s">
        <v>2125</v>
      </c>
      <c r="O744" t="s">
        <v>2126</v>
      </c>
      <c r="P744">
        <v>410</v>
      </c>
      <c r="Q744" t="b">
        <v>0</v>
      </c>
      <c r="R744" t="b">
        <v>1</v>
      </c>
      <c r="S744" t="b">
        <v>1</v>
      </c>
      <c r="T744" t="s">
        <v>63</v>
      </c>
      <c r="U744" t="b">
        <v>0</v>
      </c>
      <c r="V744" t="b">
        <v>0</v>
      </c>
      <c r="W744">
        <v>9191</v>
      </c>
      <c r="X744">
        <v>0</v>
      </c>
      <c r="Y744">
        <v>0</v>
      </c>
      <c r="Z744">
        <v>1</v>
      </c>
      <c r="AA744">
        <v>0.6</v>
      </c>
      <c r="AB744">
        <v>0.9</v>
      </c>
      <c r="AC744">
        <v>0.43</v>
      </c>
      <c r="AD744">
        <v>8</v>
      </c>
      <c r="AE744">
        <v>1.25</v>
      </c>
      <c r="AF744">
        <v>1.81</v>
      </c>
      <c r="AG744">
        <v>717.56</v>
      </c>
      <c r="AH744" t="s">
        <v>496</v>
      </c>
      <c r="AI744" t="s">
        <v>2129</v>
      </c>
      <c r="AJ744" t="s">
        <v>2130</v>
      </c>
      <c r="AK744">
        <v>18426241</v>
      </c>
      <c r="AL744">
        <v>20080501</v>
      </c>
      <c r="AM744">
        <v>19223786</v>
      </c>
      <c r="AN744">
        <v>16743952</v>
      </c>
      <c r="AO744">
        <v>17420981</v>
      </c>
      <c r="AP744">
        <v>16787773</v>
      </c>
      <c r="AQ744">
        <v>19440023</v>
      </c>
      <c r="AR744">
        <v>17777445</v>
      </c>
      <c r="AS744">
        <v>17732530</v>
      </c>
      <c r="AT744">
        <v>15240307</v>
      </c>
      <c r="AU744">
        <v>16073168</v>
      </c>
      <c r="AV744">
        <v>14816707</v>
      </c>
      <c r="AW744">
        <v>115001</v>
      </c>
      <c r="AX744">
        <v>0</v>
      </c>
      <c r="AY744">
        <v>0</v>
      </c>
      <c r="AZ744">
        <v>1262724</v>
      </c>
      <c r="BA744">
        <v>1011086</v>
      </c>
      <c r="BB744">
        <v>6145</v>
      </c>
      <c r="BC744">
        <v>19243509.413248099</v>
      </c>
      <c r="BD744">
        <v>16984235.493705399</v>
      </c>
      <c r="BE744">
        <v>18316666.088116001</v>
      </c>
      <c r="BF744">
        <v>15376727.425483201</v>
      </c>
      <c r="BG744">
        <v>399159.42101181298</v>
      </c>
      <c r="BH744">
        <v>827306.35714907502</v>
      </c>
      <c r="BI744">
        <v>378866.93180246599</v>
      </c>
      <c r="BJ744">
        <v>973115.01360722096</v>
      </c>
      <c r="BK744">
        <v>639242.86406212905</v>
      </c>
      <c r="BL744">
        <v>578629.62498554704</v>
      </c>
    </row>
    <row r="745" spans="1:64" x14ac:dyDescent="0.3">
      <c r="A745">
        <v>7583</v>
      </c>
      <c r="B745">
        <v>13.484999999999999</v>
      </c>
      <c r="C745">
        <v>620.42931999999996</v>
      </c>
      <c r="D745">
        <f t="shared" si="11"/>
        <v>0.59636088674128618</v>
      </c>
      <c r="E745" t="s">
        <v>1216</v>
      </c>
      <c r="F745" t="s">
        <v>512</v>
      </c>
      <c r="G745" t="s">
        <v>62</v>
      </c>
      <c r="H745">
        <v>0.67</v>
      </c>
      <c r="I745" t="b">
        <v>1</v>
      </c>
      <c r="J745">
        <v>8.26</v>
      </c>
      <c r="K745">
        <v>620.42969000000005</v>
      </c>
      <c r="L745" t="s">
        <v>158</v>
      </c>
      <c r="M745" t="s">
        <v>128</v>
      </c>
      <c r="N745" t="s">
        <v>159</v>
      </c>
      <c r="O745" t="s">
        <v>160</v>
      </c>
      <c r="P745">
        <v>530</v>
      </c>
      <c r="Q745" t="b">
        <v>0</v>
      </c>
      <c r="R745" t="b">
        <v>1</v>
      </c>
      <c r="S745" t="b">
        <v>0</v>
      </c>
      <c r="T745" t="s">
        <v>63</v>
      </c>
      <c r="U745" t="b">
        <v>0</v>
      </c>
      <c r="V745" t="b">
        <v>0</v>
      </c>
      <c r="W745">
        <v>7583</v>
      </c>
      <c r="X745">
        <v>0</v>
      </c>
      <c r="Y745">
        <v>0</v>
      </c>
      <c r="Z745">
        <v>1</v>
      </c>
      <c r="AA745">
        <v>0.3</v>
      </c>
      <c r="AB745">
        <v>0.91</v>
      </c>
      <c r="AC745">
        <v>0.23</v>
      </c>
      <c r="AD745">
        <v>8</v>
      </c>
      <c r="AE745">
        <v>0.25</v>
      </c>
      <c r="AF745">
        <v>1.02</v>
      </c>
      <c r="AG745">
        <v>4546.16</v>
      </c>
      <c r="AH745" t="s">
        <v>500</v>
      </c>
      <c r="AI745" t="s">
        <v>1217</v>
      </c>
      <c r="AJ745" t="s">
        <v>1218</v>
      </c>
      <c r="AK745">
        <v>82634928</v>
      </c>
      <c r="AL745">
        <v>90198115</v>
      </c>
      <c r="AM745">
        <v>83205621</v>
      </c>
      <c r="AN745">
        <v>103745747</v>
      </c>
      <c r="AO745">
        <v>104233462</v>
      </c>
      <c r="AP745">
        <v>107123970</v>
      </c>
      <c r="AQ745">
        <v>131281372</v>
      </c>
      <c r="AR745">
        <v>129336722</v>
      </c>
      <c r="AS745">
        <v>120090551</v>
      </c>
      <c r="AT745">
        <v>160860986</v>
      </c>
      <c r="AU745">
        <v>167213565</v>
      </c>
      <c r="AV745">
        <v>161809942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26116</v>
      </c>
      <c r="BC745">
        <v>85346221.495632097</v>
      </c>
      <c r="BD745">
        <v>105034393.146099</v>
      </c>
      <c r="BE745">
        <v>126902881.88549501</v>
      </c>
      <c r="BF745">
        <v>163294830.90622899</v>
      </c>
      <c r="BG745">
        <v>4352.6903745345699</v>
      </c>
      <c r="BH745">
        <v>4211540.9979029</v>
      </c>
      <c r="BI745">
        <v>1825983.4636002399</v>
      </c>
      <c r="BJ745">
        <v>5979239.3474515798</v>
      </c>
      <c r="BK745">
        <v>3426730.9031306701</v>
      </c>
      <c r="BL745">
        <v>10661.870425933501</v>
      </c>
    </row>
    <row r="746" spans="1:64" x14ac:dyDescent="0.3">
      <c r="A746">
        <v>7344</v>
      </c>
      <c r="B746">
        <v>12.476000000000001</v>
      </c>
      <c r="C746">
        <v>606.41363999999999</v>
      </c>
      <c r="D746">
        <f t="shared" si="11"/>
        <v>0.59365384044659597</v>
      </c>
      <c r="E746" t="s">
        <v>143</v>
      </c>
      <c r="F746" t="s">
        <v>512</v>
      </c>
      <c r="G746" t="s">
        <v>62</v>
      </c>
      <c r="H746">
        <v>0.67</v>
      </c>
      <c r="I746" t="b">
        <v>1</v>
      </c>
      <c r="J746">
        <v>7.95</v>
      </c>
      <c r="K746">
        <v>606.41399999999999</v>
      </c>
      <c r="L746" t="s">
        <v>144</v>
      </c>
      <c r="M746" t="s">
        <v>128</v>
      </c>
      <c r="N746" t="s">
        <v>145</v>
      </c>
      <c r="O746" t="s">
        <v>146</v>
      </c>
      <c r="P746">
        <v>410</v>
      </c>
      <c r="Q746" t="b">
        <v>0</v>
      </c>
      <c r="R746" t="b">
        <v>1</v>
      </c>
      <c r="S746" t="b">
        <v>1</v>
      </c>
      <c r="T746" t="s">
        <v>1133</v>
      </c>
      <c r="U746" t="b">
        <v>0</v>
      </c>
      <c r="V746" t="b">
        <v>0</v>
      </c>
      <c r="W746">
        <v>7344</v>
      </c>
      <c r="X746">
        <v>0</v>
      </c>
      <c r="Y746">
        <v>0</v>
      </c>
      <c r="Z746">
        <v>1</v>
      </c>
      <c r="AA746">
        <v>0.46</v>
      </c>
      <c r="AB746">
        <v>0.89</v>
      </c>
      <c r="AC746">
        <v>0.28999999999999998</v>
      </c>
      <c r="AD746">
        <v>5</v>
      </c>
      <c r="AE746">
        <v>1.2</v>
      </c>
      <c r="AF746">
        <v>1.68</v>
      </c>
      <c r="AG746">
        <v>1570.14</v>
      </c>
      <c r="AH746" t="s">
        <v>504</v>
      </c>
      <c r="AI746" t="s">
        <v>1134</v>
      </c>
      <c r="AJ746" t="s">
        <v>1135</v>
      </c>
      <c r="AK746">
        <v>26893944</v>
      </c>
      <c r="AL746">
        <v>27700131</v>
      </c>
      <c r="AM746">
        <v>26262665</v>
      </c>
      <c r="AN746">
        <v>29515043</v>
      </c>
      <c r="AO746">
        <v>29006432</v>
      </c>
      <c r="AP746">
        <v>28934336</v>
      </c>
      <c r="AQ746">
        <v>36556663</v>
      </c>
      <c r="AR746">
        <v>37198808</v>
      </c>
      <c r="AS746">
        <v>33880351</v>
      </c>
      <c r="AT746">
        <v>42363593</v>
      </c>
      <c r="AU746">
        <v>45251453</v>
      </c>
      <c r="AV746">
        <v>40911071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14036</v>
      </c>
      <c r="BC746">
        <v>26952246.866166599</v>
      </c>
      <c r="BD746">
        <v>29151937.106104001</v>
      </c>
      <c r="BE746">
        <v>35878607.421180703</v>
      </c>
      <c r="BF746">
        <v>42842039.026677802</v>
      </c>
      <c r="BG746">
        <v>2339.2597126251999</v>
      </c>
      <c r="BH746">
        <v>720504.64491824002</v>
      </c>
      <c r="BI746">
        <v>316518.82137978199</v>
      </c>
      <c r="BJ746">
        <v>1760074.0439192001</v>
      </c>
      <c r="BK746">
        <v>2209392.1303308201</v>
      </c>
      <c r="BL746">
        <v>5729.9926717813496</v>
      </c>
    </row>
    <row r="747" spans="1:64" x14ac:dyDescent="0.3">
      <c r="A747">
        <v>9632</v>
      </c>
      <c r="B747">
        <v>15.856999999999999</v>
      </c>
      <c r="C747">
        <v>724.49194</v>
      </c>
      <c r="D747">
        <f t="shared" si="11"/>
        <v>0.51070245310862517</v>
      </c>
      <c r="E747" t="s">
        <v>2444</v>
      </c>
      <c r="F747" t="s">
        <v>512</v>
      </c>
      <c r="G747" t="s">
        <v>62</v>
      </c>
      <c r="H747">
        <v>0.67</v>
      </c>
      <c r="I747" t="b">
        <v>1</v>
      </c>
      <c r="J747">
        <v>8.9600000000000009</v>
      </c>
      <c r="K747">
        <v>724.49230999999997</v>
      </c>
      <c r="L747" t="s">
        <v>247</v>
      </c>
      <c r="M747" t="s">
        <v>128</v>
      </c>
      <c r="N747" t="s">
        <v>2445</v>
      </c>
      <c r="O747" t="s">
        <v>2446</v>
      </c>
      <c r="P747">
        <v>410</v>
      </c>
      <c r="Q747" t="b">
        <v>0</v>
      </c>
      <c r="R747" t="b">
        <v>1</v>
      </c>
      <c r="S747" t="b">
        <v>1</v>
      </c>
      <c r="T747" t="s">
        <v>63</v>
      </c>
      <c r="U747" t="b">
        <v>0</v>
      </c>
      <c r="V747" t="b">
        <v>0</v>
      </c>
      <c r="W747">
        <v>9632</v>
      </c>
      <c r="X747">
        <v>0</v>
      </c>
      <c r="Y747">
        <v>0</v>
      </c>
      <c r="Z747">
        <v>1</v>
      </c>
      <c r="AA747">
        <v>0.61</v>
      </c>
      <c r="AB747">
        <v>0.79</v>
      </c>
      <c r="AC747">
        <v>0.87</v>
      </c>
      <c r="AD747">
        <v>8</v>
      </c>
      <c r="AE747">
        <v>1.5</v>
      </c>
      <c r="AF747">
        <v>2.13</v>
      </c>
      <c r="AG747">
        <v>142.09</v>
      </c>
      <c r="AH747" t="s">
        <v>500</v>
      </c>
      <c r="AI747" t="s">
        <v>2447</v>
      </c>
      <c r="AJ747" t="s">
        <v>2448</v>
      </c>
      <c r="AK747">
        <v>3749867</v>
      </c>
      <c r="AL747">
        <v>3560013</v>
      </c>
      <c r="AM747">
        <v>3565993</v>
      </c>
      <c r="AN747">
        <v>4041603</v>
      </c>
      <c r="AO747">
        <v>4217762</v>
      </c>
      <c r="AP747">
        <v>4014143</v>
      </c>
      <c r="AQ747">
        <v>4528352</v>
      </c>
      <c r="AR747">
        <v>3435093</v>
      </c>
      <c r="AS747">
        <v>3809758</v>
      </c>
      <c r="AT747">
        <v>4021497</v>
      </c>
      <c r="AU747">
        <v>4439507</v>
      </c>
      <c r="AV747">
        <v>3881205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3625290.7560483101</v>
      </c>
      <c r="BD747">
        <v>4091169.2435768298</v>
      </c>
      <c r="BE747">
        <v>3924401.1183598498</v>
      </c>
      <c r="BF747">
        <v>4114069.6885216702</v>
      </c>
      <c r="BG747">
        <v>0</v>
      </c>
      <c r="BH747">
        <v>107927.327837299</v>
      </c>
      <c r="BI747">
        <v>110488.797154158</v>
      </c>
      <c r="BJ747">
        <v>555572.907753543</v>
      </c>
      <c r="BK747">
        <v>290435.48635544901</v>
      </c>
      <c r="BL747">
        <v>0</v>
      </c>
    </row>
    <row r="748" spans="1:64" x14ac:dyDescent="0.3">
      <c r="A748">
        <v>7584</v>
      </c>
      <c r="B748">
        <v>13.234999999999999</v>
      </c>
      <c r="C748">
        <v>620.42938000000004</v>
      </c>
      <c r="D748">
        <f t="shared" si="11"/>
        <v>0.49965371581932688</v>
      </c>
      <c r="E748" t="s">
        <v>1216</v>
      </c>
      <c r="F748" t="s">
        <v>512</v>
      </c>
      <c r="G748" t="s">
        <v>62</v>
      </c>
      <c r="H748">
        <v>0.67</v>
      </c>
      <c r="I748" t="b">
        <v>1</v>
      </c>
      <c r="J748">
        <v>8.26</v>
      </c>
      <c r="K748">
        <v>620.42969000000005</v>
      </c>
      <c r="L748" t="s">
        <v>158</v>
      </c>
      <c r="M748" t="s">
        <v>128</v>
      </c>
      <c r="N748" t="s">
        <v>159</v>
      </c>
      <c r="O748" t="s">
        <v>160</v>
      </c>
      <c r="P748">
        <v>530</v>
      </c>
      <c r="Q748" t="b">
        <v>0</v>
      </c>
      <c r="R748" t="b">
        <v>1</v>
      </c>
      <c r="S748" t="b">
        <v>0</v>
      </c>
      <c r="T748" t="s">
        <v>63</v>
      </c>
      <c r="U748" t="b">
        <v>0</v>
      </c>
      <c r="V748" t="b">
        <v>0</v>
      </c>
      <c r="W748">
        <v>7584</v>
      </c>
      <c r="X748">
        <v>0</v>
      </c>
      <c r="Y748">
        <v>0</v>
      </c>
      <c r="Z748">
        <v>1</v>
      </c>
      <c r="AA748">
        <v>0.33</v>
      </c>
      <c r="AB748">
        <v>0.93</v>
      </c>
      <c r="AC748">
        <v>0.23</v>
      </c>
      <c r="AD748">
        <v>8</v>
      </c>
      <c r="AE748">
        <v>0.25</v>
      </c>
      <c r="AF748">
        <v>1.03</v>
      </c>
      <c r="AG748">
        <v>1066.3800000000001</v>
      </c>
      <c r="AH748" t="s">
        <v>501</v>
      </c>
      <c r="AI748" t="s">
        <v>1219</v>
      </c>
      <c r="AJ748" t="s">
        <v>1220</v>
      </c>
      <c r="AK748">
        <v>17224487</v>
      </c>
      <c r="AL748">
        <v>18231193</v>
      </c>
      <c r="AM748">
        <v>17184309</v>
      </c>
      <c r="AN748">
        <v>19560335</v>
      </c>
      <c r="AO748">
        <v>20321546</v>
      </c>
      <c r="AP748">
        <v>19388488</v>
      </c>
      <c r="AQ748">
        <v>25343570</v>
      </c>
      <c r="AR748">
        <v>25163692</v>
      </c>
      <c r="AS748">
        <v>22703310</v>
      </c>
      <c r="AT748">
        <v>26323510</v>
      </c>
      <c r="AU748">
        <v>29560518</v>
      </c>
      <c r="AV748">
        <v>27060225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7317</v>
      </c>
      <c r="BC748">
        <v>17546662.8995107</v>
      </c>
      <c r="BD748">
        <v>19756789.846537199</v>
      </c>
      <c r="BE748">
        <v>24403524.2383986</v>
      </c>
      <c r="BF748">
        <v>27648084.4067849</v>
      </c>
      <c r="BG748">
        <v>1219.52681916457</v>
      </c>
      <c r="BH748">
        <v>593160.38983278698</v>
      </c>
      <c r="BI748">
        <v>496582.99891478999</v>
      </c>
      <c r="BJ748">
        <v>1475172.7868770401</v>
      </c>
      <c r="BK748">
        <v>1696684.9305236801</v>
      </c>
      <c r="BL748">
        <v>2987.2184345926198</v>
      </c>
    </row>
    <row r="749" spans="1:64" x14ac:dyDescent="0.3">
      <c r="A749">
        <v>8066</v>
      </c>
      <c r="B749">
        <v>15.074999999999999</v>
      </c>
      <c r="C749">
        <v>648.46069</v>
      </c>
      <c r="D749">
        <f t="shared" si="11"/>
        <v>0.4780549640042086</v>
      </c>
      <c r="E749" t="s">
        <v>1444</v>
      </c>
      <c r="F749" t="s">
        <v>512</v>
      </c>
      <c r="G749" t="s">
        <v>62</v>
      </c>
      <c r="H749">
        <v>0.83</v>
      </c>
      <c r="I749" t="b">
        <v>1</v>
      </c>
      <c r="J749">
        <v>8.67</v>
      </c>
      <c r="K749">
        <v>648.46100000000001</v>
      </c>
      <c r="L749" t="s">
        <v>186</v>
      </c>
      <c r="M749" t="s">
        <v>128</v>
      </c>
      <c r="N749" t="s">
        <v>188</v>
      </c>
      <c r="O749" t="s">
        <v>189</v>
      </c>
      <c r="P749">
        <v>530</v>
      </c>
      <c r="Q749" t="b">
        <v>0</v>
      </c>
      <c r="R749" t="b">
        <v>1</v>
      </c>
      <c r="S749" t="b">
        <v>0</v>
      </c>
      <c r="T749" t="s">
        <v>63</v>
      </c>
      <c r="U749" t="b">
        <v>0</v>
      </c>
      <c r="V749" t="b">
        <v>0</v>
      </c>
      <c r="W749">
        <v>8066</v>
      </c>
      <c r="X749">
        <v>0</v>
      </c>
      <c r="Y749">
        <v>0</v>
      </c>
      <c r="Z749">
        <v>1</v>
      </c>
      <c r="AA749">
        <v>0.35</v>
      </c>
      <c r="AB749">
        <v>0.94</v>
      </c>
      <c r="AC749">
        <v>0.24</v>
      </c>
      <c r="AD749">
        <v>8</v>
      </c>
      <c r="AE749">
        <v>0.25</v>
      </c>
      <c r="AF749">
        <v>1.04</v>
      </c>
      <c r="AG749">
        <v>22256.38</v>
      </c>
      <c r="AH749" t="s">
        <v>501</v>
      </c>
      <c r="AI749" t="s">
        <v>1447</v>
      </c>
      <c r="AJ749" t="s">
        <v>1448</v>
      </c>
      <c r="AK749">
        <v>694117701</v>
      </c>
      <c r="AL749">
        <v>774797737</v>
      </c>
      <c r="AM749">
        <v>779251252</v>
      </c>
      <c r="AN749">
        <v>727863769</v>
      </c>
      <c r="AO749">
        <v>775998153</v>
      </c>
      <c r="AP749">
        <v>754445707</v>
      </c>
      <c r="AQ749">
        <v>832436239</v>
      </c>
      <c r="AR749">
        <v>856396498</v>
      </c>
      <c r="AS749">
        <v>763109750</v>
      </c>
      <c r="AT749">
        <v>820855899</v>
      </c>
      <c r="AU749">
        <v>872751632</v>
      </c>
      <c r="AV749">
        <v>848739595</v>
      </c>
      <c r="AW749">
        <v>0</v>
      </c>
      <c r="AX749">
        <v>102716</v>
      </c>
      <c r="AY749">
        <v>139742</v>
      </c>
      <c r="AZ749">
        <v>6718</v>
      </c>
      <c r="BA749">
        <v>35719</v>
      </c>
      <c r="BB749">
        <v>795393</v>
      </c>
      <c r="BC749">
        <v>749388896.79980004</v>
      </c>
      <c r="BD749">
        <v>752769209.703619</v>
      </c>
      <c r="BE749">
        <v>817314161.92741799</v>
      </c>
      <c r="BF749">
        <v>847449042.18957603</v>
      </c>
      <c r="BG749">
        <v>180047.994219994</v>
      </c>
      <c r="BH749">
        <v>47918026.347512998</v>
      </c>
      <c r="BI749">
        <v>24110946.191294</v>
      </c>
      <c r="BJ749">
        <v>48447004.543988101</v>
      </c>
      <c r="BK749">
        <v>25971925.7381391</v>
      </c>
      <c r="BL749">
        <v>306445.92374564701</v>
      </c>
    </row>
    <row r="750" spans="1:64" x14ac:dyDescent="0.3">
      <c r="A750">
        <v>7837</v>
      </c>
      <c r="B750">
        <v>13.978999999999999</v>
      </c>
      <c r="C750">
        <v>634.44501000000002</v>
      </c>
      <c r="D750">
        <f t="shared" si="11"/>
        <v>0.47285399576000309</v>
      </c>
      <c r="E750" t="s">
        <v>1335</v>
      </c>
      <c r="F750" t="s">
        <v>512</v>
      </c>
      <c r="G750" t="s">
        <v>62</v>
      </c>
      <c r="H750">
        <v>0.83</v>
      </c>
      <c r="I750" t="b">
        <v>1</v>
      </c>
      <c r="J750">
        <v>8.4499999999999993</v>
      </c>
      <c r="K750">
        <v>634.44530999999995</v>
      </c>
      <c r="L750" t="s">
        <v>173</v>
      </c>
      <c r="M750" t="s">
        <v>128</v>
      </c>
      <c r="N750" t="s">
        <v>174</v>
      </c>
      <c r="O750" t="s">
        <v>175</v>
      </c>
      <c r="P750">
        <v>530</v>
      </c>
      <c r="Q750" t="b">
        <v>0</v>
      </c>
      <c r="R750" t="b">
        <v>1</v>
      </c>
      <c r="S750" t="b">
        <v>0</v>
      </c>
      <c r="T750" t="s">
        <v>63</v>
      </c>
      <c r="U750" t="b">
        <v>0</v>
      </c>
      <c r="V750" t="b">
        <v>0</v>
      </c>
      <c r="W750">
        <v>7837</v>
      </c>
      <c r="X750">
        <v>0</v>
      </c>
      <c r="Y750">
        <v>0</v>
      </c>
      <c r="Z750">
        <v>1</v>
      </c>
      <c r="AA750">
        <v>0.33</v>
      </c>
      <c r="AB750">
        <v>0.96</v>
      </c>
      <c r="AC750">
        <v>0.21</v>
      </c>
      <c r="AD750">
        <v>8</v>
      </c>
      <c r="AE750">
        <v>0.13</v>
      </c>
      <c r="AF750">
        <v>0.94</v>
      </c>
      <c r="AG750">
        <v>17926.03</v>
      </c>
      <c r="AH750" t="s">
        <v>498</v>
      </c>
      <c r="AI750" t="s">
        <v>1336</v>
      </c>
      <c r="AJ750" t="s">
        <v>1337</v>
      </c>
      <c r="AK750">
        <v>461617909</v>
      </c>
      <c r="AL750">
        <v>524246237</v>
      </c>
      <c r="AM750">
        <v>505465174</v>
      </c>
      <c r="AN750">
        <v>473993686</v>
      </c>
      <c r="AO750">
        <v>490005125</v>
      </c>
      <c r="AP750">
        <v>459422249</v>
      </c>
      <c r="AQ750">
        <v>524760985</v>
      </c>
      <c r="AR750">
        <v>559449410</v>
      </c>
      <c r="AS750">
        <v>490896952</v>
      </c>
      <c r="AT750">
        <v>523915555</v>
      </c>
      <c r="AU750">
        <v>579843657</v>
      </c>
      <c r="AV750">
        <v>531061257</v>
      </c>
      <c r="AW750">
        <v>0</v>
      </c>
      <c r="AX750">
        <v>118715</v>
      </c>
      <c r="AY750">
        <v>160478</v>
      </c>
      <c r="AZ750">
        <v>9001</v>
      </c>
      <c r="BA750">
        <v>0</v>
      </c>
      <c r="BB750">
        <v>510925</v>
      </c>
      <c r="BC750">
        <v>497109773.497513</v>
      </c>
      <c r="BD750">
        <v>474473686.42810798</v>
      </c>
      <c r="BE750">
        <v>525035782.27446598</v>
      </c>
      <c r="BF750">
        <v>544940156.49912405</v>
      </c>
      <c r="BG750">
        <v>133186.40892329701</v>
      </c>
      <c r="BH750">
        <v>32139328.133517601</v>
      </c>
      <c r="BI750">
        <v>15297087.258476101</v>
      </c>
      <c r="BJ750">
        <v>34277055.062151901</v>
      </c>
      <c r="BK750">
        <v>30437739.88758</v>
      </c>
      <c r="BL750">
        <v>197251.233287254</v>
      </c>
    </row>
    <row r="751" spans="1:64" x14ac:dyDescent="0.3">
      <c r="A751">
        <v>8657</v>
      </c>
      <c r="B751">
        <v>16.542000000000002</v>
      </c>
      <c r="C751">
        <v>676.49207000000001</v>
      </c>
      <c r="D751">
        <f t="shared" si="11"/>
        <v>0.35477121678218698</v>
      </c>
      <c r="E751" t="s">
        <v>1730</v>
      </c>
      <c r="F751" t="s">
        <v>512</v>
      </c>
      <c r="G751" t="s">
        <v>62</v>
      </c>
      <c r="H751">
        <v>0.67</v>
      </c>
      <c r="I751" t="b">
        <v>1</v>
      </c>
      <c r="J751">
        <v>9.2899999999999991</v>
      </c>
      <c r="K751">
        <v>676.49230999999997</v>
      </c>
      <c r="L751" t="s">
        <v>1725</v>
      </c>
      <c r="M751" t="s">
        <v>128</v>
      </c>
      <c r="N751" t="s">
        <v>1731</v>
      </c>
      <c r="O751" t="s">
        <v>1732</v>
      </c>
      <c r="P751">
        <v>410</v>
      </c>
      <c r="Q751" t="b">
        <v>0</v>
      </c>
      <c r="R751" t="b">
        <v>1</v>
      </c>
      <c r="S751" t="b">
        <v>1</v>
      </c>
      <c r="T751" t="s">
        <v>63</v>
      </c>
      <c r="U751" t="b">
        <v>0</v>
      </c>
      <c r="V751" t="b">
        <v>0</v>
      </c>
      <c r="W751">
        <v>8657</v>
      </c>
      <c r="X751">
        <v>0</v>
      </c>
      <c r="Y751">
        <v>0</v>
      </c>
      <c r="Z751">
        <v>1</v>
      </c>
      <c r="AA751">
        <v>0.83</v>
      </c>
      <c r="AB751">
        <v>0.91</v>
      </c>
      <c r="AC751">
        <v>0.92</v>
      </c>
      <c r="AD751">
        <v>8</v>
      </c>
      <c r="AE751">
        <v>2</v>
      </c>
      <c r="AF751">
        <v>2.5499999999999998</v>
      </c>
      <c r="AG751">
        <v>2460.0300000000002</v>
      </c>
      <c r="AH751" t="s">
        <v>502</v>
      </c>
      <c r="AI751" t="s">
        <v>1733</v>
      </c>
      <c r="AJ751" t="s">
        <v>1734</v>
      </c>
      <c r="AK751">
        <v>60566799</v>
      </c>
      <c r="AL751">
        <v>75079850</v>
      </c>
      <c r="AM751">
        <v>82602059</v>
      </c>
      <c r="AN751">
        <v>53418404</v>
      </c>
      <c r="AO751">
        <v>60256812</v>
      </c>
      <c r="AP751">
        <v>55640898</v>
      </c>
      <c r="AQ751">
        <v>55966112</v>
      </c>
      <c r="AR751">
        <v>62368050</v>
      </c>
      <c r="AS751">
        <v>49549110</v>
      </c>
      <c r="AT751">
        <v>45670047</v>
      </c>
      <c r="AU751">
        <v>49751489</v>
      </c>
      <c r="AV751">
        <v>45923210</v>
      </c>
      <c r="AW751">
        <v>0</v>
      </c>
      <c r="AX751">
        <v>6358</v>
      </c>
      <c r="AY751">
        <v>6575</v>
      </c>
      <c r="AZ751">
        <v>0</v>
      </c>
      <c r="BA751">
        <v>0</v>
      </c>
      <c r="BB751">
        <v>54166</v>
      </c>
      <c r="BC751">
        <v>72749569.362594396</v>
      </c>
      <c r="BD751">
        <v>56438704.466392703</v>
      </c>
      <c r="BE751">
        <v>55961090.519939899</v>
      </c>
      <c r="BF751">
        <v>47114915.517095901</v>
      </c>
      <c r="BG751">
        <v>11183.1551800126</v>
      </c>
      <c r="BH751">
        <v>11200929.620981701</v>
      </c>
      <c r="BI751">
        <v>3488313.1338579399</v>
      </c>
      <c r="BJ751">
        <v>6409471.4572841097</v>
      </c>
      <c r="BK751">
        <v>2286845.4295483101</v>
      </c>
      <c r="BL751">
        <v>21294.442955043301</v>
      </c>
    </row>
    <row r="752" spans="1:64" x14ac:dyDescent="0.3">
      <c r="A752">
        <v>8938</v>
      </c>
      <c r="B752">
        <v>17.734000000000002</v>
      </c>
      <c r="C752">
        <v>690.50769000000003</v>
      </c>
      <c r="D752">
        <f t="shared" si="11"/>
        <v>0.26067769510040634</v>
      </c>
      <c r="E752" t="s">
        <v>220</v>
      </c>
      <c r="F752" t="s">
        <v>512</v>
      </c>
      <c r="G752" t="s">
        <v>62</v>
      </c>
      <c r="H752">
        <v>0.67</v>
      </c>
      <c r="I752" t="b">
        <v>1</v>
      </c>
      <c r="J752">
        <v>9.57</v>
      </c>
      <c r="K752">
        <v>690.50787000000003</v>
      </c>
      <c r="L752" t="s">
        <v>221</v>
      </c>
      <c r="M752" t="s">
        <v>128</v>
      </c>
      <c r="N752" t="s">
        <v>1946</v>
      </c>
      <c r="O752" t="s">
        <v>1947</v>
      </c>
      <c r="P752">
        <v>420</v>
      </c>
      <c r="Q752" t="b">
        <v>0</v>
      </c>
      <c r="R752" t="b">
        <v>1</v>
      </c>
      <c r="S752" t="b">
        <v>1</v>
      </c>
      <c r="T752" t="s">
        <v>63</v>
      </c>
      <c r="U752" t="b">
        <v>0</v>
      </c>
      <c r="V752" t="b">
        <v>0</v>
      </c>
      <c r="W752">
        <v>8938</v>
      </c>
      <c r="X752">
        <v>0</v>
      </c>
      <c r="Y752">
        <v>0</v>
      </c>
      <c r="Z752">
        <v>1</v>
      </c>
      <c r="AA752">
        <v>0.02</v>
      </c>
      <c r="AB752">
        <v>0.34</v>
      </c>
      <c r="AC752">
        <v>0.02</v>
      </c>
      <c r="AD752">
        <v>5</v>
      </c>
      <c r="AE752">
        <v>0.7</v>
      </c>
      <c r="AF752">
        <v>1.04</v>
      </c>
      <c r="AG752">
        <v>1222.74</v>
      </c>
      <c r="AH752" t="s">
        <v>500</v>
      </c>
      <c r="AI752" t="s">
        <v>1948</v>
      </c>
      <c r="AJ752" t="s">
        <v>1949</v>
      </c>
      <c r="AK752">
        <v>36849820</v>
      </c>
      <c r="AL752">
        <v>46049135</v>
      </c>
      <c r="AM752">
        <v>48963891</v>
      </c>
      <c r="AN752">
        <v>27391338</v>
      </c>
      <c r="AO752">
        <v>32752146</v>
      </c>
      <c r="AP752">
        <v>29335895</v>
      </c>
      <c r="AQ752">
        <v>28988624</v>
      </c>
      <c r="AR752">
        <v>34859809</v>
      </c>
      <c r="AS752">
        <v>26132559</v>
      </c>
      <c r="AT752">
        <v>23095785</v>
      </c>
      <c r="AU752">
        <v>24747849</v>
      </c>
      <c r="AV752">
        <v>23081734</v>
      </c>
      <c r="AW752">
        <v>0</v>
      </c>
      <c r="AX752">
        <v>0</v>
      </c>
      <c r="AY752">
        <v>0</v>
      </c>
      <c r="AZ752">
        <v>22018</v>
      </c>
      <c r="BA752">
        <v>47985</v>
      </c>
      <c r="BB752">
        <v>0</v>
      </c>
      <c r="BC752">
        <v>43954281.697723597</v>
      </c>
      <c r="BD752">
        <v>29826459.6821189</v>
      </c>
      <c r="BE752">
        <v>29993663.9281151</v>
      </c>
      <c r="BF752">
        <v>23641789.344936602</v>
      </c>
      <c r="BG752">
        <v>11667.167212882499</v>
      </c>
      <c r="BH752">
        <v>6322893.9817296704</v>
      </c>
      <c r="BI752">
        <v>2713863.9322742401</v>
      </c>
      <c r="BJ752">
        <v>4449584.3764062403</v>
      </c>
      <c r="BK752">
        <v>957901.91112668195</v>
      </c>
      <c r="BL752">
        <v>19852.4902918962</v>
      </c>
    </row>
    <row r="753" spans="1:64" x14ac:dyDescent="0.3">
      <c r="A753">
        <v>8388</v>
      </c>
      <c r="B753">
        <v>15.63</v>
      </c>
      <c r="C753">
        <v>662.47662000000003</v>
      </c>
      <c r="D753">
        <f t="shared" si="11"/>
        <v>0</v>
      </c>
      <c r="E753" t="s">
        <v>1573</v>
      </c>
      <c r="F753" t="s">
        <v>512</v>
      </c>
      <c r="G753" t="s">
        <v>62</v>
      </c>
      <c r="H753">
        <v>0.89</v>
      </c>
      <c r="I753" t="b">
        <v>1</v>
      </c>
      <c r="J753">
        <v>8.94</v>
      </c>
      <c r="K753">
        <v>662.47662000000003</v>
      </c>
      <c r="L753" t="s">
        <v>1574</v>
      </c>
      <c r="M753" t="s">
        <v>128</v>
      </c>
      <c r="N753" t="s">
        <v>1575</v>
      </c>
      <c r="O753" t="s">
        <v>1576</v>
      </c>
      <c r="P753">
        <v>410</v>
      </c>
      <c r="Q753" t="b">
        <v>0</v>
      </c>
      <c r="R753" t="b">
        <v>1</v>
      </c>
      <c r="S753" t="b">
        <v>1</v>
      </c>
      <c r="T753" t="s">
        <v>63</v>
      </c>
      <c r="U753" t="b">
        <v>0</v>
      </c>
      <c r="V753" t="b">
        <v>0</v>
      </c>
      <c r="W753">
        <v>8388</v>
      </c>
      <c r="X753">
        <v>0</v>
      </c>
      <c r="Y753">
        <v>0</v>
      </c>
      <c r="Z753">
        <v>1</v>
      </c>
      <c r="AA753">
        <v>0.54</v>
      </c>
      <c r="AB753">
        <v>0.9</v>
      </c>
      <c r="AC753">
        <v>0.31</v>
      </c>
      <c r="AD753">
        <v>5</v>
      </c>
      <c r="AE753">
        <v>1.4</v>
      </c>
      <c r="AF753">
        <v>1.84</v>
      </c>
      <c r="AG753">
        <v>33619.129999999997</v>
      </c>
      <c r="AH753" t="s">
        <v>500</v>
      </c>
      <c r="AI753" t="s">
        <v>1579</v>
      </c>
      <c r="AJ753" t="s">
        <v>1580</v>
      </c>
      <c r="AK753">
        <v>2250712858</v>
      </c>
      <c r="AL753">
        <v>2634279118</v>
      </c>
      <c r="AM753">
        <v>2711005370</v>
      </c>
      <c r="AN753">
        <v>1976471427</v>
      </c>
      <c r="AO753">
        <v>2268392360</v>
      </c>
      <c r="AP753">
        <v>2093590869</v>
      </c>
      <c r="AQ753">
        <v>2034522022</v>
      </c>
      <c r="AR753">
        <v>2244767012</v>
      </c>
      <c r="AS753">
        <v>1852016038</v>
      </c>
      <c r="AT753">
        <v>1740609251</v>
      </c>
      <c r="AU753">
        <v>1970540352</v>
      </c>
      <c r="AV753">
        <v>1795281315</v>
      </c>
      <c r="AW753">
        <v>0</v>
      </c>
      <c r="AX753">
        <v>823408</v>
      </c>
      <c r="AY753">
        <v>1019896</v>
      </c>
      <c r="AZ753">
        <v>554710</v>
      </c>
      <c r="BA753">
        <v>0</v>
      </c>
      <c r="BB753">
        <v>3387119</v>
      </c>
      <c r="BC753">
        <v>2531999115.3410602</v>
      </c>
      <c r="BD753">
        <v>2112818218.8801501</v>
      </c>
      <c r="BE753">
        <v>2043768357.1507399</v>
      </c>
      <c r="BF753">
        <v>1835476972.6946599</v>
      </c>
      <c r="BG753">
        <v>964188.85944337503</v>
      </c>
      <c r="BH753">
        <v>246603321.870859</v>
      </c>
      <c r="BI753">
        <v>146907202.07639199</v>
      </c>
      <c r="BJ753">
        <v>196538680.49055299</v>
      </c>
      <c r="BK753">
        <v>120120131.29306901</v>
      </c>
      <c r="BL753">
        <v>1258611.00604407</v>
      </c>
    </row>
    <row r="754" spans="1:64" x14ac:dyDescent="0.3">
      <c r="A754" s="13">
        <v>9331</v>
      </c>
      <c r="B754" s="13">
        <v>15.795</v>
      </c>
      <c r="C754" s="13">
        <v>709.48877000000005</v>
      </c>
      <c r="D754" s="13">
        <f t="shared" si="11"/>
        <v>5.4123185299538399</v>
      </c>
      <c r="E754" s="13" t="s">
        <v>2230</v>
      </c>
      <c r="F754" s="13" t="s">
        <v>512</v>
      </c>
      <c r="G754" s="13" t="s">
        <v>62</v>
      </c>
      <c r="H754" s="13">
        <v>0.06</v>
      </c>
      <c r="I754" s="13" t="b">
        <v>0</v>
      </c>
      <c r="J754" s="13">
        <v>8.35</v>
      </c>
      <c r="K754" s="13">
        <v>709.49261000000001</v>
      </c>
      <c r="L754" s="13" t="s">
        <v>2231</v>
      </c>
      <c r="M754" s="13" t="s">
        <v>1138</v>
      </c>
      <c r="N754" s="13" t="s">
        <v>2232</v>
      </c>
      <c r="O754" s="13" t="s">
        <v>2233</v>
      </c>
      <c r="P754" s="13">
        <v>530</v>
      </c>
      <c r="Q754" s="13" t="b">
        <v>0</v>
      </c>
      <c r="R754" s="13" t="b">
        <v>1</v>
      </c>
      <c r="S754" s="13" t="b">
        <v>0</v>
      </c>
      <c r="T754" s="13" t="s">
        <v>63</v>
      </c>
      <c r="U754" s="13" t="b">
        <v>0</v>
      </c>
      <c r="V754" s="13" t="b">
        <v>0</v>
      </c>
      <c r="W754" s="13">
        <v>9331</v>
      </c>
      <c r="X754" s="13">
        <v>0</v>
      </c>
      <c r="Y754" s="13">
        <v>0</v>
      </c>
      <c r="Z754" s="13">
        <v>0.96</v>
      </c>
      <c r="AA754" s="13">
        <v>-1</v>
      </c>
      <c r="AB754" s="13">
        <v>-1</v>
      </c>
      <c r="AC754" s="13">
        <v>-1</v>
      </c>
      <c r="AD754" s="13">
        <v>-1</v>
      </c>
      <c r="AE754" s="13">
        <v>-1</v>
      </c>
      <c r="AF754" s="13">
        <v>0.96</v>
      </c>
      <c r="AG754" s="13">
        <v>42.25</v>
      </c>
      <c r="AH754" s="13" t="s">
        <v>496</v>
      </c>
      <c r="AI754" s="13" t="s">
        <v>2234</v>
      </c>
      <c r="AJ754" s="13" t="s">
        <v>62</v>
      </c>
      <c r="AK754" s="13">
        <v>194876</v>
      </c>
      <c r="AL754" s="13">
        <v>240324</v>
      </c>
      <c r="AM754" s="13">
        <v>205041</v>
      </c>
      <c r="AN754" s="13">
        <v>262975</v>
      </c>
      <c r="AO754" s="13">
        <v>163729</v>
      </c>
      <c r="AP754" s="13">
        <v>288914</v>
      </c>
      <c r="AQ754" s="13">
        <v>505502</v>
      </c>
      <c r="AR754" s="13">
        <v>439858</v>
      </c>
      <c r="AS754" s="13">
        <v>510161</v>
      </c>
      <c r="AT754" s="13">
        <v>531875</v>
      </c>
      <c r="AU754" s="13">
        <v>587340</v>
      </c>
      <c r="AV754" s="13">
        <v>600531</v>
      </c>
      <c r="AW754" s="13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213413.79989163799</v>
      </c>
      <c r="BD754" s="13">
        <v>238539.04093109301</v>
      </c>
      <c r="BE754" s="13">
        <v>485173.95881517598</v>
      </c>
      <c r="BF754" s="13">
        <v>573248.80438110605</v>
      </c>
      <c r="BG754" s="13">
        <v>0</v>
      </c>
      <c r="BH754" s="13">
        <v>23852.9283271393</v>
      </c>
      <c r="BI754" s="13">
        <v>66072.890122995101</v>
      </c>
      <c r="BJ754" s="13">
        <v>39313.647904397403</v>
      </c>
      <c r="BK754" s="13">
        <v>36433.114813092303</v>
      </c>
      <c r="BL754" s="13">
        <v>0</v>
      </c>
    </row>
    <row r="755" spans="1:64" x14ac:dyDescent="0.3">
      <c r="A755">
        <v>9052</v>
      </c>
      <c r="B755">
        <v>12.308999999999999</v>
      </c>
      <c r="C755">
        <v>695.48009999999999</v>
      </c>
      <c r="D755">
        <f t="shared" si="11"/>
        <v>4.4717511070961482</v>
      </c>
      <c r="E755" t="s">
        <v>2043</v>
      </c>
      <c r="F755" t="s">
        <v>512</v>
      </c>
      <c r="G755" t="s">
        <v>62</v>
      </c>
      <c r="H755">
        <v>0.67</v>
      </c>
      <c r="I755" t="b">
        <v>0</v>
      </c>
      <c r="J755">
        <v>8.24</v>
      </c>
      <c r="K755">
        <v>695.47699</v>
      </c>
      <c r="L755" t="s">
        <v>2044</v>
      </c>
      <c r="M755" t="s">
        <v>1138</v>
      </c>
      <c r="N755" t="s">
        <v>2045</v>
      </c>
      <c r="O755" t="s">
        <v>2046</v>
      </c>
      <c r="P755">
        <v>530</v>
      </c>
      <c r="Q755" t="b">
        <v>0</v>
      </c>
      <c r="R755" t="b">
        <v>1</v>
      </c>
      <c r="S755" t="b">
        <v>0</v>
      </c>
      <c r="T755" t="s">
        <v>63</v>
      </c>
      <c r="U755" t="b">
        <v>0</v>
      </c>
      <c r="V755" t="b">
        <v>0</v>
      </c>
      <c r="W755">
        <v>9052</v>
      </c>
      <c r="X755">
        <v>0</v>
      </c>
      <c r="Y755">
        <v>0</v>
      </c>
      <c r="Z755">
        <v>0.98</v>
      </c>
      <c r="AA755">
        <v>-1</v>
      </c>
      <c r="AB755">
        <v>-1</v>
      </c>
      <c r="AC755">
        <v>-1</v>
      </c>
      <c r="AD755">
        <v>-1</v>
      </c>
      <c r="AE755">
        <v>-1</v>
      </c>
      <c r="AF755">
        <v>0.98</v>
      </c>
      <c r="AG755">
        <v>19.25</v>
      </c>
      <c r="AH755" t="s">
        <v>502</v>
      </c>
      <c r="AI755" t="s">
        <v>2047</v>
      </c>
      <c r="AJ755" t="s">
        <v>62</v>
      </c>
      <c r="AK755">
        <v>564950</v>
      </c>
      <c r="AL755">
        <v>665846</v>
      </c>
      <c r="AM755">
        <v>701051</v>
      </c>
      <c r="AN755">
        <v>399213</v>
      </c>
      <c r="AO755">
        <v>481745</v>
      </c>
      <c r="AP755">
        <v>429744</v>
      </c>
      <c r="AQ755">
        <v>631624</v>
      </c>
      <c r="AR755">
        <v>700424</v>
      </c>
      <c r="AS755">
        <v>555046</v>
      </c>
      <c r="AT755">
        <v>430893</v>
      </c>
      <c r="AU755">
        <v>494646</v>
      </c>
      <c r="AV755">
        <v>472734</v>
      </c>
      <c r="AW755">
        <v>0</v>
      </c>
      <c r="AX755">
        <v>0</v>
      </c>
      <c r="AY755">
        <v>0</v>
      </c>
      <c r="AZ755">
        <v>0</v>
      </c>
      <c r="BA755">
        <v>6675</v>
      </c>
      <c r="BB755">
        <v>0</v>
      </c>
      <c r="BC755">
        <v>643948.99199174996</v>
      </c>
      <c r="BD755">
        <v>436900.73115244799</v>
      </c>
      <c r="BE755">
        <v>629031.47415525303</v>
      </c>
      <c r="BF755">
        <v>466090.93190601998</v>
      </c>
      <c r="BG755">
        <v>1112.5471514860401</v>
      </c>
      <c r="BH755">
        <v>70643.630317281393</v>
      </c>
      <c r="BI755">
        <v>41729.008560012597</v>
      </c>
      <c r="BJ755">
        <v>72723.686878193999</v>
      </c>
      <c r="BK755">
        <v>32391.374072884901</v>
      </c>
      <c r="BL755">
        <v>2725.1728359277099</v>
      </c>
    </row>
    <row r="756" spans="1:64" x14ac:dyDescent="0.3">
      <c r="A756">
        <v>8165</v>
      </c>
      <c r="B756">
        <v>16.193000000000001</v>
      </c>
      <c r="C756">
        <v>653.43280000000004</v>
      </c>
      <c r="D756">
        <f t="shared" si="11"/>
        <v>4.300384192754457</v>
      </c>
      <c r="E756" t="s">
        <v>1495</v>
      </c>
      <c r="F756" t="s">
        <v>512</v>
      </c>
      <c r="G756" t="s">
        <v>62</v>
      </c>
      <c r="H756">
        <v>0.39</v>
      </c>
      <c r="I756" t="b">
        <v>0</v>
      </c>
      <c r="J756">
        <v>7.3</v>
      </c>
      <c r="K756">
        <v>653.42998999999998</v>
      </c>
      <c r="L756" t="s">
        <v>1496</v>
      </c>
      <c r="M756" t="s">
        <v>1138</v>
      </c>
      <c r="N756" t="s">
        <v>1497</v>
      </c>
      <c r="O756" t="s">
        <v>1498</v>
      </c>
      <c r="P756">
        <v>530</v>
      </c>
      <c r="Q756" t="b">
        <v>0</v>
      </c>
      <c r="R756" t="b">
        <v>1</v>
      </c>
      <c r="S756" t="b">
        <v>0</v>
      </c>
      <c r="T756" t="s">
        <v>63</v>
      </c>
      <c r="U756" t="b">
        <v>0</v>
      </c>
      <c r="V756" t="b">
        <v>0</v>
      </c>
      <c r="W756">
        <v>8165</v>
      </c>
      <c r="X756">
        <v>0</v>
      </c>
      <c r="Y756">
        <v>0</v>
      </c>
      <c r="Z756">
        <v>0.98</v>
      </c>
      <c r="AA756">
        <v>-1</v>
      </c>
      <c r="AB756">
        <v>-1</v>
      </c>
      <c r="AC756">
        <v>-1</v>
      </c>
      <c r="AD756">
        <v>-1</v>
      </c>
      <c r="AE756">
        <v>-1</v>
      </c>
      <c r="AF756">
        <v>0.98</v>
      </c>
      <c r="AG756">
        <v>43.43</v>
      </c>
      <c r="AH756" t="s">
        <v>499</v>
      </c>
      <c r="AI756" t="s">
        <v>1500</v>
      </c>
      <c r="AJ756" t="s">
        <v>62</v>
      </c>
      <c r="AK756">
        <v>354178</v>
      </c>
      <c r="AL756">
        <v>620321</v>
      </c>
      <c r="AM756">
        <v>148939</v>
      </c>
      <c r="AN756">
        <v>851918</v>
      </c>
      <c r="AO756">
        <v>213978</v>
      </c>
      <c r="AP756">
        <v>466476</v>
      </c>
      <c r="AQ756">
        <v>686036</v>
      </c>
      <c r="AR756">
        <v>238834</v>
      </c>
      <c r="AS756">
        <v>342906</v>
      </c>
      <c r="AT756">
        <v>116902</v>
      </c>
      <c r="AU756">
        <v>393788</v>
      </c>
      <c r="AV756">
        <v>543731</v>
      </c>
      <c r="AW756">
        <v>0</v>
      </c>
      <c r="AX756">
        <v>0</v>
      </c>
      <c r="AY756">
        <v>0</v>
      </c>
      <c r="AZ756">
        <v>0</v>
      </c>
      <c r="BA756">
        <v>7715</v>
      </c>
      <c r="BB756">
        <v>0</v>
      </c>
      <c r="BC756">
        <v>374479.189350428</v>
      </c>
      <c r="BD756">
        <v>510790.52859353297</v>
      </c>
      <c r="BE756">
        <v>422592.12869738898</v>
      </c>
      <c r="BF756">
        <v>351473.76234675699</v>
      </c>
      <c r="BG756">
        <v>1285.8625907922601</v>
      </c>
      <c r="BH756">
        <v>236345.47825944901</v>
      </c>
      <c r="BI756">
        <v>321270.20967424498</v>
      </c>
      <c r="BJ756">
        <v>234008.34673406099</v>
      </c>
      <c r="BK756">
        <v>216537.85030231101</v>
      </c>
      <c r="BL756">
        <v>3149.7072267742301</v>
      </c>
    </row>
    <row r="757" spans="1:64" x14ac:dyDescent="0.3">
      <c r="A757">
        <v>8164</v>
      </c>
      <c r="B757">
        <v>16.463000000000001</v>
      </c>
      <c r="C757">
        <v>653.4325</v>
      </c>
      <c r="D757">
        <f t="shared" si="11"/>
        <v>3.8412684425906476</v>
      </c>
      <c r="E757" t="s">
        <v>1495</v>
      </c>
      <c r="F757" t="s">
        <v>512</v>
      </c>
      <c r="G757" t="s">
        <v>62</v>
      </c>
      <c r="H757">
        <v>0.17</v>
      </c>
      <c r="I757" t="b">
        <v>0</v>
      </c>
      <c r="J757">
        <v>7.3</v>
      </c>
      <c r="K757">
        <v>653.42998999999998</v>
      </c>
      <c r="L757" t="s">
        <v>1496</v>
      </c>
      <c r="M757" t="s">
        <v>1138</v>
      </c>
      <c r="N757" t="s">
        <v>1497</v>
      </c>
      <c r="O757" t="s">
        <v>1498</v>
      </c>
      <c r="P757">
        <v>530</v>
      </c>
      <c r="Q757" t="b">
        <v>0</v>
      </c>
      <c r="R757" t="b">
        <v>1</v>
      </c>
      <c r="S757" t="b">
        <v>0</v>
      </c>
      <c r="T757" t="s">
        <v>63</v>
      </c>
      <c r="U757" t="b">
        <v>0</v>
      </c>
      <c r="V757" t="b">
        <v>0</v>
      </c>
      <c r="W757">
        <v>8164</v>
      </c>
      <c r="X757">
        <v>0</v>
      </c>
      <c r="Y757">
        <v>0</v>
      </c>
      <c r="Z757">
        <v>0.98</v>
      </c>
      <c r="AA757">
        <v>-1</v>
      </c>
      <c r="AB757">
        <v>-1</v>
      </c>
      <c r="AC757">
        <v>-1</v>
      </c>
      <c r="AD757">
        <v>-1</v>
      </c>
      <c r="AE757">
        <v>-1</v>
      </c>
      <c r="AF757">
        <v>0.98</v>
      </c>
      <c r="AG757">
        <v>26.43</v>
      </c>
      <c r="AH757" t="s">
        <v>502</v>
      </c>
      <c r="AI757" t="s">
        <v>1499</v>
      </c>
      <c r="AJ757" t="s">
        <v>62</v>
      </c>
      <c r="AK757">
        <v>67491</v>
      </c>
      <c r="AL757">
        <v>330353</v>
      </c>
      <c r="AM757">
        <v>142009</v>
      </c>
      <c r="AN757">
        <v>297894</v>
      </c>
      <c r="AO757">
        <v>46665</v>
      </c>
      <c r="AP757">
        <v>118241</v>
      </c>
      <c r="AQ757">
        <v>368007</v>
      </c>
      <c r="AR757">
        <v>161674</v>
      </c>
      <c r="AS757">
        <v>243886</v>
      </c>
      <c r="AT757">
        <v>20112</v>
      </c>
      <c r="AU757">
        <v>203310</v>
      </c>
      <c r="AV757">
        <v>287634</v>
      </c>
      <c r="AW757">
        <v>0</v>
      </c>
      <c r="AX757">
        <v>0</v>
      </c>
      <c r="AY757">
        <v>0</v>
      </c>
      <c r="AZ757">
        <v>0</v>
      </c>
      <c r="BA757">
        <v>9941</v>
      </c>
      <c r="BB757">
        <v>0</v>
      </c>
      <c r="BC757">
        <v>179950.85874150399</v>
      </c>
      <c r="BD757">
        <v>154266.62619057699</v>
      </c>
      <c r="BE757">
        <v>257855.68193921901</v>
      </c>
      <c r="BF757">
        <v>170351.846739603</v>
      </c>
      <c r="BG757">
        <v>1656.85155996554</v>
      </c>
      <c r="BH757">
        <v>135476.126234764</v>
      </c>
      <c r="BI757">
        <v>129430.767525135</v>
      </c>
      <c r="BJ757">
        <v>103873.63369533401</v>
      </c>
      <c r="BK757">
        <v>136772.492319788</v>
      </c>
      <c r="BL757">
        <v>4058.4409014499101</v>
      </c>
    </row>
    <row r="758" spans="1:64" x14ac:dyDescent="0.3">
      <c r="A758">
        <v>8405</v>
      </c>
      <c r="B758">
        <v>14.656000000000001</v>
      </c>
      <c r="C758">
        <v>663.45318999999995</v>
      </c>
      <c r="D758">
        <f t="shared" si="11"/>
        <v>3.7832503237703143</v>
      </c>
      <c r="E758" t="s">
        <v>1581</v>
      </c>
      <c r="F758" t="s">
        <v>512</v>
      </c>
      <c r="G758" t="s">
        <v>62</v>
      </c>
      <c r="H758">
        <v>0.28000000000000003</v>
      </c>
      <c r="I758" t="b">
        <v>0</v>
      </c>
      <c r="J758">
        <v>7.93</v>
      </c>
      <c r="K758">
        <v>663.45068000000003</v>
      </c>
      <c r="L758" t="s">
        <v>1582</v>
      </c>
      <c r="M758" t="s">
        <v>1138</v>
      </c>
      <c r="N758" t="s">
        <v>1583</v>
      </c>
      <c r="O758" t="s">
        <v>1584</v>
      </c>
      <c r="P758">
        <v>530</v>
      </c>
      <c r="Q758" t="b">
        <v>0</v>
      </c>
      <c r="R758" t="b">
        <v>1</v>
      </c>
      <c r="S758" t="b">
        <v>0</v>
      </c>
      <c r="T758" t="s">
        <v>63</v>
      </c>
      <c r="U758" t="b">
        <v>0</v>
      </c>
      <c r="V758" t="b">
        <v>0</v>
      </c>
      <c r="W758">
        <v>8405</v>
      </c>
      <c r="X758">
        <v>0</v>
      </c>
      <c r="Y758">
        <v>0</v>
      </c>
      <c r="Z758">
        <v>0.99</v>
      </c>
      <c r="AA758">
        <v>-1</v>
      </c>
      <c r="AB758">
        <v>-1</v>
      </c>
      <c r="AC758">
        <v>-1</v>
      </c>
      <c r="AD758">
        <v>-1</v>
      </c>
      <c r="AE758">
        <v>-1</v>
      </c>
      <c r="AF758">
        <v>0.99</v>
      </c>
      <c r="AG758">
        <v>28.24</v>
      </c>
      <c r="AH758" t="s">
        <v>494</v>
      </c>
      <c r="AI758" t="s">
        <v>1585</v>
      </c>
      <c r="AJ758" t="s">
        <v>62</v>
      </c>
      <c r="AK758">
        <v>0</v>
      </c>
      <c r="AL758">
        <v>66406</v>
      </c>
      <c r="AM758">
        <v>143950</v>
      </c>
      <c r="AN758">
        <v>41090</v>
      </c>
      <c r="AO758">
        <v>146757</v>
      </c>
      <c r="AP758">
        <v>85435</v>
      </c>
      <c r="AQ758">
        <v>246499</v>
      </c>
      <c r="AR758">
        <v>400914</v>
      </c>
      <c r="AS758">
        <v>228292</v>
      </c>
      <c r="AT758">
        <v>402070</v>
      </c>
      <c r="AU758">
        <v>314392</v>
      </c>
      <c r="AV758">
        <v>351521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70118.688106400994</v>
      </c>
      <c r="BD758">
        <v>91093.934556906606</v>
      </c>
      <c r="BE758">
        <v>291901.31554271199</v>
      </c>
      <c r="BF758">
        <v>355994.12566682399</v>
      </c>
      <c r="BG758">
        <v>0</v>
      </c>
      <c r="BH758">
        <v>72046.767667357504</v>
      </c>
      <c r="BI758">
        <v>53060.400357312603</v>
      </c>
      <c r="BJ758">
        <v>94845.369146222001</v>
      </c>
      <c r="BK758">
        <v>44009.912562183803</v>
      </c>
      <c r="BL758">
        <v>0</v>
      </c>
    </row>
    <row r="759" spans="1:64" x14ac:dyDescent="0.3">
      <c r="A759">
        <v>8817</v>
      </c>
      <c r="B759">
        <v>16.727</v>
      </c>
      <c r="C759">
        <v>683.47460999999998</v>
      </c>
      <c r="D759">
        <f t="shared" si="11"/>
        <v>3.4821947700338529</v>
      </c>
      <c r="E759" t="s">
        <v>1855</v>
      </c>
      <c r="F759" t="s">
        <v>512</v>
      </c>
      <c r="G759" t="s">
        <v>62</v>
      </c>
      <c r="H759">
        <v>0.11</v>
      </c>
      <c r="I759" t="b">
        <v>0</v>
      </c>
      <c r="J759">
        <v>8.2100000000000009</v>
      </c>
      <c r="K759">
        <v>683.47699</v>
      </c>
      <c r="L759" t="s">
        <v>1856</v>
      </c>
      <c r="M759" t="s">
        <v>1138</v>
      </c>
      <c r="N759" t="s">
        <v>1857</v>
      </c>
      <c r="O759" t="s">
        <v>1858</v>
      </c>
      <c r="P759">
        <v>530</v>
      </c>
      <c r="Q759" t="b">
        <v>0</v>
      </c>
      <c r="R759" t="b">
        <v>1</v>
      </c>
      <c r="S759" t="b">
        <v>0</v>
      </c>
      <c r="T759" t="s">
        <v>63</v>
      </c>
      <c r="U759" t="b">
        <v>0</v>
      </c>
      <c r="V759" t="b">
        <v>0</v>
      </c>
      <c r="W759">
        <v>8817</v>
      </c>
      <c r="X759">
        <v>0</v>
      </c>
      <c r="Y759">
        <v>0</v>
      </c>
      <c r="Z759">
        <v>0.99</v>
      </c>
      <c r="AA759">
        <v>-1</v>
      </c>
      <c r="AB759">
        <v>-1</v>
      </c>
      <c r="AC759">
        <v>-1</v>
      </c>
      <c r="AD759">
        <v>-1</v>
      </c>
      <c r="AE759">
        <v>-1</v>
      </c>
      <c r="AF759">
        <v>0.99</v>
      </c>
      <c r="AG759">
        <v>4.33</v>
      </c>
      <c r="AH759" t="s">
        <v>498</v>
      </c>
      <c r="AI759" t="s">
        <v>1859</v>
      </c>
      <c r="AJ759" t="s">
        <v>62</v>
      </c>
      <c r="AK759">
        <v>71586</v>
      </c>
      <c r="AL759">
        <v>42203</v>
      </c>
      <c r="AM759">
        <v>64154</v>
      </c>
      <c r="AN759">
        <v>40470</v>
      </c>
      <c r="AO759">
        <v>68888</v>
      </c>
      <c r="AP759">
        <v>61207</v>
      </c>
      <c r="AQ759">
        <v>67103</v>
      </c>
      <c r="AR759">
        <v>112057</v>
      </c>
      <c r="AS759">
        <v>107104</v>
      </c>
      <c r="AT759">
        <v>69284</v>
      </c>
      <c r="AU759">
        <v>82392</v>
      </c>
      <c r="AV759">
        <v>40054</v>
      </c>
      <c r="AW759">
        <v>11650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59314.462091768</v>
      </c>
      <c r="BD759">
        <v>56854.890461287199</v>
      </c>
      <c r="BE759">
        <v>95421.506346926704</v>
      </c>
      <c r="BF759">
        <v>63910.0590513118</v>
      </c>
      <c r="BG759">
        <v>1941.6087811216901</v>
      </c>
      <c r="BH759">
        <v>15278.0453854807</v>
      </c>
      <c r="BI759">
        <v>14700.2586294429</v>
      </c>
      <c r="BJ759">
        <v>24649.491686452198</v>
      </c>
      <c r="BK759">
        <v>21674.584190854901</v>
      </c>
      <c r="BL759">
        <v>4755.9507938553297</v>
      </c>
    </row>
    <row r="760" spans="1:64" x14ac:dyDescent="0.3">
      <c r="A760">
        <v>8778</v>
      </c>
      <c r="B760">
        <v>11.775</v>
      </c>
      <c r="C760">
        <v>681.46361999999999</v>
      </c>
      <c r="D760">
        <f t="shared" si="11"/>
        <v>3.4044486457860361</v>
      </c>
      <c r="E760" t="s">
        <v>1820</v>
      </c>
      <c r="F760" t="s">
        <v>512</v>
      </c>
      <c r="G760" t="s">
        <v>62</v>
      </c>
      <c r="H760">
        <v>0.44</v>
      </c>
      <c r="I760" t="b">
        <v>0</v>
      </c>
      <c r="J760">
        <v>7.74</v>
      </c>
      <c r="K760">
        <v>681.46130000000005</v>
      </c>
      <c r="L760" t="s">
        <v>1821</v>
      </c>
      <c r="M760" t="s">
        <v>1138</v>
      </c>
      <c r="N760" t="s">
        <v>1822</v>
      </c>
      <c r="O760" t="s">
        <v>1823</v>
      </c>
      <c r="P760">
        <v>530</v>
      </c>
      <c r="Q760" t="b">
        <v>0</v>
      </c>
      <c r="R760" t="b">
        <v>1</v>
      </c>
      <c r="S760" t="b">
        <v>0</v>
      </c>
      <c r="T760" t="s">
        <v>63</v>
      </c>
      <c r="U760" t="b">
        <v>0</v>
      </c>
      <c r="V760" t="b">
        <v>0</v>
      </c>
      <c r="W760">
        <v>8778</v>
      </c>
      <c r="X760">
        <v>0</v>
      </c>
      <c r="Y760">
        <v>0</v>
      </c>
      <c r="Z760">
        <v>0.99</v>
      </c>
      <c r="AA760">
        <v>-1</v>
      </c>
      <c r="AB760">
        <v>-1</v>
      </c>
      <c r="AC760">
        <v>-1</v>
      </c>
      <c r="AD760">
        <v>-1</v>
      </c>
      <c r="AE760">
        <v>-1</v>
      </c>
      <c r="AF760">
        <v>0.99</v>
      </c>
      <c r="AG760">
        <v>8.1199999999999992</v>
      </c>
      <c r="AH760" t="s">
        <v>498</v>
      </c>
      <c r="AI760" t="s">
        <v>1826</v>
      </c>
      <c r="AJ760" t="s">
        <v>62</v>
      </c>
      <c r="AK760">
        <v>66553</v>
      </c>
      <c r="AL760">
        <v>111433</v>
      </c>
      <c r="AM760">
        <v>107080</v>
      </c>
      <c r="AN760">
        <v>76133</v>
      </c>
      <c r="AO760">
        <v>55230</v>
      </c>
      <c r="AP760">
        <v>68022</v>
      </c>
      <c r="AQ760">
        <v>91127</v>
      </c>
      <c r="AR760">
        <v>95274</v>
      </c>
      <c r="AS760">
        <v>104019</v>
      </c>
      <c r="AT760">
        <v>71547</v>
      </c>
      <c r="AU760">
        <v>82175</v>
      </c>
      <c r="AV760">
        <v>103076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95022.118037226901</v>
      </c>
      <c r="BD760">
        <v>66461.652891328398</v>
      </c>
      <c r="BE760">
        <v>96806.589622553802</v>
      </c>
      <c r="BF760">
        <v>85599.451076295707</v>
      </c>
      <c r="BG760">
        <v>0</v>
      </c>
      <c r="BH760">
        <v>24750.454064224999</v>
      </c>
      <c r="BI760">
        <v>10538.7030738341</v>
      </c>
      <c r="BJ760">
        <v>6581.4378041270602</v>
      </c>
      <c r="BK760">
        <v>16041.237734726999</v>
      </c>
      <c r="BL760">
        <v>0</v>
      </c>
    </row>
    <row r="761" spans="1:64" x14ac:dyDescent="0.3">
      <c r="A761">
        <v>8777</v>
      </c>
      <c r="B761">
        <v>17.946999999999999</v>
      </c>
      <c r="C761">
        <v>681.46356000000003</v>
      </c>
      <c r="D761">
        <f t="shared" si="11"/>
        <v>3.3164025601723681</v>
      </c>
      <c r="E761" t="s">
        <v>1820</v>
      </c>
      <c r="F761" t="s">
        <v>512</v>
      </c>
      <c r="G761" t="s">
        <v>62</v>
      </c>
      <c r="H761">
        <v>0.28000000000000003</v>
      </c>
      <c r="I761" t="b">
        <v>0</v>
      </c>
      <c r="J761">
        <v>7.74</v>
      </c>
      <c r="K761">
        <v>681.46130000000005</v>
      </c>
      <c r="L761" t="s">
        <v>1821</v>
      </c>
      <c r="M761" t="s">
        <v>1138</v>
      </c>
      <c r="N761" t="s">
        <v>1822</v>
      </c>
      <c r="O761" t="s">
        <v>1823</v>
      </c>
      <c r="P761">
        <v>530</v>
      </c>
      <c r="Q761" t="b">
        <v>0</v>
      </c>
      <c r="R761" t="b">
        <v>1</v>
      </c>
      <c r="S761" t="b">
        <v>0</v>
      </c>
      <c r="T761" t="s">
        <v>63</v>
      </c>
      <c r="U761" t="b">
        <v>0</v>
      </c>
      <c r="V761" t="b">
        <v>0</v>
      </c>
      <c r="W761">
        <v>8777</v>
      </c>
      <c r="X761">
        <v>0</v>
      </c>
      <c r="Y761">
        <v>0</v>
      </c>
      <c r="Z761">
        <v>0.99</v>
      </c>
      <c r="AA761">
        <v>-1</v>
      </c>
      <c r="AB761">
        <v>-1</v>
      </c>
      <c r="AC761">
        <v>-1</v>
      </c>
      <c r="AD761">
        <v>-1</v>
      </c>
      <c r="AE761">
        <v>-1</v>
      </c>
      <c r="AF761">
        <v>0.99</v>
      </c>
      <c r="AG761">
        <v>13.8</v>
      </c>
      <c r="AH761" t="s">
        <v>502</v>
      </c>
      <c r="AI761" t="s">
        <v>1825</v>
      </c>
      <c r="AJ761" t="s">
        <v>62</v>
      </c>
      <c r="AK761">
        <v>209576</v>
      </c>
      <c r="AL761">
        <v>439024</v>
      </c>
      <c r="AM761">
        <v>304622</v>
      </c>
      <c r="AN761">
        <v>175699</v>
      </c>
      <c r="AO761">
        <v>26646</v>
      </c>
      <c r="AP761">
        <v>25224</v>
      </c>
      <c r="AQ761">
        <v>269740</v>
      </c>
      <c r="AR761">
        <v>99190</v>
      </c>
      <c r="AS761">
        <v>85701</v>
      </c>
      <c r="AT761">
        <v>0</v>
      </c>
      <c r="AU761">
        <v>71966</v>
      </c>
      <c r="AV761">
        <v>76897</v>
      </c>
      <c r="AW761">
        <v>0</v>
      </c>
      <c r="AX761">
        <v>0</v>
      </c>
      <c r="AY761">
        <v>0</v>
      </c>
      <c r="AZ761">
        <v>0</v>
      </c>
      <c r="BA761">
        <v>10501</v>
      </c>
      <c r="BB761">
        <v>0</v>
      </c>
      <c r="BC761">
        <v>317740.28305959702</v>
      </c>
      <c r="BD761">
        <v>75856.273430487607</v>
      </c>
      <c r="BE761">
        <v>151543.71509930899</v>
      </c>
      <c r="BF761">
        <v>49621.035356589899</v>
      </c>
      <c r="BG761">
        <v>1750.16446095212</v>
      </c>
      <c r="BH761">
        <v>115285.117655781</v>
      </c>
      <c r="BI761">
        <v>86469.154599430403</v>
      </c>
      <c r="BJ761">
        <v>102582.948404255</v>
      </c>
      <c r="BK761">
        <v>43043.7533976095</v>
      </c>
      <c r="BL761">
        <v>4287.0098952858798</v>
      </c>
    </row>
    <row r="762" spans="1:64" x14ac:dyDescent="0.3">
      <c r="A762">
        <v>8490</v>
      </c>
      <c r="B762">
        <v>17.350999999999999</v>
      </c>
      <c r="C762">
        <v>667.44750999999997</v>
      </c>
      <c r="D762">
        <f t="shared" si="11"/>
        <v>2.7417961562462541</v>
      </c>
      <c r="E762" t="s">
        <v>1624</v>
      </c>
      <c r="F762" t="s">
        <v>512</v>
      </c>
      <c r="G762" t="s">
        <v>62</v>
      </c>
      <c r="H762">
        <v>0.06</v>
      </c>
      <c r="I762" t="b">
        <v>0</v>
      </c>
      <c r="J762">
        <v>7.59</v>
      </c>
      <c r="K762">
        <v>667.44568000000004</v>
      </c>
      <c r="L762" t="s">
        <v>1625</v>
      </c>
      <c r="M762" t="s">
        <v>1138</v>
      </c>
      <c r="N762" t="s">
        <v>1626</v>
      </c>
      <c r="O762" t="s">
        <v>1627</v>
      </c>
      <c r="P762">
        <v>530</v>
      </c>
      <c r="Q762" t="b">
        <v>0</v>
      </c>
      <c r="R762" t="b">
        <v>1</v>
      </c>
      <c r="S762" t="b">
        <v>0</v>
      </c>
      <c r="T762" t="s">
        <v>63</v>
      </c>
      <c r="U762" t="b">
        <v>0</v>
      </c>
      <c r="V762" t="b">
        <v>0</v>
      </c>
      <c r="W762">
        <v>8490</v>
      </c>
      <c r="X762">
        <v>0</v>
      </c>
      <c r="Y762">
        <v>0</v>
      </c>
      <c r="Z762">
        <v>0.99</v>
      </c>
      <c r="AA762">
        <v>-1</v>
      </c>
      <c r="AB762">
        <v>-1</v>
      </c>
      <c r="AC762">
        <v>-1</v>
      </c>
      <c r="AD762">
        <v>-1</v>
      </c>
      <c r="AE762">
        <v>-1</v>
      </c>
      <c r="AF762">
        <v>0.99</v>
      </c>
      <c r="AG762">
        <v>19.190000000000001</v>
      </c>
      <c r="AH762" t="s">
        <v>502</v>
      </c>
      <c r="AI762" t="s">
        <v>1628</v>
      </c>
      <c r="AJ762" t="s">
        <v>62</v>
      </c>
      <c r="AK762">
        <v>89832</v>
      </c>
      <c r="AL762">
        <v>158302</v>
      </c>
      <c r="AM762">
        <v>62325</v>
      </c>
      <c r="AN762">
        <v>209925</v>
      </c>
      <c r="AO762">
        <v>53423</v>
      </c>
      <c r="AP762">
        <v>131193</v>
      </c>
      <c r="AQ762">
        <v>301422</v>
      </c>
      <c r="AR762">
        <v>47269</v>
      </c>
      <c r="AS762">
        <v>132735</v>
      </c>
      <c r="AT762">
        <v>65125</v>
      </c>
      <c r="AU762">
        <v>141849</v>
      </c>
      <c r="AV762">
        <v>161722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103486.30488026699</v>
      </c>
      <c r="BD762">
        <v>131513.747851127</v>
      </c>
      <c r="BE762">
        <v>160475.047355672</v>
      </c>
      <c r="BF762">
        <v>122898.875270259</v>
      </c>
      <c r="BG762">
        <v>0</v>
      </c>
      <c r="BH762">
        <v>49423.733005618</v>
      </c>
      <c r="BI762">
        <v>78251.447343488893</v>
      </c>
      <c r="BJ762">
        <v>129327.617200188</v>
      </c>
      <c r="BK762">
        <v>51010.606719128198</v>
      </c>
      <c r="BL762">
        <v>0</v>
      </c>
    </row>
    <row r="763" spans="1:64" x14ac:dyDescent="0.3">
      <c r="A763">
        <v>9211</v>
      </c>
      <c r="B763">
        <v>16.460999999999999</v>
      </c>
      <c r="C763">
        <v>703.44385</v>
      </c>
      <c r="D763">
        <f t="shared" si="11"/>
        <v>2.6014801882653602</v>
      </c>
      <c r="E763" t="s">
        <v>2131</v>
      </c>
      <c r="F763" t="s">
        <v>512</v>
      </c>
      <c r="G763" t="s">
        <v>62</v>
      </c>
      <c r="H763">
        <v>0.28000000000000003</v>
      </c>
      <c r="I763" t="b">
        <v>0</v>
      </c>
      <c r="J763">
        <v>7.07</v>
      </c>
      <c r="K763">
        <v>703.44568000000004</v>
      </c>
      <c r="L763" t="s">
        <v>2132</v>
      </c>
      <c r="M763" t="s">
        <v>1138</v>
      </c>
      <c r="N763" t="s">
        <v>2133</v>
      </c>
      <c r="O763" t="s">
        <v>2134</v>
      </c>
      <c r="P763">
        <v>530</v>
      </c>
      <c r="Q763" t="b">
        <v>0</v>
      </c>
      <c r="R763" t="b">
        <v>1</v>
      </c>
      <c r="S763" t="b">
        <v>0</v>
      </c>
      <c r="T763" t="s">
        <v>63</v>
      </c>
      <c r="U763" t="b">
        <v>0</v>
      </c>
      <c r="V763" t="b">
        <v>0</v>
      </c>
      <c r="W763">
        <v>9211</v>
      </c>
      <c r="X763">
        <v>0</v>
      </c>
      <c r="Y763">
        <v>0</v>
      </c>
      <c r="Z763">
        <v>1</v>
      </c>
      <c r="AA763">
        <v>-1</v>
      </c>
      <c r="AB763">
        <v>-1</v>
      </c>
      <c r="AC763">
        <v>-1</v>
      </c>
      <c r="AD763">
        <v>-1</v>
      </c>
      <c r="AE763">
        <v>-1</v>
      </c>
      <c r="AF763">
        <v>1</v>
      </c>
      <c r="AG763">
        <v>26.25</v>
      </c>
      <c r="AH763" t="s">
        <v>495</v>
      </c>
      <c r="AI763" t="s">
        <v>2135</v>
      </c>
      <c r="AJ763" t="s">
        <v>62</v>
      </c>
      <c r="AK763">
        <v>220129</v>
      </c>
      <c r="AL763">
        <v>225495</v>
      </c>
      <c r="AM763">
        <v>160123</v>
      </c>
      <c r="AN763">
        <v>175997</v>
      </c>
      <c r="AO763">
        <v>388662</v>
      </c>
      <c r="AP763">
        <v>426137</v>
      </c>
      <c r="AQ763">
        <v>372605</v>
      </c>
      <c r="AR763">
        <v>368528</v>
      </c>
      <c r="AS763">
        <v>316985</v>
      </c>
      <c r="AT763">
        <v>462108</v>
      </c>
      <c r="AU763">
        <v>349424</v>
      </c>
      <c r="AV763">
        <v>218016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201915.565496547</v>
      </c>
      <c r="BD763">
        <v>330265.34149068099</v>
      </c>
      <c r="BE763">
        <v>352706.26886612998</v>
      </c>
      <c r="BF763">
        <v>343182.66396438598</v>
      </c>
      <c r="BG763">
        <v>0</v>
      </c>
      <c r="BH763">
        <v>36292.692043180497</v>
      </c>
      <c r="BI763">
        <v>134907.86252268701</v>
      </c>
      <c r="BJ763">
        <v>31002.687098311799</v>
      </c>
      <c r="BK763">
        <v>122165.206374994</v>
      </c>
      <c r="BL763">
        <v>0</v>
      </c>
    </row>
    <row r="764" spans="1:64" x14ac:dyDescent="0.3">
      <c r="A764">
        <v>9427</v>
      </c>
      <c r="B764">
        <v>17.837</v>
      </c>
      <c r="C764">
        <v>713.52228000000002</v>
      </c>
      <c r="D764">
        <f t="shared" si="11"/>
        <v>2.3124662405182077</v>
      </c>
      <c r="E764" t="s">
        <v>2285</v>
      </c>
      <c r="F764" t="s">
        <v>512</v>
      </c>
      <c r="G764" t="s">
        <v>62</v>
      </c>
      <c r="H764">
        <v>0.56000000000000005</v>
      </c>
      <c r="I764" t="b">
        <v>0</v>
      </c>
      <c r="J764">
        <v>8.99</v>
      </c>
      <c r="K764">
        <v>713.52392999999995</v>
      </c>
      <c r="L764" t="s">
        <v>2286</v>
      </c>
      <c r="M764" t="s">
        <v>1138</v>
      </c>
      <c r="N764" t="s">
        <v>2287</v>
      </c>
      <c r="O764" t="s">
        <v>2288</v>
      </c>
      <c r="P764">
        <v>530</v>
      </c>
      <c r="Q764" t="b">
        <v>0</v>
      </c>
      <c r="R764" t="b">
        <v>1</v>
      </c>
      <c r="S764" t="b">
        <v>0</v>
      </c>
      <c r="T764" t="s">
        <v>63</v>
      </c>
      <c r="U764" t="b">
        <v>0</v>
      </c>
      <c r="V764" t="b">
        <v>0</v>
      </c>
      <c r="W764">
        <v>9427</v>
      </c>
      <c r="X764">
        <v>0</v>
      </c>
      <c r="Y764">
        <v>0</v>
      </c>
      <c r="Z764">
        <v>0.99</v>
      </c>
      <c r="AA764">
        <v>-1</v>
      </c>
      <c r="AB764">
        <v>-1</v>
      </c>
      <c r="AC764">
        <v>-1</v>
      </c>
      <c r="AD764">
        <v>-1</v>
      </c>
      <c r="AE764">
        <v>-1</v>
      </c>
      <c r="AF764">
        <v>0.99</v>
      </c>
      <c r="AG764">
        <v>6.91</v>
      </c>
      <c r="AH764" t="s">
        <v>493</v>
      </c>
      <c r="AI764" t="s">
        <v>2289</v>
      </c>
      <c r="AJ764" t="s">
        <v>62</v>
      </c>
      <c r="AK764">
        <v>99431</v>
      </c>
      <c r="AL764">
        <v>79469</v>
      </c>
      <c r="AM764">
        <v>77758</v>
      </c>
      <c r="AN764">
        <v>100329</v>
      </c>
      <c r="AO764">
        <v>139985</v>
      </c>
      <c r="AP764">
        <v>79322</v>
      </c>
      <c r="AQ764">
        <v>121914</v>
      </c>
      <c r="AR764">
        <v>155638</v>
      </c>
      <c r="AS764">
        <v>132078</v>
      </c>
      <c r="AT764">
        <v>101476</v>
      </c>
      <c r="AU764">
        <v>146148</v>
      </c>
      <c r="AV764">
        <v>114045</v>
      </c>
      <c r="AW764">
        <v>0</v>
      </c>
      <c r="AX764">
        <v>0</v>
      </c>
      <c r="AY764">
        <v>0</v>
      </c>
      <c r="AZ764">
        <v>32312</v>
      </c>
      <c r="BA764">
        <v>0</v>
      </c>
      <c r="BB764">
        <v>0</v>
      </c>
      <c r="BC764">
        <v>85552.573413477003</v>
      </c>
      <c r="BD764">
        <v>106545.012119242</v>
      </c>
      <c r="BE764">
        <v>136543.05519266499</v>
      </c>
      <c r="BF764">
        <v>120556.285411722</v>
      </c>
      <c r="BG764">
        <v>5385.3775634333197</v>
      </c>
      <c r="BH764">
        <v>12049.4701659739</v>
      </c>
      <c r="BI764">
        <v>30805.7352862548</v>
      </c>
      <c r="BJ764">
        <v>17299.5706416422</v>
      </c>
      <c r="BK764">
        <v>23036.555157965198</v>
      </c>
      <c r="BL764">
        <v>13191.4271026446</v>
      </c>
    </row>
    <row r="765" spans="1:64" x14ac:dyDescent="0.3">
      <c r="A765">
        <v>9487</v>
      </c>
      <c r="B765">
        <v>17.055</v>
      </c>
      <c r="C765">
        <v>717.45989999999995</v>
      </c>
      <c r="D765">
        <f t="shared" si="11"/>
        <v>1.9513247614935028</v>
      </c>
      <c r="E765" t="s">
        <v>2341</v>
      </c>
      <c r="F765" t="s">
        <v>512</v>
      </c>
      <c r="G765" t="s">
        <v>62</v>
      </c>
      <c r="H765">
        <v>0.56000000000000005</v>
      </c>
      <c r="I765" t="b">
        <v>0</v>
      </c>
      <c r="J765">
        <v>7.56</v>
      </c>
      <c r="K765">
        <v>717.46130000000005</v>
      </c>
      <c r="L765" t="s">
        <v>2342</v>
      </c>
      <c r="M765" t="s">
        <v>1138</v>
      </c>
      <c r="N765" t="s">
        <v>2343</v>
      </c>
      <c r="O765" t="s">
        <v>2344</v>
      </c>
      <c r="P765">
        <v>530</v>
      </c>
      <c r="Q765" t="b">
        <v>0</v>
      </c>
      <c r="R765" t="b">
        <v>1</v>
      </c>
      <c r="S765" t="b">
        <v>0</v>
      </c>
      <c r="T765" t="s">
        <v>63</v>
      </c>
      <c r="U765" t="b">
        <v>0</v>
      </c>
      <c r="V765" t="b">
        <v>0</v>
      </c>
      <c r="W765">
        <v>9487</v>
      </c>
      <c r="X765">
        <v>0</v>
      </c>
      <c r="Y765">
        <v>0</v>
      </c>
      <c r="Z765">
        <v>1</v>
      </c>
      <c r="AA765">
        <v>-1</v>
      </c>
      <c r="AB765">
        <v>-1</v>
      </c>
      <c r="AC765">
        <v>-1</v>
      </c>
      <c r="AD765">
        <v>-1</v>
      </c>
      <c r="AE765">
        <v>-1</v>
      </c>
      <c r="AF765">
        <v>1</v>
      </c>
      <c r="AG765">
        <v>14.51</v>
      </c>
      <c r="AH765" t="s">
        <v>501</v>
      </c>
      <c r="AI765" t="s">
        <v>2345</v>
      </c>
      <c r="AJ765" t="s">
        <v>62</v>
      </c>
      <c r="AK765">
        <v>244803</v>
      </c>
      <c r="AL765">
        <v>299549</v>
      </c>
      <c r="AM765">
        <v>274970</v>
      </c>
      <c r="AN765">
        <v>163543</v>
      </c>
      <c r="AO765">
        <v>292893</v>
      </c>
      <c r="AP765">
        <v>239879</v>
      </c>
      <c r="AQ765">
        <v>231053</v>
      </c>
      <c r="AR765">
        <v>321129</v>
      </c>
      <c r="AS765">
        <v>256811</v>
      </c>
      <c r="AT765">
        <v>238438</v>
      </c>
      <c r="AU765">
        <v>221502</v>
      </c>
      <c r="AV765">
        <v>63101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273107.27774001099</v>
      </c>
      <c r="BD765">
        <v>232105.02651592001</v>
      </c>
      <c r="BE765">
        <v>269664.64864529</v>
      </c>
      <c r="BF765">
        <v>174346.91766978099</v>
      </c>
      <c r="BG765">
        <v>0</v>
      </c>
      <c r="BH765">
        <v>27420.178320977</v>
      </c>
      <c r="BI765">
        <v>65024.624305808597</v>
      </c>
      <c r="BJ765">
        <v>46393.022935452202</v>
      </c>
      <c r="BK765">
        <v>96713.549371842004</v>
      </c>
      <c r="BL765">
        <v>0</v>
      </c>
    </row>
    <row r="766" spans="1:64" x14ac:dyDescent="0.3">
      <c r="A766">
        <v>9212</v>
      </c>
      <c r="B766">
        <v>16.169</v>
      </c>
      <c r="C766">
        <v>703.44434000000001</v>
      </c>
      <c r="D766">
        <f t="shared" si="11"/>
        <v>1.9049089903109937</v>
      </c>
      <c r="E766" t="s">
        <v>2131</v>
      </c>
      <c r="F766" t="s">
        <v>512</v>
      </c>
      <c r="G766" t="s">
        <v>62</v>
      </c>
      <c r="H766">
        <v>0.67</v>
      </c>
      <c r="I766" t="b">
        <v>0</v>
      </c>
      <c r="J766">
        <v>7.07</v>
      </c>
      <c r="K766">
        <v>703.44568000000004</v>
      </c>
      <c r="L766" t="s">
        <v>2132</v>
      </c>
      <c r="M766" t="s">
        <v>1138</v>
      </c>
      <c r="N766" t="s">
        <v>2133</v>
      </c>
      <c r="O766" t="s">
        <v>2134</v>
      </c>
      <c r="P766">
        <v>530</v>
      </c>
      <c r="Q766" t="b">
        <v>0</v>
      </c>
      <c r="R766" t="b">
        <v>1</v>
      </c>
      <c r="S766" t="b">
        <v>0</v>
      </c>
      <c r="T766" t="s">
        <v>63</v>
      </c>
      <c r="U766" t="b">
        <v>0</v>
      </c>
      <c r="V766" t="b">
        <v>0</v>
      </c>
      <c r="W766">
        <v>9212</v>
      </c>
      <c r="X766">
        <v>0</v>
      </c>
      <c r="Y766">
        <v>0</v>
      </c>
      <c r="Z766">
        <v>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>
        <v>1</v>
      </c>
      <c r="AG766">
        <v>115.44</v>
      </c>
      <c r="AH766" t="s">
        <v>493</v>
      </c>
      <c r="AI766" t="s">
        <v>2136</v>
      </c>
      <c r="AJ766" t="s">
        <v>62</v>
      </c>
      <c r="AK766">
        <v>1695736</v>
      </c>
      <c r="AL766">
        <v>1695342</v>
      </c>
      <c r="AM766">
        <v>1913569</v>
      </c>
      <c r="AN766">
        <v>1020040</v>
      </c>
      <c r="AO766">
        <v>2106722</v>
      </c>
      <c r="AP766">
        <v>1816930</v>
      </c>
      <c r="AQ766">
        <v>1332233</v>
      </c>
      <c r="AR766">
        <v>2391877</v>
      </c>
      <c r="AS766">
        <v>1641749</v>
      </c>
      <c r="AT766">
        <v>1712837</v>
      </c>
      <c r="AU766">
        <v>1546140</v>
      </c>
      <c r="AV766">
        <v>819755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1768215.76254534</v>
      </c>
      <c r="BD766">
        <v>1647897.23495202</v>
      </c>
      <c r="BE766">
        <v>1788619.7170239501</v>
      </c>
      <c r="BF766">
        <v>1359577.5122098899</v>
      </c>
      <c r="BG766">
        <v>0</v>
      </c>
      <c r="BH766">
        <v>125879.803836349</v>
      </c>
      <c r="BI766">
        <v>562715.583834572</v>
      </c>
      <c r="BJ766">
        <v>544875.85174822202</v>
      </c>
      <c r="BK766">
        <v>474871.851131442</v>
      </c>
      <c r="BL766">
        <v>0</v>
      </c>
    </row>
    <row r="767" spans="1:64" x14ac:dyDescent="0.3">
      <c r="A767">
        <v>9488</v>
      </c>
      <c r="B767">
        <v>17.347000000000001</v>
      </c>
      <c r="C767">
        <v>717.45996000000002</v>
      </c>
      <c r="D767">
        <f t="shared" si="11"/>
        <v>1.867696557329894</v>
      </c>
      <c r="E767" t="s">
        <v>2341</v>
      </c>
      <c r="F767" t="s">
        <v>512</v>
      </c>
      <c r="G767" t="s">
        <v>62</v>
      </c>
      <c r="H767">
        <v>0.5</v>
      </c>
      <c r="I767" t="b">
        <v>0</v>
      </c>
      <c r="J767">
        <v>7.56</v>
      </c>
      <c r="K767">
        <v>717.46130000000005</v>
      </c>
      <c r="L767" t="s">
        <v>2342</v>
      </c>
      <c r="M767" t="s">
        <v>1138</v>
      </c>
      <c r="N767" t="s">
        <v>2343</v>
      </c>
      <c r="O767" t="s">
        <v>2344</v>
      </c>
      <c r="P767">
        <v>530</v>
      </c>
      <c r="Q767" t="b">
        <v>0</v>
      </c>
      <c r="R767" t="b">
        <v>1</v>
      </c>
      <c r="S767" t="b">
        <v>0</v>
      </c>
      <c r="T767" t="s">
        <v>63</v>
      </c>
      <c r="U767" t="b">
        <v>0</v>
      </c>
      <c r="V767" t="b">
        <v>0</v>
      </c>
      <c r="W767">
        <v>9488</v>
      </c>
      <c r="X767">
        <v>0</v>
      </c>
      <c r="Y767">
        <v>0</v>
      </c>
      <c r="Z767">
        <v>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>
        <v>1</v>
      </c>
      <c r="AG767">
        <v>12.87</v>
      </c>
      <c r="AH767" t="s">
        <v>499</v>
      </c>
      <c r="AI767" t="s">
        <v>2346</v>
      </c>
      <c r="AJ767" t="s">
        <v>62</v>
      </c>
      <c r="AK767">
        <v>187008</v>
      </c>
      <c r="AL767">
        <v>142632</v>
      </c>
      <c r="AM767">
        <v>174948</v>
      </c>
      <c r="AN767">
        <v>138620</v>
      </c>
      <c r="AO767">
        <v>175195</v>
      </c>
      <c r="AP767">
        <v>186159</v>
      </c>
      <c r="AQ767">
        <v>286948</v>
      </c>
      <c r="AR767">
        <v>338763</v>
      </c>
      <c r="AS767">
        <v>275663</v>
      </c>
      <c r="AT767">
        <v>251134</v>
      </c>
      <c r="AU767">
        <v>200984</v>
      </c>
      <c r="AV767">
        <v>94275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168195.95324523601</v>
      </c>
      <c r="BD767">
        <v>166657.866954761</v>
      </c>
      <c r="BE767">
        <v>300458.012143008</v>
      </c>
      <c r="BF767">
        <v>182130.91061261401</v>
      </c>
      <c r="BG767">
        <v>0</v>
      </c>
      <c r="BH767">
        <v>22945.335342102098</v>
      </c>
      <c r="BI767">
        <v>24892.8427311224</v>
      </c>
      <c r="BJ767">
        <v>33649.681868418702</v>
      </c>
      <c r="BK767">
        <v>80110.575182791596</v>
      </c>
      <c r="BL767">
        <v>0</v>
      </c>
    </row>
    <row r="768" spans="1:64" x14ac:dyDescent="0.3">
      <c r="A768">
        <v>8216</v>
      </c>
      <c r="B768">
        <v>16.465</v>
      </c>
      <c r="C768">
        <v>655.44452000000001</v>
      </c>
      <c r="D768">
        <f t="shared" si="11"/>
        <v>1.7697881539582949</v>
      </c>
      <c r="E768" t="s">
        <v>1520</v>
      </c>
      <c r="F768" t="s">
        <v>512</v>
      </c>
      <c r="G768" t="s">
        <v>62</v>
      </c>
      <c r="H768">
        <v>0.11</v>
      </c>
      <c r="I768" t="b">
        <v>0</v>
      </c>
      <c r="J768">
        <v>7.64</v>
      </c>
      <c r="K768">
        <v>655.44568000000004</v>
      </c>
      <c r="L768" t="s">
        <v>1521</v>
      </c>
      <c r="M768" t="s">
        <v>1138</v>
      </c>
      <c r="N768" t="s">
        <v>1522</v>
      </c>
      <c r="O768" t="s">
        <v>1523</v>
      </c>
      <c r="P768">
        <v>530</v>
      </c>
      <c r="Q768" t="b">
        <v>0</v>
      </c>
      <c r="R768" t="b">
        <v>1</v>
      </c>
      <c r="S768" t="b">
        <v>0</v>
      </c>
      <c r="T768" t="s">
        <v>63</v>
      </c>
      <c r="U768" t="b">
        <v>0</v>
      </c>
      <c r="V768" t="b">
        <v>0</v>
      </c>
      <c r="W768">
        <v>8216</v>
      </c>
      <c r="X768">
        <v>0</v>
      </c>
      <c r="Y768">
        <v>0</v>
      </c>
      <c r="Z768">
        <v>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1</v>
      </c>
      <c r="AG768">
        <v>17.850000000000001</v>
      </c>
      <c r="AH768" t="s">
        <v>504</v>
      </c>
      <c r="AI768" t="s">
        <v>1524</v>
      </c>
      <c r="AJ768" t="s">
        <v>62</v>
      </c>
      <c r="AK768">
        <v>73014</v>
      </c>
      <c r="AL768">
        <v>161900</v>
      </c>
      <c r="AM768">
        <v>127553</v>
      </c>
      <c r="AN768">
        <v>166792</v>
      </c>
      <c r="AO768">
        <v>100152</v>
      </c>
      <c r="AP768">
        <v>143498</v>
      </c>
      <c r="AQ768">
        <v>150759</v>
      </c>
      <c r="AR768">
        <v>83869</v>
      </c>
      <c r="AS768">
        <v>249333</v>
      </c>
      <c r="AT768">
        <v>137327</v>
      </c>
      <c r="AU768">
        <v>115377</v>
      </c>
      <c r="AV768">
        <v>222351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120822.240098336</v>
      </c>
      <c r="BD768">
        <v>136813.985567472</v>
      </c>
      <c r="BE768">
        <v>161320.39053245701</v>
      </c>
      <c r="BF768">
        <v>158351.55158922699</v>
      </c>
      <c r="BG768">
        <v>0</v>
      </c>
      <c r="BH768">
        <v>44823.566951989997</v>
      </c>
      <c r="BI768">
        <v>33818.869730648999</v>
      </c>
      <c r="BJ768">
        <v>83236.164311101005</v>
      </c>
      <c r="BK768">
        <v>56501.376037668197</v>
      </c>
      <c r="BL768">
        <v>0</v>
      </c>
    </row>
    <row r="769" spans="1:64" x14ac:dyDescent="0.3">
      <c r="A769">
        <v>8050</v>
      </c>
      <c r="B769">
        <v>12.487</v>
      </c>
      <c r="C769">
        <v>647.47600999999997</v>
      </c>
      <c r="D769">
        <f t="shared" si="11"/>
        <v>1.5135673007111006</v>
      </c>
      <c r="E769" t="s">
        <v>1429</v>
      </c>
      <c r="F769" t="s">
        <v>512</v>
      </c>
      <c r="G769" t="s">
        <v>62</v>
      </c>
      <c r="H769">
        <v>0.67</v>
      </c>
      <c r="I769" t="b">
        <v>0</v>
      </c>
      <c r="J769">
        <v>8.2100000000000009</v>
      </c>
      <c r="K769">
        <v>647.47699</v>
      </c>
      <c r="L769" t="s">
        <v>1430</v>
      </c>
      <c r="M769" t="s">
        <v>1138</v>
      </c>
      <c r="N769" t="s">
        <v>1431</v>
      </c>
      <c r="O769" t="s">
        <v>1432</v>
      </c>
      <c r="P769">
        <v>530</v>
      </c>
      <c r="Q769" t="b">
        <v>0</v>
      </c>
      <c r="R769" t="b">
        <v>1</v>
      </c>
      <c r="S769" t="b">
        <v>0</v>
      </c>
      <c r="T769" t="s">
        <v>63</v>
      </c>
      <c r="U769" t="b">
        <v>0</v>
      </c>
      <c r="V769" t="b">
        <v>0</v>
      </c>
      <c r="W769">
        <v>8050</v>
      </c>
      <c r="X769">
        <v>0</v>
      </c>
      <c r="Y769">
        <v>0</v>
      </c>
      <c r="Z769">
        <v>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>
        <v>1</v>
      </c>
      <c r="AG769">
        <v>15.09</v>
      </c>
      <c r="AH769" t="s">
        <v>494</v>
      </c>
      <c r="AI769" t="s">
        <v>1433</v>
      </c>
      <c r="AJ769" t="s">
        <v>62</v>
      </c>
      <c r="AK769">
        <v>135851</v>
      </c>
      <c r="AL769">
        <v>90998</v>
      </c>
      <c r="AM769">
        <v>207506</v>
      </c>
      <c r="AN769">
        <v>139478</v>
      </c>
      <c r="AO769">
        <v>130655</v>
      </c>
      <c r="AP769">
        <v>175643</v>
      </c>
      <c r="AQ769">
        <v>354951</v>
      </c>
      <c r="AR769">
        <v>261402</v>
      </c>
      <c r="AS769">
        <v>300932</v>
      </c>
      <c r="AT769">
        <v>248811</v>
      </c>
      <c r="AU769">
        <v>242975</v>
      </c>
      <c r="AV769">
        <v>219734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144784.82761547901</v>
      </c>
      <c r="BD769">
        <v>148592.112059926</v>
      </c>
      <c r="BE769">
        <v>305761.659843473</v>
      </c>
      <c r="BF769">
        <v>237173.479055526</v>
      </c>
      <c r="BG769">
        <v>0</v>
      </c>
      <c r="BH769">
        <v>58765.494208940101</v>
      </c>
      <c r="BI769">
        <v>23838.938883477302</v>
      </c>
      <c r="BJ769">
        <v>46961.233134828297</v>
      </c>
      <c r="BK769">
        <v>15382.051262113901</v>
      </c>
      <c r="BL769">
        <v>0</v>
      </c>
    </row>
    <row r="770" spans="1:64" x14ac:dyDescent="0.3">
      <c r="A770">
        <v>8642</v>
      </c>
      <c r="B770">
        <v>14.33</v>
      </c>
      <c r="C770">
        <v>675.50744999999995</v>
      </c>
      <c r="D770">
        <f t="shared" si="11"/>
        <v>1.2583117039627882</v>
      </c>
      <c r="E770" t="s">
        <v>1697</v>
      </c>
      <c r="F770" t="s">
        <v>512</v>
      </c>
      <c r="G770" t="s">
        <v>62</v>
      </c>
      <c r="H770">
        <v>0.67</v>
      </c>
      <c r="I770" t="b">
        <v>1</v>
      </c>
      <c r="J770">
        <v>8.44</v>
      </c>
      <c r="K770">
        <v>675.50829999999996</v>
      </c>
      <c r="L770" t="s">
        <v>208</v>
      </c>
      <c r="M770" t="s">
        <v>1138</v>
      </c>
      <c r="N770" t="s">
        <v>1698</v>
      </c>
      <c r="O770" t="s">
        <v>1699</v>
      </c>
      <c r="P770">
        <v>410</v>
      </c>
      <c r="Q770" t="b">
        <v>0</v>
      </c>
      <c r="R770" t="b">
        <v>1</v>
      </c>
      <c r="S770" t="b">
        <v>1</v>
      </c>
      <c r="T770" t="s">
        <v>63</v>
      </c>
      <c r="U770" t="b">
        <v>0</v>
      </c>
      <c r="V770" t="b">
        <v>0</v>
      </c>
      <c r="W770">
        <v>8642</v>
      </c>
      <c r="X770">
        <v>0</v>
      </c>
      <c r="Y770">
        <v>0</v>
      </c>
      <c r="Z770">
        <v>1</v>
      </c>
      <c r="AA770">
        <v>0.4</v>
      </c>
      <c r="AB770">
        <v>0.43</v>
      </c>
      <c r="AC770">
        <v>0.31</v>
      </c>
      <c r="AD770">
        <v>4</v>
      </c>
      <c r="AE770">
        <v>1.5</v>
      </c>
      <c r="AF770">
        <v>1.77</v>
      </c>
      <c r="AG770">
        <v>157.75</v>
      </c>
      <c r="AH770" t="s">
        <v>503</v>
      </c>
      <c r="AI770" t="s">
        <v>1700</v>
      </c>
      <c r="AJ770" t="s">
        <v>1701</v>
      </c>
      <c r="AK770">
        <v>5005565</v>
      </c>
      <c r="AL770">
        <v>5365427</v>
      </c>
      <c r="AM770">
        <v>5527976</v>
      </c>
      <c r="AN770">
        <v>3800739</v>
      </c>
      <c r="AO770">
        <v>4348168</v>
      </c>
      <c r="AP770">
        <v>4273679</v>
      </c>
      <c r="AQ770">
        <v>3792416</v>
      </c>
      <c r="AR770">
        <v>4108321</v>
      </c>
      <c r="AS770">
        <v>3323192</v>
      </c>
      <c r="AT770">
        <v>3181774</v>
      </c>
      <c r="AU770">
        <v>3307250</v>
      </c>
      <c r="AV770">
        <v>2895138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5299655.9021866601</v>
      </c>
      <c r="BD770">
        <v>4140862.0290423599</v>
      </c>
      <c r="BE770">
        <v>3741309.4333450501</v>
      </c>
      <c r="BF770">
        <v>3128053.99284341</v>
      </c>
      <c r="BG770">
        <v>0</v>
      </c>
      <c r="BH770">
        <v>267343.57306645799</v>
      </c>
      <c r="BI770">
        <v>296900.316771849</v>
      </c>
      <c r="BJ770">
        <v>395051.72978703602</v>
      </c>
      <c r="BK770">
        <v>211242.78926613001</v>
      </c>
      <c r="BL770">
        <v>0</v>
      </c>
    </row>
    <row r="771" spans="1:64" x14ac:dyDescent="0.3">
      <c r="A771">
        <v>8413</v>
      </c>
      <c r="B771">
        <v>14.169</v>
      </c>
      <c r="C771">
        <v>663.50909000000001</v>
      </c>
      <c r="D771">
        <f t="shared" si="11"/>
        <v>1.190640720020842</v>
      </c>
      <c r="E771" t="s">
        <v>1586</v>
      </c>
      <c r="F771" t="s">
        <v>512</v>
      </c>
      <c r="G771" t="s">
        <v>62</v>
      </c>
      <c r="H771">
        <v>0.83</v>
      </c>
      <c r="I771" t="b">
        <v>1</v>
      </c>
      <c r="J771">
        <v>8.6199999999999992</v>
      </c>
      <c r="K771">
        <v>663.50829999999996</v>
      </c>
      <c r="L771" t="s">
        <v>1587</v>
      </c>
      <c r="M771" t="s">
        <v>1138</v>
      </c>
      <c r="N771" t="s">
        <v>1588</v>
      </c>
      <c r="O771" t="s">
        <v>1589</v>
      </c>
      <c r="P771">
        <v>410</v>
      </c>
      <c r="Q771" t="b">
        <v>0</v>
      </c>
      <c r="R771" t="b">
        <v>1</v>
      </c>
      <c r="S771" t="b">
        <v>1</v>
      </c>
      <c r="T771" t="s">
        <v>63</v>
      </c>
      <c r="U771" t="b">
        <v>0</v>
      </c>
      <c r="V771" t="b">
        <v>0</v>
      </c>
      <c r="W771">
        <v>8413</v>
      </c>
      <c r="X771">
        <v>0</v>
      </c>
      <c r="Y771">
        <v>0</v>
      </c>
      <c r="Z771">
        <v>1</v>
      </c>
      <c r="AA771">
        <v>0.61</v>
      </c>
      <c r="AB771">
        <v>0.38</v>
      </c>
      <c r="AC771">
        <v>0.38</v>
      </c>
      <c r="AD771">
        <v>4</v>
      </c>
      <c r="AE771">
        <v>2</v>
      </c>
      <c r="AF771">
        <v>2.16</v>
      </c>
      <c r="AG771">
        <v>34464.910000000003</v>
      </c>
      <c r="AH771" t="s">
        <v>493</v>
      </c>
      <c r="AI771" t="s">
        <v>1594</v>
      </c>
      <c r="AJ771" t="s">
        <v>1595</v>
      </c>
      <c r="AK771">
        <v>836063173</v>
      </c>
      <c r="AL771">
        <v>1044935724</v>
      </c>
      <c r="AM771">
        <v>1003548074</v>
      </c>
      <c r="AN771">
        <v>803703948</v>
      </c>
      <c r="AO771">
        <v>869183427</v>
      </c>
      <c r="AP771">
        <v>872598722</v>
      </c>
      <c r="AQ771">
        <v>1071915865</v>
      </c>
      <c r="AR771">
        <v>1177495933</v>
      </c>
      <c r="AS771">
        <v>994533063</v>
      </c>
      <c r="AT771">
        <v>965970897</v>
      </c>
      <c r="AU771">
        <v>1057057796</v>
      </c>
      <c r="AV771">
        <v>991542205</v>
      </c>
      <c r="AW771">
        <v>0</v>
      </c>
      <c r="AX771">
        <v>229347</v>
      </c>
      <c r="AY771">
        <v>312130</v>
      </c>
      <c r="AZ771">
        <v>105034</v>
      </c>
      <c r="BA771">
        <v>20394</v>
      </c>
      <c r="BB771">
        <v>1165411</v>
      </c>
      <c r="BC771">
        <v>961515657.23026597</v>
      </c>
      <c r="BD771">
        <v>848495365.58841395</v>
      </c>
      <c r="BE771">
        <v>1081314953.85428</v>
      </c>
      <c r="BF771">
        <v>1004856965.87519</v>
      </c>
      <c r="BG771">
        <v>305385.88759476901</v>
      </c>
      <c r="BH771">
        <v>110598276.076162</v>
      </c>
      <c r="BI771">
        <v>38828074.927868903</v>
      </c>
      <c r="BJ771">
        <v>91842855.408120796</v>
      </c>
      <c r="BK771">
        <v>46980505.671015002</v>
      </c>
      <c r="BL771">
        <v>438199.03142606199</v>
      </c>
    </row>
    <row r="772" spans="1:64" x14ac:dyDescent="0.3">
      <c r="A772">
        <v>8643</v>
      </c>
      <c r="B772">
        <v>13.878</v>
      </c>
      <c r="C772">
        <v>675.50756999999999</v>
      </c>
      <c r="D772">
        <f t="shared" si="11"/>
        <v>1.0806676986439938</v>
      </c>
      <c r="E772" t="s">
        <v>1702</v>
      </c>
      <c r="F772" t="s">
        <v>512</v>
      </c>
      <c r="G772" t="s">
        <v>62</v>
      </c>
      <c r="H772">
        <v>0.06</v>
      </c>
      <c r="I772" t="b">
        <v>0</v>
      </c>
      <c r="J772">
        <v>8.6999999999999993</v>
      </c>
      <c r="K772">
        <v>675.50829999999996</v>
      </c>
      <c r="L772" t="s">
        <v>208</v>
      </c>
      <c r="M772" t="s">
        <v>1138</v>
      </c>
      <c r="N772" t="s">
        <v>1703</v>
      </c>
      <c r="O772" t="s">
        <v>1704</v>
      </c>
      <c r="P772">
        <v>530</v>
      </c>
      <c r="Q772" t="b">
        <v>0</v>
      </c>
      <c r="R772" t="b">
        <v>1</v>
      </c>
      <c r="S772" t="b">
        <v>0</v>
      </c>
      <c r="T772" t="s">
        <v>63</v>
      </c>
      <c r="U772" t="b">
        <v>0</v>
      </c>
      <c r="V772" t="b">
        <v>0</v>
      </c>
      <c r="W772">
        <v>8643</v>
      </c>
      <c r="X772">
        <v>0</v>
      </c>
      <c r="Y772">
        <v>0</v>
      </c>
      <c r="Z772">
        <v>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>
        <v>1</v>
      </c>
      <c r="AG772">
        <v>35.020000000000003</v>
      </c>
      <c r="AH772" t="s">
        <v>504</v>
      </c>
      <c r="AI772" t="s">
        <v>1705</v>
      </c>
      <c r="AJ772" t="s">
        <v>62</v>
      </c>
      <c r="AK772">
        <v>798609</v>
      </c>
      <c r="AL772">
        <v>971095</v>
      </c>
      <c r="AM772">
        <v>929151</v>
      </c>
      <c r="AN772">
        <v>799868</v>
      </c>
      <c r="AO772">
        <v>762259</v>
      </c>
      <c r="AP772">
        <v>854020</v>
      </c>
      <c r="AQ772">
        <v>1412810</v>
      </c>
      <c r="AR772">
        <v>1411324</v>
      </c>
      <c r="AS772">
        <v>1309952</v>
      </c>
      <c r="AT772">
        <v>879890</v>
      </c>
      <c r="AU772">
        <v>1028969</v>
      </c>
      <c r="AV772">
        <v>1086565</v>
      </c>
      <c r="AW772">
        <v>0</v>
      </c>
      <c r="AX772">
        <v>0</v>
      </c>
      <c r="AY772">
        <v>0</v>
      </c>
      <c r="AZ772">
        <v>7594</v>
      </c>
      <c r="BA772">
        <v>0</v>
      </c>
      <c r="BB772">
        <v>0</v>
      </c>
      <c r="BC772">
        <v>899618.26241018495</v>
      </c>
      <c r="BD772">
        <v>805382.56801071705</v>
      </c>
      <c r="BE772">
        <v>1378028.7139588399</v>
      </c>
      <c r="BF772">
        <v>998474.65131355601</v>
      </c>
      <c r="BG772">
        <v>1265.7381963656101</v>
      </c>
      <c r="BH772">
        <v>89955.656152551397</v>
      </c>
      <c r="BI772">
        <v>46128.190172351897</v>
      </c>
      <c r="BJ772">
        <v>58960.681497475503</v>
      </c>
      <c r="BK772">
        <v>106658.671892418</v>
      </c>
      <c r="BL772">
        <v>3100.4127290464398</v>
      </c>
    </row>
    <row r="773" spans="1:64" x14ac:dyDescent="0.3">
      <c r="A773">
        <v>8644</v>
      </c>
      <c r="B773">
        <v>14.036</v>
      </c>
      <c r="C773">
        <v>675.50762999999995</v>
      </c>
      <c r="D773">
        <f t="shared" si="11"/>
        <v>0.99184569606874595</v>
      </c>
      <c r="E773" t="s">
        <v>1702</v>
      </c>
      <c r="F773" t="s">
        <v>512</v>
      </c>
      <c r="G773" t="s">
        <v>62</v>
      </c>
      <c r="H773">
        <v>0.28000000000000003</v>
      </c>
      <c r="I773" t="b">
        <v>0</v>
      </c>
      <c r="J773">
        <v>8.6999999999999993</v>
      </c>
      <c r="K773">
        <v>675.50829999999996</v>
      </c>
      <c r="L773" t="s">
        <v>208</v>
      </c>
      <c r="M773" t="s">
        <v>1138</v>
      </c>
      <c r="N773" t="s">
        <v>1703</v>
      </c>
      <c r="O773" t="s">
        <v>1704</v>
      </c>
      <c r="P773">
        <v>530</v>
      </c>
      <c r="Q773" t="b">
        <v>0</v>
      </c>
      <c r="R773" t="b">
        <v>1</v>
      </c>
      <c r="S773" t="b">
        <v>0</v>
      </c>
      <c r="T773" t="s">
        <v>63</v>
      </c>
      <c r="U773" t="b">
        <v>0</v>
      </c>
      <c r="V773" t="b">
        <v>0</v>
      </c>
      <c r="W773">
        <v>8644</v>
      </c>
      <c r="X773">
        <v>0</v>
      </c>
      <c r="Y773">
        <v>0</v>
      </c>
      <c r="Z773">
        <v>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>
        <v>1</v>
      </c>
      <c r="AG773">
        <v>46.66</v>
      </c>
      <c r="AH773" t="s">
        <v>495</v>
      </c>
      <c r="AI773" t="s">
        <v>1706</v>
      </c>
      <c r="AJ773" t="s">
        <v>62</v>
      </c>
      <c r="AK773">
        <v>1528715</v>
      </c>
      <c r="AL773">
        <v>1594150</v>
      </c>
      <c r="AM773">
        <v>1499520</v>
      </c>
      <c r="AN773">
        <v>1191115</v>
      </c>
      <c r="AO773">
        <v>1401436</v>
      </c>
      <c r="AP773">
        <v>1310491</v>
      </c>
      <c r="AQ773">
        <v>2043063</v>
      </c>
      <c r="AR773">
        <v>2101640</v>
      </c>
      <c r="AS773">
        <v>2315318</v>
      </c>
      <c r="AT773">
        <v>1732854</v>
      </c>
      <c r="AU773">
        <v>1765779</v>
      </c>
      <c r="AV773">
        <v>1823020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1540794.8865312</v>
      </c>
      <c r="BD773">
        <v>1301014.08493824</v>
      </c>
      <c r="BE773">
        <v>2153340.35080026</v>
      </c>
      <c r="BF773">
        <v>1773884.4687117799</v>
      </c>
      <c r="BG773">
        <v>0</v>
      </c>
      <c r="BH773">
        <v>48457.897337527</v>
      </c>
      <c r="BI773">
        <v>105479.87312366501</v>
      </c>
      <c r="BJ773">
        <v>143301.950108107</v>
      </c>
      <c r="BK773">
        <v>45626.120509543602</v>
      </c>
      <c r="BL773">
        <v>0</v>
      </c>
    </row>
    <row r="774" spans="1:64" x14ac:dyDescent="0.3">
      <c r="A774">
        <v>8922</v>
      </c>
      <c r="B774">
        <v>14.467000000000001</v>
      </c>
      <c r="C774">
        <v>689.52324999999996</v>
      </c>
      <c r="D774">
        <f t="shared" ref="D774:D837" si="12">(ABS(K774-C774)/K774)*10^6</f>
        <v>0.98618767297672716</v>
      </c>
      <c r="E774" t="s">
        <v>1921</v>
      </c>
      <c r="F774" t="s">
        <v>512</v>
      </c>
      <c r="G774" t="s">
        <v>62</v>
      </c>
      <c r="H774">
        <v>0.67</v>
      </c>
      <c r="I774" t="b">
        <v>1</v>
      </c>
      <c r="J774">
        <v>9.08</v>
      </c>
      <c r="K774">
        <v>689.52392999999995</v>
      </c>
      <c r="L774" t="s">
        <v>217</v>
      </c>
      <c r="M774" t="s">
        <v>1138</v>
      </c>
      <c r="N774" t="s">
        <v>1922</v>
      </c>
      <c r="O774" t="s">
        <v>1923</v>
      </c>
      <c r="P774">
        <v>420</v>
      </c>
      <c r="Q774" t="b">
        <v>0</v>
      </c>
      <c r="R774" t="b">
        <v>1</v>
      </c>
      <c r="S774" t="b">
        <v>1</v>
      </c>
      <c r="T774" t="s">
        <v>63</v>
      </c>
      <c r="U774" t="b">
        <v>0</v>
      </c>
      <c r="V774" t="b">
        <v>0</v>
      </c>
      <c r="W774">
        <v>8922</v>
      </c>
      <c r="X774">
        <v>0</v>
      </c>
      <c r="Y774">
        <v>0</v>
      </c>
      <c r="Z774">
        <v>1</v>
      </c>
      <c r="AA774">
        <v>0.51</v>
      </c>
      <c r="AB774">
        <v>0.33</v>
      </c>
      <c r="AC774">
        <v>0.34</v>
      </c>
      <c r="AD774">
        <v>4</v>
      </c>
      <c r="AE774">
        <v>1.25</v>
      </c>
      <c r="AF774">
        <v>1.63</v>
      </c>
      <c r="AG774">
        <v>139.22</v>
      </c>
      <c r="AH774" t="s">
        <v>504</v>
      </c>
      <c r="AI774" t="s">
        <v>1924</v>
      </c>
      <c r="AJ774" t="s">
        <v>1925</v>
      </c>
      <c r="AK774">
        <v>1901001</v>
      </c>
      <c r="AL774">
        <v>2082469</v>
      </c>
      <c r="AM774">
        <v>2186092</v>
      </c>
      <c r="AN774">
        <v>1628031</v>
      </c>
      <c r="AO774">
        <v>1920881</v>
      </c>
      <c r="AP774">
        <v>1746653</v>
      </c>
      <c r="AQ774">
        <v>2982360</v>
      </c>
      <c r="AR774">
        <v>3058751</v>
      </c>
      <c r="AS774">
        <v>3039401</v>
      </c>
      <c r="AT774">
        <v>2227193</v>
      </c>
      <c r="AU774">
        <v>2154224</v>
      </c>
      <c r="AV774">
        <v>2044963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2056520.60989066</v>
      </c>
      <c r="BD774">
        <v>1765188.0726620201</v>
      </c>
      <c r="BE774">
        <v>3026837.1424063402</v>
      </c>
      <c r="BF774">
        <v>2142126.5629726001</v>
      </c>
      <c r="BG774">
        <v>0</v>
      </c>
      <c r="BH774">
        <v>144306.049998142</v>
      </c>
      <c r="BI774">
        <v>147302.13901493201</v>
      </c>
      <c r="BJ774">
        <v>39714.979905565197</v>
      </c>
      <c r="BK774">
        <v>91715.517125620696</v>
      </c>
      <c r="BL774">
        <v>0</v>
      </c>
    </row>
    <row r="775" spans="1:64" x14ac:dyDescent="0.3">
      <c r="A775">
        <v>7867</v>
      </c>
      <c r="B775">
        <v>12.813000000000001</v>
      </c>
      <c r="C775">
        <v>635.47637999999995</v>
      </c>
      <c r="D775">
        <f t="shared" si="12"/>
        <v>0.95990887105371625</v>
      </c>
      <c r="E775" t="s">
        <v>1345</v>
      </c>
      <c r="F775" t="s">
        <v>512</v>
      </c>
      <c r="G775" t="s">
        <v>62</v>
      </c>
      <c r="H775">
        <v>0.67</v>
      </c>
      <c r="I775" t="b">
        <v>1</v>
      </c>
      <c r="J775">
        <v>8.32</v>
      </c>
      <c r="K775">
        <v>635.47699</v>
      </c>
      <c r="L775" t="s">
        <v>177</v>
      </c>
      <c r="M775" t="s">
        <v>1138</v>
      </c>
      <c r="N775" t="s">
        <v>1346</v>
      </c>
      <c r="O775" t="s">
        <v>1347</v>
      </c>
      <c r="P775">
        <v>420</v>
      </c>
      <c r="Q775" t="b">
        <v>0</v>
      </c>
      <c r="R775" t="b">
        <v>1</v>
      </c>
      <c r="S775" t="b">
        <v>1</v>
      </c>
      <c r="T775" t="s">
        <v>63</v>
      </c>
      <c r="U775" t="b">
        <v>0</v>
      </c>
      <c r="V775" t="b">
        <v>0</v>
      </c>
      <c r="W775">
        <v>7867</v>
      </c>
      <c r="X775">
        <v>0</v>
      </c>
      <c r="Y775">
        <v>0</v>
      </c>
      <c r="Z775">
        <v>1</v>
      </c>
      <c r="AA775">
        <v>0.77</v>
      </c>
      <c r="AB775">
        <v>0.71</v>
      </c>
      <c r="AC775">
        <v>0.6</v>
      </c>
      <c r="AD775">
        <v>4</v>
      </c>
      <c r="AE775">
        <v>1</v>
      </c>
      <c r="AF775">
        <v>1.72</v>
      </c>
      <c r="AG775">
        <v>208.7</v>
      </c>
      <c r="AH775" t="s">
        <v>503</v>
      </c>
      <c r="AI775" t="s">
        <v>1348</v>
      </c>
      <c r="AJ775" t="s">
        <v>1349</v>
      </c>
      <c r="AK775">
        <v>1941149</v>
      </c>
      <c r="AL775">
        <v>2431068</v>
      </c>
      <c r="AM775">
        <v>2546750</v>
      </c>
      <c r="AN775">
        <v>2394020</v>
      </c>
      <c r="AO775">
        <v>2677423</v>
      </c>
      <c r="AP775">
        <v>2594093</v>
      </c>
      <c r="AQ775">
        <v>3080269</v>
      </c>
      <c r="AR775">
        <v>2996054</v>
      </c>
      <c r="AS775">
        <v>2923328</v>
      </c>
      <c r="AT775">
        <v>3434965</v>
      </c>
      <c r="AU775">
        <v>3749920</v>
      </c>
      <c r="AV775">
        <v>3603199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2306322.4378882302</v>
      </c>
      <c r="BD775">
        <v>2555178.5246373601</v>
      </c>
      <c r="BE775">
        <v>2999883.7308305898</v>
      </c>
      <c r="BF775">
        <v>3596027.9799149898</v>
      </c>
      <c r="BG775">
        <v>0</v>
      </c>
      <c r="BH775">
        <v>321495.69795808702</v>
      </c>
      <c r="BI775">
        <v>145653.80971695701</v>
      </c>
      <c r="BJ775">
        <v>78540.794908765194</v>
      </c>
      <c r="BK775">
        <v>157599.79716276401</v>
      </c>
      <c r="BL775">
        <v>0</v>
      </c>
    </row>
    <row r="776" spans="1:64" x14ac:dyDescent="0.3">
      <c r="A776">
        <v>8363</v>
      </c>
      <c r="B776">
        <v>13.021000000000001</v>
      </c>
      <c r="C776">
        <v>661.49199999999996</v>
      </c>
      <c r="D776">
        <f t="shared" si="12"/>
        <v>0.92215693845999847</v>
      </c>
      <c r="E776" t="s">
        <v>1553</v>
      </c>
      <c r="F776" t="s">
        <v>512</v>
      </c>
      <c r="G776" t="s">
        <v>62</v>
      </c>
      <c r="H776">
        <v>0.67</v>
      </c>
      <c r="I776" t="b">
        <v>1</v>
      </c>
      <c r="J776">
        <v>8.5500000000000007</v>
      </c>
      <c r="K776">
        <v>661.49261000000001</v>
      </c>
      <c r="L776" t="s">
        <v>1554</v>
      </c>
      <c r="M776" t="s">
        <v>1138</v>
      </c>
      <c r="N776" t="s">
        <v>1555</v>
      </c>
      <c r="O776" t="s">
        <v>1556</v>
      </c>
      <c r="P776">
        <v>420</v>
      </c>
      <c r="Q776" t="b">
        <v>0</v>
      </c>
      <c r="R776" t="b">
        <v>1</v>
      </c>
      <c r="S776" t="b">
        <v>1</v>
      </c>
      <c r="T776" t="s">
        <v>63</v>
      </c>
      <c r="U776" t="b">
        <v>0</v>
      </c>
      <c r="V776" t="b">
        <v>0</v>
      </c>
      <c r="W776">
        <v>8363</v>
      </c>
      <c r="X776">
        <v>0</v>
      </c>
      <c r="Y776">
        <v>0</v>
      </c>
      <c r="Z776">
        <v>1</v>
      </c>
      <c r="AA776">
        <v>0.77</v>
      </c>
      <c r="AB776">
        <v>0.71</v>
      </c>
      <c r="AC776">
        <v>0.6</v>
      </c>
      <c r="AD776">
        <v>4</v>
      </c>
      <c r="AE776">
        <v>1</v>
      </c>
      <c r="AF776">
        <v>1.72</v>
      </c>
      <c r="AG776">
        <v>116.53</v>
      </c>
      <c r="AH776" t="s">
        <v>496</v>
      </c>
      <c r="AI776" t="s">
        <v>1557</v>
      </c>
      <c r="AJ776" t="s">
        <v>1558</v>
      </c>
      <c r="AK776">
        <v>2545317</v>
      </c>
      <c r="AL776">
        <v>2761208</v>
      </c>
      <c r="AM776">
        <v>3642744</v>
      </c>
      <c r="AN776">
        <v>2268584</v>
      </c>
      <c r="AO776">
        <v>2386132</v>
      </c>
      <c r="AP776">
        <v>2620281</v>
      </c>
      <c r="AQ776">
        <v>5197695</v>
      </c>
      <c r="AR776">
        <v>4868175</v>
      </c>
      <c r="AS776">
        <v>4611598</v>
      </c>
      <c r="AT776">
        <v>3471837</v>
      </c>
      <c r="AU776">
        <v>3249405</v>
      </c>
      <c r="AV776">
        <v>3386025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2983089.5634825602</v>
      </c>
      <c r="BD776">
        <v>2424998.9038502201</v>
      </c>
      <c r="BE776">
        <v>4892489.2775566299</v>
      </c>
      <c r="BF776">
        <v>3369089.05240088</v>
      </c>
      <c r="BG776">
        <v>0</v>
      </c>
      <c r="BH776">
        <v>581386.40425317502</v>
      </c>
      <c r="BI776">
        <v>179040.759422848</v>
      </c>
      <c r="BJ776">
        <v>293803.71139123599</v>
      </c>
      <c r="BK776">
        <v>112178.867064926</v>
      </c>
      <c r="BL776">
        <v>0</v>
      </c>
    </row>
    <row r="777" spans="1:64" x14ac:dyDescent="0.3">
      <c r="A777">
        <v>8645</v>
      </c>
      <c r="B777">
        <v>13.711</v>
      </c>
      <c r="C777">
        <v>675.50769000000003</v>
      </c>
      <c r="D777">
        <f t="shared" si="12"/>
        <v>0.90302369332519972</v>
      </c>
      <c r="E777" t="s">
        <v>1702</v>
      </c>
      <c r="F777" t="s">
        <v>512</v>
      </c>
      <c r="G777" t="s">
        <v>62</v>
      </c>
      <c r="H777">
        <v>0.28000000000000003</v>
      </c>
      <c r="I777" t="b">
        <v>0</v>
      </c>
      <c r="J777">
        <v>8.6999999999999993</v>
      </c>
      <c r="K777">
        <v>675.50829999999996</v>
      </c>
      <c r="L777" t="s">
        <v>208</v>
      </c>
      <c r="M777" t="s">
        <v>1138</v>
      </c>
      <c r="N777" t="s">
        <v>1703</v>
      </c>
      <c r="O777" t="s">
        <v>1704</v>
      </c>
      <c r="P777">
        <v>530</v>
      </c>
      <c r="Q777" t="b">
        <v>0</v>
      </c>
      <c r="R777" t="b">
        <v>1</v>
      </c>
      <c r="S777" t="b">
        <v>0</v>
      </c>
      <c r="T777" t="s">
        <v>63</v>
      </c>
      <c r="U777" t="b">
        <v>0</v>
      </c>
      <c r="V777" t="b">
        <v>0</v>
      </c>
      <c r="W777">
        <v>8645</v>
      </c>
      <c r="X777">
        <v>0</v>
      </c>
      <c r="Y777">
        <v>0</v>
      </c>
      <c r="Z777">
        <v>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>
        <v>1</v>
      </c>
      <c r="AG777">
        <v>45.08</v>
      </c>
      <c r="AH777" t="s">
        <v>494</v>
      </c>
      <c r="AI777" t="s">
        <v>1707</v>
      </c>
      <c r="AJ777" t="s">
        <v>62</v>
      </c>
      <c r="AK777">
        <v>1012276</v>
      </c>
      <c r="AL777">
        <v>1636995</v>
      </c>
      <c r="AM777">
        <v>1835551</v>
      </c>
      <c r="AN777">
        <v>849691</v>
      </c>
      <c r="AO777">
        <v>1009330</v>
      </c>
      <c r="AP777">
        <v>815179</v>
      </c>
      <c r="AQ777">
        <v>1148063</v>
      </c>
      <c r="AR777">
        <v>1733234</v>
      </c>
      <c r="AS777">
        <v>1199454</v>
      </c>
      <c r="AT777">
        <v>1164500</v>
      </c>
      <c r="AU777">
        <v>1394437</v>
      </c>
      <c r="AV777">
        <v>1024499</v>
      </c>
      <c r="AW777">
        <v>0</v>
      </c>
      <c r="AX777">
        <v>0</v>
      </c>
      <c r="AY777">
        <v>0</v>
      </c>
      <c r="AZ777">
        <v>7594</v>
      </c>
      <c r="BA777">
        <v>0</v>
      </c>
      <c r="BB777">
        <v>0</v>
      </c>
      <c r="BC777">
        <v>1494940.5706861599</v>
      </c>
      <c r="BD777">
        <v>891399.82826532202</v>
      </c>
      <c r="BE777">
        <v>1360250.5953730701</v>
      </c>
      <c r="BF777">
        <v>1194478.6106916801</v>
      </c>
      <c r="BG777">
        <v>1265.7381963656101</v>
      </c>
      <c r="BH777">
        <v>429627.80251744803</v>
      </c>
      <c r="BI777">
        <v>103577.787747066</v>
      </c>
      <c r="BJ777">
        <v>324033.66187825502</v>
      </c>
      <c r="BK777">
        <v>186781.81375079701</v>
      </c>
      <c r="BL777">
        <v>3100.4127290464398</v>
      </c>
    </row>
    <row r="778" spans="1:64" x14ac:dyDescent="0.3">
      <c r="A778">
        <v>9537</v>
      </c>
      <c r="B778">
        <v>17.396999999999998</v>
      </c>
      <c r="C778">
        <v>719.57030999999995</v>
      </c>
      <c r="D778">
        <f t="shared" si="12"/>
        <v>0.84772742074056273</v>
      </c>
      <c r="E778" t="s">
        <v>2386</v>
      </c>
      <c r="F778" t="s">
        <v>512</v>
      </c>
      <c r="G778" t="s">
        <v>62</v>
      </c>
      <c r="H778">
        <v>0.56000000000000005</v>
      </c>
      <c r="I778" t="b">
        <v>0</v>
      </c>
      <c r="J778">
        <v>10.17</v>
      </c>
      <c r="K778">
        <v>719.57092</v>
      </c>
      <c r="L778" t="s">
        <v>241</v>
      </c>
      <c r="M778" t="s">
        <v>1138</v>
      </c>
      <c r="N778" t="s">
        <v>2387</v>
      </c>
      <c r="O778" t="s">
        <v>2388</v>
      </c>
      <c r="P778">
        <v>530</v>
      </c>
      <c r="Q778" t="b">
        <v>0</v>
      </c>
      <c r="R778" t="b">
        <v>1</v>
      </c>
      <c r="S778" t="b">
        <v>0</v>
      </c>
      <c r="T778" t="s">
        <v>63</v>
      </c>
      <c r="U778" t="b">
        <v>0</v>
      </c>
      <c r="V778" t="b">
        <v>0</v>
      </c>
      <c r="W778">
        <v>9537</v>
      </c>
      <c r="X778">
        <v>0</v>
      </c>
      <c r="Y778">
        <v>0</v>
      </c>
      <c r="Z778">
        <v>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>
        <v>1</v>
      </c>
      <c r="AG778">
        <v>11.11</v>
      </c>
      <c r="AH778" t="s">
        <v>504</v>
      </c>
      <c r="AI778" t="s">
        <v>2389</v>
      </c>
      <c r="AJ778" t="s">
        <v>62</v>
      </c>
      <c r="AK778">
        <v>229285</v>
      </c>
      <c r="AL778">
        <v>286679</v>
      </c>
      <c r="AM778">
        <v>334540</v>
      </c>
      <c r="AN778">
        <v>150003</v>
      </c>
      <c r="AO778">
        <v>190853</v>
      </c>
      <c r="AP778">
        <v>151173</v>
      </c>
      <c r="AQ778">
        <v>167860</v>
      </c>
      <c r="AR778">
        <v>228280</v>
      </c>
      <c r="AS778">
        <v>137439</v>
      </c>
      <c r="AT778">
        <v>83255</v>
      </c>
      <c r="AU778">
        <v>90486</v>
      </c>
      <c r="AV778">
        <v>95032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283501.42886588798</v>
      </c>
      <c r="BD778">
        <v>164009.93062983899</v>
      </c>
      <c r="BE778">
        <v>177859.349609892</v>
      </c>
      <c r="BF778">
        <v>89591.028440477297</v>
      </c>
      <c r="BG778">
        <v>0</v>
      </c>
      <c r="BH778">
        <v>52699.696624390097</v>
      </c>
      <c r="BI778">
        <v>23254.5377599079</v>
      </c>
      <c r="BJ778">
        <v>46238.601964477602</v>
      </c>
      <c r="BK778">
        <v>5939.2570787456998</v>
      </c>
      <c r="BL778">
        <v>0</v>
      </c>
    </row>
    <row r="779" spans="1:64" x14ac:dyDescent="0.3">
      <c r="A779">
        <v>8684</v>
      </c>
      <c r="B779">
        <v>15.33</v>
      </c>
      <c r="C779">
        <v>677.52337999999997</v>
      </c>
      <c r="D779">
        <f t="shared" si="12"/>
        <v>0.81177944515646205</v>
      </c>
      <c r="E779" t="s">
        <v>1746</v>
      </c>
      <c r="F779" t="s">
        <v>512</v>
      </c>
      <c r="G779" t="s">
        <v>62</v>
      </c>
      <c r="H779">
        <v>0.72</v>
      </c>
      <c r="I779" t="b">
        <v>1</v>
      </c>
      <c r="J779">
        <v>8.98</v>
      </c>
      <c r="K779">
        <v>677.52392999999995</v>
      </c>
      <c r="L779" t="s">
        <v>1747</v>
      </c>
      <c r="M779" t="s">
        <v>1138</v>
      </c>
      <c r="N779" t="s">
        <v>1748</v>
      </c>
      <c r="O779" t="s">
        <v>1749</v>
      </c>
      <c r="P779">
        <v>410</v>
      </c>
      <c r="Q779" t="b">
        <v>0</v>
      </c>
      <c r="R779" t="b">
        <v>1</v>
      </c>
      <c r="S779" t="b">
        <v>1</v>
      </c>
      <c r="T779" t="s">
        <v>63</v>
      </c>
      <c r="U779" t="b">
        <v>0</v>
      </c>
      <c r="V779" t="b">
        <v>0</v>
      </c>
      <c r="W779">
        <v>8684</v>
      </c>
      <c r="X779">
        <v>0</v>
      </c>
      <c r="Y779">
        <v>0</v>
      </c>
      <c r="Z779">
        <v>1</v>
      </c>
      <c r="AA779">
        <v>0.72</v>
      </c>
      <c r="AB779">
        <v>0.65</v>
      </c>
      <c r="AC779">
        <v>0.57999999999999996</v>
      </c>
      <c r="AD779">
        <v>4</v>
      </c>
      <c r="AE779">
        <v>1.75</v>
      </c>
      <c r="AF779">
        <v>2.17</v>
      </c>
      <c r="AG779">
        <v>1898.51</v>
      </c>
      <c r="AH779" t="s">
        <v>495</v>
      </c>
      <c r="AI779" t="s">
        <v>1750</v>
      </c>
      <c r="AJ779" t="s">
        <v>1751</v>
      </c>
      <c r="AK779">
        <v>89404071</v>
      </c>
      <c r="AL779">
        <v>100611515</v>
      </c>
      <c r="AM779">
        <v>109157707</v>
      </c>
      <c r="AN779">
        <v>86778153</v>
      </c>
      <c r="AO779">
        <v>89442544</v>
      </c>
      <c r="AP779">
        <v>83200615</v>
      </c>
      <c r="AQ779">
        <v>119024675</v>
      </c>
      <c r="AR779">
        <v>119974855</v>
      </c>
      <c r="AS779">
        <v>110848222</v>
      </c>
      <c r="AT779">
        <v>100113839</v>
      </c>
      <c r="AU779">
        <v>112800296</v>
      </c>
      <c r="AV779">
        <v>111853092</v>
      </c>
      <c r="AW779">
        <v>0</v>
      </c>
      <c r="AX779">
        <v>0</v>
      </c>
      <c r="AY779">
        <v>6599</v>
      </c>
      <c r="AZ779">
        <v>8232</v>
      </c>
      <c r="BA779">
        <v>277364</v>
      </c>
      <c r="BB779">
        <v>80588</v>
      </c>
      <c r="BC779">
        <v>99724431.159175605</v>
      </c>
      <c r="BD779">
        <v>86473770.9930107</v>
      </c>
      <c r="BE779">
        <v>116615917.156844</v>
      </c>
      <c r="BF779">
        <v>108255742.57532801</v>
      </c>
      <c r="BG779">
        <v>62130.339018914798</v>
      </c>
      <c r="BH779">
        <v>9906650.3357655909</v>
      </c>
      <c r="BI779">
        <v>3132076.9982045898</v>
      </c>
      <c r="BJ779">
        <v>5017513.6071141502</v>
      </c>
      <c r="BK779">
        <v>7066982.3923265999</v>
      </c>
      <c r="BL779">
        <v>109886.632451407</v>
      </c>
    </row>
    <row r="780" spans="1:64" x14ac:dyDescent="0.3">
      <c r="A780">
        <v>8923</v>
      </c>
      <c r="B780">
        <v>14.619</v>
      </c>
      <c r="C780">
        <v>689.52337999999997</v>
      </c>
      <c r="D780">
        <f t="shared" si="12"/>
        <v>0.79765179429758959</v>
      </c>
      <c r="E780" t="s">
        <v>1921</v>
      </c>
      <c r="F780" t="s">
        <v>512</v>
      </c>
      <c r="G780" t="s">
        <v>62</v>
      </c>
      <c r="H780">
        <v>0.67</v>
      </c>
      <c r="I780" t="b">
        <v>1</v>
      </c>
      <c r="J780">
        <v>9.08</v>
      </c>
      <c r="K780">
        <v>689.52392999999995</v>
      </c>
      <c r="L780" t="s">
        <v>217</v>
      </c>
      <c r="M780" t="s">
        <v>1138</v>
      </c>
      <c r="N780" t="s">
        <v>1922</v>
      </c>
      <c r="O780" t="s">
        <v>1923</v>
      </c>
      <c r="P780">
        <v>420</v>
      </c>
      <c r="Q780" t="b">
        <v>0</v>
      </c>
      <c r="R780" t="b">
        <v>1</v>
      </c>
      <c r="S780" t="b">
        <v>1</v>
      </c>
      <c r="T780" t="s">
        <v>63</v>
      </c>
      <c r="U780" t="b">
        <v>0</v>
      </c>
      <c r="V780" t="b">
        <v>0</v>
      </c>
      <c r="W780">
        <v>8923</v>
      </c>
      <c r="X780">
        <v>0</v>
      </c>
      <c r="Y780">
        <v>0</v>
      </c>
      <c r="Z780">
        <v>1</v>
      </c>
      <c r="AA780">
        <v>0.73</v>
      </c>
      <c r="AB780">
        <v>0.66</v>
      </c>
      <c r="AC780">
        <v>0.56000000000000005</v>
      </c>
      <c r="AD780">
        <v>4</v>
      </c>
      <c r="AE780">
        <v>1</v>
      </c>
      <c r="AF780">
        <v>1.68</v>
      </c>
      <c r="AG780">
        <v>155.88</v>
      </c>
      <c r="AH780" t="s">
        <v>504</v>
      </c>
      <c r="AI780" t="s">
        <v>1926</v>
      </c>
      <c r="AJ780" t="s">
        <v>1927</v>
      </c>
      <c r="AK780">
        <v>3941069</v>
      </c>
      <c r="AL780">
        <v>4913287</v>
      </c>
      <c r="AM780">
        <v>4428944</v>
      </c>
      <c r="AN780">
        <v>3028379</v>
      </c>
      <c r="AO780">
        <v>2839255</v>
      </c>
      <c r="AP780">
        <v>3211223</v>
      </c>
      <c r="AQ780">
        <v>6036710</v>
      </c>
      <c r="AR780">
        <v>5404497</v>
      </c>
      <c r="AS780">
        <v>5545585</v>
      </c>
      <c r="AT780">
        <v>4052665</v>
      </c>
      <c r="AU780">
        <v>4683006</v>
      </c>
      <c r="AV780">
        <v>4482193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4427766.7648581304</v>
      </c>
      <c r="BD780">
        <v>3026285.8325446402</v>
      </c>
      <c r="BE780">
        <v>5662263.7660495397</v>
      </c>
      <c r="BF780">
        <v>4405954.7357992399</v>
      </c>
      <c r="BG780">
        <v>0</v>
      </c>
      <c r="BH780">
        <v>486110.00385511102</v>
      </c>
      <c r="BI780">
        <v>185992.69326750399</v>
      </c>
      <c r="BJ780">
        <v>331864.13955760503</v>
      </c>
      <c r="BK780">
        <v>322012.00660919503</v>
      </c>
      <c r="BL780">
        <v>0</v>
      </c>
    </row>
    <row r="781" spans="1:64" x14ac:dyDescent="0.3">
      <c r="A781">
        <v>7868</v>
      </c>
      <c r="B781">
        <v>12.593999999999999</v>
      </c>
      <c r="C781">
        <v>635.47649999999999</v>
      </c>
      <c r="D781">
        <f t="shared" si="12"/>
        <v>0.77107433899915745</v>
      </c>
      <c r="E781" t="s">
        <v>1350</v>
      </c>
      <c r="F781" t="s">
        <v>512</v>
      </c>
      <c r="G781" t="s">
        <v>62</v>
      </c>
      <c r="H781">
        <v>0.67</v>
      </c>
      <c r="I781" t="b">
        <v>1</v>
      </c>
      <c r="J781">
        <v>8.2200000000000006</v>
      </c>
      <c r="K781">
        <v>635.47699</v>
      </c>
      <c r="L781" t="s">
        <v>177</v>
      </c>
      <c r="M781" t="s">
        <v>1138</v>
      </c>
      <c r="N781" t="s">
        <v>1351</v>
      </c>
      <c r="O781" t="s">
        <v>1352</v>
      </c>
      <c r="P781">
        <v>410</v>
      </c>
      <c r="Q781" t="b">
        <v>0</v>
      </c>
      <c r="R781" t="b">
        <v>1</v>
      </c>
      <c r="S781" t="b">
        <v>1</v>
      </c>
      <c r="T781" t="s">
        <v>63</v>
      </c>
      <c r="U781" t="b">
        <v>0</v>
      </c>
      <c r="V781" t="b">
        <v>0</v>
      </c>
      <c r="W781">
        <v>7868</v>
      </c>
      <c r="X781">
        <v>0</v>
      </c>
      <c r="Y781">
        <v>0</v>
      </c>
      <c r="Z781">
        <v>1</v>
      </c>
      <c r="AA781">
        <v>0.54</v>
      </c>
      <c r="AB781">
        <v>0.34</v>
      </c>
      <c r="AC781">
        <v>0.36</v>
      </c>
      <c r="AD781">
        <v>4</v>
      </c>
      <c r="AE781">
        <v>2</v>
      </c>
      <c r="AF781">
        <v>2.13</v>
      </c>
      <c r="AG781">
        <v>379.62</v>
      </c>
      <c r="AH781" t="s">
        <v>496</v>
      </c>
      <c r="AI781" t="s">
        <v>1353</v>
      </c>
      <c r="AJ781" t="s">
        <v>1354</v>
      </c>
      <c r="AK781">
        <v>4942149</v>
      </c>
      <c r="AL781">
        <v>5863853</v>
      </c>
      <c r="AM781">
        <v>6307583</v>
      </c>
      <c r="AN781">
        <v>4538806</v>
      </c>
      <c r="AO781">
        <v>5054642</v>
      </c>
      <c r="AP781">
        <v>4944507</v>
      </c>
      <c r="AQ781">
        <v>5733556</v>
      </c>
      <c r="AR781">
        <v>6442768</v>
      </c>
      <c r="AS781">
        <v>5803911</v>
      </c>
      <c r="AT781">
        <v>5822083</v>
      </c>
      <c r="AU781">
        <v>6738977</v>
      </c>
      <c r="AV781">
        <v>6043517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5704528.2513308199</v>
      </c>
      <c r="BD781">
        <v>4845984.9329918204</v>
      </c>
      <c r="BE781">
        <v>5993411.4706067098</v>
      </c>
      <c r="BF781">
        <v>6201525.9052700903</v>
      </c>
      <c r="BG781">
        <v>0</v>
      </c>
      <c r="BH781">
        <v>696520.70074537594</v>
      </c>
      <c r="BI781">
        <v>271664.141680306</v>
      </c>
      <c r="BJ781">
        <v>390740.64852700097</v>
      </c>
      <c r="BK781">
        <v>478433.63942827599</v>
      </c>
      <c r="BL781">
        <v>0</v>
      </c>
    </row>
    <row r="782" spans="1:64" x14ac:dyDescent="0.3">
      <c r="A782">
        <v>9538</v>
      </c>
      <c r="B782">
        <v>17.713999999999999</v>
      </c>
      <c r="C782">
        <v>719.57037000000003</v>
      </c>
      <c r="D782">
        <f t="shared" si="12"/>
        <v>0.76434439565126611</v>
      </c>
      <c r="E782" t="s">
        <v>2386</v>
      </c>
      <c r="F782" t="s">
        <v>512</v>
      </c>
      <c r="G782" t="s">
        <v>62</v>
      </c>
      <c r="H782">
        <v>0.67</v>
      </c>
      <c r="I782" t="b">
        <v>0</v>
      </c>
      <c r="J782">
        <v>10.17</v>
      </c>
      <c r="K782">
        <v>719.57092</v>
      </c>
      <c r="L782" t="s">
        <v>241</v>
      </c>
      <c r="M782" t="s">
        <v>1138</v>
      </c>
      <c r="N782" t="s">
        <v>2387</v>
      </c>
      <c r="O782" t="s">
        <v>2388</v>
      </c>
      <c r="P782">
        <v>530</v>
      </c>
      <c r="Q782" t="b">
        <v>0</v>
      </c>
      <c r="R782" t="b">
        <v>1</v>
      </c>
      <c r="S782" t="b">
        <v>0</v>
      </c>
      <c r="T782" t="s">
        <v>63</v>
      </c>
      <c r="U782" t="b">
        <v>0</v>
      </c>
      <c r="V782" t="b">
        <v>0</v>
      </c>
      <c r="W782">
        <v>9538</v>
      </c>
      <c r="X782">
        <v>0</v>
      </c>
      <c r="Y782">
        <v>0</v>
      </c>
      <c r="Z782">
        <v>1</v>
      </c>
      <c r="AA782">
        <v>-1</v>
      </c>
      <c r="AB782">
        <v>-1</v>
      </c>
      <c r="AC782">
        <v>-1</v>
      </c>
      <c r="AD782">
        <v>-1</v>
      </c>
      <c r="AE782">
        <v>-1</v>
      </c>
      <c r="AF782">
        <v>1</v>
      </c>
      <c r="AG782">
        <v>37.1</v>
      </c>
      <c r="AH782" t="s">
        <v>502</v>
      </c>
      <c r="AI782" t="s">
        <v>2390</v>
      </c>
      <c r="AJ782" t="s">
        <v>62</v>
      </c>
      <c r="AK782">
        <v>584581</v>
      </c>
      <c r="AL782">
        <v>731166</v>
      </c>
      <c r="AM782">
        <v>690113</v>
      </c>
      <c r="AN782">
        <v>545497</v>
      </c>
      <c r="AO782">
        <v>553739</v>
      </c>
      <c r="AP782">
        <v>585668</v>
      </c>
      <c r="AQ782">
        <v>773964</v>
      </c>
      <c r="AR782">
        <v>815823</v>
      </c>
      <c r="AS782">
        <v>654967</v>
      </c>
      <c r="AT782">
        <v>704932</v>
      </c>
      <c r="AU782">
        <v>698066</v>
      </c>
      <c r="AV782">
        <v>623223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668619.81336083799</v>
      </c>
      <c r="BD782">
        <v>561634.81077961996</v>
      </c>
      <c r="BE782">
        <v>748251.45410478604</v>
      </c>
      <c r="BF782">
        <v>675407.29671889998</v>
      </c>
      <c r="BG782">
        <v>0</v>
      </c>
      <c r="BH782">
        <v>75619.459739845799</v>
      </c>
      <c r="BI782">
        <v>21217.745747279601</v>
      </c>
      <c r="BJ782">
        <v>83453.944139648796</v>
      </c>
      <c r="BK782">
        <v>45322.777572195802</v>
      </c>
      <c r="BL782">
        <v>0</v>
      </c>
    </row>
    <row r="783" spans="1:64" x14ac:dyDescent="0.3">
      <c r="A783">
        <v>9799</v>
      </c>
      <c r="B783">
        <v>17.93</v>
      </c>
      <c r="C783">
        <v>731.47644000000003</v>
      </c>
      <c r="D783">
        <f t="shared" si="12"/>
        <v>0.75190335102082373</v>
      </c>
      <c r="E783" t="s">
        <v>2506</v>
      </c>
      <c r="F783" t="s">
        <v>512</v>
      </c>
      <c r="G783" t="s">
        <v>62</v>
      </c>
      <c r="H783">
        <v>0.44</v>
      </c>
      <c r="I783" t="b">
        <v>0</v>
      </c>
      <c r="J783">
        <v>7.76</v>
      </c>
      <c r="K783">
        <v>731.47699</v>
      </c>
      <c r="L783" t="s">
        <v>2507</v>
      </c>
      <c r="M783" t="s">
        <v>1138</v>
      </c>
      <c r="N783" t="s">
        <v>2508</v>
      </c>
      <c r="O783" t="s">
        <v>2509</v>
      </c>
      <c r="P783">
        <v>530</v>
      </c>
      <c r="Q783" t="b">
        <v>0</v>
      </c>
      <c r="R783" t="b">
        <v>1</v>
      </c>
      <c r="S783" t="b">
        <v>0</v>
      </c>
      <c r="T783" t="s">
        <v>63</v>
      </c>
      <c r="U783" t="b">
        <v>0</v>
      </c>
      <c r="V783" t="b">
        <v>0</v>
      </c>
      <c r="W783">
        <v>9799</v>
      </c>
      <c r="X783">
        <v>0</v>
      </c>
      <c r="Y783">
        <v>0</v>
      </c>
      <c r="Z783">
        <v>1</v>
      </c>
      <c r="AA783">
        <v>-1</v>
      </c>
      <c r="AB783">
        <v>-1</v>
      </c>
      <c r="AC783">
        <v>-1</v>
      </c>
      <c r="AD783">
        <v>-1</v>
      </c>
      <c r="AE783">
        <v>-1</v>
      </c>
      <c r="AF783">
        <v>1</v>
      </c>
      <c r="AG783">
        <v>21.7</v>
      </c>
      <c r="AH783" t="s">
        <v>494</v>
      </c>
      <c r="AI783" t="s">
        <v>2510</v>
      </c>
      <c r="AJ783" t="s">
        <v>62</v>
      </c>
      <c r="AK783">
        <v>544489</v>
      </c>
      <c r="AL783">
        <v>623786</v>
      </c>
      <c r="AM783">
        <v>796521</v>
      </c>
      <c r="AN783">
        <v>185199</v>
      </c>
      <c r="AO783">
        <v>496846</v>
      </c>
      <c r="AP783">
        <v>462207</v>
      </c>
      <c r="AQ783">
        <v>394932</v>
      </c>
      <c r="AR783">
        <v>691594</v>
      </c>
      <c r="AS783">
        <v>370330</v>
      </c>
      <c r="AT783">
        <v>323080</v>
      </c>
      <c r="AU783">
        <v>225466</v>
      </c>
      <c r="AV783">
        <v>120151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654931.86619706696</v>
      </c>
      <c r="BD783">
        <v>381417.35210266802</v>
      </c>
      <c r="BE783">
        <v>485618.88078749401</v>
      </c>
      <c r="BF783">
        <v>222898.887991253</v>
      </c>
      <c r="BG783">
        <v>0</v>
      </c>
      <c r="BH783">
        <v>128870.735147489</v>
      </c>
      <c r="BI783">
        <v>170810.285539495</v>
      </c>
      <c r="BJ783">
        <v>178803.60839270501</v>
      </c>
      <c r="BK783">
        <v>101488.56869144</v>
      </c>
      <c r="BL783">
        <v>0</v>
      </c>
    </row>
    <row r="784" spans="1:64" x14ac:dyDescent="0.3">
      <c r="A784">
        <v>9378</v>
      </c>
      <c r="B784">
        <v>13.38</v>
      </c>
      <c r="C784">
        <v>711.50780999999995</v>
      </c>
      <c r="D784">
        <f t="shared" si="12"/>
        <v>0.6886778411628145</v>
      </c>
      <c r="E784" t="s">
        <v>2257</v>
      </c>
      <c r="F784" t="s">
        <v>512</v>
      </c>
      <c r="G784" t="s">
        <v>62</v>
      </c>
      <c r="H784">
        <v>0.67</v>
      </c>
      <c r="I784" t="b">
        <v>1</v>
      </c>
      <c r="J784">
        <v>8.6</v>
      </c>
      <c r="K784">
        <v>711.50829999999996</v>
      </c>
      <c r="L784" t="s">
        <v>2258</v>
      </c>
      <c r="M784" t="s">
        <v>1138</v>
      </c>
      <c r="N784" t="s">
        <v>2259</v>
      </c>
      <c r="O784" t="s">
        <v>2260</v>
      </c>
      <c r="P784">
        <v>420</v>
      </c>
      <c r="Q784" t="b">
        <v>0</v>
      </c>
      <c r="R784" t="b">
        <v>1</v>
      </c>
      <c r="S784" t="b">
        <v>1</v>
      </c>
      <c r="T784" t="s">
        <v>63</v>
      </c>
      <c r="U784" t="b">
        <v>0</v>
      </c>
      <c r="V784" t="b">
        <v>0</v>
      </c>
      <c r="W784">
        <v>9378</v>
      </c>
      <c r="X784">
        <v>0</v>
      </c>
      <c r="Y784">
        <v>0</v>
      </c>
      <c r="Z784">
        <v>1</v>
      </c>
      <c r="AA784">
        <v>0.72</v>
      </c>
      <c r="AB784">
        <v>0.65</v>
      </c>
      <c r="AC784">
        <v>0.56000000000000005</v>
      </c>
      <c r="AD784">
        <v>4</v>
      </c>
      <c r="AE784">
        <v>1</v>
      </c>
      <c r="AF784">
        <v>1.68</v>
      </c>
      <c r="AG784">
        <v>310.86</v>
      </c>
      <c r="AH784" t="s">
        <v>504</v>
      </c>
      <c r="AI784" t="s">
        <v>2261</v>
      </c>
      <c r="AJ784" t="s">
        <v>2262</v>
      </c>
      <c r="AK784">
        <v>3435756</v>
      </c>
      <c r="AL784">
        <v>4802795</v>
      </c>
      <c r="AM784">
        <v>5435696</v>
      </c>
      <c r="AN784">
        <v>3220107</v>
      </c>
      <c r="AO784">
        <v>3465354</v>
      </c>
      <c r="AP784">
        <v>3339766</v>
      </c>
      <c r="AQ784">
        <v>5263132</v>
      </c>
      <c r="AR784">
        <v>6197985</v>
      </c>
      <c r="AS784">
        <v>4804081</v>
      </c>
      <c r="AT784">
        <v>4247019</v>
      </c>
      <c r="AU784">
        <v>5338605</v>
      </c>
      <c r="AV784">
        <v>4836683</v>
      </c>
      <c r="AW784">
        <v>6553</v>
      </c>
      <c r="AX784">
        <v>0</v>
      </c>
      <c r="AY784">
        <v>0</v>
      </c>
      <c r="AZ784">
        <v>0</v>
      </c>
      <c r="BA784">
        <v>9642</v>
      </c>
      <c r="BB784">
        <v>0</v>
      </c>
      <c r="BC784">
        <v>4558082.0586286699</v>
      </c>
      <c r="BD784">
        <v>3341742.3285538298</v>
      </c>
      <c r="BE784">
        <v>5421732.6396430703</v>
      </c>
      <c r="BF784">
        <v>4807435.3988932604</v>
      </c>
      <c r="BG784">
        <v>2699.1290200824901</v>
      </c>
      <c r="BH784">
        <v>1022180.45263751</v>
      </c>
      <c r="BI784">
        <v>122635.39880295401</v>
      </c>
      <c r="BJ784">
        <v>710357.26655475399</v>
      </c>
      <c r="BK784">
        <v>546380.70727909496</v>
      </c>
      <c r="BL784">
        <v>4294.0167018005704</v>
      </c>
    </row>
    <row r="785" spans="1:64" x14ac:dyDescent="0.3">
      <c r="A785">
        <v>7869</v>
      </c>
      <c r="B785">
        <v>12.37</v>
      </c>
      <c r="C785">
        <v>635.47655999999995</v>
      </c>
      <c r="D785">
        <f t="shared" si="12"/>
        <v>0.67665707306132783</v>
      </c>
      <c r="E785" t="s">
        <v>1355</v>
      </c>
      <c r="F785" t="s">
        <v>512</v>
      </c>
      <c r="G785" t="s">
        <v>62</v>
      </c>
      <c r="H785">
        <v>0.67</v>
      </c>
      <c r="I785" t="b">
        <v>0</v>
      </c>
      <c r="J785">
        <v>8.32</v>
      </c>
      <c r="K785">
        <v>635.47699</v>
      </c>
      <c r="L785" t="s">
        <v>177</v>
      </c>
      <c r="M785" t="s">
        <v>1138</v>
      </c>
      <c r="N785" t="s">
        <v>1346</v>
      </c>
      <c r="O785" t="s">
        <v>1347</v>
      </c>
      <c r="P785">
        <v>530</v>
      </c>
      <c r="Q785" t="b">
        <v>0</v>
      </c>
      <c r="R785" t="b">
        <v>1</v>
      </c>
      <c r="S785" t="b">
        <v>0</v>
      </c>
      <c r="T785" t="s">
        <v>63</v>
      </c>
      <c r="U785" t="b">
        <v>0</v>
      </c>
      <c r="V785" t="b">
        <v>0</v>
      </c>
      <c r="W785">
        <v>7869</v>
      </c>
      <c r="X785">
        <v>0</v>
      </c>
      <c r="Y785">
        <v>0</v>
      </c>
      <c r="Z785">
        <v>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>
        <v>1</v>
      </c>
      <c r="AG785">
        <v>26.36</v>
      </c>
      <c r="AH785" t="s">
        <v>500</v>
      </c>
      <c r="AI785" t="s">
        <v>1356</v>
      </c>
      <c r="AJ785" t="s">
        <v>62</v>
      </c>
      <c r="AK785">
        <v>292766</v>
      </c>
      <c r="AL785">
        <v>401316</v>
      </c>
      <c r="AM785">
        <v>427804</v>
      </c>
      <c r="AN785">
        <v>303034</v>
      </c>
      <c r="AO785">
        <v>333016</v>
      </c>
      <c r="AP785">
        <v>310250</v>
      </c>
      <c r="AQ785">
        <v>344243</v>
      </c>
      <c r="AR785">
        <v>420193</v>
      </c>
      <c r="AS785">
        <v>357966</v>
      </c>
      <c r="AT785">
        <v>318477</v>
      </c>
      <c r="AU785">
        <v>498092</v>
      </c>
      <c r="AV785">
        <v>439287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373962.04740488803</v>
      </c>
      <c r="BD785">
        <v>315433.35870190198</v>
      </c>
      <c r="BE785">
        <v>374134.39950866997</v>
      </c>
      <c r="BF785">
        <v>418618.78728462401</v>
      </c>
      <c r="BG785">
        <v>0</v>
      </c>
      <c r="BH785">
        <v>71554.109016699993</v>
      </c>
      <c r="BI785">
        <v>15648.5047452578</v>
      </c>
      <c r="BJ785">
        <v>40474.113570964502</v>
      </c>
      <c r="BK785">
        <v>91573.927850534703</v>
      </c>
      <c r="BL785">
        <v>0</v>
      </c>
    </row>
    <row r="786" spans="1:64" x14ac:dyDescent="0.3">
      <c r="A786">
        <v>8958</v>
      </c>
      <c r="B786">
        <v>15.928000000000001</v>
      </c>
      <c r="C786">
        <v>691.53917999999999</v>
      </c>
      <c r="D786">
        <f t="shared" si="12"/>
        <v>0.62180096965266052</v>
      </c>
      <c r="E786" t="s">
        <v>1958</v>
      </c>
      <c r="F786" t="s">
        <v>512</v>
      </c>
      <c r="G786" t="s">
        <v>62</v>
      </c>
      <c r="H786">
        <v>0.89</v>
      </c>
      <c r="I786" t="b">
        <v>1</v>
      </c>
      <c r="J786">
        <v>9.41</v>
      </c>
      <c r="K786">
        <v>691.53961000000004</v>
      </c>
      <c r="L786" t="s">
        <v>1959</v>
      </c>
      <c r="M786" t="s">
        <v>1138</v>
      </c>
      <c r="N786" t="s">
        <v>1960</v>
      </c>
      <c r="O786" t="s">
        <v>1961</v>
      </c>
      <c r="P786">
        <v>410</v>
      </c>
      <c r="Q786" t="b">
        <v>0</v>
      </c>
      <c r="R786" t="b">
        <v>1</v>
      </c>
      <c r="S786" t="b">
        <v>1</v>
      </c>
      <c r="T786" t="s">
        <v>63</v>
      </c>
      <c r="U786" t="b">
        <v>0</v>
      </c>
      <c r="V786" t="b">
        <v>0</v>
      </c>
      <c r="W786">
        <v>8958</v>
      </c>
      <c r="X786">
        <v>0</v>
      </c>
      <c r="Y786">
        <v>0</v>
      </c>
      <c r="Z786">
        <v>1</v>
      </c>
      <c r="AA786">
        <v>0.75</v>
      </c>
      <c r="AB786">
        <v>0.69</v>
      </c>
      <c r="AC786">
        <v>0.61</v>
      </c>
      <c r="AD786">
        <v>4</v>
      </c>
      <c r="AE786">
        <v>1.75</v>
      </c>
      <c r="AF786">
        <v>2.2000000000000002</v>
      </c>
      <c r="AG786">
        <v>4620.67</v>
      </c>
      <c r="AH786" t="s">
        <v>502</v>
      </c>
      <c r="AI786" t="s">
        <v>1962</v>
      </c>
      <c r="AJ786" t="s">
        <v>1963</v>
      </c>
      <c r="AK786">
        <v>386262067</v>
      </c>
      <c r="AL786">
        <v>443386799</v>
      </c>
      <c r="AM786">
        <v>433402510</v>
      </c>
      <c r="AN786">
        <v>333259593</v>
      </c>
      <c r="AO786">
        <v>363154819</v>
      </c>
      <c r="AP786">
        <v>350876899</v>
      </c>
      <c r="AQ786">
        <v>415763963</v>
      </c>
      <c r="AR786">
        <v>443214399</v>
      </c>
      <c r="AS786">
        <v>398500885</v>
      </c>
      <c r="AT786">
        <v>333908711</v>
      </c>
      <c r="AU786">
        <v>395675525</v>
      </c>
      <c r="AV786">
        <v>345656073</v>
      </c>
      <c r="AW786">
        <v>0</v>
      </c>
      <c r="AX786">
        <v>62423</v>
      </c>
      <c r="AY786">
        <v>107459</v>
      </c>
      <c r="AZ786">
        <v>8789</v>
      </c>
      <c r="BA786">
        <v>151403</v>
      </c>
      <c r="BB786">
        <v>402877</v>
      </c>
      <c r="BC786">
        <v>421017125.29724699</v>
      </c>
      <c r="BD786">
        <v>349097103.50279999</v>
      </c>
      <c r="BE786">
        <v>419159748.94248903</v>
      </c>
      <c r="BF786">
        <v>358413435.96261102</v>
      </c>
      <c r="BG786">
        <v>122158.51766451501</v>
      </c>
      <c r="BH786">
        <v>30509950.676252801</v>
      </c>
      <c r="BI786">
        <v>15026872.0683758</v>
      </c>
      <c r="BJ786">
        <v>22549348.396807902</v>
      </c>
      <c r="BK786">
        <v>32800115.543200701</v>
      </c>
      <c r="BL786">
        <v>149142.88289733601</v>
      </c>
    </row>
    <row r="787" spans="1:64" x14ac:dyDescent="0.3">
      <c r="A787">
        <v>9089</v>
      </c>
      <c r="B787">
        <v>12.84</v>
      </c>
      <c r="C787">
        <v>697.49219000000005</v>
      </c>
      <c r="D787">
        <f t="shared" si="12"/>
        <v>0.60215691742280031</v>
      </c>
      <c r="E787" t="s">
        <v>2066</v>
      </c>
      <c r="F787" t="s">
        <v>512</v>
      </c>
      <c r="G787" t="s">
        <v>62</v>
      </c>
      <c r="H787">
        <v>0.67</v>
      </c>
      <c r="I787" t="b">
        <v>1</v>
      </c>
      <c r="J787">
        <v>8.36</v>
      </c>
      <c r="K787">
        <v>697.49261000000001</v>
      </c>
      <c r="L787" t="s">
        <v>2067</v>
      </c>
      <c r="M787" t="s">
        <v>1138</v>
      </c>
      <c r="N787" t="s">
        <v>2068</v>
      </c>
      <c r="O787" t="s">
        <v>2069</v>
      </c>
      <c r="P787">
        <v>420</v>
      </c>
      <c r="Q787" t="b">
        <v>0</v>
      </c>
      <c r="R787" t="b">
        <v>1</v>
      </c>
      <c r="S787" t="b">
        <v>1</v>
      </c>
      <c r="T787" t="s">
        <v>63</v>
      </c>
      <c r="U787" t="b">
        <v>0</v>
      </c>
      <c r="V787" t="b">
        <v>0</v>
      </c>
      <c r="W787">
        <v>9089</v>
      </c>
      <c r="X787">
        <v>0</v>
      </c>
      <c r="Y787">
        <v>0</v>
      </c>
      <c r="Z787">
        <v>1</v>
      </c>
      <c r="AA787">
        <v>0.46</v>
      </c>
      <c r="AB787">
        <v>0.3</v>
      </c>
      <c r="AC787">
        <v>0.36</v>
      </c>
      <c r="AD787">
        <v>4</v>
      </c>
      <c r="AE787">
        <v>1.25</v>
      </c>
      <c r="AF787">
        <v>1.62</v>
      </c>
      <c r="AG787">
        <v>53.29</v>
      </c>
      <c r="AH787" t="s">
        <v>503</v>
      </c>
      <c r="AI787" t="s">
        <v>2070</v>
      </c>
      <c r="AJ787" t="s">
        <v>2071</v>
      </c>
      <c r="AK787">
        <v>574400</v>
      </c>
      <c r="AL787">
        <v>747156</v>
      </c>
      <c r="AM787">
        <v>844226</v>
      </c>
      <c r="AN787">
        <v>620138</v>
      </c>
      <c r="AO787">
        <v>688661</v>
      </c>
      <c r="AP787">
        <v>665861</v>
      </c>
      <c r="AQ787">
        <v>949072</v>
      </c>
      <c r="AR787">
        <v>1016449</v>
      </c>
      <c r="AS787">
        <v>922164</v>
      </c>
      <c r="AT787">
        <v>986165</v>
      </c>
      <c r="AU787">
        <v>1077181</v>
      </c>
      <c r="AV787">
        <v>990981</v>
      </c>
      <c r="AW787">
        <v>7920</v>
      </c>
      <c r="AX787">
        <v>0</v>
      </c>
      <c r="AY787">
        <v>0</v>
      </c>
      <c r="AZ787">
        <v>17999</v>
      </c>
      <c r="BA787">
        <v>82850</v>
      </c>
      <c r="BB787">
        <v>0</v>
      </c>
      <c r="BC787">
        <v>721927.346971113</v>
      </c>
      <c r="BD787">
        <v>658220.06324167701</v>
      </c>
      <c r="BE787">
        <v>962561.55753345403</v>
      </c>
      <c r="BF787">
        <v>1018109.3722785501</v>
      </c>
      <c r="BG787">
        <v>18128.191837146998</v>
      </c>
      <c r="BH787">
        <v>136670.630791704</v>
      </c>
      <c r="BI787">
        <v>34894.856716091301</v>
      </c>
      <c r="BJ787">
        <v>48568.496309812799</v>
      </c>
      <c r="BK787">
        <v>51214.375177611</v>
      </c>
      <c r="BL787">
        <v>32492.9736809598</v>
      </c>
    </row>
    <row r="788" spans="1:64" x14ac:dyDescent="0.3">
      <c r="A788">
        <v>7362</v>
      </c>
      <c r="B788">
        <v>11.116</v>
      </c>
      <c r="C788">
        <v>607.44604000000004</v>
      </c>
      <c r="D788">
        <f t="shared" si="12"/>
        <v>0.59264558437650272</v>
      </c>
      <c r="E788" t="s">
        <v>1137</v>
      </c>
      <c r="F788" t="s">
        <v>512</v>
      </c>
      <c r="G788" t="s">
        <v>62</v>
      </c>
      <c r="H788">
        <v>0.67</v>
      </c>
      <c r="I788" t="b">
        <v>0</v>
      </c>
      <c r="J788">
        <v>7.89</v>
      </c>
      <c r="K788">
        <v>607.44568000000004</v>
      </c>
      <c r="L788" t="s">
        <v>154</v>
      </c>
      <c r="M788" t="s">
        <v>1138</v>
      </c>
      <c r="N788" t="s">
        <v>1139</v>
      </c>
      <c r="O788" t="s">
        <v>1140</v>
      </c>
      <c r="P788">
        <v>530</v>
      </c>
      <c r="Q788" t="b">
        <v>0</v>
      </c>
      <c r="R788" t="b">
        <v>1</v>
      </c>
      <c r="S788" t="b">
        <v>0</v>
      </c>
      <c r="T788" t="s">
        <v>63</v>
      </c>
      <c r="U788" t="b">
        <v>0</v>
      </c>
      <c r="V788" t="b">
        <v>0</v>
      </c>
      <c r="W788">
        <v>7362</v>
      </c>
      <c r="X788">
        <v>0</v>
      </c>
      <c r="Y788">
        <v>0</v>
      </c>
      <c r="Z788">
        <v>1</v>
      </c>
      <c r="AA788">
        <v>-1</v>
      </c>
      <c r="AB788">
        <v>-1</v>
      </c>
      <c r="AC788">
        <v>-1</v>
      </c>
      <c r="AD788">
        <v>-1</v>
      </c>
      <c r="AE788">
        <v>-1</v>
      </c>
      <c r="AF788">
        <v>1</v>
      </c>
      <c r="AG788">
        <v>8.4600000000000009</v>
      </c>
      <c r="AH788" t="s">
        <v>498</v>
      </c>
      <c r="AI788" t="s">
        <v>1141</v>
      </c>
      <c r="AJ788" t="s">
        <v>62</v>
      </c>
      <c r="AK788">
        <v>160983</v>
      </c>
      <c r="AL788">
        <v>177598</v>
      </c>
      <c r="AM788">
        <v>218519</v>
      </c>
      <c r="AN788">
        <v>107693</v>
      </c>
      <c r="AO788">
        <v>143513</v>
      </c>
      <c r="AP788">
        <v>95436</v>
      </c>
      <c r="AQ788">
        <v>105882</v>
      </c>
      <c r="AR788">
        <v>189362</v>
      </c>
      <c r="AS788">
        <v>114072</v>
      </c>
      <c r="AT788">
        <v>92968</v>
      </c>
      <c r="AU788">
        <v>120953</v>
      </c>
      <c r="AV788">
        <v>104381</v>
      </c>
      <c r="AW788">
        <v>0</v>
      </c>
      <c r="AX788">
        <v>0</v>
      </c>
      <c r="AY788">
        <v>0</v>
      </c>
      <c r="AZ788">
        <v>0</v>
      </c>
      <c r="BA788">
        <v>7686</v>
      </c>
      <c r="BB788">
        <v>0</v>
      </c>
      <c r="BC788">
        <v>185700.11283617801</v>
      </c>
      <c r="BD788">
        <v>115547.577506179</v>
      </c>
      <c r="BE788">
        <v>136438.58951498099</v>
      </c>
      <c r="BF788">
        <v>106100.645879534</v>
      </c>
      <c r="BG788">
        <v>1280.91714341442</v>
      </c>
      <c r="BH788">
        <v>29611.2857865242</v>
      </c>
      <c r="BI788">
        <v>24982.288038952</v>
      </c>
      <c r="BJ788">
        <v>46015.7294791737</v>
      </c>
      <c r="BK788">
        <v>14071.5259116095</v>
      </c>
      <c r="BL788">
        <v>3137.5934041487599</v>
      </c>
    </row>
    <row r="789" spans="1:64" x14ac:dyDescent="0.3">
      <c r="A789">
        <v>8818</v>
      </c>
      <c r="B789">
        <v>11.935</v>
      </c>
      <c r="C789">
        <v>683.47662000000003</v>
      </c>
      <c r="D789">
        <f t="shared" si="12"/>
        <v>0.54134960706626645</v>
      </c>
      <c r="E789" t="s">
        <v>1855</v>
      </c>
      <c r="F789" t="s">
        <v>512</v>
      </c>
      <c r="G789" t="s">
        <v>62</v>
      </c>
      <c r="H789">
        <v>0.67</v>
      </c>
      <c r="I789" t="b">
        <v>0</v>
      </c>
      <c r="J789">
        <v>8.2100000000000009</v>
      </c>
      <c r="K789">
        <v>683.47699</v>
      </c>
      <c r="L789" t="s">
        <v>1856</v>
      </c>
      <c r="M789" t="s">
        <v>1138</v>
      </c>
      <c r="N789" t="s">
        <v>1857</v>
      </c>
      <c r="O789" t="s">
        <v>1858</v>
      </c>
      <c r="P789">
        <v>530</v>
      </c>
      <c r="Q789" t="b">
        <v>0</v>
      </c>
      <c r="R789" t="b">
        <v>1</v>
      </c>
      <c r="S789" t="b">
        <v>0</v>
      </c>
      <c r="T789" t="s">
        <v>63</v>
      </c>
      <c r="U789" t="b">
        <v>0</v>
      </c>
      <c r="V789" t="b">
        <v>0</v>
      </c>
      <c r="W789">
        <v>8818</v>
      </c>
      <c r="X789">
        <v>0</v>
      </c>
      <c r="Y789">
        <v>0</v>
      </c>
      <c r="Z789">
        <v>1</v>
      </c>
      <c r="AA789">
        <v>-1</v>
      </c>
      <c r="AB789">
        <v>-1</v>
      </c>
      <c r="AC789">
        <v>-1</v>
      </c>
      <c r="AD789">
        <v>-1</v>
      </c>
      <c r="AE789">
        <v>-1</v>
      </c>
      <c r="AF789">
        <v>1</v>
      </c>
      <c r="AG789">
        <v>15.82</v>
      </c>
      <c r="AH789" t="s">
        <v>497</v>
      </c>
      <c r="AI789" t="s">
        <v>1860</v>
      </c>
      <c r="AJ789" t="s">
        <v>62</v>
      </c>
      <c r="AK789">
        <v>227079</v>
      </c>
      <c r="AL789">
        <v>347901</v>
      </c>
      <c r="AM789">
        <v>369609</v>
      </c>
      <c r="AN789">
        <v>268803</v>
      </c>
      <c r="AO789">
        <v>243579</v>
      </c>
      <c r="AP789">
        <v>220423</v>
      </c>
      <c r="AQ789">
        <v>318862</v>
      </c>
      <c r="AR789">
        <v>473587</v>
      </c>
      <c r="AS789">
        <v>366201</v>
      </c>
      <c r="AT789">
        <v>381248</v>
      </c>
      <c r="AU789">
        <v>497503</v>
      </c>
      <c r="AV789">
        <v>383899</v>
      </c>
      <c r="AW789">
        <v>0</v>
      </c>
      <c r="AX789">
        <v>0</v>
      </c>
      <c r="AY789">
        <v>0</v>
      </c>
      <c r="AZ789">
        <v>0</v>
      </c>
      <c r="BA789">
        <v>9456</v>
      </c>
      <c r="BB789">
        <v>0</v>
      </c>
      <c r="BC789">
        <v>314863.29685205099</v>
      </c>
      <c r="BD789">
        <v>244268.30409110099</v>
      </c>
      <c r="BE789">
        <v>386216.46439731697</v>
      </c>
      <c r="BF789">
        <v>420883.17984319897</v>
      </c>
      <c r="BG789">
        <v>1575.9819097680199</v>
      </c>
      <c r="BH789">
        <v>76794.053573237194</v>
      </c>
      <c r="BI789">
        <v>24197.4495655951</v>
      </c>
      <c r="BJ789">
        <v>79280.888743460804</v>
      </c>
      <c r="BK789">
        <v>66367.8677401389</v>
      </c>
      <c r="BL789">
        <v>3860.3515227886101</v>
      </c>
    </row>
    <row r="790" spans="1:64" x14ac:dyDescent="0.3">
      <c r="A790">
        <v>8087</v>
      </c>
      <c r="B790">
        <v>13.358000000000001</v>
      </c>
      <c r="C790">
        <v>649.49230999999997</v>
      </c>
      <c r="D790">
        <f t="shared" si="12"/>
        <v>0.46189901997249921</v>
      </c>
      <c r="E790" t="s">
        <v>1452</v>
      </c>
      <c r="F790" t="s">
        <v>512</v>
      </c>
      <c r="G790" t="s">
        <v>62</v>
      </c>
      <c r="H790">
        <v>0.72</v>
      </c>
      <c r="I790" t="b">
        <v>1</v>
      </c>
      <c r="J790">
        <v>8.3800000000000008</v>
      </c>
      <c r="K790">
        <v>649.49261000000001</v>
      </c>
      <c r="L790" t="s">
        <v>1453</v>
      </c>
      <c r="M790" t="s">
        <v>1138</v>
      </c>
      <c r="N790" t="s">
        <v>1454</v>
      </c>
      <c r="O790" t="s">
        <v>1455</v>
      </c>
      <c r="P790">
        <v>410</v>
      </c>
      <c r="Q790" t="b">
        <v>0</v>
      </c>
      <c r="R790" t="b">
        <v>1</v>
      </c>
      <c r="S790" t="b">
        <v>1</v>
      </c>
      <c r="T790" t="s">
        <v>63</v>
      </c>
      <c r="U790" t="b">
        <v>0</v>
      </c>
      <c r="V790" t="b">
        <v>0</v>
      </c>
      <c r="W790">
        <v>8087</v>
      </c>
      <c r="X790">
        <v>0</v>
      </c>
      <c r="Y790">
        <v>0</v>
      </c>
      <c r="Z790">
        <v>1</v>
      </c>
      <c r="AA790">
        <v>0.71</v>
      </c>
      <c r="AB790">
        <v>0.64</v>
      </c>
      <c r="AC790">
        <v>0.56999999999999995</v>
      </c>
      <c r="AD790">
        <v>4</v>
      </c>
      <c r="AE790">
        <v>1.75</v>
      </c>
      <c r="AF790">
        <v>2.16</v>
      </c>
      <c r="AG790">
        <v>2397.84</v>
      </c>
      <c r="AH790" t="s">
        <v>495</v>
      </c>
      <c r="AI790" t="s">
        <v>1456</v>
      </c>
      <c r="AJ790" t="s">
        <v>1457</v>
      </c>
      <c r="AK790">
        <v>55682409</v>
      </c>
      <c r="AL790">
        <v>69433539</v>
      </c>
      <c r="AM790">
        <v>71126677</v>
      </c>
      <c r="AN790">
        <v>57987555</v>
      </c>
      <c r="AO790">
        <v>65227152</v>
      </c>
      <c r="AP790">
        <v>63664313</v>
      </c>
      <c r="AQ790">
        <v>69097272</v>
      </c>
      <c r="AR790">
        <v>78943105</v>
      </c>
      <c r="AS790">
        <v>65056724</v>
      </c>
      <c r="AT790">
        <v>70755806</v>
      </c>
      <c r="AU790">
        <v>82115776</v>
      </c>
      <c r="AV790">
        <v>77886719</v>
      </c>
      <c r="AW790">
        <v>0</v>
      </c>
      <c r="AX790">
        <v>0</v>
      </c>
      <c r="AY790">
        <v>13459</v>
      </c>
      <c r="AZ790">
        <v>0</v>
      </c>
      <c r="BA790">
        <v>0</v>
      </c>
      <c r="BB790">
        <v>61574</v>
      </c>
      <c r="BC790">
        <v>65414208.230856597</v>
      </c>
      <c r="BD790">
        <v>62293006.477656603</v>
      </c>
      <c r="BE790">
        <v>71032367.144891903</v>
      </c>
      <c r="BF790">
        <v>76919433.604645297</v>
      </c>
      <c r="BG790">
        <v>12505.5130142406</v>
      </c>
      <c r="BH790">
        <v>8470396.1100272797</v>
      </c>
      <c r="BI790">
        <v>3809632.3599413699</v>
      </c>
      <c r="BJ790">
        <v>7142572.6797325797</v>
      </c>
      <c r="BK790">
        <v>5741425.21270213</v>
      </c>
      <c r="BL790">
        <v>24634.059509606501</v>
      </c>
    </row>
    <row r="791" spans="1:64" x14ac:dyDescent="0.3">
      <c r="A791">
        <v>8411</v>
      </c>
      <c r="B791">
        <v>13.907</v>
      </c>
      <c r="C791">
        <v>663.50800000000004</v>
      </c>
      <c r="D791">
        <f t="shared" si="12"/>
        <v>0.45214204543438846</v>
      </c>
      <c r="E791" t="s">
        <v>1586</v>
      </c>
      <c r="F791" t="s">
        <v>512</v>
      </c>
      <c r="G791" t="s">
        <v>62</v>
      </c>
      <c r="H791">
        <v>0.67</v>
      </c>
      <c r="I791" t="b">
        <v>1</v>
      </c>
      <c r="J791">
        <v>8.6199999999999992</v>
      </c>
      <c r="K791">
        <v>663.50829999999996</v>
      </c>
      <c r="L791" t="s">
        <v>1587</v>
      </c>
      <c r="M791" t="s">
        <v>1138</v>
      </c>
      <c r="N791" t="s">
        <v>1588</v>
      </c>
      <c r="O791" t="s">
        <v>1589</v>
      </c>
      <c r="P791">
        <v>410</v>
      </c>
      <c r="Q791" t="b">
        <v>0</v>
      </c>
      <c r="R791" t="b">
        <v>1</v>
      </c>
      <c r="S791" t="b">
        <v>1</v>
      </c>
      <c r="T791" t="s">
        <v>63</v>
      </c>
      <c r="U791" t="b">
        <v>0</v>
      </c>
      <c r="V791" t="b">
        <v>0</v>
      </c>
      <c r="W791">
        <v>8411</v>
      </c>
      <c r="X791">
        <v>0</v>
      </c>
      <c r="Y791">
        <v>0</v>
      </c>
      <c r="Z791">
        <v>1</v>
      </c>
      <c r="AA791">
        <v>0.59</v>
      </c>
      <c r="AB791">
        <v>0.37</v>
      </c>
      <c r="AC791">
        <v>0.37</v>
      </c>
      <c r="AD791">
        <v>4</v>
      </c>
      <c r="AE791">
        <v>2</v>
      </c>
      <c r="AF791">
        <v>2.15</v>
      </c>
      <c r="AG791">
        <v>6959.63</v>
      </c>
      <c r="AH791" t="s">
        <v>504</v>
      </c>
      <c r="AI791" t="s">
        <v>1590</v>
      </c>
      <c r="AJ791" t="s">
        <v>1591</v>
      </c>
      <c r="AK791">
        <v>124336329</v>
      </c>
      <c r="AL791">
        <v>155534985</v>
      </c>
      <c r="AM791">
        <v>159136631</v>
      </c>
      <c r="AN791">
        <v>117222735</v>
      </c>
      <c r="AO791">
        <v>129925856</v>
      </c>
      <c r="AP791">
        <v>120113189</v>
      </c>
      <c r="AQ791">
        <v>146529003</v>
      </c>
      <c r="AR791">
        <v>166014459</v>
      </c>
      <c r="AS791">
        <v>139963352</v>
      </c>
      <c r="AT791">
        <v>127702968</v>
      </c>
      <c r="AU791">
        <v>148039893</v>
      </c>
      <c r="AV791">
        <v>138591605</v>
      </c>
      <c r="AW791">
        <v>0</v>
      </c>
      <c r="AX791">
        <v>0</v>
      </c>
      <c r="AY791">
        <v>13328</v>
      </c>
      <c r="AZ791">
        <v>0</v>
      </c>
      <c r="BA791">
        <v>0</v>
      </c>
      <c r="BB791">
        <v>138917</v>
      </c>
      <c r="BC791">
        <v>146335981.448383</v>
      </c>
      <c r="BD791">
        <v>122420593.173703</v>
      </c>
      <c r="BE791">
        <v>150835604.732995</v>
      </c>
      <c r="BF791">
        <v>138111488.33847901</v>
      </c>
      <c r="BG791">
        <v>25374.105871582298</v>
      </c>
      <c r="BH791">
        <v>19137175.6538723</v>
      </c>
      <c r="BI791">
        <v>6658483.6598062003</v>
      </c>
      <c r="BJ791">
        <v>13548990.552407401</v>
      </c>
      <c r="BK791">
        <v>10176959.943792</v>
      </c>
      <c r="BL791">
        <v>55879.222481878103</v>
      </c>
    </row>
    <row r="792" spans="1:64" x14ac:dyDescent="0.3">
      <c r="A792">
        <v>9247</v>
      </c>
      <c r="B792">
        <v>16.818999999999999</v>
      </c>
      <c r="C792">
        <v>705.55487000000005</v>
      </c>
      <c r="D792">
        <f t="shared" si="12"/>
        <v>0.4393703124671926</v>
      </c>
      <c r="E792" t="s">
        <v>2171</v>
      </c>
      <c r="F792" t="s">
        <v>512</v>
      </c>
      <c r="G792" t="s">
        <v>62</v>
      </c>
      <c r="H792">
        <v>0.72</v>
      </c>
      <c r="I792" t="b">
        <v>1</v>
      </c>
      <c r="J792">
        <v>9.8800000000000008</v>
      </c>
      <c r="K792">
        <v>705.55517999999995</v>
      </c>
      <c r="L792" t="s">
        <v>2172</v>
      </c>
      <c r="M792" t="s">
        <v>1138</v>
      </c>
      <c r="N792" t="s">
        <v>2173</v>
      </c>
      <c r="O792" t="s">
        <v>2174</v>
      </c>
      <c r="P792">
        <v>410</v>
      </c>
      <c r="Q792" t="b">
        <v>0</v>
      </c>
      <c r="R792" t="b">
        <v>1</v>
      </c>
      <c r="S792" t="b">
        <v>1</v>
      </c>
      <c r="T792" t="s">
        <v>63</v>
      </c>
      <c r="U792" t="b">
        <v>0</v>
      </c>
      <c r="V792" t="b">
        <v>0</v>
      </c>
      <c r="W792">
        <v>9247</v>
      </c>
      <c r="X792">
        <v>0</v>
      </c>
      <c r="Y792">
        <v>0</v>
      </c>
      <c r="Z792">
        <v>1</v>
      </c>
      <c r="AA792">
        <v>0.56000000000000005</v>
      </c>
      <c r="AB792">
        <v>0.35</v>
      </c>
      <c r="AC792">
        <v>0.36</v>
      </c>
      <c r="AD792">
        <v>4</v>
      </c>
      <c r="AE792">
        <v>2</v>
      </c>
      <c r="AF792">
        <v>2.14</v>
      </c>
      <c r="AG792">
        <v>407.73</v>
      </c>
      <c r="AH792" t="s">
        <v>495</v>
      </c>
      <c r="AI792" t="s">
        <v>2175</v>
      </c>
      <c r="AJ792" t="s">
        <v>2176</v>
      </c>
      <c r="AK792">
        <v>20473918</v>
      </c>
      <c r="AL792">
        <v>23288548</v>
      </c>
      <c r="AM792">
        <v>22795232</v>
      </c>
      <c r="AN792">
        <v>15022681</v>
      </c>
      <c r="AO792">
        <v>18526463</v>
      </c>
      <c r="AP792">
        <v>16150702</v>
      </c>
      <c r="AQ792">
        <v>17859150</v>
      </c>
      <c r="AR792">
        <v>20984499</v>
      </c>
      <c r="AS792">
        <v>16499343</v>
      </c>
      <c r="AT792">
        <v>14274605</v>
      </c>
      <c r="AU792">
        <v>16296709</v>
      </c>
      <c r="AV792">
        <v>15461356</v>
      </c>
      <c r="AW792">
        <v>0</v>
      </c>
      <c r="AX792">
        <v>0</v>
      </c>
      <c r="AY792">
        <v>0</v>
      </c>
      <c r="AZ792">
        <v>0</v>
      </c>
      <c r="BA792">
        <v>135785</v>
      </c>
      <c r="BB792">
        <v>0</v>
      </c>
      <c r="BC792">
        <v>22185899.411937799</v>
      </c>
      <c r="BD792">
        <v>16566615.459648499</v>
      </c>
      <c r="BE792">
        <v>18447663.9422222</v>
      </c>
      <c r="BF792">
        <v>15344223.5095609</v>
      </c>
      <c r="BG792">
        <v>22630.778092306002</v>
      </c>
      <c r="BH792">
        <v>1502996.7811837599</v>
      </c>
      <c r="BI792">
        <v>1788535.8025782499</v>
      </c>
      <c r="BJ792">
        <v>2299764.5745301899</v>
      </c>
      <c r="BK792">
        <v>1016127.63990192</v>
      </c>
      <c r="BL792">
        <v>55433.858808305697</v>
      </c>
    </row>
    <row r="793" spans="1:64" x14ac:dyDescent="0.3">
      <c r="A793">
        <v>8959</v>
      </c>
      <c r="B793">
        <v>15.632999999999999</v>
      </c>
      <c r="C793">
        <v>691.53931</v>
      </c>
      <c r="D793">
        <f t="shared" si="12"/>
        <v>0.43381462999405146</v>
      </c>
      <c r="E793" t="s">
        <v>1958</v>
      </c>
      <c r="F793" t="s">
        <v>512</v>
      </c>
      <c r="G793" t="s">
        <v>62</v>
      </c>
      <c r="H793">
        <v>0.83</v>
      </c>
      <c r="I793" t="b">
        <v>1</v>
      </c>
      <c r="J793">
        <v>9.41</v>
      </c>
      <c r="K793">
        <v>691.53961000000004</v>
      </c>
      <c r="L793" t="s">
        <v>1959</v>
      </c>
      <c r="M793" t="s">
        <v>1138</v>
      </c>
      <c r="N793" t="s">
        <v>1960</v>
      </c>
      <c r="O793" t="s">
        <v>1961</v>
      </c>
      <c r="P793">
        <v>410</v>
      </c>
      <c r="Q793" t="b">
        <v>0</v>
      </c>
      <c r="R793" t="b">
        <v>1</v>
      </c>
      <c r="S793" t="b">
        <v>1</v>
      </c>
      <c r="T793" t="s">
        <v>63</v>
      </c>
      <c r="U793" t="b">
        <v>0</v>
      </c>
      <c r="V793" t="b">
        <v>0</v>
      </c>
      <c r="W793">
        <v>8959</v>
      </c>
      <c r="X793">
        <v>0</v>
      </c>
      <c r="Y793">
        <v>0</v>
      </c>
      <c r="Z793">
        <v>1</v>
      </c>
      <c r="AA793">
        <v>0.78</v>
      </c>
      <c r="AB793">
        <v>0.72</v>
      </c>
      <c r="AC793">
        <v>0.64</v>
      </c>
      <c r="AD793">
        <v>4</v>
      </c>
      <c r="AE793">
        <v>1.75</v>
      </c>
      <c r="AF793">
        <v>2.2200000000000002</v>
      </c>
      <c r="AG793">
        <v>4645.55</v>
      </c>
      <c r="AH793" t="s">
        <v>497</v>
      </c>
      <c r="AI793" t="s">
        <v>1964</v>
      </c>
      <c r="AJ793" t="s">
        <v>1965</v>
      </c>
      <c r="AK793">
        <v>336498008</v>
      </c>
      <c r="AL793">
        <v>403608298</v>
      </c>
      <c r="AM793">
        <v>416266117</v>
      </c>
      <c r="AN793">
        <v>291437558</v>
      </c>
      <c r="AO793">
        <v>340176138</v>
      </c>
      <c r="AP793">
        <v>300737955</v>
      </c>
      <c r="AQ793">
        <v>341917452</v>
      </c>
      <c r="AR793">
        <v>380384858</v>
      </c>
      <c r="AS793">
        <v>304650830</v>
      </c>
      <c r="AT793">
        <v>275032226</v>
      </c>
      <c r="AU793">
        <v>317126717</v>
      </c>
      <c r="AV793">
        <v>291793296</v>
      </c>
      <c r="AW793">
        <v>0</v>
      </c>
      <c r="AX793">
        <v>68549</v>
      </c>
      <c r="AY793">
        <v>105400</v>
      </c>
      <c r="AZ793">
        <v>0</v>
      </c>
      <c r="BA793">
        <v>0</v>
      </c>
      <c r="BB793">
        <v>468659</v>
      </c>
      <c r="BC793">
        <v>385457474.12857902</v>
      </c>
      <c r="BD793">
        <v>310783883.87264299</v>
      </c>
      <c r="BE793">
        <v>342317713.12261099</v>
      </c>
      <c r="BF793">
        <v>294650746.617378</v>
      </c>
      <c r="BG793">
        <v>107101.445980583</v>
      </c>
      <c r="BH793">
        <v>42869885.771018699</v>
      </c>
      <c r="BI793">
        <v>25875718.433065899</v>
      </c>
      <c r="BJ793">
        <v>37868600.751578003</v>
      </c>
      <c r="BK793">
        <v>21192222.704581499</v>
      </c>
      <c r="BL793">
        <v>182551.50362668699</v>
      </c>
    </row>
    <row r="794" spans="1:64" x14ac:dyDescent="0.3">
      <c r="A794">
        <v>10019</v>
      </c>
      <c r="B794">
        <v>16.184000000000001</v>
      </c>
      <c r="C794">
        <v>741.49738000000002</v>
      </c>
      <c r="D794">
        <f t="shared" si="12"/>
        <v>0.40458656583348157</v>
      </c>
      <c r="E794" t="s">
        <v>2630</v>
      </c>
      <c r="F794" t="s">
        <v>512</v>
      </c>
      <c r="G794" t="s">
        <v>62</v>
      </c>
      <c r="H794">
        <v>0.33</v>
      </c>
      <c r="I794" t="b">
        <v>0</v>
      </c>
      <c r="J794">
        <v>8.6999999999999993</v>
      </c>
      <c r="K794">
        <v>741.49767999999995</v>
      </c>
      <c r="L794" t="s">
        <v>2631</v>
      </c>
      <c r="M794" t="s">
        <v>1138</v>
      </c>
      <c r="N794" t="s">
        <v>2632</v>
      </c>
      <c r="O794" t="s">
        <v>2633</v>
      </c>
      <c r="P794">
        <v>530</v>
      </c>
      <c r="Q794" t="b">
        <v>0</v>
      </c>
      <c r="R794" t="b">
        <v>1</v>
      </c>
      <c r="S794" t="b">
        <v>0</v>
      </c>
      <c r="T794" t="s">
        <v>63</v>
      </c>
      <c r="U794" t="b">
        <v>0</v>
      </c>
      <c r="V794" t="b">
        <v>0</v>
      </c>
      <c r="W794">
        <v>10019</v>
      </c>
      <c r="X794">
        <v>0</v>
      </c>
      <c r="Y794">
        <v>0</v>
      </c>
      <c r="Z794">
        <v>0.98</v>
      </c>
      <c r="AA794">
        <v>-1</v>
      </c>
      <c r="AB794">
        <v>-1</v>
      </c>
      <c r="AC794">
        <v>-1</v>
      </c>
      <c r="AD794">
        <v>-1</v>
      </c>
      <c r="AE794">
        <v>-1</v>
      </c>
      <c r="AF794">
        <v>0.98</v>
      </c>
      <c r="AG794">
        <v>19.72</v>
      </c>
      <c r="AH794" t="s">
        <v>496</v>
      </c>
      <c r="AI794" t="s">
        <v>2634</v>
      </c>
      <c r="AJ794" t="s">
        <v>62</v>
      </c>
      <c r="AK794">
        <v>148062</v>
      </c>
      <c r="AL794">
        <v>170190</v>
      </c>
      <c r="AM794">
        <v>229419</v>
      </c>
      <c r="AN794">
        <v>183470</v>
      </c>
      <c r="AO794">
        <v>311550</v>
      </c>
      <c r="AP794">
        <v>208451</v>
      </c>
      <c r="AQ794">
        <v>198000</v>
      </c>
      <c r="AR794">
        <v>176295</v>
      </c>
      <c r="AS794">
        <v>178741</v>
      </c>
      <c r="AT794">
        <v>229379</v>
      </c>
      <c r="AU794">
        <v>420360</v>
      </c>
      <c r="AV794">
        <v>257268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182557.23126351699</v>
      </c>
      <c r="BD794">
        <v>234490.00917539201</v>
      </c>
      <c r="BE794">
        <v>184345.18318238799</v>
      </c>
      <c r="BF794">
        <v>302335.49461450399</v>
      </c>
      <c r="BG794">
        <v>0</v>
      </c>
      <c r="BH794">
        <v>42064.567229084299</v>
      </c>
      <c r="BI794">
        <v>67894.400421779297</v>
      </c>
      <c r="BJ794">
        <v>11888.4674859796</v>
      </c>
      <c r="BK794">
        <v>103158.581853118</v>
      </c>
      <c r="BL794">
        <v>0</v>
      </c>
    </row>
    <row r="795" spans="1:64" x14ac:dyDescent="0.3">
      <c r="A795">
        <v>10020</v>
      </c>
      <c r="B795">
        <v>16.465</v>
      </c>
      <c r="C795">
        <v>741.49738000000002</v>
      </c>
      <c r="D795">
        <f t="shared" si="12"/>
        <v>0.40458656583348157</v>
      </c>
      <c r="E795" t="s">
        <v>2630</v>
      </c>
      <c r="F795" t="s">
        <v>512</v>
      </c>
      <c r="G795" t="s">
        <v>62</v>
      </c>
      <c r="H795">
        <v>0.06</v>
      </c>
      <c r="I795" t="b">
        <v>0</v>
      </c>
      <c r="J795">
        <v>8.6999999999999993</v>
      </c>
      <c r="K795">
        <v>741.49767999999995</v>
      </c>
      <c r="L795" t="s">
        <v>2631</v>
      </c>
      <c r="M795" t="s">
        <v>1138</v>
      </c>
      <c r="N795" t="s">
        <v>2632</v>
      </c>
      <c r="O795" t="s">
        <v>2633</v>
      </c>
      <c r="P795">
        <v>530</v>
      </c>
      <c r="Q795" t="b">
        <v>0</v>
      </c>
      <c r="R795" t="b">
        <v>1</v>
      </c>
      <c r="S795" t="b">
        <v>0</v>
      </c>
      <c r="T795" t="s">
        <v>63</v>
      </c>
      <c r="U795" t="b">
        <v>0</v>
      </c>
      <c r="V795" t="b">
        <v>0</v>
      </c>
      <c r="W795">
        <v>10020</v>
      </c>
      <c r="X795">
        <v>0</v>
      </c>
      <c r="Y795">
        <v>0</v>
      </c>
      <c r="Z795">
        <v>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>
        <v>1</v>
      </c>
      <c r="AG795">
        <v>13.18</v>
      </c>
      <c r="AH795" t="s">
        <v>502</v>
      </c>
      <c r="AI795" t="s">
        <v>2635</v>
      </c>
      <c r="AJ795" t="s">
        <v>62</v>
      </c>
      <c r="AK795">
        <v>63586</v>
      </c>
      <c r="AL795">
        <v>169124</v>
      </c>
      <c r="AM795">
        <v>18240</v>
      </c>
      <c r="AN795">
        <v>137482</v>
      </c>
      <c r="AO795">
        <v>120265</v>
      </c>
      <c r="AP795">
        <v>115723</v>
      </c>
      <c r="AQ795">
        <v>170893</v>
      </c>
      <c r="AR795">
        <v>79598</v>
      </c>
      <c r="AS795">
        <v>129245</v>
      </c>
      <c r="AT795">
        <v>85395</v>
      </c>
      <c r="AU795">
        <v>81711</v>
      </c>
      <c r="AV795">
        <v>127772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83650.1466810438</v>
      </c>
      <c r="BD795">
        <v>124489.88425423999</v>
      </c>
      <c r="BE795">
        <v>126578.574767777</v>
      </c>
      <c r="BF795">
        <v>98292.704183071997</v>
      </c>
      <c r="BG795">
        <v>0</v>
      </c>
      <c r="BH795">
        <v>77417.348544694702</v>
      </c>
      <c r="BI795">
        <v>11477.9830023821</v>
      </c>
      <c r="BJ795">
        <v>45705.546668406299</v>
      </c>
      <c r="BK795">
        <v>25596.399240622399</v>
      </c>
      <c r="BL795">
        <v>0</v>
      </c>
    </row>
    <row r="796" spans="1:64" x14ac:dyDescent="0.3">
      <c r="A796">
        <v>7600</v>
      </c>
      <c r="B796">
        <v>11.622</v>
      </c>
      <c r="C796">
        <v>621.46105999999997</v>
      </c>
      <c r="D796">
        <f t="shared" si="12"/>
        <v>0.38618655751561565</v>
      </c>
      <c r="E796" t="s">
        <v>1226</v>
      </c>
      <c r="F796" t="s">
        <v>512</v>
      </c>
      <c r="G796" t="s">
        <v>62</v>
      </c>
      <c r="H796">
        <v>0.67</v>
      </c>
      <c r="I796" t="b">
        <v>1</v>
      </c>
      <c r="J796">
        <v>8.0399999999999991</v>
      </c>
      <c r="K796">
        <v>621.46130000000005</v>
      </c>
      <c r="L796" t="s">
        <v>164</v>
      </c>
      <c r="M796" t="s">
        <v>1138</v>
      </c>
      <c r="N796" t="s">
        <v>1227</v>
      </c>
      <c r="O796" t="s">
        <v>1228</v>
      </c>
      <c r="P796">
        <v>420</v>
      </c>
      <c r="Q796" t="b">
        <v>0</v>
      </c>
      <c r="R796" t="b">
        <v>1</v>
      </c>
      <c r="S796" t="b">
        <v>1</v>
      </c>
      <c r="T796" t="s">
        <v>63</v>
      </c>
      <c r="U796" t="b">
        <v>0</v>
      </c>
      <c r="V796" t="b">
        <v>0</v>
      </c>
      <c r="W796">
        <v>7600</v>
      </c>
      <c r="X796">
        <v>0</v>
      </c>
      <c r="Y796">
        <v>0</v>
      </c>
      <c r="Z796">
        <v>1</v>
      </c>
      <c r="AA796">
        <v>0.79</v>
      </c>
      <c r="AB796">
        <v>0.72</v>
      </c>
      <c r="AC796">
        <v>0.62</v>
      </c>
      <c r="AD796">
        <v>4</v>
      </c>
      <c r="AE796">
        <v>1</v>
      </c>
      <c r="AF796">
        <v>1.73</v>
      </c>
      <c r="AG796">
        <v>24.37</v>
      </c>
      <c r="AH796" t="s">
        <v>497</v>
      </c>
      <c r="AI796" t="s">
        <v>1229</v>
      </c>
      <c r="AJ796" t="s">
        <v>1230</v>
      </c>
      <c r="AK796">
        <v>865601</v>
      </c>
      <c r="AL796">
        <v>1049462</v>
      </c>
      <c r="AM796">
        <v>1125160</v>
      </c>
      <c r="AN796">
        <v>645764</v>
      </c>
      <c r="AO796">
        <v>835762</v>
      </c>
      <c r="AP796">
        <v>732925</v>
      </c>
      <c r="AQ796">
        <v>741917</v>
      </c>
      <c r="AR796">
        <v>958771</v>
      </c>
      <c r="AS796">
        <v>773305</v>
      </c>
      <c r="AT796">
        <v>667443</v>
      </c>
      <c r="AU796">
        <v>781606</v>
      </c>
      <c r="AV796">
        <v>710235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1013407.54723007</v>
      </c>
      <c r="BD796">
        <v>738150.17299252003</v>
      </c>
      <c r="BE796">
        <v>824664.37463238195</v>
      </c>
      <c r="BF796">
        <v>719761.31794323598</v>
      </c>
      <c r="BG796">
        <v>0</v>
      </c>
      <c r="BH796">
        <v>133482.80996085599</v>
      </c>
      <c r="BI796">
        <v>95106.854552048797</v>
      </c>
      <c r="BJ796">
        <v>117195.469733754</v>
      </c>
      <c r="BK796">
        <v>57674.767286893097</v>
      </c>
      <c r="BL796">
        <v>0</v>
      </c>
    </row>
    <row r="797" spans="1:64" x14ac:dyDescent="0.3">
      <c r="A797">
        <v>8687</v>
      </c>
      <c r="B797">
        <v>14.757999999999999</v>
      </c>
      <c r="C797">
        <v>677.52368000000001</v>
      </c>
      <c r="D797">
        <f t="shared" si="12"/>
        <v>0.36899065681302928</v>
      </c>
      <c r="E797" t="s">
        <v>1752</v>
      </c>
      <c r="F797" t="s">
        <v>512</v>
      </c>
      <c r="G797" t="s">
        <v>62</v>
      </c>
      <c r="H797">
        <v>0.89</v>
      </c>
      <c r="I797" t="b">
        <v>1</v>
      </c>
      <c r="J797">
        <v>8.89</v>
      </c>
      <c r="K797">
        <v>677.52392999999995</v>
      </c>
      <c r="L797" t="s">
        <v>1747</v>
      </c>
      <c r="M797" t="s">
        <v>1138</v>
      </c>
      <c r="N797" t="s">
        <v>1753</v>
      </c>
      <c r="O797" t="s">
        <v>1754</v>
      </c>
      <c r="P797">
        <v>410</v>
      </c>
      <c r="Q797" t="b">
        <v>0</v>
      </c>
      <c r="R797" t="b">
        <v>1</v>
      </c>
      <c r="S797" t="b">
        <v>1</v>
      </c>
      <c r="T797" t="s">
        <v>63</v>
      </c>
      <c r="U797" t="b">
        <v>0</v>
      </c>
      <c r="V797" t="b">
        <v>0</v>
      </c>
      <c r="W797">
        <v>8687</v>
      </c>
      <c r="X797">
        <v>0</v>
      </c>
      <c r="Y797">
        <v>0</v>
      </c>
      <c r="Z797">
        <v>1</v>
      </c>
      <c r="AA797">
        <v>0.59</v>
      </c>
      <c r="AB797">
        <v>0.37</v>
      </c>
      <c r="AC797">
        <v>0.37</v>
      </c>
      <c r="AD797">
        <v>4</v>
      </c>
      <c r="AE797">
        <v>2</v>
      </c>
      <c r="AF797">
        <v>2.15</v>
      </c>
      <c r="AG797">
        <v>46490.96</v>
      </c>
      <c r="AH797" t="s">
        <v>504</v>
      </c>
      <c r="AI797" t="s">
        <v>1755</v>
      </c>
      <c r="AJ797" t="s">
        <v>1756</v>
      </c>
      <c r="AK797">
        <v>3005443208</v>
      </c>
      <c r="AL797">
        <v>3628551186</v>
      </c>
      <c r="AM797">
        <v>3645212981</v>
      </c>
      <c r="AN797">
        <v>2514502221</v>
      </c>
      <c r="AO797">
        <v>2786612198</v>
      </c>
      <c r="AP797">
        <v>2787603765</v>
      </c>
      <c r="AQ797">
        <v>3257200320</v>
      </c>
      <c r="AR797">
        <v>3554207659</v>
      </c>
      <c r="AS797">
        <v>2999100857</v>
      </c>
      <c r="AT797">
        <v>2711384412</v>
      </c>
      <c r="AU797">
        <v>3003224954</v>
      </c>
      <c r="AV797">
        <v>2802314182</v>
      </c>
      <c r="AW797">
        <v>0</v>
      </c>
      <c r="AX797">
        <v>962217</v>
      </c>
      <c r="AY797">
        <v>1167862</v>
      </c>
      <c r="AZ797">
        <v>480163</v>
      </c>
      <c r="BA797">
        <v>0</v>
      </c>
      <c r="BB797">
        <v>4525027</v>
      </c>
      <c r="BC797">
        <v>3426402458.2093701</v>
      </c>
      <c r="BD797">
        <v>2696239394.3534598</v>
      </c>
      <c r="BE797">
        <v>3270169612.0715098</v>
      </c>
      <c r="BF797">
        <v>2838974515.98768</v>
      </c>
      <c r="BG797">
        <v>1189211.58213757</v>
      </c>
      <c r="BH797">
        <v>364656580.64309102</v>
      </c>
      <c r="BI797">
        <v>157389790.23315901</v>
      </c>
      <c r="BJ797">
        <v>277780565.06708199</v>
      </c>
      <c r="BK797">
        <v>149334224.54664999</v>
      </c>
      <c r="BL797">
        <v>1703575.19096434</v>
      </c>
    </row>
    <row r="798" spans="1:64" x14ac:dyDescent="0.3">
      <c r="A798">
        <v>8776</v>
      </c>
      <c r="B798">
        <v>17.027000000000001</v>
      </c>
      <c r="C798">
        <v>681.46154999999999</v>
      </c>
      <c r="D798">
        <f t="shared" si="12"/>
        <v>0.36685869019597278</v>
      </c>
      <c r="E798" t="s">
        <v>1820</v>
      </c>
      <c r="F798" t="s">
        <v>512</v>
      </c>
      <c r="G798" t="s">
        <v>62</v>
      </c>
      <c r="H798">
        <v>0.39</v>
      </c>
      <c r="I798" t="b">
        <v>0</v>
      </c>
      <c r="J798">
        <v>7.74</v>
      </c>
      <c r="K798">
        <v>681.46130000000005</v>
      </c>
      <c r="L798" t="s">
        <v>1821</v>
      </c>
      <c r="M798" t="s">
        <v>1138</v>
      </c>
      <c r="N798" t="s">
        <v>1822</v>
      </c>
      <c r="O798" t="s">
        <v>1823</v>
      </c>
      <c r="P798">
        <v>530</v>
      </c>
      <c r="Q798" t="b">
        <v>0</v>
      </c>
      <c r="R798" t="b">
        <v>1</v>
      </c>
      <c r="S798" t="b">
        <v>0</v>
      </c>
      <c r="T798" t="s">
        <v>63</v>
      </c>
      <c r="U798" t="b">
        <v>0</v>
      </c>
      <c r="V798" t="b">
        <v>0</v>
      </c>
      <c r="W798">
        <v>8776</v>
      </c>
      <c r="X798">
        <v>0</v>
      </c>
      <c r="Y798">
        <v>0</v>
      </c>
      <c r="Z798">
        <v>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>
        <v>1</v>
      </c>
      <c r="AG798">
        <v>8.15</v>
      </c>
      <c r="AH798" t="s">
        <v>494</v>
      </c>
      <c r="AI798" t="s">
        <v>1824</v>
      </c>
      <c r="AJ798" t="s">
        <v>62</v>
      </c>
      <c r="AK798">
        <v>115381</v>
      </c>
      <c r="AL798">
        <v>145031</v>
      </c>
      <c r="AM798">
        <v>70683</v>
      </c>
      <c r="AN798">
        <v>59995</v>
      </c>
      <c r="AO798">
        <v>92226</v>
      </c>
      <c r="AP798">
        <v>69337</v>
      </c>
      <c r="AQ798">
        <v>100356</v>
      </c>
      <c r="AR798">
        <v>173694</v>
      </c>
      <c r="AS798">
        <v>31696</v>
      </c>
      <c r="AT798">
        <v>119953</v>
      </c>
      <c r="AU798">
        <v>118580</v>
      </c>
      <c r="AV798">
        <v>9805</v>
      </c>
      <c r="AW798">
        <v>0</v>
      </c>
      <c r="AX798">
        <v>0</v>
      </c>
      <c r="AY798">
        <v>0</v>
      </c>
      <c r="AZ798">
        <v>0</v>
      </c>
      <c r="BA798">
        <v>26584</v>
      </c>
      <c r="BB798">
        <v>0</v>
      </c>
      <c r="BC798">
        <v>110364.962814011</v>
      </c>
      <c r="BD798">
        <v>73852.671036960004</v>
      </c>
      <c r="BE798">
        <v>101915.651750352</v>
      </c>
      <c r="BF798">
        <v>82779.336685445305</v>
      </c>
      <c r="BG798">
        <v>4430.6563809115496</v>
      </c>
      <c r="BH798">
        <v>37427.1961905969</v>
      </c>
      <c r="BI798">
        <v>16583.229026636302</v>
      </c>
      <c r="BJ798">
        <v>71012.064154011197</v>
      </c>
      <c r="BK798">
        <v>63201.564864487897</v>
      </c>
      <c r="BL798">
        <v>10852.847358839699</v>
      </c>
    </row>
    <row r="799" spans="1:64" x14ac:dyDescent="0.3">
      <c r="A799">
        <v>7601</v>
      </c>
      <c r="B799">
        <v>12.052</v>
      </c>
      <c r="C799">
        <v>621.46112000000005</v>
      </c>
      <c r="D799">
        <f t="shared" si="12"/>
        <v>0.28963991804524436</v>
      </c>
      <c r="E799" t="s">
        <v>1231</v>
      </c>
      <c r="F799" t="s">
        <v>512</v>
      </c>
      <c r="G799" t="s">
        <v>62</v>
      </c>
      <c r="H799">
        <v>0.33</v>
      </c>
      <c r="I799" t="b">
        <v>0</v>
      </c>
      <c r="J799">
        <v>8.0399999999999991</v>
      </c>
      <c r="K799">
        <v>621.46130000000005</v>
      </c>
      <c r="L799" t="s">
        <v>164</v>
      </c>
      <c r="M799" t="s">
        <v>1138</v>
      </c>
      <c r="N799" t="s">
        <v>1227</v>
      </c>
      <c r="O799" t="s">
        <v>1228</v>
      </c>
      <c r="P799">
        <v>530</v>
      </c>
      <c r="Q799" t="b">
        <v>0</v>
      </c>
      <c r="R799" t="b">
        <v>1</v>
      </c>
      <c r="S799" t="b">
        <v>0</v>
      </c>
      <c r="T799" t="s">
        <v>63</v>
      </c>
      <c r="U799" t="b">
        <v>0</v>
      </c>
      <c r="V799" t="b">
        <v>0</v>
      </c>
      <c r="W799">
        <v>7601</v>
      </c>
      <c r="X799">
        <v>0</v>
      </c>
      <c r="Y799">
        <v>0</v>
      </c>
      <c r="Z799">
        <v>1</v>
      </c>
      <c r="AA799">
        <v>-1</v>
      </c>
      <c r="AB799">
        <v>-1</v>
      </c>
      <c r="AC799">
        <v>-1</v>
      </c>
      <c r="AD799">
        <v>-1</v>
      </c>
      <c r="AE799">
        <v>-1</v>
      </c>
      <c r="AF799">
        <v>1</v>
      </c>
      <c r="AG799">
        <v>7</v>
      </c>
      <c r="AH799" t="s">
        <v>497</v>
      </c>
      <c r="AI799" t="s">
        <v>1232</v>
      </c>
      <c r="AJ799" t="s">
        <v>62</v>
      </c>
      <c r="AK799">
        <v>80770</v>
      </c>
      <c r="AL799">
        <v>197031</v>
      </c>
      <c r="AM799">
        <v>179065</v>
      </c>
      <c r="AN799">
        <v>132795</v>
      </c>
      <c r="AO799">
        <v>184826</v>
      </c>
      <c r="AP799">
        <v>156205</v>
      </c>
      <c r="AQ799">
        <v>138601</v>
      </c>
      <c r="AR799">
        <v>193859</v>
      </c>
      <c r="AS799">
        <v>166511</v>
      </c>
      <c r="AT799">
        <v>214984</v>
      </c>
      <c r="AU799">
        <v>228493</v>
      </c>
      <c r="AV799">
        <v>206955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152288.72741777301</v>
      </c>
      <c r="BD799">
        <v>157942.19803364799</v>
      </c>
      <c r="BE799">
        <v>166323.62112331801</v>
      </c>
      <c r="BF799">
        <v>216810.54552004801</v>
      </c>
      <c r="BG799">
        <v>0</v>
      </c>
      <c r="BH799">
        <v>62584.749651990503</v>
      </c>
      <c r="BI799">
        <v>26059.236584133701</v>
      </c>
      <c r="BJ799">
        <v>27629.496036542499</v>
      </c>
      <c r="BK799">
        <v>10884.987221641601</v>
      </c>
      <c r="BL799">
        <v>0</v>
      </c>
    </row>
    <row r="800" spans="1:64" x14ac:dyDescent="0.3">
      <c r="A800">
        <v>7602</v>
      </c>
      <c r="B800">
        <v>11.842000000000001</v>
      </c>
      <c r="C800">
        <v>621.46112000000005</v>
      </c>
      <c r="D800">
        <f t="shared" si="12"/>
        <v>0.28963991804524436</v>
      </c>
      <c r="E800" t="s">
        <v>1231</v>
      </c>
      <c r="F800" t="s">
        <v>512</v>
      </c>
      <c r="G800" t="s">
        <v>62</v>
      </c>
      <c r="H800">
        <v>0.61</v>
      </c>
      <c r="I800" t="b">
        <v>0</v>
      </c>
      <c r="J800">
        <v>8.0399999999999991</v>
      </c>
      <c r="K800">
        <v>621.46130000000005</v>
      </c>
      <c r="L800" t="s">
        <v>164</v>
      </c>
      <c r="M800" t="s">
        <v>1138</v>
      </c>
      <c r="N800" t="s">
        <v>1227</v>
      </c>
      <c r="O800" t="s">
        <v>1228</v>
      </c>
      <c r="P800">
        <v>530</v>
      </c>
      <c r="Q800" t="b">
        <v>0</v>
      </c>
      <c r="R800" t="b">
        <v>1</v>
      </c>
      <c r="S800" t="b">
        <v>0</v>
      </c>
      <c r="T800" t="s">
        <v>63</v>
      </c>
      <c r="U800" t="b">
        <v>0</v>
      </c>
      <c r="V800" t="b">
        <v>0</v>
      </c>
      <c r="W800">
        <v>7602</v>
      </c>
      <c r="X800">
        <v>0</v>
      </c>
      <c r="Y800">
        <v>0</v>
      </c>
      <c r="Z800">
        <v>1</v>
      </c>
      <c r="AA800">
        <v>-1</v>
      </c>
      <c r="AB800">
        <v>-1</v>
      </c>
      <c r="AC800">
        <v>-1</v>
      </c>
      <c r="AD800">
        <v>-1</v>
      </c>
      <c r="AE800">
        <v>-1</v>
      </c>
      <c r="AF800">
        <v>1</v>
      </c>
      <c r="AG800">
        <v>11.42</v>
      </c>
      <c r="AH800" t="s">
        <v>494</v>
      </c>
      <c r="AI800" t="s">
        <v>1233</v>
      </c>
      <c r="AJ800" t="s">
        <v>62</v>
      </c>
      <c r="AK800">
        <v>329764</v>
      </c>
      <c r="AL800">
        <v>431599</v>
      </c>
      <c r="AM800">
        <v>438571</v>
      </c>
      <c r="AN800">
        <v>361304</v>
      </c>
      <c r="AO800">
        <v>461456</v>
      </c>
      <c r="AP800">
        <v>359077</v>
      </c>
      <c r="AQ800">
        <v>431639</v>
      </c>
      <c r="AR800">
        <v>471793</v>
      </c>
      <c r="AS800">
        <v>361787</v>
      </c>
      <c r="AT800">
        <v>420743</v>
      </c>
      <c r="AU800">
        <v>509435</v>
      </c>
      <c r="AV800">
        <v>451936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399977.89317026897</v>
      </c>
      <c r="BD800">
        <v>393945.88903321599</v>
      </c>
      <c r="BE800">
        <v>421739.637713734</v>
      </c>
      <c r="BF800">
        <v>460704.56772938097</v>
      </c>
      <c r="BG800">
        <v>0</v>
      </c>
      <c r="BH800">
        <v>60906.631612928802</v>
      </c>
      <c r="BI800">
        <v>58476.437322117999</v>
      </c>
      <c r="BJ800">
        <v>55666.752628162401</v>
      </c>
      <c r="BK800">
        <v>44991.324948761001</v>
      </c>
      <c r="BL800">
        <v>0</v>
      </c>
    </row>
    <row r="801" spans="1:64" x14ac:dyDescent="0.3">
      <c r="A801">
        <v>8364</v>
      </c>
      <c r="B801">
        <v>13.778</v>
      </c>
      <c r="C801">
        <v>661.49279999999999</v>
      </c>
      <c r="D801">
        <f t="shared" si="12"/>
        <v>0.28722921027801573</v>
      </c>
      <c r="E801" t="s">
        <v>1559</v>
      </c>
      <c r="F801" t="s">
        <v>512</v>
      </c>
      <c r="G801" t="s">
        <v>62</v>
      </c>
      <c r="H801">
        <v>0.33</v>
      </c>
      <c r="I801" t="b">
        <v>0</v>
      </c>
      <c r="J801">
        <v>8.5500000000000007</v>
      </c>
      <c r="K801">
        <v>661.49261000000001</v>
      </c>
      <c r="L801" t="s">
        <v>1554</v>
      </c>
      <c r="M801" t="s">
        <v>1138</v>
      </c>
      <c r="N801" t="s">
        <v>1555</v>
      </c>
      <c r="O801" t="s">
        <v>1556</v>
      </c>
      <c r="P801">
        <v>530</v>
      </c>
      <c r="Q801" t="b">
        <v>0</v>
      </c>
      <c r="R801" t="b">
        <v>1</v>
      </c>
      <c r="S801" t="b">
        <v>0</v>
      </c>
      <c r="T801" t="s">
        <v>63</v>
      </c>
      <c r="U801" t="b">
        <v>0</v>
      </c>
      <c r="V801" t="b">
        <v>0</v>
      </c>
      <c r="W801">
        <v>8364</v>
      </c>
      <c r="X801">
        <v>0</v>
      </c>
      <c r="Y801">
        <v>0</v>
      </c>
      <c r="Z801">
        <v>1</v>
      </c>
      <c r="AA801">
        <v>-1</v>
      </c>
      <c r="AB801">
        <v>-1</v>
      </c>
      <c r="AC801">
        <v>-1</v>
      </c>
      <c r="AD801">
        <v>-1</v>
      </c>
      <c r="AE801">
        <v>-1</v>
      </c>
      <c r="AF801">
        <v>1</v>
      </c>
      <c r="AG801">
        <v>20.54</v>
      </c>
      <c r="AH801" t="s">
        <v>495</v>
      </c>
      <c r="AI801" t="s">
        <v>1560</v>
      </c>
      <c r="AJ801" t="s">
        <v>62</v>
      </c>
      <c r="AK801">
        <v>237288</v>
      </c>
      <c r="AL801">
        <v>290380</v>
      </c>
      <c r="AM801">
        <v>245064</v>
      </c>
      <c r="AN801">
        <v>184594</v>
      </c>
      <c r="AO801">
        <v>229263</v>
      </c>
      <c r="AP801">
        <v>213154</v>
      </c>
      <c r="AQ801">
        <v>443919</v>
      </c>
      <c r="AR801">
        <v>391417</v>
      </c>
      <c r="AS801">
        <v>374600</v>
      </c>
      <c r="AT801">
        <v>348777</v>
      </c>
      <c r="AU801">
        <v>385897</v>
      </c>
      <c r="AV801">
        <v>381368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257577.311229838</v>
      </c>
      <c r="BD801">
        <v>209003.79534870901</v>
      </c>
      <c r="BE801">
        <v>403312.04655740998</v>
      </c>
      <c r="BF801">
        <v>372013.87160435901</v>
      </c>
      <c r="BG801">
        <v>0</v>
      </c>
      <c r="BH801">
        <v>28672.829686782501</v>
      </c>
      <c r="BI801">
        <v>22621.633797084101</v>
      </c>
      <c r="BJ801">
        <v>36157.6681609609</v>
      </c>
      <c r="BK801">
        <v>20250.941903659299</v>
      </c>
      <c r="BL801">
        <v>0</v>
      </c>
    </row>
    <row r="802" spans="1:64" x14ac:dyDescent="0.3">
      <c r="A802">
        <v>8088</v>
      </c>
      <c r="B802">
        <v>13.605</v>
      </c>
      <c r="C802">
        <v>649.49243000000001</v>
      </c>
      <c r="D802">
        <f t="shared" si="12"/>
        <v>0.27713941194849168</v>
      </c>
      <c r="E802" t="s">
        <v>1458</v>
      </c>
      <c r="F802" t="s">
        <v>512</v>
      </c>
      <c r="G802" t="s">
        <v>62</v>
      </c>
      <c r="H802">
        <v>0.67</v>
      </c>
      <c r="I802" t="b">
        <v>1</v>
      </c>
      <c r="J802">
        <v>8.36</v>
      </c>
      <c r="K802">
        <v>649.49261000000001</v>
      </c>
      <c r="L802" t="s">
        <v>1453</v>
      </c>
      <c r="M802" t="s">
        <v>1138</v>
      </c>
      <c r="N802" t="s">
        <v>1459</v>
      </c>
      <c r="O802" t="s">
        <v>1460</v>
      </c>
      <c r="P802">
        <v>410</v>
      </c>
      <c r="Q802" t="b">
        <v>0</v>
      </c>
      <c r="R802" t="b">
        <v>1</v>
      </c>
      <c r="S802" t="b">
        <v>1</v>
      </c>
      <c r="T802" t="s">
        <v>63</v>
      </c>
      <c r="U802" t="b">
        <v>0</v>
      </c>
      <c r="V802" t="b">
        <v>0</v>
      </c>
      <c r="W802">
        <v>8088</v>
      </c>
      <c r="X802">
        <v>0</v>
      </c>
      <c r="Y802">
        <v>0</v>
      </c>
      <c r="Z802">
        <v>1</v>
      </c>
      <c r="AA802">
        <v>0.76</v>
      </c>
      <c r="AB802">
        <v>0.69</v>
      </c>
      <c r="AC802">
        <v>0.62</v>
      </c>
      <c r="AD802">
        <v>4</v>
      </c>
      <c r="AE802">
        <v>1.75</v>
      </c>
      <c r="AF802">
        <v>2.2000000000000002</v>
      </c>
      <c r="AG802">
        <v>1364.35</v>
      </c>
      <c r="AH802" t="s">
        <v>497</v>
      </c>
      <c r="AI802" t="s">
        <v>1461</v>
      </c>
      <c r="AJ802" t="s">
        <v>1462</v>
      </c>
      <c r="AK802">
        <v>25174884</v>
      </c>
      <c r="AL802">
        <v>30970968</v>
      </c>
      <c r="AM802">
        <v>32265959</v>
      </c>
      <c r="AN802">
        <v>29028562</v>
      </c>
      <c r="AO802">
        <v>32040707</v>
      </c>
      <c r="AP802">
        <v>31228594</v>
      </c>
      <c r="AQ802">
        <v>38150173</v>
      </c>
      <c r="AR802">
        <v>39101655</v>
      </c>
      <c r="AS802">
        <v>35515398</v>
      </c>
      <c r="AT802">
        <v>40053817</v>
      </c>
      <c r="AU802">
        <v>43503352</v>
      </c>
      <c r="AV802">
        <v>41993125</v>
      </c>
      <c r="AW802">
        <v>0</v>
      </c>
      <c r="AX802">
        <v>0</v>
      </c>
      <c r="AY802">
        <v>6387</v>
      </c>
      <c r="AZ802">
        <v>0</v>
      </c>
      <c r="BA802">
        <v>0</v>
      </c>
      <c r="BB802">
        <v>14970</v>
      </c>
      <c r="BC802">
        <v>29470603.824484501</v>
      </c>
      <c r="BD802">
        <v>30765954.569888599</v>
      </c>
      <c r="BE802">
        <v>37589075.071359299</v>
      </c>
      <c r="BF802">
        <v>41850097.833618701</v>
      </c>
      <c r="BG802">
        <v>3559.4542781648001</v>
      </c>
      <c r="BH802">
        <v>3776129.4522086298</v>
      </c>
      <c r="BI802">
        <v>1558454.4126248299</v>
      </c>
      <c r="BJ802">
        <v>1857802.9788015899</v>
      </c>
      <c r="BK802">
        <v>1729209.8973637801</v>
      </c>
      <c r="BL802">
        <v>6146.0475087763398</v>
      </c>
    </row>
    <row r="803" spans="1:64" x14ac:dyDescent="0.3">
      <c r="A803">
        <v>8924</v>
      </c>
      <c r="B803">
        <v>14.785</v>
      </c>
      <c r="C803">
        <v>689.52373999999998</v>
      </c>
      <c r="D803">
        <f t="shared" si="12"/>
        <v>0.27555243800609425</v>
      </c>
      <c r="E803" t="s">
        <v>1928</v>
      </c>
      <c r="F803" t="s">
        <v>512</v>
      </c>
      <c r="G803" t="s">
        <v>62</v>
      </c>
      <c r="H803">
        <v>0.56000000000000005</v>
      </c>
      <c r="I803" t="b">
        <v>0</v>
      </c>
      <c r="J803">
        <v>9.08</v>
      </c>
      <c r="K803">
        <v>689.52392999999995</v>
      </c>
      <c r="L803" t="s">
        <v>217</v>
      </c>
      <c r="M803" t="s">
        <v>1138</v>
      </c>
      <c r="N803" t="s">
        <v>1922</v>
      </c>
      <c r="O803" t="s">
        <v>1923</v>
      </c>
      <c r="P803">
        <v>530</v>
      </c>
      <c r="Q803" t="b">
        <v>0</v>
      </c>
      <c r="R803" t="b">
        <v>1</v>
      </c>
      <c r="S803" t="b">
        <v>0</v>
      </c>
      <c r="T803" t="s">
        <v>63</v>
      </c>
      <c r="U803" t="b">
        <v>0</v>
      </c>
      <c r="V803" t="b">
        <v>0</v>
      </c>
      <c r="W803">
        <v>8924</v>
      </c>
      <c r="X803">
        <v>0</v>
      </c>
      <c r="Y803">
        <v>0</v>
      </c>
      <c r="Z803">
        <v>1</v>
      </c>
      <c r="AA803">
        <v>-1</v>
      </c>
      <c r="AB803">
        <v>-1</v>
      </c>
      <c r="AC803">
        <v>-1</v>
      </c>
      <c r="AD803">
        <v>-1</v>
      </c>
      <c r="AE803">
        <v>-1</v>
      </c>
      <c r="AF803">
        <v>1</v>
      </c>
      <c r="AG803">
        <v>116.65</v>
      </c>
      <c r="AH803" t="s">
        <v>503</v>
      </c>
      <c r="AI803" t="s">
        <v>1929</v>
      </c>
      <c r="AJ803" t="s">
        <v>62</v>
      </c>
      <c r="AK803">
        <v>1755736</v>
      </c>
      <c r="AL803">
        <v>1845606</v>
      </c>
      <c r="AM803">
        <v>1153288</v>
      </c>
      <c r="AN803">
        <v>1135202</v>
      </c>
      <c r="AO803">
        <v>1443234</v>
      </c>
      <c r="AP803">
        <v>1287711</v>
      </c>
      <c r="AQ803">
        <v>3129604</v>
      </c>
      <c r="AR803">
        <v>2161518</v>
      </c>
      <c r="AS803">
        <v>2602573</v>
      </c>
      <c r="AT803">
        <v>2318204</v>
      </c>
      <c r="AU803">
        <v>1933072</v>
      </c>
      <c r="AV803">
        <v>2075474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1584876.74282732</v>
      </c>
      <c r="BD803">
        <v>1288715.41556669</v>
      </c>
      <c r="BE803">
        <v>2631231.9557765899</v>
      </c>
      <c r="BF803">
        <v>2108917.0123941102</v>
      </c>
      <c r="BG803">
        <v>0</v>
      </c>
      <c r="BH803">
        <v>376458.10873540799</v>
      </c>
      <c r="BI803">
        <v>154018.57495784899</v>
      </c>
      <c r="BJ803">
        <v>484678.93793897203</v>
      </c>
      <c r="BK803">
        <v>194731.83955868299</v>
      </c>
      <c r="BL803">
        <v>0</v>
      </c>
    </row>
    <row r="804" spans="1:64" x14ac:dyDescent="0.3">
      <c r="A804">
        <v>8412</v>
      </c>
      <c r="B804">
        <v>14.443</v>
      </c>
      <c r="C804">
        <v>663.50811999999996</v>
      </c>
      <c r="D804">
        <f t="shared" si="12"/>
        <v>0.27128522732916993</v>
      </c>
      <c r="E804" t="s">
        <v>1586</v>
      </c>
      <c r="F804" t="s">
        <v>512</v>
      </c>
      <c r="G804" t="s">
        <v>62</v>
      </c>
      <c r="H804">
        <v>0.72</v>
      </c>
      <c r="I804" t="b">
        <v>1</v>
      </c>
      <c r="J804">
        <v>8.6199999999999992</v>
      </c>
      <c r="K804">
        <v>663.50829999999996</v>
      </c>
      <c r="L804" t="s">
        <v>1587</v>
      </c>
      <c r="M804" t="s">
        <v>1138</v>
      </c>
      <c r="N804" t="s">
        <v>1588</v>
      </c>
      <c r="O804" t="s">
        <v>1589</v>
      </c>
      <c r="P804">
        <v>410</v>
      </c>
      <c r="Q804" t="b">
        <v>0</v>
      </c>
      <c r="R804" t="b">
        <v>1</v>
      </c>
      <c r="S804" t="b">
        <v>1</v>
      </c>
      <c r="T804" t="s">
        <v>63</v>
      </c>
      <c r="U804" t="b">
        <v>0</v>
      </c>
      <c r="V804" t="b">
        <v>0</v>
      </c>
      <c r="W804">
        <v>8412</v>
      </c>
      <c r="X804">
        <v>0</v>
      </c>
      <c r="Y804">
        <v>0</v>
      </c>
      <c r="Z804">
        <v>1</v>
      </c>
      <c r="AA804">
        <v>0.56999999999999995</v>
      </c>
      <c r="AB804">
        <v>0.35</v>
      </c>
      <c r="AC804">
        <v>0.35</v>
      </c>
      <c r="AD804">
        <v>4</v>
      </c>
      <c r="AE804">
        <v>2</v>
      </c>
      <c r="AF804">
        <v>2.14</v>
      </c>
      <c r="AG804">
        <v>6436.04</v>
      </c>
      <c r="AH804" t="s">
        <v>504</v>
      </c>
      <c r="AI804" t="s">
        <v>1592</v>
      </c>
      <c r="AJ804" t="s">
        <v>1593</v>
      </c>
      <c r="AK804">
        <v>116957848</v>
      </c>
      <c r="AL804">
        <v>136034225</v>
      </c>
      <c r="AM804">
        <v>148189222</v>
      </c>
      <c r="AN804">
        <v>133625090</v>
      </c>
      <c r="AO804">
        <v>147733199</v>
      </c>
      <c r="AP804">
        <v>145700586</v>
      </c>
      <c r="AQ804">
        <v>165873204</v>
      </c>
      <c r="AR804">
        <v>173791043</v>
      </c>
      <c r="AS804">
        <v>156261579</v>
      </c>
      <c r="AT804">
        <v>174232373</v>
      </c>
      <c r="AU804">
        <v>185190991</v>
      </c>
      <c r="AV804">
        <v>183388582</v>
      </c>
      <c r="AW804">
        <v>0</v>
      </c>
      <c r="AX804">
        <v>5644</v>
      </c>
      <c r="AY804">
        <v>18569</v>
      </c>
      <c r="AZ804">
        <v>0</v>
      </c>
      <c r="BA804">
        <v>355352</v>
      </c>
      <c r="BB804">
        <v>101954</v>
      </c>
      <c r="BC804">
        <v>133727098.297711</v>
      </c>
      <c r="BD804">
        <v>142352958.34426701</v>
      </c>
      <c r="BE804">
        <v>165308608.810296</v>
      </c>
      <c r="BF804">
        <v>180937315.370967</v>
      </c>
      <c r="BG804">
        <v>80253.1984485797</v>
      </c>
      <c r="BH804">
        <v>15742992.126738001</v>
      </c>
      <c r="BI804">
        <v>7626574.6786944699</v>
      </c>
      <c r="BJ804">
        <v>8778359.8824705407</v>
      </c>
      <c r="BK804">
        <v>5876168.4517360805</v>
      </c>
      <c r="BL804">
        <v>140287.37558157399</v>
      </c>
    </row>
    <row r="805" spans="1:64" x14ac:dyDescent="0.3">
      <c r="A805">
        <v>9248</v>
      </c>
      <c r="B805">
        <v>16.507000000000001</v>
      </c>
      <c r="C805">
        <v>705.55498999999998</v>
      </c>
      <c r="D805">
        <f t="shared" si="12"/>
        <v>0.26929148188670871</v>
      </c>
      <c r="E805" t="s">
        <v>2177</v>
      </c>
      <c r="F805" t="s">
        <v>512</v>
      </c>
      <c r="G805" t="s">
        <v>62</v>
      </c>
      <c r="H805">
        <v>0.83</v>
      </c>
      <c r="I805" t="b">
        <v>1</v>
      </c>
      <c r="J805">
        <v>9.82</v>
      </c>
      <c r="K805">
        <v>705.55517999999995</v>
      </c>
      <c r="L805" t="s">
        <v>2172</v>
      </c>
      <c r="M805" t="s">
        <v>1138</v>
      </c>
      <c r="N805" t="s">
        <v>2178</v>
      </c>
      <c r="O805" t="s">
        <v>2179</v>
      </c>
      <c r="P805">
        <v>410</v>
      </c>
      <c r="Q805" t="b">
        <v>0</v>
      </c>
      <c r="R805" t="b">
        <v>1</v>
      </c>
      <c r="S805" t="b">
        <v>1</v>
      </c>
      <c r="T805" t="s">
        <v>63</v>
      </c>
      <c r="U805" t="b">
        <v>0</v>
      </c>
      <c r="V805" t="b">
        <v>0</v>
      </c>
      <c r="W805">
        <v>9248</v>
      </c>
      <c r="X805">
        <v>0</v>
      </c>
      <c r="Y805">
        <v>0</v>
      </c>
      <c r="Z805">
        <v>1</v>
      </c>
      <c r="AA805">
        <v>0.59</v>
      </c>
      <c r="AB805">
        <v>0.37</v>
      </c>
      <c r="AC805">
        <v>0.37</v>
      </c>
      <c r="AD805">
        <v>4</v>
      </c>
      <c r="AE805">
        <v>2</v>
      </c>
      <c r="AF805">
        <v>2.15</v>
      </c>
      <c r="AG805">
        <v>6440.94</v>
      </c>
      <c r="AH805" t="s">
        <v>501</v>
      </c>
      <c r="AI805" t="s">
        <v>2180</v>
      </c>
      <c r="AJ805" t="s">
        <v>2181</v>
      </c>
      <c r="AK805">
        <v>425513250</v>
      </c>
      <c r="AL805">
        <v>540386392</v>
      </c>
      <c r="AM805">
        <v>589141177</v>
      </c>
      <c r="AN805">
        <v>278521322</v>
      </c>
      <c r="AO805">
        <v>345189307</v>
      </c>
      <c r="AP805">
        <v>304450269</v>
      </c>
      <c r="AQ805">
        <v>311560918</v>
      </c>
      <c r="AR805">
        <v>379049303</v>
      </c>
      <c r="AS805">
        <v>281927456</v>
      </c>
      <c r="AT805">
        <v>228338303</v>
      </c>
      <c r="AU805">
        <v>262894869</v>
      </c>
      <c r="AV805">
        <v>237977980</v>
      </c>
      <c r="AW805">
        <v>0</v>
      </c>
      <c r="AX805">
        <v>50246</v>
      </c>
      <c r="AY805">
        <v>51709</v>
      </c>
      <c r="AZ805">
        <v>0</v>
      </c>
      <c r="BA805">
        <v>0</v>
      </c>
      <c r="BB805">
        <v>467094</v>
      </c>
      <c r="BC805">
        <v>518346939.56820297</v>
      </c>
      <c r="BD805">
        <v>309386965.87458801</v>
      </c>
      <c r="BE805">
        <v>324179225.651501</v>
      </c>
      <c r="BF805">
        <v>243070384.09416401</v>
      </c>
      <c r="BG805">
        <v>94841.568441829804</v>
      </c>
      <c r="BH805">
        <v>84010878.511630699</v>
      </c>
      <c r="BI805">
        <v>33607042.638782501</v>
      </c>
      <c r="BJ805">
        <v>49775290.663094997</v>
      </c>
      <c r="BK805">
        <v>17832232.2905837</v>
      </c>
      <c r="BL805">
        <v>184068.35032433199</v>
      </c>
    </row>
    <row r="806" spans="1:64" x14ac:dyDescent="0.3">
      <c r="A806">
        <v>8089</v>
      </c>
      <c r="B806">
        <v>13.134</v>
      </c>
      <c r="C806">
        <v>649.49248999999998</v>
      </c>
      <c r="D806">
        <f t="shared" si="12"/>
        <v>0.18475960802400759</v>
      </c>
      <c r="E806" t="s">
        <v>1463</v>
      </c>
      <c r="F806" t="s">
        <v>512</v>
      </c>
      <c r="G806" t="s">
        <v>62</v>
      </c>
      <c r="H806">
        <v>0.67</v>
      </c>
      <c r="I806" t="b">
        <v>1</v>
      </c>
      <c r="J806">
        <v>8.35</v>
      </c>
      <c r="K806">
        <v>649.49261000000001</v>
      </c>
      <c r="L806" t="s">
        <v>1453</v>
      </c>
      <c r="M806" t="s">
        <v>1138</v>
      </c>
      <c r="N806" t="s">
        <v>1464</v>
      </c>
      <c r="O806" t="s">
        <v>1465</v>
      </c>
      <c r="P806">
        <v>410</v>
      </c>
      <c r="Q806" t="b">
        <v>0</v>
      </c>
      <c r="R806" t="b">
        <v>1</v>
      </c>
      <c r="S806" t="b">
        <v>1</v>
      </c>
      <c r="T806" t="s">
        <v>63</v>
      </c>
      <c r="U806" t="b">
        <v>0</v>
      </c>
      <c r="V806" t="b">
        <v>0</v>
      </c>
      <c r="W806">
        <v>8089</v>
      </c>
      <c r="X806">
        <v>0</v>
      </c>
      <c r="Y806">
        <v>0</v>
      </c>
      <c r="Z806">
        <v>1</v>
      </c>
      <c r="AA806">
        <v>0.57999999999999996</v>
      </c>
      <c r="AB806">
        <v>0.37</v>
      </c>
      <c r="AC806">
        <v>0.36</v>
      </c>
      <c r="AD806">
        <v>4</v>
      </c>
      <c r="AE806">
        <v>2</v>
      </c>
      <c r="AF806">
        <v>2.14</v>
      </c>
      <c r="AG806">
        <v>777.71</v>
      </c>
      <c r="AH806" t="s">
        <v>498</v>
      </c>
      <c r="AI806" t="s">
        <v>1466</v>
      </c>
      <c r="AJ806" t="s">
        <v>1467</v>
      </c>
      <c r="AK806">
        <v>20928484</v>
      </c>
      <c r="AL806">
        <v>24532503</v>
      </c>
      <c r="AM806">
        <v>26617674</v>
      </c>
      <c r="AN806">
        <v>17651153</v>
      </c>
      <c r="AO806">
        <v>20438483</v>
      </c>
      <c r="AP806">
        <v>19534830</v>
      </c>
      <c r="AQ806">
        <v>22277124</v>
      </c>
      <c r="AR806">
        <v>25907272</v>
      </c>
      <c r="AS806">
        <v>21641251</v>
      </c>
      <c r="AT806">
        <v>20626591</v>
      </c>
      <c r="AU806">
        <v>22795704</v>
      </c>
      <c r="AV806">
        <v>21072450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21717</v>
      </c>
      <c r="BC806">
        <v>24026220.574925799</v>
      </c>
      <c r="BD806">
        <v>19208155.389031202</v>
      </c>
      <c r="BE806">
        <v>23275215.549914502</v>
      </c>
      <c r="BF806">
        <v>21498248.253432199</v>
      </c>
      <c r="BG806">
        <v>3619.5171493664302</v>
      </c>
      <c r="BH806">
        <v>2878187.4022434098</v>
      </c>
      <c r="BI806">
        <v>1422089.6968018101</v>
      </c>
      <c r="BJ806">
        <v>2301493.5931962398</v>
      </c>
      <c r="BK806">
        <v>1145530.71212295</v>
      </c>
      <c r="BL806">
        <v>8865.9701312008692</v>
      </c>
    </row>
    <row r="807" spans="1:64" x14ac:dyDescent="0.3">
      <c r="A807">
        <v>10196</v>
      </c>
      <c r="B807">
        <v>14.22</v>
      </c>
      <c r="C807">
        <v>749.56042000000002</v>
      </c>
      <c r="D807">
        <f t="shared" si="12"/>
        <v>0.16009385774311907</v>
      </c>
      <c r="E807" t="s">
        <v>2717</v>
      </c>
      <c r="F807" t="s">
        <v>512</v>
      </c>
      <c r="G807" t="s">
        <v>62</v>
      </c>
      <c r="H807">
        <v>0.28000000000000003</v>
      </c>
      <c r="I807" t="b">
        <v>0</v>
      </c>
      <c r="J807">
        <v>10.45</v>
      </c>
      <c r="K807">
        <v>749.56029999999998</v>
      </c>
      <c r="L807" t="s">
        <v>2718</v>
      </c>
      <c r="M807" t="s">
        <v>1138</v>
      </c>
      <c r="N807" t="s">
        <v>2719</v>
      </c>
      <c r="O807" t="s">
        <v>2720</v>
      </c>
      <c r="P807">
        <v>530</v>
      </c>
      <c r="Q807" t="b">
        <v>0</v>
      </c>
      <c r="R807" t="b">
        <v>1</v>
      </c>
      <c r="S807" t="b">
        <v>0</v>
      </c>
      <c r="T807" t="s">
        <v>63</v>
      </c>
      <c r="U807" t="b">
        <v>0</v>
      </c>
      <c r="V807" t="b">
        <v>0</v>
      </c>
      <c r="W807">
        <v>10196</v>
      </c>
      <c r="X807">
        <v>0</v>
      </c>
      <c r="Y807">
        <v>0</v>
      </c>
      <c r="Z807">
        <v>1</v>
      </c>
      <c r="AA807">
        <v>-1</v>
      </c>
      <c r="AB807">
        <v>-1</v>
      </c>
      <c r="AC807">
        <v>-1</v>
      </c>
      <c r="AD807">
        <v>-1</v>
      </c>
      <c r="AE807">
        <v>-1</v>
      </c>
      <c r="AF807">
        <v>1</v>
      </c>
      <c r="AG807">
        <v>39.6</v>
      </c>
      <c r="AH807" t="s">
        <v>497</v>
      </c>
      <c r="AI807" t="s">
        <v>2721</v>
      </c>
      <c r="AJ807" t="s">
        <v>62</v>
      </c>
      <c r="AK807">
        <v>448295</v>
      </c>
      <c r="AL807">
        <v>622326</v>
      </c>
      <c r="AM807">
        <v>469318</v>
      </c>
      <c r="AN807">
        <v>362480</v>
      </c>
      <c r="AO807">
        <v>251779</v>
      </c>
      <c r="AP807">
        <v>387302</v>
      </c>
      <c r="AQ807">
        <v>488803</v>
      </c>
      <c r="AR807">
        <v>358500</v>
      </c>
      <c r="AS807">
        <v>301900</v>
      </c>
      <c r="AT807">
        <v>104444</v>
      </c>
      <c r="AU807">
        <v>145583</v>
      </c>
      <c r="AV807">
        <v>236116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513312.99355563702</v>
      </c>
      <c r="BD807">
        <v>333853.80232446402</v>
      </c>
      <c r="BE807">
        <v>383067.69998971903</v>
      </c>
      <c r="BF807">
        <v>162047.80350222401</v>
      </c>
      <c r="BG807">
        <v>0</v>
      </c>
      <c r="BH807">
        <v>94991.699843546798</v>
      </c>
      <c r="BI807">
        <v>72154.650201674405</v>
      </c>
      <c r="BJ807">
        <v>95843.054405503193</v>
      </c>
      <c r="BK807">
        <v>67362.518295266695</v>
      </c>
      <c r="BL807">
        <v>0</v>
      </c>
    </row>
    <row r="808" spans="1:64" x14ac:dyDescent="0.3">
      <c r="A808">
        <v>8688</v>
      </c>
      <c r="B808">
        <v>15.031000000000001</v>
      </c>
      <c r="C808">
        <v>677.52392999999995</v>
      </c>
      <c r="D808">
        <f t="shared" si="12"/>
        <v>0</v>
      </c>
      <c r="E808" t="s">
        <v>1752</v>
      </c>
      <c r="F808" t="s">
        <v>512</v>
      </c>
      <c r="G808" t="s">
        <v>62</v>
      </c>
      <c r="H808">
        <v>0.89</v>
      </c>
      <c r="I808" t="b">
        <v>1</v>
      </c>
      <c r="J808">
        <v>8.89</v>
      </c>
      <c r="K808">
        <v>677.52392999999995</v>
      </c>
      <c r="L808" t="s">
        <v>1747</v>
      </c>
      <c r="M808" t="s">
        <v>1138</v>
      </c>
      <c r="N808" t="s">
        <v>1753</v>
      </c>
      <c r="O808" t="s">
        <v>1754</v>
      </c>
      <c r="P808">
        <v>410</v>
      </c>
      <c r="Q808" t="b">
        <v>0</v>
      </c>
      <c r="R808" t="b">
        <v>1</v>
      </c>
      <c r="S808" t="b">
        <v>1</v>
      </c>
      <c r="T808" t="s">
        <v>63</v>
      </c>
      <c r="U808" t="b">
        <v>0</v>
      </c>
      <c r="V808" t="b">
        <v>0</v>
      </c>
      <c r="W808">
        <v>8688</v>
      </c>
      <c r="X808">
        <v>0</v>
      </c>
      <c r="Y808">
        <v>0</v>
      </c>
      <c r="Z808">
        <v>1</v>
      </c>
      <c r="AA808">
        <v>0.81</v>
      </c>
      <c r="AB808">
        <v>0.73</v>
      </c>
      <c r="AC808">
        <v>0.66</v>
      </c>
      <c r="AD808">
        <v>4</v>
      </c>
      <c r="AE808">
        <v>1.75</v>
      </c>
      <c r="AF808">
        <v>2.2400000000000002</v>
      </c>
      <c r="AG808">
        <v>12254.54</v>
      </c>
      <c r="AH808" t="s">
        <v>494</v>
      </c>
      <c r="AI808" t="s">
        <v>1757</v>
      </c>
      <c r="AJ808" t="s">
        <v>1758</v>
      </c>
      <c r="AK808">
        <v>656914067</v>
      </c>
      <c r="AL808">
        <v>777515465</v>
      </c>
      <c r="AM808">
        <v>808464741</v>
      </c>
      <c r="AN808">
        <v>652910446</v>
      </c>
      <c r="AO808">
        <v>707334586</v>
      </c>
      <c r="AP808">
        <v>683786924</v>
      </c>
      <c r="AQ808">
        <v>801582321</v>
      </c>
      <c r="AR808">
        <v>847409925</v>
      </c>
      <c r="AS808">
        <v>698901633</v>
      </c>
      <c r="AT808">
        <v>719570653</v>
      </c>
      <c r="AU808">
        <v>812314011</v>
      </c>
      <c r="AV808">
        <v>762320929</v>
      </c>
      <c r="AW808">
        <v>0</v>
      </c>
      <c r="AX808">
        <v>172119</v>
      </c>
      <c r="AY808">
        <v>213829</v>
      </c>
      <c r="AZ808">
        <v>50654</v>
      </c>
      <c r="BA808">
        <v>1625482</v>
      </c>
      <c r="BB808">
        <v>857076</v>
      </c>
      <c r="BC808">
        <v>747631424.28824103</v>
      </c>
      <c r="BD808">
        <v>681343985.30216801</v>
      </c>
      <c r="BE808">
        <v>782631292.98103094</v>
      </c>
      <c r="BF808">
        <v>764735197.79627001</v>
      </c>
      <c r="BG808">
        <v>486526.62072308501</v>
      </c>
      <c r="BH808">
        <v>80073051.413247004</v>
      </c>
      <c r="BI808">
        <v>27294188.505321801</v>
      </c>
      <c r="BJ808">
        <v>76046264.260378003</v>
      </c>
      <c r="BK808">
        <v>46418790.8574863</v>
      </c>
      <c r="BL808">
        <v>637876.91572354001</v>
      </c>
    </row>
    <row r="809" spans="1:64" x14ac:dyDescent="0.3">
      <c r="A809" s="13">
        <v>8738</v>
      </c>
      <c r="B809" s="13">
        <v>14.090999999999999</v>
      </c>
      <c r="C809" s="13">
        <v>679.45068000000003</v>
      </c>
      <c r="D809" s="13">
        <f t="shared" si="12"/>
        <v>7.2852439238865427</v>
      </c>
      <c r="E809" s="13" t="s">
        <v>1784</v>
      </c>
      <c r="F809" s="13" t="s">
        <v>512</v>
      </c>
      <c r="G809" s="13" t="s">
        <v>62</v>
      </c>
      <c r="H809" s="13">
        <v>0.44</v>
      </c>
      <c r="I809" s="13" t="b">
        <v>0</v>
      </c>
      <c r="J809" s="13">
        <v>8.33</v>
      </c>
      <c r="K809" s="13">
        <v>679.45563000000004</v>
      </c>
      <c r="L809" s="13" t="s">
        <v>1785</v>
      </c>
      <c r="M809" s="13" t="s">
        <v>1786</v>
      </c>
      <c r="N809" s="13" t="s">
        <v>1787</v>
      </c>
      <c r="O809" s="13" t="s">
        <v>1788</v>
      </c>
      <c r="P809" s="13">
        <v>530</v>
      </c>
      <c r="Q809" s="13" t="b">
        <v>0</v>
      </c>
      <c r="R809" s="13" t="b">
        <v>1</v>
      </c>
      <c r="S809" s="13" t="b">
        <v>0</v>
      </c>
      <c r="T809" s="13" t="s">
        <v>63</v>
      </c>
      <c r="U809" s="13" t="b">
        <v>0</v>
      </c>
      <c r="V809" s="13" t="b">
        <v>0</v>
      </c>
      <c r="W809" s="13">
        <v>8738</v>
      </c>
      <c r="X809" s="13">
        <v>0</v>
      </c>
      <c r="Y809" s="13">
        <v>0</v>
      </c>
      <c r="Z809" s="13">
        <v>0.94</v>
      </c>
      <c r="AA809" s="13">
        <v>-1</v>
      </c>
      <c r="AB809" s="13">
        <v>-1</v>
      </c>
      <c r="AC809" s="13">
        <v>-1</v>
      </c>
      <c r="AD809" s="13">
        <v>-1</v>
      </c>
      <c r="AE809" s="13">
        <v>-1</v>
      </c>
      <c r="AF809" s="13">
        <v>0.94</v>
      </c>
      <c r="AG809" s="13">
        <v>71.239999999999995</v>
      </c>
      <c r="AH809" s="13" t="s">
        <v>496</v>
      </c>
      <c r="AI809" s="13" t="s">
        <v>1789</v>
      </c>
      <c r="AJ809" s="13" t="s">
        <v>62</v>
      </c>
      <c r="AK809" s="13">
        <v>180182</v>
      </c>
      <c r="AL809" s="13">
        <v>268495</v>
      </c>
      <c r="AM809" s="13">
        <v>190332</v>
      </c>
      <c r="AN809" s="13">
        <v>317223</v>
      </c>
      <c r="AO809" s="13">
        <v>208855</v>
      </c>
      <c r="AP809" s="13">
        <v>364401</v>
      </c>
      <c r="AQ809" s="13">
        <v>616431</v>
      </c>
      <c r="AR809" s="13">
        <v>523111</v>
      </c>
      <c r="AS809" s="13">
        <v>733220</v>
      </c>
      <c r="AT809" s="13">
        <v>1037722</v>
      </c>
      <c r="AU809" s="13">
        <v>995878</v>
      </c>
      <c r="AV809" s="13">
        <v>1044180</v>
      </c>
      <c r="AW809" s="13">
        <v>0</v>
      </c>
      <c r="AX809" s="13">
        <v>0</v>
      </c>
      <c r="AY809" s="13">
        <v>0</v>
      </c>
      <c r="AZ809" s="13">
        <v>0</v>
      </c>
      <c r="BA809" s="13">
        <v>0</v>
      </c>
      <c r="BB809" s="13">
        <v>0</v>
      </c>
      <c r="BC809" s="13">
        <v>213002.91131472899</v>
      </c>
      <c r="BD809" s="13">
        <v>296826.16184334701</v>
      </c>
      <c r="BE809" s="13">
        <v>624254.218154273</v>
      </c>
      <c r="BF809" s="13">
        <v>1025926.73579034</v>
      </c>
      <c r="BG809" s="13">
        <v>0</v>
      </c>
      <c r="BH809" s="13">
        <v>48324.443901418199</v>
      </c>
      <c r="BI809" s="13">
        <v>79753.920815443198</v>
      </c>
      <c r="BJ809" s="13">
        <v>105272.575695117</v>
      </c>
      <c r="BK809" s="13">
        <v>26222.3789359394</v>
      </c>
      <c r="BL809" s="13">
        <v>0</v>
      </c>
    </row>
    <row r="810" spans="1:64" x14ac:dyDescent="0.3">
      <c r="A810" s="13">
        <v>9007</v>
      </c>
      <c r="B810" s="13">
        <v>14.641</v>
      </c>
      <c r="C810" s="13">
        <v>693.46649000000002</v>
      </c>
      <c r="D810" s="13">
        <f t="shared" si="12"/>
        <v>6.7774985720128793</v>
      </c>
      <c r="E810" s="13" t="s">
        <v>2002</v>
      </c>
      <c r="F810" s="13" t="s">
        <v>512</v>
      </c>
      <c r="G810" s="13" t="s">
        <v>62</v>
      </c>
      <c r="H810" s="13">
        <v>0.67</v>
      </c>
      <c r="I810" s="13" t="b">
        <v>1</v>
      </c>
      <c r="J810" s="13">
        <v>8.4499999999999993</v>
      </c>
      <c r="K810" s="13">
        <v>693.47118999999998</v>
      </c>
      <c r="L810" s="13" t="s">
        <v>2003</v>
      </c>
      <c r="M810" s="13" t="s">
        <v>1786</v>
      </c>
      <c r="N810" s="13" t="s">
        <v>2004</v>
      </c>
      <c r="O810" s="13" t="s">
        <v>2005</v>
      </c>
      <c r="P810" s="13">
        <v>410</v>
      </c>
      <c r="Q810" s="13" t="b">
        <v>0</v>
      </c>
      <c r="R810" s="13" t="b">
        <v>1</v>
      </c>
      <c r="S810" s="13" t="b">
        <v>1</v>
      </c>
      <c r="T810" s="13" t="s">
        <v>63</v>
      </c>
      <c r="U810" s="13" t="b">
        <v>0</v>
      </c>
      <c r="V810" s="13" t="b">
        <v>0</v>
      </c>
      <c r="W810" s="13">
        <v>9007</v>
      </c>
      <c r="X810" s="13">
        <v>0</v>
      </c>
      <c r="Y810" s="13">
        <v>0</v>
      </c>
      <c r="Z810" s="13">
        <v>0.94</v>
      </c>
      <c r="AA810" s="13">
        <v>0.24</v>
      </c>
      <c r="AB810" s="13">
        <v>0.61</v>
      </c>
      <c r="AC810" s="13">
        <v>0.34</v>
      </c>
      <c r="AD810" s="13">
        <v>4</v>
      </c>
      <c r="AE810" s="13">
        <v>1.25</v>
      </c>
      <c r="AF810" s="13">
        <v>1.6</v>
      </c>
      <c r="AG810" s="13">
        <v>783.07</v>
      </c>
      <c r="AH810" s="13" t="s">
        <v>498</v>
      </c>
      <c r="AI810" s="13" t="s">
        <v>2006</v>
      </c>
      <c r="AJ810" s="13" t="s">
        <v>2007</v>
      </c>
      <c r="AK810" s="13">
        <v>6212758</v>
      </c>
      <c r="AL810" s="13">
        <v>7527446</v>
      </c>
      <c r="AM810" s="13">
        <v>8447592</v>
      </c>
      <c r="AN810" s="13">
        <v>7924857</v>
      </c>
      <c r="AO810" s="13">
        <v>7605805</v>
      </c>
      <c r="AP810" s="13">
        <v>8686782</v>
      </c>
      <c r="AQ810" s="13">
        <v>15743994</v>
      </c>
      <c r="AR810" s="13">
        <v>14960612</v>
      </c>
      <c r="AS810" s="13">
        <v>13816376</v>
      </c>
      <c r="AT810" s="13">
        <v>15434496</v>
      </c>
      <c r="AU810" s="13">
        <v>16696381</v>
      </c>
      <c r="AV810" s="13">
        <v>17618340</v>
      </c>
      <c r="AW810" s="13">
        <v>0</v>
      </c>
      <c r="AX810" s="13">
        <v>0</v>
      </c>
      <c r="AY810" s="13">
        <v>0</v>
      </c>
      <c r="AZ810" s="13">
        <v>0</v>
      </c>
      <c r="BA810" s="13">
        <v>0</v>
      </c>
      <c r="BB810" s="13">
        <v>0</v>
      </c>
      <c r="BC810" s="13">
        <v>7395932.0923548304</v>
      </c>
      <c r="BD810" s="13">
        <v>8072481.6734766401</v>
      </c>
      <c r="BE810" s="13">
        <v>14840327.308002099</v>
      </c>
      <c r="BF810" s="13">
        <v>16583072.393845599</v>
      </c>
      <c r="BG810" s="13">
        <v>0</v>
      </c>
      <c r="BH810" s="13">
        <v>1123206.4478692401</v>
      </c>
      <c r="BI810" s="13">
        <v>555402.85878238303</v>
      </c>
      <c r="BJ810" s="13">
        <v>969422.09469459299</v>
      </c>
      <c r="BK810" s="13">
        <v>1096322.34707661</v>
      </c>
      <c r="BL810" s="13">
        <v>0</v>
      </c>
    </row>
    <row r="811" spans="1:64" x14ac:dyDescent="0.3">
      <c r="A811" s="13">
        <v>9288</v>
      </c>
      <c r="B811" s="13">
        <v>15.481999999999999</v>
      </c>
      <c r="C811" s="13">
        <v>707.48217999999997</v>
      </c>
      <c r="D811" s="13">
        <f t="shared" si="12"/>
        <v>6.643232733970641</v>
      </c>
      <c r="E811" s="13" t="s">
        <v>2210</v>
      </c>
      <c r="F811" s="13" t="s">
        <v>512</v>
      </c>
      <c r="G811" s="13" t="s">
        <v>62</v>
      </c>
      <c r="H811" s="13">
        <v>0.72</v>
      </c>
      <c r="I811" s="13" t="b">
        <v>1</v>
      </c>
      <c r="J811" s="13">
        <v>8.66</v>
      </c>
      <c r="K811" s="13">
        <v>707.48688000000004</v>
      </c>
      <c r="L811" s="13" t="s">
        <v>2211</v>
      </c>
      <c r="M811" s="13" t="s">
        <v>1786</v>
      </c>
      <c r="N811" s="13" t="s">
        <v>2212</v>
      </c>
      <c r="O811" s="13" t="s">
        <v>2213</v>
      </c>
      <c r="P811" s="13">
        <v>530</v>
      </c>
      <c r="Q811" s="13" t="b">
        <v>0</v>
      </c>
      <c r="R811" s="13" t="b">
        <v>1</v>
      </c>
      <c r="S811" s="13" t="b">
        <v>0</v>
      </c>
      <c r="T811" s="13" t="s">
        <v>611</v>
      </c>
      <c r="U811" s="13" t="b">
        <v>0</v>
      </c>
      <c r="V811" s="13" t="b">
        <v>0</v>
      </c>
      <c r="W811" s="13">
        <v>9288</v>
      </c>
      <c r="X811" s="13">
        <v>0</v>
      </c>
      <c r="Y811" s="13">
        <v>0</v>
      </c>
      <c r="Z811" s="13">
        <v>0.95</v>
      </c>
      <c r="AA811" s="13">
        <v>0.1</v>
      </c>
      <c r="AB811" s="13">
        <v>0.28000000000000003</v>
      </c>
      <c r="AC811" s="13">
        <v>0.23</v>
      </c>
      <c r="AD811" s="13">
        <v>7</v>
      </c>
      <c r="AE811" s="13">
        <v>0.14000000000000001</v>
      </c>
      <c r="AF811" s="13">
        <v>0.75</v>
      </c>
      <c r="AG811" s="13">
        <v>3400.34</v>
      </c>
      <c r="AH811" s="13" t="s">
        <v>497</v>
      </c>
      <c r="AI811" s="13" t="s">
        <v>2214</v>
      </c>
      <c r="AJ811" s="13" t="s">
        <v>2215</v>
      </c>
      <c r="AK811" s="13">
        <v>46952398</v>
      </c>
      <c r="AL811" s="13">
        <v>57781763</v>
      </c>
      <c r="AM811" s="13">
        <v>62909615</v>
      </c>
      <c r="AN811" s="13">
        <v>55828309</v>
      </c>
      <c r="AO811" s="13">
        <v>52737493</v>
      </c>
      <c r="AP811" s="13">
        <v>57983693</v>
      </c>
      <c r="AQ811" s="13">
        <v>97251680</v>
      </c>
      <c r="AR811" s="13">
        <v>90672390</v>
      </c>
      <c r="AS811" s="13">
        <v>91738296</v>
      </c>
      <c r="AT811" s="13">
        <v>89345671</v>
      </c>
      <c r="AU811" s="13">
        <v>99031787</v>
      </c>
      <c r="AV811" s="13">
        <v>97443295</v>
      </c>
      <c r="AW811" s="13">
        <v>0</v>
      </c>
      <c r="AX811" s="13">
        <v>6658</v>
      </c>
      <c r="AY811" s="13">
        <v>6706</v>
      </c>
      <c r="AZ811" s="13">
        <v>0</v>
      </c>
      <c r="BA811" s="13">
        <v>0</v>
      </c>
      <c r="BB811" s="13">
        <v>116790</v>
      </c>
      <c r="BC811" s="13">
        <v>55881258.584687904</v>
      </c>
      <c r="BD811" s="13">
        <v>55516498.513740301</v>
      </c>
      <c r="BE811" s="13">
        <v>93220788.672350794</v>
      </c>
      <c r="BF811" s="13">
        <v>95273584.103775099</v>
      </c>
      <c r="BG811" s="13">
        <v>21692.380968321198</v>
      </c>
      <c r="BH811" s="13">
        <v>8146602.1011230303</v>
      </c>
      <c r="BI811" s="13">
        <v>2636963.0413360898</v>
      </c>
      <c r="BJ811" s="13">
        <v>3531303.19811673</v>
      </c>
      <c r="BK811" s="13">
        <v>5194799.5606949097</v>
      </c>
      <c r="BL811" s="13">
        <v>46702.820361669103</v>
      </c>
    </row>
    <row r="812" spans="1:64" x14ac:dyDescent="0.3">
      <c r="A812" s="13">
        <v>9575</v>
      </c>
      <c r="B812" s="13">
        <v>16.079999999999998</v>
      </c>
      <c r="C812" s="13">
        <v>721.49774000000002</v>
      </c>
      <c r="D812" s="13">
        <f t="shared" si="12"/>
        <v>6.597343737593369</v>
      </c>
      <c r="E812" s="13" t="s">
        <v>2416</v>
      </c>
      <c r="F812" s="13" t="s">
        <v>512</v>
      </c>
      <c r="G812" s="13" t="s">
        <v>62</v>
      </c>
      <c r="H812" s="13">
        <v>0.78</v>
      </c>
      <c r="I812" s="13" t="b">
        <v>1</v>
      </c>
      <c r="J812" s="13">
        <v>8.92</v>
      </c>
      <c r="K812" s="13">
        <v>721.50250000000005</v>
      </c>
      <c r="L812" s="13" t="s">
        <v>2417</v>
      </c>
      <c r="M812" s="13" t="s">
        <v>1786</v>
      </c>
      <c r="N812" s="13" t="s">
        <v>2418</v>
      </c>
      <c r="O812" s="13" t="s">
        <v>2419</v>
      </c>
      <c r="P812" s="13">
        <v>530</v>
      </c>
      <c r="Q812" s="13" t="b">
        <v>0</v>
      </c>
      <c r="R812" s="13" t="b">
        <v>1</v>
      </c>
      <c r="S812" s="13" t="b">
        <v>0</v>
      </c>
      <c r="T812" s="13" t="s">
        <v>611</v>
      </c>
      <c r="U812" s="13" t="b">
        <v>0</v>
      </c>
      <c r="V812" s="13" t="b">
        <v>0</v>
      </c>
      <c r="W812" s="13">
        <v>9575</v>
      </c>
      <c r="X812" s="13">
        <v>0</v>
      </c>
      <c r="Y812" s="13">
        <v>0</v>
      </c>
      <c r="Z812" s="13">
        <v>0.95</v>
      </c>
      <c r="AA812" s="13">
        <v>0.1</v>
      </c>
      <c r="AB812" s="13">
        <v>0.28999999999999998</v>
      </c>
      <c r="AC812" s="13">
        <v>0.23</v>
      </c>
      <c r="AD812" s="13">
        <v>7</v>
      </c>
      <c r="AE812" s="13">
        <v>0.14000000000000001</v>
      </c>
      <c r="AF812" s="13">
        <v>0.75</v>
      </c>
      <c r="AG812" s="13">
        <v>3660.4</v>
      </c>
      <c r="AH812" s="13" t="s">
        <v>494</v>
      </c>
      <c r="AI812" s="13" t="s">
        <v>2420</v>
      </c>
      <c r="AJ812" s="13" t="s">
        <v>2421</v>
      </c>
      <c r="AK812" s="13">
        <v>72586567</v>
      </c>
      <c r="AL812" s="13">
        <v>87467979</v>
      </c>
      <c r="AM812" s="13">
        <v>91057043</v>
      </c>
      <c r="AN812" s="13">
        <v>58718048</v>
      </c>
      <c r="AO812" s="13">
        <v>68819706</v>
      </c>
      <c r="AP812" s="13">
        <v>68013910</v>
      </c>
      <c r="AQ812" s="13">
        <v>91772190</v>
      </c>
      <c r="AR812" s="13">
        <v>99523244</v>
      </c>
      <c r="AS812" s="13">
        <v>92018249</v>
      </c>
      <c r="AT812" s="13">
        <v>81201041</v>
      </c>
      <c r="AU812" s="13">
        <v>89433035</v>
      </c>
      <c r="AV812" s="13">
        <v>85786157</v>
      </c>
      <c r="AW812" s="13">
        <v>31033</v>
      </c>
      <c r="AX812" s="13">
        <v>31653</v>
      </c>
      <c r="AY812" s="13">
        <v>38585</v>
      </c>
      <c r="AZ812" s="13">
        <v>0</v>
      </c>
      <c r="BA812" s="13">
        <v>0</v>
      </c>
      <c r="BB812" s="13">
        <v>242854</v>
      </c>
      <c r="BC812" s="13">
        <v>83703862.899857506</v>
      </c>
      <c r="BD812" s="13">
        <v>65183887.942184597</v>
      </c>
      <c r="BE812" s="13">
        <v>94437894.612449095</v>
      </c>
      <c r="BF812" s="13">
        <v>85473411.245871007</v>
      </c>
      <c r="BG812" s="13">
        <v>57354.229916486802</v>
      </c>
      <c r="BH812" s="13">
        <v>9793674.0643596593</v>
      </c>
      <c r="BI812" s="13">
        <v>5614057.7779709697</v>
      </c>
      <c r="BJ812" s="13">
        <v>4405760.0746609401</v>
      </c>
      <c r="BK812" s="13">
        <v>4124898.84160185</v>
      </c>
      <c r="BL812" s="13">
        <v>92406.497915331405</v>
      </c>
    </row>
    <row r="813" spans="1:64" x14ac:dyDescent="0.3">
      <c r="A813" s="13">
        <v>9872</v>
      </c>
      <c r="B813" s="13">
        <v>16.940999999999999</v>
      </c>
      <c r="C813" s="13">
        <v>735.51355000000001</v>
      </c>
      <c r="D813" s="13">
        <f t="shared" si="12"/>
        <v>6.3084775646335416</v>
      </c>
      <c r="E813" s="13" t="s">
        <v>2571</v>
      </c>
      <c r="F813" s="13" t="s">
        <v>512</v>
      </c>
      <c r="G813" s="13" t="s">
        <v>62</v>
      </c>
      <c r="H813" s="13">
        <v>0.67</v>
      </c>
      <c r="I813" s="13" t="b">
        <v>0</v>
      </c>
      <c r="J813" s="13">
        <v>9.3000000000000007</v>
      </c>
      <c r="K813" s="13">
        <v>735.51819</v>
      </c>
      <c r="L813" s="13" t="s">
        <v>2572</v>
      </c>
      <c r="M813" s="13" t="s">
        <v>1786</v>
      </c>
      <c r="N813" s="13" t="s">
        <v>2573</v>
      </c>
      <c r="O813" s="13" t="s">
        <v>2574</v>
      </c>
      <c r="P813" s="13">
        <v>530</v>
      </c>
      <c r="Q813" s="13" t="b">
        <v>0</v>
      </c>
      <c r="R813" s="13" t="b">
        <v>1</v>
      </c>
      <c r="S813" s="13" t="b">
        <v>0</v>
      </c>
      <c r="T813" s="13" t="s">
        <v>63</v>
      </c>
      <c r="U813" s="13" t="b">
        <v>0</v>
      </c>
      <c r="V813" s="13" t="b">
        <v>0</v>
      </c>
      <c r="W813" s="13">
        <v>9872</v>
      </c>
      <c r="X813" s="13">
        <v>0</v>
      </c>
      <c r="Y813" s="13">
        <v>0</v>
      </c>
      <c r="Z813" s="13">
        <v>0.96</v>
      </c>
      <c r="AA813" s="13">
        <v>-1</v>
      </c>
      <c r="AB813" s="13">
        <v>-1</v>
      </c>
      <c r="AC813" s="13">
        <v>-1</v>
      </c>
      <c r="AD813" s="13">
        <v>-1</v>
      </c>
      <c r="AE813" s="13">
        <v>-1</v>
      </c>
      <c r="AF813" s="13">
        <v>0.96</v>
      </c>
      <c r="AG813" s="13">
        <v>106.77</v>
      </c>
      <c r="AH813" s="13" t="s">
        <v>495</v>
      </c>
      <c r="AI813" s="13" t="s">
        <v>2575</v>
      </c>
      <c r="AJ813" s="13" t="s">
        <v>62</v>
      </c>
      <c r="AK813" s="13">
        <v>1632700</v>
      </c>
      <c r="AL813" s="13">
        <v>1798319</v>
      </c>
      <c r="AM813" s="13">
        <v>2249385</v>
      </c>
      <c r="AN813" s="13">
        <v>1316879</v>
      </c>
      <c r="AO813" s="13">
        <v>1471431</v>
      </c>
      <c r="AP813" s="13">
        <v>1490733</v>
      </c>
      <c r="AQ813" s="13">
        <v>1636589</v>
      </c>
      <c r="AR813" s="13">
        <v>1767503</v>
      </c>
      <c r="AS813" s="13">
        <v>1329055</v>
      </c>
      <c r="AT813" s="13">
        <v>1192738</v>
      </c>
      <c r="AU813" s="13">
        <v>1350052</v>
      </c>
      <c r="AV813" s="13">
        <v>1299767</v>
      </c>
      <c r="AW813" s="13">
        <v>0</v>
      </c>
      <c r="AX813" s="13">
        <v>0</v>
      </c>
      <c r="AY813" s="13">
        <v>0</v>
      </c>
      <c r="AZ813" s="13">
        <v>0</v>
      </c>
      <c r="BA813" s="13">
        <v>0</v>
      </c>
      <c r="BB813" s="13">
        <v>0</v>
      </c>
      <c r="BC813" s="13">
        <v>1893467.9718287501</v>
      </c>
      <c r="BD813" s="13">
        <v>1426347.55520112</v>
      </c>
      <c r="BE813" s="13">
        <v>1577716.0101832501</v>
      </c>
      <c r="BF813" s="13">
        <v>1280852.23648378</v>
      </c>
      <c r="BG813" s="13">
        <v>0</v>
      </c>
      <c r="BH813" s="13">
        <v>319163.24694989301</v>
      </c>
      <c r="BI813" s="13">
        <v>95292.803274650403</v>
      </c>
      <c r="BJ813" s="13">
        <v>225075.017604553</v>
      </c>
      <c r="BK813" s="13">
        <v>80344.159756396606</v>
      </c>
      <c r="BL813" s="13">
        <v>0</v>
      </c>
    </row>
    <row r="814" spans="1:64" x14ac:dyDescent="0.3">
      <c r="A814" s="13">
        <v>9289</v>
      </c>
      <c r="B814" s="13">
        <v>15.218999999999999</v>
      </c>
      <c r="C814" s="13">
        <v>707.48242000000005</v>
      </c>
      <c r="D814" s="13">
        <f t="shared" si="12"/>
        <v>6.3040038283036131</v>
      </c>
      <c r="E814" s="13" t="s">
        <v>2210</v>
      </c>
      <c r="F814" s="13" t="s">
        <v>512</v>
      </c>
      <c r="G814" s="13" t="s">
        <v>62</v>
      </c>
      <c r="H814" s="13">
        <v>0.67</v>
      </c>
      <c r="I814" s="13" t="b">
        <v>1</v>
      </c>
      <c r="J814" s="13">
        <v>8.66</v>
      </c>
      <c r="K814" s="13">
        <v>707.48688000000004</v>
      </c>
      <c r="L814" s="13" t="s">
        <v>2211</v>
      </c>
      <c r="M814" s="13" t="s">
        <v>1786</v>
      </c>
      <c r="N814" s="13" t="s">
        <v>2212</v>
      </c>
      <c r="O814" s="13" t="s">
        <v>2213</v>
      </c>
      <c r="P814" s="13">
        <v>530</v>
      </c>
      <c r="Q814" s="13" t="b">
        <v>0</v>
      </c>
      <c r="R814" s="13" t="b">
        <v>1</v>
      </c>
      <c r="S814" s="13" t="b">
        <v>0</v>
      </c>
      <c r="T814" s="13" t="s">
        <v>611</v>
      </c>
      <c r="U814" s="13" t="b">
        <v>0</v>
      </c>
      <c r="V814" s="13" t="b">
        <v>0</v>
      </c>
      <c r="W814" s="13">
        <v>9289</v>
      </c>
      <c r="X814" s="13">
        <v>0</v>
      </c>
      <c r="Y814" s="13">
        <v>0</v>
      </c>
      <c r="Z814" s="13">
        <v>0.95</v>
      </c>
      <c r="AA814" s="13">
        <v>0.17</v>
      </c>
      <c r="AB814" s="13">
        <v>0.7</v>
      </c>
      <c r="AC814" s="13">
        <v>0.23</v>
      </c>
      <c r="AD814" s="13">
        <v>7</v>
      </c>
      <c r="AE814" s="13">
        <v>0.14000000000000001</v>
      </c>
      <c r="AF814" s="13">
        <v>0.85</v>
      </c>
      <c r="AG814" s="13">
        <v>883.39</v>
      </c>
      <c r="AH814" s="13" t="s">
        <v>493</v>
      </c>
      <c r="AI814" s="13" t="s">
        <v>2216</v>
      </c>
      <c r="AJ814" s="13" t="s">
        <v>2217</v>
      </c>
      <c r="AK814" s="13">
        <v>9706140</v>
      </c>
      <c r="AL814" s="13">
        <v>12404827</v>
      </c>
      <c r="AM814" s="13">
        <v>14110887</v>
      </c>
      <c r="AN814" s="13">
        <v>10440384</v>
      </c>
      <c r="AO814" s="13">
        <v>10414140</v>
      </c>
      <c r="AP814" s="13">
        <v>10427834</v>
      </c>
      <c r="AQ814" s="13">
        <v>19705746</v>
      </c>
      <c r="AR814" s="13">
        <v>20489251</v>
      </c>
      <c r="AS814" s="13">
        <v>17220491</v>
      </c>
      <c r="AT814" s="13">
        <v>17123713</v>
      </c>
      <c r="AU814" s="13">
        <v>19454413</v>
      </c>
      <c r="AV814" s="13">
        <v>19094588</v>
      </c>
      <c r="AW814" s="13">
        <v>0</v>
      </c>
      <c r="AX814" s="13">
        <v>0</v>
      </c>
      <c r="AY814" s="13">
        <v>0</v>
      </c>
      <c r="AZ814" s="13">
        <v>0</v>
      </c>
      <c r="BA814" s="13">
        <v>0</v>
      </c>
      <c r="BB814" s="13">
        <v>8337</v>
      </c>
      <c r="BC814" s="13">
        <v>12073951.676918101</v>
      </c>
      <c r="BD814" s="13">
        <v>10427452.4677606</v>
      </c>
      <c r="BE814" s="13">
        <v>19138496.0298586</v>
      </c>
      <c r="BF814" s="13">
        <v>18557571.192730598</v>
      </c>
      <c r="BG814" s="13">
        <v>1389.4255700782001</v>
      </c>
      <c r="BH814" s="13">
        <v>2220936.22996068</v>
      </c>
      <c r="BI814" s="13">
        <v>13126.100622465599</v>
      </c>
      <c r="BJ814" s="13">
        <v>1706612.5780630801</v>
      </c>
      <c r="BK814" s="13">
        <v>1254723.1809523599</v>
      </c>
      <c r="BL814" s="13">
        <v>3403.3836822672101</v>
      </c>
    </row>
    <row r="815" spans="1:64" x14ac:dyDescent="0.3">
      <c r="A815" s="13">
        <v>9008</v>
      </c>
      <c r="B815" s="13">
        <v>14.928000000000001</v>
      </c>
      <c r="C815" s="13">
        <v>693.46686</v>
      </c>
      <c r="D815" s="13">
        <f t="shared" si="12"/>
        <v>6.2439508121191558</v>
      </c>
      <c r="E815" s="13" t="s">
        <v>2008</v>
      </c>
      <c r="F815" s="13" t="s">
        <v>512</v>
      </c>
      <c r="G815" s="13" t="s">
        <v>62</v>
      </c>
      <c r="H815" s="13">
        <v>0.67</v>
      </c>
      <c r="I815" s="13" t="b">
        <v>1</v>
      </c>
      <c r="J815" s="13">
        <v>8.4499999999999993</v>
      </c>
      <c r="K815" s="13">
        <v>693.47118999999998</v>
      </c>
      <c r="L815" s="13" t="s">
        <v>2003</v>
      </c>
      <c r="M815" s="13" t="s">
        <v>1786</v>
      </c>
      <c r="N815" s="13" t="s">
        <v>2004</v>
      </c>
      <c r="O815" s="13" t="s">
        <v>2005</v>
      </c>
      <c r="P815" s="13">
        <v>530</v>
      </c>
      <c r="Q815" s="13" t="b">
        <v>0</v>
      </c>
      <c r="R815" s="13" t="b">
        <v>1</v>
      </c>
      <c r="S815" s="13" t="b">
        <v>0</v>
      </c>
      <c r="T815" s="13" t="s">
        <v>611</v>
      </c>
      <c r="U815" s="13" t="b">
        <v>0</v>
      </c>
      <c r="V815" s="13" t="b">
        <v>0</v>
      </c>
      <c r="W815" s="13">
        <v>9008</v>
      </c>
      <c r="X815" s="13">
        <v>0</v>
      </c>
      <c r="Y815" s="13">
        <v>0</v>
      </c>
      <c r="Z815" s="13">
        <v>0.95</v>
      </c>
      <c r="AA815" s="13">
        <v>0.04</v>
      </c>
      <c r="AB815" s="13">
        <v>0.1</v>
      </c>
      <c r="AC815" s="13">
        <v>0.34</v>
      </c>
      <c r="AD815" s="13">
        <v>4</v>
      </c>
      <c r="AE815" s="13">
        <v>1.25</v>
      </c>
      <c r="AF815" s="13">
        <v>1.46</v>
      </c>
      <c r="AG815" s="13">
        <v>217.49</v>
      </c>
      <c r="AH815" s="13" t="s">
        <v>496</v>
      </c>
      <c r="AI815" s="13" t="s">
        <v>2009</v>
      </c>
      <c r="AJ815" s="13" t="s">
        <v>2010</v>
      </c>
      <c r="AK815" s="13">
        <v>1561593</v>
      </c>
      <c r="AL815" s="13">
        <v>2085900</v>
      </c>
      <c r="AM815" s="13">
        <v>2110824</v>
      </c>
      <c r="AN815" s="13">
        <v>2291006</v>
      </c>
      <c r="AO815" s="13">
        <v>2228384</v>
      </c>
      <c r="AP815" s="13">
        <v>2306835</v>
      </c>
      <c r="AQ815" s="13">
        <v>5319884</v>
      </c>
      <c r="AR815" s="13">
        <v>4427669</v>
      </c>
      <c r="AS815" s="13">
        <v>4705919</v>
      </c>
      <c r="AT815" s="13">
        <v>5375204</v>
      </c>
      <c r="AU815" s="13">
        <v>6128685</v>
      </c>
      <c r="AV815" s="13">
        <v>6153196</v>
      </c>
      <c r="AW815" s="13">
        <v>0</v>
      </c>
      <c r="AX815" s="13">
        <v>0</v>
      </c>
      <c r="AY815" s="13">
        <v>0</v>
      </c>
      <c r="AZ815" s="13">
        <v>0</v>
      </c>
      <c r="BA815" s="13">
        <v>6156</v>
      </c>
      <c r="BB815" s="13">
        <v>0</v>
      </c>
      <c r="BC815" s="13">
        <v>1919438.9718048701</v>
      </c>
      <c r="BD815" s="13">
        <v>2275408.3322149101</v>
      </c>
      <c r="BE815" s="13">
        <v>4817823.9745279299</v>
      </c>
      <c r="BF815" s="13">
        <v>5885694.9640385099</v>
      </c>
      <c r="BG815" s="13">
        <v>1025.92252433304</v>
      </c>
      <c r="BH815" s="13">
        <v>310153.87614302902</v>
      </c>
      <c r="BI815" s="13">
        <v>41485.871349167799</v>
      </c>
      <c r="BJ815" s="13">
        <v>456512.84869831702</v>
      </c>
      <c r="BK815" s="13">
        <v>442267.80069266201</v>
      </c>
      <c r="BL815" s="13">
        <v>2512.9867002440101</v>
      </c>
    </row>
    <row r="816" spans="1:64" x14ac:dyDescent="0.3">
      <c r="A816" s="13">
        <v>9009</v>
      </c>
      <c r="B816" s="13">
        <v>14.394</v>
      </c>
      <c r="C816" s="13">
        <v>693.46691999999996</v>
      </c>
      <c r="D816" s="13">
        <f t="shared" si="12"/>
        <v>6.1574295538067503</v>
      </c>
      <c r="E816" s="13" t="s">
        <v>2011</v>
      </c>
      <c r="F816" s="13" t="s">
        <v>512</v>
      </c>
      <c r="G816" s="13" t="s">
        <v>62</v>
      </c>
      <c r="H816" s="13">
        <v>0.06</v>
      </c>
      <c r="I816" s="13" t="b">
        <v>0</v>
      </c>
      <c r="J816" s="13">
        <v>8.48</v>
      </c>
      <c r="K816" s="13">
        <v>693.47118999999998</v>
      </c>
      <c r="L816" s="13" t="s">
        <v>2003</v>
      </c>
      <c r="M816" s="13" t="s">
        <v>1786</v>
      </c>
      <c r="N816" s="13" t="s">
        <v>2012</v>
      </c>
      <c r="O816" s="13" t="s">
        <v>2013</v>
      </c>
      <c r="P816" s="13">
        <v>530</v>
      </c>
      <c r="Q816" s="13" t="b">
        <v>0</v>
      </c>
      <c r="R816" s="13" t="b">
        <v>1</v>
      </c>
      <c r="S816" s="13" t="b">
        <v>0</v>
      </c>
      <c r="T816" s="13" t="s">
        <v>63</v>
      </c>
      <c r="U816" s="13" t="b">
        <v>0</v>
      </c>
      <c r="V816" s="13" t="b">
        <v>0</v>
      </c>
      <c r="W816" s="13">
        <v>9009</v>
      </c>
      <c r="X816" s="13">
        <v>0</v>
      </c>
      <c r="Y816" s="13">
        <v>0</v>
      </c>
      <c r="Z816" s="13">
        <v>0.95</v>
      </c>
      <c r="AA816" s="13">
        <v>-1</v>
      </c>
      <c r="AB816" s="13">
        <v>-1</v>
      </c>
      <c r="AC816" s="13">
        <v>-1</v>
      </c>
      <c r="AD816" s="13">
        <v>-1</v>
      </c>
      <c r="AE816" s="13">
        <v>-1</v>
      </c>
      <c r="AF816" s="13">
        <v>0.95</v>
      </c>
      <c r="AG816" s="13">
        <v>221.5</v>
      </c>
      <c r="AH816" s="13" t="s">
        <v>504</v>
      </c>
      <c r="AI816" s="13" t="s">
        <v>2014</v>
      </c>
      <c r="AJ816" s="13" t="s">
        <v>62</v>
      </c>
      <c r="AK816" s="13">
        <v>2050051</v>
      </c>
      <c r="AL816" s="13">
        <v>2545036</v>
      </c>
      <c r="AM816" s="13">
        <v>3001373</v>
      </c>
      <c r="AN816" s="13">
        <v>1575832</v>
      </c>
      <c r="AO816" s="13">
        <v>1917643</v>
      </c>
      <c r="AP816" s="13">
        <v>1811307</v>
      </c>
      <c r="AQ816" s="13">
        <v>3794103</v>
      </c>
      <c r="AR816" s="13">
        <v>3992201</v>
      </c>
      <c r="AS816" s="13">
        <v>3416360</v>
      </c>
      <c r="AT816" s="13">
        <v>2927273</v>
      </c>
      <c r="AU816" s="13">
        <v>2819278</v>
      </c>
      <c r="AV816" s="13">
        <v>3307692</v>
      </c>
      <c r="AW816" s="13">
        <v>44865</v>
      </c>
      <c r="AX816" s="13">
        <v>0</v>
      </c>
      <c r="AY816" s="13">
        <v>0</v>
      </c>
      <c r="AZ816" s="13">
        <v>10594</v>
      </c>
      <c r="BA816" s="13">
        <v>0</v>
      </c>
      <c r="BB816" s="13">
        <v>0</v>
      </c>
      <c r="BC816" s="13">
        <v>2532153.1609716499</v>
      </c>
      <c r="BD816" s="13">
        <v>1768260.7536615301</v>
      </c>
      <c r="BE816" s="13">
        <v>3734221.30704606</v>
      </c>
      <c r="BF816" s="13">
        <v>3018081.0935166599</v>
      </c>
      <c r="BG816" s="13">
        <v>9243.2265214672407</v>
      </c>
      <c r="BH816" s="13">
        <v>475791.46566689399</v>
      </c>
      <c r="BI816" s="13">
        <v>174923.96652145099</v>
      </c>
      <c r="BJ816" s="13">
        <v>292553.678088849</v>
      </c>
      <c r="BK816" s="13">
        <v>256557.124724083</v>
      </c>
      <c r="BL816" s="13">
        <v>17958.385445419201</v>
      </c>
    </row>
    <row r="817" spans="1:64" x14ac:dyDescent="0.3">
      <c r="A817" s="13">
        <v>9576</v>
      </c>
      <c r="B817" s="13">
        <v>16.369</v>
      </c>
      <c r="C817" s="13">
        <v>721.49811</v>
      </c>
      <c r="D817" s="13">
        <f t="shared" si="12"/>
        <v>6.0845250017257388</v>
      </c>
      <c r="E817" s="13" t="s">
        <v>2416</v>
      </c>
      <c r="F817" s="13" t="s">
        <v>512</v>
      </c>
      <c r="G817" s="13" t="s">
        <v>62</v>
      </c>
      <c r="H817" s="13">
        <v>0.67</v>
      </c>
      <c r="I817" s="13" t="b">
        <v>1</v>
      </c>
      <c r="J817" s="13">
        <v>8.92</v>
      </c>
      <c r="K817" s="13">
        <v>721.50250000000005</v>
      </c>
      <c r="L817" s="13" t="s">
        <v>2417</v>
      </c>
      <c r="M817" s="13" t="s">
        <v>1786</v>
      </c>
      <c r="N817" s="13" t="s">
        <v>2418</v>
      </c>
      <c r="O817" s="13" t="s">
        <v>2419</v>
      </c>
      <c r="P817" s="13">
        <v>530</v>
      </c>
      <c r="Q817" s="13" t="b">
        <v>0</v>
      </c>
      <c r="R817" s="13" t="b">
        <v>1</v>
      </c>
      <c r="S817" s="13" t="b">
        <v>0</v>
      </c>
      <c r="T817" s="13" t="s">
        <v>611</v>
      </c>
      <c r="U817" s="13" t="b">
        <v>0</v>
      </c>
      <c r="V817" s="13" t="b">
        <v>0</v>
      </c>
      <c r="W817" s="13">
        <v>9576</v>
      </c>
      <c r="X817" s="13">
        <v>0</v>
      </c>
      <c r="Y817" s="13">
        <v>0</v>
      </c>
      <c r="Z817" s="13">
        <v>0.95</v>
      </c>
      <c r="AA817" s="13">
        <v>0.17</v>
      </c>
      <c r="AB817" s="13">
        <v>0.7</v>
      </c>
      <c r="AC817" s="13">
        <v>0.23</v>
      </c>
      <c r="AD817" s="13">
        <v>7</v>
      </c>
      <c r="AE817" s="13">
        <v>0.14000000000000001</v>
      </c>
      <c r="AF817" s="13">
        <v>0.85</v>
      </c>
      <c r="AG817" s="13">
        <v>1415.35</v>
      </c>
      <c r="AH817" s="13" t="s">
        <v>493</v>
      </c>
      <c r="AI817" s="13" t="s">
        <v>2422</v>
      </c>
      <c r="AJ817" s="13" t="s">
        <v>2423</v>
      </c>
      <c r="AK817" s="13">
        <v>18599744</v>
      </c>
      <c r="AL817" s="13">
        <v>23593186</v>
      </c>
      <c r="AM817" s="13">
        <v>24768581</v>
      </c>
      <c r="AN817" s="13">
        <v>21714405</v>
      </c>
      <c r="AO817" s="13">
        <v>22113411</v>
      </c>
      <c r="AP817" s="13">
        <v>21451089</v>
      </c>
      <c r="AQ817" s="13">
        <v>31060340</v>
      </c>
      <c r="AR817" s="13">
        <v>30679261</v>
      </c>
      <c r="AS817" s="13">
        <v>27985282</v>
      </c>
      <c r="AT817" s="13">
        <v>29136765</v>
      </c>
      <c r="AU817" s="13">
        <v>33750002</v>
      </c>
      <c r="AV817" s="13">
        <v>31603615</v>
      </c>
      <c r="AW817" s="13">
        <v>0</v>
      </c>
      <c r="AX817" s="13">
        <v>0</v>
      </c>
      <c r="AY817" s="13">
        <v>0</v>
      </c>
      <c r="AZ817" s="13">
        <v>7760</v>
      </c>
      <c r="BA817" s="13">
        <v>74153</v>
      </c>
      <c r="BB817" s="13">
        <v>0</v>
      </c>
      <c r="BC817" s="13">
        <v>22320503.5837542</v>
      </c>
      <c r="BD817" s="13">
        <v>21759634.809993401</v>
      </c>
      <c r="BE817" s="13">
        <v>29908294.371915299</v>
      </c>
      <c r="BF817" s="13">
        <v>31496794.117638301</v>
      </c>
      <c r="BG817" s="13">
        <v>13652.242112865</v>
      </c>
      <c r="BH817" s="13">
        <v>3275427.6891706702</v>
      </c>
      <c r="BI817" s="13">
        <v>333469.156292347</v>
      </c>
      <c r="BJ817" s="13">
        <v>1676242.4716664101</v>
      </c>
      <c r="BK817" s="13">
        <v>2308472.70567251</v>
      </c>
      <c r="BL817" s="13">
        <v>29801.3129010991</v>
      </c>
    </row>
    <row r="818" spans="1:64" x14ac:dyDescent="0.3">
      <c r="A818" s="13">
        <v>10194</v>
      </c>
      <c r="B818" s="13">
        <v>17.725999999999999</v>
      </c>
      <c r="C818" s="13">
        <v>749.52941999999996</v>
      </c>
      <c r="D818" s="13">
        <f t="shared" si="12"/>
        <v>5.8569739503247034</v>
      </c>
      <c r="E818" s="13" t="s">
        <v>2712</v>
      </c>
      <c r="F818" s="13" t="s">
        <v>512</v>
      </c>
      <c r="G818" s="13" t="s">
        <v>62</v>
      </c>
      <c r="H818" s="13">
        <v>0.67</v>
      </c>
      <c r="I818" s="13" t="b">
        <v>0</v>
      </c>
      <c r="J818" s="13">
        <v>9.44</v>
      </c>
      <c r="K818" s="13">
        <v>749.53381000000002</v>
      </c>
      <c r="L818" s="13" t="s">
        <v>2713</v>
      </c>
      <c r="M818" s="13" t="s">
        <v>1786</v>
      </c>
      <c r="N818" s="13" t="s">
        <v>2714</v>
      </c>
      <c r="O818" s="13" t="s">
        <v>2715</v>
      </c>
      <c r="P818" s="13">
        <v>530</v>
      </c>
      <c r="Q818" s="13" t="b">
        <v>0</v>
      </c>
      <c r="R818" s="13" t="b">
        <v>1</v>
      </c>
      <c r="S818" s="13" t="b">
        <v>0</v>
      </c>
      <c r="T818" s="13" t="s">
        <v>63</v>
      </c>
      <c r="U818" s="13" t="b">
        <v>0</v>
      </c>
      <c r="V818" s="13" t="b">
        <v>0</v>
      </c>
      <c r="W818" s="13">
        <v>10194</v>
      </c>
      <c r="X818" s="13">
        <v>0</v>
      </c>
      <c r="Y818" s="13">
        <v>0</v>
      </c>
      <c r="Z818" s="13">
        <v>0.98</v>
      </c>
      <c r="AA818" s="13">
        <v>-1</v>
      </c>
      <c r="AB818" s="13">
        <v>-1</v>
      </c>
      <c r="AC818" s="13">
        <v>-1</v>
      </c>
      <c r="AD818" s="13">
        <v>-1</v>
      </c>
      <c r="AE818" s="13">
        <v>-1</v>
      </c>
      <c r="AF818" s="13">
        <v>0.98</v>
      </c>
      <c r="AG818" s="13">
        <v>34.31</v>
      </c>
      <c r="AH818" s="13" t="s">
        <v>499</v>
      </c>
      <c r="AI818" s="13" t="s">
        <v>2716</v>
      </c>
      <c r="AJ818" s="13" t="s">
        <v>62</v>
      </c>
      <c r="AK818" s="13">
        <v>868478</v>
      </c>
      <c r="AL818" s="13">
        <v>1178544</v>
      </c>
      <c r="AM818" s="13">
        <v>1494104</v>
      </c>
      <c r="AN818" s="13">
        <v>485470</v>
      </c>
      <c r="AO818" s="13">
        <v>629115</v>
      </c>
      <c r="AP818" s="13">
        <v>571009</v>
      </c>
      <c r="AQ818" s="13">
        <v>473304</v>
      </c>
      <c r="AR818" s="13">
        <v>699168</v>
      </c>
      <c r="AS818" s="13">
        <v>415206</v>
      </c>
      <c r="AT818" s="13">
        <v>373649</v>
      </c>
      <c r="AU818" s="13">
        <v>382316</v>
      </c>
      <c r="AV818" s="13">
        <v>379021</v>
      </c>
      <c r="AW818" s="13">
        <v>0</v>
      </c>
      <c r="AX818" s="13">
        <v>0</v>
      </c>
      <c r="AY818" s="13">
        <v>0</v>
      </c>
      <c r="AZ818" s="13">
        <v>9060</v>
      </c>
      <c r="BA818" s="13">
        <v>8737</v>
      </c>
      <c r="BB818" s="13">
        <v>0</v>
      </c>
      <c r="BC818" s="13">
        <v>1180375.1897988401</v>
      </c>
      <c r="BD818" s="13">
        <v>561864.64154922601</v>
      </c>
      <c r="BE818" s="13">
        <v>529226.08373271697</v>
      </c>
      <c r="BF818" s="13">
        <v>378328.64932324702</v>
      </c>
      <c r="BG818" s="13">
        <v>2966.17443233106</v>
      </c>
      <c r="BH818" s="13">
        <v>312817.26997905999</v>
      </c>
      <c r="BI818" s="13">
        <v>72258.148958646605</v>
      </c>
      <c r="BJ818" s="13">
        <v>150013.31494522799</v>
      </c>
      <c r="BK818" s="13">
        <v>4374.3273244204001</v>
      </c>
      <c r="BL818" s="13">
        <v>4596.3175934974497</v>
      </c>
    </row>
    <row r="819" spans="1:64" x14ac:dyDescent="0.3">
      <c r="A819" s="13">
        <v>8739</v>
      </c>
      <c r="B819" s="13">
        <v>13.846</v>
      </c>
      <c r="C819" s="13">
        <v>679.45172000000002</v>
      </c>
      <c r="D819" s="13">
        <f t="shared" si="12"/>
        <v>5.7546068166643254</v>
      </c>
      <c r="E819" s="13" t="s">
        <v>1790</v>
      </c>
      <c r="F819" s="13" t="s">
        <v>512</v>
      </c>
      <c r="G819" s="13" t="s">
        <v>62</v>
      </c>
      <c r="H819" s="13">
        <v>0.67</v>
      </c>
      <c r="I819" s="13" t="b">
        <v>1</v>
      </c>
      <c r="J819" s="13">
        <v>8.24</v>
      </c>
      <c r="K819" s="13">
        <v>679.45563000000004</v>
      </c>
      <c r="L819" s="13" t="s">
        <v>1785</v>
      </c>
      <c r="M819" s="13" t="s">
        <v>1786</v>
      </c>
      <c r="N819" s="13" t="s">
        <v>1791</v>
      </c>
      <c r="O819" s="13" t="s">
        <v>1792</v>
      </c>
      <c r="P819" s="13">
        <v>530</v>
      </c>
      <c r="Q819" s="13" t="b">
        <v>0</v>
      </c>
      <c r="R819" s="13" t="b">
        <v>1</v>
      </c>
      <c r="S819" s="13" t="b">
        <v>0</v>
      </c>
      <c r="T819" s="13" t="s">
        <v>611</v>
      </c>
      <c r="U819" s="13" t="b">
        <v>0</v>
      </c>
      <c r="V819" s="13" t="b">
        <v>0</v>
      </c>
      <c r="W819" s="13">
        <v>8739</v>
      </c>
      <c r="X819" s="13">
        <v>0</v>
      </c>
      <c r="Y819" s="13">
        <v>0</v>
      </c>
      <c r="Z819" s="13">
        <v>0.95</v>
      </c>
      <c r="AA819" s="13">
        <v>0.14000000000000001</v>
      </c>
      <c r="AB819" s="13">
        <v>0.63</v>
      </c>
      <c r="AC819" s="13">
        <v>0.22</v>
      </c>
      <c r="AD819" s="13">
        <v>7</v>
      </c>
      <c r="AE819" s="13">
        <v>0.14000000000000001</v>
      </c>
      <c r="AF819" s="13">
        <v>0.83</v>
      </c>
      <c r="AG819" s="13">
        <v>132.74</v>
      </c>
      <c r="AH819" s="13" t="s">
        <v>496</v>
      </c>
      <c r="AI819" s="13" t="s">
        <v>1793</v>
      </c>
      <c r="AJ819" s="13" t="s">
        <v>1794</v>
      </c>
      <c r="AK819" s="13">
        <v>831327</v>
      </c>
      <c r="AL819" s="13">
        <v>1175521</v>
      </c>
      <c r="AM819" s="13">
        <v>1242625</v>
      </c>
      <c r="AN819" s="13">
        <v>1056109</v>
      </c>
      <c r="AO819" s="13">
        <v>1077318</v>
      </c>
      <c r="AP819" s="13">
        <v>1123785</v>
      </c>
      <c r="AQ819" s="13">
        <v>2260004</v>
      </c>
      <c r="AR819" s="13">
        <v>2107030</v>
      </c>
      <c r="AS819" s="13">
        <v>1879711</v>
      </c>
      <c r="AT819" s="13">
        <v>2094018</v>
      </c>
      <c r="AU819" s="13">
        <v>2335068</v>
      </c>
      <c r="AV819" s="13">
        <v>2308226</v>
      </c>
      <c r="AW819" s="13">
        <v>0</v>
      </c>
      <c r="AX819" s="13">
        <v>0</v>
      </c>
      <c r="AY819" s="13">
        <v>0</v>
      </c>
      <c r="AZ819" s="13">
        <v>0</v>
      </c>
      <c r="BA819" s="13">
        <v>0</v>
      </c>
      <c r="BB819" s="13">
        <v>0</v>
      </c>
      <c r="BC819" s="13">
        <v>1083157.6983099601</v>
      </c>
      <c r="BD819" s="13">
        <v>1085737.26603112</v>
      </c>
      <c r="BE819" s="13">
        <v>2082248.5223362001</v>
      </c>
      <c r="BF819" s="13">
        <v>2245770.6173348399</v>
      </c>
      <c r="BG819" s="13">
        <v>0</v>
      </c>
      <c r="BH819" s="13">
        <v>220657.565454508</v>
      </c>
      <c r="BI819" s="13">
        <v>34615.052312337997</v>
      </c>
      <c r="BJ819" s="13">
        <v>191353.806932785</v>
      </c>
      <c r="BK819" s="13">
        <v>132105.495467145</v>
      </c>
      <c r="BL819" s="13">
        <v>0</v>
      </c>
    </row>
    <row r="820" spans="1:64" x14ac:dyDescent="0.3">
      <c r="A820">
        <v>9873</v>
      </c>
      <c r="B820">
        <v>17.23</v>
      </c>
      <c r="C820">
        <v>735.51453000000004</v>
      </c>
      <c r="D820">
        <f t="shared" si="12"/>
        <v>4.9760835962031367</v>
      </c>
      <c r="E820" t="s">
        <v>2571</v>
      </c>
      <c r="F820" t="s">
        <v>512</v>
      </c>
      <c r="G820" t="s">
        <v>62</v>
      </c>
      <c r="H820">
        <v>0.67</v>
      </c>
      <c r="I820" t="b">
        <v>0</v>
      </c>
      <c r="J820">
        <v>9.3000000000000007</v>
      </c>
      <c r="K820">
        <v>735.51819</v>
      </c>
      <c r="L820" t="s">
        <v>2572</v>
      </c>
      <c r="M820" t="s">
        <v>1786</v>
      </c>
      <c r="N820" t="s">
        <v>2573</v>
      </c>
      <c r="O820" t="s">
        <v>2574</v>
      </c>
      <c r="P820">
        <v>530</v>
      </c>
      <c r="Q820" t="b">
        <v>0</v>
      </c>
      <c r="R820" t="b">
        <v>1</v>
      </c>
      <c r="S820" t="b">
        <v>0</v>
      </c>
      <c r="T820" t="s">
        <v>63</v>
      </c>
      <c r="U820" t="b">
        <v>0</v>
      </c>
      <c r="V820" t="b">
        <v>0</v>
      </c>
      <c r="W820">
        <v>9873</v>
      </c>
      <c r="X820">
        <v>0</v>
      </c>
      <c r="Y820">
        <v>0</v>
      </c>
      <c r="Z820">
        <v>0.98</v>
      </c>
      <c r="AA820">
        <v>-1</v>
      </c>
      <c r="AB820">
        <v>-1</v>
      </c>
      <c r="AC820">
        <v>-1</v>
      </c>
      <c r="AD820">
        <v>-1</v>
      </c>
      <c r="AE820">
        <v>-1</v>
      </c>
      <c r="AF820">
        <v>0.98</v>
      </c>
      <c r="AG820">
        <v>72.010000000000005</v>
      </c>
      <c r="AH820" t="s">
        <v>494</v>
      </c>
      <c r="AI820" t="s">
        <v>2576</v>
      </c>
      <c r="AJ820" t="s">
        <v>62</v>
      </c>
      <c r="AK820">
        <v>1110695</v>
      </c>
      <c r="AL820">
        <v>1363934</v>
      </c>
      <c r="AM820">
        <v>1472833</v>
      </c>
      <c r="AN820">
        <v>1017628</v>
      </c>
      <c r="AO820">
        <v>1029365</v>
      </c>
      <c r="AP820">
        <v>1177018</v>
      </c>
      <c r="AQ820">
        <v>1392623</v>
      </c>
      <c r="AR820">
        <v>1303130</v>
      </c>
      <c r="AS820">
        <v>1145214</v>
      </c>
      <c r="AT820">
        <v>1067456</v>
      </c>
      <c r="AU820">
        <v>1162797</v>
      </c>
      <c r="AV820">
        <v>1217082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1315820.38590685</v>
      </c>
      <c r="BD820">
        <v>1074670.22099276</v>
      </c>
      <c r="BE820">
        <v>1280322.2296325699</v>
      </c>
      <c r="BF820">
        <v>1149111.7372379899</v>
      </c>
      <c r="BG820">
        <v>0</v>
      </c>
      <c r="BH820">
        <v>185801.35947605799</v>
      </c>
      <c r="BI820">
        <v>88829.676999596893</v>
      </c>
      <c r="BJ820">
        <v>125271.084153056</v>
      </c>
      <c r="BK820">
        <v>75745.865240902902</v>
      </c>
      <c r="BL820">
        <v>0</v>
      </c>
    </row>
    <row r="821" spans="1:64" x14ac:dyDescent="0.3">
      <c r="A821">
        <v>9577</v>
      </c>
      <c r="B821">
        <v>16.670000000000002</v>
      </c>
      <c r="C821">
        <v>721.5</v>
      </c>
      <c r="D821">
        <f t="shared" si="12"/>
        <v>3.4649914588716872</v>
      </c>
      <c r="E821" t="s">
        <v>2424</v>
      </c>
      <c r="F821" t="s">
        <v>512</v>
      </c>
      <c r="G821" t="s">
        <v>62</v>
      </c>
      <c r="H821">
        <v>0.61</v>
      </c>
      <c r="I821" t="b">
        <v>1</v>
      </c>
      <c r="J821">
        <v>8.7799999999999994</v>
      </c>
      <c r="K821">
        <v>721.50250000000005</v>
      </c>
      <c r="L821" t="s">
        <v>2417</v>
      </c>
      <c r="M821" t="s">
        <v>1786</v>
      </c>
      <c r="N821" t="s">
        <v>2425</v>
      </c>
      <c r="O821" t="s">
        <v>2426</v>
      </c>
      <c r="P821">
        <v>410</v>
      </c>
      <c r="Q821" t="b">
        <v>0</v>
      </c>
      <c r="R821" t="b">
        <v>1</v>
      </c>
      <c r="S821" t="b">
        <v>1</v>
      </c>
      <c r="T821" t="s">
        <v>63</v>
      </c>
      <c r="U821" t="b">
        <v>0</v>
      </c>
      <c r="V821" t="b">
        <v>0</v>
      </c>
      <c r="W821">
        <v>9577</v>
      </c>
      <c r="X821">
        <v>0</v>
      </c>
      <c r="Y821">
        <v>0</v>
      </c>
      <c r="Z821">
        <v>0.97</v>
      </c>
      <c r="AA821">
        <v>0.24</v>
      </c>
      <c r="AB821">
        <v>0.65</v>
      </c>
      <c r="AC821">
        <v>0.35</v>
      </c>
      <c r="AD821">
        <v>4</v>
      </c>
      <c r="AE821">
        <v>1.25</v>
      </c>
      <c r="AF821">
        <v>1.63</v>
      </c>
      <c r="AG821">
        <v>83.94</v>
      </c>
      <c r="AH821" t="s">
        <v>494</v>
      </c>
      <c r="AI821" t="s">
        <v>2427</v>
      </c>
      <c r="AJ821" t="s">
        <v>2428</v>
      </c>
      <c r="AK821">
        <v>990760</v>
      </c>
      <c r="AL821">
        <v>1023937</v>
      </c>
      <c r="AM821">
        <v>1368566</v>
      </c>
      <c r="AN821">
        <v>1219110</v>
      </c>
      <c r="AO821">
        <v>1295162</v>
      </c>
      <c r="AP821">
        <v>1363661</v>
      </c>
      <c r="AQ821">
        <v>1747731</v>
      </c>
      <c r="AR821">
        <v>1968213</v>
      </c>
      <c r="AS821">
        <v>1656556</v>
      </c>
      <c r="AT821">
        <v>1815061</v>
      </c>
      <c r="AU821">
        <v>1882663</v>
      </c>
      <c r="AV821">
        <v>2010418</v>
      </c>
      <c r="AW821">
        <v>22623</v>
      </c>
      <c r="AX821">
        <v>0</v>
      </c>
      <c r="AY821">
        <v>0</v>
      </c>
      <c r="AZ821">
        <v>9644</v>
      </c>
      <c r="BA821">
        <v>0</v>
      </c>
      <c r="BB821">
        <v>0</v>
      </c>
      <c r="BC821">
        <v>1127754.38106675</v>
      </c>
      <c r="BD821">
        <v>1292644.3745500401</v>
      </c>
      <c r="BE821">
        <v>1790832.99176267</v>
      </c>
      <c r="BF821">
        <v>1902714.0840754099</v>
      </c>
      <c r="BG821">
        <v>5377.87851228827</v>
      </c>
      <c r="BH821">
        <v>209208.06231461401</v>
      </c>
      <c r="BI821">
        <v>72308.556851106696</v>
      </c>
      <c r="BJ821">
        <v>160236.932944759</v>
      </c>
      <c r="BK821">
        <v>99210.070383447193</v>
      </c>
      <c r="BL821">
        <v>9287.5372712307799</v>
      </c>
    </row>
    <row r="822" spans="1:64" x14ac:dyDescent="0.3">
      <c r="A822" s="13">
        <v>9182</v>
      </c>
      <c r="B822" s="13">
        <v>13.98</v>
      </c>
      <c r="C822" s="13">
        <v>702.43140000000005</v>
      </c>
      <c r="D822" s="13">
        <f t="shared" si="12"/>
        <v>5.381279451140851</v>
      </c>
      <c r="E822" s="13" t="s">
        <v>2108</v>
      </c>
      <c r="F822" s="13" t="s">
        <v>512</v>
      </c>
      <c r="G822" s="13" t="s">
        <v>62</v>
      </c>
      <c r="H822" s="13">
        <v>0.67</v>
      </c>
      <c r="I822" s="13" t="b">
        <v>1</v>
      </c>
      <c r="J822" s="13">
        <v>7.66</v>
      </c>
      <c r="K822" s="13">
        <v>702.43517999999995</v>
      </c>
      <c r="L822" s="13" t="s">
        <v>2109</v>
      </c>
      <c r="M822" s="13" t="s">
        <v>192</v>
      </c>
      <c r="N822" s="13" t="s">
        <v>2110</v>
      </c>
      <c r="O822" s="13" t="s">
        <v>2111</v>
      </c>
      <c r="P822" s="13">
        <v>530</v>
      </c>
      <c r="Q822" s="13" t="b">
        <v>0</v>
      </c>
      <c r="R822" s="13" t="b">
        <v>1</v>
      </c>
      <c r="S822" s="13" t="b">
        <v>0</v>
      </c>
      <c r="T822" s="13" t="s">
        <v>611</v>
      </c>
      <c r="U822" s="13" t="b">
        <v>0</v>
      </c>
      <c r="V822" s="13" t="b">
        <v>0</v>
      </c>
      <c r="W822" s="13">
        <v>9182</v>
      </c>
      <c r="X822" s="13">
        <v>0</v>
      </c>
      <c r="Y822" s="13">
        <v>0</v>
      </c>
      <c r="Z822" s="13">
        <v>0.98</v>
      </c>
      <c r="AA822" s="13">
        <v>0.24</v>
      </c>
      <c r="AB822" s="13">
        <v>0.96</v>
      </c>
      <c r="AC822" s="13">
        <v>0.14000000000000001</v>
      </c>
      <c r="AD822" s="13">
        <v>8</v>
      </c>
      <c r="AE822" s="13">
        <v>0.13</v>
      </c>
      <c r="AF822" s="13">
        <v>0.89</v>
      </c>
      <c r="AG822" s="13">
        <v>1505.41</v>
      </c>
      <c r="AH822" s="13" t="s">
        <v>499</v>
      </c>
      <c r="AI822" s="13" t="s">
        <v>2112</v>
      </c>
      <c r="AJ822" s="13" t="s">
        <v>2113</v>
      </c>
      <c r="AK822" s="13">
        <v>43697621</v>
      </c>
      <c r="AL822" s="13">
        <v>52913121</v>
      </c>
      <c r="AM822" s="13">
        <v>54589129</v>
      </c>
      <c r="AN822" s="13">
        <v>48661619</v>
      </c>
      <c r="AO822" s="13">
        <v>47825449</v>
      </c>
      <c r="AP822" s="13">
        <v>47670245</v>
      </c>
      <c r="AQ822" s="13">
        <v>52985937</v>
      </c>
      <c r="AR822" s="13">
        <v>53065074</v>
      </c>
      <c r="AS822" s="13">
        <v>47989801</v>
      </c>
      <c r="AT822" s="13">
        <v>50245296</v>
      </c>
      <c r="AU822" s="13">
        <v>55662934</v>
      </c>
      <c r="AV822" s="13">
        <v>56244143</v>
      </c>
      <c r="AW822" s="13">
        <v>0</v>
      </c>
      <c r="AX822" s="13">
        <v>0</v>
      </c>
      <c r="AY822" s="13">
        <v>5613</v>
      </c>
      <c r="AZ822" s="13">
        <v>0</v>
      </c>
      <c r="BA822" s="13">
        <v>0</v>
      </c>
      <c r="BB822" s="13">
        <v>18008</v>
      </c>
      <c r="BC822" s="13">
        <v>50399956.910170801</v>
      </c>
      <c r="BD822" s="13">
        <v>48052437.556815997</v>
      </c>
      <c r="BE822" s="13">
        <v>51346937.389803402</v>
      </c>
      <c r="BF822" s="13">
        <v>54050790.959872</v>
      </c>
      <c r="BG822" s="13">
        <v>3936.7365319033902</v>
      </c>
      <c r="BH822" s="13">
        <v>5864574.0648591099</v>
      </c>
      <c r="BI822" s="13">
        <v>533243.20243777998</v>
      </c>
      <c r="BJ822" s="13">
        <v>2907634.7652771301</v>
      </c>
      <c r="BK822" s="13">
        <v>3308442.9444077602</v>
      </c>
      <c r="BL822" s="13">
        <v>7249.7576489249304</v>
      </c>
    </row>
    <row r="823" spans="1:64" x14ac:dyDescent="0.3">
      <c r="A823">
        <v>8629</v>
      </c>
      <c r="B823">
        <v>12.786</v>
      </c>
      <c r="C823">
        <v>674.40070000000003</v>
      </c>
      <c r="D823">
        <f t="shared" si="12"/>
        <v>4.7004475225721913</v>
      </c>
      <c r="E823" t="s">
        <v>1670</v>
      </c>
      <c r="F823" t="s">
        <v>512</v>
      </c>
      <c r="G823" t="s">
        <v>62</v>
      </c>
      <c r="H823">
        <v>0.67</v>
      </c>
      <c r="I823" t="b">
        <v>1</v>
      </c>
      <c r="J823">
        <v>7.38</v>
      </c>
      <c r="K823">
        <v>674.40386999999998</v>
      </c>
      <c r="L823" t="s">
        <v>1671</v>
      </c>
      <c r="M823" t="s">
        <v>192</v>
      </c>
      <c r="N823" t="s">
        <v>1672</v>
      </c>
      <c r="O823" t="s">
        <v>1673</v>
      </c>
      <c r="P823">
        <v>530</v>
      </c>
      <c r="Q823" t="b">
        <v>0</v>
      </c>
      <c r="R823" t="b">
        <v>1</v>
      </c>
      <c r="S823" t="b">
        <v>0</v>
      </c>
      <c r="T823" t="s">
        <v>611</v>
      </c>
      <c r="U823" t="b">
        <v>0</v>
      </c>
      <c r="V823" t="b">
        <v>0</v>
      </c>
      <c r="W823">
        <v>8629</v>
      </c>
      <c r="X823">
        <v>0</v>
      </c>
      <c r="Y823">
        <v>0</v>
      </c>
      <c r="Z823">
        <v>0.98</v>
      </c>
      <c r="AA823">
        <v>0.26</v>
      </c>
      <c r="AB823">
        <v>1</v>
      </c>
      <c r="AC823">
        <v>0.13</v>
      </c>
      <c r="AD823">
        <v>8</v>
      </c>
      <c r="AE823">
        <v>0.13</v>
      </c>
      <c r="AF823">
        <v>0.89</v>
      </c>
      <c r="AG823">
        <v>147.93</v>
      </c>
      <c r="AH823" t="s">
        <v>496</v>
      </c>
      <c r="AI823" t="s">
        <v>1674</v>
      </c>
      <c r="AJ823" t="s">
        <v>1675</v>
      </c>
      <c r="AK823">
        <v>1812725</v>
      </c>
      <c r="AL823">
        <v>2032349</v>
      </c>
      <c r="AM823">
        <v>2120065</v>
      </c>
      <c r="AN823">
        <v>2659552</v>
      </c>
      <c r="AO823">
        <v>2419964</v>
      </c>
      <c r="AP823">
        <v>3017840</v>
      </c>
      <c r="AQ823">
        <v>3458051</v>
      </c>
      <c r="AR823">
        <v>2573073</v>
      </c>
      <c r="AS823">
        <v>3347897</v>
      </c>
      <c r="AT823">
        <v>3900125</v>
      </c>
      <c r="AU823">
        <v>4237267</v>
      </c>
      <c r="AV823">
        <v>4640250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1988379.6573924201</v>
      </c>
      <c r="BD823">
        <v>2699118.49702125</v>
      </c>
      <c r="BE823">
        <v>3126339.9981263001</v>
      </c>
      <c r="BF823">
        <v>4259213.8336324897</v>
      </c>
      <c r="BG823">
        <v>0</v>
      </c>
      <c r="BH823">
        <v>158317.75337801501</v>
      </c>
      <c r="BI823">
        <v>300895.25277034298</v>
      </c>
      <c r="BJ823">
        <v>482298.75105549901</v>
      </c>
      <c r="BK823">
        <v>370550.09976935002</v>
      </c>
      <c r="BL823">
        <v>0</v>
      </c>
    </row>
    <row r="824" spans="1:64" x14ac:dyDescent="0.3">
      <c r="A824">
        <v>9148</v>
      </c>
      <c r="B824">
        <v>12.696</v>
      </c>
      <c r="C824">
        <v>700.41625999999997</v>
      </c>
      <c r="D824">
        <f t="shared" si="12"/>
        <v>4.6115221608560413</v>
      </c>
      <c r="E824" t="s">
        <v>2090</v>
      </c>
      <c r="F824" t="s">
        <v>512</v>
      </c>
      <c r="G824" t="s">
        <v>62</v>
      </c>
      <c r="H824">
        <v>0.67</v>
      </c>
      <c r="I824" t="b">
        <v>1</v>
      </c>
      <c r="J824">
        <v>7.53</v>
      </c>
      <c r="K824">
        <v>700.41949</v>
      </c>
      <c r="L824" t="s">
        <v>2091</v>
      </c>
      <c r="M824" t="s">
        <v>192</v>
      </c>
      <c r="N824" t="s">
        <v>2092</v>
      </c>
      <c r="O824" t="s">
        <v>2093</v>
      </c>
      <c r="P824">
        <v>530</v>
      </c>
      <c r="Q824" t="b">
        <v>0</v>
      </c>
      <c r="R824" t="b">
        <v>1</v>
      </c>
      <c r="S824" t="b">
        <v>0</v>
      </c>
      <c r="T824" t="s">
        <v>611</v>
      </c>
      <c r="U824" t="b">
        <v>0</v>
      </c>
      <c r="V824" t="b">
        <v>0</v>
      </c>
      <c r="W824">
        <v>9148</v>
      </c>
      <c r="X824">
        <v>0</v>
      </c>
      <c r="Y824">
        <v>0</v>
      </c>
      <c r="Z824">
        <v>0.98</v>
      </c>
      <c r="AA824">
        <v>0.16</v>
      </c>
      <c r="AB824">
        <v>0.64</v>
      </c>
      <c r="AC824">
        <v>0.21</v>
      </c>
      <c r="AD824">
        <v>8</v>
      </c>
      <c r="AE824">
        <v>0.25</v>
      </c>
      <c r="AF824">
        <v>0.91</v>
      </c>
      <c r="AG824">
        <v>449.75</v>
      </c>
      <c r="AH824" t="s">
        <v>503</v>
      </c>
      <c r="AI824" t="s">
        <v>2094</v>
      </c>
      <c r="AJ824" t="s">
        <v>2095</v>
      </c>
      <c r="AK824">
        <v>8972281</v>
      </c>
      <c r="AL824">
        <v>11604576</v>
      </c>
      <c r="AM824">
        <v>12298962</v>
      </c>
      <c r="AN824">
        <v>10487770</v>
      </c>
      <c r="AO824">
        <v>9716521</v>
      </c>
      <c r="AP824">
        <v>10453160</v>
      </c>
      <c r="AQ824">
        <v>9726616</v>
      </c>
      <c r="AR824">
        <v>9671060</v>
      </c>
      <c r="AS824">
        <v>8534229</v>
      </c>
      <c r="AT824">
        <v>9310297</v>
      </c>
      <c r="AU824">
        <v>10737619</v>
      </c>
      <c r="AV824">
        <v>11832234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10958606.186201099</v>
      </c>
      <c r="BD824">
        <v>10219150.157090301</v>
      </c>
      <c r="BE824">
        <v>9310635.1333448291</v>
      </c>
      <c r="BF824">
        <v>10626716.728581499</v>
      </c>
      <c r="BG824">
        <v>0</v>
      </c>
      <c r="BH824">
        <v>1754895.8774129299</v>
      </c>
      <c r="BI824">
        <v>435633.736640608</v>
      </c>
      <c r="BJ824">
        <v>672961.02846974495</v>
      </c>
      <c r="BK824">
        <v>1264620.69019417</v>
      </c>
      <c r="BL824">
        <v>0</v>
      </c>
    </row>
    <row r="825" spans="1:64" x14ac:dyDescent="0.3">
      <c r="A825">
        <v>9149</v>
      </c>
      <c r="B825">
        <v>12.984999999999999</v>
      </c>
      <c r="C825">
        <v>700.41625999999997</v>
      </c>
      <c r="D825">
        <f t="shared" si="12"/>
        <v>4.6115221608560413</v>
      </c>
      <c r="E825" t="s">
        <v>2090</v>
      </c>
      <c r="F825" t="s">
        <v>512</v>
      </c>
      <c r="G825" t="s">
        <v>62</v>
      </c>
      <c r="H825">
        <v>0.67</v>
      </c>
      <c r="I825" t="b">
        <v>1</v>
      </c>
      <c r="J825">
        <v>7.53</v>
      </c>
      <c r="K825">
        <v>700.41949</v>
      </c>
      <c r="L825" t="s">
        <v>2091</v>
      </c>
      <c r="M825" t="s">
        <v>192</v>
      </c>
      <c r="N825" t="s">
        <v>2092</v>
      </c>
      <c r="O825" t="s">
        <v>2093</v>
      </c>
      <c r="P825">
        <v>530</v>
      </c>
      <c r="Q825" t="b">
        <v>0</v>
      </c>
      <c r="R825" t="b">
        <v>1</v>
      </c>
      <c r="S825" t="b">
        <v>0</v>
      </c>
      <c r="T825" t="s">
        <v>611</v>
      </c>
      <c r="U825" t="b">
        <v>0</v>
      </c>
      <c r="V825" t="b">
        <v>0</v>
      </c>
      <c r="W825">
        <v>9149</v>
      </c>
      <c r="X825">
        <v>0</v>
      </c>
      <c r="Y825">
        <v>0</v>
      </c>
      <c r="Z825">
        <v>0.97</v>
      </c>
      <c r="AA825">
        <v>0.21</v>
      </c>
      <c r="AB825">
        <v>0.57999999999999996</v>
      </c>
      <c r="AC825">
        <v>0.51</v>
      </c>
      <c r="AD825">
        <v>8</v>
      </c>
      <c r="AE825">
        <v>0.5</v>
      </c>
      <c r="AF825">
        <v>1.2</v>
      </c>
      <c r="AG825">
        <v>392.89</v>
      </c>
      <c r="AH825" t="s">
        <v>500</v>
      </c>
      <c r="AI825" t="s">
        <v>2096</v>
      </c>
      <c r="AJ825" t="s">
        <v>2097</v>
      </c>
      <c r="AK825">
        <v>6265667</v>
      </c>
      <c r="AL825">
        <v>8008741</v>
      </c>
      <c r="AM825">
        <v>7974345</v>
      </c>
      <c r="AN825">
        <v>9955862</v>
      </c>
      <c r="AO825">
        <v>8778687</v>
      </c>
      <c r="AP825">
        <v>9039285</v>
      </c>
      <c r="AQ825">
        <v>9008507</v>
      </c>
      <c r="AR825">
        <v>7574745</v>
      </c>
      <c r="AS825">
        <v>7739131</v>
      </c>
      <c r="AT825">
        <v>9603457</v>
      </c>
      <c r="AU825">
        <v>10893239</v>
      </c>
      <c r="AV825">
        <v>11618159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7416251.0940838</v>
      </c>
      <c r="BD825">
        <v>9257945.0411436204</v>
      </c>
      <c r="BE825">
        <v>8107460.6884601098</v>
      </c>
      <c r="BF825">
        <v>10704951.591641299</v>
      </c>
      <c r="BG825">
        <v>0</v>
      </c>
      <c r="BH825">
        <v>996583.37970443699</v>
      </c>
      <c r="BI825">
        <v>618299.36073977803</v>
      </c>
      <c r="BJ825">
        <v>784645.50883905799</v>
      </c>
      <c r="BK825">
        <v>1020463.57766939</v>
      </c>
      <c r="BL825">
        <v>0</v>
      </c>
    </row>
    <row r="826" spans="1:64" x14ac:dyDescent="0.3">
      <c r="A826">
        <v>9736</v>
      </c>
      <c r="B826">
        <v>14.433999999999999</v>
      </c>
      <c r="C826">
        <v>728.44757000000004</v>
      </c>
      <c r="D826">
        <f t="shared" si="12"/>
        <v>4.4477951778312095</v>
      </c>
      <c r="E826" t="s">
        <v>2477</v>
      </c>
      <c r="F826" t="s">
        <v>512</v>
      </c>
      <c r="G826" t="s">
        <v>62</v>
      </c>
      <c r="H826">
        <v>0.67</v>
      </c>
      <c r="I826" t="b">
        <v>1</v>
      </c>
      <c r="J826">
        <v>7.74</v>
      </c>
      <c r="K826">
        <v>728.45081000000005</v>
      </c>
      <c r="L826" t="s">
        <v>2478</v>
      </c>
      <c r="M826" t="s">
        <v>192</v>
      </c>
      <c r="N826" t="s">
        <v>2479</v>
      </c>
      <c r="O826" t="s">
        <v>2480</v>
      </c>
      <c r="P826">
        <v>530</v>
      </c>
      <c r="Q826" t="b">
        <v>0</v>
      </c>
      <c r="R826" t="b">
        <v>1</v>
      </c>
      <c r="S826" t="b">
        <v>0</v>
      </c>
      <c r="T826" t="s">
        <v>611</v>
      </c>
      <c r="U826" t="b">
        <v>0</v>
      </c>
      <c r="V826" t="b">
        <v>0</v>
      </c>
      <c r="W826">
        <v>9736</v>
      </c>
      <c r="X826">
        <v>0</v>
      </c>
      <c r="Y826">
        <v>0</v>
      </c>
      <c r="Z826">
        <v>0.98</v>
      </c>
      <c r="AA826">
        <v>0.18</v>
      </c>
      <c r="AB826">
        <v>0.7</v>
      </c>
      <c r="AC826">
        <v>0.2</v>
      </c>
      <c r="AD826">
        <v>8</v>
      </c>
      <c r="AE826">
        <v>0.25</v>
      </c>
      <c r="AF826">
        <v>0.93</v>
      </c>
      <c r="AG826">
        <v>613.14</v>
      </c>
      <c r="AH826" t="s">
        <v>500</v>
      </c>
      <c r="AI826" t="s">
        <v>2481</v>
      </c>
      <c r="AJ826" t="s">
        <v>2482</v>
      </c>
      <c r="AK826">
        <v>18482624</v>
      </c>
      <c r="AL826">
        <v>23446168</v>
      </c>
      <c r="AM826">
        <v>24783580</v>
      </c>
      <c r="AN826">
        <v>22274382</v>
      </c>
      <c r="AO826">
        <v>21424876</v>
      </c>
      <c r="AP826">
        <v>23608013</v>
      </c>
      <c r="AQ826">
        <v>18364504</v>
      </c>
      <c r="AR826">
        <v>18010513</v>
      </c>
      <c r="AS826">
        <v>17129626</v>
      </c>
      <c r="AT826">
        <v>18531177</v>
      </c>
      <c r="AU826">
        <v>20562434</v>
      </c>
      <c r="AV826">
        <v>21821801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22237456.976113301</v>
      </c>
      <c r="BD826">
        <v>22435756.967935398</v>
      </c>
      <c r="BE826">
        <v>17834880.812498499</v>
      </c>
      <c r="BF826">
        <v>20305137.246074099</v>
      </c>
      <c r="BG826">
        <v>0</v>
      </c>
      <c r="BH826">
        <v>3319826.4739957801</v>
      </c>
      <c r="BI826">
        <v>1100478.5454779</v>
      </c>
      <c r="BJ826">
        <v>635897.95874826703</v>
      </c>
      <c r="BK826">
        <v>1660331.82792768</v>
      </c>
      <c r="BL826">
        <v>0</v>
      </c>
    </row>
    <row r="827" spans="1:64" x14ac:dyDescent="0.3">
      <c r="A827">
        <v>9737</v>
      </c>
      <c r="B827">
        <v>14.099</v>
      </c>
      <c r="C827">
        <v>728.44763</v>
      </c>
      <c r="D827">
        <f t="shared" si="12"/>
        <v>4.3654286005159868</v>
      </c>
      <c r="E827" t="s">
        <v>2477</v>
      </c>
      <c r="F827" t="s">
        <v>512</v>
      </c>
      <c r="G827" t="s">
        <v>62</v>
      </c>
      <c r="H827">
        <v>0.67</v>
      </c>
      <c r="I827" t="b">
        <v>1</v>
      </c>
      <c r="J827">
        <v>7.74</v>
      </c>
      <c r="K827">
        <v>728.45081000000005</v>
      </c>
      <c r="L827" t="s">
        <v>2478</v>
      </c>
      <c r="M827" t="s">
        <v>192</v>
      </c>
      <c r="N827" t="s">
        <v>2479</v>
      </c>
      <c r="O827" t="s">
        <v>2480</v>
      </c>
      <c r="P827">
        <v>530</v>
      </c>
      <c r="Q827" t="b">
        <v>0</v>
      </c>
      <c r="R827" t="b">
        <v>1</v>
      </c>
      <c r="S827" t="b">
        <v>0</v>
      </c>
      <c r="T827" t="s">
        <v>611</v>
      </c>
      <c r="U827" t="b">
        <v>0</v>
      </c>
      <c r="V827" t="b">
        <v>0</v>
      </c>
      <c r="W827">
        <v>9737</v>
      </c>
      <c r="X827">
        <v>0</v>
      </c>
      <c r="Y827">
        <v>0</v>
      </c>
      <c r="Z827">
        <v>0.98</v>
      </c>
      <c r="AA827">
        <v>0.16</v>
      </c>
      <c r="AB827">
        <v>0.63</v>
      </c>
      <c r="AC827">
        <v>0.2</v>
      </c>
      <c r="AD827">
        <v>8</v>
      </c>
      <c r="AE827">
        <v>0.25</v>
      </c>
      <c r="AF827">
        <v>0.91</v>
      </c>
      <c r="AG827">
        <v>508.04</v>
      </c>
      <c r="AH827" t="s">
        <v>499</v>
      </c>
      <c r="AI827" t="s">
        <v>2483</v>
      </c>
      <c r="AJ827" t="s">
        <v>2484</v>
      </c>
      <c r="AK827">
        <v>20182623</v>
      </c>
      <c r="AL827">
        <v>26109109</v>
      </c>
      <c r="AM827">
        <v>27072818</v>
      </c>
      <c r="AN827">
        <v>21077259</v>
      </c>
      <c r="AO827">
        <v>20919502</v>
      </c>
      <c r="AP827">
        <v>21009585</v>
      </c>
      <c r="AQ827">
        <v>16910641</v>
      </c>
      <c r="AR827">
        <v>17206764</v>
      </c>
      <c r="AS827">
        <v>15981719</v>
      </c>
      <c r="AT827">
        <v>15039474</v>
      </c>
      <c r="AU827">
        <v>17191151</v>
      </c>
      <c r="AV827">
        <v>18036739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6553</v>
      </c>
      <c r="BC827">
        <v>24454850.110732801</v>
      </c>
      <c r="BD827">
        <v>21002115.2111286</v>
      </c>
      <c r="BE827">
        <v>16699708.1796085</v>
      </c>
      <c r="BF827">
        <v>16755787.6442554</v>
      </c>
      <c r="BG827">
        <v>1092.2210774942801</v>
      </c>
      <c r="BH827">
        <v>3731102.3699403601</v>
      </c>
      <c r="BI827">
        <v>79143.204532046104</v>
      </c>
      <c r="BJ827">
        <v>639181.50618521497</v>
      </c>
      <c r="BK827">
        <v>1545333.3554741</v>
      </c>
      <c r="BL827">
        <v>2675.3843261738202</v>
      </c>
    </row>
    <row r="828" spans="1:64" x14ac:dyDescent="0.3">
      <c r="A828">
        <v>8630</v>
      </c>
      <c r="B828">
        <v>12.476000000000001</v>
      </c>
      <c r="C828">
        <v>674.40093999999999</v>
      </c>
      <c r="D828">
        <f t="shared" si="12"/>
        <v>4.344577678642481</v>
      </c>
      <c r="E828" t="s">
        <v>1676</v>
      </c>
      <c r="F828" t="s">
        <v>512</v>
      </c>
      <c r="G828" t="s">
        <v>62</v>
      </c>
      <c r="H828">
        <v>0.67</v>
      </c>
      <c r="I828" t="b">
        <v>1</v>
      </c>
      <c r="J828">
        <v>7.42</v>
      </c>
      <c r="K828">
        <v>674.40386999999998</v>
      </c>
      <c r="L828" t="s">
        <v>1671</v>
      </c>
      <c r="M828" t="s">
        <v>192</v>
      </c>
      <c r="N828" t="s">
        <v>1677</v>
      </c>
      <c r="O828" t="s">
        <v>1678</v>
      </c>
      <c r="P828">
        <v>530</v>
      </c>
      <c r="Q828" t="b">
        <v>0</v>
      </c>
      <c r="R828" t="b">
        <v>1</v>
      </c>
      <c r="S828" t="b">
        <v>0</v>
      </c>
      <c r="T828" t="s">
        <v>611</v>
      </c>
      <c r="U828" t="b">
        <v>0</v>
      </c>
      <c r="V828" t="b">
        <v>0</v>
      </c>
      <c r="W828">
        <v>8630</v>
      </c>
      <c r="X828">
        <v>0</v>
      </c>
      <c r="Y828">
        <v>0</v>
      </c>
      <c r="Z828">
        <v>0.98</v>
      </c>
      <c r="AA828">
        <v>0.26</v>
      </c>
      <c r="AB828">
        <v>1</v>
      </c>
      <c r="AC828">
        <v>0.15</v>
      </c>
      <c r="AD828">
        <v>8</v>
      </c>
      <c r="AE828">
        <v>0.13</v>
      </c>
      <c r="AF828">
        <v>0.9</v>
      </c>
      <c r="AG828">
        <v>201.47</v>
      </c>
      <c r="AH828" t="s">
        <v>501</v>
      </c>
      <c r="AI828" t="s">
        <v>1679</v>
      </c>
      <c r="AJ828" t="s">
        <v>1680</v>
      </c>
      <c r="AK828">
        <v>2862104</v>
      </c>
      <c r="AL828">
        <v>3320089</v>
      </c>
      <c r="AM828">
        <v>3293414</v>
      </c>
      <c r="AN828">
        <v>3516196</v>
      </c>
      <c r="AO828">
        <v>3310722</v>
      </c>
      <c r="AP828">
        <v>3445928</v>
      </c>
      <c r="AQ828">
        <v>4324023</v>
      </c>
      <c r="AR828">
        <v>4244294</v>
      </c>
      <c r="AS828">
        <v>3731118</v>
      </c>
      <c r="AT828">
        <v>4560951</v>
      </c>
      <c r="AU828">
        <v>4995595</v>
      </c>
      <c r="AV828">
        <v>5201240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3158535.7843502001</v>
      </c>
      <c r="BD828">
        <v>3424281.9792746399</v>
      </c>
      <c r="BE828">
        <v>4099811.7014032099</v>
      </c>
      <c r="BF828">
        <v>4919262.1661067596</v>
      </c>
      <c r="BG828">
        <v>0</v>
      </c>
      <c r="BH828">
        <v>257063.54828402199</v>
      </c>
      <c r="BI828">
        <v>104433.53705326001</v>
      </c>
      <c r="BJ828">
        <v>321776.919924204</v>
      </c>
      <c r="BK828">
        <v>326898.35019618197</v>
      </c>
      <c r="BL828">
        <v>0</v>
      </c>
    </row>
    <row r="829" spans="1:64" x14ac:dyDescent="0.3">
      <c r="A829">
        <v>9433</v>
      </c>
      <c r="B829">
        <v>13.736000000000001</v>
      </c>
      <c r="C829">
        <v>714.43213000000003</v>
      </c>
      <c r="D829">
        <f t="shared" si="12"/>
        <v>4.2691066807719471</v>
      </c>
      <c r="E829" t="s">
        <v>2290</v>
      </c>
      <c r="F829" t="s">
        <v>512</v>
      </c>
      <c r="G829" t="s">
        <v>62</v>
      </c>
      <c r="H829">
        <v>0.67</v>
      </c>
      <c r="I829" t="b">
        <v>1</v>
      </c>
      <c r="J829">
        <v>7.61</v>
      </c>
      <c r="K829">
        <v>714.43517999999995</v>
      </c>
      <c r="L829" t="s">
        <v>2291</v>
      </c>
      <c r="M829" t="s">
        <v>192</v>
      </c>
      <c r="N829" t="s">
        <v>2292</v>
      </c>
      <c r="O829" t="s">
        <v>2293</v>
      </c>
      <c r="P829">
        <v>420</v>
      </c>
      <c r="Q829" t="b">
        <v>0</v>
      </c>
      <c r="R829" t="b">
        <v>1</v>
      </c>
      <c r="S829" t="b">
        <v>1</v>
      </c>
      <c r="T829" t="s">
        <v>611</v>
      </c>
      <c r="U829" t="b">
        <v>0</v>
      </c>
      <c r="V829" t="b">
        <v>0</v>
      </c>
      <c r="W829">
        <v>9433</v>
      </c>
      <c r="X829">
        <v>0</v>
      </c>
      <c r="Y829">
        <v>0</v>
      </c>
      <c r="Z829">
        <v>0.98</v>
      </c>
      <c r="AA829">
        <v>0.25</v>
      </c>
      <c r="AB829">
        <v>0.73</v>
      </c>
      <c r="AC829">
        <v>0.45</v>
      </c>
      <c r="AD829">
        <v>8</v>
      </c>
      <c r="AE829">
        <v>0.88</v>
      </c>
      <c r="AF829">
        <v>1.46</v>
      </c>
      <c r="AG829">
        <v>351.45</v>
      </c>
      <c r="AH829" t="s">
        <v>500</v>
      </c>
      <c r="AI829" t="s">
        <v>2294</v>
      </c>
      <c r="AJ829" t="s">
        <v>2295</v>
      </c>
      <c r="AK829">
        <v>8625892</v>
      </c>
      <c r="AL829">
        <v>10999880</v>
      </c>
      <c r="AM829">
        <v>6958047</v>
      </c>
      <c r="AN829">
        <v>11524324</v>
      </c>
      <c r="AO829">
        <v>10466943</v>
      </c>
      <c r="AP829">
        <v>11061501</v>
      </c>
      <c r="AQ829">
        <v>10396470</v>
      </c>
      <c r="AR829">
        <v>9382271</v>
      </c>
      <c r="AS829">
        <v>9211977</v>
      </c>
      <c r="AT829">
        <v>10272171</v>
      </c>
      <c r="AU829">
        <v>7876295</v>
      </c>
      <c r="AV829">
        <v>12625545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8861272.8207901306</v>
      </c>
      <c r="BD829">
        <v>11017589.496993899</v>
      </c>
      <c r="BE829">
        <v>9663572.5889365003</v>
      </c>
      <c r="BF829">
        <v>10258003.5206268</v>
      </c>
      <c r="BG829">
        <v>0</v>
      </c>
      <c r="BH829">
        <v>2031171.39496857</v>
      </c>
      <c r="BI829">
        <v>530056.22815282398</v>
      </c>
      <c r="BJ829">
        <v>640393.43957000098</v>
      </c>
      <c r="BK829">
        <v>2374656.5631213998</v>
      </c>
      <c r="BL829">
        <v>0</v>
      </c>
    </row>
    <row r="830" spans="1:64" x14ac:dyDescent="0.3">
      <c r="A830">
        <v>8860</v>
      </c>
      <c r="B830">
        <v>12.252000000000001</v>
      </c>
      <c r="C830">
        <v>686.40093999999999</v>
      </c>
      <c r="D830">
        <f t="shared" si="12"/>
        <v>4.2686239516570703</v>
      </c>
      <c r="E830" t="s">
        <v>1872</v>
      </c>
      <c r="F830" t="s">
        <v>512</v>
      </c>
      <c r="G830" t="s">
        <v>62</v>
      </c>
      <c r="H830">
        <v>0.67</v>
      </c>
      <c r="I830" t="b">
        <v>1</v>
      </c>
      <c r="J830">
        <v>7.42</v>
      </c>
      <c r="K830">
        <v>686.40386999999998</v>
      </c>
      <c r="L830" t="s">
        <v>1873</v>
      </c>
      <c r="M830" t="s">
        <v>192</v>
      </c>
      <c r="N830" t="s">
        <v>1874</v>
      </c>
      <c r="O830" t="s">
        <v>1875</v>
      </c>
      <c r="P830">
        <v>530</v>
      </c>
      <c r="Q830" t="b">
        <v>0</v>
      </c>
      <c r="R830" t="b">
        <v>1</v>
      </c>
      <c r="S830" t="b">
        <v>0</v>
      </c>
      <c r="T830" t="s">
        <v>611</v>
      </c>
      <c r="U830" t="b">
        <v>0</v>
      </c>
      <c r="V830" t="b">
        <v>0</v>
      </c>
      <c r="W830">
        <v>8860</v>
      </c>
      <c r="X830">
        <v>0</v>
      </c>
      <c r="Y830">
        <v>0</v>
      </c>
      <c r="Z830">
        <v>0.98</v>
      </c>
      <c r="AA830">
        <v>0.1</v>
      </c>
      <c r="AB830">
        <v>0.52</v>
      </c>
      <c r="AC830">
        <v>0.15</v>
      </c>
      <c r="AD830">
        <v>8</v>
      </c>
      <c r="AE830">
        <v>0.13</v>
      </c>
      <c r="AF830">
        <v>0.77</v>
      </c>
      <c r="AG830">
        <v>33.14</v>
      </c>
      <c r="AH830" t="s">
        <v>500</v>
      </c>
      <c r="AI830" t="s">
        <v>1876</v>
      </c>
      <c r="AJ830" t="s">
        <v>1877</v>
      </c>
      <c r="AK830">
        <v>1102296</v>
      </c>
      <c r="AL830">
        <v>1233504</v>
      </c>
      <c r="AM830">
        <v>1187703</v>
      </c>
      <c r="AN830">
        <v>1813875</v>
      </c>
      <c r="AO830">
        <v>1463841</v>
      </c>
      <c r="AP830">
        <v>1586809</v>
      </c>
      <c r="AQ830">
        <v>1780426</v>
      </c>
      <c r="AR830">
        <v>1478617</v>
      </c>
      <c r="AS830">
        <v>1474169</v>
      </c>
      <c r="AT830">
        <v>2076802</v>
      </c>
      <c r="AU830">
        <v>2299309</v>
      </c>
      <c r="AV830">
        <v>2431402</v>
      </c>
      <c r="AW830">
        <v>0</v>
      </c>
      <c r="AX830">
        <v>0</v>
      </c>
      <c r="AY830">
        <v>0</v>
      </c>
      <c r="AZ830">
        <v>0</v>
      </c>
      <c r="BA830">
        <v>8660</v>
      </c>
      <c r="BB830">
        <v>0</v>
      </c>
      <c r="BC830">
        <v>1174500.94140112</v>
      </c>
      <c r="BD830">
        <v>1621508.5533670799</v>
      </c>
      <c r="BE830">
        <v>1577737.1746300701</v>
      </c>
      <c r="BF830">
        <v>2269171.0764329899</v>
      </c>
      <c r="BG830">
        <v>1443.2525407672399</v>
      </c>
      <c r="BH830">
        <v>66592.700079508504</v>
      </c>
      <c r="BI830">
        <v>177578.29465458301</v>
      </c>
      <c r="BJ830">
        <v>175547.682233334</v>
      </c>
      <c r="BK830">
        <v>179210.86164633499</v>
      </c>
      <c r="BL830">
        <v>3535.23229485511</v>
      </c>
    </row>
    <row r="831" spans="1:64" x14ac:dyDescent="0.3">
      <c r="A831">
        <v>8900</v>
      </c>
      <c r="B831">
        <v>13.487</v>
      </c>
      <c r="C831">
        <v>688.41656</v>
      </c>
      <c r="D831">
        <f t="shared" si="12"/>
        <v>4.2561258688246983</v>
      </c>
      <c r="E831" t="s">
        <v>1899</v>
      </c>
      <c r="F831" t="s">
        <v>512</v>
      </c>
      <c r="G831" t="s">
        <v>62</v>
      </c>
      <c r="H831">
        <v>0.67</v>
      </c>
      <c r="I831" t="b">
        <v>1</v>
      </c>
      <c r="J831">
        <v>7.55</v>
      </c>
      <c r="K831">
        <v>688.41949</v>
      </c>
      <c r="L831" t="s">
        <v>1900</v>
      </c>
      <c r="M831" t="s">
        <v>192</v>
      </c>
      <c r="N831" t="s">
        <v>1901</v>
      </c>
      <c r="O831" t="s">
        <v>1902</v>
      </c>
      <c r="P831">
        <v>530</v>
      </c>
      <c r="Q831" t="b">
        <v>0</v>
      </c>
      <c r="R831" t="b">
        <v>1</v>
      </c>
      <c r="S831" t="b">
        <v>0</v>
      </c>
      <c r="T831" t="s">
        <v>611</v>
      </c>
      <c r="U831" t="b">
        <v>0</v>
      </c>
      <c r="V831" t="b">
        <v>0</v>
      </c>
      <c r="W831">
        <v>8900</v>
      </c>
      <c r="X831">
        <v>0</v>
      </c>
      <c r="Y831">
        <v>0</v>
      </c>
      <c r="Z831">
        <v>0.98</v>
      </c>
      <c r="AA831">
        <v>0.26</v>
      </c>
      <c r="AB831">
        <v>1</v>
      </c>
      <c r="AC831">
        <v>0.14000000000000001</v>
      </c>
      <c r="AD831">
        <v>8</v>
      </c>
      <c r="AE831">
        <v>0.13</v>
      </c>
      <c r="AF831">
        <v>0.9</v>
      </c>
      <c r="AG831">
        <v>420.29</v>
      </c>
      <c r="AH831" t="s">
        <v>500</v>
      </c>
      <c r="AI831" t="s">
        <v>1903</v>
      </c>
      <c r="AJ831" t="s">
        <v>1904</v>
      </c>
      <c r="AK831">
        <v>9570601</v>
      </c>
      <c r="AL831">
        <v>11903494</v>
      </c>
      <c r="AM831">
        <v>11837226</v>
      </c>
      <c r="AN831">
        <v>13235462</v>
      </c>
      <c r="AO831">
        <v>12230697</v>
      </c>
      <c r="AP831">
        <v>13669753</v>
      </c>
      <c r="AQ831">
        <v>16864494</v>
      </c>
      <c r="AR831">
        <v>15197256</v>
      </c>
      <c r="AS831">
        <v>15131350</v>
      </c>
      <c r="AT831">
        <v>18730840</v>
      </c>
      <c r="AU831">
        <v>20313445</v>
      </c>
      <c r="AV831">
        <v>20728597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11103773.6325786</v>
      </c>
      <c r="BD831">
        <v>13045303.822754201</v>
      </c>
      <c r="BE831">
        <v>15731033.2800027</v>
      </c>
      <c r="BF831">
        <v>19924293.968918301</v>
      </c>
      <c r="BG831">
        <v>0</v>
      </c>
      <c r="BH831">
        <v>1328180.18072907</v>
      </c>
      <c r="BI831">
        <v>738133.23199035903</v>
      </c>
      <c r="BJ831">
        <v>982158.60406650603</v>
      </c>
      <c r="BK831">
        <v>1054199.6700202599</v>
      </c>
      <c r="BL831">
        <v>0</v>
      </c>
    </row>
    <row r="832" spans="1:64" x14ac:dyDescent="0.3">
      <c r="A832">
        <v>10091</v>
      </c>
      <c r="B832">
        <v>16.849</v>
      </c>
      <c r="C832">
        <v>744.47906</v>
      </c>
      <c r="D832">
        <f t="shared" si="12"/>
        <v>4.1102397462613975</v>
      </c>
      <c r="E832" t="s">
        <v>2653</v>
      </c>
      <c r="F832" t="s">
        <v>512</v>
      </c>
      <c r="G832" t="s">
        <v>62</v>
      </c>
      <c r="H832">
        <v>0.78</v>
      </c>
      <c r="I832" t="b">
        <v>1</v>
      </c>
      <c r="J832">
        <v>7.98</v>
      </c>
      <c r="K832">
        <v>744.48212000000001</v>
      </c>
      <c r="L832" t="s">
        <v>2654</v>
      </c>
      <c r="M832" t="s">
        <v>192</v>
      </c>
      <c r="N832" t="s">
        <v>2655</v>
      </c>
      <c r="O832" t="s">
        <v>2656</v>
      </c>
      <c r="P832">
        <v>530</v>
      </c>
      <c r="Q832" t="b">
        <v>0</v>
      </c>
      <c r="R832" t="b">
        <v>1</v>
      </c>
      <c r="S832" t="b">
        <v>0</v>
      </c>
      <c r="T832" t="s">
        <v>611</v>
      </c>
      <c r="U832" t="b">
        <v>0</v>
      </c>
      <c r="V832" t="b">
        <v>0</v>
      </c>
      <c r="W832">
        <v>10091</v>
      </c>
      <c r="X832">
        <v>0</v>
      </c>
      <c r="Y832">
        <v>0</v>
      </c>
      <c r="Z832">
        <v>0.98</v>
      </c>
      <c r="AA832">
        <v>0.25</v>
      </c>
      <c r="AB832">
        <v>0.99</v>
      </c>
      <c r="AC832">
        <v>0.15</v>
      </c>
      <c r="AD832">
        <v>8</v>
      </c>
      <c r="AE832">
        <v>0.13</v>
      </c>
      <c r="AF832">
        <v>0.9</v>
      </c>
      <c r="AG832">
        <v>4244.92</v>
      </c>
      <c r="AH832" t="s">
        <v>499</v>
      </c>
      <c r="AI832" t="s">
        <v>2657</v>
      </c>
      <c r="AJ832" t="s">
        <v>2658</v>
      </c>
      <c r="AK832">
        <v>106970576</v>
      </c>
      <c r="AL832">
        <v>130448941</v>
      </c>
      <c r="AM832">
        <v>135029945</v>
      </c>
      <c r="AN832">
        <v>102251091</v>
      </c>
      <c r="AO832">
        <v>105990979</v>
      </c>
      <c r="AP832">
        <v>108734096</v>
      </c>
      <c r="AQ832">
        <v>111228933</v>
      </c>
      <c r="AR832">
        <v>112197806</v>
      </c>
      <c r="AS832">
        <v>105959159</v>
      </c>
      <c r="AT832">
        <v>90699372</v>
      </c>
      <c r="AU832">
        <v>102629502</v>
      </c>
      <c r="AV832">
        <v>99754495</v>
      </c>
      <c r="AW832">
        <v>0</v>
      </c>
      <c r="AX832">
        <v>9282</v>
      </c>
      <c r="AY832">
        <v>26210</v>
      </c>
      <c r="AZ832">
        <v>0</v>
      </c>
      <c r="BA832">
        <v>0</v>
      </c>
      <c r="BB832">
        <v>152743</v>
      </c>
      <c r="BC832">
        <v>124149820.818213</v>
      </c>
      <c r="BD832">
        <v>105658721.977339</v>
      </c>
      <c r="BE832">
        <v>109795299.47001299</v>
      </c>
      <c r="BF832">
        <v>97694456.112509504</v>
      </c>
      <c r="BG832">
        <v>31372.3331082519</v>
      </c>
      <c r="BH832">
        <v>15052947.5478434</v>
      </c>
      <c r="BI832">
        <v>3254248.5409496301</v>
      </c>
      <c r="BJ832">
        <v>3357328.9890987198</v>
      </c>
      <c r="BK832">
        <v>6226140.2111287899</v>
      </c>
      <c r="BL832">
        <v>60329.180374735901</v>
      </c>
    </row>
    <row r="833" spans="1:64" x14ac:dyDescent="0.3">
      <c r="A833">
        <v>10034</v>
      </c>
      <c r="B833">
        <v>15.29</v>
      </c>
      <c r="C833">
        <v>742.46343999999999</v>
      </c>
      <c r="D833">
        <f t="shared" si="12"/>
        <v>4.1079295040375428</v>
      </c>
      <c r="E833" t="s">
        <v>2642</v>
      </c>
      <c r="F833" t="s">
        <v>512</v>
      </c>
      <c r="G833" t="s">
        <v>62</v>
      </c>
      <c r="H833">
        <v>0.67</v>
      </c>
      <c r="I833" t="b">
        <v>1</v>
      </c>
      <c r="J833">
        <v>7.81</v>
      </c>
      <c r="K833">
        <v>742.46649000000002</v>
      </c>
      <c r="L833" t="s">
        <v>2643</v>
      </c>
      <c r="M833" t="s">
        <v>192</v>
      </c>
      <c r="N833" t="s">
        <v>2644</v>
      </c>
      <c r="O833" t="s">
        <v>2645</v>
      </c>
      <c r="P833">
        <v>530</v>
      </c>
      <c r="Q833" t="b">
        <v>0</v>
      </c>
      <c r="R833" t="b">
        <v>1</v>
      </c>
      <c r="S833" t="b">
        <v>0</v>
      </c>
      <c r="T833" t="s">
        <v>611</v>
      </c>
      <c r="U833" t="b">
        <v>0</v>
      </c>
      <c r="V833" t="b">
        <v>0</v>
      </c>
      <c r="W833">
        <v>10034</v>
      </c>
      <c r="X833">
        <v>0</v>
      </c>
      <c r="Y833">
        <v>0</v>
      </c>
      <c r="Z833">
        <v>0.98</v>
      </c>
      <c r="AA833">
        <v>0.16</v>
      </c>
      <c r="AB833">
        <v>0.65</v>
      </c>
      <c r="AC833">
        <v>0.21</v>
      </c>
      <c r="AD833">
        <v>8</v>
      </c>
      <c r="AE833">
        <v>0.25</v>
      </c>
      <c r="AF833">
        <v>0.91</v>
      </c>
      <c r="AG833">
        <v>661.92</v>
      </c>
      <c r="AH833" t="s">
        <v>501</v>
      </c>
      <c r="AI833" t="s">
        <v>2646</v>
      </c>
      <c r="AJ833" t="s">
        <v>2647</v>
      </c>
      <c r="AK833">
        <v>13647666</v>
      </c>
      <c r="AL833">
        <v>16237701</v>
      </c>
      <c r="AM833">
        <v>17792934</v>
      </c>
      <c r="AN833">
        <v>14076607</v>
      </c>
      <c r="AO833">
        <v>13780587</v>
      </c>
      <c r="AP833">
        <v>14789172</v>
      </c>
      <c r="AQ833">
        <v>12652707</v>
      </c>
      <c r="AR833">
        <v>11637332</v>
      </c>
      <c r="AS833">
        <v>11459818</v>
      </c>
      <c r="AT833">
        <v>10729224</v>
      </c>
      <c r="AU833">
        <v>12016616</v>
      </c>
      <c r="AV833">
        <v>11818318</v>
      </c>
      <c r="AW833">
        <v>0</v>
      </c>
      <c r="AX833">
        <v>0</v>
      </c>
      <c r="AY833">
        <v>0</v>
      </c>
      <c r="AZ833">
        <v>7745</v>
      </c>
      <c r="BA833">
        <v>0</v>
      </c>
      <c r="BB833">
        <v>0</v>
      </c>
      <c r="BC833">
        <v>15892767.179419899</v>
      </c>
      <c r="BD833">
        <v>14215455.411624501</v>
      </c>
      <c r="BE833">
        <v>11916619.119008699</v>
      </c>
      <c r="BF833">
        <v>11521385.693502599</v>
      </c>
      <c r="BG833">
        <v>1290.7680325061499</v>
      </c>
      <c r="BH833">
        <v>2094050.4551917801</v>
      </c>
      <c r="BI833">
        <v>518430.48740405001</v>
      </c>
      <c r="BJ833">
        <v>643620.12254772999</v>
      </c>
      <c r="BK833">
        <v>693160.22694578196</v>
      </c>
      <c r="BL833">
        <v>3161.7230559362401</v>
      </c>
    </row>
    <row r="834" spans="1:64" x14ac:dyDescent="0.3">
      <c r="A834">
        <v>9435</v>
      </c>
      <c r="B834">
        <v>13.414999999999999</v>
      </c>
      <c r="C834">
        <v>714.4325</v>
      </c>
      <c r="D834">
        <f t="shared" si="12"/>
        <v>3.7512150506658619</v>
      </c>
      <c r="E834" t="s">
        <v>2296</v>
      </c>
      <c r="F834" t="s">
        <v>512</v>
      </c>
      <c r="G834" t="s">
        <v>62</v>
      </c>
      <c r="H834">
        <v>0.67</v>
      </c>
      <c r="I834" t="b">
        <v>1</v>
      </c>
      <c r="J834">
        <v>7.63</v>
      </c>
      <c r="K834">
        <v>714.43517999999995</v>
      </c>
      <c r="L834" t="s">
        <v>2291</v>
      </c>
      <c r="M834" t="s">
        <v>192</v>
      </c>
      <c r="N834" t="s">
        <v>2297</v>
      </c>
      <c r="O834" t="s">
        <v>2298</v>
      </c>
      <c r="P834">
        <v>530</v>
      </c>
      <c r="Q834" t="b">
        <v>0</v>
      </c>
      <c r="R834" t="b">
        <v>1</v>
      </c>
      <c r="S834" t="b">
        <v>0</v>
      </c>
      <c r="T834" t="s">
        <v>611</v>
      </c>
      <c r="U834" t="b">
        <v>0</v>
      </c>
      <c r="V834" t="b">
        <v>0</v>
      </c>
      <c r="W834">
        <v>9435</v>
      </c>
      <c r="X834">
        <v>0</v>
      </c>
      <c r="Y834">
        <v>0</v>
      </c>
      <c r="Z834">
        <v>0.98</v>
      </c>
      <c r="AA834">
        <v>0.11</v>
      </c>
      <c r="AB834">
        <v>0.54</v>
      </c>
      <c r="AC834">
        <v>0.16</v>
      </c>
      <c r="AD834">
        <v>8</v>
      </c>
      <c r="AE834">
        <v>0.13</v>
      </c>
      <c r="AF834">
        <v>0.78</v>
      </c>
      <c r="AG834">
        <v>106.12</v>
      </c>
      <c r="AH834" t="s">
        <v>495</v>
      </c>
      <c r="AI834" t="s">
        <v>2299</v>
      </c>
      <c r="AJ834" t="s">
        <v>2300</v>
      </c>
      <c r="AK834">
        <v>1745891</v>
      </c>
      <c r="AL834">
        <v>2698240</v>
      </c>
      <c r="AM834">
        <v>2716849</v>
      </c>
      <c r="AN834">
        <v>2220673</v>
      </c>
      <c r="AO834">
        <v>2148599</v>
      </c>
      <c r="AP834">
        <v>2157712</v>
      </c>
      <c r="AQ834">
        <v>2313321</v>
      </c>
      <c r="AR834">
        <v>2120337</v>
      </c>
      <c r="AS834">
        <v>1816831</v>
      </c>
      <c r="AT834">
        <v>1928257</v>
      </c>
      <c r="AU834">
        <v>2211004</v>
      </c>
      <c r="AV834">
        <v>2448105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2386993.4398253001</v>
      </c>
      <c r="BD834">
        <v>2175661.5355556798</v>
      </c>
      <c r="BE834">
        <v>2083496.06882663</v>
      </c>
      <c r="BF834">
        <v>2195788.5932292002</v>
      </c>
      <c r="BG834">
        <v>0</v>
      </c>
      <c r="BH834">
        <v>555288.80730643705</v>
      </c>
      <c r="BI834">
        <v>39246.4439051882</v>
      </c>
      <c r="BJ834">
        <v>250286.93301347</v>
      </c>
      <c r="BK834">
        <v>260257.32775036301</v>
      </c>
      <c r="BL834">
        <v>0</v>
      </c>
    </row>
    <row r="835" spans="1:64" x14ac:dyDescent="0.3">
      <c r="A835">
        <v>9554</v>
      </c>
      <c r="B835">
        <v>14.994</v>
      </c>
      <c r="C835">
        <v>720.48131999999998</v>
      </c>
      <c r="D835">
        <f t="shared" si="12"/>
        <v>1.1103675966678497</v>
      </c>
      <c r="E835" t="s">
        <v>246</v>
      </c>
      <c r="F835" t="s">
        <v>512</v>
      </c>
      <c r="G835" t="s">
        <v>62</v>
      </c>
      <c r="H835">
        <v>0.67</v>
      </c>
      <c r="I835" t="b">
        <v>1</v>
      </c>
      <c r="J835">
        <v>8.23</v>
      </c>
      <c r="K835">
        <v>720.48212000000001</v>
      </c>
      <c r="L835" t="s">
        <v>243</v>
      </c>
      <c r="M835" t="s">
        <v>192</v>
      </c>
      <c r="N835" t="s">
        <v>244</v>
      </c>
      <c r="O835" t="s">
        <v>245</v>
      </c>
      <c r="P835">
        <v>410</v>
      </c>
      <c r="Q835" t="b">
        <v>0</v>
      </c>
      <c r="R835" t="b">
        <v>1</v>
      </c>
      <c r="S835" t="b">
        <v>1</v>
      </c>
      <c r="T835" t="s">
        <v>63</v>
      </c>
      <c r="U835" t="b">
        <v>0</v>
      </c>
      <c r="V835" t="b">
        <v>0</v>
      </c>
      <c r="W835">
        <v>9554</v>
      </c>
      <c r="X835">
        <v>0</v>
      </c>
      <c r="Y835">
        <v>0</v>
      </c>
      <c r="Z835">
        <v>1</v>
      </c>
      <c r="AA835">
        <v>0.62</v>
      </c>
      <c r="AB835">
        <v>0.84</v>
      </c>
      <c r="AC835">
        <v>0.89</v>
      </c>
      <c r="AD835">
        <v>8</v>
      </c>
      <c r="AE835">
        <v>1.88</v>
      </c>
      <c r="AF835">
        <v>2.4</v>
      </c>
      <c r="AG835">
        <v>962.96</v>
      </c>
      <c r="AH835" t="s">
        <v>501</v>
      </c>
      <c r="AI835" t="s">
        <v>2402</v>
      </c>
      <c r="AJ835" t="s">
        <v>2403</v>
      </c>
      <c r="AK835">
        <v>18080378</v>
      </c>
      <c r="AL835">
        <v>20867875</v>
      </c>
      <c r="AM835">
        <v>23894671</v>
      </c>
      <c r="AN835">
        <v>15735513</v>
      </c>
      <c r="AO835">
        <v>17916551</v>
      </c>
      <c r="AP835">
        <v>16357110</v>
      </c>
      <c r="AQ835">
        <v>15093663</v>
      </c>
      <c r="AR835">
        <v>15606731</v>
      </c>
      <c r="AS835">
        <v>13353469</v>
      </c>
      <c r="AT835">
        <v>13428075</v>
      </c>
      <c r="AU835">
        <v>14345876</v>
      </c>
      <c r="AV835">
        <v>13804459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20947641.2836213</v>
      </c>
      <c r="BD835">
        <v>16669724.6319927</v>
      </c>
      <c r="BE835">
        <v>14684621.187851099</v>
      </c>
      <c r="BF835">
        <v>13859470.2777055</v>
      </c>
      <c r="BG835">
        <v>0</v>
      </c>
      <c r="BH835">
        <v>2907966.94131285</v>
      </c>
      <c r="BI835">
        <v>1123622.8842952901</v>
      </c>
      <c r="BJ835">
        <v>1181009.50757469</v>
      </c>
      <c r="BK835">
        <v>461366.87483954302</v>
      </c>
      <c r="BL835">
        <v>0</v>
      </c>
    </row>
    <row r="836" spans="1:64" x14ac:dyDescent="0.3">
      <c r="A836">
        <v>9857</v>
      </c>
      <c r="B836">
        <v>15.849</v>
      </c>
      <c r="C836">
        <v>734.49719000000005</v>
      </c>
      <c r="D836">
        <f t="shared" si="12"/>
        <v>0.83049942414780142</v>
      </c>
      <c r="E836" t="s">
        <v>2551</v>
      </c>
      <c r="F836" t="s">
        <v>512</v>
      </c>
      <c r="G836" t="s">
        <v>62</v>
      </c>
      <c r="H836">
        <v>0.67</v>
      </c>
      <c r="I836" t="b">
        <v>1</v>
      </c>
      <c r="J836">
        <v>8.5299999999999994</v>
      </c>
      <c r="K836">
        <v>734.49779999999998</v>
      </c>
      <c r="L836" t="s">
        <v>251</v>
      </c>
      <c r="M836" t="s">
        <v>192</v>
      </c>
      <c r="N836" t="s">
        <v>252</v>
      </c>
      <c r="O836" t="s">
        <v>253</v>
      </c>
      <c r="P836">
        <v>530</v>
      </c>
      <c r="Q836" t="b">
        <v>0</v>
      </c>
      <c r="R836" t="b">
        <v>1</v>
      </c>
      <c r="S836" t="b">
        <v>0</v>
      </c>
      <c r="T836" t="s">
        <v>611</v>
      </c>
      <c r="U836" t="b">
        <v>0</v>
      </c>
      <c r="V836" t="b">
        <v>0</v>
      </c>
      <c r="W836">
        <v>9857</v>
      </c>
      <c r="X836">
        <v>0</v>
      </c>
      <c r="Y836">
        <v>0</v>
      </c>
      <c r="Z836">
        <v>1</v>
      </c>
      <c r="AA836">
        <v>0.44</v>
      </c>
      <c r="AB836">
        <v>0.8</v>
      </c>
      <c r="AC836">
        <v>0.38</v>
      </c>
      <c r="AD836">
        <v>8</v>
      </c>
      <c r="AE836">
        <v>0.5</v>
      </c>
      <c r="AF836">
        <v>1.25</v>
      </c>
      <c r="AG836">
        <v>856.58</v>
      </c>
      <c r="AH836" t="s">
        <v>500</v>
      </c>
      <c r="AI836" t="s">
        <v>2552</v>
      </c>
      <c r="AJ836" t="s">
        <v>2553</v>
      </c>
      <c r="AK836">
        <v>29713513</v>
      </c>
      <c r="AL836">
        <v>41649479</v>
      </c>
      <c r="AM836">
        <v>53106268</v>
      </c>
      <c r="AN836">
        <v>17601266</v>
      </c>
      <c r="AO836">
        <v>23154003</v>
      </c>
      <c r="AP836">
        <v>20385243</v>
      </c>
      <c r="AQ836">
        <v>16069123</v>
      </c>
      <c r="AR836">
        <v>22396813</v>
      </c>
      <c r="AS836">
        <v>14500266</v>
      </c>
      <c r="AT836">
        <v>12174786</v>
      </c>
      <c r="AU836">
        <v>14419271</v>
      </c>
      <c r="AV836">
        <v>12740222</v>
      </c>
      <c r="AW836">
        <v>0</v>
      </c>
      <c r="AX836">
        <v>0</v>
      </c>
      <c r="AY836">
        <v>0</v>
      </c>
      <c r="AZ836">
        <v>19490</v>
      </c>
      <c r="BA836">
        <v>128217</v>
      </c>
      <c r="BB836">
        <v>5627</v>
      </c>
      <c r="BC836">
        <v>41489753.337223403</v>
      </c>
      <c r="BD836">
        <v>20380171.008661699</v>
      </c>
      <c r="BE836">
        <v>17655400.694114301</v>
      </c>
      <c r="BF836">
        <v>13111426.277778899</v>
      </c>
      <c r="BG836">
        <v>25555.668782995301</v>
      </c>
      <c r="BH836">
        <v>11697195.680737499</v>
      </c>
      <c r="BI836">
        <v>2776371.8843795299</v>
      </c>
      <c r="BJ836">
        <v>4180438.8594298898</v>
      </c>
      <c r="BK836">
        <v>1167378.4795671101</v>
      </c>
      <c r="BL836">
        <v>50857.748985246901</v>
      </c>
    </row>
    <row r="837" spans="1:64" x14ac:dyDescent="0.3">
      <c r="A837">
        <v>8437</v>
      </c>
      <c r="B837">
        <v>12.025</v>
      </c>
      <c r="C837">
        <v>664.41900999999996</v>
      </c>
      <c r="D837">
        <f t="shared" si="12"/>
        <v>0.7224351592074334</v>
      </c>
      <c r="E837" t="s">
        <v>1602</v>
      </c>
      <c r="F837" t="s">
        <v>512</v>
      </c>
      <c r="G837" t="s">
        <v>62</v>
      </c>
      <c r="H837">
        <v>0.67</v>
      </c>
      <c r="I837" t="b">
        <v>1</v>
      </c>
      <c r="J837">
        <v>7.65</v>
      </c>
      <c r="K837">
        <v>664.41949</v>
      </c>
      <c r="L837" t="s">
        <v>200</v>
      </c>
      <c r="M837" t="s">
        <v>192</v>
      </c>
      <c r="N837" t="s">
        <v>201</v>
      </c>
      <c r="O837" t="s">
        <v>202</v>
      </c>
      <c r="P837">
        <v>530</v>
      </c>
      <c r="Q837" t="b">
        <v>0</v>
      </c>
      <c r="R837" t="b">
        <v>1</v>
      </c>
      <c r="S837" t="b">
        <v>0</v>
      </c>
      <c r="T837" t="s">
        <v>611</v>
      </c>
      <c r="U837" t="b">
        <v>0</v>
      </c>
      <c r="V837" t="b">
        <v>0</v>
      </c>
      <c r="W837">
        <v>8437</v>
      </c>
      <c r="X837">
        <v>0</v>
      </c>
      <c r="Y837">
        <v>0</v>
      </c>
      <c r="Z837">
        <v>1</v>
      </c>
      <c r="AA837">
        <v>0.3</v>
      </c>
      <c r="AB837">
        <v>0.98</v>
      </c>
      <c r="AC837">
        <v>0.2</v>
      </c>
      <c r="AD837">
        <v>8</v>
      </c>
      <c r="AE837">
        <v>0.25</v>
      </c>
      <c r="AF837">
        <v>1.02</v>
      </c>
      <c r="AG837">
        <v>426.64</v>
      </c>
      <c r="AH837" t="s">
        <v>502</v>
      </c>
      <c r="AI837" t="s">
        <v>1603</v>
      </c>
      <c r="AJ837" t="s">
        <v>1604</v>
      </c>
      <c r="AK837">
        <v>5818703</v>
      </c>
      <c r="AL837">
        <v>5903283</v>
      </c>
      <c r="AM837">
        <v>5590922</v>
      </c>
      <c r="AN837">
        <v>6410360</v>
      </c>
      <c r="AO837">
        <v>6439607</v>
      </c>
      <c r="AP837">
        <v>6262161</v>
      </c>
      <c r="AQ837">
        <v>6887360</v>
      </c>
      <c r="AR837">
        <v>6721298</v>
      </c>
      <c r="AS837">
        <v>6268674</v>
      </c>
      <c r="AT837">
        <v>7828589</v>
      </c>
      <c r="AU837">
        <v>7798754</v>
      </c>
      <c r="AV837">
        <v>7386751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5770969.1640752498</v>
      </c>
      <c r="BD837">
        <v>6370709.6286250297</v>
      </c>
      <c r="BE837">
        <v>6625777.5129301697</v>
      </c>
      <c r="BF837">
        <v>7671364.36625141</v>
      </c>
      <c r="BG837">
        <v>0</v>
      </c>
      <c r="BH837">
        <v>161558.93261662099</v>
      </c>
      <c r="BI837">
        <v>95136.164376122295</v>
      </c>
      <c r="BJ837">
        <v>320212.95604300703</v>
      </c>
      <c r="BK837">
        <v>246933.80018207399</v>
      </c>
      <c r="BL837">
        <v>0</v>
      </c>
    </row>
    <row r="838" spans="1:64" x14ac:dyDescent="0.3">
      <c r="A838">
        <v>8438</v>
      </c>
      <c r="B838">
        <v>12.252000000000001</v>
      </c>
      <c r="C838">
        <v>664.41907000000003</v>
      </c>
      <c r="D838">
        <f t="shared" ref="D838:D901" si="13">(ABS(K838-C838)/K838)*10^6</f>
        <v>0.63213076419956238</v>
      </c>
      <c r="E838" t="s">
        <v>1602</v>
      </c>
      <c r="F838" t="s">
        <v>512</v>
      </c>
      <c r="G838" t="s">
        <v>62</v>
      </c>
      <c r="H838">
        <v>0.67</v>
      </c>
      <c r="I838" t="b">
        <v>1</v>
      </c>
      <c r="J838">
        <v>7.65</v>
      </c>
      <c r="K838">
        <v>664.41949</v>
      </c>
      <c r="L838" t="s">
        <v>200</v>
      </c>
      <c r="M838" t="s">
        <v>192</v>
      </c>
      <c r="N838" t="s">
        <v>201</v>
      </c>
      <c r="O838" t="s">
        <v>202</v>
      </c>
      <c r="P838">
        <v>530</v>
      </c>
      <c r="Q838" t="b">
        <v>0</v>
      </c>
      <c r="R838" t="b">
        <v>1</v>
      </c>
      <c r="S838" t="b">
        <v>0</v>
      </c>
      <c r="T838" t="s">
        <v>611</v>
      </c>
      <c r="U838" t="b">
        <v>0</v>
      </c>
      <c r="V838" t="b">
        <v>0</v>
      </c>
      <c r="W838">
        <v>8438</v>
      </c>
      <c r="X838">
        <v>0</v>
      </c>
      <c r="Y838">
        <v>0</v>
      </c>
      <c r="Z838">
        <v>1</v>
      </c>
      <c r="AA838">
        <v>0.3</v>
      </c>
      <c r="AB838">
        <v>0.96</v>
      </c>
      <c r="AC838">
        <v>0.2</v>
      </c>
      <c r="AD838">
        <v>8</v>
      </c>
      <c r="AE838">
        <v>0.25</v>
      </c>
      <c r="AF838">
        <v>1.02</v>
      </c>
      <c r="AG838">
        <v>1221.33</v>
      </c>
      <c r="AH838" t="s">
        <v>493</v>
      </c>
      <c r="AI838" t="s">
        <v>1605</v>
      </c>
      <c r="AJ838" t="s">
        <v>1606</v>
      </c>
      <c r="AK838">
        <v>19494222</v>
      </c>
      <c r="AL838">
        <v>20055471</v>
      </c>
      <c r="AM838">
        <v>18251048</v>
      </c>
      <c r="AN838">
        <v>26057583</v>
      </c>
      <c r="AO838">
        <v>26200950</v>
      </c>
      <c r="AP838">
        <v>25517144</v>
      </c>
      <c r="AQ838">
        <v>26095826</v>
      </c>
      <c r="AR838">
        <v>23333875</v>
      </c>
      <c r="AS838">
        <v>24527855</v>
      </c>
      <c r="AT838">
        <v>33945064</v>
      </c>
      <c r="AU838">
        <v>35686287</v>
      </c>
      <c r="AV838">
        <v>34178645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19266913.798712399</v>
      </c>
      <c r="BD838">
        <v>25925225.5866125</v>
      </c>
      <c r="BE838">
        <v>24652518.716165598</v>
      </c>
      <c r="BF838">
        <v>34603332.097556502</v>
      </c>
      <c r="BG838">
        <v>0</v>
      </c>
      <c r="BH838">
        <v>923437.90506729402</v>
      </c>
      <c r="BI838">
        <v>360606.025463495</v>
      </c>
      <c r="BJ838">
        <v>1385189.6072604801</v>
      </c>
      <c r="BK838">
        <v>945110.47715957905</v>
      </c>
      <c r="BL838">
        <v>0</v>
      </c>
    </row>
    <row r="839" spans="1:64" x14ac:dyDescent="0.3">
      <c r="A839">
        <v>8103</v>
      </c>
      <c r="B839">
        <v>11.613</v>
      </c>
      <c r="C839">
        <v>650.40350000000001</v>
      </c>
      <c r="D839">
        <f t="shared" si="13"/>
        <v>0.56887730384404767</v>
      </c>
      <c r="E839" t="s">
        <v>1468</v>
      </c>
      <c r="F839" t="s">
        <v>512</v>
      </c>
      <c r="G839" t="s">
        <v>62</v>
      </c>
      <c r="H839">
        <v>0.61</v>
      </c>
      <c r="I839" t="b">
        <v>1</v>
      </c>
      <c r="J839">
        <v>7.55</v>
      </c>
      <c r="K839">
        <v>650.40386999999998</v>
      </c>
      <c r="L839" t="s">
        <v>191</v>
      </c>
      <c r="M839" t="s">
        <v>192</v>
      </c>
      <c r="N839" t="s">
        <v>1469</v>
      </c>
      <c r="O839" t="s">
        <v>1470</v>
      </c>
      <c r="P839">
        <v>530</v>
      </c>
      <c r="Q839" t="b">
        <v>0</v>
      </c>
      <c r="R839" t="b">
        <v>1</v>
      </c>
      <c r="S839" t="b">
        <v>0</v>
      </c>
      <c r="T839" t="s">
        <v>611</v>
      </c>
      <c r="U839" t="b">
        <v>0</v>
      </c>
      <c r="V839" t="b">
        <v>0</v>
      </c>
      <c r="W839">
        <v>8103</v>
      </c>
      <c r="X839">
        <v>0</v>
      </c>
      <c r="Y839">
        <v>0</v>
      </c>
      <c r="Z839">
        <v>1</v>
      </c>
      <c r="AA839">
        <v>0.26</v>
      </c>
      <c r="AB839">
        <v>0.65</v>
      </c>
      <c r="AC839">
        <v>0.33</v>
      </c>
      <c r="AD839">
        <v>8</v>
      </c>
      <c r="AE839">
        <v>0.38</v>
      </c>
      <c r="AF839">
        <v>1.08</v>
      </c>
      <c r="AG839">
        <v>332.22</v>
      </c>
      <c r="AH839" t="s">
        <v>496</v>
      </c>
      <c r="AI839" t="s">
        <v>1471</v>
      </c>
      <c r="AJ839" t="s">
        <v>1472</v>
      </c>
      <c r="AK839">
        <v>4632547</v>
      </c>
      <c r="AL839">
        <v>4655931</v>
      </c>
      <c r="AM839">
        <v>4012820</v>
      </c>
      <c r="AN839">
        <v>7226704</v>
      </c>
      <c r="AO839">
        <v>6612667</v>
      </c>
      <c r="AP839">
        <v>6952725</v>
      </c>
      <c r="AQ839">
        <v>7121529</v>
      </c>
      <c r="AR839">
        <v>6265096</v>
      </c>
      <c r="AS839">
        <v>6492653</v>
      </c>
      <c r="AT839">
        <v>9925904</v>
      </c>
      <c r="AU839">
        <v>9845036</v>
      </c>
      <c r="AV839">
        <v>9536360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4433765.8249703497</v>
      </c>
      <c r="BD839">
        <v>6930698.4821717199</v>
      </c>
      <c r="BE839">
        <v>6626426.0100813601</v>
      </c>
      <c r="BF839">
        <v>9769099.7795553207</v>
      </c>
      <c r="BG839">
        <v>0</v>
      </c>
      <c r="BH839">
        <v>364737.33999339602</v>
      </c>
      <c r="BI839">
        <v>307610.12379545299</v>
      </c>
      <c r="BJ839">
        <v>443611.44496335502</v>
      </c>
      <c r="BK839">
        <v>205574.40977015099</v>
      </c>
      <c r="BL839">
        <v>0</v>
      </c>
    </row>
    <row r="840" spans="1:64" x14ac:dyDescent="0.3">
      <c r="A840">
        <v>8718</v>
      </c>
      <c r="B840">
        <v>12.988</v>
      </c>
      <c r="C840">
        <v>678.43555000000003</v>
      </c>
      <c r="D840">
        <f t="shared" si="13"/>
        <v>0.54537266196753142</v>
      </c>
      <c r="E840" t="s">
        <v>1774</v>
      </c>
      <c r="F840" t="s">
        <v>512</v>
      </c>
      <c r="G840" t="s">
        <v>62</v>
      </c>
      <c r="H840">
        <v>0.72</v>
      </c>
      <c r="I840" t="b">
        <v>1</v>
      </c>
      <c r="J840">
        <v>7.73</v>
      </c>
      <c r="K840">
        <v>678.43517999999995</v>
      </c>
      <c r="L840" t="s">
        <v>212</v>
      </c>
      <c r="M840" t="s">
        <v>192</v>
      </c>
      <c r="N840" t="s">
        <v>213</v>
      </c>
      <c r="O840" t="s">
        <v>214</v>
      </c>
      <c r="P840">
        <v>530</v>
      </c>
      <c r="Q840" t="b">
        <v>0</v>
      </c>
      <c r="R840" t="b">
        <v>1</v>
      </c>
      <c r="S840" t="b">
        <v>0</v>
      </c>
      <c r="T840" t="s">
        <v>611</v>
      </c>
      <c r="U840" t="b">
        <v>0</v>
      </c>
      <c r="V840" t="b">
        <v>0</v>
      </c>
      <c r="W840">
        <v>8718</v>
      </c>
      <c r="X840">
        <v>0</v>
      </c>
      <c r="Y840">
        <v>0</v>
      </c>
      <c r="Z840">
        <v>1</v>
      </c>
      <c r="AA840">
        <v>0.23</v>
      </c>
      <c r="AB840">
        <v>0.85</v>
      </c>
      <c r="AC840">
        <v>0.26</v>
      </c>
      <c r="AD840">
        <v>8</v>
      </c>
      <c r="AE840">
        <v>0.38</v>
      </c>
      <c r="AF840">
        <v>1.08</v>
      </c>
      <c r="AG840">
        <v>4948.09</v>
      </c>
      <c r="AH840" t="s">
        <v>495</v>
      </c>
      <c r="AI840" t="s">
        <v>1775</v>
      </c>
      <c r="AJ840" t="s">
        <v>1776</v>
      </c>
      <c r="AK840">
        <v>107354317</v>
      </c>
      <c r="AL840">
        <v>117515639</v>
      </c>
      <c r="AM840">
        <v>108735438</v>
      </c>
      <c r="AN840">
        <v>138344364</v>
      </c>
      <c r="AO840">
        <v>140304024</v>
      </c>
      <c r="AP840">
        <v>138495776</v>
      </c>
      <c r="AQ840">
        <v>127474720</v>
      </c>
      <c r="AR840">
        <v>121406702</v>
      </c>
      <c r="AS840">
        <v>118908434</v>
      </c>
      <c r="AT840">
        <v>155664512</v>
      </c>
      <c r="AU840">
        <v>171086537</v>
      </c>
      <c r="AV840">
        <v>166307633</v>
      </c>
      <c r="AW840">
        <v>0</v>
      </c>
      <c r="AX840">
        <v>0</v>
      </c>
      <c r="AY840">
        <v>0</v>
      </c>
      <c r="AZ840">
        <v>0</v>
      </c>
      <c r="BA840">
        <v>9498</v>
      </c>
      <c r="BB840">
        <v>41087</v>
      </c>
      <c r="BC840">
        <v>111201797.848553</v>
      </c>
      <c r="BD840">
        <v>139048054.337771</v>
      </c>
      <c r="BE840">
        <v>122596618.78</v>
      </c>
      <c r="BF840">
        <v>164352894.01236501</v>
      </c>
      <c r="BG840">
        <v>8430.8310119856105</v>
      </c>
      <c r="BH840">
        <v>5511380.2838042397</v>
      </c>
      <c r="BI840">
        <v>1090332.7303172401</v>
      </c>
      <c r="BJ840">
        <v>4405364.5227504596</v>
      </c>
      <c r="BK840">
        <v>7894648.0076138601</v>
      </c>
      <c r="BL840">
        <v>16443.1558373156</v>
      </c>
    </row>
    <row r="841" spans="1:64" x14ac:dyDescent="0.3">
      <c r="A841">
        <v>9273</v>
      </c>
      <c r="B841">
        <v>14.43</v>
      </c>
      <c r="C841">
        <v>706.46613000000002</v>
      </c>
      <c r="D841">
        <f t="shared" si="13"/>
        <v>0.5095783099359491</v>
      </c>
      <c r="E841" t="s">
        <v>2193</v>
      </c>
      <c r="F841" t="s">
        <v>512</v>
      </c>
      <c r="G841" t="s">
        <v>62</v>
      </c>
      <c r="H841">
        <v>0.83</v>
      </c>
      <c r="I841" t="b">
        <v>1</v>
      </c>
      <c r="J841">
        <v>8.19</v>
      </c>
      <c r="K841">
        <v>706.46649000000002</v>
      </c>
      <c r="L841" t="s">
        <v>237</v>
      </c>
      <c r="M841" t="s">
        <v>192</v>
      </c>
      <c r="N841" t="s">
        <v>238</v>
      </c>
      <c r="O841" t="s">
        <v>239</v>
      </c>
      <c r="P841">
        <v>530</v>
      </c>
      <c r="Q841" t="b">
        <v>0</v>
      </c>
      <c r="R841" t="b">
        <v>1</v>
      </c>
      <c r="S841" t="b">
        <v>0</v>
      </c>
      <c r="T841" t="s">
        <v>611</v>
      </c>
      <c r="U841" t="b">
        <v>0</v>
      </c>
      <c r="V841" t="b">
        <v>0</v>
      </c>
      <c r="W841">
        <v>9273</v>
      </c>
      <c r="X841">
        <v>0</v>
      </c>
      <c r="Y841">
        <v>0</v>
      </c>
      <c r="Z841">
        <v>1</v>
      </c>
      <c r="AA841">
        <v>0.37</v>
      </c>
      <c r="AB841">
        <v>0.86</v>
      </c>
      <c r="AC841">
        <v>0.28000000000000003</v>
      </c>
      <c r="AD841">
        <v>5</v>
      </c>
      <c r="AE841">
        <v>0.4</v>
      </c>
      <c r="AF841">
        <v>1.1399999999999999</v>
      </c>
      <c r="AG841">
        <v>14563.12</v>
      </c>
      <c r="AH841" t="s">
        <v>499</v>
      </c>
      <c r="AI841" t="s">
        <v>2194</v>
      </c>
      <c r="AJ841" t="s">
        <v>2195</v>
      </c>
      <c r="AK841">
        <v>333154331</v>
      </c>
      <c r="AL841">
        <v>386747772</v>
      </c>
      <c r="AM841">
        <v>403647728</v>
      </c>
      <c r="AN841">
        <v>361097988</v>
      </c>
      <c r="AO841">
        <v>407688151</v>
      </c>
      <c r="AP841">
        <v>397452193</v>
      </c>
      <c r="AQ841">
        <v>318484661</v>
      </c>
      <c r="AR841">
        <v>329894366</v>
      </c>
      <c r="AS841">
        <v>293719798</v>
      </c>
      <c r="AT841">
        <v>341625807</v>
      </c>
      <c r="AU841">
        <v>376735933</v>
      </c>
      <c r="AV841">
        <v>373427355</v>
      </c>
      <c r="AW841">
        <v>0</v>
      </c>
      <c r="AX841">
        <v>49744</v>
      </c>
      <c r="AY841">
        <v>77680</v>
      </c>
      <c r="AZ841">
        <v>30269</v>
      </c>
      <c r="BA841">
        <v>113738</v>
      </c>
      <c r="BB841">
        <v>327357</v>
      </c>
      <c r="BC841">
        <v>374516610.00095397</v>
      </c>
      <c r="BD841">
        <v>388746110.56771398</v>
      </c>
      <c r="BE841">
        <v>314032941.60277098</v>
      </c>
      <c r="BF841">
        <v>363929698.58829498</v>
      </c>
      <c r="BG841">
        <v>99798.033477499295</v>
      </c>
      <c r="BH841">
        <v>36803950.016216703</v>
      </c>
      <c r="BI841">
        <v>24484846.971036799</v>
      </c>
      <c r="BJ841">
        <v>18493599.109119799</v>
      </c>
      <c r="BK841">
        <v>19386447.385862201</v>
      </c>
      <c r="BL841">
        <v>118123.840985751</v>
      </c>
    </row>
    <row r="842" spans="1:64" x14ac:dyDescent="0.3">
      <c r="A842">
        <v>8984</v>
      </c>
      <c r="B842">
        <v>13.733000000000001</v>
      </c>
      <c r="C842">
        <v>692.45056</v>
      </c>
      <c r="D842">
        <f t="shared" si="13"/>
        <v>0.36103647571866032</v>
      </c>
      <c r="E842" t="s">
        <v>1982</v>
      </c>
      <c r="F842" t="s">
        <v>512</v>
      </c>
      <c r="G842" t="s">
        <v>62</v>
      </c>
      <c r="H842">
        <v>0.67</v>
      </c>
      <c r="I842" t="b">
        <v>1</v>
      </c>
      <c r="J842">
        <v>7.93</v>
      </c>
      <c r="K842">
        <v>692.45081000000005</v>
      </c>
      <c r="L842" t="s">
        <v>223</v>
      </c>
      <c r="M842" t="s">
        <v>192</v>
      </c>
      <c r="N842" t="s">
        <v>225</v>
      </c>
      <c r="O842" t="s">
        <v>226</v>
      </c>
      <c r="P842">
        <v>530</v>
      </c>
      <c r="Q842" t="b">
        <v>0</v>
      </c>
      <c r="R842" t="b">
        <v>1</v>
      </c>
      <c r="S842" t="b">
        <v>0</v>
      </c>
      <c r="T842" t="s">
        <v>611</v>
      </c>
      <c r="U842" t="b">
        <v>0</v>
      </c>
      <c r="V842" t="b">
        <v>0</v>
      </c>
      <c r="W842">
        <v>8984</v>
      </c>
      <c r="X842">
        <v>0</v>
      </c>
      <c r="Y842">
        <v>0</v>
      </c>
      <c r="Z842">
        <v>1</v>
      </c>
      <c r="AA842">
        <v>0.32</v>
      </c>
      <c r="AB842">
        <v>0.71</v>
      </c>
      <c r="AC842">
        <v>0.38</v>
      </c>
      <c r="AD842">
        <v>8</v>
      </c>
      <c r="AE842">
        <v>0.5</v>
      </c>
      <c r="AF842">
        <v>1.2</v>
      </c>
      <c r="AG842">
        <v>4262.6000000000004</v>
      </c>
      <c r="AH842" t="s">
        <v>500</v>
      </c>
      <c r="AI842" t="s">
        <v>1983</v>
      </c>
      <c r="AJ842" t="s">
        <v>1984</v>
      </c>
      <c r="AK842">
        <v>90720090</v>
      </c>
      <c r="AL842">
        <v>147029902</v>
      </c>
      <c r="AM842">
        <v>85504095</v>
      </c>
      <c r="AN842">
        <v>145683896</v>
      </c>
      <c r="AO842">
        <v>106838054</v>
      </c>
      <c r="AP842">
        <v>149157647</v>
      </c>
      <c r="AQ842">
        <v>139031522</v>
      </c>
      <c r="AR842">
        <v>141166102</v>
      </c>
      <c r="AS842">
        <v>131263993</v>
      </c>
      <c r="AT842">
        <v>155067892</v>
      </c>
      <c r="AU842">
        <v>113847628</v>
      </c>
      <c r="AV842">
        <v>159439108</v>
      </c>
      <c r="AW842">
        <v>0</v>
      </c>
      <c r="AX842">
        <v>0</v>
      </c>
      <c r="AY842">
        <v>6919</v>
      </c>
      <c r="AZ842">
        <v>0</v>
      </c>
      <c r="BA842">
        <v>0</v>
      </c>
      <c r="BB842">
        <v>41801</v>
      </c>
      <c r="BC842">
        <v>107751362.309949</v>
      </c>
      <c r="BD842">
        <v>133893199.27512901</v>
      </c>
      <c r="BE842">
        <v>137153872.20357099</v>
      </c>
      <c r="BF842">
        <v>142784875.94090199</v>
      </c>
      <c r="BG842">
        <v>8119.9432391089604</v>
      </c>
      <c r="BH842">
        <v>34116043.010710701</v>
      </c>
      <c r="BI842">
        <v>23494731.124619301</v>
      </c>
      <c r="BJ842">
        <v>5211249.0552602299</v>
      </c>
      <c r="BK842">
        <v>25155518.294349</v>
      </c>
      <c r="BL842">
        <v>16730.697781913601</v>
      </c>
    </row>
    <row r="843" spans="1:64" x14ac:dyDescent="0.3">
      <c r="A843">
        <v>7886</v>
      </c>
      <c r="B843">
        <v>10.843</v>
      </c>
      <c r="C843">
        <v>636.38811999999996</v>
      </c>
      <c r="D843">
        <f t="shared" si="13"/>
        <v>9.4282078079904366E-2</v>
      </c>
      <c r="E843" t="s">
        <v>1362</v>
      </c>
      <c r="F843" t="s">
        <v>512</v>
      </c>
      <c r="G843" t="s">
        <v>62</v>
      </c>
      <c r="H843">
        <v>0.67</v>
      </c>
      <c r="I843" t="b">
        <v>1</v>
      </c>
      <c r="J843">
        <v>7.4</v>
      </c>
      <c r="K843">
        <v>636.38818000000003</v>
      </c>
      <c r="L843" t="s">
        <v>1363</v>
      </c>
      <c r="M843" t="s">
        <v>192</v>
      </c>
      <c r="N843" t="s">
        <v>1364</v>
      </c>
      <c r="O843" t="s">
        <v>1365</v>
      </c>
      <c r="P843">
        <v>530</v>
      </c>
      <c r="Q843" t="b">
        <v>0</v>
      </c>
      <c r="R843" t="b">
        <v>1</v>
      </c>
      <c r="S843" t="b">
        <v>0</v>
      </c>
      <c r="T843" t="s">
        <v>611</v>
      </c>
      <c r="U843" t="b">
        <v>0</v>
      </c>
      <c r="V843" t="b">
        <v>0</v>
      </c>
      <c r="W843">
        <v>7886</v>
      </c>
      <c r="X843">
        <v>0</v>
      </c>
      <c r="Y843">
        <v>0</v>
      </c>
      <c r="Z843">
        <v>1</v>
      </c>
      <c r="AA843">
        <v>0.13</v>
      </c>
      <c r="AB843">
        <v>0.61</v>
      </c>
      <c r="AC843">
        <v>0.21</v>
      </c>
      <c r="AD843">
        <v>8</v>
      </c>
      <c r="AE843">
        <v>0.25</v>
      </c>
      <c r="AF843">
        <v>0.91</v>
      </c>
      <c r="AG843">
        <v>48.28</v>
      </c>
      <c r="AH843" t="s">
        <v>495</v>
      </c>
      <c r="AI843" t="s">
        <v>1366</v>
      </c>
      <c r="AJ843" t="s">
        <v>1367</v>
      </c>
      <c r="AK843">
        <v>557412</v>
      </c>
      <c r="AL843">
        <v>461691</v>
      </c>
      <c r="AM843">
        <v>485439</v>
      </c>
      <c r="AN843">
        <v>813904</v>
      </c>
      <c r="AO843">
        <v>835320</v>
      </c>
      <c r="AP843">
        <v>806295</v>
      </c>
      <c r="AQ843">
        <v>886269</v>
      </c>
      <c r="AR843">
        <v>789488</v>
      </c>
      <c r="AS843">
        <v>850600</v>
      </c>
      <c r="AT843">
        <v>1261282</v>
      </c>
      <c r="AU843">
        <v>1352850</v>
      </c>
      <c r="AV843">
        <v>1382207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501513.88503329997</v>
      </c>
      <c r="BD843">
        <v>818506.19498585595</v>
      </c>
      <c r="BE843">
        <v>842118.689455827</v>
      </c>
      <c r="BF843">
        <v>1332112.9132151699</v>
      </c>
      <c r="BG843">
        <v>0</v>
      </c>
      <c r="BH843">
        <v>49843.899494375102</v>
      </c>
      <c r="BI843">
        <v>15049.802839108699</v>
      </c>
      <c r="BJ843">
        <v>48944.7744782312</v>
      </c>
      <c r="BK843">
        <v>63072.996158946997</v>
      </c>
      <c r="BL843">
        <v>0</v>
      </c>
    </row>
    <row r="844" spans="1:64" x14ac:dyDescent="0.3">
      <c r="A844">
        <v>8104</v>
      </c>
      <c r="B844">
        <v>11.321</v>
      </c>
      <c r="C844">
        <v>650.40381000000002</v>
      </c>
      <c r="D844">
        <f t="shared" si="13"/>
        <v>9.2250373544366215E-2</v>
      </c>
      <c r="E844" t="s">
        <v>1473</v>
      </c>
      <c r="F844" t="s">
        <v>512</v>
      </c>
      <c r="G844" t="s">
        <v>62</v>
      </c>
      <c r="H844">
        <v>0.67</v>
      </c>
      <c r="I844" t="b">
        <v>1</v>
      </c>
      <c r="J844">
        <v>7.55</v>
      </c>
      <c r="K844">
        <v>650.40386999999998</v>
      </c>
      <c r="L844" t="s">
        <v>191</v>
      </c>
      <c r="M844" t="s">
        <v>192</v>
      </c>
      <c r="N844" t="s">
        <v>193</v>
      </c>
      <c r="O844" t="s">
        <v>194</v>
      </c>
      <c r="P844">
        <v>530</v>
      </c>
      <c r="Q844" t="b">
        <v>0</v>
      </c>
      <c r="R844" t="b">
        <v>1</v>
      </c>
      <c r="S844" t="b">
        <v>0</v>
      </c>
      <c r="T844" t="s">
        <v>611</v>
      </c>
      <c r="U844" t="b">
        <v>0</v>
      </c>
      <c r="V844" t="b">
        <v>0</v>
      </c>
      <c r="W844">
        <v>8104</v>
      </c>
      <c r="X844">
        <v>0</v>
      </c>
      <c r="Y844">
        <v>0</v>
      </c>
      <c r="Z844">
        <v>1</v>
      </c>
      <c r="AA844">
        <v>0.32</v>
      </c>
      <c r="AB844">
        <v>0.85</v>
      </c>
      <c r="AC844">
        <v>0.28000000000000003</v>
      </c>
      <c r="AD844">
        <v>5</v>
      </c>
      <c r="AE844">
        <v>0.4</v>
      </c>
      <c r="AF844">
        <v>1.1299999999999999</v>
      </c>
      <c r="AG844">
        <v>461.45</v>
      </c>
      <c r="AH844" t="s">
        <v>503</v>
      </c>
      <c r="AI844" t="s">
        <v>1474</v>
      </c>
      <c r="AJ844" t="s">
        <v>1475</v>
      </c>
      <c r="AK844">
        <v>8888179</v>
      </c>
      <c r="AL844">
        <v>9418456</v>
      </c>
      <c r="AM844">
        <v>8948755</v>
      </c>
      <c r="AN844">
        <v>9900580</v>
      </c>
      <c r="AO844">
        <v>10274187</v>
      </c>
      <c r="AP844">
        <v>9493547</v>
      </c>
      <c r="AQ844">
        <v>11064754</v>
      </c>
      <c r="AR844">
        <v>10349234</v>
      </c>
      <c r="AS844">
        <v>10229041</v>
      </c>
      <c r="AT844">
        <v>12123733</v>
      </c>
      <c r="AU844">
        <v>12596774</v>
      </c>
      <c r="AV844">
        <v>12050369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9085130.2033200599</v>
      </c>
      <c r="BD844">
        <v>9889437.9433203209</v>
      </c>
      <c r="BE844">
        <v>10547676.463399701</v>
      </c>
      <c r="BF844">
        <v>12256958.6532073</v>
      </c>
      <c r="BG844">
        <v>0</v>
      </c>
      <c r="BH844">
        <v>290253.60641609802</v>
      </c>
      <c r="BI844">
        <v>390438.924121683</v>
      </c>
      <c r="BJ844">
        <v>451816.76459318702</v>
      </c>
      <c r="BK844">
        <v>296566.15778352099</v>
      </c>
      <c r="BL844">
        <v>0</v>
      </c>
    </row>
    <row r="845" spans="1:64" x14ac:dyDescent="0.3">
      <c r="A845">
        <v>9275</v>
      </c>
      <c r="B845">
        <v>14.128</v>
      </c>
      <c r="C845">
        <v>706.46654999999998</v>
      </c>
      <c r="D845">
        <f t="shared" si="13"/>
        <v>8.4929718269017115E-2</v>
      </c>
      <c r="E845" t="s">
        <v>2193</v>
      </c>
      <c r="F845" t="s">
        <v>512</v>
      </c>
      <c r="G845" t="s">
        <v>62</v>
      </c>
      <c r="H845">
        <v>0.83</v>
      </c>
      <c r="I845" t="b">
        <v>1</v>
      </c>
      <c r="J845">
        <v>8.19</v>
      </c>
      <c r="K845">
        <v>706.46649000000002</v>
      </c>
      <c r="L845" t="s">
        <v>237</v>
      </c>
      <c r="M845" t="s">
        <v>192</v>
      </c>
      <c r="N845" t="s">
        <v>238</v>
      </c>
      <c r="O845" t="s">
        <v>239</v>
      </c>
      <c r="P845">
        <v>530</v>
      </c>
      <c r="Q845" t="b">
        <v>0</v>
      </c>
      <c r="R845" t="b">
        <v>1</v>
      </c>
      <c r="S845" t="b">
        <v>0</v>
      </c>
      <c r="T845" t="s">
        <v>611</v>
      </c>
      <c r="U845" t="b">
        <v>0</v>
      </c>
      <c r="V845" t="b">
        <v>0</v>
      </c>
      <c r="W845">
        <v>9275</v>
      </c>
      <c r="X845">
        <v>0</v>
      </c>
      <c r="Y845">
        <v>0</v>
      </c>
      <c r="Z845">
        <v>1</v>
      </c>
      <c r="AA845">
        <v>0.37</v>
      </c>
      <c r="AB845">
        <v>0.85</v>
      </c>
      <c r="AC845">
        <v>0.28000000000000003</v>
      </c>
      <c r="AD845">
        <v>5</v>
      </c>
      <c r="AE845">
        <v>0.4</v>
      </c>
      <c r="AF845">
        <v>1.1399999999999999</v>
      </c>
      <c r="AG845">
        <v>15163.79</v>
      </c>
      <c r="AH845" t="s">
        <v>501</v>
      </c>
      <c r="AI845" t="s">
        <v>2196</v>
      </c>
      <c r="AJ845" t="s">
        <v>2197</v>
      </c>
      <c r="AK845">
        <v>487547748</v>
      </c>
      <c r="AL845">
        <v>630592871</v>
      </c>
      <c r="AM845">
        <v>642287206</v>
      </c>
      <c r="AN845">
        <v>449997378</v>
      </c>
      <c r="AO845">
        <v>511835077</v>
      </c>
      <c r="AP845">
        <v>473015447</v>
      </c>
      <c r="AQ845">
        <v>388554408</v>
      </c>
      <c r="AR845">
        <v>450730993</v>
      </c>
      <c r="AS845">
        <v>363728640</v>
      </c>
      <c r="AT845">
        <v>372315121</v>
      </c>
      <c r="AU845">
        <v>420987412</v>
      </c>
      <c r="AV845">
        <v>383171714</v>
      </c>
      <c r="AW845">
        <v>0</v>
      </c>
      <c r="AX845">
        <v>138801</v>
      </c>
      <c r="AY845">
        <v>149711</v>
      </c>
      <c r="AZ845">
        <v>20404</v>
      </c>
      <c r="BA845">
        <v>0</v>
      </c>
      <c r="BB845">
        <v>535599</v>
      </c>
      <c r="BC845">
        <v>586809274.91418004</v>
      </c>
      <c r="BD845">
        <v>478282633.91751403</v>
      </c>
      <c r="BE845">
        <v>401004680.42851198</v>
      </c>
      <c r="BF845">
        <v>392158082.57144499</v>
      </c>
      <c r="BG845">
        <v>140752.608155964</v>
      </c>
      <c r="BH845">
        <v>86161635.814818695</v>
      </c>
      <c r="BI845">
        <v>31253522.679156002</v>
      </c>
      <c r="BJ845">
        <v>44817511.500040203</v>
      </c>
      <c r="BK845">
        <v>25550226.398109</v>
      </c>
      <c r="BL845">
        <v>204985.06960228799</v>
      </c>
    </row>
    <row r="846" spans="1:64" x14ac:dyDescent="0.3">
      <c r="A846" s="13">
        <v>9101</v>
      </c>
      <c r="B846" s="13">
        <v>18.882000000000001</v>
      </c>
      <c r="C846" s="13">
        <v>698.35308999999995</v>
      </c>
      <c r="D846" s="13">
        <f t="shared" si="13"/>
        <v>6.9878203009139419</v>
      </c>
      <c r="E846" s="13" t="s">
        <v>2072</v>
      </c>
      <c r="F846" s="13" t="s">
        <v>512</v>
      </c>
      <c r="G846" s="13" t="s">
        <v>62</v>
      </c>
      <c r="H846" s="13">
        <v>0.06</v>
      </c>
      <c r="I846" s="13" t="b">
        <v>0</v>
      </c>
      <c r="J846" s="13">
        <v>6.04</v>
      </c>
      <c r="K846" s="13">
        <v>698.35797000000002</v>
      </c>
      <c r="L846" s="13" t="s">
        <v>2073</v>
      </c>
      <c r="M846" s="13" t="s">
        <v>1598</v>
      </c>
      <c r="N846" s="13" t="s">
        <v>2074</v>
      </c>
      <c r="O846" s="13" t="s">
        <v>2075</v>
      </c>
      <c r="P846" s="13">
        <v>530</v>
      </c>
      <c r="Q846" s="13" t="b">
        <v>0</v>
      </c>
      <c r="R846" s="13" t="b">
        <v>1</v>
      </c>
      <c r="S846" s="13" t="b">
        <v>0</v>
      </c>
      <c r="T846" s="13" t="s">
        <v>63</v>
      </c>
      <c r="U846" s="13" t="b">
        <v>0</v>
      </c>
      <c r="V846" s="13" t="b">
        <v>0</v>
      </c>
      <c r="W846" s="13">
        <v>9101</v>
      </c>
      <c r="X846" s="13">
        <v>0</v>
      </c>
      <c r="Y846" s="13">
        <v>0</v>
      </c>
      <c r="Z846" s="13">
        <v>0.94</v>
      </c>
      <c r="AA846" s="13">
        <v>-1</v>
      </c>
      <c r="AB846" s="13">
        <v>-1</v>
      </c>
      <c r="AC846" s="13">
        <v>-1</v>
      </c>
      <c r="AD846" s="13">
        <v>-1</v>
      </c>
      <c r="AE846" s="13">
        <v>-1</v>
      </c>
      <c r="AF846" s="13">
        <v>0.94</v>
      </c>
      <c r="AG846" s="13">
        <v>7.23</v>
      </c>
      <c r="AH846" s="13" t="s">
        <v>504</v>
      </c>
      <c r="AI846" s="13" t="s">
        <v>2076</v>
      </c>
      <c r="AJ846" s="13" t="s">
        <v>62</v>
      </c>
      <c r="AK846" s="13">
        <v>78924</v>
      </c>
      <c r="AL846" s="13">
        <v>41589</v>
      </c>
      <c r="AM846" s="13">
        <v>42427</v>
      </c>
      <c r="AN846" s="13">
        <v>53836</v>
      </c>
      <c r="AO846" s="13">
        <v>62996</v>
      </c>
      <c r="AP846" s="13">
        <v>58693</v>
      </c>
      <c r="AQ846" s="13">
        <v>89644</v>
      </c>
      <c r="AR846" s="13">
        <v>72129</v>
      </c>
      <c r="AS846" s="13">
        <v>100024</v>
      </c>
      <c r="AT846" s="13">
        <v>66320</v>
      </c>
      <c r="AU846" s="13">
        <v>37627</v>
      </c>
      <c r="AV846" s="13">
        <v>8446</v>
      </c>
      <c r="AW846" s="13">
        <v>0</v>
      </c>
      <c r="AX846" s="13">
        <v>0</v>
      </c>
      <c r="AY846" s="13">
        <v>0</v>
      </c>
      <c r="AZ846" s="13">
        <v>0</v>
      </c>
      <c r="BA846" s="13">
        <v>0</v>
      </c>
      <c r="BB846" s="13">
        <v>0</v>
      </c>
      <c r="BC846" s="13">
        <v>54313.177262767902</v>
      </c>
      <c r="BD846" s="13">
        <v>58508.303877438098</v>
      </c>
      <c r="BE846" s="13">
        <v>87265.639892267907</v>
      </c>
      <c r="BF846" s="13">
        <v>37464.459322041803</v>
      </c>
      <c r="BG846" s="13">
        <v>0</v>
      </c>
      <c r="BH846" s="13">
        <v>21317.838889011899</v>
      </c>
      <c r="BI846" s="13">
        <v>4582.9594610977301</v>
      </c>
      <c r="BJ846" s="13">
        <v>14099.1629635793</v>
      </c>
      <c r="BK846" s="13">
        <v>28937.771905917802</v>
      </c>
      <c r="BL846" s="13">
        <v>0</v>
      </c>
    </row>
    <row r="847" spans="1:64" x14ac:dyDescent="0.3">
      <c r="A847" s="13">
        <v>9985</v>
      </c>
      <c r="B847" s="13">
        <v>11.323</v>
      </c>
      <c r="C847" s="13">
        <v>740.37365999999997</v>
      </c>
      <c r="D847" s="13">
        <f t="shared" si="13"/>
        <v>6.928981705919206</v>
      </c>
      <c r="E847" s="13" t="s">
        <v>2614</v>
      </c>
      <c r="F847" s="13" t="s">
        <v>512</v>
      </c>
      <c r="G847" s="13" t="s">
        <v>62</v>
      </c>
      <c r="H847" s="13">
        <v>0.67</v>
      </c>
      <c r="I847" s="13" t="b">
        <v>0</v>
      </c>
      <c r="J847" s="13">
        <v>6</v>
      </c>
      <c r="K847" s="13">
        <v>740.36852999999996</v>
      </c>
      <c r="L847" s="13" t="s">
        <v>2615</v>
      </c>
      <c r="M847" s="13" t="s">
        <v>1598</v>
      </c>
      <c r="N847" s="13" t="s">
        <v>2616</v>
      </c>
      <c r="O847" s="13" t="s">
        <v>2617</v>
      </c>
      <c r="P847" s="13">
        <v>530</v>
      </c>
      <c r="Q847" s="13" t="b">
        <v>0</v>
      </c>
      <c r="R847" s="13" t="b">
        <v>1</v>
      </c>
      <c r="S847" s="13" t="b">
        <v>0</v>
      </c>
      <c r="T847" s="13" t="s">
        <v>63</v>
      </c>
      <c r="U847" s="13" t="b">
        <v>0</v>
      </c>
      <c r="V847" s="13" t="b">
        <v>0</v>
      </c>
      <c r="W847" s="13">
        <v>9985</v>
      </c>
      <c r="X847" s="13">
        <v>0</v>
      </c>
      <c r="Y847" s="13">
        <v>0</v>
      </c>
      <c r="Z847" s="13">
        <v>0.97</v>
      </c>
      <c r="AA847" s="13">
        <v>-1</v>
      </c>
      <c r="AB847" s="13">
        <v>-1</v>
      </c>
      <c r="AC847" s="13">
        <v>-1</v>
      </c>
      <c r="AD847" s="13">
        <v>-1</v>
      </c>
      <c r="AE847" s="13">
        <v>-1</v>
      </c>
      <c r="AF847" s="13">
        <v>0.97</v>
      </c>
      <c r="AG847" s="13">
        <v>27.02</v>
      </c>
      <c r="AH847" s="13" t="s">
        <v>497</v>
      </c>
      <c r="AI847" s="13" t="s">
        <v>2618</v>
      </c>
      <c r="AJ847" s="13" t="s">
        <v>62</v>
      </c>
      <c r="AK847" s="13">
        <v>400064</v>
      </c>
      <c r="AL847" s="13">
        <v>562259</v>
      </c>
      <c r="AM847" s="13">
        <v>645578</v>
      </c>
      <c r="AN847" s="13">
        <v>618738</v>
      </c>
      <c r="AO847" s="13">
        <v>552162</v>
      </c>
      <c r="AP847" s="13">
        <v>482326</v>
      </c>
      <c r="AQ847" s="13">
        <v>679546</v>
      </c>
      <c r="AR847" s="13">
        <v>511646</v>
      </c>
      <c r="AS847" s="13">
        <v>491349</v>
      </c>
      <c r="AT847" s="13">
        <v>583218</v>
      </c>
      <c r="AU847" s="13">
        <v>687384</v>
      </c>
      <c r="AV847" s="13">
        <v>762874</v>
      </c>
      <c r="AW847" s="13">
        <v>0</v>
      </c>
      <c r="AX847" s="13">
        <v>0</v>
      </c>
      <c r="AY847" s="13">
        <v>0</v>
      </c>
      <c r="AZ847" s="13">
        <v>0</v>
      </c>
      <c r="BA847" s="13">
        <v>0</v>
      </c>
      <c r="BB847" s="13">
        <v>0</v>
      </c>
      <c r="BC847" s="13">
        <v>535966.78254384699</v>
      </c>
      <c r="BD847" s="13">
        <v>551075.232143612</v>
      </c>
      <c r="BE847" s="13">
        <v>560847.17166919296</v>
      </c>
      <c r="BF847" s="13">
        <v>677825.54653791594</v>
      </c>
      <c r="BG847" s="13">
        <v>0</v>
      </c>
      <c r="BH847" s="13">
        <v>124850.59620904</v>
      </c>
      <c r="BI847" s="13">
        <v>68212.351799607699</v>
      </c>
      <c r="BJ847" s="13">
        <v>103295.918152852</v>
      </c>
      <c r="BK847" s="13">
        <v>90208.437330165907</v>
      </c>
      <c r="BL847" s="13">
        <v>0</v>
      </c>
    </row>
    <row r="848" spans="1:64" x14ac:dyDescent="0.3">
      <c r="A848" s="13">
        <v>9735</v>
      </c>
      <c r="B848" s="13">
        <v>12.004</v>
      </c>
      <c r="C848" s="13">
        <v>728.37311</v>
      </c>
      <c r="D848" s="13">
        <f t="shared" si="13"/>
        <v>6.288025651015797</v>
      </c>
      <c r="E848" s="13" t="s">
        <v>2472</v>
      </c>
      <c r="F848" s="13" t="s">
        <v>512</v>
      </c>
      <c r="G848" s="13" t="s">
        <v>62</v>
      </c>
      <c r="H848" s="13">
        <v>0.67</v>
      </c>
      <c r="I848" s="13" t="b">
        <v>0</v>
      </c>
      <c r="J848" s="13">
        <v>6.1</v>
      </c>
      <c r="K848" s="13">
        <v>728.36852999999996</v>
      </c>
      <c r="L848" s="13" t="s">
        <v>2473</v>
      </c>
      <c r="M848" s="13" t="s">
        <v>1598</v>
      </c>
      <c r="N848" s="13" t="s">
        <v>2474</v>
      </c>
      <c r="O848" s="13" t="s">
        <v>2475</v>
      </c>
      <c r="P848" s="13">
        <v>530</v>
      </c>
      <c r="Q848" s="13" t="b">
        <v>0</v>
      </c>
      <c r="R848" s="13" t="b">
        <v>1</v>
      </c>
      <c r="S848" s="13" t="b">
        <v>0</v>
      </c>
      <c r="T848" s="13" t="s">
        <v>63</v>
      </c>
      <c r="U848" s="13" t="b">
        <v>0</v>
      </c>
      <c r="V848" s="13" t="b">
        <v>0</v>
      </c>
      <c r="W848" s="13">
        <v>9735</v>
      </c>
      <c r="X848" s="13">
        <v>0</v>
      </c>
      <c r="Y848" s="13">
        <v>0</v>
      </c>
      <c r="Z848" s="13">
        <v>0.97</v>
      </c>
      <c r="AA848" s="13">
        <v>-1</v>
      </c>
      <c r="AB848" s="13">
        <v>-1</v>
      </c>
      <c r="AC848" s="13">
        <v>-1</v>
      </c>
      <c r="AD848" s="13">
        <v>-1</v>
      </c>
      <c r="AE848" s="13">
        <v>-1</v>
      </c>
      <c r="AF848" s="13">
        <v>0.97</v>
      </c>
      <c r="AG848" s="13">
        <v>7.24</v>
      </c>
      <c r="AH848" s="13" t="s">
        <v>501</v>
      </c>
      <c r="AI848" s="13" t="s">
        <v>2476</v>
      </c>
      <c r="AJ848" s="13" t="s">
        <v>62</v>
      </c>
      <c r="AK848" s="13">
        <v>74066</v>
      </c>
      <c r="AL848" s="13">
        <v>91404</v>
      </c>
      <c r="AM848" s="13">
        <v>89871</v>
      </c>
      <c r="AN848" s="13">
        <v>193343</v>
      </c>
      <c r="AO848" s="13">
        <v>126562</v>
      </c>
      <c r="AP848" s="13">
        <v>146827</v>
      </c>
      <c r="AQ848" s="13">
        <v>185588</v>
      </c>
      <c r="AR848" s="13">
        <v>148996</v>
      </c>
      <c r="AS848" s="13">
        <v>138169</v>
      </c>
      <c r="AT848" s="13">
        <v>249497</v>
      </c>
      <c r="AU848" s="13">
        <v>299366</v>
      </c>
      <c r="AV848" s="13">
        <v>385204</v>
      </c>
      <c r="AW848" s="13">
        <v>0</v>
      </c>
      <c r="AX848" s="13">
        <v>0</v>
      </c>
      <c r="AY848" s="13">
        <v>0</v>
      </c>
      <c r="AZ848" s="13">
        <v>0</v>
      </c>
      <c r="BA848" s="13">
        <v>0</v>
      </c>
      <c r="BB848" s="13">
        <v>0</v>
      </c>
      <c r="BC848" s="13">
        <v>85113.952952871099</v>
      </c>
      <c r="BD848" s="13">
        <v>155577.21075470099</v>
      </c>
      <c r="BE848" s="13">
        <v>157583.98986814299</v>
      </c>
      <c r="BF848" s="13">
        <v>311355.62432706001</v>
      </c>
      <c r="BG848" s="13">
        <v>0</v>
      </c>
      <c r="BH848" s="13">
        <v>9598.47736122676</v>
      </c>
      <c r="BI848" s="13">
        <v>34239.622536623901</v>
      </c>
      <c r="BJ848" s="13">
        <v>24848.919551728999</v>
      </c>
      <c r="BK848" s="13">
        <v>68643.3937872768</v>
      </c>
      <c r="BL848" s="13">
        <v>0</v>
      </c>
    </row>
    <row r="849" spans="1:64" x14ac:dyDescent="0.3">
      <c r="A849" s="13">
        <v>11140</v>
      </c>
      <c r="B849" s="13">
        <v>15.59</v>
      </c>
      <c r="C849" s="13">
        <v>800.45763999999997</v>
      </c>
      <c r="D849" s="13">
        <f t="shared" si="13"/>
        <v>5.9465628866926918</v>
      </c>
      <c r="E849" s="13" t="s">
        <v>3090</v>
      </c>
      <c r="F849" s="13" t="s">
        <v>512</v>
      </c>
      <c r="G849" s="13" t="s">
        <v>62</v>
      </c>
      <c r="H849" s="13">
        <v>0.22</v>
      </c>
      <c r="I849" s="13" t="b">
        <v>0</v>
      </c>
      <c r="J849" s="13">
        <v>7.29</v>
      </c>
      <c r="K849" s="13">
        <v>800.4624</v>
      </c>
      <c r="L849" s="13" t="s">
        <v>3091</v>
      </c>
      <c r="M849" s="13" t="s">
        <v>1598</v>
      </c>
      <c r="N849" s="13" t="s">
        <v>3092</v>
      </c>
      <c r="O849" s="13" t="s">
        <v>3093</v>
      </c>
      <c r="P849" s="13">
        <v>530</v>
      </c>
      <c r="Q849" s="13" t="b">
        <v>0</v>
      </c>
      <c r="R849" s="13" t="b">
        <v>1</v>
      </c>
      <c r="S849" s="13" t="b">
        <v>0</v>
      </c>
      <c r="T849" s="13" t="s">
        <v>63</v>
      </c>
      <c r="U849" s="13" t="b">
        <v>0</v>
      </c>
      <c r="V849" s="13" t="b">
        <v>0</v>
      </c>
      <c r="W849" s="13">
        <v>11140</v>
      </c>
      <c r="X849" s="13">
        <v>0</v>
      </c>
      <c r="Y849" s="13">
        <v>0</v>
      </c>
      <c r="Z849" s="13">
        <v>0.96</v>
      </c>
      <c r="AA849" s="13">
        <v>-1</v>
      </c>
      <c r="AB849" s="13">
        <v>-1</v>
      </c>
      <c r="AC849" s="13">
        <v>-1</v>
      </c>
      <c r="AD849" s="13">
        <v>-1</v>
      </c>
      <c r="AE849" s="13">
        <v>-1</v>
      </c>
      <c r="AF849" s="13">
        <v>0.96</v>
      </c>
      <c r="AG849" s="13">
        <v>102.24</v>
      </c>
      <c r="AH849" s="13" t="s">
        <v>493</v>
      </c>
      <c r="AI849" s="13" t="s">
        <v>3094</v>
      </c>
      <c r="AJ849" s="13" t="s">
        <v>62</v>
      </c>
      <c r="AK849" s="13">
        <v>1408171</v>
      </c>
      <c r="AL849" s="13">
        <v>1777117</v>
      </c>
      <c r="AM849" s="13">
        <v>1448066</v>
      </c>
      <c r="AN849" s="13">
        <v>1769701</v>
      </c>
      <c r="AO849" s="13">
        <v>3412347</v>
      </c>
      <c r="AP849" s="13">
        <v>1717257</v>
      </c>
      <c r="AQ849" s="13">
        <v>1331715</v>
      </c>
      <c r="AR849" s="13">
        <v>1529983</v>
      </c>
      <c r="AS849" s="13">
        <v>1058467</v>
      </c>
      <c r="AT849" s="13">
        <v>1358427</v>
      </c>
      <c r="AU849" s="13">
        <v>3473939</v>
      </c>
      <c r="AV849" s="13">
        <v>3802620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1544451.3993399099</v>
      </c>
      <c r="BD849" s="13">
        <v>2299768.49889979</v>
      </c>
      <c r="BE849" s="13">
        <v>1306721.64454714</v>
      </c>
      <c r="BF849" s="13">
        <v>2878328.2913320102</v>
      </c>
      <c r="BG849" s="13">
        <v>0</v>
      </c>
      <c r="BH849" s="13">
        <v>202479.22355979701</v>
      </c>
      <c r="BI849" s="13">
        <v>963878.06624079496</v>
      </c>
      <c r="BJ849" s="13">
        <v>236749.630030095</v>
      </c>
      <c r="BK849" s="13">
        <v>1326493.0241749701</v>
      </c>
      <c r="BL849" s="13">
        <v>0</v>
      </c>
    </row>
    <row r="850" spans="1:64" x14ac:dyDescent="0.3">
      <c r="A850" s="13">
        <v>9102</v>
      </c>
      <c r="B850" s="13">
        <v>18.492999999999999</v>
      </c>
      <c r="C850" s="13">
        <v>698.35400000000004</v>
      </c>
      <c r="D850" s="13">
        <f t="shared" si="13"/>
        <v>5.6847636463304854</v>
      </c>
      <c r="E850" s="13" t="s">
        <v>2072</v>
      </c>
      <c r="F850" s="13" t="s">
        <v>512</v>
      </c>
      <c r="G850" s="13" t="s">
        <v>62</v>
      </c>
      <c r="H850" s="13">
        <v>0.06</v>
      </c>
      <c r="I850" s="13" t="b">
        <v>0</v>
      </c>
      <c r="J850" s="13">
        <v>6.04</v>
      </c>
      <c r="K850" s="13">
        <v>698.35797000000002</v>
      </c>
      <c r="L850" s="13" t="s">
        <v>2073</v>
      </c>
      <c r="M850" s="13" t="s">
        <v>1598</v>
      </c>
      <c r="N850" s="13" t="s">
        <v>2074</v>
      </c>
      <c r="O850" s="13" t="s">
        <v>2075</v>
      </c>
      <c r="P850" s="13">
        <v>530</v>
      </c>
      <c r="Q850" s="13" t="b">
        <v>0</v>
      </c>
      <c r="R850" s="13" t="b">
        <v>1</v>
      </c>
      <c r="S850" s="13" t="b">
        <v>0</v>
      </c>
      <c r="T850" s="13" t="s">
        <v>63</v>
      </c>
      <c r="U850" s="13" t="b">
        <v>0</v>
      </c>
      <c r="V850" s="13" t="b">
        <v>0</v>
      </c>
      <c r="W850" s="13">
        <v>9102</v>
      </c>
      <c r="X850" s="13">
        <v>0</v>
      </c>
      <c r="Y850" s="13">
        <v>0</v>
      </c>
      <c r="Z850" s="13">
        <v>0.96</v>
      </c>
      <c r="AA850" s="13">
        <v>-1</v>
      </c>
      <c r="AB850" s="13">
        <v>-1</v>
      </c>
      <c r="AC850" s="13">
        <v>-1</v>
      </c>
      <c r="AD850" s="13">
        <v>-1</v>
      </c>
      <c r="AE850" s="13">
        <v>-1</v>
      </c>
      <c r="AF850" s="13">
        <v>0.96</v>
      </c>
      <c r="AG850" s="13">
        <v>5.87</v>
      </c>
      <c r="AH850" s="13" t="s">
        <v>503</v>
      </c>
      <c r="AI850" s="13" t="s">
        <v>2077</v>
      </c>
      <c r="AJ850" s="13" t="s">
        <v>62</v>
      </c>
      <c r="AK850" s="13">
        <v>17286</v>
      </c>
      <c r="AL850" s="13">
        <v>72127</v>
      </c>
      <c r="AM850" s="13">
        <v>155829</v>
      </c>
      <c r="AN850" s="13">
        <v>26826</v>
      </c>
      <c r="AO850" s="13">
        <v>69738</v>
      </c>
      <c r="AP850" s="13">
        <v>26947</v>
      </c>
      <c r="AQ850" s="13">
        <v>56012</v>
      </c>
      <c r="AR850" s="13">
        <v>107280</v>
      </c>
      <c r="AS850" s="13">
        <v>55253</v>
      </c>
      <c r="AT850" s="13">
        <v>114674</v>
      </c>
      <c r="AU850" s="13">
        <v>44545</v>
      </c>
      <c r="AV850" s="13">
        <v>8918</v>
      </c>
      <c r="AW850" s="13">
        <v>0</v>
      </c>
      <c r="AX850" s="13">
        <v>0</v>
      </c>
      <c r="AY850" s="13">
        <v>0</v>
      </c>
      <c r="AZ850" s="13">
        <v>0</v>
      </c>
      <c r="BA850" s="13">
        <v>8357</v>
      </c>
      <c r="BB850" s="13">
        <v>0</v>
      </c>
      <c r="BC850" s="13">
        <v>81746.979236287007</v>
      </c>
      <c r="BD850" s="13">
        <v>41170.4239115569</v>
      </c>
      <c r="BE850" s="13">
        <v>72848.417526353893</v>
      </c>
      <c r="BF850" s="13">
        <v>56045.630158959699</v>
      </c>
      <c r="BG850" s="13">
        <v>1392.84956780572</v>
      </c>
      <c r="BH850" s="13">
        <v>69770.653814342193</v>
      </c>
      <c r="BI850" s="13">
        <v>24740.296933169899</v>
      </c>
      <c r="BJ850" s="13">
        <v>29821.077655259101</v>
      </c>
      <c r="BK850" s="13">
        <v>53807.758562942698</v>
      </c>
      <c r="BL850" s="13">
        <v>3411.7707295800901</v>
      </c>
    </row>
    <row r="851" spans="1:64" x14ac:dyDescent="0.3">
      <c r="A851" s="13">
        <v>11897</v>
      </c>
      <c r="B851" s="13">
        <v>16.98</v>
      </c>
      <c r="C851" s="13">
        <v>850.48290999999995</v>
      </c>
      <c r="D851" s="13">
        <f t="shared" si="13"/>
        <v>5.6674005558393183</v>
      </c>
      <c r="E851" s="13" t="s">
        <v>3369</v>
      </c>
      <c r="F851" s="13" t="s">
        <v>512</v>
      </c>
      <c r="G851" s="13" t="s">
        <v>62</v>
      </c>
      <c r="H851" s="13">
        <v>0.17</v>
      </c>
      <c r="I851" s="13" t="b">
        <v>0</v>
      </c>
      <c r="J851" s="13">
        <v>7.36</v>
      </c>
      <c r="K851" s="13">
        <v>850.47808999999995</v>
      </c>
      <c r="L851" s="13" t="s">
        <v>3370</v>
      </c>
      <c r="M851" s="13" t="s">
        <v>1598</v>
      </c>
      <c r="N851" s="13" t="s">
        <v>3371</v>
      </c>
      <c r="O851" s="13" t="s">
        <v>3372</v>
      </c>
      <c r="P851" s="13">
        <v>530</v>
      </c>
      <c r="Q851" s="13" t="b">
        <v>0</v>
      </c>
      <c r="R851" s="13" t="b">
        <v>1</v>
      </c>
      <c r="S851" s="13" t="b">
        <v>0</v>
      </c>
      <c r="T851" s="13" t="s">
        <v>63</v>
      </c>
      <c r="U851" s="13" t="b">
        <v>0</v>
      </c>
      <c r="V851" s="13" t="b">
        <v>0</v>
      </c>
      <c r="W851" s="13">
        <v>11897</v>
      </c>
      <c r="X851" s="13">
        <v>0</v>
      </c>
      <c r="Y851" s="13">
        <v>0</v>
      </c>
      <c r="Z851" s="13">
        <v>0.97</v>
      </c>
      <c r="AA851" s="13">
        <v>-1</v>
      </c>
      <c r="AB851" s="13">
        <v>-1</v>
      </c>
      <c r="AC851" s="13">
        <v>-1</v>
      </c>
      <c r="AD851" s="13">
        <v>-1</v>
      </c>
      <c r="AE851" s="13">
        <v>-1</v>
      </c>
      <c r="AF851" s="13">
        <v>0.97</v>
      </c>
      <c r="AG851" s="13">
        <v>6.61</v>
      </c>
      <c r="AH851" s="13" t="s">
        <v>495</v>
      </c>
      <c r="AI851" s="13" t="s">
        <v>3373</v>
      </c>
      <c r="AJ851" s="13" t="s">
        <v>62</v>
      </c>
      <c r="AK851" s="13">
        <v>53435</v>
      </c>
      <c r="AL851" s="13">
        <v>16841</v>
      </c>
      <c r="AM851" s="13">
        <v>81179</v>
      </c>
      <c r="AN851" s="13">
        <v>40340</v>
      </c>
      <c r="AO851" s="13">
        <v>41999</v>
      </c>
      <c r="AP851" s="13">
        <v>12193</v>
      </c>
      <c r="AQ851" s="13">
        <v>71609</v>
      </c>
      <c r="AR851" s="13">
        <v>23641</v>
      </c>
      <c r="AS851" s="13">
        <v>137157</v>
      </c>
      <c r="AT851" s="13">
        <v>57088</v>
      </c>
      <c r="AU851" s="13">
        <v>72099</v>
      </c>
      <c r="AV851" s="13">
        <v>74005</v>
      </c>
      <c r="AW851" s="13">
        <v>0</v>
      </c>
      <c r="AX851" s="13">
        <v>0</v>
      </c>
      <c r="AY851" s="13">
        <v>0</v>
      </c>
      <c r="AZ851" s="13">
        <v>0</v>
      </c>
      <c r="BA851" s="13">
        <v>0</v>
      </c>
      <c r="BB851" s="13">
        <v>0</v>
      </c>
      <c r="BC851" s="13">
        <v>50485.092118594803</v>
      </c>
      <c r="BD851" s="13">
        <v>31510.414290770801</v>
      </c>
      <c r="BE851" s="13">
        <v>77469.191243574998</v>
      </c>
      <c r="BF851" s="13">
        <v>67730.865711569</v>
      </c>
      <c r="BG851" s="13">
        <v>0</v>
      </c>
      <c r="BH851" s="13">
        <v>32269.936247982401</v>
      </c>
      <c r="BI851" s="13">
        <v>16750.101559648301</v>
      </c>
      <c r="BJ851" s="13">
        <v>56984.121910000802</v>
      </c>
      <c r="BK851" s="13">
        <v>9265.8194295843296</v>
      </c>
      <c r="BL851" s="13">
        <v>0</v>
      </c>
    </row>
    <row r="852" spans="1:64" x14ac:dyDescent="0.3">
      <c r="A852" s="13">
        <v>10289</v>
      </c>
      <c r="B852" s="13">
        <v>12.254</v>
      </c>
      <c r="C852" s="13">
        <v>754.38842999999997</v>
      </c>
      <c r="D852" s="13">
        <f t="shared" si="13"/>
        <v>5.5807105826572663</v>
      </c>
      <c r="E852" s="13" t="s">
        <v>2763</v>
      </c>
      <c r="F852" s="13" t="s">
        <v>512</v>
      </c>
      <c r="G852" s="13" t="s">
        <v>62</v>
      </c>
      <c r="H852" s="13">
        <v>0.67</v>
      </c>
      <c r="I852" s="13" t="b">
        <v>1</v>
      </c>
      <c r="J852" s="13">
        <v>6.31</v>
      </c>
      <c r="K852" s="13">
        <v>754.38422000000003</v>
      </c>
      <c r="L852" s="13" t="s">
        <v>2764</v>
      </c>
      <c r="M852" s="13" t="s">
        <v>1598</v>
      </c>
      <c r="N852" s="13" t="s">
        <v>2765</v>
      </c>
      <c r="O852" s="13" t="s">
        <v>2766</v>
      </c>
      <c r="P852" s="13">
        <v>530</v>
      </c>
      <c r="Q852" s="13" t="b">
        <v>0</v>
      </c>
      <c r="R852" s="13" t="b">
        <v>1</v>
      </c>
      <c r="S852" s="13" t="b">
        <v>0</v>
      </c>
      <c r="T852" s="13" t="s">
        <v>63</v>
      </c>
      <c r="U852" s="13" t="b">
        <v>0</v>
      </c>
      <c r="V852" s="13" t="b">
        <v>0</v>
      </c>
      <c r="W852" s="13">
        <v>10289</v>
      </c>
      <c r="X852" s="13">
        <v>0</v>
      </c>
      <c r="Y852" s="13">
        <v>0</v>
      </c>
      <c r="Z852" s="13">
        <v>0.96</v>
      </c>
      <c r="AA852" s="13">
        <v>0.18</v>
      </c>
      <c r="AB852" s="13">
        <v>0.22</v>
      </c>
      <c r="AC852" s="13">
        <v>0.75</v>
      </c>
      <c r="AD852" s="13">
        <v>1</v>
      </c>
      <c r="AE852" s="13">
        <v>1</v>
      </c>
      <c r="AF852" s="13">
        <v>1.53</v>
      </c>
      <c r="AG852" s="13">
        <v>38.76</v>
      </c>
      <c r="AH852" s="13" t="s">
        <v>495</v>
      </c>
      <c r="AI852" s="13" t="s">
        <v>2767</v>
      </c>
      <c r="AJ852" s="13" t="s">
        <v>2768</v>
      </c>
      <c r="AK852" s="13">
        <v>1062521</v>
      </c>
      <c r="AL852" s="13">
        <v>1372225</v>
      </c>
      <c r="AM852" s="13">
        <v>1390404</v>
      </c>
      <c r="AN852" s="13">
        <v>1879990</v>
      </c>
      <c r="AO852" s="13">
        <v>1488910</v>
      </c>
      <c r="AP852" s="13">
        <v>1586791</v>
      </c>
      <c r="AQ852" s="13">
        <v>1715996</v>
      </c>
      <c r="AR852" s="13">
        <v>1348918</v>
      </c>
      <c r="AS852" s="13">
        <v>1481223</v>
      </c>
      <c r="AT852" s="13">
        <v>1804450</v>
      </c>
      <c r="AU852" s="13">
        <v>2243440</v>
      </c>
      <c r="AV852" s="13">
        <v>2666868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1275049.86420142</v>
      </c>
      <c r="BD852" s="13">
        <v>1651896.9698649601</v>
      </c>
      <c r="BE852" s="13">
        <v>1515378.89440528</v>
      </c>
      <c r="BF852" s="13">
        <v>2238252.6412172401</v>
      </c>
      <c r="BG852" s="13">
        <v>0</v>
      </c>
      <c r="BH852" s="13">
        <v>184279.59300443201</v>
      </c>
      <c r="BI852" s="13">
        <v>203506.98955333</v>
      </c>
      <c r="BJ852" s="13">
        <v>185907.14408509701</v>
      </c>
      <c r="BK852" s="13">
        <v>431232.53337702301</v>
      </c>
      <c r="BL852" s="13">
        <v>0</v>
      </c>
    </row>
    <row r="853" spans="1:64" x14ac:dyDescent="0.3">
      <c r="A853" s="13">
        <v>10031</v>
      </c>
      <c r="B853" s="13">
        <v>12.786</v>
      </c>
      <c r="C853" s="13">
        <v>742.38831000000005</v>
      </c>
      <c r="D853" s="13">
        <f t="shared" si="13"/>
        <v>5.5092765845955682</v>
      </c>
      <c r="E853" s="13" t="s">
        <v>2636</v>
      </c>
      <c r="F853" s="13" t="s">
        <v>512</v>
      </c>
      <c r="G853" s="13" t="s">
        <v>62</v>
      </c>
      <c r="H853" s="13">
        <v>0.67</v>
      </c>
      <c r="I853" s="13" t="b">
        <v>1</v>
      </c>
      <c r="J853" s="13">
        <v>6.56</v>
      </c>
      <c r="K853" s="13">
        <v>742.38422000000003</v>
      </c>
      <c r="L853" s="13" t="s">
        <v>2637</v>
      </c>
      <c r="M853" s="13" t="s">
        <v>1598</v>
      </c>
      <c r="N853" s="13" t="s">
        <v>2638</v>
      </c>
      <c r="O853" s="13" t="s">
        <v>2639</v>
      </c>
      <c r="P853" s="13">
        <v>530</v>
      </c>
      <c r="Q853" s="13" t="b">
        <v>0</v>
      </c>
      <c r="R853" s="13" t="b">
        <v>1</v>
      </c>
      <c r="S853" s="13" t="b">
        <v>0</v>
      </c>
      <c r="T853" s="13" t="s">
        <v>63</v>
      </c>
      <c r="U853" s="13" t="b">
        <v>0</v>
      </c>
      <c r="V853" s="13" t="b">
        <v>0</v>
      </c>
      <c r="W853" s="13">
        <v>10031</v>
      </c>
      <c r="X853" s="13">
        <v>0</v>
      </c>
      <c r="Y853" s="13">
        <v>0</v>
      </c>
      <c r="Z853" s="13">
        <v>0.96</v>
      </c>
      <c r="AA853" s="13" t="s">
        <v>62</v>
      </c>
      <c r="AB853" s="13" t="s">
        <v>62</v>
      </c>
      <c r="AC853" s="13" t="s">
        <v>62</v>
      </c>
      <c r="AD853" s="13">
        <v>1</v>
      </c>
      <c r="AE853" s="13" t="s">
        <v>62</v>
      </c>
      <c r="AF853" s="13">
        <v>0.48</v>
      </c>
      <c r="AG853" s="13">
        <v>62.5</v>
      </c>
      <c r="AH853" s="13" t="s">
        <v>496</v>
      </c>
      <c r="AI853" s="13" t="s">
        <v>2640</v>
      </c>
      <c r="AJ853" s="13" t="s">
        <v>2641</v>
      </c>
      <c r="AK853" s="13">
        <v>842493</v>
      </c>
      <c r="AL853" s="13">
        <v>918843</v>
      </c>
      <c r="AM853" s="13">
        <v>1242101</v>
      </c>
      <c r="AN853" s="13">
        <v>1465304</v>
      </c>
      <c r="AO853" s="13">
        <v>1068854</v>
      </c>
      <c r="AP853" s="13">
        <v>1486417</v>
      </c>
      <c r="AQ853" s="13">
        <v>1737585</v>
      </c>
      <c r="AR853" s="13">
        <v>1344789</v>
      </c>
      <c r="AS853" s="13">
        <v>1257809</v>
      </c>
      <c r="AT853" s="13">
        <v>1847283</v>
      </c>
      <c r="AU853" s="13">
        <v>2140448</v>
      </c>
      <c r="AV853" s="13">
        <v>2490701</v>
      </c>
      <c r="AW853" s="13">
        <v>0</v>
      </c>
      <c r="AX853" s="13">
        <v>0</v>
      </c>
      <c r="AY853" s="13">
        <v>0</v>
      </c>
      <c r="AZ853" s="13">
        <v>0</v>
      </c>
      <c r="BA853" s="13">
        <v>0</v>
      </c>
      <c r="BB853" s="13">
        <v>0</v>
      </c>
      <c r="BC853" s="13">
        <v>1001145.43385666</v>
      </c>
      <c r="BD853" s="13">
        <v>1340192.0103569599</v>
      </c>
      <c r="BE853" s="13">
        <v>1446727.73413177</v>
      </c>
      <c r="BF853" s="13">
        <v>2159477.5413698</v>
      </c>
      <c r="BG853" s="13">
        <v>0</v>
      </c>
      <c r="BH853" s="13">
        <v>212136.47965181901</v>
      </c>
      <c r="BI853" s="13">
        <v>235222.31738918301</v>
      </c>
      <c r="BJ853" s="13">
        <v>255616.44288916001</v>
      </c>
      <c r="BK853" s="13">
        <v>322130.47028524801</v>
      </c>
      <c r="BL853" s="13">
        <v>0</v>
      </c>
    </row>
    <row r="854" spans="1:64" x14ac:dyDescent="0.3">
      <c r="A854" s="13">
        <v>9629</v>
      </c>
      <c r="B854" s="13">
        <v>16.172000000000001</v>
      </c>
      <c r="C854" s="13">
        <v>724.42711999999995</v>
      </c>
      <c r="D854" s="13">
        <f t="shared" si="13"/>
        <v>5.480162371406287</v>
      </c>
      <c r="E854" s="13" t="s">
        <v>2435</v>
      </c>
      <c r="F854" s="13" t="s">
        <v>512</v>
      </c>
      <c r="G854" s="13" t="s">
        <v>62</v>
      </c>
      <c r="H854" s="13">
        <v>0.56000000000000005</v>
      </c>
      <c r="I854" s="13" t="b">
        <v>0</v>
      </c>
      <c r="J854" s="13">
        <v>7.23</v>
      </c>
      <c r="K854" s="13">
        <v>724.43109000000004</v>
      </c>
      <c r="L854" s="13" t="s">
        <v>2436</v>
      </c>
      <c r="M854" s="13" t="s">
        <v>1598</v>
      </c>
      <c r="N854" s="13" t="s">
        <v>2437</v>
      </c>
      <c r="O854" s="13" t="s">
        <v>2438</v>
      </c>
      <c r="P854" s="13">
        <v>530</v>
      </c>
      <c r="Q854" s="13" t="b">
        <v>0</v>
      </c>
      <c r="R854" s="13" t="b">
        <v>1</v>
      </c>
      <c r="S854" s="13" t="b">
        <v>0</v>
      </c>
      <c r="T854" s="13" t="s">
        <v>63</v>
      </c>
      <c r="U854" s="13" t="b">
        <v>0</v>
      </c>
      <c r="V854" s="13" t="b">
        <v>0</v>
      </c>
      <c r="W854" s="13">
        <v>9629</v>
      </c>
      <c r="X854" s="13">
        <v>0</v>
      </c>
      <c r="Y854" s="13">
        <v>0</v>
      </c>
      <c r="Z854" s="13">
        <v>0.99</v>
      </c>
      <c r="AA854" s="13">
        <v>-1</v>
      </c>
      <c r="AB854" s="13">
        <v>-1</v>
      </c>
      <c r="AC854" s="13">
        <v>-1</v>
      </c>
      <c r="AD854" s="13">
        <v>-1</v>
      </c>
      <c r="AE854" s="13">
        <v>-1</v>
      </c>
      <c r="AF854" s="13">
        <v>0.99</v>
      </c>
      <c r="AG854" s="13">
        <v>37.270000000000003</v>
      </c>
      <c r="AH854" s="13" t="s">
        <v>503</v>
      </c>
      <c r="AI854" s="13" t="s">
        <v>2439</v>
      </c>
      <c r="AJ854" s="13" t="s">
        <v>62</v>
      </c>
      <c r="AK854" s="13">
        <v>356747</v>
      </c>
      <c r="AL854" s="13">
        <v>441188</v>
      </c>
      <c r="AM854" s="13">
        <v>509765</v>
      </c>
      <c r="AN854" s="13">
        <v>326767</v>
      </c>
      <c r="AO854" s="13">
        <v>676223</v>
      </c>
      <c r="AP854" s="13">
        <v>368667</v>
      </c>
      <c r="AQ854" s="13">
        <v>361778</v>
      </c>
      <c r="AR854" s="13">
        <v>574246</v>
      </c>
      <c r="AS854" s="13">
        <v>483261</v>
      </c>
      <c r="AT854" s="13">
        <v>335967</v>
      </c>
      <c r="AU854" s="13">
        <v>500262</v>
      </c>
      <c r="AV854" s="13">
        <v>228484</v>
      </c>
      <c r="AW854" s="13">
        <v>0</v>
      </c>
      <c r="AX854" s="13">
        <v>0</v>
      </c>
      <c r="AY854" s="13">
        <v>0</v>
      </c>
      <c r="AZ854" s="13">
        <v>0</v>
      </c>
      <c r="BA854" s="13">
        <v>0</v>
      </c>
      <c r="BB854" s="13">
        <v>0</v>
      </c>
      <c r="BC854" s="13">
        <v>435899.90763276099</v>
      </c>
      <c r="BD854" s="13">
        <v>457219.01759875199</v>
      </c>
      <c r="BE854" s="13">
        <v>473095.01796768798</v>
      </c>
      <c r="BF854" s="13">
        <v>354904.38893997303</v>
      </c>
      <c r="BG854" s="13">
        <v>0</v>
      </c>
      <c r="BH854" s="13">
        <v>76646.216810842001</v>
      </c>
      <c r="BI854" s="13">
        <v>190816.22135235</v>
      </c>
      <c r="BJ854" s="13">
        <v>106597.80621826299</v>
      </c>
      <c r="BK854" s="13">
        <v>136875.24645334299</v>
      </c>
      <c r="BL854" s="13">
        <v>0</v>
      </c>
    </row>
    <row r="855" spans="1:64" x14ac:dyDescent="0.3">
      <c r="A855" s="13">
        <v>11141</v>
      </c>
      <c r="B855" s="13">
        <v>15.951000000000001</v>
      </c>
      <c r="C855" s="13">
        <v>800.45807000000002</v>
      </c>
      <c r="D855" s="13">
        <f t="shared" si="13"/>
        <v>5.4093733821622818</v>
      </c>
      <c r="E855" s="13" t="s">
        <v>3090</v>
      </c>
      <c r="F855" s="13" t="s">
        <v>512</v>
      </c>
      <c r="G855" s="13" t="s">
        <v>62</v>
      </c>
      <c r="H855" s="13">
        <v>0.5</v>
      </c>
      <c r="I855" s="13" t="b">
        <v>0</v>
      </c>
      <c r="J855" s="13">
        <v>7.29</v>
      </c>
      <c r="K855" s="13">
        <v>800.4624</v>
      </c>
      <c r="L855" s="13" t="s">
        <v>3091</v>
      </c>
      <c r="M855" s="13" t="s">
        <v>1598</v>
      </c>
      <c r="N855" s="13" t="s">
        <v>3092</v>
      </c>
      <c r="O855" s="13" t="s">
        <v>3093</v>
      </c>
      <c r="P855" s="13">
        <v>530</v>
      </c>
      <c r="Q855" s="13" t="b">
        <v>0</v>
      </c>
      <c r="R855" s="13" t="b">
        <v>1</v>
      </c>
      <c r="S855" s="13" t="b">
        <v>0</v>
      </c>
      <c r="T855" s="13" t="s">
        <v>63</v>
      </c>
      <c r="U855" s="13" t="b">
        <v>0</v>
      </c>
      <c r="V855" s="13" t="b">
        <v>0</v>
      </c>
      <c r="W855" s="13">
        <v>11141</v>
      </c>
      <c r="X855" s="13">
        <v>0</v>
      </c>
      <c r="Y855" s="13">
        <v>0</v>
      </c>
      <c r="Z855" s="13">
        <v>0.96</v>
      </c>
      <c r="AA855" s="13">
        <v>-1</v>
      </c>
      <c r="AB855" s="13">
        <v>-1</v>
      </c>
      <c r="AC855" s="13">
        <v>-1</v>
      </c>
      <c r="AD855" s="13">
        <v>-1</v>
      </c>
      <c r="AE855" s="13">
        <v>-1</v>
      </c>
      <c r="AF855" s="13">
        <v>0.96</v>
      </c>
      <c r="AG855" s="13">
        <v>89.73</v>
      </c>
      <c r="AH855" s="13" t="s">
        <v>500</v>
      </c>
      <c r="AI855" s="13" t="s">
        <v>3095</v>
      </c>
      <c r="AJ855" s="13" t="s">
        <v>62</v>
      </c>
      <c r="AK855" s="13">
        <v>1087438</v>
      </c>
      <c r="AL855" s="13">
        <v>1558393</v>
      </c>
      <c r="AM855" s="13">
        <v>2218982</v>
      </c>
      <c r="AN855" s="13">
        <v>1614895</v>
      </c>
      <c r="AO855" s="13">
        <v>1267029</v>
      </c>
      <c r="AP855" s="13">
        <v>1556179</v>
      </c>
      <c r="AQ855" s="13">
        <v>2265127</v>
      </c>
      <c r="AR855" s="13">
        <v>1729169</v>
      </c>
      <c r="AS855" s="13">
        <v>2095578</v>
      </c>
      <c r="AT855" s="13">
        <v>2224862</v>
      </c>
      <c r="AU855" s="13">
        <v>2398158</v>
      </c>
      <c r="AV855" s="13">
        <v>1072970</v>
      </c>
      <c r="AW855" s="13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1621604.43934273</v>
      </c>
      <c r="BD855" s="13">
        <v>1479367.70905142</v>
      </c>
      <c r="BE855" s="13">
        <v>2029957.9402846</v>
      </c>
      <c r="BF855" s="13">
        <v>1898663.39953513</v>
      </c>
      <c r="BG855" s="13">
        <v>0</v>
      </c>
      <c r="BH855" s="13">
        <v>568414.56959783402</v>
      </c>
      <c r="BI855" s="13">
        <v>186219.082131384</v>
      </c>
      <c r="BJ855" s="13">
        <v>273938.04705383501</v>
      </c>
      <c r="BK855" s="13">
        <v>720302.001088619</v>
      </c>
      <c r="BL855" s="13">
        <v>0</v>
      </c>
    </row>
    <row r="856" spans="1:64" x14ac:dyDescent="0.3">
      <c r="A856" s="13">
        <v>10327</v>
      </c>
      <c r="B856" s="13">
        <v>13.489000000000001</v>
      </c>
      <c r="C856" s="13">
        <v>756.40381000000002</v>
      </c>
      <c r="D856" s="13">
        <f t="shared" si="13"/>
        <v>5.3278704021530041</v>
      </c>
      <c r="E856" s="13" t="s">
        <v>2785</v>
      </c>
      <c r="F856" s="13" t="s">
        <v>512</v>
      </c>
      <c r="G856" s="13" t="s">
        <v>62</v>
      </c>
      <c r="H856" s="13">
        <v>0.67</v>
      </c>
      <c r="I856" s="13" t="b">
        <v>1</v>
      </c>
      <c r="J856" s="13">
        <v>6.59</v>
      </c>
      <c r="K856" s="13">
        <v>756.39977999999996</v>
      </c>
      <c r="L856" s="13" t="s">
        <v>2786</v>
      </c>
      <c r="M856" s="13" t="s">
        <v>1598</v>
      </c>
      <c r="N856" s="13" t="s">
        <v>2787</v>
      </c>
      <c r="O856" s="13" t="s">
        <v>2788</v>
      </c>
      <c r="P856" s="13">
        <v>530</v>
      </c>
      <c r="Q856" s="13" t="b">
        <v>0</v>
      </c>
      <c r="R856" s="13" t="b">
        <v>1</v>
      </c>
      <c r="S856" s="13" t="b">
        <v>0</v>
      </c>
      <c r="T856" s="13" t="s">
        <v>63</v>
      </c>
      <c r="U856" s="13" t="b">
        <v>0</v>
      </c>
      <c r="V856" s="13" t="b">
        <v>0</v>
      </c>
      <c r="W856" s="13">
        <v>10327</v>
      </c>
      <c r="X856" s="13">
        <v>0</v>
      </c>
      <c r="Y856" s="13">
        <v>0</v>
      </c>
      <c r="Z856" s="13">
        <v>0.97</v>
      </c>
      <c r="AA856" s="13" t="s">
        <v>62</v>
      </c>
      <c r="AB856" s="13" t="s">
        <v>62</v>
      </c>
      <c r="AC856" s="13" t="s">
        <v>62</v>
      </c>
      <c r="AD856" s="13">
        <v>1</v>
      </c>
      <c r="AE856" s="13" t="s">
        <v>62</v>
      </c>
      <c r="AF856" s="13">
        <v>0.48</v>
      </c>
      <c r="AG856" s="13">
        <v>170.68</v>
      </c>
      <c r="AH856" s="13" t="s">
        <v>502</v>
      </c>
      <c r="AI856" s="13" t="s">
        <v>2789</v>
      </c>
      <c r="AJ856" s="13" t="s">
        <v>2790</v>
      </c>
      <c r="AK856" s="13">
        <v>4431093</v>
      </c>
      <c r="AL856" s="13">
        <v>6094566</v>
      </c>
      <c r="AM856" s="13">
        <v>6448555</v>
      </c>
      <c r="AN856" s="13">
        <v>6960749</v>
      </c>
      <c r="AO856" s="13">
        <v>5663815</v>
      </c>
      <c r="AP856" s="13">
        <v>6941826</v>
      </c>
      <c r="AQ856" s="13">
        <v>8335144</v>
      </c>
      <c r="AR856" s="13">
        <v>7086748</v>
      </c>
      <c r="AS856" s="13">
        <v>7486383</v>
      </c>
      <c r="AT856" s="13">
        <v>8576707</v>
      </c>
      <c r="AU856" s="13">
        <v>10005684</v>
      </c>
      <c r="AV856" s="13">
        <v>10600202</v>
      </c>
      <c r="AW856" s="13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5658071.3371276604</v>
      </c>
      <c r="BD856" s="13">
        <v>6522130.1977229398</v>
      </c>
      <c r="BE856" s="13">
        <v>7636091.4071466699</v>
      </c>
      <c r="BF856" s="13">
        <v>9727531.0663400795</v>
      </c>
      <c r="BG856" s="13">
        <v>0</v>
      </c>
      <c r="BH856" s="13">
        <v>1077234.6181765201</v>
      </c>
      <c r="BI856" s="13">
        <v>743383.12969027006</v>
      </c>
      <c r="BJ856" s="13">
        <v>637520.60133426404</v>
      </c>
      <c r="BK856" s="13">
        <v>1040028.70356207</v>
      </c>
      <c r="BL856" s="13">
        <v>0</v>
      </c>
    </row>
    <row r="857" spans="1:64" x14ac:dyDescent="0.3">
      <c r="A857" s="13">
        <v>11507</v>
      </c>
      <c r="B857" s="13">
        <v>15.835000000000001</v>
      </c>
      <c r="C857" s="13">
        <v>824.46673999999996</v>
      </c>
      <c r="D857" s="13">
        <f t="shared" si="13"/>
        <v>5.2640362980246156</v>
      </c>
      <c r="E857" s="13" t="s">
        <v>3277</v>
      </c>
      <c r="F857" s="13" t="s">
        <v>512</v>
      </c>
      <c r="G857" s="13" t="s">
        <v>62</v>
      </c>
      <c r="H857" s="13">
        <v>0.5</v>
      </c>
      <c r="I857" s="13" t="b">
        <v>0</v>
      </c>
      <c r="J857" s="13">
        <v>7.07</v>
      </c>
      <c r="K857" s="13">
        <v>824.4624</v>
      </c>
      <c r="L857" s="13" t="s">
        <v>3278</v>
      </c>
      <c r="M857" s="13" t="s">
        <v>1598</v>
      </c>
      <c r="N857" s="13" t="s">
        <v>3279</v>
      </c>
      <c r="O857" s="13" t="s">
        <v>3280</v>
      </c>
      <c r="P857" s="13">
        <v>530</v>
      </c>
      <c r="Q857" s="13" t="b">
        <v>0</v>
      </c>
      <c r="R857" s="13" t="b">
        <v>1</v>
      </c>
      <c r="S857" s="13" t="b">
        <v>0</v>
      </c>
      <c r="T857" s="13" t="s">
        <v>63</v>
      </c>
      <c r="U857" s="13" t="b">
        <v>0</v>
      </c>
      <c r="V857" s="13" t="b">
        <v>0</v>
      </c>
      <c r="W857" s="13">
        <v>11507</v>
      </c>
      <c r="X857" s="13">
        <v>0</v>
      </c>
      <c r="Y857" s="13">
        <v>0</v>
      </c>
      <c r="Z857" s="13">
        <v>0.98</v>
      </c>
      <c r="AA857" s="13">
        <v>-1</v>
      </c>
      <c r="AB857" s="13">
        <v>-1</v>
      </c>
      <c r="AC857" s="13">
        <v>-1</v>
      </c>
      <c r="AD857" s="13">
        <v>-1</v>
      </c>
      <c r="AE857" s="13">
        <v>-1</v>
      </c>
      <c r="AF857" s="13">
        <v>0.98</v>
      </c>
      <c r="AG857" s="13">
        <v>42.17</v>
      </c>
      <c r="AH857" s="13" t="s">
        <v>496</v>
      </c>
      <c r="AI857" s="13" t="s">
        <v>3282</v>
      </c>
      <c r="AJ857" s="13" t="s">
        <v>62</v>
      </c>
      <c r="AK857" s="13">
        <v>1226785</v>
      </c>
      <c r="AL857" s="13">
        <v>1709636</v>
      </c>
      <c r="AM857" s="13">
        <v>2477920</v>
      </c>
      <c r="AN857" s="13">
        <v>794320</v>
      </c>
      <c r="AO857" s="13">
        <v>915069</v>
      </c>
      <c r="AP857" s="13">
        <v>950989</v>
      </c>
      <c r="AQ857" s="13">
        <v>641372</v>
      </c>
      <c r="AR857" s="13">
        <v>848919</v>
      </c>
      <c r="AS857" s="13">
        <v>574605</v>
      </c>
      <c r="AT857" s="13">
        <v>400992</v>
      </c>
      <c r="AU857" s="13">
        <v>541819</v>
      </c>
      <c r="AV857" s="13">
        <v>546742</v>
      </c>
      <c r="AW857" s="13">
        <v>0</v>
      </c>
      <c r="AX857" s="13">
        <v>0</v>
      </c>
      <c r="AY857" s="13">
        <v>0</v>
      </c>
      <c r="AZ857" s="13">
        <v>0</v>
      </c>
      <c r="BA857" s="13">
        <v>0</v>
      </c>
      <c r="BB857" s="13">
        <v>0</v>
      </c>
      <c r="BC857" s="13">
        <v>1804780.0834794799</v>
      </c>
      <c r="BD857" s="13">
        <v>886792.80460389506</v>
      </c>
      <c r="BE857" s="13">
        <v>688298.89317640499</v>
      </c>
      <c r="BF857" s="13">
        <v>496517.631355864</v>
      </c>
      <c r="BG857" s="13">
        <v>0</v>
      </c>
      <c r="BH857" s="13">
        <v>630970.63449848106</v>
      </c>
      <c r="BI857" s="13">
        <v>82072.965704684306</v>
      </c>
      <c r="BJ857" s="13">
        <v>143050.90067818199</v>
      </c>
      <c r="BK857" s="13">
        <v>82764.453531406602</v>
      </c>
      <c r="BL857" s="13">
        <v>0</v>
      </c>
    </row>
    <row r="858" spans="1:64" x14ac:dyDescent="0.3">
      <c r="A858" s="13">
        <v>11508</v>
      </c>
      <c r="B858" s="13">
        <v>16.574000000000002</v>
      </c>
      <c r="C858" s="13">
        <v>824.46673999999996</v>
      </c>
      <c r="D858" s="13">
        <f t="shared" si="13"/>
        <v>5.2640362980246156</v>
      </c>
      <c r="E858" s="13" t="s">
        <v>3277</v>
      </c>
      <c r="F858" s="13" t="s">
        <v>512</v>
      </c>
      <c r="G858" s="13" t="s">
        <v>62</v>
      </c>
      <c r="H858" s="13">
        <v>0.56000000000000005</v>
      </c>
      <c r="I858" s="13" t="b">
        <v>0</v>
      </c>
      <c r="J858" s="13">
        <v>7.07</v>
      </c>
      <c r="K858" s="13">
        <v>824.4624</v>
      </c>
      <c r="L858" s="13" t="s">
        <v>3278</v>
      </c>
      <c r="M858" s="13" t="s">
        <v>1598</v>
      </c>
      <c r="N858" s="13" t="s">
        <v>3279</v>
      </c>
      <c r="O858" s="13" t="s">
        <v>3280</v>
      </c>
      <c r="P858" s="13">
        <v>530</v>
      </c>
      <c r="Q858" s="13" t="b">
        <v>0</v>
      </c>
      <c r="R858" s="13" t="b">
        <v>1</v>
      </c>
      <c r="S858" s="13" t="b">
        <v>0</v>
      </c>
      <c r="T858" s="13" t="s">
        <v>63</v>
      </c>
      <c r="U858" s="13" t="b">
        <v>0</v>
      </c>
      <c r="V858" s="13" t="b">
        <v>0</v>
      </c>
      <c r="W858" s="13">
        <v>11508</v>
      </c>
      <c r="X858" s="13">
        <v>0</v>
      </c>
      <c r="Y858" s="13">
        <v>0</v>
      </c>
      <c r="Z858" s="13">
        <v>0.97</v>
      </c>
      <c r="AA858" s="13">
        <v>-1</v>
      </c>
      <c r="AB858" s="13">
        <v>-1</v>
      </c>
      <c r="AC858" s="13">
        <v>-1</v>
      </c>
      <c r="AD858" s="13">
        <v>-1</v>
      </c>
      <c r="AE858" s="13">
        <v>-1</v>
      </c>
      <c r="AF858" s="13">
        <v>0.97</v>
      </c>
      <c r="AG858" s="13">
        <v>41.38</v>
      </c>
      <c r="AH858" s="13" t="s">
        <v>500</v>
      </c>
      <c r="AI858" s="13" t="s">
        <v>3283</v>
      </c>
      <c r="AJ858" s="13" t="s">
        <v>62</v>
      </c>
      <c r="AK858" s="13">
        <v>833589</v>
      </c>
      <c r="AL858" s="13">
        <v>1023752</v>
      </c>
      <c r="AM858" s="13">
        <v>1012102</v>
      </c>
      <c r="AN858" s="13">
        <v>1080754</v>
      </c>
      <c r="AO858" s="13">
        <v>826451</v>
      </c>
      <c r="AP858" s="13">
        <v>1150201</v>
      </c>
      <c r="AQ858" s="13">
        <v>1069766</v>
      </c>
      <c r="AR858" s="13">
        <v>822208</v>
      </c>
      <c r="AS858" s="13">
        <v>1027179</v>
      </c>
      <c r="AT858" s="13">
        <v>941567</v>
      </c>
      <c r="AU858" s="13">
        <v>1033189</v>
      </c>
      <c r="AV858" s="13">
        <v>1052410</v>
      </c>
      <c r="AW858" s="13">
        <v>10845</v>
      </c>
      <c r="AX858" s="13">
        <v>0</v>
      </c>
      <c r="AY858" s="13">
        <v>0</v>
      </c>
      <c r="AZ858" s="13">
        <v>0</v>
      </c>
      <c r="BA858" s="13">
        <v>0</v>
      </c>
      <c r="BB858" s="13">
        <v>0</v>
      </c>
      <c r="BC858" s="13">
        <v>956480.91000218305</v>
      </c>
      <c r="BD858" s="13">
        <v>1019135.2934941699</v>
      </c>
      <c r="BE858" s="13">
        <v>973051.24460284295</v>
      </c>
      <c r="BF858" s="13">
        <v>1009055.5198623301</v>
      </c>
      <c r="BG858" s="13">
        <v>1807.5573001206001</v>
      </c>
      <c r="BH858" s="13">
        <v>106587.114459287</v>
      </c>
      <c r="BI858" s="13">
        <v>170443.83394477601</v>
      </c>
      <c r="BJ858" s="13">
        <v>132357.95189167399</v>
      </c>
      <c r="BK858" s="13">
        <v>59231.511785584698</v>
      </c>
      <c r="BL858" s="13">
        <v>4427.5930661382699</v>
      </c>
    </row>
    <row r="859" spans="1:64" x14ac:dyDescent="0.3">
      <c r="A859" s="13">
        <v>10814</v>
      </c>
      <c r="B859" s="13">
        <v>13.74</v>
      </c>
      <c r="C859" s="13">
        <v>782.41956000000005</v>
      </c>
      <c r="D859" s="13">
        <f t="shared" si="13"/>
        <v>5.1507157584883876</v>
      </c>
      <c r="E859" s="13" t="s">
        <v>2981</v>
      </c>
      <c r="F859" s="13" t="s">
        <v>512</v>
      </c>
      <c r="G859" s="13" t="s">
        <v>62</v>
      </c>
      <c r="H859" s="13">
        <v>0.67</v>
      </c>
      <c r="I859" s="13" t="b">
        <v>1</v>
      </c>
      <c r="J859" s="13">
        <v>6.64</v>
      </c>
      <c r="K859" s="13">
        <v>782.41552999999999</v>
      </c>
      <c r="L859" s="13" t="s">
        <v>2982</v>
      </c>
      <c r="M859" s="13" t="s">
        <v>1598</v>
      </c>
      <c r="N859" s="13" t="s">
        <v>2983</v>
      </c>
      <c r="O859" s="13" t="s">
        <v>2984</v>
      </c>
      <c r="P859" s="13">
        <v>530</v>
      </c>
      <c r="Q859" s="13" t="b">
        <v>0</v>
      </c>
      <c r="R859" s="13" t="b">
        <v>1</v>
      </c>
      <c r="S859" s="13" t="b">
        <v>0</v>
      </c>
      <c r="T859" s="13" t="s">
        <v>63</v>
      </c>
      <c r="U859" s="13" t="b">
        <v>0</v>
      </c>
      <c r="V859" s="13" t="b">
        <v>0</v>
      </c>
      <c r="W859" s="13">
        <v>10814</v>
      </c>
      <c r="X859" s="13">
        <v>0</v>
      </c>
      <c r="Y859" s="13">
        <v>0</v>
      </c>
      <c r="Z859" s="13">
        <v>0.97</v>
      </c>
      <c r="AA859" s="13">
        <v>0</v>
      </c>
      <c r="AB859" s="13">
        <v>0.09</v>
      </c>
      <c r="AC859" s="13" t="s">
        <v>62</v>
      </c>
      <c r="AD859" s="13">
        <v>1</v>
      </c>
      <c r="AE859" s="13">
        <v>0.5</v>
      </c>
      <c r="AF859" s="13">
        <v>0.82</v>
      </c>
      <c r="AG859" s="13">
        <v>251.62</v>
      </c>
      <c r="AH859" s="13" t="s">
        <v>504</v>
      </c>
      <c r="AI859" s="13" t="s">
        <v>2985</v>
      </c>
      <c r="AJ859" s="13" t="s">
        <v>2986</v>
      </c>
      <c r="AK859" s="13">
        <v>7384939</v>
      </c>
      <c r="AL859" s="13">
        <v>10432917</v>
      </c>
      <c r="AM859" s="13">
        <v>7134893</v>
      </c>
      <c r="AN859" s="13">
        <v>9992298</v>
      </c>
      <c r="AO859" s="13">
        <v>9629508</v>
      </c>
      <c r="AP859" s="13">
        <v>10342701</v>
      </c>
      <c r="AQ859" s="13">
        <v>9592357</v>
      </c>
      <c r="AR859" s="13">
        <v>8382619</v>
      </c>
      <c r="AS859" s="13">
        <v>8712807</v>
      </c>
      <c r="AT859" s="13">
        <v>9072938</v>
      </c>
      <c r="AU859" s="13">
        <v>11010747</v>
      </c>
      <c r="AV859" s="13">
        <v>11362430</v>
      </c>
      <c r="AW859" s="13">
        <v>0</v>
      </c>
      <c r="AX859" s="13">
        <v>0</v>
      </c>
      <c r="AY859" s="13">
        <v>5504</v>
      </c>
      <c r="AZ859" s="13">
        <v>0</v>
      </c>
      <c r="BA859" s="13">
        <v>0</v>
      </c>
      <c r="BB859" s="13">
        <v>0</v>
      </c>
      <c r="BC859" s="13">
        <v>8317583.0055400198</v>
      </c>
      <c r="BD859" s="13">
        <v>9988169.0664120298</v>
      </c>
      <c r="BE859" s="13">
        <v>8895927.5662478507</v>
      </c>
      <c r="BF859" s="13">
        <v>10482038.582568901</v>
      </c>
      <c r="BG859" s="13">
        <v>917.28139911094001</v>
      </c>
      <c r="BH859" s="13">
        <v>1836194.31615807</v>
      </c>
      <c r="BI859" s="13">
        <v>356614.06007708499</v>
      </c>
      <c r="BJ859" s="13">
        <v>625313.00917806698</v>
      </c>
      <c r="BK859" s="13">
        <v>1232920.4893702299</v>
      </c>
      <c r="BL859" s="13">
        <v>2246.87137836805</v>
      </c>
    </row>
    <row r="860" spans="1:64" x14ac:dyDescent="0.3">
      <c r="A860" s="13">
        <v>10544</v>
      </c>
      <c r="B860" s="13">
        <v>12.696999999999999</v>
      </c>
      <c r="C860" s="13">
        <v>768.40368999999998</v>
      </c>
      <c r="D860" s="13">
        <f t="shared" si="13"/>
        <v>5.0884970321294913</v>
      </c>
      <c r="E860" s="13" t="s">
        <v>2882</v>
      </c>
      <c r="F860" s="13" t="s">
        <v>512</v>
      </c>
      <c r="G860" s="13" t="s">
        <v>62</v>
      </c>
      <c r="H860" s="13">
        <v>0.67</v>
      </c>
      <c r="I860" s="13" t="b">
        <v>1</v>
      </c>
      <c r="J860" s="13">
        <v>6.46</v>
      </c>
      <c r="K860" s="13">
        <v>768.39977999999996</v>
      </c>
      <c r="L860" s="13" t="s">
        <v>2883</v>
      </c>
      <c r="M860" s="13" t="s">
        <v>1598</v>
      </c>
      <c r="N860" s="13" t="s">
        <v>2884</v>
      </c>
      <c r="O860" s="13" t="s">
        <v>2885</v>
      </c>
      <c r="P860" s="13">
        <v>530</v>
      </c>
      <c r="Q860" s="13" t="b">
        <v>0</v>
      </c>
      <c r="R860" s="13" t="b">
        <v>1</v>
      </c>
      <c r="S860" s="13" t="b">
        <v>0</v>
      </c>
      <c r="T860" s="13" t="s">
        <v>63</v>
      </c>
      <c r="U860" s="13" t="b">
        <v>0</v>
      </c>
      <c r="V860" s="13" t="b">
        <v>0</v>
      </c>
      <c r="W860" s="13">
        <v>10544</v>
      </c>
      <c r="X860" s="13">
        <v>0</v>
      </c>
      <c r="Y860" s="13">
        <v>0</v>
      </c>
      <c r="Z860" s="13">
        <v>0.97</v>
      </c>
      <c r="AA860" s="13">
        <v>0</v>
      </c>
      <c r="AB860" s="13">
        <v>0.03</v>
      </c>
      <c r="AC860" s="13" t="s">
        <v>62</v>
      </c>
      <c r="AD860" s="13">
        <v>1</v>
      </c>
      <c r="AE860" s="13">
        <v>0.5</v>
      </c>
      <c r="AF860" s="13">
        <v>0.81</v>
      </c>
      <c r="AG860" s="13">
        <v>418.7</v>
      </c>
      <c r="AH860" s="13" t="s">
        <v>500</v>
      </c>
      <c r="AI860" s="13" t="s">
        <v>2888</v>
      </c>
      <c r="AJ860" s="13" t="s">
        <v>2889</v>
      </c>
      <c r="AK860" s="13">
        <v>8129140</v>
      </c>
      <c r="AL860" s="13">
        <v>11809543</v>
      </c>
      <c r="AM860" s="13">
        <v>13399794</v>
      </c>
      <c r="AN860" s="13">
        <v>10379252</v>
      </c>
      <c r="AO860" s="13">
        <v>9422262</v>
      </c>
      <c r="AP860" s="13">
        <v>10421365</v>
      </c>
      <c r="AQ860" s="13">
        <v>10271151</v>
      </c>
      <c r="AR860" s="13">
        <v>8835570</v>
      </c>
      <c r="AS860" s="13">
        <v>8667741</v>
      </c>
      <c r="AT860" s="13">
        <v>9059871</v>
      </c>
      <c r="AU860" s="13">
        <v>10571069</v>
      </c>
      <c r="AV860" s="13">
        <v>11372395</v>
      </c>
      <c r="AW860" s="13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11112825.6017852</v>
      </c>
      <c r="BD860" s="13">
        <v>10074293.162286401</v>
      </c>
      <c r="BE860" s="13">
        <v>9258154.1804726105</v>
      </c>
      <c r="BF860" s="13">
        <v>10334444.7659052</v>
      </c>
      <c r="BG860" s="13">
        <v>0</v>
      </c>
      <c r="BH860" s="13">
        <v>2703517.61205093</v>
      </c>
      <c r="BI860" s="13">
        <v>565067.716019877</v>
      </c>
      <c r="BJ860" s="13">
        <v>881285.29032677796</v>
      </c>
      <c r="BK860" s="13">
        <v>1174280.6247229399</v>
      </c>
      <c r="BL860" s="13">
        <v>0</v>
      </c>
    </row>
    <row r="861" spans="1:64" x14ac:dyDescent="0.3">
      <c r="A861" s="13">
        <v>10588</v>
      </c>
      <c r="B861" s="13">
        <v>14.315</v>
      </c>
      <c r="C861" s="13">
        <v>770.41943000000003</v>
      </c>
      <c r="D861" s="13">
        <f t="shared" si="13"/>
        <v>5.0622032502955925</v>
      </c>
      <c r="E861" s="13" t="s">
        <v>2897</v>
      </c>
      <c r="F861" s="13" t="s">
        <v>512</v>
      </c>
      <c r="G861" s="13" t="s">
        <v>62</v>
      </c>
      <c r="H861" s="13">
        <v>0.67</v>
      </c>
      <c r="I861" s="13" t="b">
        <v>1</v>
      </c>
      <c r="J861" s="13">
        <v>6.61</v>
      </c>
      <c r="K861" s="13">
        <v>770.41552999999999</v>
      </c>
      <c r="L861" s="13" t="s">
        <v>2898</v>
      </c>
      <c r="M861" s="13" t="s">
        <v>1598</v>
      </c>
      <c r="N861" s="13" t="s">
        <v>2899</v>
      </c>
      <c r="O861" s="13" t="s">
        <v>2900</v>
      </c>
      <c r="P861" s="13">
        <v>530</v>
      </c>
      <c r="Q861" s="13" t="b">
        <v>0</v>
      </c>
      <c r="R861" s="13" t="b">
        <v>1</v>
      </c>
      <c r="S861" s="13" t="b">
        <v>0</v>
      </c>
      <c r="T861" s="13" t="s">
        <v>63</v>
      </c>
      <c r="U861" s="13" t="b">
        <v>0</v>
      </c>
      <c r="V861" s="13" t="b">
        <v>0</v>
      </c>
      <c r="W861" s="13">
        <v>10588</v>
      </c>
      <c r="X861" s="13">
        <v>0</v>
      </c>
      <c r="Y861" s="13">
        <v>0</v>
      </c>
      <c r="Z861" s="13">
        <v>0.97</v>
      </c>
      <c r="AA861" s="13" t="s">
        <v>62</v>
      </c>
      <c r="AB861" s="13" t="s">
        <v>62</v>
      </c>
      <c r="AC861" s="13" t="s">
        <v>62</v>
      </c>
      <c r="AD861" s="13">
        <v>1</v>
      </c>
      <c r="AE861" s="13" t="s">
        <v>62</v>
      </c>
      <c r="AF861" s="13">
        <v>0.49</v>
      </c>
      <c r="AG861" s="13">
        <v>542.16999999999996</v>
      </c>
      <c r="AH861" s="13" t="s">
        <v>502</v>
      </c>
      <c r="AI861" s="13" t="s">
        <v>2903</v>
      </c>
      <c r="AJ861" s="13" t="s">
        <v>2904</v>
      </c>
      <c r="AK861" s="13">
        <v>13377029</v>
      </c>
      <c r="AL861" s="13">
        <v>16773595</v>
      </c>
      <c r="AM861" s="13">
        <v>18582530</v>
      </c>
      <c r="AN861" s="13">
        <v>18740106</v>
      </c>
      <c r="AO861" s="13">
        <v>16038263</v>
      </c>
      <c r="AP861" s="13">
        <v>18737842</v>
      </c>
      <c r="AQ861" s="13">
        <v>20252104</v>
      </c>
      <c r="AR861" s="13">
        <v>16051306</v>
      </c>
      <c r="AS861" s="13">
        <v>17279674</v>
      </c>
      <c r="AT861" s="13">
        <v>18570746</v>
      </c>
      <c r="AU861" s="13">
        <v>19610969</v>
      </c>
      <c r="AV861" s="13">
        <v>22240487</v>
      </c>
      <c r="AW861" s="13">
        <v>7222</v>
      </c>
      <c r="AX861" s="13">
        <v>0</v>
      </c>
      <c r="AY861" s="13">
        <v>0</v>
      </c>
      <c r="AZ861" s="13">
        <v>0</v>
      </c>
      <c r="BA861" s="13">
        <v>0</v>
      </c>
      <c r="BB861" s="13">
        <v>0</v>
      </c>
      <c r="BC861" s="13">
        <v>16244384.6155362</v>
      </c>
      <c r="BD861" s="13">
        <v>17838737.245381501</v>
      </c>
      <c r="BE861" s="13">
        <v>17861028.179762799</v>
      </c>
      <c r="BF861" s="13">
        <v>20140733.6627056</v>
      </c>
      <c r="BG861" s="13">
        <v>1203.7392108142701</v>
      </c>
      <c r="BH861" s="13">
        <v>2642793.6794246002</v>
      </c>
      <c r="BI861" s="13">
        <v>1559256.7561896199</v>
      </c>
      <c r="BJ861" s="13">
        <v>2159897.07790802</v>
      </c>
      <c r="BK861" s="13">
        <v>1891358.6846503599</v>
      </c>
      <c r="BL861" s="13">
        <v>2948.5468498754599</v>
      </c>
    </row>
    <row r="862" spans="1:64" x14ac:dyDescent="0.3">
      <c r="A862" s="13">
        <v>11075</v>
      </c>
      <c r="B862" s="13">
        <v>14.44</v>
      </c>
      <c r="C862" s="13">
        <v>796.43511999999998</v>
      </c>
      <c r="D862" s="13">
        <f t="shared" si="13"/>
        <v>5.0600736843954151</v>
      </c>
      <c r="E862" s="13" t="s">
        <v>3077</v>
      </c>
      <c r="F862" s="13" t="s">
        <v>512</v>
      </c>
      <c r="G862" s="13" t="s">
        <v>62</v>
      </c>
      <c r="H862" s="13">
        <v>0.67</v>
      </c>
      <c r="I862" s="13" t="b">
        <v>1</v>
      </c>
      <c r="J862" s="13">
        <v>6.83</v>
      </c>
      <c r="K862" s="13">
        <v>796.43109000000004</v>
      </c>
      <c r="L862" s="13" t="s">
        <v>3078</v>
      </c>
      <c r="M862" s="13" t="s">
        <v>1598</v>
      </c>
      <c r="N862" s="13" t="s">
        <v>3079</v>
      </c>
      <c r="O862" s="13" t="s">
        <v>3080</v>
      </c>
      <c r="P862" s="13">
        <v>530</v>
      </c>
      <c r="Q862" s="13" t="b">
        <v>0</v>
      </c>
      <c r="R862" s="13" t="b">
        <v>1</v>
      </c>
      <c r="S862" s="13" t="b">
        <v>0</v>
      </c>
      <c r="T862" s="13" t="s">
        <v>63</v>
      </c>
      <c r="U862" s="13" t="b">
        <v>0</v>
      </c>
      <c r="V862" s="13" t="b">
        <v>0</v>
      </c>
      <c r="W862" s="13">
        <v>11075</v>
      </c>
      <c r="X862" s="13">
        <v>0</v>
      </c>
      <c r="Y862" s="13">
        <v>0</v>
      </c>
      <c r="Z862" s="13">
        <v>0.97</v>
      </c>
      <c r="AA862" s="13">
        <v>0</v>
      </c>
      <c r="AB862" s="13">
        <v>7.0000000000000007E-2</v>
      </c>
      <c r="AC862" s="13" t="s">
        <v>62</v>
      </c>
      <c r="AD862" s="13">
        <v>1</v>
      </c>
      <c r="AE862" s="13">
        <v>0.5</v>
      </c>
      <c r="AF862" s="13">
        <v>0.82</v>
      </c>
      <c r="AG862" s="13">
        <v>408.85</v>
      </c>
      <c r="AH862" s="13" t="s">
        <v>501</v>
      </c>
      <c r="AI862" s="13" t="s">
        <v>3083</v>
      </c>
      <c r="AJ862" s="13" t="s">
        <v>3084</v>
      </c>
      <c r="AK862" s="13">
        <v>14109910</v>
      </c>
      <c r="AL862" s="13">
        <v>18284350</v>
      </c>
      <c r="AM862" s="13">
        <v>21297614</v>
      </c>
      <c r="AN862" s="13">
        <v>16821230</v>
      </c>
      <c r="AO862" s="13">
        <v>15718183</v>
      </c>
      <c r="AP862" s="13">
        <v>17864145</v>
      </c>
      <c r="AQ862" s="13">
        <v>14857776</v>
      </c>
      <c r="AR862" s="13">
        <v>13410752</v>
      </c>
      <c r="AS862" s="13">
        <v>13202363</v>
      </c>
      <c r="AT862" s="13">
        <v>13749766</v>
      </c>
      <c r="AU862" s="13">
        <v>15305662</v>
      </c>
      <c r="AV862" s="13">
        <v>16049401</v>
      </c>
      <c r="AW862" s="13">
        <v>0</v>
      </c>
      <c r="AX862" s="13">
        <v>0</v>
      </c>
      <c r="AY862" s="13">
        <v>0</v>
      </c>
      <c r="AZ862" s="13">
        <v>0</v>
      </c>
      <c r="BA862" s="13">
        <v>7257</v>
      </c>
      <c r="BB862" s="13">
        <v>12522</v>
      </c>
      <c r="BC862" s="13">
        <v>17897291.1240885</v>
      </c>
      <c r="BD862" s="13">
        <v>16801186.093557701</v>
      </c>
      <c r="BE862" s="13">
        <v>13823630.1354085</v>
      </c>
      <c r="BF862" s="13">
        <v>15034942.9425916</v>
      </c>
      <c r="BG862" s="13">
        <v>3296.5127956047099</v>
      </c>
      <c r="BH862" s="13">
        <v>3609450.3925776598</v>
      </c>
      <c r="BI862" s="13">
        <v>1073121.2501910301</v>
      </c>
      <c r="BJ862" s="13">
        <v>901636.82962232397</v>
      </c>
      <c r="BK862" s="13">
        <v>1173476.3471343799</v>
      </c>
      <c r="BL862" s="13">
        <v>5371.5644157330798</v>
      </c>
    </row>
    <row r="863" spans="1:64" x14ac:dyDescent="0.3">
      <c r="A863" s="13">
        <v>10543</v>
      </c>
      <c r="B863" s="13">
        <v>12.987</v>
      </c>
      <c r="C863" s="13">
        <v>768.40363000000002</v>
      </c>
      <c r="D863" s="13">
        <f t="shared" si="13"/>
        <v>5.0104126787448493</v>
      </c>
      <c r="E863" s="13" t="s">
        <v>2882</v>
      </c>
      <c r="F863" s="13" t="s">
        <v>512</v>
      </c>
      <c r="G863" s="13" t="s">
        <v>62</v>
      </c>
      <c r="H863" s="13">
        <v>0.67</v>
      </c>
      <c r="I863" s="13" t="b">
        <v>1</v>
      </c>
      <c r="J863" s="13">
        <v>6.46</v>
      </c>
      <c r="K863" s="13">
        <v>768.39977999999996</v>
      </c>
      <c r="L863" s="13" t="s">
        <v>2883</v>
      </c>
      <c r="M863" s="13" t="s">
        <v>1598</v>
      </c>
      <c r="N863" s="13" t="s">
        <v>2884</v>
      </c>
      <c r="O863" s="13" t="s">
        <v>2885</v>
      </c>
      <c r="P863" s="13">
        <v>530</v>
      </c>
      <c r="Q863" s="13" t="b">
        <v>0</v>
      </c>
      <c r="R863" s="13" t="b">
        <v>1</v>
      </c>
      <c r="S863" s="13" t="b">
        <v>0</v>
      </c>
      <c r="T863" s="13" t="s">
        <v>63</v>
      </c>
      <c r="U863" s="13" t="b">
        <v>0</v>
      </c>
      <c r="V863" s="13" t="b">
        <v>0</v>
      </c>
      <c r="W863" s="13">
        <v>10543</v>
      </c>
      <c r="X863" s="13">
        <v>0</v>
      </c>
      <c r="Y863" s="13">
        <v>0</v>
      </c>
      <c r="Z863" s="13">
        <v>0.96</v>
      </c>
      <c r="AA863" s="13">
        <v>0</v>
      </c>
      <c r="AB863" s="13">
        <v>7.0000000000000007E-2</v>
      </c>
      <c r="AC863" s="13" t="s">
        <v>62</v>
      </c>
      <c r="AD863" s="13">
        <v>1</v>
      </c>
      <c r="AE863" s="13">
        <v>0.5</v>
      </c>
      <c r="AF863" s="13">
        <v>0.82</v>
      </c>
      <c r="AG863" s="13">
        <v>348.79</v>
      </c>
      <c r="AH863" s="13" t="s">
        <v>503</v>
      </c>
      <c r="AI863" s="13" t="s">
        <v>2886</v>
      </c>
      <c r="AJ863" s="13" t="s">
        <v>2887</v>
      </c>
      <c r="AK863" s="13">
        <v>5940637</v>
      </c>
      <c r="AL863" s="13">
        <v>8301495</v>
      </c>
      <c r="AM863" s="13">
        <v>9165493</v>
      </c>
      <c r="AN863" s="13">
        <v>9316392</v>
      </c>
      <c r="AO863" s="13">
        <v>7741399</v>
      </c>
      <c r="AP863" s="13">
        <v>8736972</v>
      </c>
      <c r="AQ863" s="13">
        <v>8646869</v>
      </c>
      <c r="AR863" s="13">
        <v>7288826</v>
      </c>
      <c r="AS863" s="13">
        <v>7293901</v>
      </c>
      <c r="AT863" s="13">
        <v>8896460</v>
      </c>
      <c r="AU863" s="13">
        <v>10313550</v>
      </c>
      <c r="AV863" s="13">
        <v>11187473</v>
      </c>
      <c r="AW863" s="13">
        <v>0</v>
      </c>
      <c r="AX863" s="13">
        <v>0</v>
      </c>
      <c r="AY863" s="13">
        <v>0</v>
      </c>
      <c r="AZ863" s="13">
        <v>0</v>
      </c>
      <c r="BA863" s="13">
        <v>0</v>
      </c>
      <c r="BB863" s="13">
        <v>0</v>
      </c>
      <c r="BC863" s="13">
        <v>7802541.8514447296</v>
      </c>
      <c r="BD863" s="13">
        <v>8598254.6199285202</v>
      </c>
      <c r="BE863" s="13">
        <v>7743198.5304068504</v>
      </c>
      <c r="BF863" s="13">
        <v>10132494.566475499</v>
      </c>
      <c r="BG863" s="13">
        <v>0</v>
      </c>
      <c r="BH863" s="13">
        <v>1669323.0458364401</v>
      </c>
      <c r="BI863" s="13">
        <v>796606.94039701903</v>
      </c>
      <c r="BJ863" s="13">
        <v>782605.92739732098</v>
      </c>
      <c r="BK863" s="13">
        <v>1156187.9825874399</v>
      </c>
      <c r="BL863" s="13">
        <v>0</v>
      </c>
    </row>
    <row r="864" spans="1:64" x14ac:dyDescent="0.3">
      <c r="A864">
        <v>11721</v>
      </c>
      <c r="B864">
        <v>17.375</v>
      </c>
      <c r="C864">
        <v>838.48224000000005</v>
      </c>
      <c r="D864">
        <f t="shared" si="13"/>
        <v>4.9494435806845392</v>
      </c>
      <c r="E864" t="s">
        <v>3331</v>
      </c>
      <c r="F864" t="s">
        <v>512</v>
      </c>
      <c r="G864" t="s">
        <v>62</v>
      </c>
      <c r="H864">
        <v>0.67</v>
      </c>
      <c r="I864" t="b">
        <v>0</v>
      </c>
      <c r="J864">
        <v>7.44</v>
      </c>
      <c r="K864">
        <v>838.47808999999995</v>
      </c>
      <c r="L864" t="s">
        <v>3332</v>
      </c>
      <c r="M864" t="s">
        <v>1598</v>
      </c>
      <c r="N864" t="s">
        <v>3333</v>
      </c>
      <c r="O864" t="s">
        <v>3334</v>
      </c>
      <c r="P864">
        <v>530</v>
      </c>
      <c r="Q864" t="b">
        <v>0</v>
      </c>
      <c r="R864" t="b">
        <v>1</v>
      </c>
      <c r="S864" t="b">
        <v>0</v>
      </c>
      <c r="T864" t="s">
        <v>63</v>
      </c>
      <c r="U864" t="b">
        <v>0</v>
      </c>
      <c r="V864" t="b">
        <v>0</v>
      </c>
      <c r="W864">
        <v>11721</v>
      </c>
      <c r="X864">
        <v>0</v>
      </c>
      <c r="Y864">
        <v>0</v>
      </c>
      <c r="Z864">
        <v>0.99</v>
      </c>
      <c r="AA864">
        <v>-1</v>
      </c>
      <c r="AB864">
        <v>-1</v>
      </c>
      <c r="AC864">
        <v>-1</v>
      </c>
      <c r="AD864">
        <v>-1</v>
      </c>
      <c r="AE864">
        <v>-1</v>
      </c>
      <c r="AF864">
        <v>0.99</v>
      </c>
      <c r="AG864">
        <v>52.91</v>
      </c>
      <c r="AH864" t="s">
        <v>493</v>
      </c>
      <c r="AI864" t="s">
        <v>3335</v>
      </c>
      <c r="AJ864" t="s">
        <v>62</v>
      </c>
      <c r="AK864">
        <v>859328</v>
      </c>
      <c r="AL864">
        <v>1035068</v>
      </c>
      <c r="AM864">
        <v>1078101</v>
      </c>
      <c r="AN864">
        <v>994233</v>
      </c>
      <c r="AO864">
        <v>894942</v>
      </c>
      <c r="AP864">
        <v>982060</v>
      </c>
      <c r="AQ864">
        <v>1199125</v>
      </c>
      <c r="AR864">
        <v>1030301</v>
      </c>
      <c r="AS864">
        <v>990428</v>
      </c>
      <c r="AT864">
        <v>974682</v>
      </c>
      <c r="AU864">
        <v>1051780</v>
      </c>
      <c r="AV864">
        <v>1020623</v>
      </c>
      <c r="AW864">
        <v>0</v>
      </c>
      <c r="AX864">
        <v>0</v>
      </c>
      <c r="AY864">
        <v>0</v>
      </c>
      <c r="AZ864">
        <v>41738</v>
      </c>
      <c r="BA864">
        <v>222890</v>
      </c>
      <c r="BB864">
        <v>0</v>
      </c>
      <c r="BC864">
        <v>990832.22380446503</v>
      </c>
      <c r="BD864">
        <v>957078.57113852305</v>
      </c>
      <c r="BE864">
        <v>1073284.2670050401</v>
      </c>
      <c r="BF864">
        <v>1015694.88298213</v>
      </c>
      <c r="BG864">
        <v>44104.703790068197</v>
      </c>
      <c r="BH864">
        <v>115900.936911891</v>
      </c>
      <c r="BI864">
        <v>54154.877348322501</v>
      </c>
      <c r="BJ864">
        <v>110789.46382860999</v>
      </c>
      <c r="BK864">
        <v>38784.487343948502</v>
      </c>
      <c r="BL864">
        <v>89163.484461094995</v>
      </c>
    </row>
    <row r="865" spans="1:64" x14ac:dyDescent="0.3">
      <c r="A865">
        <v>10333</v>
      </c>
      <c r="B865">
        <v>14.916</v>
      </c>
      <c r="C865">
        <v>756.43993999999998</v>
      </c>
      <c r="D865">
        <f t="shared" si="13"/>
        <v>4.9177972994606511</v>
      </c>
      <c r="E865" t="s">
        <v>2791</v>
      </c>
      <c r="F865" t="s">
        <v>512</v>
      </c>
      <c r="G865" t="s">
        <v>62</v>
      </c>
      <c r="H865">
        <v>0.11</v>
      </c>
      <c r="I865" t="b">
        <v>0</v>
      </c>
      <c r="J865">
        <v>7.12</v>
      </c>
      <c r="K865">
        <v>756.43622000000005</v>
      </c>
      <c r="L865" t="s">
        <v>2792</v>
      </c>
      <c r="M865" t="s">
        <v>1598</v>
      </c>
      <c r="N865" t="s">
        <v>2793</v>
      </c>
      <c r="O865" t="s">
        <v>2794</v>
      </c>
      <c r="P865">
        <v>530</v>
      </c>
      <c r="Q865" t="b">
        <v>0</v>
      </c>
      <c r="R865" t="b">
        <v>1</v>
      </c>
      <c r="S865" t="b">
        <v>0</v>
      </c>
      <c r="T865" t="s">
        <v>63</v>
      </c>
      <c r="U865" t="b">
        <v>0</v>
      </c>
      <c r="V865" t="b">
        <v>0</v>
      </c>
      <c r="W865">
        <v>10333</v>
      </c>
      <c r="X865">
        <v>0</v>
      </c>
      <c r="Y865">
        <v>0</v>
      </c>
      <c r="Z865">
        <v>0.97</v>
      </c>
      <c r="AA865">
        <v>-1</v>
      </c>
      <c r="AB865">
        <v>-1</v>
      </c>
      <c r="AC865">
        <v>-1</v>
      </c>
      <c r="AD865">
        <v>-1</v>
      </c>
      <c r="AE865">
        <v>-1</v>
      </c>
      <c r="AF865">
        <v>0.97</v>
      </c>
      <c r="AG865">
        <v>4.74</v>
      </c>
      <c r="AH865" t="s">
        <v>502</v>
      </c>
      <c r="AI865" t="s">
        <v>2795</v>
      </c>
      <c r="AJ865" t="s">
        <v>62</v>
      </c>
      <c r="AK865">
        <v>16167</v>
      </c>
      <c r="AL865">
        <v>12835</v>
      </c>
      <c r="AM865">
        <v>0</v>
      </c>
      <c r="AN865">
        <v>0</v>
      </c>
      <c r="AO865">
        <v>26041</v>
      </c>
      <c r="AP865">
        <v>14560</v>
      </c>
      <c r="AQ865">
        <v>85817</v>
      </c>
      <c r="AR865">
        <v>74054</v>
      </c>
      <c r="AS865">
        <v>114464</v>
      </c>
      <c r="AT865">
        <v>140237</v>
      </c>
      <c r="AU865">
        <v>76909</v>
      </c>
      <c r="AV865">
        <v>88632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9667.3413149588396</v>
      </c>
      <c r="BD865">
        <v>13533.644455800901</v>
      </c>
      <c r="BE865">
        <v>91445.055460346397</v>
      </c>
      <c r="BF865">
        <v>101925.797775564</v>
      </c>
      <c r="BG865">
        <v>0</v>
      </c>
      <c r="BH865">
        <v>8536.3278912322494</v>
      </c>
      <c r="BI865">
        <v>13050.9876291768</v>
      </c>
      <c r="BJ865">
        <v>20784.356837880601</v>
      </c>
      <c r="BK865">
        <v>33692.2627921249</v>
      </c>
      <c r="BL865">
        <v>0</v>
      </c>
    </row>
    <row r="866" spans="1:64" x14ac:dyDescent="0.3">
      <c r="A866">
        <v>11074</v>
      </c>
      <c r="B866">
        <v>14.092000000000001</v>
      </c>
      <c r="C866">
        <v>796.43499999999995</v>
      </c>
      <c r="D866">
        <f t="shared" si="13"/>
        <v>4.9094015150830774</v>
      </c>
      <c r="E866" t="s">
        <v>3077</v>
      </c>
      <c r="F866" t="s">
        <v>512</v>
      </c>
      <c r="G866" t="s">
        <v>62</v>
      </c>
      <c r="H866">
        <v>0.67</v>
      </c>
      <c r="I866" t="b">
        <v>1</v>
      </c>
      <c r="J866">
        <v>6.83</v>
      </c>
      <c r="K866">
        <v>796.43109000000004</v>
      </c>
      <c r="L866" t="s">
        <v>3078</v>
      </c>
      <c r="M866" t="s">
        <v>1598</v>
      </c>
      <c r="N866" t="s">
        <v>3079</v>
      </c>
      <c r="O866" t="s">
        <v>3080</v>
      </c>
      <c r="P866">
        <v>530</v>
      </c>
      <c r="Q866" t="b">
        <v>0</v>
      </c>
      <c r="R866" t="b">
        <v>1</v>
      </c>
      <c r="S866" t="b">
        <v>0</v>
      </c>
      <c r="T866" t="s">
        <v>63</v>
      </c>
      <c r="U866" t="b">
        <v>0</v>
      </c>
      <c r="V866" t="b">
        <v>0</v>
      </c>
      <c r="W866">
        <v>11074</v>
      </c>
      <c r="X866">
        <v>0</v>
      </c>
      <c r="Y866">
        <v>0</v>
      </c>
      <c r="Z866">
        <v>0.98</v>
      </c>
      <c r="AA866">
        <v>0</v>
      </c>
      <c r="AB866">
        <v>0.06</v>
      </c>
      <c r="AC866" t="s">
        <v>62</v>
      </c>
      <c r="AD866">
        <v>1</v>
      </c>
      <c r="AE866">
        <v>0.5</v>
      </c>
      <c r="AF866">
        <v>0.82</v>
      </c>
      <c r="AG866">
        <v>503.4</v>
      </c>
      <c r="AH866" t="s">
        <v>502</v>
      </c>
      <c r="AI866" t="s">
        <v>3081</v>
      </c>
      <c r="AJ866" t="s">
        <v>3082</v>
      </c>
      <c r="AK866">
        <v>9308176</v>
      </c>
      <c r="AL866">
        <v>12369288</v>
      </c>
      <c r="AM866">
        <v>14228630</v>
      </c>
      <c r="AN866">
        <v>10640958</v>
      </c>
      <c r="AO866">
        <v>9726099</v>
      </c>
      <c r="AP866">
        <v>14255817</v>
      </c>
      <c r="AQ866">
        <v>7140424</v>
      </c>
      <c r="AR866">
        <v>9976755</v>
      </c>
      <c r="AS866">
        <v>6928061</v>
      </c>
      <c r="AT866">
        <v>6408424</v>
      </c>
      <c r="AU866">
        <v>7479442</v>
      </c>
      <c r="AV866">
        <v>10569376</v>
      </c>
      <c r="AW866">
        <v>0</v>
      </c>
      <c r="AX866">
        <v>0</v>
      </c>
      <c r="AY866">
        <v>5172</v>
      </c>
      <c r="AZ866">
        <v>0</v>
      </c>
      <c r="BA866">
        <v>0</v>
      </c>
      <c r="BB866">
        <v>6734</v>
      </c>
      <c r="BC866">
        <v>11968698.2533167</v>
      </c>
      <c r="BD866">
        <v>11540957.9393839</v>
      </c>
      <c r="BE866">
        <v>8015079.9320690697</v>
      </c>
      <c r="BF866">
        <v>8152413.6755470596</v>
      </c>
      <c r="BG866">
        <v>1984.3948711268299</v>
      </c>
      <c r="BH866">
        <v>2484566.5954322</v>
      </c>
      <c r="BI866">
        <v>2395221.47305011</v>
      </c>
      <c r="BJ866">
        <v>1702175.16586372</v>
      </c>
      <c r="BK866">
        <v>2160566.6599291898</v>
      </c>
      <c r="BL866">
        <v>3113.6714174188401</v>
      </c>
    </row>
    <row r="867" spans="1:64" x14ac:dyDescent="0.3">
      <c r="A867">
        <v>10587</v>
      </c>
      <c r="B867">
        <v>13.984999999999999</v>
      </c>
      <c r="C867">
        <v>770.41931</v>
      </c>
      <c r="D867">
        <f t="shared" si="13"/>
        <v>4.9064431502388217</v>
      </c>
      <c r="E867" t="s">
        <v>2897</v>
      </c>
      <c r="F867" t="s">
        <v>512</v>
      </c>
      <c r="G867" t="s">
        <v>62</v>
      </c>
      <c r="H867">
        <v>0.67</v>
      </c>
      <c r="I867" t="b">
        <v>1</v>
      </c>
      <c r="J867">
        <v>6.61</v>
      </c>
      <c r="K867">
        <v>770.41552999999999</v>
      </c>
      <c r="L867" t="s">
        <v>2898</v>
      </c>
      <c r="M867" t="s">
        <v>1598</v>
      </c>
      <c r="N867" t="s">
        <v>2899</v>
      </c>
      <c r="O867" t="s">
        <v>2900</v>
      </c>
      <c r="P867">
        <v>530</v>
      </c>
      <c r="Q867" t="b">
        <v>0</v>
      </c>
      <c r="R867" t="b">
        <v>1</v>
      </c>
      <c r="S867" t="b">
        <v>0</v>
      </c>
      <c r="T867" t="s">
        <v>63</v>
      </c>
      <c r="U867" t="b">
        <v>0</v>
      </c>
      <c r="V867" t="b">
        <v>0</v>
      </c>
      <c r="W867">
        <v>10587</v>
      </c>
      <c r="X867">
        <v>0</v>
      </c>
      <c r="Y867">
        <v>0</v>
      </c>
      <c r="Z867">
        <v>0.98</v>
      </c>
      <c r="AA867" t="s">
        <v>62</v>
      </c>
      <c r="AB867" t="s">
        <v>62</v>
      </c>
      <c r="AC867" t="s">
        <v>62</v>
      </c>
      <c r="AD867">
        <v>1</v>
      </c>
      <c r="AE867" t="s">
        <v>62</v>
      </c>
      <c r="AF867">
        <v>0.49</v>
      </c>
      <c r="AG867">
        <v>537.91</v>
      </c>
      <c r="AH867" t="s">
        <v>498</v>
      </c>
      <c r="AI867" t="s">
        <v>2901</v>
      </c>
      <c r="AJ867" t="s">
        <v>2902</v>
      </c>
      <c r="AK867">
        <v>16402350</v>
      </c>
      <c r="AL867">
        <v>20277596</v>
      </c>
      <c r="AM867">
        <v>23049750</v>
      </c>
      <c r="AN867">
        <v>19128519</v>
      </c>
      <c r="AO867">
        <v>17463049</v>
      </c>
      <c r="AP867">
        <v>19242223</v>
      </c>
      <c r="AQ867">
        <v>20626778</v>
      </c>
      <c r="AR867">
        <v>18981026</v>
      </c>
      <c r="AS867">
        <v>19079659</v>
      </c>
      <c r="AT867">
        <v>18741940</v>
      </c>
      <c r="AU867">
        <v>20612657</v>
      </c>
      <c r="AV867">
        <v>22613649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5842</v>
      </c>
      <c r="BC867">
        <v>19909898.653104901</v>
      </c>
      <c r="BD867">
        <v>18611263.655843802</v>
      </c>
      <c r="BE867">
        <v>19562487.714687601</v>
      </c>
      <c r="BF867">
        <v>20656082.058233701</v>
      </c>
      <c r="BG867">
        <v>973.64120399954095</v>
      </c>
      <c r="BH867">
        <v>3338919.0193632902</v>
      </c>
      <c r="BI867">
        <v>996006.89454957703</v>
      </c>
      <c r="BJ867">
        <v>923020.46673021303</v>
      </c>
      <c r="BK867">
        <v>1936219.48824587</v>
      </c>
      <c r="BL867">
        <v>2384.9241423479398</v>
      </c>
    </row>
    <row r="868" spans="1:64" x14ac:dyDescent="0.3">
      <c r="A868">
        <v>11308</v>
      </c>
      <c r="B868">
        <v>15.29</v>
      </c>
      <c r="C868">
        <v>810.45056</v>
      </c>
      <c r="D868">
        <f t="shared" si="13"/>
        <v>4.6640940445295023</v>
      </c>
      <c r="E868" t="s">
        <v>3180</v>
      </c>
      <c r="F868" t="s">
        <v>512</v>
      </c>
      <c r="G868" t="s">
        <v>62</v>
      </c>
      <c r="H868">
        <v>0.67</v>
      </c>
      <c r="I868" t="b">
        <v>1</v>
      </c>
      <c r="J868">
        <v>6.89</v>
      </c>
      <c r="K868">
        <v>810.44677999999999</v>
      </c>
      <c r="L868" t="s">
        <v>3181</v>
      </c>
      <c r="M868" t="s">
        <v>1598</v>
      </c>
      <c r="N868" t="s">
        <v>3182</v>
      </c>
      <c r="O868" t="s">
        <v>3183</v>
      </c>
      <c r="P868">
        <v>530</v>
      </c>
      <c r="Q868" t="b">
        <v>0</v>
      </c>
      <c r="R868" t="b">
        <v>1</v>
      </c>
      <c r="S868" t="b">
        <v>0</v>
      </c>
      <c r="T868" t="s">
        <v>63</v>
      </c>
      <c r="U868" t="b">
        <v>0</v>
      </c>
      <c r="V868" t="b">
        <v>0</v>
      </c>
      <c r="W868">
        <v>11308</v>
      </c>
      <c r="X868">
        <v>0</v>
      </c>
      <c r="Y868">
        <v>0</v>
      </c>
      <c r="Z868">
        <v>0.97</v>
      </c>
      <c r="AA868">
        <v>0</v>
      </c>
      <c r="AB868">
        <v>0.08</v>
      </c>
      <c r="AC868" t="s">
        <v>62</v>
      </c>
      <c r="AD868">
        <v>1</v>
      </c>
      <c r="AE868">
        <v>0.5</v>
      </c>
      <c r="AF868">
        <v>0.82</v>
      </c>
      <c r="AG868">
        <v>431.01</v>
      </c>
      <c r="AH868" t="s">
        <v>502</v>
      </c>
      <c r="AI868" t="s">
        <v>3184</v>
      </c>
      <c r="AJ868" t="s">
        <v>3185</v>
      </c>
      <c r="AK868">
        <v>9051267</v>
      </c>
      <c r="AL868">
        <v>11620362</v>
      </c>
      <c r="AM868">
        <v>13456268</v>
      </c>
      <c r="AN868">
        <v>9329943</v>
      </c>
      <c r="AO868">
        <v>9159386</v>
      </c>
      <c r="AP868">
        <v>10343741</v>
      </c>
      <c r="AQ868">
        <v>8260088</v>
      </c>
      <c r="AR868">
        <v>7222533</v>
      </c>
      <c r="AS868">
        <v>7593153</v>
      </c>
      <c r="AT868">
        <v>6879700</v>
      </c>
      <c r="AU868">
        <v>7785747</v>
      </c>
      <c r="AV868">
        <v>8254611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11375965.708255701</v>
      </c>
      <c r="BD868">
        <v>9611023.5380283892</v>
      </c>
      <c r="BE868">
        <v>7691924.7765822001</v>
      </c>
      <c r="BF868">
        <v>7640019.4796501603</v>
      </c>
      <c r="BG868">
        <v>0</v>
      </c>
      <c r="BH868">
        <v>2212646.3168957899</v>
      </c>
      <c r="BI868">
        <v>640256.87340864702</v>
      </c>
      <c r="BJ868">
        <v>525782.24237486196</v>
      </c>
      <c r="BK868">
        <v>698944.13767735998</v>
      </c>
      <c r="BL868">
        <v>0</v>
      </c>
    </row>
    <row r="869" spans="1:64" x14ac:dyDescent="0.3">
      <c r="A869">
        <v>11750</v>
      </c>
      <c r="B869">
        <v>18.655999999999999</v>
      </c>
      <c r="C869">
        <v>840.49761999999998</v>
      </c>
      <c r="D869">
        <f t="shared" si="13"/>
        <v>4.652027675518184</v>
      </c>
      <c r="E869" t="s">
        <v>3354</v>
      </c>
      <c r="F869" t="s">
        <v>512</v>
      </c>
      <c r="G869" t="s">
        <v>62</v>
      </c>
      <c r="H869">
        <v>0.67</v>
      </c>
      <c r="I869" t="b">
        <v>0</v>
      </c>
      <c r="J869">
        <v>7.74</v>
      </c>
      <c r="K869">
        <v>840.49370999999996</v>
      </c>
      <c r="L869" t="s">
        <v>3355</v>
      </c>
      <c r="M869" t="s">
        <v>1598</v>
      </c>
      <c r="N869" t="s">
        <v>3356</v>
      </c>
      <c r="O869" t="s">
        <v>3357</v>
      </c>
      <c r="P869">
        <v>530</v>
      </c>
      <c r="Q869" t="b">
        <v>0</v>
      </c>
      <c r="R869" t="b">
        <v>1</v>
      </c>
      <c r="S869" t="b">
        <v>0</v>
      </c>
      <c r="T869" t="s">
        <v>63</v>
      </c>
      <c r="U869" t="b">
        <v>0</v>
      </c>
      <c r="V869" t="b">
        <v>0</v>
      </c>
      <c r="W869">
        <v>11750</v>
      </c>
      <c r="X869">
        <v>0</v>
      </c>
      <c r="Y869">
        <v>0</v>
      </c>
      <c r="Z869">
        <v>0.98</v>
      </c>
      <c r="AA869">
        <v>-1</v>
      </c>
      <c r="AB869">
        <v>-1</v>
      </c>
      <c r="AC869">
        <v>-1</v>
      </c>
      <c r="AD869">
        <v>-1</v>
      </c>
      <c r="AE869">
        <v>-1</v>
      </c>
      <c r="AF869">
        <v>0.98</v>
      </c>
      <c r="AG869">
        <v>26.76</v>
      </c>
      <c r="AH869" t="s">
        <v>502</v>
      </c>
      <c r="AI869" t="s">
        <v>3358</v>
      </c>
      <c r="AJ869" t="s">
        <v>62</v>
      </c>
      <c r="AK869">
        <v>479473</v>
      </c>
      <c r="AL869">
        <v>611298</v>
      </c>
      <c r="AM869">
        <v>805856</v>
      </c>
      <c r="AN869">
        <v>465896</v>
      </c>
      <c r="AO869">
        <v>439378</v>
      </c>
      <c r="AP869">
        <v>544346</v>
      </c>
      <c r="AQ869">
        <v>604119</v>
      </c>
      <c r="AR869">
        <v>538555</v>
      </c>
      <c r="AS869">
        <v>495456</v>
      </c>
      <c r="AT869">
        <v>433846</v>
      </c>
      <c r="AU869">
        <v>461306</v>
      </c>
      <c r="AV869">
        <v>463615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632208.91080278403</v>
      </c>
      <c r="BD869">
        <v>483206.68501289201</v>
      </c>
      <c r="BE869">
        <v>546043.38179287896</v>
      </c>
      <c r="BF869">
        <v>452922.02450627601</v>
      </c>
      <c r="BG869">
        <v>0</v>
      </c>
      <c r="BH869">
        <v>164193.19066481199</v>
      </c>
      <c r="BI869">
        <v>54583.196748885202</v>
      </c>
      <c r="BJ869">
        <v>54717.307418258497</v>
      </c>
      <c r="BK869">
        <v>16560.6093618919</v>
      </c>
      <c r="BL869">
        <v>0</v>
      </c>
    </row>
    <row r="870" spans="1:64" x14ac:dyDescent="0.3">
      <c r="A870">
        <v>11506</v>
      </c>
      <c r="B870">
        <v>16.213000000000001</v>
      </c>
      <c r="C870">
        <v>824.46605999999997</v>
      </c>
      <c r="D870">
        <f t="shared" si="13"/>
        <v>4.4392564172338513</v>
      </c>
      <c r="E870" t="s">
        <v>3277</v>
      </c>
      <c r="F870" t="s">
        <v>512</v>
      </c>
      <c r="G870" t="s">
        <v>62</v>
      </c>
      <c r="H870">
        <v>0.17</v>
      </c>
      <c r="I870" t="b">
        <v>0</v>
      </c>
      <c r="J870">
        <v>7.07</v>
      </c>
      <c r="K870">
        <v>824.4624</v>
      </c>
      <c r="L870" t="s">
        <v>3278</v>
      </c>
      <c r="M870" t="s">
        <v>1598</v>
      </c>
      <c r="N870" t="s">
        <v>3279</v>
      </c>
      <c r="O870" t="s">
        <v>3280</v>
      </c>
      <c r="P870">
        <v>530</v>
      </c>
      <c r="Q870" t="b">
        <v>0</v>
      </c>
      <c r="R870" t="b">
        <v>1</v>
      </c>
      <c r="S870" t="b">
        <v>0</v>
      </c>
      <c r="T870" t="s">
        <v>63</v>
      </c>
      <c r="U870" t="b">
        <v>0</v>
      </c>
      <c r="V870" t="b">
        <v>0</v>
      </c>
      <c r="W870">
        <v>11506</v>
      </c>
      <c r="X870">
        <v>0</v>
      </c>
      <c r="Y870">
        <v>0</v>
      </c>
      <c r="Z870">
        <v>0.98</v>
      </c>
      <c r="AA870">
        <v>-1</v>
      </c>
      <c r="AB870">
        <v>-1</v>
      </c>
      <c r="AC870">
        <v>-1</v>
      </c>
      <c r="AD870">
        <v>-1</v>
      </c>
      <c r="AE870">
        <v>-1</v>
      </c>
      <c r="AF870">
        <v>0.98</v>
      </c>
      <c r="AG870">
        <v>33.21</v>
      </c>
      <c r="AH870" t="s">
        <v>501</v>
      </c>
      <c r="AI870" t="s">
        <v>3281</v>
      </c>
      <c r="AJ870" t="s">
        <v>62</v>
      </c>
      <c r="AK870">
        <v>515727</v>
      </c>
      <c r="AL870">
        <v>394005</v>
      </c>
      <c r="AM870">
        <v>958234</v>
      </c>
      <c r="AN870">
        <v>260680</v>
      </c>
      <c r="AO870">
        <v>490059</v>
      </c>
      <c r="AP870">
        <v>458793</v>
      </c>
      <c r="AQ870">
        <v>264498</v>
      </c>
      <c r="AR870">
        <v>236641</v>
      </c>
      <c r="AS870">
        <v>259815</v>
      </c>
      <c r="AT870">
        <v>313866</v>
      </c>
      <c r="AU870">
        <v>335194</v>
      </c>
      <c r="AV870">
        <v>334051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622655.32756358397</v>
      </c>
      <c r="BD870">
        <v>403177.42137119197</v>
      </c>
      <c r="BE870">
        <v>253651.340065775</v>
      </c>
      <c r="BF870">
        <v>327703.73107217503</v>
      </c>
      <c r="BG870">
        <v>0</v>
      </c>
      <c r="BH870">
        <v>296924.33700317901</v>
      </c>
      <c r="BI870">
        <v>124392.665449375</v>
      </c>
      <c r="BJ870">
        <v>14916.540230943499</v>
      </c>
      <c r="BK870">
        <v>11997.2778977332</v>
      </c>
      <c r="BL870">
        <v>0</v>
      </c>
    </row>
    <row r="871" spans="1:64" x14ac:dyDescent="0.3">
      <c r="A871">
        <v>9548</v>
      </c>
      <c r="B871">
        <v>17.05</v>
      </c>
      <c r="C871">
        <v>720.40295000000003</v>
      </c>
      <c r="D871">
        <f t="shared" si="13"/>
        <v>4.4003344921458538</v>
      </c>
      <c r="E871" t="s">
        <v>2391</v>
      </c>
      <c r="F871" t="s">
        <v>512</v>
      </c>
      <c r="G871" t="s">
        <v>62</v>
      </c>
      <c r="H871">
        <v>0.22</v>
      </c>
      <c r="I871" t="b">
        <v>0</v>
      </c>
      <c r="J871">
        <v>6.67</v>
      </c>
      <c r="K871">
        <v>720.39977999999996</v>
      </c>
      <c r="L871" t="s">
        <v>2392</v>
      </c>
      <c r="M871" t="s">
        <v>1598</v>
      </c>
      <c r="N871" t="s">
        <v>2393</v>
      </c>
      <c r="O871" t="s">
        <v>2394</v>
      </c>
      <c r="P871">
        <v>530</v>
      </c>
      <c r="Q871" t="b">
        <v>0</v>
      </c>
      <c r="R871" t="b">
        <v>1</v>
      </c>
      <c r="S871" t="b">
        <v>0</v>
      </c>
      <c r="T871" t="s">
        <v>63</v>
      </c>
      <c r="U871" t="b">
        <v>0</v>
      </c>
      <c r="V871" t="b">
        <v>0</v>
      </c>
      <c r="W871">
        <v>9548</v>
      </c>
      <c r="X871">
        <v>0</v>
      </c>
      <c r="Y871">
        <v>0</v>
      </c>
      <c r="Z871">
        <v>0.98</v>
      </c>
      <c r="AA871">
        <v>-1</v>
      </c>
      <c r="AB871">
        <v>-1</v>
      </c>
      <c r="AC871">
        <v>-1</v>
      </c>
      <c r="AD871">
        <v>-1</v>
      </c>
      <c r="AE871">
        <v>-1</v>
      </c>
      <c r="AF871">
        <v>0.98</v>
      </c>
      <c r="AG871">
        <v>7.51</v>
      </c>
      <c r="AH871" t="s">
        <v>503</v>
      </c>
      <c r="AI871" t="s">
        <v>2395</v>
      </c>
      <c r="AJ871" t="s">
        <v>62</v>
      </c>
      <c r="AK871">
        <v>428176</v>
      </c>
      <c r="AL871">
        <v>164713</v>
      </c>
      <c r="AM871">
        <v>47022</v>
      </c>
      <c r="AN871">
        <v>37062</v>
      </c>
      <c r="AO871">
        <v>178676</v>
      </c>
      <c r="AP871">
        <v>131820</v>
      </c>
      <c r="AQ871">
        <v>37506</v>
      </c>
      <c r="AR871">
        <v>301107</v>
      </c>
      <c r="AS871">
        <v>104845</v>
      </c>
      <c r="AT871">
        <v>141447</v>
      </c>
      <c r="AU871">
        <v>165447</v>
      </c>
      <c r="AV871">
        <v>29928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213303.435178616</v>
      </c>
      <c r="BD871">
        <v>115852.681500112</v>
      </c>
      <c r="BE871">
        <v>147819.42136072399</v>
      </c>
      <c r="BF871">
        <v>112273.923232856</v>
      </c>
      <c r="BG871">
        <v>0</v>
      </c>
      <c r="BH871">
        <v>195167.55533253399</v>
      </c>
      <c r="BI871">
        <v>72144.321406794494</v>
      </c>
      <c r="BJ871">
        <v>136954.39960915799</v>
      </c>
      <c r="BK871">
        <v>72316.134533780103</v>
      </c>
      <c r="BL871">
        <v>0</v>
      </c>
    </row>
    <row r="872" spans="1:64" x14ac:dyDescent="0.3">
      <c r="A872">
        <v>10455</v>
      </c>
      <c r="B872">
        <v>13.981999999999999</v>
      </c>
      <c r="C872">
        <v>764.40252999999996</v>
      </c>
      <c r="D872">
        <f t="shared" si="13"/>
        <v>3.113533114297343</v>
      </c>
      <c r="E872" t="s">
        <v>2853</v>
      </c>
      <c r="F872" t="s">
        <v>512</v>
      </c>
      <c r="G872" t="s">
        <v>62</v>
      </c>
      <c r="H872">
        <v>0.67</v>
      </c>
      <c r="I872" t="b">
        <v>1</v>
      </c>
      <c r="J872">
        <v>6.56</v>
      </c>
      <c r="K872">
        <v>764.40490999999997</v>
      </c>
      <c r="L872" t="s">
        <v>2854</v>
      </c>
      <c r="M872" t="s">
        <v>1598</v>
      </c>
      <c r="N872" t="s">
        <v>2855</v>
      </c>
      <c r="O872" t="s">
        <v>2856</v>
      </c>
      <c r="P872">
        <v>530</v>
      </c>
      <c r="Q872" t="b">
        <v>0</v>
      </c>
      <c r="R872" t="b">
        <v>1</v>
      </c>
      <c r="S872" t="b">
        <v>0</v>
      </c>
      <c r="T872" t="s">
        <v>63</v>
      </c>
      <c r="U872" t="b">
        <v>0</v>
      </c>
      <c r="V872" t="b">
        <v>0</v>
      </c>
      <c r="W872">
        <v>10455</v>
      </c>
      <c r="X872">
        <v>0</v>
      </c>
      <c r="Y872">
        <v>0</v>
      </c>
      <c r="Z872">
        <v>0.99</v>
      </c>
      <c r="AA872">
        <v>0.48</v>
      </c>
      <c r="AB872">
        <v>0.54</v>
      </c>
      <c r="AC872">
        <v>0.75</v>
      </c>
      <c r="AD872">
        <v>2</v>
      </c>
      <c r="AE872">
        <v>0.5</v>
      </c>
      <c r="AF872">
        <v>1.36</v>
      </c>
      <c r="AG872">
        <v>104.85</v>
      </c>
      <c r="AH872" t="s">
        <v>493</v>
      </c>
      <c r="AI872" t="s">
        <v>2857</v>
      </c>
      <c r="AJ872" t="s">
        <v>2858</v>
      </c>
      <c r="AK872">
        <v>4247842</v>
      </c>
      <c r="AL872">
        <v>3867196</v>
      </c>
      <c r="AM872">
        <v>2030737</v>
      </c>
      <c r="AN872">
        <v>2953788</v>
      </c>
      <c r="AO872">
        <v>4400624</v>
      </c>
      <c r="AP872">
        <v>3549190</v>
      </c>
      <c r="AQ872">
        <v>3855797</v>
      </c>
      <c r="AR872">
        <v>4996895</v>
      </c>
      <c r="AS872">
        <v>3980703</v>
      </c>
      <c r="AT872">
        <v>4445350</v>
      </c>
      <c r="AU872">
        <v>4337159</v>
      </c>
      <c r="AV872">
        <v>3299943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3381924.8557730601</v>
      </c>
      <c r="BD872">
        <v>3634533.95977792</v>
      </c>
      <c r="BE872">
        <v>4277798.6011888599</v>
      </c>
      <c r="BF872">
        <v>4027483.9655328402</v>
      </c>
      <c r="BG872">
        <v>0</v>
      </c>
      <c r="BH872">
        <v>1185539.2671701701</v>
      </c>
      <c r="BI872">
        <v>727183.67515396897</v>
      </c>
      <c r="BJ872">
        <v>625879.63257093006</v>
      </c>
      <c r="BK872">
        <v>632386.88557924295</v>
      </c>
      <c r="BL872">
        <v>0</v>
      </c>
    </row>
    <row r="873" spans="1:64" x14ac:dyDescent="0.3">
      <c r="A873">
        <v>11251</v>
      </c>
      <c r="B873">
        <v>16.850000000000001</v>
      </c>
      <c r="C873">
        <v>806.44939999999997</v>
      </c>
      <c r="D873">
        <f t="shared" si="13"/>
        <v>3.0999988964680592</v>
      </c>
      <c r="E873" t="s">
        <v>3152</v>
      </c>
      <c r="F873" t="s">
        <v>512</v>
      </c>
      <c r="G873" t="s">
        <v>62</v>
      </c>
      <c r="H873">
        <v>0.67</v>
      </c>
      <c r="I873" t="b">
        <v>1</v>
      </c>
      <c r="J873">
        <v>7.29</v>
      </c>
      <c r="K873">
        <v>806.45190000000002</v>
      </c>
      <c r="L873" t="s">
        <v>3153</v>
      </c>
      <c r="M873" t="s">
        <v>1598</v>
      </c>
      <c r="N873" t="s">
        <v>3154</v>
      </c>
      <c r="O873" t="s">
        <v>3155</v>
      </c>
      <c r="P873">
        <v>530</v>
      </c>
      <c r="Q873" t="b">
        <v>0</v>
      </c>
      <c r="R873" t="b">
        <v>1</v>
      </c>
      <c r="S873" t="b">
        <v>0</v>
      </c>
      <c r="T873" t="s">
        <v>63</v>
      </c>
      <c r="U873" t="b">
        <v>0</v>
      </c>
      <c r="V873" t="b">
        <v>0</v>
      </c>
      <c r="W873">
        <v>11251</v>
      </c>
      <c r="X873">
        <v>0</v>
      </c>
      <c r="Y873">
        <v>0</v>
      </c>
      <c r="Z873">
        <v>0.99</v>
      </c>
      <c r="AA873">
        <v>0.5</v>
      </c>
      <c r="AB873">
        <v>0.56999999999999995</v>
      </c>
      <c r="AC873">
        <v>0.75</v>
      </c>
      <c r="AD873">
        <v>2</v>
      </c>
      <c r="AE873">
        <v>0.5</v>
      </c>
      <c r="AF873">
        <v>1.37</v>
      </c>
      <c r="AG873">
        <v>342.89</v>
      </c>
      <c r="AH873" t="s">
        <v>494</v>
      </c>
      <c r="AI873" t="s">
        <v>3156</v>
      </c>
      <c r="AJ873" t="s">
        <v>3157</v>
      </c>
      <c r="AK873">
        <v>8580667</v>
      </c>
      <c r="AL873">
        <v>7956257</v>
      </c>
      <c r="AM873">
        <v>3951574</v>
      </c>
      <c r="AN873">
        <v>5293277</v>
      </c>
      <c r="AO873">
        <v>7609619</v>
      </c>
      <c r="AP873">
        <v>6478043</v>
      </c>
      <c r="AQ873">
        <v>6886871</v>
      </c>
      <c r="AR873">
        <v>8432922</v>
      </c>
      <c r="AS873">
        <v>7021221</v>
      </c>
      <c r="AT873">
        <v>6396385</v>
      </c>
      <c r="AU873">
        <v>6627523</v>
      </c>
      <c r="AV873">
        <v>4985722</v>
      </c>
      <c r="AW873">
        <v>0</v>
      </c>
      <c r="AX873">
        <v>11413</v>
      </c>
      <c r="AY873">
        <v>0</v>
      </c>
      <c r="AZ873">
        <v>0</v>
      </c>
      <c r="BA873">
        <v>0</v>
      </c>
      <c r="BB873">
        <v>0</v>
      </c>
      <c r="BC873">
        <v>6829499.3547169603</v>
      </c>
      <c r="BD873">
        <v>6460312.8881994197</v>
      </c>
      <c r="BE873">
        <v>7447004.7664910099</v>
      </c>
      <c r="BF873">
        <v>6003210.1117836796</v>
      </c>
      <c r="BG873">
        <v>1902.12432759016</v>
      </c>
      <c r="BH873">
        <v>2511834.8419580301</v>
      </c>
      <c r="BI873">
        <v>1158273.1577276001</v>
      </c>
      <c r="BJ873">
        <v>856468.17192631494</v>
      </c>
      <c r="BK873">
        <v>888717.12035394204</v>
      </c>
      <c r="BL873">
        <v>4659.2340299304497</v>
      </c>
    </row>
    <row r="874" spans="1:64" x14ac:dyDescent="0.3">
      <c r="A874">
        <v>9266</v>
      </c>
      <c r="B874">
        <v>15.138999999999999</v>
      </c>
      <c r="C874">
        <v>706.41845999999998</v>
      </c>
      <c r="D874">
        <f t="shared" si="13"/>
        <v>3.0152009017256258</v>
      </c>
      <c r="E874" t="s">
        <v>2182</v>
      </c>
      <c r="F874" t="s">
        <v>512</v>
      </c>
      <c r="G874" t="s">
        <v>62</v>
      </c>
      <c r="H874">
        <v>0.06</v>
      </c>
      <c r="I874" t="b">
        <v>0</v>
      </c>
      <c r="J874">
        <v>7.13</v>
      </c>
      <c r="K874">
        <v>706.42058999999995</v>
      </c>
      <c r="L874" t="s">
        <v>2183</v>
      </c>
      <c r="M874" t="s">
        <v>1598</v>
      </c>
      <c r="N874" t="s">
        <v>2184</v>
      </c>
      <c r="O874" t="s">
        <v>2185</v>
      </c>
      <c r="P874">
        <v>530</v>
      </c>
      <c r="Q874" t="b">
        <v>0</v>
      </c>
      <c r="R874" t="b">
        <v>1</v>
      </c>
      <c r="S874" t="b">
        <v>0</v>
      </c>
      <c r="T874" t="s">
        <v>63</v>
      </c>
      <c r="U874" t="b">
        <v>0</v>
      </c>
      <c r="V874" t="b">
        <v>0</v>
      </c>
      <c r="W874">
        <v>9266</v>
      </c>
      <c r="X874">
        <v>0</v>
      </c>
      <c r="Y874">
        <v>0</v>
      </c>
      <c r="Z874">
        <v>0.99</v>
      </c>
      <c r="AA874">
        <v>-1</v>
      </c>
      <c r="AB874">
        <v>-1</v>
      </c>
      <c r="AC874">
        <v>-1</v>
      </c>
      <c r="AD874">
        <v>-1</v>
      </c>
      <c r="AE874">
        <v>-1</v>
      </c>
      <c r="AF874">
        <v>0.99</v>
      </c>
      <c r="AG874">
        <v>68.709999999999994</v>
      </c>
      <c r="AH874" t="s">
        <v>496</v>
      </c>
      <c r="AI874" t="s">
        <v>2186</v>
      </c>
      <c r="AJ874" t="s">
        <v>62</v>
      </c>
      <c r="AK874">
        <v>1956367</v>
      </c>
      <c r="AL874">
        <v>1819856</v>
      </c>
      <c r="AM874">
        <v>1987682</v>
      </c>
      <c r="AN874">
        <v>1384694</v>
      </c>
      <c r="AO874">
        <v>1949436</v>
      </c>
      <c r="AP874">
        <v>2078097</v>
      </c>
      <c r="AQ874">
        <v>2142647</v>
      </c>
      <c r="AR874">
        <v>1506310</v>
      </c>
      <c r="AS874">
        <v>1827046</v>
      </c>
      <c r="AT874">
        <v>1974213</v>
      </c>
      <c r="AU874">
        <v>2078486</v>
      </c>
      <c r="AV874">
        <v>2242412</v>
      </c>
      <c r="AW874">
        <v>0</v>
      </c>
      <c r="AX874">
        <v>0</v>
      </c>
      <c r="AY874">
        <v>0</v>
      </c>
      <c r="AZ874">
        <v>0</v>
      </c>
      <c r="BA874">
        <v>6839</v>
      </c>
      <c r="BB874">
        <v>0</v>
      </c>
      <c r="BC874">
        <v>1921301.4262919701</v>
      </c>
      <c r="BD874">
        <v>1804075.6944353201</v>
      </c>
      <c r="BE874">
        <v>1825334.2877138499</v>
      </c>
      <c r="BF874">
        <v>2098370.1571178599</v>
      </c>
      <c r="BG874">
        <v>1139.7799352556499</v>
      </c>
      <c r="BH874">
        <v>89238.690494994793</v>
      </c>
      <c r="BI874">
        <v>368848.42090233299</v>
      </c>
      <c r="BJ874">
        <v>318171.83552913298</v>
      </c>
      <c r="BK874">
        <v>135200.87727405701</v>
      </c>
      <c r="BL874">
        <v>2791.87926043878</v>
      </c>
    </row>
    <row r="875" spans="1:64" x14ac:dyDescent="0.3">
      <c r="A875">
        <v>9853</v>
      </c>
      <c r="B875">
        <v>16.850000000000001</v>
      </c>
      <c r="C875">
        <v>734.44970999999998</v>
      </c>
      <c r="D875">
        <f t="shared" si="13"/>
        <v>2.9818154191464905</v>
      </c>
      <c r="E875" t="s">
        <v>2540</v>
      </c>
      <c r="F875" t="s">
        <v>512</v>
      </c>
      <c r="G875" t="s">
        <v>62</v>
      </c>
      <c r="H875">
        <v>0.67</v>
      </c>
      <c r="I875" t="b">
        <v>0</v>
      </c>
      <c r="J875">
        <v>7.5</v>
      </c>
      <c r="K875">
        <v>734.45190000000002</v>
      </c>
      <c r="L875" t="s">
        <v>2541</v>
      </c>
      <c r="M875" t="s">
        <v>1598</v>
      </c>
      <c r="N875" t="s">
        <v>2542</v>
      </c>
      <c r="O875" t="s">
        <v>2543</v>
      </c>
      <c r="P875">
        <v>530</v>
      </c>
      <c r="Q875" t="b">
        <v>0</v>
      </c>
      <c r="R875" t="b">
        <v>1</v>
      </c>
      <c r="S875" t="b">
        <v>0</v>
      </c>
      <c r="T875" t="s">
        <v>63</v>
      </c>
      <c r="U875" t="b">
        <v>0</v>
      </c>
      <c r="V875" t="b">
        <v>0</v>
      </c>
      <c r="W875">
        <v>9853</v>
      </c>
      <c r="X875">
        <v>0</v>
      </c>
      <c r="Y875">
        <v>0</v>
      </c>
      <c r="Z875">
        <v>1</v>
      </c>
      <c r="AA875">
        <v>-1</v>
      </c>
      <c r="AB875">
        <v>-1</v>
      </c>
      <c r="AC875">
        <v>-1</v>
      </c>
      <c r="AD875">
        <v>-1</v>
      </c>
      <c r="AE875">
        <v>-1</v>
      </c>
      <c r="AF875">
        <v>1</v>
      </c>
      <c r="AG875">
        <v>116.91</v>
      </c>
      <c r="AH875" t="s">
        <v>498</v>
      </c>
      <c r="AI875" t="s">
        <v>2544</v>
      </c>
      <c r="AJ875" t="s">
        <v>62</v>
      </c>
      <c r="AK875">
        <v>2974623</v>
      </c>
      <c r="AL875">
        <v>3528786</v>
      </c>
      <c r="AM875">
        <v>3251163</v>
      </c>
      <c r="AN875">
        <v>2950631</v>
      </c>
      <c r="AO875">
        <v>3015123</v>
      </c>
      <c r="AP875">
        <v>2763790</v>
      </c>
      <c r="AQ875">
        <v>3051300</v>
      </c>
      <c r="AR875">
        <v>2976380</v>
      </c>
      <c r="AS875">
        <v>2842121</v>
      </c>
      <c r="AT875">
        <v>2461525</v>
      </c>
      <c r="AU875">
        <v>2852485</v>
      </c>
      <c r="AV875">
        <v>3080521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3251524.3677504198</v>
      </c>
      <c r="BD875">
        <v>2909847.9683773201</v>
      </c>
      <c r="BE875">
        <v>2956600.19069514</v>
      </c>
      <c r="BF875">
        <v>2798176.9986649901</v>
      </c>
      <c r="BG875">
        <v>0</v>
      </c>
      <c r="BH875">
        <v>277081.656823745</v>
      </c>
      <c r="BI875">
        <v>130535.446520143</v>
      </c>
      <c r="BJ875">
        <v>105983.06376093</v>
      </c>
      <c r="BK875">
        <v>313051.40092947998</v>
      </c>
      <c r="BL875">
        <v>0</v>
      </c>
    </row>
    <row r="876" spans="1:64" x14ac:dyDescent="0.3">
      <c r="A876">
        <v>10816</v>
      </c>
      <c r="B876">
        <v>13.189</v>
      </c>
      <c r="C876">
        <v>782.45421999999996</v>
      </c>
      <c r="D876">
        <f t="shared" si="13"/>
        <v>2.9650384898299715</v>
      </c>
      <c r="E876" t="s">
        <v>2987</v>
      </c>
      <c r="F876" t="s">
        <v>512</v>
      </c>
      <c r="G876" t="s">
        <v>62</v>
      </c>
      <c r="H876">
        <v>0.22</v>
      </c>
      <c r="I876" t="b">
        <v>0</v>
      </c>
      <c r="J876">
        <v>7.28</v>
      </c>
      <c r="K876">
        <v>782.45190000000002</v>
      </c>
      <c r="L876" t="s">
        <v>2988</v>
      </c>
      <c r="M876" t="s">
        <v>1598</v>
      </c>
      <c r="N876" t="s">
        <v>2989</v>
      </c>
      <c r="O876" t="s">
        <v>2990</v>
      </c>
      <c r="P876">
        <v>530</v>
      </c>
      <c r="Q876" t="b">
        <v>0</v>
      </c>
      <c r="R876" t="b">
        <v>1</v>
      </c>
      <c r="S876" t="b">
        <v>0</v>
      </c>
      <c r="T876" t="s">
        <v>63</v>
      </c>
      <c r="U876" t="b">
        <v>0</v>
      </c>
      <c r="V876" t="b">
        <v>0</v>
      </c>
      <c r="W876">
        <v>10816</v>
      </c>
      <c r="X876">
        <v>0</v>
      </c>
      <c r="Y876">
        <v>0</v>
      </c>
      <c r="Z876">
        <v>0.99</v>
      </c>
      <c r="AA876">
        <v>-1</v>
      </c>
      <c r="AB876">
        <v>-1</v>
      </c>
      <c r="AC876">
        <v>-1</v>
      </c>
      <c r="AD876">
        <v>-1</v>
      </c>
      <c r="AE876">
        <v>-1</v>
      </c>
      <c r="AF876">
        <v>0.99</v>
      </c>
      <c r="AG876">
        <v>40.68</v>
      </c>
      <c r="AH876" t="s">
        <v>500</v>
      </c>
      <c r="AI876" t="s">
        <v>2991</v>
      </c>
      <c r="AJ876" t="s">
        <v>62</v>
      </c>
      <c r="AK876">
        <v>644729</v>
      </c>
      <c r="AL876">
        <v>610578</v>
      </c>
      <c r="AM876">
        <v>703978</v>
      </c>
      <c r="AN876">
        <v>544202</v>
      </c>
      <c r="AO876">
        <v>599330</v>
      </c>
      <c r="AP876">
        <v>513613</v>
      </c>
      <c r="AQ876">
        <v>885912</v>
      </c>
      <c r="AR876">
        <v>963393</v>
      </c>
      <c r="AS876">
        <v>789638</v>
      </c>
      <c r="AT876">
        <v>599512</v>
      </c>
      <c r="AU876">
        <v>674159</v>
      </c>
      <c r="AV876">
        <v>589097</v>
      </c>
      <c r="AW876">
        <v>0</v>
      </c>
      <c r="AX876">
        <v>0</v>
      </c>
      <c r="AY876">
        <v>0</v>
      </c>
      <c r="AZ876">
        <v>0</v>
      </c>
      <c r="BA876">
        <v>6102</v>
      </c>
      <c r="BB876">
        <v>0</v>
      </c>
      <c r="BC876">
        <v>653094.94338879397</v>
      </c>
      <c r="BD876">
        <v>552381.61583162495</v>
      </c>
      <c r="BE876">
        <v>879647.71414879896</v>
      </c>
      <c r="BF876">
        <v>620922.74367373902</v>
      </c>
      <c r="BG876">
        <v>1017.0420229038</v>
      </c>
      <c r="BH876">
        <v>47258.9645375092</v>
      </c>
      <c r="BI876">
        <v>43440.244492392099</v>
      </c>
      <c r="BJ876">
        <v>87046.613459828804</v>
      </c>
      <c r="BK876">
        <v>46396.807053312499</v>
      </c>
      <c r="BL876">
        <v>2491.2340030823202</v>
      </c>
    </row>
    <row r="877" spans="1:64" x14ac:dyDescent="0.3">
      <c r="A877">
        <v>10979</v>
      </c>
      <c r="B877">
        <v>15.641999999999999</v>
      </c>
      <c r="C877">
        <v>792.43395999999996</v>
      </c>
      <c r="D877">
        <f t="shared" si="13"/>
        <v>2.851964540555803</v>
      </c>
      <c r="E877" t="s">
        <v>3042</v>
      </c>
      <c r="F877" t="s">
        <v>512</v>
      </c>
      <c r="G877" t="s">
        <v>62</v>
      </c>
      <c r="H877">
        <v>0.67</v>
      </c>
      <c r="I877" t="b">
        <v>1</v>
      </c>
      <c r="J877">
        <v>6.77</v>
      </c>
      <c r="K877">
        <v>792.43622000000005</v>
      </c>
      <c r="L877" t="s">
        <v>3043</v>
      </c>
      <c r="M877" t="s">
        <v>1598</v>
      </c>
      <c r="N877" t="s">
        <v>3044</v>
      </c>
      <c r="O877" t="s">
        <v>3045</v>
      </c>
      <c r="P877">
        <v>530</v>
      </c>
      <c r="Q877" t="b">
        <v>0</v>
      </c>
      <c r="R877" t="b">
        <v>1</v>
      </c>
      <c r="S877" t="b">
        <v>0</v>
      </c>
      <c r="T877" t="s">
        <v>63</v>
      </c>
      <c r="U877" t="b">
        <v>0</v>
      </c>
      <c r="V877" t="b">
        <v>0</v>
      </c>
      <c r="W877">
        <v>10979</v>
      </c>
      <c r="X877">
        <v>0</v>
      </c>
      <c r="Y877">
        <v>0</v>
      </c>
      <c r="Z877">
        <v>0.99</v>
      </c>
      <c r="AA877" t="s">
        <v>62</v>
      </c>
      <c r="AB877" t="s">
        <v>62</v>
      </c>
      <c r="AC877" t="s">
        <v>62</v>
      </c>
      <c r="AD877">
        <v>2</v>
      </c>
      <c r="AE877" t="s">
        <v>62</v>
      </c>
      <c r="AF877">
        <v>0.49</v>
      </c>
      <c r="AG877">
        <v>358.1</v>
      </c>
      <c r="AH877" t="s">
        <v>503</v>
      </c>
      <c r="AI877" t="s">
        <v>3046</v>
      </c>
      <c r="AJ877" t="s">
        <v>3047</v>
      </c>
      <c r="AK877">
        <v>14430731</v>
      </c>
      <c r="AL877">
        <v>12216643</v>
      </c>
      <c r="AM877">
        <v>6722458</v>
      </c>
      <c r="AN877">
        <v>9475688</v>
      </c>
      <c r="AO877">
        <v>13251727</v>
      </c>
      <c r="AP877">
        <v>10640312</v>
      </c>
      <c r="AQ877">
        <v>9785295</v>
      </c>
      <c r="AR877">
        <v>13069285</v>
      </c>
      <c r="AS877">
        <v>10959062</v>
      </c>
      <c r="AT877">
        <v>10681281</v>
      </c>
      <c r="AU877">
        <v>10586345</v>
      </c>
      <c r="AV877">
        <v>7997132</v>
      </c>
      <c r="AW877">
        <v>0</v>
      </c>
      <c r="AX877">
        <v>7357</v>
      </c>
      <c r="AY877">
        <v>0</v>
      </c>
      <c r="AZ877">
        <v>0</v>
      </c>
      <c r="BA877">
        <v>0</v>
      </c>
      <c r="BB877">
        <v>0</v>
      </c>
      <c r="BC877">
        <v>11123277.115153801</v>
      </c>
      <c r="BD877">
        <v>11122575.7762373</v>
      </c>
      <c r="BE877">
        <v>11271214.4089501</v>
      </c>
      <c r="BF877">
        <v>9754919.0609674398</v>
      </c>
      <c r="BG877">
        <v>1226.1040678347399</v>
      </c>
      <c r="BH877">
        <v>3968747.3010105402</v>
      </c>
      <c r="BI877">
        <v>1933662.7547996701</v>
      </c>
      <c r="BJ877">
        <v>1664099.40867299</v>
      </c>
      <c r="BK877">
        <v>1523028.31707988</v>
      </c>
      <c r="BL877">
        <v>3003.3293377459399</v>
      </c>
    </row>
    <row r="878" spans="1:64" x14ac:dyDescent="0.3">
      <c r="A878">
        <v>10456</v>
      </c>
      <c r="B878">
        <v>14.311999999999999</v>
      </c>
      <c r="C878">
        <v>764.40282999999999</v>
      </c>
      <c r="D878">
        <f t="shared" si="13"/>
        <v>2.7210709569854798</v>
      </c>
      <c r="E878" t="s">
        <v>2853</v>
      </c>
      <c r="F878" t="s">
        <v>512</v>
      </c>
      <c r="G878" t="s">
        <v>62</v>
      </c>
      <c r="H878">
        <v>0.67</v>
      </c>
      <c r="I878" t="b">
        <v>1</v>
      </c>
      <c r="J878">
        <v>6.56</v>
      </c>
      <c r="K878">
        <v>764.40490999999997</v>
      </c>
      <c r="L878" t="s">
        <v>2854</v>
      </c>
      <c r="M878" t="s">
        <v>1598</v>
      </c>
      <c r="N878" t="s">
        <v>2855</v>
      </c>
      <c r="O878" t="s">
        <v>2856</v>
      </c>
      <c r="P878">
        <v>530</v>
      </c>
      <c r="Q878" t="b">
        <v>0</v>
      </c>
      <c r="R878" t="b">
        <v>1</v>
      </c>
      <c r="S878" t="b">
        <v>0</v>
      </c>
      <c r="T878" t="s">
        <v>63</v>
      </c>
      <c r="U878" t="b">
        <v>0</v>
      </c>
      <c r="V878" t="b">
        <v>0</v>
      </c>
      <c r="W878">
        <v>10456</v>
      </c>
      <c r="X878">
        <v>0</v>
      </c>
      <c r="Y878">
        <v>0</v>
      </c>
      <c r="Z878">
        <v>0.99</v>
      </c>
      <c r="AA878" t="s">
        <v>62</v>
      </c>
      <c r="AB878" t="s">
        <v>62</v>
      </c>
      <c r="AC878" t="s">
        <v>62</v>
      </c>
      <c r="AD878">
        <v>2</v>
      </c>
      <c r="AE878" t="s">
        <v>62</v>
      </c>
      <c r="AF878">
        <v>0.5</v>
      </c>
      <c r="AG878">
        <v>112.1</v>
      </c>
      <c r="AH878" t="s">
        <v>495</v>
      </c>
      <c r="AI878" t="s">
        <v>2859</v>
      </c>
      <c r="AJ878" t="s">
        <v>2860</v>
      </c>
      <c r="AK878">
        <v>3655881</v>
      </c>
      <c r="AL878">
        <v>3210873</v>
      </c>
      <c r="AM878">
        <v>1508250</v>
      </c>
      <c r="AN878">
        <v>2869179</v>
      </c>
      <c r="AO878">
        <v>3936719</v>
      </c>
      <c r="AP878">
        <v>3503351</v>
      </c>
      <c r="AQ878">
        <v>3709737</v>
      </c>
      <c r="AR878">
        <v>4398436</v>
      </c>
      <c r="AS878">
        <v>3944657</v>
      </c>
      <c r="AT878">
        <v>4678738</v>
      </c>
      <c r="AU878">
        <v>4528394</v>
      </c>
      <c r="AV878">
        <v>3678560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2791668.3284213599</v>
      </c>
      <c r="BD878">
        <v>3436416.3445029901</v>
      </c>
      <c r="BE878">
        <v>4017610.1568807</v>
      </c>
      <c r="BF878">
        <v>4295230.8902160199</v>
      </c>
      <c r="BG878">
        <v>0</v>
      </c>
      <c r="BH878">
        <v>1133525.2338422399</v>
      </c>
      <c r="BI878">
        <v>536908.58790497296</v>
      </c>
      <c r="BJ878">
        <v>350097.77260717202</v>
      </c>
      <c r="BK878">
        <v>539316.86901880999</v>
      </c>
      <c r="BL878">
        <v>0</v>
      </c>
    </row>
    <row r="879" spans="1:64" x14ac:dyDescent="0.3">
      <c r="A879">
        <v>10207</v>
      </c>
      <c r="B879">
        <v>13.487</v>
      </c>
      <c r="C879">
        <v>750.38726999999994</v>
      </c>
      <c r="D879">
        <f t="shared" si="13"/>
        <v>2.6786096944790385</v>
      </c>
      <c r="E879" t="s">
        <v>2722</v>
      </c>
      <c r="F879" t="s">
        <v>512</v>
      </c>
      <c r="G879" t="s">
        <v>62</v>
      </c>
      <c r="H879">
        <v>0.61</v>
      </c>
      <c r="I879" t="b">
        <v>0</v>
      </c>
      <c r="J879">
        <v>6.36</v>
      </c>
      <c r="K879">
        <v>750.38927999999999</v>
      </c>
      <c r="L879" t="s">
        <v>2723</v>
      </c>
      <c r="M879" t="s">
        <v>1598</v>
      </c>
      <c r="N879" t="s">
        <v>2724</v>
      </c>
      <c r="O879" t="s">
        <v>2725</v>
      </c>
      <c r="P879">
        <v>530</v>
      </c>
      <c r="Q879" t="b">
        <v>0</v>
      </c>
      <c r="R879" t="b">
        <v>1</v>
      </c>
      <c r="S879" t="b">
        <v>0</v>
      </c>
      <c r="T879" t="s">
        <v>63</v>
      </c>
      <c r="U879" t="b">
        <v>0</v>
      </c>
      <c r="V879" t="b">
        <v>0</v>
      </c>
      <c r="W879">
        <v>10207</v>
      </c>
      <c r="X879">
        <v>0</v>
      </c>
      <c r="Y879">
        <v>0</v>
      </c>
      <c r="Z879">
        <v>0.99</v>
      </c>
      <c r="AA879">
        <v>-1</v>
      </c>
      <c r="AB879">
        <v>-1</v>
      </c>
      <c r="AC879">
        <v>-1</v>
      </c>
      <c r="AD879">
        <v>-1</v>
      </c>
      <c r="AE879">
        <v>-1</v>
      </c>
      <c r="AF879">
        <v>0.99</v>
      </c>
      <c r="AG879">
        <v>47.97</v>
      </c>
      <c r="AH879" t="s">
        <v>495</v>
      </c>
      <c r="AI879" t="s">
        <v>2726</v>
      </c>
      <c r="AJ879" t="s">
        <v>62</v>
      </c>
      <c r="AK879">
        <v>908153</v>
      </c>
      <c r="AL879">
        <v>845208</v>
      </c>
      <c r="AM879">
        <v>449342</v>
      </c>
      <c r="AN879">
        <v>815648</v>
      </c>
      <c r="AO879">
        <v>1160100</v>
      </c>
      <c r="AP879">
        <v>998261</v>
      </c>
      <c r="AQ879">
        <v>1220260</v>
      </c>
      <c r="AR879">
        <v>1380411</v>
      </c>
      <c r="AS879">
        <v>1264566</v>
      </c>
      <c r="AT879">
        <v>1631711</v>
      </c>
      <c r="AU879">
        <v>1681256</v>
      </c>
      <c r="AV879">
        <v>1318466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734233.96970233298</v>
      </c>
      <c r="BD879">
        <v>991336.25170429703</v>
      </c>
      <c r="BE879">
        <v>1288412.1335682201</v>
      </c>
      <c r="BF879">
        <v>1543810.9401710399</v>
      </c>
      <c r="BG879">
        <v>0</v>
      </c>
      <c r="BH879">
        <v>248723.12816456199</v>
      </c>
      <c r="BI879">
        <v>172330.16731983601</v>
      </c>
      <c r="BJ879">
        <v>82695.8362804879</v>
      </c>
      <c r="BK879">
        <v>196720.69289176</v>
      </c>
      <c r="BL879">
        <v>0</v>
      </c>
    </row>
    <row r="880" spans="1:64" x14ac:dyDescent="0.3">
      <c r="A880">
        <v>11217</v>
      </c>
      <c r="B880">
        <v>15.287000000000001</v>
      </c>
      <c r="C880">
        <v>804.43407999999999</v>
      </c>
      <c r="D880">
        <f t="shared" si="13"/>
        <v>2.6602481922730772</v>
      </c>
      <c r="E880" t="s">
        <v>3126</v>
      </c>
      <c r="F880" t="s">
        <v>512</v>
      </c>
      <c r="G880" t="s">
        <v>62</v>
      </c>
      <c r="H880">
        <v>0.67</v>
      </c>
      <c r="I880" t="b">
        <v>0</v>
      </c>
      <c r="J880">
        <v>6.89</v>
      </c>
      <c r="K880">
        <v>804.43622000000005</v>
      </c>
      <c r="L880" t="s">
        <v>3127</v>
      </c>
      <c r="M880" t="s">
        <v>1598</v>
      </c>
      <c r="N880" t="s">
        <v>3128</v>
      </c>
      <c r="O880" t="s">
        <v>3129</v>
      </c>
      <c r="P880">
        <v>530</v>
      </c>
      <c r="Q880" t="b">
        <v>0</v>
      </c>
      <c r="R880" t="b">
        <v>1</v>
      </c>
      <c r="S880" t="b">
        <v>0</v>
      </c>
      <c r="T880" t="s">
        <v>63</v>
      </c>
      <c r="U880" t="b">
        <v>0</v>
      </c>
      <c r="V880" t="b">
        <v>0</v>
      </c>
      <c r="W880">
        <v>11217</v>
      </c>
      <c r="X880">
        <v>0</v>
      </c>
      <c r="Y880">
        <v>0</v>
      </c>
      <c r="Z880">
        <v>1</v>
      </c>
      <c r="AA880">
        <v>-1</v>
      </c>
      <c r="AB880">
        <v>-1</v>
      </c>
      <c r="AC880">
        <v>-1</v>
      </c>
      <c r="AD880">
        <v>-1</v>
      </c>
      <c r="AE880">
        <v>-1</v>
      </c>
      <c r="AF880">
        <v>1</v>
      </c>
      <c r="AG880">
        <v>73.56</v>
      </c>
      <c r="AH880" t="s">
        <v>494</v>
      </c>
      <c r="AI880" t="s">
        <v>3130</v>
      </c>
      <c r="AJ880" t="s">
        <v>62</v>
      </c>
      <c r="AK880">
        <v>1817726</v>
      </c>
      <c r="AL880">
        <v>1760657</v>
      </c>
      <c r="AM880">
        <v>919186</v>
      </c>
      <c r="AN880">
        <v>1143315</v>
      </c>
      <c r="AO880">
        <v>1805163</v>
      </c>
      <c r="AP880">
        <v>1685183</v>
      </c>
      <c r="AQ880">
        <v>1176070</v>
      </c>
      <c r="AR880">
        <v>1476260</v>
      </c>
      <c r="AS880">
        <v>1306318</v>
      </c>
      <c r="AT880">
        <v>1343632</v>
      </c>
      <c r="AU880">
        <v>1288203</v>
      </c>
      <c r="AV880">
        <v>1097640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1499189.7155009101</v>
      </c>
      <c r="BD880">
        <v>1544553.6440399799</v>
      </c>
      <c r="BE880">
        <v>1319549.43298358</v>
      </c>
      <c r="BF880">
        <v>1243158.13212595</v>
      </c>
      <c r="BG880">
        <v>0</v>
      </c>
      <c r="BH880">
        <v>503107.37119847001</v>
      </c>
      <c r="BI880">
        <v>352622.839128241</v>
      </c>
      <c r="BJ880">
        <v>150531.42182147299</v>
      </c>
      <c r="BK880">
        <v>129033.99769268</v>
      </c>
      <c r="BL880">
        <v>0</v>
      </c>
    </row>
    <row r="881" spans="1:64" x14ac:dyDescent="0.3">
      <c r="A881">
        <v>8978</v>
      </c>
      <c r="B881">
        <v>14.314</v>
      </c>
      <c r="C881">
        <v>692.40332000000001</v>
      </c>
      <c r="D881">
        <f t="shared" si="13"/>
        <v>2.2963442012054411</v>
      </c>
      <c r="E881" t="s">
        <v>1966</v>
      </c>
      <c r="F881" t="s">
        <v>512</v>
      </c>
      <c r="G881" t="s">
        <v>62</v>
      </c>
      <c r="H881">
        <v>0.28000000000000003</v>
      </c>
      <c r="I881" t="b">
        <v>0</v>
      </c>
      <c r="J881">
        <v>7.06</v>
      </c>
      <c r="K881">
        <v>692.40490999999997</v>
      </c>
      <c r="L881" t="s">
        <v>1967</v>
      </c>
      <c r="M881" t="s">
        <v>1598</v>
      </c>
      <c r="N881" t="s">
        <v>1968</v>
      </c>
      <c r="O881" t="s">
        <v>1969</v>
      </c>
      <c r="P881">
        <v>530</v>
      </c>
      <c r="Q881" t="b">
        <v>0</v>
      </c>
      <c r="R881" t="b">
        <v>1</v>
      </c>
      <c r="S881" t="b">
        <v>0</v>
      </c>
      <c r="T881" t="s">
        <v>63</v>
      </c>
      <c r="U881" t="b">
        <v>0</v>
      </c>
      <c r="V881" t="b">
        <v>0</v>
      </c>
      <c r="W881">
        <v>8978</v>
      </c>
      <c r="X881">
        <v>0</v>
      </c>
      <c r="Y881">
        <v>0</v>
      </c>
      <c r="Z881">
        <v>0.99</v>
      </c>
      <c r="AA881">
        <v>-1</v>
      </c>
      <c r="AB881">
        <v>-1</v>
      </c>
      <c r="AC881">
        <v>-1</v>
      </c>
      <c r="AD881">
        <v>-1</v>
      </c>
      <c r="AE881">
        <v>-1</v>
      </c>
      <c r="AF881">
        <v>0.99</v>
      </c>
      <c r="AG881">
        <v>72.930000000000007</v>
      </c>
      <c r="AH881" t="s">
        <v>493</v>
      </c>
      <c r="AI881" t="s">
        <v>1970</v>
      </c>
      <c r="AJ881" t="s">
        <v>62</v>
      </c>
      <c r="AK881">
        <v>1277151</v>
      </c>
      <c r="AL881">
        <v>1354980</v>
      </c>
      <c r="AM881">
        <v>1408901</v>
      </c>
      <c r="AN881">
        <v>1551091</v>
      </c>
      <c r="AO881">
        <v>1405420</v>
      </c>
      <c r="AP881">
        <v>1562090</v>
      </c>
      <c r="AQ881">
        <v>1524321</v>
      </c>
      <c r="AR881">
        <v>1533327</v>
      </c>
      <c r="AS881">
        <v>1588991</v>
      </c>
      <c r="AT881">
        <v>1693260</v>
      </c>
      <c r="AU881">
        <v>1719498</v>
      </c>
      <c r="AV881">
        <v>1723752</v>
      </c>
      <c r="AW881">
        <v>35737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1347010.9360774499</v>
      </c>
      <c r="BD881">
        <v>1506200.59705758</v>
      </c>
      <c r="BE881">
        <v>1548879.68125369</v>
      </c>
      <c r="BF881">
        <v>1712170.1836891801</v>
      </c>
      <c r="BG881">
        <v>5956.1174980115002</v>
      </c>
      <c r="BH881">
        <v>66235.648982254206</v>
      </c>
      <c r="BI881">
        <v>87451.604402187295</v>
      </c>
      <c r="BJ881">
        <v>35028.055918872902</v>
      </c>
      <c r="BK881">
        <v>16513.9451530308</v>
      </c>
      <c r="BL881">
        <v>14589.448718190601</v>
      </c>
    </row>
    <row r="882" spans="1:64" x14ac:dyDescent="0.3">
      <c r="A882">
        <v>8794</v>
      </c>
      <c r="B882">
        <v>16.452999999999999</v>
      </c>
      <c r="C882">
        <v>682.42211999999995</v>
      </c>
      <c r="D882">
        <f t="shared" si="13"/>
        <v>2.2420191043802973</v>
      </c>
      <c r="E882" t="s">
        <v>1830</v>
      </c>
      <c r="F882" t="s">
        <v>512</v>
      </c>
      <c r="G882" t="s">
        <v>62</v>
      </c>
      <c r="H882">
        <v>0.39</v>
      </c>
      <c r="I882" t="b">
        <v>0</v>
      </c>
      <c r="J882">
        <v>7.24</v>
      </c>
      <c r="K882">
        <v>682.42058999999995</v>
      </c>
      <c r="L882" t="s">
        <v>1831</v>
      </c>
      <c r="M882" t="s">
        <v>1598</v>
      </c>
      <c r="N882" t="s">
        <v>1832</v>
      </c>
      <c r="O882" t="s">
        <v>1833</v>
      </c>
      <c r="P882">
        <v>530</v>
      </c>
      <c r="Q882" t="b">
        <v>0</v>
      </c>
      <c r="R882" t="b">
        <v>1</v>
      </c>
      <c r="S882" t="b">
        <v>0</v>
      </c>
      <c r="T882" t="s">
        <v>63</v>
      </c>
      <c r="U882" t="b">
        <v>0</v>
      </c>
      <c r="V882" t="b">
        <v>0</v>
      </c>
      <c r="W882">
        <v>8794</v>
      </c>
      <c r="X882">
        <v>0</v>
      </c>
      <c r="Y882">
        <v>0</v>
      </c>
      <c r="Z882">
        <v>1</v>
      </c>
      <c r="AA882">
        <v>-1</v>
      </c>
      <c r="AB882">
        <v>-1</v>
      </c>
      <c r="AC882">
        <v>-1</v>
      </c>
      <c r="AD882">
        <v>-1</v>
      </c>
      <c r="AE882">
        <v>-1</v>
      </c>
      <c r="AF882">
        <v>1</v>
      </c>
      <c r="AG882">
        <v>24.31</v>
      </c>
      <c r="AH882" t="s">
        <v>495</v>
      </c>
      <c r="AI882" t="s">
        <v>1835</v>
      </c>
      <c r="AJ882" t="s">
        <v>62</v>
      </c>
      <c r="AK882">
        <v>343665</v>
      </c>
      <c r="AL882">
        <v>299987</v>
      </c>
      <c r="AM882">
        <v>83614</v>
      </c>
      <c r="AN882">
        <v>298236</v>
      </c>
      <c r="AO882">
        <v>405581</v>
      </c>
      <c r="AP882">
        <v>402216</v>
      </c>
      <c r="AQ882">
        <v>336507</v>
      </c>
      <c r="AR882">
        <v>483710</v>
      </c>
      <c r="AS882">
        <v>402982</v>
      </c>
      <c r="AT882">
        <v>481667</v>
      </c>
      <c r="AU882">
        <v>615707</v>
      </c>
      <c r="AV882">
        <v>340676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242421.67168677601</v>
      </c>
      <c r="BD882">
        <v>368677.44285590301</v>
      </c>
      <c r="BE882">
        <v>407733.050526131</v>
      </c>
      <c r="BF882">
        <v>479349.89046435698</v>
      </c>
      <c r="BG882">
        <v>0</v>
      </c>
      <c r="BH882">
        <v>139255.08193387199</v>
      </c>
      <c r="BI882">
        <v>61027.4763996697</v>
      </c>
      <c r="BJ882">
        <v>73716.4846862431</v>
      </c>
      <c r="BK882">
        <v>137529.894780726</v>
      </c>
      <c r="BL882">
        <v>0</v>
      </c>
    </row>
    <row r="883" spans="1:64" x14ac:dyDescent="0.3">
      <c r="A883">
        <v>11461</v>
      </c>
      <c r="B883">
        <v>17.399000000000001</v>
      </c>
      <c r="C883">
        <v>820.46576000000005</v>
      </c>
      <c r="D883">
        <f t="shared" si="13"/>
        <v>2.157306578561331</v>
      </c>
      <c r="E883" t="s">
        <v>3260</v>
      </c>
      <c r="F883" t="s">
        <v>512</v>
      </c>
      <c r="G883" t="s">
        <v>62</v>
      </c>
      <c r="H883">
        <v>0.67</v>
      </c>
      <c r="I883" t="b">
        <v>0</v>
      </c>
      <c r="J883">
        <v>7.26</v>
      </c>
      <c r="K883">
        <v>820.46753000000001</v>
      </c>
      <c r="L883" t="s">
        <v>3261</v>
      </c>
      <c r="M883" t="s">
        <v>1598</v>
      </c>
      <c r="N883" t="s">
        <v>3262</v>
      </c>
      <c r="O883" t="s">
        <v>3263</v>
      </c>
      <c r="P883">
        <v>530</v>
      </c>
      <c r="Q883" t="b">
        <v>0</v>
      </c>
      <c r="R883" t="b">
        <v>1</v>
      </c>
      <c r="S883" t="b">
        <v>0</v>
      </c>
      <c r="T883" t="s">
        <v>63</v>
      </c>
      <c r="U883" t="b">
        <v>0</v>
      </c>
      <c r="V883" t="b">
        <v>0</v>
      </c>
      <c r="W883">
        <v>11461</v>
      </c>
      <c r="X883">
        <v>0</v>
      </c>
      <c r="Y883">
        <v>0</v>
      </c>
      <c r="Z883">
        <v>1</v>
      </c>
      <c r="AA883">
        <v>-1</v>
      </c>
      <c r="AB883">
        <v>-1</v>
      </c>
      <c r="AC883">
        <v>-1</v>
      </c>
      <c r="AD883">
        <v>-1</v>
      </c>
      <c r="AE883">
        <v>-1</v>
      </c>
      <c r="AF883">
        <v>1</v>
      </c>
      <c r="AG883">
        <v>23.96</v>
      </c>
      <c r="AH883" t="s">
        <v>498</v>
      </c>
      <c r="AI883" t="s">
        <v>3264</v>
      </c>
      <c r="AJ883" t="s">
        <v>62</v>
      </c>
      <c r="AK883">
        <v>968803</v>
      </c>
      <c r="AL883">
        <v>1021205</v>
      </c>
      <c r="AM883">
        <v>619444</v>
      </c>
      <c r="AN883">
        <v>358377</v>
      </c>
      <c r="AO883">
        <v>670295</v>
      </c>
      <c r="AP883">
        <v>482711</v>
      </c>
      <c r="AQ883">
        <v>406655</v>
      </c>
      <c r="AR883">
        <v>783634</v>
      </c>
      <c r="AS883">
        <v>387384</v>
      </c>
      <c r="AT883">
        <v>313266</v>
      </c>
      <c r="AU883">
        <v>322986</v>
      </c>
      <c r="AV883">
        <v>218455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869817.24422643206</v>
      </c>
      <c r="BD883">
        <v>503794.388551432</v>
      </c>
      <c r="BE883">
        <v>525891.05135959503</v>
      </c>
      <c r="BF883">
        <v>284902.22688142699</v>
      </c>
      <c r="BG883">
        <v>0</v>
      </c>
      <c r="BH883">
        <v>218406.68532094199</v>
      </c>
      <c r="BI883">
        <v>157024.15020229999</v>
      </c>
      <c r="BJ883">
        <v>223420.15192096599</v>
      </c>
      <c r="BK883">
        <v>57749.864987641697</v>
      </c>
      <c r="BL883">
        <v>0</v>
      </c>
    </row>
    <row r="884" spans="1:64" x14ac:dyDescent="0.3">
      <c r="A884">
        <v>10171</v>
      </c>
      <c r="B884">
        <v>17.417999999999999</v>
      </c>
      <c r="C884">
        <v>748.46600000000001</v>
      </c>
      <c r="D884">
        <f t="shared" si="13"/>
        <v>2.0441768529390631</v>
      </c>
      <c r="E884" t="s">
        <v>2699</v>
      </c>
      <c r="F884" t="s">
        <v>512</v>
      </c>
      <c r="G884" t="s">
        <v>62</v>
      </c>
      <c r="H884">
        <v>0.06</v>
      </c>
      <c r="I884" t="b">
        <v>0</v>
      </c>
      <c r="J884">
        <v>7.61</v>
      </c>
      <c r="K884">
        <v>748.46753000000001</v>
      </c>
      <c r="L884" t="s">
        <v>2700</v>
      </c>
      <c r="M884" t="s">
        <v>1598</v>
      </c>
      <c r="N884" t="s">
        <v>2701</v>
      </c>
      <c r="O884" t="s">
        <v>2702</v>
      </c>
      <c r="P884">
        <v>530</v>
      </c>
      <c r="Q884" t="b">
        <v>0</v>
      </c>
      <c r="R884" t="b">
        <v>1</v>
      </c>
      <c r="S884" t="b">
        <v>0</v>
      </c>
      <c r="T884" t="s">
        <v>63</v>
      </c>
      <c r="U884" t="b">
        <v>0</v>
      </c>
      <c r="V884" t="b">
        <v>0</v>
      </c>
      <c r="W884">
        <v>10171</v>
      </c>
      <c r="X884">
        <v>0</v>
      </c>
      <c r="Y884">
        <v>0</v>
      </c>
      <c r="Z884">
        <v>0.99</v>
      </c>
      <c r="AA884">
        <v>-1</v>
      </c>
      <c r="AB884">
        <v>-1</v>
      </c>
      <c r="AC884">
        <v>-1</v>
      </c>
      <c r="AD884">
        <v>-1</v>
      </c>
      <c r="AE884">
        <v>-1</v>
      </c>
      <c r="AF884">
        <v>0.99</v>
      </c>
      <c r="AG884">
        <v>28.35</v>
      </c>
      <c r="AH884" t="s">
        <v>498</v>
      </c>
      <c r="AI884" t="s">
        <v>2703</v>
      </c>
      <c r="AJ884" t="s">
        <v>62</v>
      </c>
      <c r="AK884">
        <v>456143</v>
      </c>
      <c r="AL884">
        <v>674856</v>
      </c>
      <c r="AM884">
        <v>775543</v>
      </c>
      <c r="AN884">
        <v>265506</v>
      </c>
      <c r="AO884">
        <v>277101</v>
      </c>
      <c r="AP884">
        <v>212688</v>
      </c>
      <c r="AQ884">
        <v>211920</v>
      </c>
      <c r="AR884">
        <v>373043</v>
      </c>
      <c r="AS884">
        <v>177446</v>
      </c>
      <c r="AT884">
        <v>81757</v>
      </c>
      <c r="AU884">
        <v>182751</v>
      </c>
      <c r="AV884">
        <v>176585</v>
      </c>
      <c r="AW884">
        <v>0</v>
      </c>
      <c r="AX884">
        <v>0</v>
      </c>
      <c r="AY884">
        <v>0</v>
      </c>
      <c r="AZ884">
        <v>0</v>
      </c>
      <c r="BA884">
        <v>8078</v>
      </c>
      <c r="BB884">
        <v>0</v>
      </c>
      <c r="BC884">
        <v>635514.01466906001</v>
      </c>
      <c r="BD884">
        <v>251765.00445715099</v>
      </c>
      <c r="BE884">
        <v>254136.42641992099</v>
      </c>
      <c r="BF884">
        <v>147031.103117038</v>
      </c>
      <c r="BG884">
        <v>1346.33046575516</v>
      </c>
      <c r="BH884">
        <v>163293.66393049801</v>
      </c>
      <c r="BI884">
        <v>34335.068144417302</v>
      </c>
      <c r="BJ884">
        <v>104408.690492793</v>
      </c>
      <c r="BK884">
        <v>56612.7522846297</v>
      </c>
      <c r="BL884">
        <v>3297.8226662637799</v>
      </c>
    </row>
    <row r="885" spans="1:64" x14ac:dyDescent="0.3">
      <c r="A885">
        <v>9027</v>
      </c>
      <c r="B885">
        <v>17.027000000000001</v>
      </c>
      <c r="C885">
        <v>694.42200000000003</v>
      </c>
      <c r="D885">
        <f t="shared" si="13"/>
        <v>2.030469747560439</v>
      </c>
      <c r="E885" t="s">
        <v>2024</v>
      </c>
      <c r="F885" t="s">
        <v>512</v>
      </c>
      <c r="G885" t="s">
        <v>62</v>
      </c>
      <c r="H885">
        <v>0.28000000000000003</v>
      </c>
      <c r="I885" t="b">
        <v>0</v>
      </c>
      <c r="J885">
        <v>7.23</v>
      </c>
      <c r="K885">
        <v>694.42058999999995</v>
      </c>
      <c r="L885" t="s">
        <v>2025</v>
      </c>
      <c r="M885" t="s">
        <v>1598</v>
      </c>
      <c r="N885" t="s">
        <v>2026</v>
      </c>
      <c r="O885" t="s">
        <v>2027</v>
      </c>
      <c r="P885">
        <v>530</v>
      </c>
      <c r="Q885" t="b">
        <v>0</v>
      </c>
      <c r="R885" t="b">
        <v>1</v>
      </c>
      <c r="S885" t="b">
        <v>0</v>
      </c>
      <c r="T885" t="s">
        <v>63</v>
      </c>
      <c r="U885" t="b">
        <v>0</v>
      </c>
      <c r="V885" t="b">
        <v>0</v>
      </c>
      <c r="W885">
        <v>9027</v>
      </c>
      <c r="X885">
        <v>0</v>
      </c>
      <c r="Y885">
        <v>0</v>
      </c>
      <c r="Z885">
        <v>1</v>
      </c>
      <c r="AA885">
        <v>-1</v>
      </c>
      <c r="AB885">
        <v>-1</v>
      </c>
      <c r="AC885">
        <v>-1</v>
      </c>
      <c r="AD885">
        <v>-1</v>
      </c>
      <c r="AE885">
        <v>-1</v>
      </c>
      <c r="AF885">
        <v>1</v>
      </c>
      <c r="AG885">
        <v>6.84</v>
      </c>
      <c r="AH885" t="s">
        <v>496</v>
      </c>
      <c r="AI885" t="s">
        <v>2028</v>
      </c>
      <c r="AJ885" t="s">
        <v>62</v>
      </c>
      <c r="AK885">
        <v>204726</v>
      </c>
      <c r="AL885">
        <v>219921</v>
      </c>
      <c r="AM885">
        <v>282927</v>
      </c>
      <c r="AN885">
        <v>119042</v>
      </c>
      <c r="AO885">
        <v>129771</v>
      </c>
      <c r="AP885">
        <v>250581</v>
      </c>
      <c r="AQ885">
        <v>31347</v>
      </c>
      <c r="AR885">
        <v>136897</v>
      </c>
      <c r="AS885">
        <v>33138</v>
      </c>
      <c r="AT885">
        <v>90706</v>
      </c>
      <c r="AU885">
        <v>26270</v>
      </c>
      <c r="AV885">
        <v>182400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235858.05255461301</v>
      </c>
      <c r="BD885">
        <v>166464.78380122999</v>
      </c>
      <c r="BE885">
        <v>67127.553286746901</v>
      </c>
      <c r="BF885">
        <v>99792.056651359002</v>
      </c>
      <c r="BG885">
        <v>0</v>
      </c>
      <c r="BH885">
        <v>41465.191884414002</v>
      </c>
      <c r="BI885">
        <v>73044.244710414001</v>
      </c>
      <c r="BJ885">
        <v>60428.806550546098</v>
      </c>
      <c r="BK885">
        <v>78460.105885797195</v>
      </c>
      <c r="BL885">
        <v>0</v>
      </c>
    </row>
    <row r="886" spans="1:64" x14ac:dyDescent="0.3">
      <c r="A886">
        <v>9854</v>
      </c>
      <c r="B886">
        <v>16.562000000000001</v>
      </c>
      <c r="C886">
        <v>734.45061999999996</v>
      </c>
      <c r="D886">
        <f t="shared" si="13"/>
        <v>1.7427962267715951</v>
      </c>
      <c r="E886" t="s">
        <v>2540</v>
      </c>
      <c r="F886" t="s">
        <v>512</v>
      </c>
      <c r="G886" t="s">
        <v>62</v>
      </c>
      <c r="H886">
        <v>0.06</v>
      </c>
      <c r="I886" t="b">
        <v>0</v>
      </c>
      <c r="J886">
        <v>7.5</v>
      </c>
      <c r="K886">
        <v>734.45190000000002</v>
      </c>
      <c r="L886" t="s">
        <v>2541</v>
      </c>
      <c r="M886" t="s">
        <v>1598</v>
      </c>
      <c r="N886" t="s">
        <v>2542</v>
      </c>
      <c r="O886" t="s">
        <v>2543</v>
      </c>
      <c r="P886">
        <v>530</v>
      </c>
      <c r="Q886" t="b">
        <v>0</v>
      </c>
      <c r="R886" t="b">
        <v>1</v>
      </c>
      <c r="S886" t="b">
        <v>0</v>
      </c>
      <c r="T886" t="s">
        <v>63</v>
      </c>
      <c r="U886" t="b">
        <v>0</v>
      </c>
      <c r="V886" t="b">
        <v>0</v>
      </c>
      <c r="W886">
        <v>9854</v>
      </c>
      <c r="X886">
        <v>0</v>
      </c>
      <c r="Y886">
        <v>0</v>
      </c>
      <c r="Z886">
        <v>1</v>
      </c>
      <c r="AA886">
        <v>-1</v>
      </c>
      <c r="AB886">
        <v>-1</v>
      </c>
      <c r="AC886">
        <v>-1</v>
      </c>
      <c r="AD886">
        <v>-1</v>
      </c>
      <c r="AE886">
        <v>-1</v>
      </c>
      <c r="AF886">
        <v>1</v>
      </c>
      <c r="AG886">
        <v>16.7</v>
      </c>
      <c r="AH886" t="s">
        <v>500</v>
      </c>
      <c r="AI886" t="s">
        <v>2545</v>
      </c>
      <c r="AJ886" t="s">
        <v>62</v>
      </c>
      <c r="AK886">
        <v>190812</v>
      </c>
      <c r="AL886">
        <v>276010</v>
      </c>
      <c r="AM886">
        <v>314687</v>
      </c>
      <c r="AN886">
        <v>231704</v>
      </c>
      <c r="AO886">
        <v>266152</v>
      </c>
      <c r="AP886">
        <v>232745</v>
      </c>
      <c r="AQ886">
        <v>209232</v>
      </c>
      <c r="AR886">
        <v>218141</v>
      </c>
      <c r="AS886">
        <v>189452</v>
      </c>
      <c r="AT886">
        <v>216247</v>
      </c>
      <c r="AU886">
        <v>241842</v>
      </c>
      <c r="AV886">
        <v>223564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260502.91593930201</v>
      </c>
      <c r="BD886">
        <v>243533.78096536599</v>
      </c>
      <c r="BE886">
        <v>205608.23378238801</v>
      </c>
      <c r="BF886">
        <v>227217.724100844</v>
      </c>
      <c r="BG886">
        <v>0</v>
      </c>
      <c r="BH886">
        <v>63376.238883048703</v>
      </c>
      <c r="BI886">
        <v>19595.2048480267</v>
      </c>
      <c r="BJ886">
        <v>14683.7227033769</v>
      </c>
      <c r="BK886">
        <v>13183.083015492401</v>
      </c>
      <c r="BL886">
        <v>0</v>
      </c>
    </row>
    <row r="887" spans="1:64" x14ac:dyDescent="0.3">
      <c r="A887">
        <v>11218</v>
      </c>
      <c r="B887">
        <v>16.846</v>
      </c>
      <c r="C887">
        <v>804.43499999999995</v>
      </c>
      <c r="D887">
        <f t="shared" si="13"/>
        <v>1.5165900910118486</v>
      </c>
      <c r="E887" t="s">
        <v>3126</v>
      </c>
      <c r="F887" t="s">
        <v>512</v>
      </c>
      <c r="G887" t="s">
        <v>62</v>
      </c>
      <c r="H887">
        <v>0.17</v>
      </c>
      <c r="I887" t="b">
        <v>0</v>
      </c>
      <c r="J887">
        <v>6.89</v>
      </c>
      <c r="K887">
        <v>804.43622000000005</v>
      </c>
      <c r="L887" t="s">
        <v>3127</v>
      </c>
      <c r="M887" t="s">
        <v>1598</v>
      </c>
      <c r="N887" t="s">
        <v>3128</v>
      </c>
      <c r="O887" t="s">
        <v>3129</v>
      </c>
      <c r="P887">
        <v>530</v>
      </c>
      <c r="Q887" t="b">
        <v>0</v>
      </c>
      <c r="R887" t="b">
        <v>1</v>
      </c>
      <c r="S887" t="b">
        <v>0</v>
      </c>
      <c r="T887" t="s">
        <v>63</v>
      </c>
      <c r="U887" t="b">
        <v>0</v>
      </c>
      <c r="V887" t="b">
        <v>0</v>
      </c>
      <c r="W887">
        <v>11218</v>
      </c>
      <c r="X887">
        <v>0</v>
      </c>
      <c r="Y887">
        <v>0</v>
      </c>
      <c r="Z887">
        <v>1</v>
      </c>
      <c r="AA887">
        <v>-1</v>
      </c>
      <c r="AB887">
        <v>-1</v>
      </c>
      <c r="AC887">
        <v>-1</v>
      </c>
      <c r="AD887">
        <v>-1</v>
      </c>
      <c r="AE887">
        <v>-1</v>
      </c>
      <c r="AF887">
        <v>1</v>
      </c>
      <c r="AG887">
        <v>16.82</v>
      </c>
      <c r="AH887" t="s">
        <v>497</v>
      </c>
      <c r="AI887" t="s">
        <v>3131</v>
      </c>
      <c r="AJ887" t="s">
        <v>62</v>
      </c>
      <c r="AK887">
        <v>214587</v>
      </c>
      <c r="AL887">
        <v>438598</v>
      </c>
      <c r="AM887">
        <v>545074</v>
      </c>
      <c r="AN887">
        <v>389096</v>
      </c>
      <c r="AO887">
        <v>101785</v>
      </c>
      <c r="AP887">
        <v>174962</v>
      </c>
      <c r="AQ887">
        <v>275597</v>
      </c>
      <c r="AR887">
        <v>172942</v>
      </c>
      <c r="AS887">
        <v>372515</v>
      </c>
      <c r="AT887">
        <v>295211</v>
      </c>
      <c r="AU887">
        <v>281390</v>
      </c>
      <c r="AV887">
        <v>226231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399419.70899357903</v>
      </c>
      <c r="BD887">
        <v>221947.68074888099</v>
      </c>
      <c r="BE887">
        <v>273684.59588291898</v>
      </c>
      <c r="BF887">
        <v>267610.61090675503</v>
      </c>
      <c r="BG887">
        <v>0</v>
      </c>
      <c r="BH887">
        <v>168691.18638455201</v>
      </c>
      <c r="BI887">
        <v>149307.03962664399</v>
      </c>
      <c r="BJ887">
        <v>99799.921320671303</v>
      </c>
      <c r="BK887">
        <v>36496.014840897798</v>
      </c>
      <c r="BL887">
        <v>0</v>
      </c>
    </row>
    <row r="888" spans="1:64" x14ac:dyDescent="0.3">
      <c r="A888">
        <v>11462</v>
      </c>
      <c r="B888">
        <v>17.733000000000001</v>
      </c>
      <c r="C888">
        <v>820.46642999999995</v>
      </c>
      <c r="D888">
        <f t="shared" si="13"/>
        <v>1.34069900373137</v>
      </c>
      <c r="E888" t="s">
        <v>3260</v>
      </c>
      <c r="F888" t="s">
        <v>512</v>
      </c>
      <c r="G888" t="s">
        <v>62</v>
      </c>
      <c r="H888">
        <v>0.61</v>
      </c>
      <c r="I888" t="b">
        <v>0</v>
      </c>
      <c r="J888">
        <v>7.26</v>
      </c>
      <c r="K888">
        <v>820.46753000000001</v>
      </c>
      <c r="L888" t="s">
        <v>3261</v>
      </c>
      <c r="M888" t="s">
        <v>1598</v>
      </c>
      <c r="N888" t="s">
        <v>3262</v>
      </c>
      <c r="O888" t="s">
        <v>3263</v>
      </c>
      <c r="P888">
        <v>530</v>
      </c>
      <c r="Q888" t="b">
        <v>0</v>
      </c>
      <c r="R888" t="b">
        <v>1</v>
      </c>
      <c r="S888" t="b">
        <v>0</v>
      </c>
      <c r="T888" t="s">
        <v>63</v>
      </c>
      <c r="U888" t="b">
        <v>0</v>
      </c>
      <c r="V888" t="b">
        <v>0</v>
      </c>
      <c r="W888">
        <v>11462</v>
      </c>
      <c r="X888">
        <v>0</v>
      </c>
      <c r="Y888">
        <v>0</v>
      </c>
      <c r="Z888">
        <v>1</v>
      </c>
      <c r="AA888">
        <v>-1</v>
      </c>
      <c r="AB888">
        <v>-1</v>
      </c>
      <c r="AC888">
        <v>-1</v>
      </c>
      <c r="AD888">
        <v>-1</v>
      </c>
      <c r="AE888">
        <v>-1</v>
      </c>
      <c r="AF888">
        <v>1</v>
      </c>
      <c r="AG888">
        <v>16.7</v>
      </c>
      <c r="AH888" t="s">
        <v>502</v>
      </c>
      <c r="AI888" t="s">
        <v>3265</v>
      </c>
      <c r="AJ888" t="s">
        <v>62</v>
      </c>
      <c r="AK888">
        <v>438422</v>
      </c>
      <c r="AL888">
        <v>392838</v>
      </c>
      <c r="AM888">
        <v>199699</v>
      </c>
      <c r="AN888">
        <v>211610</v>
      </c>
      <c r="AO888">
        <v>331011</v>
      </c>
      <c r="AP888">
        <v>237525</v>
      </c>
      <c r="AQ888">
        <v>245179</v>
      </c>
      <c r="AR888">
        <v>433137</v>
      </c>
      <c r="AS888">
        <v>283362</v>
      </c>
      <c r="AT888">
        <v>245122</v>
      </c>
      <c r="AU888">
        <v>237263</v>
      </c>
      <c r="AV888">
        <v>167507</v>
      </c>
      <c r="AW888">
        <v>33282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343653.07181846403</v>
      </c>
      <c r="BD888">
        <v>260048.60022542701</v>
      </c>
      <c r="BE888">
        <v>320559.65491669398</v>
      </c>
      <c r="BF888">
        <v>216630.831249323</v>
      </c>
      <c r="BG888">
        <v>5547.0316948878699</v>
      </c>
      <c r="BH888">
        <v>126733.96513566699</v>
      </c>
      <c r="BI888">
        <v>62805.959368325501</v>
      </c>
      <c r="BJ888">
        <v>99346.594658686794</v>
      </c>
      <c r="BK888">
        <v>42723.818323278101</v>
      </c>
      <c r="BL888">
        <v>13587.397239521</v>
      </c>
    </row>
    <row r="889" spans="1:64" x14ac:dyDescent="0.3">
      <c r="A889">
        <v>8507</v>
      </c>
      <c r="B889">
        <v>15.352</v>
      </c>
      <c r="C889">
        <v>668.40563999999995</v>
      </c>
      <c r="D889">
        <f t="shared" si="13"/>
        <v>1.0921523601254164</v>
      </c>
      <c r="E889" t="s">
        <v>1637</v>
      </c>
      <c r="F889" t="s">
        <v>512</v>
      </c>
      <c r="G889" t="s">
        <v>62</v>
      </c>
      <c r="H889">
        <v>0.61</v>
      </c>
      <c r="I889" t="b">
        <v>0</v>
      </c>
      <c r="J889">
        <v>7.15</v>
      </c>
      <c r="K889">
        <v>668.40490999999997</v>
      </c>
      <c r="L889" t="s">
        <v>1638</v>
      </c>
      <c r="M889" t="s">
        <v>1598</v>
      </c>
      <c r="N889" t="s">
        <v>1639</v>
      </c>
      <c r="O889" t="s">
        <v>1640</v>
      </c>
      <c r="P889">
        <v>530</v>
      </c>
      <c r="Q889" t="b">
        <v>0</v>
      </c>
      <c r="R889" t="b">
        <v>1</v>
      </c>
      <c r="S889" t="b">
        <v>0</v>
      </c>
      <c r="T889" t="s">
        <v>63</v>
      </c>
      <c r="U889" t="b">
        <v>0</v>
      </c>
      <c r="V889" t="b">
        <v>0</v>
      </c>
      <c r="W889">
        <v>8507</v>
      </c>
      <c r="X889">
        <v>0</v>
      </c>
      <c r="Y889">
        <v>0</v>
      </c>
      <c r="Z889">
        <v>1</v>
      </c>
      <c r="AA889">
        <v>-1</v>
      </c>
      <c r="AB889">
        <v>-1</v>
      </c>
      <c r="AC889">
        <v>-1</v>
      </c>
      <c r="AD889">
        <v>-1</v>
      </c>
      <c r="AE889">
        <v>-1</v>
      </c>
      <c r="AF889">
        <v>1</v>
      </c>
      <c r="AG889">
        <v>13.95</v>
      </c>
      <c r="AH889" t="s">
        <v>502</v>
      </c>
      <c r="AI889" t="s">
        <v>1641</v>
      </c>
      <c r="AJ889" t="s">
        <v>62</v>
      </c>
      <c r="AK889">
        <v>350681</v>
      </c>
      <c r="AL889">
        <v>285108</v>
      </c>
      <c r="AM889">
        <v>82234</v>
      </c>
      <c r="AN889">
        <v>107431</v>
      </c>
      <c r="AO889">
        <v>286045</v>
      </c>
      <c r="AP889">
        <v>110153</v>
      </c>
      <c r="AQ889">
        <v>267000</v>
      </c>
      <c r="AR889">
        <v>378151</v>
      </c>
      <c r="AS889">
        <v>195625</v>
      </c>
      <c r="AT889">
        <v>200438</v>
      </c>
      <c r="AU889">
        <v>234675</v>
      </c>
      <c r="AV889">
        <v>143260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239341.06714108799</v>
      </c>
      <c r="BD889">
        <v>167876.33050635899</v>
      </c>
      <c r="BE889">
        <v>280258.71454703202</v>
      </c>
      <c r="BF889">
        <v>192791.07634191701</v>
      </c>
      <c r="BG889">
        <v>0</v>
      </c>
      <c r="BH889">
        <v>139953.68434073799</v>
      </c>
      <c r="BI889">
        <v>102346.401508515</v>
      </c>
      <c r="BJ889">
        <v>91982.252714787595</v>
      </c>
      <c r="BK889">
        <v>46184.536340686303</v>
      </c>
      <c r="BL889">
        <v>0</v>
      </c>
    </row>
    <row r="890" spans="1:64" x14ac:dyDescent="0.3">
      <c r="A890">
        <v>8435</v>
      </c>
      <c r="B890">
        <v>12.47</v>
      </c>
      <c r="C890">
        <v>664.37298999999996</v>
      </c>
      <c r="D890">
        <f t="shared" si="13"/>
        <v>0.91815809666656489</v>
      </c>
      <c r="E890" t="s">
        <v>1596</v>
      </c>
      <c r="F890" t="s">
        <v>512</v>
      </c>
      <c r="G890" t="s">
        <v>62</v>
      </c>
      <c r="H890">
        <v>0.61</v>
      </c>
      <c r="I890" t="b">
        <v>0</v>
      </c>
      <c r="J890">
        <v>6.48</v>
      </c>
      <c r="K890">
        <v>664.37360000000001</v>
      </c>
      <c r="L890" t="s">
        <v>1597</v>
      </c>
      <c r="M890" t="s">
        <v>1598</v>
      </c>
      <c r="N890" t="s">
        <v>1599</v>
      </c>
      <c r="O890" t="s">
        <v>1600</v>
      </c>
      <c r="P890">
        <v>530</v>
      </c>
      <c r="Q890" t="b">
        <v>0</v>
      </c>
      <c r="R890" t="b">
        <v>1</v>
      </c>
      <c r="S890" t="b">
        <v>0</v>
      </c>
      <c r="T890" t="s">
        <v>63</v>
      </c>
      <c r="U890" t="b">
        <v>0</v>
      </c>
      <c r="V890" t="b">
        <v>0</v>
      </c>
      <c r="W890">
        <v>8435</v>
      </c>
      <c r="X890">
        <v>0</v>
      </c>
      <c r="Y890">
        <v>0</v>
      </c>
      <c r="Z890">
        <v>1</v>
      </c>
      <c r="AA890">
        <v>-1</v>
      </c>
      <c r="AB890">
        <v>-1</v>
      </c>
      <c r="AC890">
        <v>-1</v>
      </c>
      <c r="AD890">
        <v>-1</v>
      </c>
      <c r="AE890">
        <v>-1</v>
      </c>
      <c r="AF890">
        <v>1</v>
      </c>
      <c r="AG890">
        <v>12.09</v>
      </c>
      <c r="AH890" t="s">
        <v>494</v>
      </c>
      <c r="AI890" t="s">
        <v>1601</v>
      </c>
      <c r="AJ890" t="s">
        <v>62</v>
      </c>
      <c r="AK890">
        <v>80537</v>
      </c>
      <c r="AL890">
        <v>74617</v>
      </c>
      <c r="AM890">
        <v>147875</v>
      </c>
      <c r="AN890">
        <v>135029</v>
      </c>
      <c r="AO890">
        <v>98021</v>
      </c>
      <c r="AP890">
        <v>69233</v>
      </c>
      <c r="AQ890">
        <v>126940</v>
      </c>
      <c r="AR890">
        <v>137757</v>
      </c>
      <c r="AS890">
        <v>184263</v>
      </c>
      <c r="AT890">
        <v>138088</v>
      </c>
      <c r="AU890">
        <v>198950</v>
      </c>
      <c r="AV890">
        <v>202051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101009.75222008899</v>
      </c>
      <c r="BD890">
        <v>100760.898018095</v>
      </c>
      <c r="BE890">
        <v>149653.259917002</v>
      </c>
      <c r="BF890">
        <v>179695.871659419</v>
      </c>
      <c r="BG890">
        <v>0</v>
      </c>
      <c r="BH890">
        <v>40694.341677410397</v>
      </c>
      <c r="BI890">
        <v>32983.828933881399</v>
      </c>
      <c r="BJ890">
        <v>30457.127329306801</v>
      </c>
      <c r="BK890">
        <v>36067.2329784018</v>
      </c>
      <c r="BL890">
        <v>0</v>
      </c>
    </row>
    <row r="891" spans="1:64" x14ac:dyDescent="0.3">
      <c r="A891">
        <v>8793</v>
      </c>
      <c r="B891">
        <v>16.213000000000001</v>
      </c>
      <c r="C891">
        <v>682.42114000000004</v>
      </c>
      <c r="D891">
        <f t="shared" si="13"/>
        <v>0.80595458013556187</v>
      </c>
      <c r="E891" t="s">
        <v>1830</v>
      </c>
      <c r="F891" t="s">
        <v>512</v>
      </c>
      <c r="G891" t="s">
        <v>62</v>
      </c>
      <c r="H891">
        <v>0.5</v>
      </c>
      <c r="I891" t="b">
        <v>0</v>
      </c>
      <c r="J891">
        <v>7.24</v>
      </c>
      <c r="K891">
        <v>682.42058999999995</v>
      </c>
      <c r="L891" t="s">
        <v>1831</v>
      </c>
      <c r="M891" t="s">
        <v>1598</v>
      </c>
      <c r="N891" t="s">
        <v>1832</v>
      </c>
      <c r="O891" t="s">
        <v>1833</v>
      </c>
      <c r="P891">
        <v>530</v>
      </c>
      <c r="Q891" t="b">
        <v>0</v>
      </c>
      <c r="R891" t="b">
        <v>1</v>
      </c>
      <c r="S891" t="b">
        <v>0</v>
      </c>
      <c r="T891" t="s">
        <v>63</v>
      </c>
      <c r="U891" t="b">
        <v>0</v>
      </c>
      <c r="V891" t="b">
        <v>0</v>
      </c>
      <c r="W891">
        <v>8793</v>
      </c>
      <c r="X891">
        <v>0</v>
      </c>
      <c r="Y891">
        <v>0</v>
      </c>
      <c r="Z891">
        <v>1</v>
      </c>
      <c r="AA891">
        <v>-1</v>
      </c>
      <c r="AB891">
        <v>-1</v>
      </c>
      <c r="AC891">
        <v>-1</v>
      </c>
      <c r="AD891">
        <v>-1</v>
      </c>
      <c r="AE891">
        <v>-1</v>
      </c>
      <c r="AF891">
        <v>1</v>
      </c>
      <c r="AG891">
        <v>20.29</v>
      </c>
      <c r="AH891" t="s">
        <v>493</v>
      </c>
      <c r="AI891" t="s">
        <v>1834</v>
      </c>
      <c r="AJ891" t="s">
        <v>62</v>
      </c>
      <c r="AK891">
        <v>407246</v>
      </c>
      <c r="AL891">
        <v>318000</v>
      </c>
      <c r="AM891">
        <v>129752</v>
      </c>
      <c r="AN891">
        <v>314105</v>
      </c>
      <c r="AO891">
        <v>624256</v>
      </c>
      <c r="AP891">
        <v>260163</v>
      </c>
      <c r="AQ891">
        <v>408550</v>
      </c>
      <c r="AR891">
        <v>271217</v>
      </c>
      <c r="AS891">
        <v>339329</v>
      </c>
      <c r="AT891">
        <v>321561</v>
      </c>
      <c r="AU891">
        <v>298841</v>
      </c>
      <c r="AV891">
        <v>271320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284999.384939968</v>
      </c>
      <c r="BD891">
        <v>399507.89408752299</v>
      </c>
      <c r="BE891">
        <v>339698.873955202</v>
      </c>
      <c r="BF891">
        <v>297240.99495874799</v>
      </c>
      <c r="BG891">
        <v>0</v>
      </c>
      <c r="BH891">
        <v>141659.80306725099</v>
      </c>
      <c r="BI891">
        <v>196497.22895102101</v>
      </c>
      <c r="BJ891">
        <v>68667.492725786695</v>
      </c>
      <c r="BK891">
        <v>25158.6091499143</v>
      </c>
      <c r="BL891">
        <v>0</v>
      </c>
    </row>
    <row r="892" spans="1:64" x14ac:dyDescent="0.3">
      <c r="A892">
        <v>9800</v>
      </c>
      <c r="B892">
        <v>14.170999999999999</v>
      </c>
      <c r="C892">
        <v>731.49468999999999</v>
      </c>
      <c r="D892">
        <f t="shared" si="13"/>
        <v>4.6753367551496883</v>
      </c>
      <c r="E892" t="s">
        <v>2511</v>
      </c>
      <c r="F892" t="s">
        <v>532</v>
      </c>
      <c r="G892" t="s">
        <v>62</v>
      </c>
      <c r="H892">
        <v>0.72</v>
      </c>
      <c r="I892" t="b">
        <v>1</v>
      </c>
      <c r="J892">
        <v>7.7</v>
      </c>
      <c r="K892">
        <v>731.49811</v>
      </c>
      <c r="L892" t="s">
        <v>2512</v>
      </c>
      <c r="M892" t="s">
        <v>137</v>
      </c>
      <c r="N892" t="s">
        <v>2513</v>
      </c>
      <c r="O892" t="s">
        <v>2514</v>
      </c>
      <c r="P892">
        <v>530</v>
      </c>
      <c r="Q892" t="b">
        <v>0</v>
      </c>
      <c r="R892" t="b">
        <v>1</v>
      </c>
      <c r="S892" t="b">
        <v>0</v>
      </c>
      <c r="T892" t="s">
        <v>63</v>
      </c>
      <c r="U892" t="b">
        <v>0</v>
      </c>
      <c r="V892" t="b">
        <v>0</v>
      </c>
      <c r="W892">
        <v>9800</v>
      </c>
      <c r="X892">
        <v>0</v>
      </c>
      <c r="Y892">
        <v>0</v>
      </c>
      <c r="Z892">
        <v>0.97</v>
      </c>
      <c r="AA892">
        <v>0.03</v>
      </c>
      <c r="AB892">
        <v>0.53</v>
      </c>
      <c r="AC892">
        <v>0</v>
      </c>
      <c r="AD892">
        <v>4</v>
      </c>
      <c r="AE892">
        <v>0.25</v>
      </c>
      <c r="AF892">
        <v>0.77</v>
      </c>
      <c r="AG892">
        <v>2892.53</v>
      </c>
      <c r="AH892" t="s">
        <v>504</v>
      </c>
      <c r="AI892" t="s">
        <v>2515</v>
      </c>
      <c r="AJ892" t="s">
        <v>2516</v>
      </c>
      <c r="AK892">
        <v>57249544</v>
      </c>
      <c r="AL892">
        <v>69293957</v>
      </c>
      <c r="AM892">
        <v>68879965</v>
      </c>
      <c r="AN892">
        <v>57294807</v>
      </c>
      <c r="AO892">
        <v>56678636</v>
      </c>
      <c r="AP892">
        <v>62966594</v>
      </c>
      <c r="AQ892">
        <v>74242559</v>
      </c>
      <c r="AR892">
        <v>72316388</v>
      </c>
      <c r="AS892">
        <v>68820522</v>
      </c>
      <c r="AT892">
        <v>64951223</v>
      </c>
      <c r="AU892">
        <v>67773864</v>
      </c>
      <c r="AV892">
        <v>65703342</v>
      </c>
      <c r="AW892">
        <v>0</v>
      </c>
      <c r="AX892">
        <v>6414</v>
      </c>
      <c r="AY892">
        <v>18800</v>
      </c>
      <c r="AZ892">
        <v>0</v>
      </c>
      <c r="BA892">
        <v>0</v>
      </c>
      <c r="BB892">
        <v>136475</v>
      </c>
      <c r="BC892">
        <v>65141155.119112298</v>
      </c>
      <c r="BD892">
        <v>58980012.1693483</v>
      </c>
      <c r="BE892">
        <v>71793156.321729302</v>
      </c>
      <c r="BF892">
        <v>66142809.813377798</v>
      </c>
      <c r="BG892">
        <v>26948.180425224898</v>
      </c>
      <c r="BH892">
        <v>6837469.9349118499</v>
      </c>
      <c r="BI892">
        <v>3466199.8960955301</v>
      </c>
      <c r="BJ892">
        <v>2748626.8617446502</v>
      </c>
      <c r="BK892">
        <v>1461736.79387024</v>
      </c>
      <c r="BL892">
        <v>54152.961070514801</v>
      </c>
    </row>
    <row r="893" spans="1:64" x14ac:dyDescent="0.3">
      <c r="A893">
        <v>10119</v>
      </c>
      <c r="B893">
        <v>15.025</v>
      </c>
      <c r="C893">
        <v>745.51031</v>
      </c>
      <c r="D893">
        <f t="shared" si="13"/>
        <v>4.5069596108724985</v>
      </c>
      <c r="E893" t="s">
        <v>2670</v>
      </c>
      <c r="F893" t="s">
        <v>532</v>
      </c>
      <c r="G893" t="s">
        <v>62</v>
      </c>
      <c r="H893">
        <v>0.78</v>
      </c>
      <c r="I893" t="b">
        <v>1</v>
      </c>
      <c r="J893">
        <v>7.99</v>
      </c>
      <c r="K893">
        <v>745.51367000000005</v>
      </c>
      <c r="L893" t="s">
        <v>2671</v>
      </c>
      <c r="M893" t="s">
        <v>137</v>
      </c>
      <c r="N893" t="s">
        <v>2672</v>
      </c>
      <c r="O893" t="s">
        <v>2673</v>
      </c>
      <c r="P893">
        <v>530</v>
      </c>
      <c r="Q893" t="b">
        <v>0</v>
      </c>
      <c r="R893" t="b">
        <v>1</v>
      </c>
      <c r="S893" t="b">
        <v>0</v>
      </c>
      <c r="T893" t="s">
        <v>63</v>
      </c>
      <c r="U893" t="b">
        <v>0</v>
      </c>
      <c r="V893" t="b">
        <v>0</v>
      </c>
      <c r="W893">
        <v>10119</v>
      </c>
      <c r="X893">
        <v>0</v>
      </c>
      <c r="Y893">
        <v>0</v>
      </c>
      <c r="Z893">
        <v>0.98</v>
      </c>
      <c r="AA893">
        <v>0.03</v>
      </c>
      <c r="AB893">
        <v>0.53</v>
      </c>
      <c r="AC893">
        <v>0</v>
      </c>
      <c r="AD893">
        <v>4</v>
      </c>
      <c r="AE893">
        <v>0.25</v>
      </c>
      <c r="AF893">
        <v>0.77</v>
      </c>
      <c r="AG893">
        <v>2823.77</v>
      </c>
      <c r="AH893" t="s">
        <v>503</v>
      </c>
      <c r="AI893" t="s">
        <v>2674</v>
      </c>
      <c r="AJ893" t="s">
        <v>2675</v>
      </c>
      <c r="AK893">
        <v>54908992</v>
      </c>
      <c r="AL893">
        <v>66594423</v>
      </c>
      <c r="AM893">
        <v>70296555</v>
      </c>
      <c r="AN893">
        <v>56782615</v>
      </c>
      <c r="AO893">
        <v>56419064</v>
      </c>
      <c r="AP893">
        <v>61821433</v>
      </c>
      <c r="AQ893">
        <v>66003478</v>
      </c>
      <c r="AR893">
        <v>64687673</v>
      </c>
      <c r="AS893">
        <v>57813676</v>
      </c>
      <c r="AT893">
        <v>56747954</v>
      </c>
      <c r="AU893">
        <v>65344551</v>
      </c>
      <c r="AV893">
        <v>66427293</v>
      </c>
      <c r="AW893">
        <v>9828</v>
      </c>
      <c r="AX893">
        <v>6399</v>
      </c>
      <c r="AY893">
        <v>15080</v>
      </c>
      <c r="AZ893">
        <v>9961</v>
      </c>
      <c r="BA893">
        <v>220352</v>
      </c>
      <c r="BB893">
        <v>103775</v>
      </c>
      <c r="BC893">
        <v>63933323.149882898</v>
      </c>
      <c r="BD893">
        <v>58341037.258534901</v>
      </c>
      <c r="BE893">
        <v>62834942.645360298</v>
      </c>
      <c r="BF893">
        <v>62839932.527361497</v>
      </c>
      <c r="BG893">
        <v>60899.182826615302</v>
      </c>
      <c r="BH893">
        <v>8031522.8131535202</v>
      </c>
      <c r="BI893">
        <v>3019587.2037572302</v>
      </c>
      <c r="BJ893">
        <v>4398030.6664641602</v>
      </c>
      <c r="BK893">
        <v>5303511.4707727497</v>
      </c>
      <c r="BL893">
        <v>86644.457329748097</v>
      </c>
    </row>
    <row r="894" spans="1:64" x14ac:dyDescent="0.3">
      <c r="A894">
        <v>9489</v>
      </c>
      <c r="B894">
        <v>13.355</v>
      </c>
      <c r="C894">
        <v>717.47924999999998</v>
      </c>
      <c r="D894">
        <f t="shared" si="13"/>
        <v>4.4182267212460546</v>
      </c>
      <c r="E894" t="s">
        <v>2347</v>
      </c>
      <c r="F894" t="s">
        <v>532</v>
      </c>
      <c r="G894" t="s">
        <v>62</v>
      </c>
      <c r="H894">
        <v>0.67</v>
      </c>
      <c r="I894" t="b">
        <v>1</v>
      </c>
      <c r="J894">
        <v>7.39</v>
      </c>
      <c r="K894">
        <v>717.48242000000005</v>
      </c>
      <c r="L894" t="s">
        <v>2348</v>
      </c>
      <c r="M894" t="s">
        <v>137</v>
      </c>
      <c r="N894" t="s">
        <v>2349</v>
      </c>
      <c r="O894" t="s">
        <v>2350</v>
      </c>
      <c r="P894">
        <v>530</v>
      </c>
      <c r="Q894" t="b">
        <v>0</v>
      </c>
      <c r="R894" t="b">
        <v>1</v>
      </c>
      <c r="S894" t="b">
        <v>0</v>
      </c>
      <c r="T894" t="s">
        <v>63</v>
      </c>
      <c r="U894" t="b">
        <v>0</v>
      </c>
      <c r="V894" t="b">
        <v>0</v>
      </c>
      <c r="W894">
        <v>9489</v>
      </c>
      <c r="X894">
        <v>0</v>
      </c>
      <c r="Y894">
        <v>0</v>
      </c>
      <c r="Z894">
        <v>0.98</v>
      </c>
      <c r="AA894">
        <v>0.04</v>
      </c>
      <c r="AB894">
        <v>0.88</v>
      </c>
      <c r="AC894">
        <v>0.01</v>
      </c>
      <c r="AD894">
        <v>4</v>
      </c>
      <c r="AE894">
        <v>0.25</v>
      </c>
      <c r="AF894">
        <v>0.85</v>
      </c>
      <c r="AG894">
        <v>498.08</v>
      </c>
      <c r="AH894" t="s">
        <v>495</v>
      </c>
      <c r="AI894" t="s">
        <v>2351</v>
      </c>
      <c r="AJ894" t="s">
        <v>2352</v>
      </c>
      <c r="AK894">
        <v>6004162</v>
      </c>
      <c r="AL894">
        <v>8194196</v>
      </c>
      <c r="AM894">
        <v>8972713</v>
      </c>
      <c r="AN894">
        <v>7029061</v>
      </c>
      <c r="AO894">
        <v>7066665</v>
      </c>
      <c r="AP894">
        <v>7570666</v>
      </c>
      <c r="AQ894">
        <v>8062476</v>
      </c>
      <c r="AR894">
        <v>8523428</v>
      </c>
      <c r="AS894">
        <v>7321074</v>
      </c>
      <c r="AT894">
        <v>7400037</v>
      </c>
      <c r="AU894">
        <v>9173743</v>
      </c>
      <c r="AV894">
        <v>9431427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7723690.3920963397</v>
      </c>
      <c r="BD894">
        <v>7222130.5565517703</v>
      </c>
      <c r="BE894">
        <v>7968992.8642314496</v>
      </c>
      <c r="BF894">
        <v>8668402.4703180995</v>
      </c>
      <c r="BG894">
        <v>0</v>
      </c>
      <c r="BH894">
        <v>1539190.1036474099</v>
      </c>
      <c r="BI894">
        <v>302425.450197461</v>
      </c>
      <c r="BJ894">
        <v>606604.15420133295</v>
      </c>
      <c r="BK894">
        <v>1105966.9684177299</v>
      </c>
      <c r="BL894">
        <v>0</v>
      </c>
    </row>
    <row r="895" spans="1:64" x14ac:dyDescent="0.3">
      <c r="A895">
        <v>10120</v>
      </c>
      <c r="B895">
        <v>14.752000000000001</v>
      </c>
      <c r="C895">
        <v>745.51038000000005</v>
      </c>
      <c r="D895">
        <f t="shared" si="13"/>
        <v>4.413064618912605</v>
      </c>
      <c r="E895" t="s">
        <v>2670</v>
      </c>
      <c r="F895" t="s">
        <v>532</v>
      </c>
      <c r="G895" t="s">
        <v>62</v>
      </c>
      <c r="H895">
        <v>0.83</v>
      </c>
      <c r="I895" t="b">
        <v>1</v>
      </c>
      <c r="J895">
        <v>7.99</v>
      </c>
      <c r="K895">
        <v>745.51367000000005</v>
      </c>
      <c r="L895" t="s">
        <v>2671</v>
      </c>
      <c r="M895" t="s">
        <v>137</v>
      </c>
      <c r="N895" t="s">
        <v>2672</v>
      </c>
      <c r="O895" t="s">
        <v>2673</v>
      </c>
      <c r="P895">
        <v>530</v>
      </c>
      <c r="Q895" t="b">
        <v>0</v>
      </c>
      <c r="R895" t="b">
        <v>1</v>
      </c>
      <c r="S895" t="b">
        <v>0</v>
      </c>
      <c r="T895" t="s">
        <v>63</v>
      </c>
      <c r="U895" t="b">
        <v>0</v>
      </c>
      <c r="V895" t="b">
        <v>0</v>
      </c>
      <c r="W895">
        <v>10120</v>
      </c>
      <c r="X895">
        <v>0</v>
      </c>
      <c r="Y895">
        <v>0</v>
      </c>
      <c r="Z895">
        <v>0.98</v>
      </c>
      <c r="AA895">
        <v>0.02</v>
      </c>
      <c r="AB895">
        <v>0.1</v>
      </c>
      <c r="AC895">
        <v>0.01</v>
      </c>
      <c r="AD895">
        <v>4</v>
      </c>
      <c r="AE895">
        <v>0.5</v>
      </c>
      <c r="AF895">
        <v>0.84</v>
      </c>
      <c r="AG895">
        <v>4984.03</v>
      </c>
      <c r="AH895" t="s">
        <v>504</v>
      </c>
      <c r="AI895" t="s">
        <v>2676</v>
      </c>
      <c r="AJ895" t="s">
        <v>2677</v>
      </c>
      <c r="AK895">
        <v>151421103</v>
      </c>
      <c r="AL895">
        <v>179005745</v>
      </c>
      <c r="AM895">
        <v>179937249</v>
      </c>
      <c r="AN895">
        <v>145078856</v>
      </c>
      <c r="AO895">
        <v>145400644</v>
      </c>
      <c r="AP895">
        <v>156851431</v>
      </c>
      <c r="AQ895">
        <v>164735413</v>
      </c>
      <c r="AR895">
        <v>160939428</v>
      </c>
      <c r="AS895">
        <v>154628909</v>
      </c>
      <c r="AT895">
        <v>144206727</v>
      </c>
      <c r="AU895">
        <v>153396462</v>
      </c>
      <c r="AV895">
        <v>149710224</v>
      </c>
      <c r="AW895">
        <v>0</v>
      </c>
      <c r="AX895">
        <v>102314</v>
      </c>
      <c r="AY895">
        <v>149942</v>
      </c>
      <c r="AZ895">
        <v>24906</v>
      </c>
      <c r="BA895">
        <v>20242</v>
      </c>
      <c r="BB895">
        <v>702411</v>
      </c>
      <c r="BC895">
        <v>170121365.90927899</v>
      </c>
      <c r="BD895">
        <v>149110310.60865301</v>
      </c>
      <c r="BE895">
        <v>160101250.03489599</v>
      </c>
      <c r="BF895">
        <v>149104471.15702599</v>
      </c>
      <c r="BG895">
        <v>166635.834309167</v>
      </c>
      <c r="BH895">
        <v>16201598.3752541</v>
      </c>
      <c r="BI895">
        <v>6705937.4458456896</v>
      </c>
      <c r="BJ895">
        <v>5105121.2577612596</v>
      </c>
      <c r="BK895">
        <v>4624717.1711577699</v>
      </c>
      <c r="BL895">
        <v>268610.24359805998</v>
      </c>
    </row>
    <row r="896" spans="1:64" x14ac:dyDescent="0.3">
      <c r="A896">
        <v>9801</v>
      </c>
      <c r="B896">
        <v>13.904999999999999</v>
      </c>
      <c r="C896">
        <v>731.49492999999995</v>
      </c>
      <c r="D896">
        <f t="shared" si="13"/>
        <v>4.3472429478225685</v>
      </c>
      <c r="E896" t="s">
        <v>2511</v>
      </c>
      <c r="F896" t="s">
        <v>532</v>
      </c>
      <c r="G896" t="s">
        <v>62</v>
      </c>
      <c r="H896">
        <v>0.67</v>
      </c>
      <c r="I896" t="b">
        <v>1</v>
      </c>
      <c r="J896">
        <v>7.7</v>
      </c>
      <c r="K896">
        <v>731.49811</v>
      </c>
      <c r="L896" t="s">
        <v>2512</v>
      </c>
      <c r="M896" t="s">
        <v>137</v>
      </c>
      <c r="N896" t="s">
        <v>2513</v>
      </c>
      <c r="O896" t="s">
        <v>2514</v>
      </c>
      <c r="P896">
        <v>530</v>
      </c>
      <c r="Q896" t="b">
        <v>0</v>
      </c>
      <c r="R896" t="b">
        <v>1</v>
      </c>
      <c r="S896" t="b">
        <v>0</v>
      </c>
      <c r="T896" t="s">
        <v>63</v>
      </c>
      <c r="U896" t="b">
        <v>0</v>
      </c>
      <c r="V896" t="b">
        <v>0</v>
      </c>
      <c r="W896">
        <v>9801</v>
      </c>
      <c r="X896">
        <v>0</v>
      </c>
      <c r="Y896">
        <v>0</v>
      </c>
      <c r="Z896">
        <v>0.97</v>
      </c>
      <c r="AA896">
        <v>0.02</v>
      </c>
      <c r="AB896">
        <v>0.09</v>
      </c>
      <c r="AC896">
        <v>0.01</v>
      </c>
      <c r="AD896">
        <v>4</v>
      </c>
      <c r="AE896">
        <v>0.5</v>
      </c>
      <c r="AF896">
        <v>0.84</v>
      </c>
      <c r="AG896">
        <v>852.49</v>
      </c>
      <c r="AH896" t="s">
        <v>501</v>
      </c>
      <c r="AI896" t="s">
        <v>2517</v>
      </c>
      <c r="AJ896" t="s">
        <v>2518</v>
      </c>
      <c r="AK896">
        <v>12091850</v>
      </c>
      <c r="AL896">
        <v>15795620</v>
      </c>
      <c r="AM896">
        <v>17565697</v>
      </c>
      <c r="AN896">
        <v>12141150</v>
      </c>
      <c r="AO896">
        <v>12647496</v>
      </c>
      <c r="AP896">
        <v>12420186</v>
      </c>
      <c r="AQ896">
        <v>14376042</v>
      </c>
      <c r="AR896">
        <v>15116379</v>
      </c>
      <c r="AS896">
        <v>13495553</v>
      </c>
      <c r="AT896">
        <v>12125927</v>
      </c>
      <c r="AU896">
        <v>14332972</v>
      </c>
      <c r="AV896">
        <v>13973636</v>
      </c>
      <c r="AW896">
        <v>0</v>
      </c>
      <c r="AX896">
        <v>0</v>
      </c>
      <c r="AY896">
        <v>5698</v>
      </c>
      <c r="AZ896">
        <v>0</v>
      </c>
      <c r="BA896">
        <v>0</v>
      </c>
      <c r="BB896">
        <v>0</v>
      </c>
      <c r="BC896">
        <v>15151055.7275966</v>
      </c>
      <c r="BD896">
        <v>12402944.1562244</v>
      </c>
      <c r="BE896">
        <v>14329324.5895682</v>
      </c>
      <c r="BF896">
        <v>13477511.8683949</v>
      </c>
      <c r="BG896">
        <v>949.71350292122997</v>
      </c>
      <c r="BH896">
        <v>2793268.1587922601</v>
      </c>
      <c r="BI896">
        <v>253613.27767638801</v>
      </c>
      <c r="BJ896">
        <v>811422.45007874595</v>
      </c>
      <c r="BK896">
        <v>1184215.3145439799</v>
      </c>
      <c r="BL896">
        <v>2326.31348398824</v>
      </c>
    </row>
    <row r="897" spans="1:64" x14ac:dyDescent="0.3">
      <c r="A897">
        <v>10121</v>
      </c>
      <c r="B897">
        <v>15.329000000000001</v>
      </c>
      <c r="C897">
        <v>745.51074000000006</v>
      </c>
      <c r="D897">
        <f t="shared" si="13"/>
        <v>3.9301760891817121</v>
      </c>
      <c r="E897" t="s">
        <v>2670</v>
      </c>
      <c r="F897" t="s">
        <v>532</v>
      </c>
      <c r="G897" t="s">
        <v>62</v>
      </c>
      <c r="H897">
        <v>0.5</v>
      </c>
      <c r="I897" t="b">
        <v>1</v>
      </c>
      <c r="J897">
        <v>7.99</v>
      </c>
      <c r="K897">
        <v>745.51367000000005</v>
      </c>
      <c r="L897" t="s">
        <v>2671</v>
      </c>
      <c r="M897" t="s">
        <v>137</v>
      </c>
      <c r="N897" t="s">
        <v>2672</v>
      </c>
      <c r="O897" t="s">
        <v>2673</v>
      </c>
      <c r="P897">
        <v>530</v>
      </c>
      <c r="Q897" t="b">
        <v>0</v>
      </c>
      <c r="R897" t="b">
        <v>1</v>
      </c>
      <c r="S897" t="b">
        <v>0</v>
      </c>
      <c r="T897" t="s">
        <v>63</v>
      </c>
      <c r="U897" t="b">
        <v>0</v>
      </c>
      <c r="V897" t="b">
        <v>0</v>
      </c>
      <c r="W897">
        <v>10121</v>
      </c>
      <c r="X897">
        <v>0</v>
      </c>
      <c r="Y897">
        <v>0</v>
      </c>
      <c r="Z897">
        <v>0.98</v>
      </c>
      <c r="AA897">
        <v>0.03</v>
      </c>
      <c r="AB897">
        <v>0.56000000000000005</v>
      </c>
      <c r="AC897">
        <v>0</v>
      </c>
      <c r="AD897">
        <v>4</v>
      </c>
      <c r="AE897">
        <v>0.25</v>
      </c>
      <c r="AF897">
        <v>0.78</v>
      </c>
      <c r="AG897">
        <v>718.97</v>
      </c>
      <c r="AH897" t="s">
        <v>503</v>
      </c>
      <c r="AI897" t="s">
        <v>2678</v>
      </c>
      <c r="AJ897" t="s">
        <v>2679</v>
      </c>
      <c r="AK897">
        <v>10850061</v>
      </c>
      <c r="AL897">
        <v>12433239</v>
      </c>
      <c r="AM897">
        <v>14305678</v>
      </c>
      <c r="AN897">
        <v>10288279</v>
      </c>
      <c r="AO897">
        <v>10925327</v>
      </c>
      <c r="AP897">
        <v>10800415</v>
      </c>
      <c r="AQ897">
        <v>14542812</v>
      </c>
      <c r="AR897">
        <v>14372919</v>
      </c>
      <c r="AS897">
        <v>13284061</v>
      </c>
      <c r="AT897">
        <v>11779550</v>
      </c>
      <c r="AU897">
        <v>13178412</v>
      </c>
      <c r="AV897">
        <v>13881290</v>
      </c>
      <c r="AW897">
        <v>39040</v>
      </c>
      <c r="AX897">
        <v>0</v>
      </c>
      <c r="AY897">
        <v>0</v>
      </c>
      <c r="AZ897">
        <v>12072</v>
      </c>
      <c r="BA897">
        <v>32671</v>
      </c>
      <c r="BB897">
        <v>0</v>
      </c>
      <c r="BC897">
        <v>12529659.312824201</v>
      </c>
      <c r="BD897">
        <v>10671340.1737778</v>
      </c>
      <c r="BE897">
        <v>14066597.476683499</v>
      </c>
      <c r="BF897">
        <v>12946417.2360046</v>
      </c>
      <c r="BG897">
        <v>13963.9619762522</v>
      </c>
      <c r="BH897">
        <v>1729825.21763054</v>
      </c>
      <c r="BI897">
        <v>337569.00007204199</v>
      </c>
      <c r="BJ897">
        <v>682999.146165304</v>
      </c>
      <c r="BK897">
        <v>1069903.27711626</v>
      </c>
      <c r="BL897">
        <v>17705.1245331399</v>
      </c>
    </row>
    <row r="898" spans="1:64" x14ac:dyDescent="0.3">
      <c r="A898">
        <v>9802</v>
      </c>
      <c r="B898">
        <v>14.444000000000001</v>
      </c>
      <c r="C898">
        <v>731.49523999999997</v>
      </c>
      <c r="D898">
        <f t="shared" si="13"/>
        <v>3.9234551132741879</v>
      </c>
      <c r="E898" t="s">
        <v>2511</v>
      </c>
      <c r="F898" t="s">
        <v>532</v>
      </c>
      <c r="G898" t="s">
        <v>62</v>
      </c>
      <c r="H898">
        <v>0.67</v>
      </c>
      <c r="I898" t="b">
        <v>1</v>
      </c>
      <c r="J898">
        <v>7.7</v>
      </c>
      <c r="K898">
        <v>731.49811</v>
      </c>
      <c r="L898" t="s">
        <v>2512</v>
      </c>
      <c r="M898" t="s">
        <v>137</v>
      </c>
      <c r="N898" t="s">
        <v>2513</v>
      </c>
      <c r="O898" t="s">
        <v>2514</v>
      </c>
      <c r="P898">
        <v>530</v>
      </c>
      <c r="Q898" t="b">
        <v>0</v>
      </c>
      <c r="R898" t="b">
        <v>1</v>
      </c>
      <c r="S898" t="b">
        <v>0</v>
      </c>
      <c r="T898" t="s">
        <v>63</v>
      </c>
      <c r="U898" t="b">
        <v>0</v>
      </c>
      <c r="V898" t="b">
        <v>0</v>
      </c>
      <c r="W898">
        <v>9802</v>
      </c>
      <c r="X898">
        <v>0</v>
      </c>
      <c r="Y898">
        <v>0</v>
      </c>
      <c r="Z898">
        <v>0.98</v>
      </c>
      <c r="AA898">
        <v>0.03</v>
      </c>
      <c r="AB898">
        <v>0.56000000000000005</v>
      </c>
      <c r="AC898">
        <v>0</v>
      </c>
      <c r="AD898">
        <v>4</v>
      </c>
      <c r="AE898">
        <v>0.25</v>
      </c>
      <c r="AF898">
        <v>0.78</v>
      </c>
      <c r="AG898">
        <v>818.11</v>
      </c>
      <c r="AH898" t="s">
        <v>499</v>
      </c>
      <c r="AI898" t="s">
        <v>2519</v>
      </c>
      <c r="AJ898" t="s">
        <v>2520</v>
      </c>
      <c r="AK898">
        <v>11317281</v>
      </c>
      <c r="AL898">
        <v>13988192</v>
      </c>
      <c r="AM898">
        <v>15783649</v>
      </c>
      <c r="AN898">
        <v>13528606</v>
      </c>
      <c r="AO898">
        <v>14129837</v>
      </c>
      <c r="AP898">
        <v>14739326</v>
      </c>
      <c r="AQ898">
        <v>17704549</v>
      </c>
      <c r="AR898">
        <v>16272934</v>
      </c>
      <c r="AS898">
        <v>16039779</v>
      </c>
      <c r="AT898">
        <v>16077296</v>
      </c>
      <c r="AU898">
        <v>17385390</v>
      </c>
      <c r="AV898">
        <v>18295482</v>
      </c>
      <c r="AW898">
        <v>8724</v>
      </c>
      <c r="AX898">
        <v>0</v>
      </c>
      <c r="AY898">
        <v>0</v>
      </c>
      <c r="AZ898">
        <v>7604</v>
      </c>
      <c r="BA898">
        <v>8490</v>
      </c>
      <c r="BB898">
        <v>0</v>
      </c>
      <c r="BC898">
        <v>13696374.3649593</v>
      </c>
      <c r="BD898">
        <v>14132589.5762005</v>
      </c>
      <c r="BE898">
        <v>16672420.4920159</v>
      </c>
      <c r="BF898">
        <v>17252722.963188302</v>
      </c>
      <c r="BG898">
        <v>4136.4530718773303</v>
      </c>
      <c r="BH898">
        <v>2247438.3621402802</v>
      </c>
      <c r="BI898">
        <v>605364.85174922796</v>
      </c>
      <c r="BJ898">
        <v>901419.36674277205</v>
      </c>
      <c r="BK898">
        <v>1115028.1866905501</v>
      </c>
      <c r="BL898">
        <v>4546.6267679680404</v>
      </c>
    </row>
    <row r="899" spans="1:64" x14ac:dyDescent="0.3">
      <c r="A899">
        <v>9490</v>
      </c>
      <c r="B899">
        <v>13.603999999999999</v>
      </c>
      <c r="C899">
        <v>717.47960999999998</v>
      </c>
      <c r="D899">
        <f t="shared" si="13"/>
        <v>3.9164722671082348</v>
      </c>
      <c r="E899" t="s">
        <v>2347</v>
      </c>
      <c r="F899" t="s">
        <v>532</v>
      </c>
      <c r="G899" t="s">
        <v>62</v>
      </c>
      <c r="H899">
        <v>0.67</v>
      </c>
      <c r="I899" t="b">
        <v>1</v>
      </c>
      <c r="J899">
        <v>7.39</v>
      </c>
      <c r="K899">
        <v>717.48242000000005</v>
      </c>
      <c r="L899" t="s">
        <v>2348</v>
      </c>
      <c r="M899" t="s">
        <v>137</v>
      </c>
      <c r="N899" t="s">
        <v>2349</v>
      </c>
      <c r="O899" t="s">
        <v>2350</v>
      </c>
      <c r="P899">
        <v>530</v>
      </c>
      <c r="Q899" t="b">
        <v>0</v>
      </c>
      <c r="R899" t="b">
        <v>1</v>
      </c>
      <c r="S899" t="b">
        <v>0</v>
      </c>
      <c r="T899" t="s">
        <v>63</v>
      </c>
      <c r="U899" t="b">
        <v>0</v>
      </c>
      <c r="V899" t="b">
        <v>0</v>
      </c>
      <c r="W899">
        <v>9490</v>
      </c>
      <c r="X899">
        <v>0</v>
      </c>
      <c r="Y899">
        <v>0</v>
      </c>
      <c r="Z899">
        <v>0.98</v>
      </c>
      <c r="AA899">
        <v>0.02</v>
      </c>
      <c r="AB899">
        <v>0.11</v>
      </c>
      <c r="AC899">
        <v>0.01</v>
      </c>
      <c r="AD899">
        <v>4</v>
      </c>
      <c r="AE899">
        <v>0.25</v>
      </c>
      <c r="AF899">
        <v>0.68</v>
      </c>
      <c r="AG899">
        <v>274.06</v>
      </c>
      <c r="AH899" t="s">
        <v>493</v>
      </c>
      <c r="AI899" t="s">
        <v>2353</v>
      </c>
      <c r="AJ899" t="s">
        <v>2354</v>
      </c>
      <c r="AK899">
        <v>2777867</v>
      </c>
      <c r="AL899">
        <v>3743771</v>
      </c>
      <c r="AM899">
        <v>4393905</v>
      </c>
      <c r="AN899">
        <v>3518050</v>
      </c>
      <c r="AO899">
        <v>3696252</v>
      </c>
      <c r="AP899">
        <v>3681449</v>
      </c>
      <c r="AQ899">
        <v>4544312</v>
      </c>
      <c r="AR899">
        <v>4372904</v>
      </c>
      <c r="AS899">
        <v>4199652</v>
      </c>
      <c r="AT899">
        <v>4473366</v>
      </c>
      <c r="AU899">
        <v>5047230</v>
      </c>
      <c r="AV899">
        <v>5194325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3638514.1050064</v>
      </c>
      <c r="BD899">
        <v>3631917.15070548</v>
      </c>
      <c r="BE899">
        <v>4372289.4748590002</v>
      </c>
      <c r="BF899">
        <v>4904973.3427691301</v>
      </c>
      <c r="BG899">
        <v>0</v>
      </c>
      <c r="BH899">
        <v>813144.46314028301</v>
      </c>
      <c r="BI899">
        <v>98889.513281617401</v>
      </c>
      <c r="BJ899">
        <v>172330.62122312901</v>
      </c>
      <c r="BK899">
        <v>380950.29441266297</v>
      </c>
      <c r="BL899">
        <v>0</v>
      </c>
    </row>
    <row r="900" spans="1:64" x14ac:dyDescent="0.3">
      <c r="A900">
        <v>9491</v>
      </c>
      <c r="B900">
        <v>13.134</v>
      </c>
      <c r="C900">
        <v>717.47968000000003</v>
      </c>
      <c r="D900">
        <f t="shared" si="13"/>
        <v>3.8189089009554569</v>
      </c>
      <c r="E900" t="s">
        <v>2347</v>
      </c>
      <c r="F900" t="s">
        <v>532</v>
      </c>
      <c r="G900" t="s">
        <v>62</v>
      </c>
      <c r="H900">
        <v>0.67</v>
      </c>
      <c r="I900" t="b">
        <v>1</v>
      </c>
      <c r="J900">
        <v>7.39</v>
      </c>
      <c r="K900">
        <v>717.48242000000005</v>
      </c>
      <c r="L900" t="s">
        <v>2348</v>
      </c>
      <c r="M900" t="s">
        <v>137</v>
      </c>
      <c r="N900" t="s">
        <v>2349</v>
      </c>
      <c r="O900" t="s">
        <v>2350</v>
      </c>
      <c r="P900">
        <v>530</v>
      </c>
      <c r="Q900" t="b">
        <v>0</v>
      </c>
      <c r="R900" t="b">
        <v>1</v>
      </c>
      <c r="S900" t="b">
        <v>0</v>
      </c>
      <c r="T900" t="s">
        <v>63</v>
      </c>
      <c r="U900" t="b">
        <v>0</v>
      </c>
      <c r="V900" t="b">
        <v>0</v>
      </c>
      <c r="W900">
        <v>9491</v>
      </c>
      <c r="X900">
        <v>0</v>
      </c>
      <c r="Y900">
        <v>0</v>
      </c>
      <c r="Z900">
        <v>0.98</v>
      </c>
      <c r="AA900">
        <v>0.03</v>
      </c>
      <c r="AB900">
        <v>0.56000000000000005</v>
      </c>
      <c r="AC900">
        <v>0.01</v>
      </c>
      <c r="AD900">
        <v>4</v>
      </c>
      <c r="AE900">
        <v>0.25</v>
      </c>
      <c r="AF900">
        <v>0.78</v>
      </c>
      <c r="AG900">
        <v>155.85</v>
      </c>
      <c r="AH900" t="s">
        <v>497</v>
      </c>
      <c r="AI900" t="s">
        <v>2355</v>
      </c>
      <c r="AJ900" t="s">
        <v>2356</v>
      </c>
      <c r="AK900">
        <v>2326142</v>
      </c>
      <c r="AL900">
        <v>3022958</v>
      </c>
      <c r="AM900">
        <v>3414234</v>
      </c>
      <c r="AN900">
        <v>2116600</v>
      </c>
      <c r="AO900">
        <v>2247699</v>
      </c>
      <c r="AP900">
        <v>2246433</v>
      </c>
      <c r="AQ900">
        <v>2615540</v>
      </c>
      <c r="AR900">
        <v>2818656</v>
      </c>
      <c r="AS900">
        <v>2385875</v>
      </c>
      <c r="AT900">
        <v>2270787</v>
      </c>
      <c r="AU900">
        <v>2624046</v>
      </c>
      <c r="AV900">
        <v>2631704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2921111.3244479401</v>
      </c>
      <c r="BD900">
        <v>2203577.4471579301</v>
      </c>
      <c r="BE900">
        <v>2606690.3396386602</v>
      </c>
      <c r="BF900">
        <v>2508845.8167475401</v>
      </c>
      <c r="BG900">
        <v>0</v>
      </c>
      <c r="BH900">
        <v>551149.63339539303</v>
      </c>
      <c r="BI900">
        <v>75327.200961280396</v>
      </c>
      <c r="BJ900">
        <v>216526.06166644301</v>
      </c>
      <c r="BK900">
        <v>206200.283833569</v>
      </c>
      <c r="BL900">
        <v>0</v>
      </c>
    </row>
    <row r="901" spans="1:64" x14ac:dyDescent="0.3">
      <c r="A901">
        <v>8740</v>
      </c>
      <c r="B901">
        <v>12.778</v>
      </c>
      <c r="C901">
        <v>679.50103999999999</v>
      </c>
      <c r="D901">
        <f t="shared" si="13"/>
        <v>3.1346432128720583</v>
      </c>
      <c r="E901" t="s">
        <v>1795</v>
      </c>
      <c r="F901" t="s">
        <v>532</v>
      </c>
      <c r="G901" t="s">
        <v>62</v>
      </c>
      <c r="H901">
        <v>0.61</v>
      </c>
      <c r="I901" t="b">
        <v>0</v>
      </c>
      <c r="J901">
        <v>8.0299999999999994</v>
      </c>
      <c r="K901">
        <v>679.50316999999995</v>
      </c>
      <c r="L901" t="s">
        <v>1796</v>
      </c>
      <c r="M901" t="s">
        <v>137</v>
      </c>
      <c r="N901" t="s">
        <v>1797</v>
      </c>
      <c r="O901" t="s">
        <v>1798</v>
      </c>
      <c r="P901">
        <v>530</v>
      </c>
      <c r="Q901" t="b">
        <v>0</v>
      </c>
      <c r="R901" t="b">
        <v>1</v>
      </c>
      <c r="S901" t="b">
        <v>0</v>
      </c>
      <c r="T901" t="s">
        <v>63</v>
      </c>
      <c r="U901" t="b">
        <v>0</v>
      </c>
      <c r="V901" t="b">
        <v>0</v>
      </c>
      <c r="W901">
        <v>8740</v>
      </c>
      <c r="X901">
        <v>0</v>
      </c>
      <c r="Y901">
        <v>0</v>
      </c>
      <c r="Z901">
        <v>1</v>
      </c>
      <c r="AA901">
        <v>-1</v>
      </c>
      <c r="AB901">
        <v>-1</v>
      </c>
      <c r="AC901">
        <v>-1</v>
      </c>
      <c r="AD901">
        <v>-1</v>
      </c>
      <c r="AE901">
        <v>-1</v>
      </c>
      <c r="AF901">
        <v>1</v>
      </c>
      <c r="AG901">
        <v>15.91</v>
      </c>
      <c r="AH901" t="s">
        <v>498</v>
      </c>
      <c r="AI901" t="s">
        <v>1799</v>
      </c>
      <c r="AJ901" t="s">
        <v>62</v>
      </c>
      <c r="AK901">
        <v>132580</v>
      </c>
      <c r="AL901">
        <v>218401</v>
      </c>
      <c r="AM901">
        <v>191566</v>
      </c>
      <c r="AN901">
        <v>159538</v>
      </c>
      <c r="AO901">
        <v>182256</v>
      </c>
      <c r="AP901">
        <v>230094</v>
      </c>
      <c r="AQ901">
        <v>284938</v>
      </c>
      <c r="AR901">
        <v>283499</v>
      </c>
      <c r="AS901">
        <v>125225</v>
      </c>
      <c r="AT901">
        <v>324211</v>
      </c>
      <c r="AU901">
        <v>330819</v>
      </c>
      <c r="AV901">
        <v>357233</v>
      </c>
      <c r="AW901">
        <v>7222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180849.23005918501</v>
      </c>
      <c r="BD901">
        <v>190629.153837855</v>
      </c>
      <c r="BE901">
        <v>231220.92546104599</v>
      </c>
      <c r="BF901">
        <v>337421.07798020699</v>
      </c>
      <c r="BG901">
        <v>1203.66714952141</v>
      </c>
      <c r="BH901">
        <v>43902.743222584999</v>
      </c>
      <c r="BI901">
        <v>36015.884675155801</v>
      </c>
      <c r="BJ901">
        <v>91797.612618734507</v>
      </c>
      <c r="BK901">
        <v>17473.1443382609</v>
      </c>
      <c r="BL901">
        <v>2948.3703364777498</v>
      </c>
    </row>
    <row r="902" spans="1:64" x14ac:dyDescent="0.3">
      <c r="A902">
        <v>9240</v>
      </c>
      <c r="B902">
        <v>12.113</v>
      </c>
      <c r="C902">
        <v>705.51782000000003</v>
      </c>
      <c r="D902">
        <f t="shared" ref="D902:D927" si="14">(ABS(K902-C902)/K902)*10^6</f>
        <v>1.3890487397739766</v>
      </c>
      <c r="E902" t="s">
        <v>2162</v>
      </c>
      <c r="F902" t="s">
        <v>532</v>
      </c>
      <c r="G902" t="s">
        <v>62</v>
      </c>
      <c r="H902">
        <v>0.67</v>
      </c>
      <c r="I902" t="b">
        <v>1</v>
      </c>
      <c r="J902">
        <v>8.2100000000000009</v>
      </c>
      <c r="K902">
        <v>705.51880000000006</v>
      </c>
      <c r="L902" t="s">
        <v>2163</v>
      </c>
      <c r="M902" t="s">
        <v>137</v>
      </c>
      <c r="N902" t="s">
        <v>2164</v>
      </c>
      <c r="O902" t="s">
        <v>2165</v>
      </c>
      <c r="P902">
        <v>530</v>
      </c>
      <c r="Q902" t="b">
        <v>0</v>
      </c>
      <c r="R902" t="b">
        <v>1</v>
      </c>
      <c r="S902" t="b">
        <v>0</v>
      </c>
      <c r="T902" t="s">
        <v>63</v>
      </c>
      <c r="U902" t="b">
        <v>0</v>
      </c>
      <c r="V902" t="b">
        <v>0</v>
      </c>
      <c r="W902">
        <v>9240</v>
      </c>
      <c r="X902">
        <v>0</v>
      </c>
      <c r="Y902">
        <v>0</v>
      </c>
      <c r="Z902">
        <v>1</v>
      </c>
      <c r="AA902" t="s">
        <v>62</v>
      </c>
      <c r="AB902" t="s">
        <v>62</v>
      </c>
      <c r="AC902" t="s">
        <v>62</v>
      </c>
      <c r="AD902">
        <v>5</v>
      </c>
      <c r="AE902" t="s">
        <v>62</v>
      </c>
      <c r="AF902">
        <v>0.5</v>
      </c>
      <c r="AG902">
        <v>13.37</v>
      </c>
      <c r="AH902" t="s">
        <v>504</v>
      </c>
      <c r="AI902" t="s">
        <v>2166</v>
      </c>
      <c r="AJ902" t="s">
        <v>2167</v>
      </c>
      <c r="AK902">
        <v>169971</v>
      </c>
      <c r="AL902">
        <v>167274</v>
      </c>
      <c r="AM902">
        <v>184579</v>
      </c>
      <c r="AN902">
        <v>130581</v>
      </c>
      <c r="AO902">
        <v>135382</v>
      </c>
      <c r="AP902">
        <v>157665</v>
      </c>
      <c r="AQ902">
        <v>667264</v>
      </c>
      <c r="AR902">
        <v>616264</v>
      </c>
      <c r="AS902">
        <v>526938</v>
      </c>
      <c r="AT902">
        <v>469231</v>
      </c>
      <c r="AU902">
        <v>483859</v>
      </c>
      <c r="AV902">
        <v>523466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173941.214790286</v>
      </c>
      <c r="BD902">
        <v>141209.28492404</v>
      </c>
      <c r="BE902">
        <v>603488.78329133999</v>
      </c>
      <c r="BF902">
        <v>492185.41037504899</v>
      </c>
      <c r="BG902">
        <v>0</v>
      </c>
      <c r="BH902">
        <v>9311.1127006327606</v>
      </c>
      <c r="BI902">
        <v>14451.895006548901</v>
      </c>
      <c r="BJ902">
        <v>71029.877526522905</v>
      </c>
      <c r="BK902">
        <v>28060.048168188299</v>
      </c>
      <c r="BL902">
        <v>0</v>
      </c>
    </row>
    <row r="903" spans="1:64" x14ac:dyDescent="0.3">
      <c r="A903">
        <v>9297</v>
      </c>
      <c r="B903">
        <v>10.654999999999999</v>
      </c>
      <c r="C903">
        <v>707.53394000000003</v>
      </c>
      <c r="D903">
        <f t="shared" si="14"/>
        <v>0.76321368818785063</v>
      </c>
      <c r="E903" t="s">
        <v>2218</v>
      </c>
      <c r="F903" t="s">
        <v>532</v>
      </c>
      <c r="G903" t="s">
        <v>62</v>
      </c>
      <c r="H903">
        <v>0.67</v>
      </c>
      <c r="I903" t="b">
        <v>0</v>
      </c>
      <c r="J903">
        <v>8.5299999999999994</v>
      </c>
      <c r="K903">
        <v>707.53448000000003</v>
      </c>
      <c r="L903" t="s">
        <v>2219</v>
      </c>
      <c r="M903" t="s">
        <v>137</v>
      </c>
      <c r="N903" t="s">
        <v>2220</v>
      </c>
      <c r="O903" t="s">
        <v>2221</v>
      </c>
      <c r="P903">
        <v>530</v>
      </c>
      <c r="Q903" t="b">
        <v>0</v>
      </c>
      <c r="R903" t="b">
        <v>1</v>
      </c>
      <c r="S903" t="b">
        <v>0</v>
      </c>
      <c r="T903" t="s">
        <v>63</v>
      </c>
      <c r="U903" t="b">
        <v>0</v>
      </c>
      <c r="V903" t="b">
        <v>0</v>
      </c>
      <c r="W903">
        <v>9297</v>
      </c>
      <c r="X903">
        <v>0</v>
      </c>
      <c r="Y903">
        <v>0</v>
      </c>
      <c r="Z903">
        <v>1</v>
      </c>
      <c r="AA903">
        <v>-1</v>
      </c>
      <c r="AB903">
        <v>-1</v>
      </c>
      <c r="AC903">
        <v>-1</v>
      </c>
      <c r="AD903">
        <v>-1</v>
      </c>
      <c r="AE903">
        <v>-1</v>
      </c>
      <c r="AF903">
        <v>1</v>
      </c>
      <c r="AG903">
        <v>66.09</v>
      </c>
      <c r="AH903" t="s">
        <v>497</v>
      </c>
      <c r="AI903" t="s">
        <v>2222</v>
      </c>
      <c r="AJ903" t="s">
        <v>62</v>
      </c>
      <c r="AK903">
        <v>921058</v>
      </c>
      <c r="AL903">
        <v>1146543</v>
      </c>
      <c r="AM903">
        <v>1368340</v>
      </c>
      <c r="AN903">
        <v>840179</v>
      </c>
      <c r="AO903">
        <v>890749</v>
      </c>
      <c r="AP903">
        <v>769199</v>
      </c>
      <c r="AQ903">
        <v>1214183</v>
      </c>
      <c r="AR903">
        <v>1387942</v>
      </c>
      <c r="AS903">
        <v>1243058</v>
      </c>
      <c r="AT903">
        <v>997686</v>
      </c>
      <c r="AU903">
        <v>950236</v>
      </c>
      <c r="AV903">
        <v>1215240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1145313.6006601099</v>
      </c>
      <c r="BD903">
        <v>833375.78840659698</v>
      </c>
      <c r="BE903">
        <v>1281727.7553922799</v>
      </c>
      <c r="BF903">
        <v>1054387.3310056101</v>
      </c>
      <c r="BG903">
        <v>0</v>
      </c>
      <c r="BH903">
        <v>223643.998325497</v>
      </c>
      <c r="BI903">
        <v>61059.830950920397</v>
      </c>
      <c r="BJ903">
        <v>93110.512582090494</v>
      </c>
      <c r="BK903">
        <v>141307.980625144</v>
      </c>
      <c r="BL903">
        <v>0</v>
      </c>
    </row>
    <row r="904" spans="1:64" x14ac:dyDescent="0.3">
      <c r="A904">
        <v>9875</v>
      </c>
      <c r="B904">
        <v>13.757999999999999</v>
      </c>
      <c r="C904">
        <v>735.52886999999998</v>
      </c>
      <c r="D904">
        <f t="shared" si="14"/>
        <v>0.74776070816531792</v>
      </c>
      <c r="E904" t="s">
        <v>216</v>
      </c>
      <c r="F904" t="s">
        <v>532</v>
      </c>
      <c r="G904" t="s">
        <v>62</v>
      </c>
      <c r="H904">
        <v>0.67</v>
      </c>
      <c r="I904" t="b">
        <v>1</v>
      </c>
      <c r="J904">
        <v>8.11</v>
      </c>
      <c r="K904">
        <v>735.52941999999996</v>
      </c>
      <c r="L904" t="s">
        <v>217</v>
      </c>
      <c r="M904" t="s">
        <v>137</v>
      </c>
      <c r="N904" t="s">
        <v>218</v>
      </c>
      <c r="O904" t="s">
        <v>219</v>
      </c>
      <c r="P904">
        <v>530</v>
      </c>
      <c r="Q904" t="b">
        <v>0</v>
      </c>
      <c r="R904" t="b">
        <v>1</v>
      </c>
      <c r="S904" t="b">
        <v>0</v>
      </c>
      <c r="T904" t="s">
        <v>63</v>
      </c>
      <c r="U904" t="b">
        <v>0</v>
      </c>
      <c r="V904" t="b">
        <v>0</v>
      </c>
      <c r="W904">
        <v>9875</v>
      </c>
      <c r="X904">
        <v>0</v>
      </c>
      <c r="Y904">
        <v>0</v>
      </c>
      <c r="Z904">
        <v>1</v>
      </c>
      <c r="AA904" t="s">
        <v>62</v>
      </c>
      <c r="AB904" t="s">
        <v>62</v>
      </c>
      <c r="AC904" t="s">
        <v>62</v>
      </c>
      <c r="AD904">
        <v>4</v>
      </c>
      <c r="AE904" t="s">
        <v>62</v>
      </c>
      <c r="AF904">
        <v>0.5</v>
      </c>
      <c r="AG904">
        <v>105.66</v>
      </c>
      <c r="AH904" t="s">
        <v>503</v>
      </c>
      <c r="AI904" t="s">
        <v>2577</v>
      </c>
      <c r="AJ904" t="s">
        <v>2578</v>
      </c>
      <c r="AK904">
        <v>1708641</v>
      </c>
      <c r="AL904">
        <v>1703295</v>
      </c>
      <c r="AM904">
        <v>1844153</v>
      </c>
      <c r="AN904">
        <v>1450610</v>
      </c>
      <c r="AO904">
        <v>1542348</v>
      </c>
      <c r="AP904">
        <v>1468680</v>
      </c>
      <c r="AQ904">
        <v>1568940</v>
      </c>
      <c r="AR904">
        <v>2195859</v>
      </c>
      <c r="AS904">
        <v>1917090</v>
      </c>
      <c r="AT904">
        <v>1615747</v>
      </c>
      <c r="AU904">
        <v>1632873</v>
      </c>
      <c r="AV904">
        <v>1707181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1752029.8885333401</v>
      </c>
      <c r="BD904">
        <v>1487212.64629687</v>
      </c>
      <c r="BE904">
        <v>1893963.1635761999</v>
      </c>
      <c r="BF904">
        <v>1651933.7001962101</v>
      </c>
      <c r="BG904">
        <v>0</v>
      </c>
      <c r="BH904">
        <v>79826.087380643396</v>
      </c>
      <c r="BI904">
        <v>48595.791129720797</v>
      </c>
      <c r="BJ904">
        <v>314098.82255668199</v>
      </c>
      <c r="BK904">
        <v>48605.839370373498</v>
      </c>
      <c r="BL904">
        <v>0</v>
      </c>
    </row>
    <row r="905" spans="1:64" x14ac:dyDescent="0.3">
      <c r="A905">
        <v>8888</v>
      </c>
      <c r="B905">
        <v>11.462</v>
      </c>
      <c r="C905">
        <v>687.47155999999995</v>
      </c>
      <c r="D905">
        <f t="shared" si="14"/>
        <v>0.52365775172400075</v>
      </c>
      <c r="E905" t="s">
        <v>1887</v>
      </c>
      <c r="F905" t="s">
        <v>532</v>
      </c>
      <c r="G905" t="s">
        <v>62</v>
      </c>
      <c r="H905">
        <v>0.06</v>
      </c>
      <c r="I905" t="b">
        <v>0</v>
      </c>
      <c r="J905">
        <v>7.64</v>
      </c>
      <c r="K905">
        <v>687.47191999999995</v>
      </c>
      <c r="L905" t="s">
        <v>1888</v>
      </c>
      <c r="M905" t="s">
        <v>137</v>
      </c>
      <c r="N905" t="s">
        <v>1889</v>
      </c>
      <c r="O905" t="s">
        <v>1890</v>
      </c>
      <c r="P905">
        <v>530</v>
      </c>
      <c r="Q905" t="b">
        <v>0</v>
      </c>
      <c r="R905" t="b">
        <v>1</v>
      </c>
      <c r="S905" t="b">
        <v>0</v>
      </c>
      <c r="T905" t="s">
        <v>63</v>
      </c>
      <c r="U905" t="b">
        <v>0</v>
      </c>
      <c r="V905" t="b">
        <v>0</v>
      </c>
      <c r="W905">
        <v>8888</v>
      </c>
      <c r="X905">
        <v>0</v>
      </c>
      <c r="Y905">
        <v>0</v>
      </c>
      <c r="Z905">
        <v>1</v>
      </c>
      <c r="AA905">
        <v>-1</v>
      </c>
      <c r="AB905">
        <v>-1</v>
      </c>
      <c r="AC905">
        <v>-1</v>
      </c>
      <c r="AD905">
        <v>-1</v>
      </c>
      <c r="AE905">
        <v>-1</v>
      </c>
      <c r="AF905">
        <v>1</v>
      </c>
      <c r="AG905">
        <v>6.39</v>
      </c>
      <c r="AH905" t="s">
        <v>496</v>
      </c>
      <c r="AI905" t="s">
        <v>1891</v>
      </c>
      <c r="AJ905" t="s">
        <v>62</v>
      </c>
      <c r="AK905">
        <v>29063</v>
      </c>
      <c r="AL905">
        <v>21611</v>
      </c>
      <c r="AM905">
        <v>48940</v>
      </c>
      <c r="AN905">
        <v>31259</v>
      </c>
      <c r="AO905">
        <v>39847</v>
      </c>
      <c r="AP905">
        <v>46425</v>
      </c>
      <c r="AQ905">
        <v>116010</v>
      </c>
      <c r="AR905">
        <v>92404</v>
      </c>
      <c r="AS905">
        <v>64448</v>
      </c>
      <c r="AT905">
        <v>81384</v>
      </c>
      <c r="AU905">
        <v>61589</v>
      </c>
      <c r="AV905">
        <v>89626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33204.805284279297</v>
      </c>
      <c r="BD905">
        <v>39177.032219335597</v>
      </c>
      <c r="BE905">
        <v>90953.907772037695</v>
      </c>
      <c r="BF905">
        <v>77532.985640352301</v>
      </c>
      <c r="BG905">
        <v>0</v>
      </c>
      <c r="BH905">
        <v>14127.063041192099</v>
      </c>
      <c r="BI905">
        <v>7604.8866649834499</v>
      </c>
      <c r="BJ905">
        <v>25811.429907421301</v>
      </c>
      <c r="BK905">
        <v>14409.7844844178</v>
      </c>
      <c r="BL905">
        <v>0</v>
      </c>
    </row>
    <row r="906" spans="1:64" x14ac:dyDescent="0.3">
      <c r="A906">
        <v>9299</v>
      </c>
      <c r="B906">
        <v>11.077999999999999</v>
      </c>
      <c r="C906">
        <v>707.53485000000001</v>
      </c>
      <c r="D906">
        <f t="shared" si="14"/>
        <v>0.52294271224115396</v>
      </c>
      <c r="E906" t="s">
        <v>2218</v>
      </c>
      <c r="F906" t="s">
        <v>532</v>
      </c>
      <c r="G906" t="s">
        <v>62</v>
      </c>
      <c r="H906">
        <v>0.11</v>
      </c>
      <c r="I906" t="b">
        <v>0</v>
      </c>
      <c r="J906">
        <v>8.5299999999999994</v>
      </c>
      <c r="K906">
        <v>707.53448000000003</v>
      </c>
      <c r="L906" t="s">
        <v>2219</v>
      </c>
      <c r="M906" t="s">
        <v>137</v>
      </c>
      <c r="N906" t="s">
        <v>2220</v>
      </c>
      <c r="O906" t="s">
        <v>2221</v>
      </c>
      <c r="P906">
        <v>530</v>
      </c>
      <c r="Q906" t="b">
        <v>0</v>
      </c>
      <c r="R906" t="b">
        <v>1</v>
      </c>
      <c r="S906" t="b">
        <v>0</v>
      </c>
      <c r="T906" t="s">
        <v>63</v>
      </c>
      <c r="U906" t="b">
        <v>0</v>
      </c>
      <c r="V906" t="b">
        <v>0</v>
      </c>
      <c r="W906">
        <v>9299</v>
      </c>
      <c r="X906">
        <v>0</v>
      </c>
      <c r="Y906">
        <v>0</v>
      </c>
      <c r="Z906">
        <v>1</v>
      </c>
      <c r="AA906">
        <v>-1</v>
      </c>
      <c r="AB906">
        <v>-1</v>
      </c>
      <c r="AC906">
        <v>-1</v>
      </c>
      <c r="AD906">
        <v>-1</v>
      </c>
      <c r="AE906">
        <v>-1</v>
      </c>
      <c r="AF906">
        <v>1</v>
      </c>
      <c r="AG906">
        <v>11.52</v>
      </c>
      <c r="AH906" t="s">
        <v>503</v>
      </c>
      <c r="AI906" t="s">
        <v>2223</v>
      </c>
      <c r="AJ906" t="s">
        <v>62</v>
      </c>
      <c r="AK906">
        <v>84199</v>
      </c>
      <c r="AL906">
        <v>105889</v>
      </c>
      <c r="AM906">
        <v>123058</v>
      </c>
      <c r="AN906">
        <v>55799</v>
      </c>
      <c r="AO906">
        <v>91090</v>
      </c>
      <c r="AP906">
        <v>76990</v>
      </c>
      <c r="AQ906">
        <v>206082</v>
      </c>
      <c r="AR906">
        <v>167895</v>
      </c>
      <c r="AS906">
        <v>169937</v>
      </c>
      <c r="AT906">
        <v>123393</v>
      </c>
      <c r="AU906">
        <v>135671</v>
      </c>
      <c r="AV906">
        <v>120767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104382.003231339</v>
      </c>
      <c r="BD906">
        <v>74626.161737368093</v>
      </c>
      <c r="BE906">
        <v>181304.777934707</v>
      </c>
      <c r="BF906">
        <v>126610.28936714699</v>
      </c>
      <c r="BG906">
        <v>0</v>
      </c>
      <c r="BH906">
        <v>19473.6400297539</v>
      </c>
      <c r="BI906">
        <v>17764.005354369601</v>
      </c>
      <c r="BJ906">
        <v>21482.268984171998</v>
      </c>
      <c r="BK906">
        <v>7955.6455339170398</v>
      </c>
      <c r="BL906">
        <v>0</v>
      </c>
    </row>
    <row r="907" spans="1:64" x14ac:dyDescent="0.3">
      <c r="A907">
        <v>9011</v>
      </c>
      <c r="B907">
        <v>10.103999999999999</v>
      </c>
      <c r="C907">
        <v>693.48206000000005</v>
      </c>
      <c r="D907">
        <f t="shared" si="14"/>
        <v>0.51911914364113521</v>
      </c>
      <c r="E907" t="s">
        <v>2015</v>
      </c>
      <c r="F907" t="s">
        <v>532</v>
      </c>
      <c r="G907" t="s">
        <v>62</v>
      </c>
      <c r="H907">
        <v>0.11</v>
      </c>
      <c r="I907" t="b">
        <v>0</v>
      </c>
      <c r="J907">
        <v>7.6</v>
      </c>
      <c r="K907">
        <v>693.48242000000005</v>
      </c>
      <c r="L907" t="s">
        <v>1430</v>
      </c>
      <c r="M907" t="s">
        <v>137</v>
      </c>
      <c r="N907" t="s">
        <v>2016</v>
      </c>
      <c r="O907" t="s">
        <v>2017</v>
      </c>
      <c r="P907">
        <v>530</v>
      </c>
      <c r="Q907" t="b">
        <v>0</v>
      </c>
      <c r="R907" t="b">
        <v>1</v>
      </c>
      <c r="S907" t="b">
        <v>0</v>
      </c>
      <c r="T907" t="s">
        <v>63</v>
      </c>
      <c r="U907" t="b">
        <v>0</v>
      </c>
      <c r="V907" t="b">
        <v>0</v>
      </c>
      <c r="W907">
        <v>9011</v>
      </c>
      <c r="X907">
        <v>0</v>
      </c>
      <c r="Y907">
        <v>0</v>
      </c>
      <c r="Z907">
        <v>1</v>
      </c>
      <c r="AA907">
        <v>-1</v>
      </c>
      <c r="AB907">
        <v>-1</v>
      </c>
      <c r="AC907">
        <v>-1</v>
      </c>
      <c r="AD907">
        <v>-1</v>
      </c>
      <c r="AE907">
        <v>-1</v>
      </c>
      <c r="AF907">
        <v>1</v>
      </c>
      <c r="AG907">
        <v>6.16</v>
      </c>
      <c r="AH907" t="s">
        <v>503</v>
      </c>
      <c r="AI907" t="s">
        <v>2018</v>
      </c>
      <c r="AJ907" t="s">
        <v>62</v>
      </c>
      <c r="AK907">
        <v>50168</v>
      </c>
      <c r="AL907">
        <v>68868</v>
      </c>
      <c r="AM907">
        <v>82232</v>
      </c>
      <c r="AN907">
        <v>25998</v>
      </c>
      <c r="AO907">
        <v>55151</v>
      </c>
      <c r="AP907">
        <v>36014</v>
      </c>
      <c r="AQ907">
        <v>49567</v>
      </c>
      <c r="AR907">
        <v>107931</v>
      </c>
      <c r="AS907">
        <v>66185</v>
      </c>
      <c r="AT907">
        <v>58339</v>
      </c>
      <c r="AU907">
        <v>74507</v>
      </c>
      <c r="AV907">
        <v>47005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67089.129235341796</v>
      </c>
      <c r="BD907">
        <v>39054.264148140399</v>
      </c>
      <c r="BE907">
        <v>74560.703418954799</v>
      </c>
      <c r="BF907">
        <v>59950.265465372802</v>
      </c>
      <c r="BG907">
        <v>0</v>
      </c>
      <c r="BH907">
        <v>16105.7091943552</v>
      </c>
      <c r="BI907">
        <v>14812.1869399716</v>
      </c>
      <c r="BJ907">
        <v>30069.902313443901</v>
      </c>
      <c r="BK907">
        <v>13822.033406978901</v>
      </c>
      <c r="BL907">
        <v>0</v>
      </c>
    </row>
    <row r="908" spans="1:64" x14ac:dyDescent="0.3">
      <c r="A908">
        <v>9242</v>
      </c>
      <c r="B908">
        <v>11.335000000000001</v>
      </c>
      <c r="C908">
        <v>705.51849000000004</v>
      </c>
      <c r="D908">
        <f t="shared" si="14"/>
        <v>0.43939296871059014</v>
      </c>
      <c r="E908" t="s">
        <v>2162</v>
      </c>
      <c r="F908" t="s">
        <v>532</v>
      </c>
      <c r="G908" t="s">
        <v>62</v>
      </c>
      <c r="H908">
        <v>0.06</v>
      </c>
      <c r="I908" t="b">
        <v>0</v>
      </c>
      <c r="J908">
        <v>8.2100000000000009</v>
      </c>
      <c r="K908">
        <v>705.51880000000006</v>
      </c>
      <c r="L908" t="s">
        <v>2163</v>
      </c>
      <c r="M908" t="s">
        <v>137</v>
      </c>
      <c r="N908" t="s">
        <v>2164</v>
      </c>
      <c r="O908" t="s">
        <v>2165</v>
      </c>
      <c r="P908">
        <v>530</v>
      </c>
      <c r="Q908" t="b">
        <v>0</v>
      </c>
      <c r="R908" t="b">
        <v>1</v>
      </c>
      <c r="S908" t="b">
        <v>0</v>
      </c>
      <c r="T908" t="s">
        <v>63</v>
      </c>
      <c r="U908" t="b">
        <v>0</v>
      </c>
      <c r="V908" t="b">
        <v>0</v>
      </c>
      <c r="W908">
        <v>9242</v>
      </c>
      <c r="X908">
        <v>0</v>
      </c>
      <c r="Y908">
        <v>0</v>
      </c>
      <c r="Z908">
        <v>1</v>
      </c>
      <c r="AA908">
        <v>-1</v>
      </c>
      <c r="AB908">
        <v>-1</v>
      </c>
      <c r="AC908">
        <v>-1</v>
      </c>
      <c r="AD908">
        <v>-1</v>
      </c>
      <c r="AE908">
        <v>-1</v>
      </c>
      <c r="AF908">
        <v>1</v>
      </c>
      <c r="AG908">
        <v>6.68</v>
      </c>
      <c r="AH908" t="s">
        <v>496</v>
      </c>
      <c r="AI908" t="s">
        <v>2168</v>
      </c>
      <c r="AJ908" t="s">
        <v>62</v>
      </c>
      <c r="AK908">
        <v>85341</v>
      </c>
      <c r="AL908">
        <v>95656</v>
      </c>
      <c r="AM908">
        <v>84070</v>
      </c>
      <c r="AN908">
        <v>41857</v>
      </c>
      <c r="AO908">
        <v>52678</v>
      </c>
      <c r="AP908">
        <v>60871</v>
      </c>
      <c r="AQ908">
        <v>176374</v>
      </c>
      <c r="AR908">
        <v>160026</v>
      </c>
      <c r="AS908">
        <v>171807</v>
      </c>
      <c r="AT908">
        <v>98515</v>
      </c>
      <c r="AU908">
        <v>123684</v>
      </c>
      <c r="AV908">
        <v>153694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88355.520869583503</v>
      </c>
      <c r="BD908">
        <v>51802.398854877698</v>
      </c>
      <c r="BE908">
        <v>169402.466583106</v>
      </c>
      <c r="BF908">
        <v>125297.756414127</v>
      </c>
      <c r="BG908">
        <v>0</v>
      </c>
      <c r="BH908">
        <v>6353.9828834713999</v>
      </c>
      <c r="BI908">
        <v>9537.1714351959508</v>
      </c>
      <c r="BJ908">
        <v>8435.3846396657591</v>
      </c>
      <c r="BK908">
        <v>27624.7559998572</v>
      </c>
      <c r="BL908">
        <v>0</v>
      </c>
    </row>
    <row r="909" spans="1:64" x14ac:dyDescent="0.3">
      <c r="A909">
        <v>9137</v>
      </c>
      <c r="B909">
        <v>11.52</v>
      </c>
      <c r="C909">
        <v>699.47217000000001</v>
      </c>
      <c r="D909">
        <f t="shared" si="14"/>
        <v>0.35741248919746732</v>
      </c>
      <c r="E909" t="s">
        <v>2085</v>
      </c>
      <c r="F909" t="s">
        <v>532</v>
      </c>
      <c r="G909" t="s">
        <v>62</v>
      </c>
      <c r="H909">
        <v>0.39</v>
      </c>
      <c r="I909" t="b">
        <v>0</v>
      </c>
      <c r="J909">
        <v>7.68</v>
      </c>
      <c r="K909">
        <v>699.47191999999995</v>
      </c>
      <c r="L909" t="s">
        <v>2086</v>
      </c>
      <c r="M909" t="s">
        <v>137</v>
      </c>
      <c r="N909" t="s">
        <v>2087</v>
      </c>
      <c r="O909" t="s">
        <v>2088</v>
      </c>
      <c r="P909">
        <v>530</v>
      </c>
      <c r="Q909" t="b">
        <v>0</v>
      </c>
      <c r="R909" t="b">
        <v>1</v>
      </c>
      <c r="S909" t="b">
        <v>0</v>
      </c>
      <c r="T909" t="s">
        <v>63</v>
      </c>
      <c r="U909" t="b">
        <v>0</v>
      </c>
      <c r="V909" t="b">
        <v>0</v>
      </c>
      <c r="W909">
        <v>9137</v>
      </c>
      <c r="X909">
        <v>0</v>
      </c>
      <c r="Y909">
        <v>0</v>
      </c>
      <c r="Z909">
        <v>1</v>
      </c>
      <c r="AA909">
        <v>-1</v>
      </c>
      <c r="AB909">
        <v>-1</v>
      </c>
      <c r="AC909">
        <v>-1</v>
      </c>
      <c r="AD909">
        <v>-1</v>
      </c>
      <c r="AE909">
        <v>-1</v>
      </c>
      <c r="AF909">
        <v>1</v>
      </c>
      <c r="AG909">
        <v>4.6900000000000004</v>
      </c>
      <c r="AH909" t="s">
        <v>498</v>
      </c>
      <c r="AI909" t="s">
        <v>2089</v>
      </c>
      <c r="AJ909" t="s">
        <v>62</v>
      </c>
      <c r="AK909">
        <v>8318</v>
      </c>
      <c r="AL909">
        <v>107055</v>
      </c>
      <c r="AM909">
        <v>104631</v>
      </c>
      <c r="AN909">
        <v>64429</v>
      </c>
      <c r="AO909">
        <v>45269</v>
      </c>
      <c r="AP909">
        <v>32607</v>
      </c>
      <c r="AQ909">
        <v>104670</v>
      </c>
      <c r="AR909">
        <v>183305</v>
      </c>
      <c r="AS909">
        <v>159543</v>
      </c>
      <c r="AT909">
        <v>82523</v>
      </c>
      <c r="AU909">
        <v>149067</v>
      </c>
      <c r="AV909">
        <v>148185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73334.6951308852</v>
      </c>
      <c r="BD909">
        <v>47435.050198666599</v>
      </c>
      <c r="BE909">
        <v>149172.57060700201</v>
      </c>
      <c r="BF909">
        <v>126591.56379015</v>
      </c>
      <c r="BG909">
        <v>0</v>
      </c>
      <c r="BH909">
        <v>56319.446975731</v>
      </c>
      <c r="BI909">
        <v>16021.022353251699</v>
      </c>
      <c r="BJ909">
        <v>40329.992688817103</v>
      </c>
      <c r="BK909">
        <v>38167.025430757203</v>
      </c>
      <c r="BL909">
        <v>0</v>
      </c>
    </row>
    <row r="910" spans="1:64" x14ac:dyDescent="0.3">
      <c r="A910">
        <v>9243</v>
      </c>
      <c r="B910">
        <v>13.576000000000001</v>
      </c>
      <c r="C910">
        <v>705.51855</v>
      </c>
      <c r="D910">
        <f t="shared" si="14"/>
        <v>0.35434916837217051</v>
      </c>
      <c r="E910" t="s">
        <v>2162</v>
      </c>
      <c r="F910" t="s">
        <v>532</v>
      </c>
      <c r="G910" t="s">
        <v>62</v>
      </c>
      <c r="H910">
        <v>0.11</v>
      </c>
      <c r="I910" t="b">
        <v>0</v>
      </c>
      <c r="J910">
        <v>8.2100000000000009</v>
      </c>
      <c r="K910">
        <v>705.51880000000006</v>
      </c>
      <c r="L910" t="s">
        <v>2163</v>
      </c>
      <c r="M910" t="s">
        <v>137</v>
      </c>
      <c r="N910" t="s">
        <v>2164</v>
      </c>
      <c r="O910" t="s">
        <v>2165</v>
      </c>
      <c r="P910">
        <v>530</v>
      </c>
      <c r="Q910" t="b">
        <v>0</v>
      </c>
      <c r="R910" t="b">
        <v>1</v>
      </c>
      <c r="S910" t="b">
        <v>0</v>
      </c>
      <c r="T910" t="s">
        <v>63</v>
      </c>
      <c r="U910" t="b">
        <v>0</v>
      </c>
      <c r="V910" t="b">
        <v>0</v>
      </c>
      <c r="W910">
        <v>9243</v>
      </c>
      <c r="X910">
        <v>0</v>
      </c>
      <c r="Y910">
        <v>0</v>
      </c>
      <c r="Z910">
        <v>1</v>
      </c>
      <c r="AA910">
        <v>-1</v>
      </c>
      <c r="AB910">
        <v>-1</v>
      </c>
      <c r="AC910">
        <v>-1</v>
      </c>
      <c r="AD910">
        <v>-1</v>
      </c>
      <c r="AE910">
        <v>-1</v>
      </c>
      <c r="AF910">
        <v>1</v>
      </c>
      <c r="AG910">
        <v>7.46</v>
      </c>
      <c r="AH910" t="s">
        <v>497</v>
      </c>
      <c r="AI910" t="s">
        <v>2169</v>
      </c>
      <c r="AJ910" t="s">
        <v>62</v>
      </c>
      <c r="AK910">
        <v>70134</v>
      </c>
      <c r="AL910">
        <v>131687</v>
      </c>
      <c r="AM910">
        <v>229766</v>
      </c>
      <c r="AN910">
        <v>47652</v>
      </c>
      <c r="AO910">
        <v>38971</v>
      </c>
      <c r="AP910">
        <v>67934</v>
      </c>
      <c r="AQ910">
        <v>82120</v>
      </c>
      <c r="AR910">
        <v>14126</v>
      </c>
      <c r="AS910">
        <v>59191</v>
      </c>
      <c r="AT910">
        <v>33751</v>
      </c>
      <c r="AU910">
        <v>86670</v>
      </c>
      <c r="AV910">
        <v>50230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143862.489847889</v>
      </c>
      <c r="BD910">
        <v>51518.7868649999</v>
      </c>
      <c r="BE910">
        <v>51812.372547300001</v>
      </c>
      <c r="BF910">
        <v>56883.892610607298</v>
      </c>
      <c r="BG910">
        <v>0</v>
      </c>
      <c r="BH910">
        <v>80509.546279221104</v>
      </c>
      <c r="BI910">
        <v>14863.863345710601</v>
      </c>
      <c r="BJ910">
        <v>34592.5686060691</v>
      </c>
      <c r="BK910">
        <v>27079.613329839402</v>
      </c>
      <c r="BL910">
        <v>0</v>
      </c>
    </row>
    <row r="911" spans="1:64" x14ac:dyDescent="0.3">
      <c r="A911">
        <v>8952</v>
      </c>
      <c r="B911">
        <v>10.590999999999999</v>
      </c>
      <c r="C911">
        <v>691.50292999999999</v>
      </c>
      <c r="D911">
        <f t="shared" si="14"/>
        <v>0.34706999240870068</v>
      </c>
      <c r="E911" t="s">
        <v>1950</v>
      </c>
      <c r="F911" t="s">
        <v>532</v>
      </c>
      <c r="G911" t="s">
        <v>62</v>
      </c>
      <c r="H911">
        <v>0.22</v>
      </c>
      <c r="I911" t="b">
        <v>0</v>
      </c>
      <c r="J911">
        <v>8.1</v>
      </c>
      <c r="K911">
        <v>691.50316999999995</v>
      </c>
      <c r="L911" t="s">
        <v>1951</v>
      </c>
      <c r="M911" t="s">
        <v>137</v>
      </c>
      <c r="N911" t="s">
        <v>1952</v>
      </c>
      <c r="O911" t="s">
        <v>1953</v>
      </c>
      <c r="P911">
        <v>530</v>
      </c>
      <c r="Q911" t="b">
        <v>0</v>
      </c>
      <c r="R911" t="b">
        <v>1</v>
      </c>
      <c r="S911" t="b">
        <v>0</v>
      </c>
      <c r="T911" t="s">
        <v>63</v>
      </c>
      <c r="U911" t="b">
        <v>0</v>
      </c>
      <c r="V911" t="b">
        <v>0</v>
      </c>
      <c r="W911">
        <v>8952</v>
      </c>
      <c r="X911">
        <v>0</v>
      </c>
      <c r="Y911">
        <v>0</v>
      </c>
      <c r="Z911">
        <v>1</v>
      </c>
      <c r="AA911">
        <v>-1</v>
      </c>
      <c r="AB911">
        <v>-1</v>
      </c>
      <c r="AC911">
        <v>-1</v>
      </c>
      <c r="AD911">
        <v>-1</v>
      </c>
      <c r="AE911">
        <v>-1</v>
      </c>
      <c r="AF911">
        <v>1</v>
      </c>
      <c r="AG911">
        <v>6.9</v>
      </c>
      <c r="AH911" t="s">
        <v>497</v>
      </c>
      <c r="AI911" t="s">
        <v>1954</v>
      </c>
      <c r="AJ911" t="s">
        <v>62</v>
      </c>
      <c r="AK911">
        <v>75378</v>
      </c>
      <c r="AL911">
        <v>144452</v>
      </c>
      <c r="AM911">
        <v>112689</v>
      </c>
      <c r="AN911">
        <v>92866</v>
      </c>
      <c r="AO911">
        <v>76738</v>
      </c>
      <c r="AP911">
        <v>90095</v>
      </c>
      <c r="AQ911">
        <v>109701</v>
      </c>
      <c r="AR911">
        <v>142185</v>
      </c>
      <c r="AS911">
        <v>100719</v>
      </c>
      <c r="AT911">
        <v>57935</v>
      </c>
      <c r="AU911">
        <v>98361</v>
      </c>
      <c r="AV911">
        <v>90408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110839.72716476</v>
      </c>
      <c r="BD911">
        <v>86566.681327177605</v>
      </c>
      <c r="BE911">
        <v>117535.062709231</v>
      </c>
      <c r="BF911">
        <v>82234.613118268098</v>
      </c>
      <c r="BG911">
        <v>0</v>
      </c>
      <c r="BH911">
        <v>34574.285440761203</v>
      </c>
      <c r="BI911">
        <v>8623.4869101851891</v>
      </c>
      <c r="BJ911">
        <v>21815.022003170499</v>
      </c>
      <c r="BK911">
        <v>21416.389565081899</v>
      </c>
      <c r="BL911">
        <v>0</v>
      </c>
    </row>
    <row r="912" spans="1:64" x14ac:dyDescent="0.3">
      <c r="A912">
        <v>9020</v>
      </c>
      <c r="B912">
        <v>9.8789999999999996</v>
      </c>
      <c r="C912">
        <v>693.51904000000002</v>
      </c>
      <c r="D912">
        <f t="shared" si="14"/>
        <v>0.34606127470876408</v>
      </c>
      <c r="E912" t="s">
        <v>2019</v>
      </c>
      <c r="F912" t="s">
        <v>532</v>
      </c>
      <c r="G912" t="s">
        <v>62</v>
      </c>
      <c r="H912">
        <v>0.67</v>
      </c>
      <c r="I912" t="b">
        <v>0</v>
      </c>
      <c r="J912">
        <v>8.2899999999999991</v>
      </c>
      <c r="K912">
        <v>693.51880000000006</v>
      </c>
      <c r="L912" t="s">
        <v>2020</v>
      </c>
      <c r="M912" t="s">
        <v>137</v>
      </c>
      <c r="N912" t="s">
        <v>2021</v>
      </c>
      <c r="O912" t="s">
        <v>2022</v>
      </c>
      <c r="P912">
        <v>530</v>
      </c>
      <c r="Q912" t="b">
        <v>0</v>
      </c>
      <c r="R912" t="b">
        <v>1</v>
      </c>
      <c r="S912" t="b">
        <v>0</v>
      </c>
      <c r="T912" t="s">
        <v>63</v>
      </c>
      <c r="U912" t="b">
        <v>0</v>
      </c>
      <c r="V912" t="b">
        <v>0</v>
      </c>
      <c r="W912">
        <v>9020</v>
      </c>
      <c r="X912">
        <v>0</v>
      </c>
      <c r="Y912">
        <v>0</v>
      </c>
      <c r="Z912">
        <v>1</v>
      </c>
      <c r="AA912">
        <v>-1</v>
      </c>
      <c r="AB912">
        <v>-1</v>
      </c>
      <c r="AC912">
        <v>-1</v>
      </c>
      <c r="AD912">
        <v>-1</v>
      </c>
      <c r="AE912">
        <v>-1</v>
      </c>
      <c r="AF912">
        <v>1</v>
      </c>
      <c r="AG912">
        <v>12.97</v>
      </c>
      <c r="AH912" t="s">
        <v>499</v>
      </c>
      <c r="AI912" t="s">
        <v>2023</v>
      </c>
      <c r="AJ912" t="s">
        <v>62</v>
      </c>
      <c r="AK912">
        <v>270054</v>
      </c>
      <c r="AL912">
        <v>358335</v>
      </c>
      <c r="AM912">
        <v>384796</v>
      </c>
      <c r="AN912">
        <v>220333</v>
      </c>
      <c r="AO912">
        <v>257429</v>
      </c>
      <c r="AP912">
        <v>297939</v>
      </c>
      <c r="AQ912">
        <v>302736</v>
      </c>
      <c r="AR912">
        <v>447621</v>
      </c>
      <c r="AS912">
        <v>283833</v>
      </c>
      <c r="AT912">
        <v>259168</v>
      </c>
      <c r="AU912">
        <v>323447</v>
      </c>
      <c r="AV912">
        <v>296499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337728.22678649699</v>
      </c>
      <c r="BD912">
        <v>258566.77455314799</v>
      </c>
      <c r="BE912">
        <v>344729.95678055001</v>
      </c>
      <c r="BF912">
        <v>293037.93407179503</v>
      </c>
      <c r="BG912">
        <v>0</v>
      </c>
      <c r="BH912">
        <v>60082.824421412399</v>
      </c>
      <c r="BI912">
        <v>38815.518679958899</v>
      </c>
      <c r="BJ912">
        <v>89605.6910610747</v>
      </c>
      <c r="BK912">
        <v>32279.016508807701</v>
      </c>
      <c r="BL912">
        <v>0</v>
      </c>
    </row>
    <row r="913" spans="1:64" x14ac:dyDescent="0.3">
      <c r="A913">
        <v>8679</v>
      </c>
      <c r="B913">
        <v>9.9009999999999998</v>
      </c>
      <c r="C913">
        <v>677.4873</v>
      </c>
      <c r="D913">
        <f t="shared" si="14"/>
        <v>0.2804479828476884</v>
      </c>
      <c r="E913" t="s">
        <v>1739</v>
      </c>
      <c r="F913" t="s">
        <v>532</v>
      </c>
      <c r="G913" t="s">
        <v>62</v>
      </c>
      <c r="H913">
        <v>0.17</v>
      </c>
      <c r="I913" t="b">
        <v>0</v>
      </c>
      <c r="J913">
        <v>7.91</v>
      </c>
      <c r="K913">
        <v>677.48748999999998</v>
      </c>
      <c r="L913" t="s">
        <v>1740</v>
      </c>
      <c r="M913" t="s">
        <v>137</v>
      </c>
      <c r="N913" t="s">
        <v>1741</v>
      </c>
      <c r="O913" t="s">
        <v>1742</v>
      </c>
      <c r="P913">
        <v>530</v>
      </c>
      <c r="Q913" t="b">
        <v>0</v>
      </c>
      <c r="R913" t="b">
        <v>1</v>
      </c>
      <c r="S913" t="b">
        <v>0</v>
      </c>
      <c r="T913" t="s">
        <v>63</v>
      </c>
      <c r="U913" t="b">
        <v>0</v>
      </c>
      <c r="V913" t="b">
        <v>0</v>
      </c>
      <c r="W913">
        <v>8679</v>
      </c>
      <c r="X913">
        <v>0</v>
      </c>
      <c r="Y913">
        <v>0</v>
      </c>
      <c r="Z913">
        <v>1</v>
      </c>
      <c r="AA913">
        <v>-1</v>
      </c>
      <c r="AB913">
        <v>-1</v>
      </c>
      <c r="AC913">
        <v>-1</v>
      </c>
      <c r="AD913">
        <v>-1</v>
      </c>
      <c r="AE913">
        <v>-1</v>
      </c>
      <c r="AF913">
        <v>1</v>
      </c>
      <c r="AG913">
        <v>3.19</v>
      </c>
      <c r="AH913" t="s">
        <v>503</v>
      </c>
      <c r="AI913" t="s">
        <v>1743</v>
      </c>
      <c r="AJ913" t="s">
        <v>62</v>
      </c>
      <c r="AK913">
        <v>62663</v>
      </c>
      <c r="AL913">
        <v>68561</v>
      </c>
      <c r="AM913">
        <v>72588</v>
      </c>
      <c r="AN913">
        <v>48230</v>
      </c>
      <c r="AO913">
        <v>49967</v>
      </c>
      <c r="AP913">
        <v>50330</v>
      </c>
      <c r="AQ913">
        <v>91388</v>
      </c>
      <c r="AR913">
        <v>112962</v>
      </c>
      <c r="AS913">
        <v>92228</v>
      </c>
      <c r="AT913">
        <v>63018</v>
      </c>
      <c r="AU913">
        <v>104334</v>
      </c>
      <c r="AV913">
        <v>70234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67937.298854606794</v>
      </c>
      <c r="BD913">
        <v>49509.025218417402</v>
      </c>
      <c r="BE913">
        <v>98859.161197659894</v>
      </c>
      <c r="BF913">
        <v>79195.554617896894</v>
      </c>
      <c r="BG913">
        <v>0</v>
      </c>
      <c r="BH913">
        <v>4991.75096789907</v>
      </c>
      <c r="BI913">
        <v>1122.46180433321</v>
      </c>
      <c r="BJ913">
        <v>12220.4616098928</v>
      </c>
      <c r="BK913">
        <v>22067.7326172799</v>
      </c>
      <c r="BL913">
        <v>0</v>
      </c>
    </row>
    <row r="914" spans="1:64" x14ac:dyDescent="0.3">
      <c r="A914">
        <v>8741</v>
      </c>
      <c r="B914">
        <v>8.8770000000000007</v>
      </c>
      <c r="C914">
        <v>679.50298999999995</v>
      </c>
      <c r="D914">
        <f t="shared" si="14"/>
        <v>0.26489942644460518</v>
      </c>
      <c r="E914" t="s">
        <v>1795</v>
      </c>
      <c r="F914" t="s">
        <v>532</v>
      </c>
      <c r="G914" t="s">
        <v>62</v>
      </c>
      <c r="H914">
        <v>0.28000000000000003</v>
      </c>
      <c r="I914" t="b">
        <v>0</v>
      </c>
      <c r="J914">
        <v>8.0299999999999994</v>
      </c>
      <c r="K914">
        <v>679.50316999999995</v>
      </c>
      <c r="L914" t="s">
        <v>1796</v>
      </c>
      <c r="M914" t="s">
        <v>137</v>
      </c>
      <c r="N914" t="s">
        <v>1797</v>
      </c>
      <c r="O914" t="s">
        <v>1798</v>
      </c>
      <c r="P914">
        <v>530</v>
      </c>
      <c r="Q914" t="b">
        <v>0</v>
      </c>
      <c r="R914" t="b">
        <v>1</v>
      </c>
      <c r="S914" t="b">
        <v>0</v>
      </c>
      <c r="T914" t="s">
        <v>63</v>
      </c>
      <c r="U914" t="b">
        <v>0</v>
      </c>
      <c r="V914" t="b">
        <v>0</v>
      </c>
      <c r="W914">
        <v>8741</v>
      </c>
      <c r="X914">
        <v>0</v>
      </c>
      <c r="Y914">
        <v>0</v>
      </c>
      <c r="Z914">
        <v>1</v>
      </c>
      <c r="AA914">
        <v>-1</v>
      </c>
      <c r="AB914">
        <v>-1</v>
      </c>
      <c r="AC914">
        <v>-1</v>
      </c>
      <c r="AD914">
        <v>-1</v>
      </c>
      <c r="AE914">
        <v>-1</v>
      </c>
      <c r="AF914">
        <v>1</v>
      </c>
      <c r="AG914">
        <v>5.82</v>
      </c>
      <c r="AH914" t="s">
        <v>496</v>
      </c>
      <c r="AI914" t="s">
        <v>1800</v>
      </c>
      <c r="AJ914" t="s">
        <v>62</v>
      </c>
      <c r="AK914">
        <v>39298</v>
      </c>
      <c r="AL914">
        <v>75004</v>
      </c>
      <c r="AM914">
        <v>88885</v>
      </c>
      <c r="AN914">
        <v>60369</v>
      </c>
      <c r="AO914">
        <v>25064</v>
      </c>
      <c r="AP914">
        <v>34260</v>
      </c>
      <c r="AQ914">
        <v>62446</v>
      </c>
      <c r="AR914">
        <v>103489</v>
      </c>
      <c r="AS914">
        <v>32471</v>
      </c>
      <c r="AT914">
        <v>21838</v>
      </c>
      <c r="AU914">
        <v>25317</v>
      </c>
      <c r="AV914">
        <v>55020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67728.730894257897</v>
      </c>
      <c r="BD914">
        <v>39897.466091089002</v>
      </c>
      <c r="BE914">
        <v>66135.423016893401</v>
      </c>
      <c r="BF914">
        <v>34058.1883713528</v>
      </c>
      <c r="BG914">
        <v>0</v>
      </c>
      <c r="BH914">
        <v>25581.168476980001</v>
      </c>
      <c r="BI914">
        <v>18315.004097564099</v>
      </c>
      <c r="BJ914">
        <v>35652.329346846403</v>
      </c>
      <c r="BK914">
        <v>18236.653727612898</v>
      </c>
      <c r="BL914">
        <v>0</v>
      </c>
    </row>
    <row r="915" spans="1:64" x14ac:dyDescent="0.3">
      <c r="A915">
        <v>9374</v>
      </c>
      <c r="B915">
        <v>11.378</v>
      </c>
      <c r="C915">
        <v>711.47173999999995</v>
      </c>
      <c r="D915">
        <f t="shared" si="14"/>
        <v>0.25299663267144973</v>
      </c>
      <c r="E915" t="s">
        <v>2252</v>
      </c>
      <c r="F915" t="s">
        <v>532</v>
      </c>
      <c r="G915" t="s">
        <v>62</v>
      </c>
      <c r="H915">
        <v>0.61</v>
      </c>
      <c r="I915" t="b">
        <v>0</v>
      </c>
      <c r="J915">
        <v>7.28</v>
      </c>
      <c r="K915">
        <v>711.47191999999995</v>
      </c>
      <c r="L915" t="s">
        <v>2253</v>
      </c>
      <c r="M915" t="s">
        <v>137</v>
      </c>
      <c r="N915" t="s">
        <v>2254</v>
      </c>
      <c r="O915" t="s">
        <v>2255</v>
      </c>
      <c r="P915">
        <v>530</v>
      </c>
      <c r="Q915" t="b">
        <v>0</v>
      </c>
      <c r="R915" t="b">
        <v>1</v>
      </c>
      <c r="S915" t="b">
        <v>0</v>
      </c>
      <c r="T915" t="s">
        <v>63</v>
      </c>
      <c r="U915" t="b">
        <v>0</v>
      </c>
      <c r="V915" t="b">
        <v>0</v>
      </c>
      <c r="W915">
        <v>9374</v>
      </c>
      <c r="X915">
        <v>0</v>
      </c>
      <c r="Y915">
        <v>0</v>
      </c>
      <c r="Z915">
        <v>1</v>
      </c>
      <c r="AA915">
        <v>-1</v>
      </c>
      <c r="AB915">
        <v>-1</v>
      </c>
      <c r="AC915">
        <v>-1</v>
      </c>
      <c r="AD915">
        <v>-1</v>
      </c>
      <c r="AE915">
        <v>-1</v>
      </c>
      <c r="AF915">
        <v>1</v>
      </c>
      <c r="AG915">
        <v>9.4499999999999993</v>
      </c>
      <c r="AH915" t="s">
        <v>502</v>
      </c>
      <c r="AI915" t="s">
        <v>2256</v>
      </c>
      <c r="AJ915" t="s">
        <v>62</v>
      </c>
      <c r="AK915">
        <v>61324</v>
      </c>
      <c r="AL915">
        <v>87117</v>
      </c>
      <c r="AM915">
        <v>94635</v>
      </c>
      <c r="AN915">
        <v>60647</v>
      </c>
      <c r="AO915">
        <v>41669</v>
      </c>
      <c r="AP915">
        <v>48670</v>
      </c>
      <c r="AQ915">
        <v>161200</v>
      </c>
      <c r="AR915">
        <v>184927</v>
      </c>
      <c r="AS915">
        <v>159581</v>
      </c>
      <c r="AT915">
        <v>124036</v>
      </c>
      <c r="AU915">
        <v>122142</v>
      </c>
      <c r="AV915">
        <v>154315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81025.328111843904</v>
      </c>
      <c r="BD915">
        <v>50328.574107917702</v>
      </c>
      <c r="BE915">
        <v>168569.54031346599</v>
      </c>
      <c r="BF915">
        <v>133497.51004083201</v>
      </c>
      <c r="BG915">
        <v>0</v>
      </c>
      <c r="BH915">
        <v>17471.008775294002</v>
      </c>
      <c r="BI915">
        <v>9596.6678683864393</v>
      </c>
      <c r="BJ915">
        <v>14189.282279635599</v>
      </c>
      <c r="BK915">
        <v>18053.330453560498</v>
      </c>
      <c r="BL915">
        <v>0</v>
      </c>
    </row>
    <row r="916" spans="1:64" x14ac:dyDescent="0.3">
      <c r="A916">
        <v>9460</v>
      </c>
      <c r="B916">
        <v>12.869</v>
      </c>
      <c r="C916">
        <v>715.50298999999995</v>
      </c>
      <c r="D916">
        <f t="shared" si="14"/>
        <v>0.25157121246617403</v>
      </c>
      <c r="E916" t="s">
        <v>2311</v>
      </c>
      <c r="F916" t="s">
        <v>532</v>
      </c>
      <c r="G916" t="s">
        <v>62</v>
      </c>
      <c r="H916">
        <v>0.67</v>
      </c>
      <c r="I916" t="b">
        <v>0</v>
      </c>
      <c r="J916">
        <v>8.18</v>
      </c>
      <c r="K916">
        <v>715.50316999999995</v>
      </c>
      <c r="L916" t="s">
        <v>2312</v>
      </c>
      <c r="M916" t="s">
        <v>137</v>
      </c>
      <c r="N916" t="s">
        <v>2313</v>
      </c>
      <c r="O916" t="s">
        <v>2314</v>
      </c>
      <c r="P916">
        <v>530</v>
      </c>
      <c r="Q916" t="b">
        <v>0</v>
      </c>
      <c r="R916" t="b">
        <v>1</v>
      </c>
      <c r="S916" t="b">
        <v>0</v>
      </c>
      <c r="T916" t="s">
        <v>63</v>
      </c>
      <c r="U916" t="b">
        <v>0</v>
      </c>
      <c r="V916" t="b">
        <v>0</v>
      </c>
      <c r="W916">
        <v>9460</v>
      </c>
      <c r="X916">
        <v>0</v>
      </c>
      <c r="Y916">
        <v>0</v>
      </c>
      <c r="Z916">
        <v>1</v>
      </c>
      <c r="AA916">
        <v>-1</v>
      </c>
      <c r="AB916">
        <v>-1</v>
      </c>
      <c r="AC916">
        <v>-1</v>
      </c>
      <c r="AD916">
        <v>-1</v>
      </c>
      <c r="AE916">
        <v>-1</v>
      </c>
      <c r="AF916">
        <v>1</v>
      </c>
      <c r="AG916">
        <v>9.57</v>
      </c>
      <c r="AH916" t="s">
        <v>502</v>
      </c>
      <c r="AI916" t="s">
        <v>2315</v>
      </c>
      <c r="AJ916" t="s">
        <v>62</v>
      </c>
      <c r="AK916">
        <v>61089</v>
      </c>
      <c r="AL916">
        <v>146301</v>
      </c>
      <c r="AM916">
        <v>164644</v>
      </c>
      <c r="AN916">
        <v>105681</v>
      </c>
      <c r="AO916">
        <v>107861</v>
      </c>
      <c r="AP916">
        <v>90391</v>
      </c>
      <c r="AQ916">
        <v>224373</v>
      </c>
      <c r="AR916">
        <v>197486</v>
      </c>
      <c r="AS916">
        <v>168465</v>
      </c>
      <c r="AT916">
        <v>147935</v>
      </c>
      <c r="AU916">
        <v>171427</v>
      </c>
      <c r="AV916">
        <v>152752</v>
      </c>
      <c r="AW916">
        <v>0</v>
      </c>
      <c r="AX916">
        <v>0</v>
      </c>
      <c r="AY916">
        <v>0</v>
      </c>
      <c r="AZ916">
        <v>8950</v>
      </c>
      <c r="BA916">
        <v>0</v>
      </c>
      <c r="BB916">
        <v>0</v>
      </c>
      <c r="BC916">
        <v>124011.298305383</v>
      </c>
      <c r="BD916">
        <v>101311.06913551599</v>
      </c>
      <c r="BE916">
        <v>196774.78657721501</v>
      </c>
      <c r="BF916">
        <v>157371.317190959</v>
      </c>
      <c r="BG916">
        <v>1491.6033912375899</v>
      </c>
      <c r="BH916">
        <v>55259.158096924497</v>
      </c>
      <c r="BI916">
        <v>9519.5637119537496</v>
      </c>
      <c r="BJ916">
        <v>27960.415689572899</v>
      </c>
      <c r="BK916">
        <v>12408.633791324201</v>
      </c>
      <c r="BL916">
        <v>3653.6672071370899</v>
      </c>
    </row>
    <row r="917" spans="1:64" x14ac:dyDescent="0.3">
      <c r="A917">
        <v>8681</v>
      </c>
      <c r="B917">
        <v>10.69</v>
      </c>
      <c r="C917">
        <v>677.48761000000002</v>
      </c>
      <c r="D917">
        <f t="shared" si="14"/>
        <v>0.17712504187802736</v>
      </c>
      <c r="E917" t="s">
        <v>1739</v>
      </c>
      <c r="F917" t="s">
        <v>532</v>
      </c>
      <c r="G917" t="s">
        <v>62</v>
      </c>
      <c r="H917">
        <v>0.61</v>
      </c>
      <c r="I917" t="b">
        <v>0</v>
      </c>
      <c r="J917">
        <v>7.91</v>
      </c>
      <c r="K917">
        <v>677.48748999999998</v>
      </c>
      <c r="L917" t="s">
        <v>1740</v>
      </c>
      <c r="M917" t="s">
        <v>137</v>
      </c>
      <c r="N917" t="s">
        <v>1741</v>
      </c>
      <c r="O917" t="s">
        <v>1742</v>
      </c>
      <c r="P917">
        <v>530</v>
      </c>
      <c r="Q917" t="b">
        <v>0</v>
      </c>
      <c r="R917" t="b">
        <v>1</v>
      </c>
      <c r="S917" t="b">
        <v>0</v>
      </c>
      <c r="T917" t="s">
        <v>63</v>
      </c>
      <c r="U917" t="b">
        <v>0</v>
      </c>
      <c r="V917" t="b">
        <v>0</v>
      </c>
      <c r="W917">
        <v>8681</v>
      </c>
      <c r="X917">
        <v>0</v>
      </c>
      <c r="Y917">
        <v>0</v>
      </c>
      <c r="Z917">
        <v>1</v>
      </c>
      <c r="AA917">
        <v>-1</v>
      </c>
      <c r="AB917">
        <v>-1</v>
      </c>
      <c r="AC917">
        <v>-1</v>
      </c>
      <c r="AD917">
        <v>-1</v>
      </c>
      <c r="AE917">
        <v>-1</v>
      </c>
      <c r="AF917">
        <v>1</v>
      </c>
      <c r="AG917">
        <v>10.24</v>
      </c>
      <c r="AH917" t="s">
        <v>496</v>
      </c>
      <c r="AI917" t="s">
        <v>1745</v>
      </c>
      <c r="AJ917" t="s">
        <v>62</v>
      </c>
      <c r="AK917">
        <v>111914</v>
      </c>
      <c r="AL917">
        <v>329980</v>
      </c>
      <c r="AM917">
        <v>320590</v>
      </c>
      <c r="AN917">
        <v>202965</v>
      </c>
      <c r="AO917">
        <v>208922</v>
      </c>
      <c r="AP917">
        <v>198754</v>
      </c>
      <c r="AQ917">
        <v>395132</v>
      </c>
      <c r="AR917">
        <v>425979</v>
      </c>
      <c r="AS917">
        <v>314319</v>
      </c>
      <c r="AT917">
        <v>314265</v>
      </c>
      <c r="AU917">
        <v>414024</v>
      </c>
      <c r="AV917">
        <v>381507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254161.42388575501</v>
      </c>
      <c r="BD917">
        <v>203547.162138983</v>
      </c>
      <c r="BE917">
        <v>378476.96166671702</v>
      </c>
      <c r="BF917">
        <v>369932.13212670502</v>
      </c>
      <c r="BG917">
        <v>0</v>
      </c>
      <c r="BH917">
        <v>123279.47753483</v>
      </c>
      <c r="BI917">
        <v>5108.8772398668398</v>
      </c>
      <c r="BJ917">
        <v>57663.089117363503</v>
      </c>
      <c r="BK917">
        <v>50876.920088446299</v>
      </c>
      <c r="BL917">
        <v>0</v>
      </c>
    </row>
    <row r="918" spans="1:64" x14ac:dyDescent="0.3">
      <c r="A918">
        <v>8953</v>
      </c>
      <c r="B918">
        <v>11.016999999999999</v>
      </c>
      <c r="C918">
        <v>691.50305000000003</v>
      </c>
      <c r="D918">
        <f t="shared" si="14"/>
        <v>0.17353499612214765</v>
      </c>
      <c r="E918" t="s">
        <v>1950</v>
      </c>
      <c r="F918" t="s">
        <v>532</v>
      </c>
      <c r="G918" t="s">
        <v>62</v>
      </c>
      <c r="H918">
        <v>0.56000000000000005</v>
      </c>
      <c r="I918" t="b">
        <v>0</v>
      </c>
      <c r="J918">
        <v>8.1</v>
      </c>
      <c r="K918">
        <v>691.50316999999995</v>
      </c>
      <c r="L918" t="s">
        <v>1951</v>
      </c>
      <c r="M918" t="s">
        <v>137</v>
      </c>
      <c r="N918" t="s">
        <v>1952</v>
      </c>
      <c r="O918" t="s">
        <v>1953</v>
      </c>
      <c r="P918">
        <v>530</v>
      </c>
      <c r="Q918" t="b">
        <v>0</v>
      </c>
      <c r="R918" t="b">
        <v>1</v>
      </c>
      <c r="S918" t="b">
        <v>0</v>
      </c>
      <c r="T918" t="s">
        <v>63</v>
      </c>
      <c r="U918" t="b">
        <v>0</v>
      </c>
      <c r="V918" t="b">
        <v>0</v>
      </c>
      <c r="W918">
        <v>8953</v>
      </c>
      <c r="X918">
        <v>0</v>
      </c>
      <c r="Y918">
        <v>0</v>
      </c>
      <c r="Z918">
        <v>1</v>
      </c>
      <c r="AA918">
        <v>-1</v>
      </c>
      <c r="AB918">
        <v>-1</v>
      </c>
      <c r="AC918">
        <v>-1</v>
      </c>
      <c r="AD918">
        <v>-1</v>
      </c>
      <c r="AE918">
        <v>-1</v>
      </c>
      <c r="AF918">
        <v>1</v>
      </c>
      <c r="AG918">
        <v>6.72</v>
      </c>
      <c r="AH918" t="s">
        <v>494</v>
      </c>
      <c r="AI918" t="s">
        <v>1955</v>
      </c>
      <c r="AJ918" t="s">
        <v>62</v>
      </c>
      <c r="AK918">
        <v>97129</v>
      </c>
      <c r="AL918">
        <v>113955</v>
      </c>
      <c r="AM918">
        <v>112662</v>
      </c>
      <c r="AN918">
        <v>83561</v>
      </c>
      <c r="AO918">
        <v>86103</v>
      </c>
      <c r="AP918">
        <v>77103</v>
      </c>
      <c r="AQ918">
        <v>436184</v>
      </c>
      <c r="AR918">
        <v>377427</v>
      </c>
      <c r="AS918">
        <v>338831</v>
      </c>
      <c r="AT918">
        <v>291722</v>
      </c>
      <c r="AU918">
        <v>304548</v>
      </c>
      <c r="AV918">
        <v>300488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107915.37568418001</v>
      </c>
      <c r="BD918">
        <v>82255.773391637704</v>
      </c>
      <c r="BE918">
        <v>384147.17828470899</v>
      </c>
      <c r="BF918">
        <v>298919.20694264799</v>
      </c>
      <c r="BG918">
        <v>0</v>
      </c>
      <c r="BH918">
        <v>9363.36699678064</v>
      </c>
      <c r="BI918">
        <v>4639.6285823807402</v>
      </c>
      <c r="BJ918">
        <v>49023.560235597703</v>
      </c>
      <c r="BK918">
        <v>6555.3415387550203</v>
      </c>
      <c r="BL918">
        <v>0</v>
      </c>
    </row>
    <row r="919" spans="1:64" x14ac:dyDescent="0.3">
      <c r="A919">
        <v>8954</v>
      </c>
      <c r="B919">
        <v>11.599</v>
      </c>
      <c r="C919">
        <v>691.50305000000003</v>
      </c>
      <c r="D919">
        <f t="shared" si="14"/>
        <v>0.17353499612214765</v>
      </c>
      <c r="E919" t="s">
        <v>1950</v>
      </c>
      <c r="F919" t="s">
        <v>532</v>
      </c>
      <c r="G919" t="s">
        <v>62</v>
      </c>
      <c r="H919">
        <v>0.28000000000000003</v>
      </c>
      <c r="I919" t="b">
        <v>0</v>
      </c>
      <c r="J919">
        <v>8.1</v>
      </c>
      <c r="K919">
        <v>691.50316999999995</v>
      </c>
      <c r="L919" t="s">
        <v>1951</v>
      </c>
      <c r="M919" t="s">
        <v>137</v>
      </c>
      <c r="N919" t="s">
        <v>1952</v>
      </c>
      <c r="O919" t="s">
        <v>1953</v>
      </c>
      <c r="P919">
        <v>530</v>
      </c>
      <c r="Q919" t="b">
        <v>0</v>
      </c>
      <c r="R919" t="b">
        <v>1</v>
      </c>
      <c r="S919" t="b">
        <v>0</v>
      </c>
      <c r="T919" t="s">
        <v>63</v>
      </c>
      <c r="U919" t="b">
        <v>0</v>
      </c>
      <c r="V919" t="b">
        <v>0</v>
      </c>
      <c r="W919">
        <v>8954</v>
      </c>
      <c r="X919">
        <v>0</v>
      </c>
      <c r="Y919">
        <v>0</v>
      </c>
      <c r="Z919">
        <v>1</v>
      </c>
      <c r="AA919">
        <v>-1</v>
      </c>
      <c r="AB919">
        <v>-1</v>
      </c>
      <c r="AC919">
        <v>-1</v>
      </c>
      <c r="AD919">
        <v>-1</v>
      </c>
      <c r="AE919">
        <v>-1</v>
      </c>
      <c r="AF919">
        <v>1</v>
      </c>
      <c r="AG919">
        <v>9.4600000000000009</v>
      </c>
      <c r="AH919" t="s">
        <v>503</v>
      </c>
      <c r="AI919" t="s">
        <v>1956</v>
      </c>
      <c r="AJ919" t="s">
        <v>62</v>
      </c>
      <c r="AK919">
        <v>10224</v>
      </c>
      <c r="AL919">
        <v>50418</v>
      </c>
      <c r="AM919">
        <v>17400</v>
      </c>
      <c r="AN919">
        <v>25266</v>
      </c>
      <c r="AO919">
        <v>22994</v>
      </c>
      <c r="AP919">
        <v>25228</v>
      </c>
      <c r="AQ919">
        <v>150335</v>
      </c>
      <c r="AR919">
        <v>141607</v>
      </c>
      <c r="AS919">
        <v>169894</v>
      </c>
      <c r="AT919">
        <v>103102</v>
      </c>
      <c r="AU919">
        <v>136170</v>
      </c>
      <c r="AV919">
        <v>118425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26014.131239833801</v>
      </c>
      <c r="BD919">
        <v>24496.004051680498</v>
      </c>
      <c r="BE919">
        <v>153945.39293530901</v>
      </c>
      <c r="BF919">
        <v>119231.959372942</v>
      </c>
      <c r="BG919">
        <v>0</v>
      </c>
      <c r="BH919">
        <v>21436.8468912069</v>
      </c>
      <c r="BI919">
        <v>1300.55772519833</v>
      </c>
      <c r="BJ919">
        <v>14485.1390912469</v>
      </c>
      <c r="BK919">
        <v>16548.789048383402</v>
      </c>
      <c r="BL919">
        <v>0</v>
      </c>
    </row>
    <row r="920" spans="1:64" x14ac:dyDescent="0.3">
      <c r="A920">
        <v>9426</v>
      </c>
      <c r="B920">
        <v>12.08</v>
      </c>
      <c r="C920">
        <v>713.48737000000006</v>
      </c>
      <c r="D920">
        <f t="shared" si="14"/>
        <v>0.16818795228547428</v>
      </c>
      <c r="E920" t="s">
        <v>2280</v>
      </c>
      <c r="F920" t="s">
        <v>532</v>
      </c>
      <c r="G920" t="s">
        <v>62</v>
      </c>
      <c r="H920">
        <v>0.67</v>
      </c>
      <c r="I920" t="b">
        <v>0</v>
      </c>
      <c r="J920">
        <v>7.95</v>
      </c>
      <c r="K920">
        <v>713.48748999999998</v>
      </c>
      <c r="L920" t="s">
        <v>2281</v>
      </c>
      <c r="M920" t="s">
        <v>137</v>
      </c>
      <c r="N920" t="s">
        <v>2282</v>
      </c>
      <c r="O920" t="s">
        <v>2283</v>
      </c>
      <c r="P920">
        <v>530</v>
      </c>
      <c r="Q920" t="b">
        <v>0</v>
      </c>
      <c r="R920" t="b">
        <v>1</v>
      </c>
      <c r="S920" t="b">
        <v>0</v>
      </c>
      <c r="T920" t="s">
        <v>63</v>
      </c>
      <c r="U920" t="b">
        <v>0</v>
      </c>
      <c r="V920" t="b">
        <v>0</v>
      </c>
      <c r="W920">
        <v>9426</v>
      </c>
      <c r="X920">
        <v>0</v>
      </c>
      <c r="Y920">
        <v>0</v>
      </c>
      <c r="Z920">
        <v>1</v>
      </c>
      <c r="AA920">
        <v>-1</v>
      </c>
      <c r="AB920">
        <v>-1</v>
      </c>
      <c r="AC920">
        <v>-1</v>
      </c>
      <c r="AD920">
        <v>-1</v>
      </c>
      <c r="AE920">
        <v>-1</v>
      </c>
      <c r="AF920">
        <v>1</v>
      </c>
      <c r="AG920">
        <v>13.86</v>
      </c>
      <c r="AH920" t="s">
        <v>502</v>
      </c>
      <c r="AI920" t="s">
        <v>2284</v>
      </c>
      <c r="AJ920" t="s">
        <v>62</v>
      </c>
      <c r="AK920">
        <v>130882</v>
      </c>
      <c r="AL920">
        <v>190199</v>
      </c>
      <c r="AM920">
        <v>166891</v>
      </c>
      <c r="AN920">
        <v>115548</v>
      </c>
      <c r="AO920">
        <v>108036</v>
      </c>
      <c r="AP920">
        <v>116998</v>
      </c>
      <c r="AQ920">
        <v>359931</v>
      </c>
      <c r="AR920">
        <v>415258</v>
      </c>
      <c r="AS920">
        <v>382034</v>
      </c>
      <c r="AT920">
        <v>260073</v>
      </c>
      <c r="AU920">
        <v>292752</v>
      </c>
      <c r="AV920">
        <v>282595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162657.149589295</v>
      </c>
      <c r="BD920">
        <v>113527.488817594</v>
      </c>
      <c r="BE920">
        <v>385741.01065770502</v>
      </c>
      <c r="BF920">
        <v>278473.14552625699</v>
      </c>
      <c r="BG920">
        <v>0</v>
      </c>
      <c r="BH920">
        <v>29884.438838240199</v>
      </c>
      <c r="BI920">
        <v>4810.8323098631399</v>
      </c>
      <c r="BJ920">
        <v>27849.053950000402</v>
      </c>
      <c r="BK920">
        <v>16724.8814512053</v>
      </c>
      <c r="BL920">
        <v>0</v>
      </c>
    </row>
    <row r="921" spans="1:64" x14ac:dyDescent="0.3">
      <c r="A921">
        <v>9580</v>
      </c>
      <c r="B921">
        <v>13.257</v>
      </c>
      <c r="C921">
        <v>721.51355000000001</v>
      </c>
      <c r="D921">
        <f t="shared" si="14"/>
        <v>0.16631701522452044</v>
      </c>
      <c r="E921" t="s">
        <v>207</v>
      </c>
      <c r="F921" t="s">
        <v>532</v>
      </c>
      <c r="G921" t="s">
        <v>62</v>
      </c>
      <c r="H921">
        <v>0.33</v>
      </c>
      <c r="I921" t="b">
        <v>0</v>
      </c>
      <c r="J921">
        <v>8</v>
      </c>
      <c r="K921">
        <v>721.51367000000005</v>
      </c>
      <c r="L921" t="s">
        <v>208</v>
      </c>
      <c r="M921" t="s">
        <v>137</v>
      </c>
      <c r="N921" t="s">
        <v>209</v>
      </c>
      <c r="O921" t="s">
        <v>210</v>
      </c>
      <c r="P921">
        <v>530</v>
      </c>
      <c r="Q921" t="b">
        <v>0</v>
      </c>
      <c r="R921" t="b">
        <v>1</v>
      </c>
      <c r="S921" t="b">
        <v>0</v>
      </c>
      <c r="T921" t="s">
        <v>63</v>
      </c>
      <c r="U921" t="b">
        <v>0</v>
      </c>
      <c r="V921" t="b">
        <v>0</v>
      </c>
      <c r="W921">
        <v>9580</v>
      </c>
      <c r="X921">
        <v>0</v>
      </c>
      <c r="Y921">
        <v>0</v>
      </c>
      <c r="Z921">
        <v>1</v>
      </c>
      <c r="AA921">
        <v>-1</v>
      </c>
      <c r="AB921">
        <v>-1</v>
      </c>
      <c r="AC921">
        <v>-1</v>
      </c>
      <c r="AD921">
        <v>-1</v>
      </c>
      <c r="AE921">
        <v>-1</v>
      </c>
      <c r="AF921">
        <v>1</v>
      </c>
      <c r="AG921">
        <v>32.78</v>
      </c>
      <c r="AH921" t="s">
        <v>502</v>
      </c>
      <c r="AI921" t="s">
        <v>2429</v>
      </c>
      <c r="AJ921" t="s">
        <v>62</v>
      </c>
      <c r="AK921">
        <v>205257</v>
      </c>
      <c r="AL921">
        <v>299367</v>
      </c>
      <c r="AM921">
        <v>288695</v>
      </c>
      <c r="AN921">
        <v>251819</v>
      </c>
      <c r="AO921">
        <v>198205</v>
      </c>
      <c r="AP921">
        <v>271634</v>
      </c>
      <c r="AQ921">
        <v>422421</v>
      </c>
      <c r="AR921">
        <v>462884</v>
      </c>
      <c r="AS921">
        <v>552311</v>
      </c>
      <c r="AT921">
        <v>456650</v>
      </c>
      <c r="AU921">
        <v>473082</v>
      </c>
      <c r="AV921">
        <v>468404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264439.33533605101</v>
      </c>
      <c r="BD921">
        <v>240552.57559451499</v>
      </c>
      <c r="BE921">
        <v>479205.27843358199</v>
      </c>
      <c r="BF921">
        <v>466045.54495693801</v>
      </c>
      <c r="BG921">
        <v>0</v>
      </c>
      <c r="BH921">
        <v>51530.819972241901</v>
      </c>
      <c r="BI921">
        <v>37989.059413521798</v>
      </c>
      <c r="BJ921">
        <v>66465.074547141499</v>
      </c>
      <c r="BK921">
        <v>8465.9519741200093</v>
      </c>
      <c r="BL921">
        <v>0</v>
      </c>
    </row>
    <row r="922" spans="1:64" x14ac:dyDescent="0.3">
      <c r="A922">
        <v>8889</v>
      </c>
      <c r="B922">
        <v>11.657999999999999</v>
      </c>
      <c r="C922">
        <v>687.47198000000003</v>
      </c>
      <c r="D922">
        <f t="shared" si="14"/>
        <v>8.7276292064246405E-2</v>
      </c>
      <c r="E922" t="s">
        <v>1887</v>
      </c>
      <c r="F922" t="s">
        <v>532</v>
      </c>
      <c r="G922" t="s">
        <v>62</v>
      </c>
      <c r="H922">
        <v>0.56000000000000005</v>
      </c>
      <c r="I922" t="b">
        <v>0</v>
      </c>
      <c r="J922">
        <v>7.64</v>
      </c>
      <c r="K922">
        <v>687.47191999999995</v>
      </c>
      <c r="L922" t="s">
        <v>1888</v>
      </c>
      <c r="M922" t="s">
        <v>137</v>
      </c>
      <c r="N922" t="s">
        <v>1889</v>
      </c>
      <c r="O922" t="s">
        <v>1890</v>
      </c>
      <c r="P922">
        <v>530</v>
      </c>
      <c r="Q922" t="b">
        <v>0</v>
      </c>
      <c r="R922" t="b">
        <v>1</v>
      </c>
      <c r="S922" t="b">
        <v>0</v>
      </c>
      <c r="T922" t="s">
        <v>63</v>
      </c>
      <c r="U922" t="b">
        <v>0</v>
      </c>
      <c r="V922" t="b">
        <v>0</v>
      </c>
      <c r="W922">
        <v>8889</v>
      </c>
      <c r="X922">
        <v>0</v>
      </c>
      <c r="Y922">
        <v>0</v>
      </c>
      <c r="Z922">
        <v>1</v>
      </c>
      <c r="AA922">
        <v>-1</v>
      </c>
      <c r="AB922">
        <v>-1</v>
      </c>
      <c r="AC922">
        <v>-1</v>
      </c>
      <c r="AD922">
        <v>-1</v>
      </c>
      <c r="AE922">
        <v>-1</v>
      </c>
      <c r="AF922">
        <v>1</v>
      </c>
      <c r="AG922">
        <v>13.44</v>
      </c>
      <c r="AH922" t="s">
        <v>498</v>
      </c>
      <c r="AI922" t="s">
        <v>1892</v>
      </c>
      <c r="AJ922" t="s">
        <v>62</v>
      </c>
      <c r="AK922">
        <v>115457</v>
      </c>
      <c r="AL922">
        <v>175346</v>
      </c>
      <c r="AM922">
        <v>168824</v>
      </c>
      <c r="AN922">
        <v>124085</v>
      </c>
      <c r="AO922">
        <v>162363</v>
      </c>
      <c r="AP922">
        <v>139761</v>
      </c>
      <c r="AQ922">
        <v>313040</v>
      </c>
      <c r="AR922">
        <v>273332</v>
      </c>
      <c r="AS922">
        <v>272282</v>
      </c>
      <c r="AT922">
        <v>258324</v>
      </c>
      <c r="AU922">
        <v>280188</v>
      </c>
      <c r="AV922">
        <v>263934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153209.001336822</v>
      </c>
      <c r="BD922">
        <v>142069.51374385401</v>
      </c>
      <c r="BE922">
        <v>286218.34242771898</v>
      </c>
      <c r="BF922">
        <v>267481.95418592298</v>
      </c>
      <c r="BG922">
        <v>0</v>
      </c>
      <c r="BH922">
        <v>32856.590873752801</v>
      </c>
      <c r="BI922">
        <v>19242.819740167</v>
      </c>
      <c r="BJ922">
        <v>23234.329365773399</v>
      </c>
      <c r="BK922">
        <v>11355.403207654401</v>
      </c>
      <c r="BL922">
        <v>0</v>
      </c>
    </row>
    <row r="923" spans="1:64" x14ac:dyDescent="0.3">
      <c r="A923">
        <v>8955</v>
      </c>
      <c r="B923">
        <v>9.6129999999999995</v>
      </c>
      <c r="C923">
        <v>691.50323000000003</v>
      </c>
      <c r="D923">
        <f t="shared" si="14"/>
        <v>8.6767498225479203E-2</v>
      </c>
      <c r="E923" t="s">
        <v>1950</v>
      </c>
      <c r="F923" t="s">
        <v>532</v>
      </c>
      <c r="G923" t="s">
        <v>62</v>
      </c>
      <c r="H923">
        <v>0.44</v>
      </c>
      <c r="I923" t="b">
        <v>0</v>
      </c>
      <c r="J923">
        <v>8.1</v>
      </c>
      <c r="K923">
        <v>691.50316999999995</v>
      </c>
      <c r="L923" t="s">
        <v>1951</v>
      </c>
      <c r="M923" t="s">
        <v>137</v>
      </c>
      <c r="N923" t="s">
        <v>1952</v>
      </c>
      <c r="O923" t="s">
        <v>1953</v>
      </c>
      <c r="P923">
        <v>530</v>
      </c>
      <c r="Q923" t="b">
        <v>0</v>
      </c>
      <c r="R923" t="b">
        <v>1</v>
      </c>
      <c r="S923" t="b">
        <v>0</v>
      </c>
      <c r="T923" t="s">
        <v>63</v>
      </c>
      <c r="U923" t="b">
        <v>0</v>
      </c>
      <c r="V923" t="b">
        <v>0</v>
      </c>
      <c r="W923">
        <v>8955</v>
      </c>
      <c r="X923">
        <v>0</v>
      </c>
      <c r="Y923">
        <v>0</v>
      </c>
      <c r="Z923">
        <v>1</v>
      </c>
      <c r="AA923">
        <v>-1</v>
      </c>
      <c r="AB923">
        <v>-1</v>
      </c>
      <c r="AC923">
        <v>-1</v>
      </c>
      <c r="AD923">
        <v>-1</v>
      </c>
      <c r="AE923">
        <v>-1</v>
      </c>
      <c r="AF923">
        <v>1</v>
      </c>
      <c r="AG923">
        <v>6.21</v>
      </c>
      <c r="AH923" t="s">
        <v>499</v>
      </c>
      <c r="AI923" t="s">
        <v>1957</v>
      </c>
      <c r="AJ923" t="s">
        <v>62</v>
      </c>
      <c r="AK923">
        <v>165605</v>
      </c>
      <c r="AL923">
        <v>139804</v>
      </c>
      <c r="AM923">
        <v>250029</v>
      </c>
      <c r="AN923">
        <v>73288</v>
      </c>
      <c r="AO923">
        <v>77435</v>
      </c>
      <c r="AP923">
        <v>44500</v>
      </c>
      <c r="AQ923">
        <v>71195</v>
      </c>
      <c r="AR923">
        <v>118512</v>
      </c>
      <c r="AS923">
        <v>90450</v>
      </c>
      <c r="AT923">
        <v>119295</v>
      </c>
      <c r="AU923">
        <v>69245</v>
      </c>
      <c r="AV923">
        <v>95197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185145.83784911199</v>
      </c>
      <c r="BD923">
        <v>65074.163347281399</v>
      </c>
      <c r="BE923">
        <v>93385.690767163906</v>
      </c>
      <c r="BF923">
        <v>94579.061132597504</v>
      </c>
      <c r="BG923">
        <v>0</v>
      </c>
      <c r="BH923">
        <v>57652.204686399098</v>
      </c>
      <c r="BI923">
        <v>17938.010949244901</v>
      </c>
      <c r="BJ923">
        <v>23794.5231953205</v>
      </c>
      <c r="BK923">
        <v>25030.8756597375</v>
      </c>
      <c r="BL923">
        <v>0</v>
      </c>
    </row>
    <row r="924" spans="1:64" x14ac:dyDescent="0.3">
      <c r="A924">
        <v>9215</v>
      </c>
      <c r="B924">
        <v>11.462</v>
      </c>
      <c r="C924">
        <v>703.50323000000003</v>
      </c>
      <c r="D924">
        <f t="shared" si="14"/>
        <v>8.5287462280927956E-2</v>
      </c>
      <c r="E924" t="s">
        <v>2137</v>
      </c>
      <c r="F924" t="s">
        <v>532</v>
      </c>
      <c r="G924" t="s">
        <v>62</v>
      </c>
      <c r="H924">
        <v>0.17</v>
      </c>
      <c r="I924" t="b">
        <v>0</v>
      </c>
      <c r="J924">
        <v>8.15</v>
      </c>
      <c r="K924">
        <v>703.50316999999995</v>
      </c>
      <c r="L924" t="s">
        <v>2138</v>
      </c>
      <c r="M924" t="s">
        <v>137</v>
      </c>
      <c r="N924" t="s">
        <v>2139</v>
      </c>
      <c r="O924" t="s">
        <v>2140</v>
      </c>
      <c r="P924">
        <v>530</v>
      </c>
      <c r="Q924" t="b">
        <v>0</v>
      </c>
      <c r="R924" t="b">
        <v>1</v>
      </c>
      <c r="S924" t="b">
        <v>0</v>
      </c>
      <c r="T924" t="s">
        <v>63</v>
      </c>
      <c r="U924" t="b">
        <v>0</v>
      </c>
      <c r="V924" t="b">
        <v>0</v>
      </c>
      <c r="W924">
        <v>9215</v>
      </c>
      <c r="X924">
        <v>0</v>
      </c>
      <c r="Y924">
        <v>0</v>
      </c>
      <c r="Z924">
        <v>1</v>
      </c>
      <c r="AA924">
        <v>-1</v>
      </c>
      <c r="AB924">
        <v>-1</v>
      </c>
      <c r="AC924">
        <v>-1</v>
      </c>
      <c r="AD924">
        <v>-1</v>
      </c>
      <c r="AE924">
        <v>-1</v>
      </c>
      <c r="AF924">
        <v>1</v>
      </c>
      <c r="AG924">
        <v>3.84</v>
      </c>
      <c r="AH924" t="s">
        <v>494</v>
      </c>
      <c r="AI924" t="s">
        <v>2141</v>
      </c>
      <c r="AJ924" t="s">
        <v>62</v>
      </c>
      <c r="AK924">
        <v>6288</v>
      </c>
      <c r="AL924">
        <v>5371</v>
      </c>
      <c r="AM924">
        <v>5719</v>
      </c>
      <c r="AN924">
        <v>9463</v>
      </c>
      <c r="AO924">
        <v>0</v>
      </c>
      <c r="AP924">
        <v>0</v>
      </c>
      <c r="AQ924">
        <v>42780</v>
      </c>
      <c r="AR924">
        <v>40839</v>
      </c>
      <c r="AS924">
        <v>27590</v>
      </c>
      <c r="AT924">
        <v>38032</v>
      </c>
      <c r="AU924">
        <v>48052</v>
      </c>
      <c r="AV924">
        <v>36615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5792.8236441564104</v>
      </c>
      <c r="BD924">
        <v>3154.3511376379502</v>
      </c>
      <c r="BE924">
        <v>37069.838723424204</v>
      </c>
      <c r="BF924">
        <v>40899.472560237198</v>
      </c>
      <c r="BG924">
        <v>0</v>
      </c>
      <c r="BH924">
        <v>462.81757778389999</v>
      </c>
      <c r="BI924">
        <v>5463.4964353016203</v>
      </c>
      <c r="BJ924">
        <v>8267.2266152442298</v>
      </c>
      <c r="BK924">
        <v>6234.5266884740504</v>
      </c>
      <c r="BL924">
        <v>0</v>
      </c>
    </row>
    <row r="925" spans="1:64" x14ac:dyDescent="0.3">
      <c r="A925">
        <v>9245</v>
      </c>
      <c r="B925">
        <v>11.798999999999999</v>
      </c>
      <c r="C925">
        <v>705.51873999999998</v>
      </c>
      <c r="D925">
        <f t="shared" si="14"/>
        <v>8.5043800499558952E-2</v>
      </c>
      <c r="E925" t="s">
        <v>2162</v>
      </c>
      <c r="F925" t="s">
        <v>532</v>
      </c>
      <c r="G925" t="s">
        <v>62</v>
      </c>
      <c r="H925">
        <v>0.33</v>
      </c>
      <c r="I925" t="b">
        <v>0</v>
      </c>
      <c r="J925">
        <v>8.2100000000000009</v>
      </c>
      <c r="K925">
        <v>705.51880000000006</v>
      </c>
      <c r="L925" t="s">
        <v>2163</v>
      </c>
      <c r="M925" t="s">
        <v>137</v>
      </c>
      <c r="N925" t="s">
        <v>2164</v>
      </c>
      <c r="O925" t="s">
        <v>2165</v>
      </c>
      <c r="P925">
        <v>530</v>
      </c>
      <c r="Q925" t="b">
        <v>0</v>
      </c>
      <c r="R925" t="b">
        <v>1</v>
      </c>
      <c r="S925" t="b">
        <v>0</v>
      </c>
      <c r="T925" t="s">
        <v>63</v>
      </c>
      <c r="U925" t="b">
        <v>0</v>
      </c>
      <c r="V925" t="b">
        <v>0</v>
      </c>
      <c r="W925">
        <v>9245</v>
      </c>
      <c r="X925">
        <v>0</v>
      </c>
      <c r="Y925">
        <v>0</v>
      </c>
      <c r="Z925">
        <v>1</v>
      </c>
      <c r="AA925">
        <v>-1</v>
      </c>
      <c r="AB925">
        <v>-1</v>
      </c>
      <c r="AC925">
        <v>-1</v>
      </c>
      <c r="AD925">
        <v>-1</v>
      </c>
      <c r="AE925">
        <v>-1</v>
      </c>
      <c r="AF925">
        <v>1</v>
      </c>
      <c r="AG925">
        <v>13.36</v>
      </c>
      <c r="AH925" t="s">
        <v>503</v>
      </c>
      <c r="AI925" t="s">
        <v>2170</v>
      </c>
      <c r="AJ925" t="s">
        <v>62</v>
      </c>
      <c r="AK925">
        <v>90904</v>
      </c>
      <c r="AL925">
        <v>112860</v>
      </c>
      <c r="AM925">
        <v>131859</v>
      </c>
      <c r="AN925">
        <v>52398</v>
      </c>
      <c r="AO925">
        <v>72949</v>
      </c>
      <c r="AP925">
        <v>117822</v>
      </c>
      <c r="AQ925">
        <v>392526</v>
      </c>
      <c r="AR925">
        <v>394883</v>
      </c>
      <c r="AS925">
        <v>387234</v>
      </c>
      <c r="AT925">
        <v>371272</v>
      </c>
      <c r="AU925">
        <v>337844</v>
      </c>
      <c r="AV925">
        <v>313777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111874.371451179</v>
      </c>
      <c r="BD925">
        <v>81056.219496884703</v>
      </c>
      <c r="BE925">
        <v>391547.686808358</v>
      </c>
      <c r="BF925">
        <v>340964.23695234797</v>
      </c>
      <c r="BG925">
        <v>0</v>
      </c>
      <c r="BH925">
        <v>20495.682392409799</v>
      </c>
      <c r="BI925">
        <v>33457.0515154807</v>
      </c>
      <c r="BJ925">
        <v>3916.84142938279</v>
      </c>
      <c r="BK925">
        <v>28874.286727666698</v>
      </c>
      <c r="BL925">
        <v>0</v>
      </c>
    </row>
    <row r="926" spans="1:64" x14ac:dyDescent="0.3">
      <c r="A926">
        <v>8680</v>
      </c>
      <c r="B926">
        <v>8.7100000000000009</v>
      </c>
      <c r="C926">
        <v>677.48748999999998</v>
      </c>
      <c r="D926">
        <f t="shared" si="14"/>
        <v>0</v>
      </c>
      <c r="E926" t="s">
        <v>1739</v>
      </c>
      <c r="F926" t="s">
        <v>532</v>
      </c>
      <c r="G926" t="s">
        <v>62</v>
      </c>
      <c r="H926">
        <v>0.28000000000000003</v>
      </c>
      <c r="I926" t="b">
        <v>0</v>
      </c>
      <c r="J926">
        <v>7.91</v>
      </c>
      <c r="K926">
        <v>677.48748999999998</v>
      </c>
      <c r="L926" t="s">
        <v>1740</v>
      </c>
      <c r="M926" t="s">
        <v>137</v>
      </c>
      <c r="N926" t="s">
        <v>1741</v>
      </c>
      <c r="O926" t="s">
        <v>1742</v>
      </c>
      <c r="P926">
        <v>530</v>
      </c>
      <c r="Q926" t="b">
        <v>0</v>
      </c>
      <c r="R926" t="b">
        <v>1</v>
      </c>
      <c r="S926" t="b">
        <v>0</v>
      </c>
      <c r="T926" t="s">
        <v>63</v>
      </c>
      <c r="U926" t="b">
        <v>0</v>
      </c>
      <c r="V926" t="b">
        <v>0</v>
      </c>
      <c r="W926">
        <v>8680</v>
      </c>
      <c r="X926">
        <v>0</v>
      </c>
      <c r="Y926">
        <v>0</v>
      </c>
      <c r="Z926">
        <v>1</v>
      </c>
      <c r="AA926">
        <v>-1</v>
      </c>
      <c r="AB926">
        <v>-1</v>
      </c>
      <c r="AC926">
        <v>-1</v>
      </c>
      <c r="AD926">
        <v>-1</v>
      </c>
      <c r="AE926">
        <v>-1</v>
      </c>
      <c r="AF926">
        <v>1</v>
      </c>
      <c r="AG926">
        <v>3.58</v>
      </c>
      <c r="AH926" t="s">
        <v>501</v>
      </c>
      <c r="AI926" t="s">
        <v>1744</v>
      </c>
      <c r="AJ926" t="s">
        <v>62</v>
      </c>
      <c r="AK926">
        <v>110626</v>
      </c>
      <c r="AL926">
        <v>142668</v>
      </c>
      <c r="AM926">
        <v>143779</v>
      </c>
      <c r="AN926">
        <v>78224</v>
      </c>
      <c r="AO926">
        <v>87476</v>
      </c>
      <c r="AP926">
        <v>103478</v>
      </c>
      <c r="AQ926">
        <v>103365</v>
      </c>
      <c r="AR926">
        <v>108247</v>
      </c>
      <c r="AS926">
        <v>60299</v>
      </c>
      <c r="AT926">
        <v>74587</v>
      </c>
      <c r="AU926">
        <v>106648</v>
      </c>
      <c r="AV926">
        <v>47933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132357.65616819501</v>
      </c>
      <c r="BD926">
        <v>89725.862677348006</v>
      </c>
      <c r="BE926">
        <v>90636.983813678293</v>
      </c>
      <c r="BF926">
        <v>76389.567713958604</v>
      </c>
      <c r="BG926">
        <v>0</v>
      </c>
      <c r="BH926">
        <v>18828.298186989701</v>
      </c>
      <c r="BI926">
        <v>12776.518439929499</v>
      </c>
      <c r="BJ926">
        <v>26386.853681401</v>
      </c>
      <c r="BK926">
        <v>29398.857093079001</v>
      </c>
      <c r="BL926">
        <v>0</v>
      </c>
    </row>
    <row r="927" spans="1:64" x14ac:dyDescent="0.3">
      <c r="A927">
        <v>8742</v>
      </c>
      <c r="B927">
        <v>12.548999999999999</v>
      </c>
      <c r="C927">
        <v>679.50316999999995</v>
      </c>
      <c r="D927">
        <f t="shared" si="14"/>
        <v>0</v>
      </c>
      <c r="E927" t="s">
        <v>1795</v>
      </c>
      <c r="F927" t="s">
        <v>532</v>
      </c>
      <c r="G927" t="s">
        <v>62</v>
      </c>
      <c r="H927">
        <v>0.67</v>
      </c>
      <c r="I927" t="b">
        <v>0</v>
      </c>
      <c r="J927">
        <v>8.0299999999999994</v>
      </c>
      <c r="K927">
        <v>679.50316999999995</v>
      </c>
      <c r="L927" t="s">
        <v>1796</v>
      </c>
      <c r="M927" t="s">
        <v>137</v>
      </c>
      <c r="N927" t="s">
        <v>1797</v>
      </c>
      <c r="O927" t="s">
        <v>1798</v>
      </c>
      <c r="P927">
        <v>530</v>
      </c>
      <c r="Q927" t="b">
        <v>0</v>
      </c>
      <c r="R927" t="b">
        <v>1</v>
      </c>
      <c r="S927" t="b">
        <v>0</v>
      </c>
      <c r="T927" t="s">
        <v>63</v>
      </c>
      <c r="U927" t="b">
        <v>0</v>
      </c>
      <c r="V927" t="b">
        <v>0</v>
      </c>
      <c r="W927">
        <v>8742</v>
      </c>
      <c r="X927">
        <v>0</v>
      </c>
      <c r="Y927">
        <v>0</v>
      </c>
      <c r="Z927">
        <v>1</v>
      </c>
      <c r="AA927">
        <v>-1</v>
      </c>
      <c r="AB927">
        <v>-1</v>
      </c>
      <c r="AC927">
        <v>-1</v>
      </c>
      <c r="AD927">
        <v>-1</v>
      </c>
      <c r="AE927">
        <v>-1</v>
      </c>
      <c r="AF927">
        <v>1</v>
      </c>
      <c r="AG927">
        <v>26.29</v>
      </c>
      <c r="AH927" t="s">
        <v>496</v>
      </c>
      <c r="AI927" t="s">
        <v>1801</v>
      </c>
      <c r="AJ927" t="s">
        <v>62</v>
      </c>
      <c r="AK927">
        <v>313519</v>
      </c>
      <c r="AL927">
        <v>414383</v>
      </c>
      <c r="AM927">
        <v>401083</v>
      </c>
      <c r="AN927">
        <v>370164</v>
      </c>
      <c r="AO927">
        <v>446959</v>
      </c>
      <c r="AP927">
        <v>395956</v>
      </c>
      <c r="AQ927">
        <v>452482</v>
      </c>
      <c r="AR927">
        <v>542175</v>
      </c>
      <c r="AS927">
        <v>498609</v>
      </c>
      <c r="AT927">
        <v>517860</v>
      </c>
      <c r="AU927">
        <v>560717</v>
      </c>
      <c r="AV927">
        <v>547968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376328.24719597498</v>
      </c>
      <c r="BD927">
        <v>404359.891696762</v>
      </c>
      <c r="BE927">
        <v>497755.136694416</v>
      </c>
      <c r="BF927">
        <v>542181.67754076398</v>
      </c>
      <c r="BG927">
        <v>0</v>
      </c>
      <c r="BH927">
        <v>54799.630715812498</v>
      </c>
      <c r="BI927">
        <v>39080.888403671503</v>
      </c>
      <c r="BJ927">
        <v>44852.643780435203</v>
      </c>
      <c r="BK927">
        <v>22006.2871773345</v>
      </c>
      <c r="BL927">
        <v>0</v>
      </c>
    </row>
  </sheetData>
  <sortState xmlns:xlrd2="http://schemas.microsoft.com/office/spreadsheetml/2017/richdata2" ref="A6:BL927">
    <sortCondition ref="M6:M92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E5B3F-8E1F-4B34-BD79-DB06DDFDE652}">
  <dimension ref="A1:E15"/>
  <sheetViews>
    <sheetView workbookViewId="0">
      <selection activeCell="F26" activeCellId="1" sqref="C4:C15 F26"/>
    </sheetView>
  </sheetViews>
  <sheetFormatPr defaultRowHeight="14.4" x14ac:dyDescent="0.3"/>
  <cols>
    <col min="3" max="3" width="21.33203125" bestFit="1" customWidth="1"/>
  </cols>
  <sheetData>
    <row r="1" spans="1:5" x14ac:dyDescent="0.3">
      <c r="A1" s="14" t="s">
        <v>275</v>
      </c>
      <c r="B1" s="15"/>
      <c r="C1" s="15"/>
      <c r="D1" s="15"/>
      <c r="E1" s="16"/>
    </row>
    <row r="2" spans="1:5" x14ac:dyDescent="0.3">
      <c r="A2" s="17" t="s">
        <v>276</v>
      </c>
      <c r="B2" s="17" t="s">
        <v>277</v>
      </c>
      <c r="C2" s="17" t="s">
        <v>278</v>
      </c>
      <c r="D2" s="17" t="s">
        <v>279</v>
      </c>
      <c r="E2" s="17" t="s">
        <v>280</v>
      </c>
    </row>
    <row r="3" spans="1:5" x14ac:dyDescent="0.3">
      <c r="A3" s="18"/>
      <c r="B3" s="18"/>
      <c r="C3" s="18"/>
      <c r="D3" s="18"/>
      <c r="E3" s="18"/>
    </row>
    <row r="4" spans="1:5" x14ac:dyDescent="0.3">
      <c r="A4" s="1">
        <v>1</v>
      </c>
      <c r="B4" s="2">
        <v>1</v>
      </c>
      <c r="C4" s="3">
        <f>1.18*(10^9)</f>
        <v>1180000000</v>
      </c>
      <c r="D4" s="1" t="s">
        <v>281</v>
      </c>
      <c r="E4" s="1" t="s">
        <v>282</v>
      </c>
    </row>
    <row r="5" spans="1:5" x14ac:dyDescent="0.3">
      <c r="A5" s="1">
        <v>2</v>
      </c>
      <c r="B5" s="2">
        <v>2</v>
      </c>
      <c r="C5" s="4">
        <f>1.25*(10^9)</f>
        <v>1250000000</v>
      </c>
      <c r="D5" s="1" t="s">
        <v>281</v>
      </c>
      <c r="E5" s="1" t="s">
        <v>283</v>
      </c>
    </row>
    <row r="6" spans="1:5" x14ac:dyDescent="0.3">
      <c r="A6" s="1">
        <v>3</v>
      </c>
      <c r="B6" s="2">
        <v>3</v>
      </c>
      <c r="C6" s="4">
        <f>1.6*(10^9)</f>
        <v>1600000000</v>
      </c>
      <c r="D6" s="1" t="s">
        <v>281</v>
      </c>
      <c r="E6" s="1" t="s">
        <v>284</v>
      </c>
    </row>
    <row r="7" spans="1:5" x14ac:dyDescent="0.3">
      <c r="A7" s="1">
        <v>4</v>
      </c>
      <c r="B7" s="2">
        <v>4</v>
      </c>
      <c r="C7" s="4">
        <f>1.12*(10^9)</f>
        <v>1120000000</v>
      </c>
      <c r="D7" s="1" t="s">
        <v>285</v>
      </c>
      <c r="E7" s="1" t="s">
        <v>286</v>
      </c>
    </row>
    <row r="8" spans="1:5" x14ac:dyDescent="0.3">
      <c r="A8" s="1">
        <v>5</v>
      </c>
      <c r="B8" s="2">
        <v>5</v>
      </c>
      <c r="C8" s="4">
        <f>1.2*(10^9)</f>
        <v>1200000000</v>
      </c>
      <c r="D8" s="1" t="s">
        <v>285</v>
      </c>
      <c r="E8" s="1" t="s">
        <v>287</v>
      </c>
    </row>
    <row r="9" spans="1:5" x14ac:dyDescent="0.3">
      <c r="A9" s="1">
        <v>6</v>
      </c>
      <c r="B9" s="2">
        <v>6</v>
      </c>
      <c r="C9" s="4">
        <f>1.19*(10^9)</f>
        <v>1190000000</v>
      </c>
      <c r="D9" s="1" t="s">
        <v>285</v>
      </c>
      <c r="E9" s="1" t="s">
        <v>288</v>
      </c>
    </row>
    <row r="10" spans="1:5" x14ac:dyDescent="0.3">
      <c r="A10" s="1">
        <v>7</v>
      </c>
      <c r="B10" s="2">
        <v>7</v>
      </c>
      <c r="C10" s="4">
        <f>1.08*(10^9)</f>
        <v>1080000000</v>
      </c>
      <c r="D10" s="1" t="s">
        <v>289</v>
      </c>
      <c r="E10" s="1" t="s">
        <v>290</v>
      </c>
    </row>
    <row r="11" spans="1:5" x14ac:dyDescent="0.3">
      <c r="A11" s="1">
        <v>8</v>
      </c>
      <c r="B11" s="2">
        <v>8</v>
      </c>
      <c r="C11" s="4">
        <f>1.16*(10^9)</f>
        <v>1160000000</v>
      </c>
      <c r="D11" s="1" t="s">
        <v>289</v>
      </c>
      <c r="E11" s="1" t="s">
        <v>291</v>
      </c>
    </row>
    <row r="12" spans="1:5" x14ac:dyDescent="0.3">
      <c r="A12" s="1">
        <v>9</v>
      </c>
      <c r="B12" s="2">
        <v>9</v>
      </c>
      <c r="C12" s="4">
        <f>1.03*(10^9)</f>
        <v>1030000000</v>
      </c>
      <c r="D12" s="1" t="s">
        <v>289</v>
      </c>
      <c r="E12" s="1" t="s">
        <v>292</v>
      </c>
    </row>
    <row r="13" spans="1:5" x14ac:dyDescent="0.3">
      <c r="A13" s="1">
        <v>10</v>
      </c>
      <c r="B13" s="2">
        <v>10</v>
      </c>
      <c r="C13" s="4">
        <f>1.08*(10^9)</f>
        <v>1080000000</v>
      </c>
      <c r="D13" s="1" t="s">
        <v>293</v>
      </c>
      <c r="E13" s="1" t="s">
        <v>294</v>
      </c>
    </row>
    <row r="14" spans="1:5" x14ac:dyDescent="0.3">
      <c r="A14" s="1">
        <v>11</v>
      </c>
      <c r="B14" s="2">
        <v>11</v>
      </c>
      <c r="C14" s="4">
        <f>1.13*(10^9)</f>
        <v>1130000000</v>
      </c>
      <c r="D14" s="1" t="s">
        <v>293</v>
      </c>
      <c r="E14" s="1" t="s">
        <v>295</v>
      </c>
    </row>
    <row r="15" spans="1:5" x14ac:dyDescent="0.3">
      <c r="A15" s="1">
        <v>12</v>
      </c>
      <c r="B15" s="2">
        <v>12</v>
      </c>
      <c r="C15" s="4">
        <f>1.18*(10^9)</f>
        <v>1180000000</v>
      </c>
      <c r="D15" s="1" t="s">
        <v>293</v>
      </c>
      <c r="E15" s="1" t="s">
        <v>296</v>
      </c>
    </row>
  </sheetData>
  <mergeCells count="6">
    <mergeCell ref="A1:E1"/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7D3B8-2FD2-43C0-86D5-6C7D1104538D}">
  <dimension ref="A1:AM925"/>
  <sheetViews>
    <sheetView topLeftCell="C1" zoomScale="80" zoomScaleNormal="80" workbookViewId="0">
      <selection activeCell="X4" sqref="X4:X42"/>
    </sheetView>
  </sheetViews>
  <sheetFormatPr defaultRowHeight="14.4" x14ac:dyDescent="0.3"/>
  <cols>
    <col min="1" max="2" width="39.109375" bestFit="1" customWidth="1"/>
    <col min="3" max="6" width="28.109375" customWidth="1"/>
    <col min="7" max="8" width="9.109375" customWidth="1"/>
    <col min="15" max="18" width="9.109375" customWidth="1"/>
    <col min="24" max="24" width="30.5546875" bestFit="1" customWidth="1"/>
  </cols>
  <sheetData>
    <row r="1" spans="1:39" x14ac:dyDescent="0.3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5"/>
      <c r="AA1" s="5"/>
      <c r="AB1" s="6" t="s">
        <v>1</v>
      </c>
      <c r="AC1" s="6" t="s">
        <v>1</v>
      </c>
      <c r="AD1" s="6" t="s">
        <v>1</v>
      </c>
      <c r="AE1" s="7" t="s">
        <v>297</v>
      </c>
      <c r="AF1" s="7" t="s">
        <v>297</v>
      </c>
      <c r="AG1" s="7" t="s">
        <v>297</v>
      </c>
      <c r="AH1" s="8" t="s">
        <v>298</v>
      </c>
      <c r="AI1" s="8" t="s">
        <v>298</v>
      </c>
      <c r="AJ1" s="8" t="s">
        <v>298</v>
      </c>
      <c r="AK1" s="9" t="s">
        <v>299</v>
      </c>
      <c r="AL1" s="9" t="s">
        <v>299</v>
      </c>
      <c r="AM1" s="9" t="s">
        <v>299</v>
      </c>
    </row>
    <row r="2" spans="1:39" x14ac:dyDescent="0.3">
      <c r="A2" s="19" t="s">
        <v>300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5"/>
      <c r="AA2" s="5"/>
      <c r="AB2" s="6">
        <f>1.18*(10^9)</f>
        <v>1180000000</v>
      </c>
      <c r="AC2" s="6">
        <f>1.25*(10^9)</f>
        <v>1250000000</v>
      </c>
      <c r="AD2" s="6">
        <f>1.6*(10^9)</f>
        <v>1600000000</v>
      </c>
      <c r="AE2" s="7">
        <f>1.12*(10^9)</f>
        <v>1120000000</v>
      </c>
      <c r="AF2" s="7">
        <f>1.2*(10^9)</f>
        <v>1200000000</v>
      </c>
      <c r="AG2" s="7">
        <f>1.19*(10^9)</f>
        <v>1190000000</v>
      </c>
      <c r="AH2" s="8">
        <f>1.08*(10^9)</f>
        <v>1080000000</v>
      </c>
      <c r="AI2" s="8">
        <f>1.16*(10^9)</f>
        <v>1160000000</v>
      </c>
      <c r="AJ2" s="8">
        <f>1.03*(10^9)</f>
        <v>1030000000</v>
      </c>
      <c r="AK2" s="9">
        <f>1.08*(10^9)</f>
        <v>1080000000</v>
      </c>
      <c r="AL2" s="9">
        <f>1.13*(10^9)</f>
        <v>1130000000</v>
      </c>
      <c r="AM2" s="9">
        <f>1.18*(10^9)</f>
        <v>1180000000</v>
      </c>
    </row>
    <row r="3" spans="1:39" x14ac:dyDescent="0.3">
      <c r="A3" t="s">
        <v>301</v>
      </c>
      <c r="E3" t="s">
        <v>302</v>
      </c>
      <c r="F3" t="s">
        <v>303</v>
      </c>
      <c r="G3" t="s">
        <v>304</v>
      </c>
      <c r="H3" t="s">
        <v>305</v>
      </c>
      <c r="I3" t="s">
        <v>306</v>
      </c>
      <c r="J3" t="s">
        <v>307</v>
      </c>
      <c r="K3" t="s">
        <v>352</v>
      </c>
      <c r="L3" t="s">
        <v>308</v>
      </c>
      <c r="M3" t="s">
        <v>309</v>
      </c>
      <c r="N3" t="s">
        <v>353</v>
      </c>
      <c r="O3" t="s">
        <v>310</v>
      </c>
      <c r="P3" t="s">
        <v>311</v>
      </c>
      <c r="Q3" t="s">
        <v>312</v>
      </c>
      <c r="R3" t="s">
        <v>313</v>
      </c>
      <c r="S3" t="s">
        <v>314</v>
      </c>
      <c r="T3" t="s">
        <v>315</v>
      </c>
      <c r="U3" t="s">
        <v>354</v>
      </c>
      <c r="V3" t="s">
        <v>354</v>
      </c>
      <c r="W3" t="s">
        <v>316</v>
      </c>
      <c r="Y3" t="s">
        <v>4229</v>
      </c>
      <c r="Z3" t="s">
        <v>25</v>
      </c>
      <c r="AA3" t="s">
        <v>24</v>
      </c>
      <c r="AB3" s="6" t="s">
        <v>493</v>
      </c>
      <c r="AC3" s="6" t="s">
        <v>497</v>
      </c>
      <c r="AD3" s="6" t="s">
        <v>498</v>
      </c>
      <c r="AE3" s="7" t="s">
        <v>499</v>
      </c>
      <c r="AF3" s="7" t="s">
        <v>500</v>
      </c>
      <c r="AG3" s="7" t="s">
        <v>501</v>
      </c>
      <c r="AH3" s="8" t="s">
        <v>502</v>
      </c>
      <c r="AI3" s="8" t="s">
        <v>503</v>
      </c>
      <c r="AJ3" s="8" t="s">
        <v>504</v>
      </c>
      <c r="AK3" s="9" t="s">
        <v>494</v>
      </c>
      <c r="AL3" s="9" t="s">
        <v>495</v>
      </c>
      <c r="AM3" s="9" t="s">
        <v>496</v>
      </c>
    </row>
    <row r="4" spans="1:39" x14ac:dyDescent="0.3">
      <c r="A4" s="13" t="s">
        <v>3627</v>
      </c>
      <c r="B4" s="13" t="s">
        <v>4234</v>
      </c>
      <c r="C4" t="str">
        <f>IF( ISNUMBER( SEARCH("w/o MS2",B4)), SUBSTITUTE(B4,"w/o MS2: ",""), " ")</f>
        <v>AHexCer (O-  22:6)13:1:2/38:5</v>
      </c>
      <c r="D4" t="str">
        <f>IF( ISNUMBER( SEARCH("AHexCer (O-  22:6)",C4)), SUBSTITUTE(C4,"AHexCer (O-  22:6)",""), " ")</f>
        <v>13:1:2/38:5</v>
      </c>
      <c r="E4" t="str" cm="1">
        <f t="array" ref="E4:F4">_xlfn.TEXTSPLIT(D4,"/")</f>
        <v>13:1:2</v>
      </c>
      <c r="F4" t="str">
        <v>38:5</v>
      </c>
      <c r="I4" cm="1">
        <f t="array" ref="I4:K4">IF(ISBLANK(E4), "", VALUE(_xlfn.TEXTSPLIT(E4,":")))</f>
        <v>13</v>
      </c>
      <c r="J4">
        <v>1</v>
      </c>
      <c r="K4">
        <v>2</v>
      </c>
      <c r="L4" cm="1">
        <f t="array" ref="L4:M4">IF(ISBLANK(F4), "", VALUE(_xlfn.TEXTSPLIT(F4,":")))</f>
        <v>38</v>
      </c>
      <c r="M4">
        <v>5</v>
      </c>
      <c r="O4" t="str" cm="1">
        <f t="array" ref="O4">IF(ISBLANK(G4), "", VALUE(_xlfn.TEXTSPLIT(G4,":")))</f>
        <v/>
      </c>
      <c r="Q4" t="str" cm="1">
        <f t="array" ref="Q4">IF(ISBLANK(H4), "", VALUE(_xlfn.TEXTSPLIT(H4,":")))</f>
        <v/>
      </c>
      <c r="S4">
        <f>SUM(I4,L4,O4,Q4)</f>
        <v>51</v>
      </c>
      <c r="T4">
        <f>SUM(J4,M4,P4,R4)</f>
        <v>6</v>
      </c>
      <c r="U4">
        <f>SUM(K4,N4)</f>
        <v>2</v>
      </c>
      <c r="V4" t="str">
        <f>_xlfn.CONCAT(":",U4,"O")</f>
        <v>:2O</v>
      </c>
      <c r="W4" t="str">
        <f>IF(ISNUMBER(S4),_xlfn.CONCAT("(O-22:6)", S4,":",T4,IF(U4&gt;0,V4,""),""))</f>
        <v>(O-22:6)51:6:2O</v>
      </c>
      <c r="X4" t="str">
        <f>IF(ISNUMBER(S4),_xlfn.CONCAT(Y4," ",W4), A4)</f>
        <v>AHexCer (O-22:6)51:6:2O</v>
      </c>
      <c r="Y4" t="str">
        <f>_xlfn.TEXTBEFORE(C4, " ")</f>
        <v>AHexCer</v>
      </c>
      <c r="Z4" s="13" t="s">
        <v>3523</v>
      </c>
      <c r="AA4" s="13" t="s">
        <v>3628</v>
      </c>
      <c r="AB4" s="13">
        <v>2244261</v>
      </c>
      <c r="AC4" s="13">
        <v>2370500</v>
      </c>
      <c r="AD4" s="13">
        <v>2051097</v>
      </c>
      <c r="AE4" s="13">
        <v>1616475</v>
      </c>
      <c r="AF4" s="13">
        <v>1756666</v>
      </c>
      <c r="AG4" s="13">
        <v>1855277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</row>
    <row r="5" spans="1:39" x14ac:dyDescent="0.3">
      <c r="A5" s="13" t="s">
        <v>3678</v>
      </c>
      <c r="B5" s="13" t="s">
        <v>4235</v>
      </c>
      <c r="C5" t="str">
        <f t="shared" ref="C5:C68" si="0">IF( ISNUMBER( SEARCH("w/o MS2",B5)), SUBSTITUTE(B5,"w/o MS2: ",""), " ")</f>
        <v>AHexCer (O-  22:6)13:1:2/38:5:1</v>
      </c>
      <c r="D5" t="str">
        <f t="shared" ref="D5:D42" si="1">IF( ISNUMBER( SEARCH("AHexCer (O-  22:6)",C5)), SUBSTITUTE(C5,"AHexCer (O-  22:6)",""), " ")</f>
        <v>13:1:2/38:5:1</v>
      </c>
      <c r="E5" t="str" cm="1">
        <f t="array" ref="E5:F5">_xlfn.TEXTSPLIT(D5,"/")</f>
        <v>13:1:2</v>
      </c>
      <c r="F5" t="str">
        <v>38:5:1</v>
      </c>
      <c r="I5" cm="1">
        <f t="array" ref="I5:K5">IF(ISBLANK(E5), "", VALUE(_xlfn.TEXTSPLIT(E5,":")))</f>
        <v>13</v>
      </c>
      <c r="J5">
        <v>1</v>
      </c>
      <c r="K5">
        <v>2</v>
      </c>
      <c r="L5" cm="1">
        <f t="array" ref="L5:N5">IF(ISBLANK(F5), "", VALUE(_xlfn.TEXTSPLIT(F5,":")))</f>
        <v>38</v>
      </c>
      <c r="M5">
        <v>5</v>
      </c>
      <c r="N5">
        <v>1</v>
      </c>
      <c r="O5" t="str" cm="1">
        <f t="array" ref="O5">IF(ISBLANK(G5), "", VALUE(_xlfn.TEXTSPLIT(G5,":")))</f>
        <v/>
      </c>
      <c r="Q5" t="str" cm="1">
        <f t="array" ref="Q5">IF(ISBLANK(H5), "", VALUE(_xlfn.TEXTSPLIT(H5,":")))</f>
        <v/>
      </c>
      <c r="S5">
        <f t="shared" ref="S5:S68" si="2">SUM(I5,L5,O5,Q5)</f>
        <v>51</v>
      </c>
      <c r="T5">
        <f t="shared" ref="T5:T68" si="3">SUM(J5,M5,P5,R5)</f>
        <v>6</v>
      </c>
      <c r="U5">
        <f t="shared" ref="U5:U68" si="4">SUM(K5,N5)</f>
        <v>3</v>
      </c>
      <c r="V5" t="str">
        <f t="shared" ref="V5:V68" si="5">_xlfn.CONCAT(":",U5,"O")</f>
        <v>:3O</v>
      </c>
      <c r="W5" t="str">
        <f t="shared" ref="W5:W42" si="6">IF(ISNUMBER(S5),_xlfn.CONCAT("(O-22:6)", S5,":",T5,IF(U5&gt;0,V5,""),""))</f>
        <v>(O-22:6)51:6:3O</v>
      </c>
      <c r="X5" t="str">
        <f t="shared" ref="X5:X68" si="7">IF(ISNUMBER(S5),_xlfn.CONCAT(Y5," ",W5), A5)</f>
        <v>AHexCer (O-22:6)51:6:3O</v>
      </c>
      <c r="Y5" t="str">
        <f t="shared" ref="Y5:Y68" si="8">_xlfn.TEXTBEFORE(C5, " ")</f>
        <v>AHexCer</v>
      </c>
      <c r="Z5" s="13" t="s">
        <v>3523</v>
      </c>
      <c r="AA5" s="13" t="s">
        <v>3679</v>
      </c>
      <c r="AB5" s="13">
        <v>292434</v>
      </c>
      <c r="AC5" s="13">
        <v>339151</v>
      </c>
      <c r="AD5" s="13">
        <v>307237</v>
      </c>
      <c r="AE5" s="13">
        <v>176630</v>
      </c>
      <c r="AF5" s="13">
        <v>230174</v>
      </c>
      <c r="AG5" s="13">
        <v>71030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</row>
    <row r="6" spans="1:39" x14ac:dyDescent="0.3">
      <c r="A6" s="13" t="s">
        <v>3521</v>
      </c>
      <c r="B6" s="13" t="s">
        <v>4236</v>
      </c>
      <c r="C6" t="str">
        <f t="shared" si="0"/>
        <v>AHexCer (O-  22:6)13:1:2/32:4</v>
      </c>
      <c r="D6" t="str">
        <f t="shared" si="1"/>
        <v>13:1:2/32:4</v>
      </c>
      <c r="E6" t="str" cm="1">
        <f t="array" ref="E6:F6">_xlfn.TEXTSPLIT(D6,"/")</f>
        <v>13:1:2</v>
      </c>
      <c r="F6" t="str">
        <v>32:4</v>
      </c>
      <c r="I6" cm="1">
        <f t="array" ref="I6:K6">IF(ISBLANK(E6), "", VALUE(_xlfn.TEXTSPLIT(E6,":")))</f>
        <v>13</v>
      </c>
      <c r="J6">
        <v>1</v>
      </c>
      <c r="K6">
        <v>2</v>
      </c>
      <c r="L6" cm="1">
        <f t="array" ref="L6:M6">IF(ISBLANK(F6), "", VALUE(_xlfn.TEXTSPLIT(F6,":")))</f>
        <v>32</v>
      </c>
      <c r="M6">
        <v>4</v>
      </c>
      <c r="O6" t="str" cm="1">
        <f t="array" ref="O6">IF(ISBLANK(G6), "", VALUE(_xlfn.TEXTSPLIT(G6,":")))</f>
        <v/>
      </c>
      <c r="Q6" t="str" cm="1">
        <f t="array" ref="Q6">IF(ISBLANK(H6), "", VALUE(_xlfn.TEXTSPLIT(H6,":")))</f>
        <v/>
      </c>
      <c r="S6">
        <f t="shared" si="2"/>
        <v>45</v>
      </c>
      <c r="T6">
        <f t="shared" si="3"/>
        <v>5</v>
      </c>
      <c r="U6">
        <f t="shared" si="4"/>
        <v>2</v>
      </c>
      <c r="V6" t="str">
        <f t="shared" si="5"/>
        <v>:2O</v>
      </c>
      <c r="W6" t="str">
        <f t="shared" si="6"/>
        <v>(O-22:6)45:5:2O</v>
      </c>
      <c r="X6" t="str">
        <f t="shared" si="7"/>
        <v>AHexCer (O-22:6)45:5:2O</v>
      </c>
      <c r="Y6" t="str">
        <f t="shared" si="8"/>
        <v>AHexCer</v>
      </c>
      <c r="Z6" s="13" t="s">
        <v>3523</v>
      </c>
      <c r="AA6" s="13" t="s">
        <v>3522</v>
      </c>
      <c r="AB6" s="13">
        <v>257845</v>
      </c>
      <c r="AC6" s="13">
        <v>338658</v>
      </c>
      <c r="AD6" s="13">
        <v>406178</v>
      </c>
      <c r="AE6" s="13">
        <v>276120</v>
      </c>
      <c r="AF6" s="13">
        <v>293609</v>
      </c>
      <c r="AG6" s="13">
        <v>358623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</row>
    <row r="7" spans="1:39" x14ac:dyDescent="0.3">
      <c r="A7" s="13" t="s">
        <v>3549</v>
      </c>
      <c r="B7" s="13" t="s">
        <v>4237</v>
      </c>
      <c r="C7" t="str">
        <f t="shared" si="0"/>
        <v>AHexCer (O-  22:6)13:1:2/34:5</v>
      </c>
      <c r="D7" t="str">
        <f t="shared" si="1"/>
        <v>13:1:2/34:5</v>
      </c>
      <c r="E7" t="str" cm="1">
        <f t="array" ref="E7:F7">_xlfn.TEXTSPLIT(D7,"/")</f>
        <v>13:1:2</v>
      </c>
      <c r="F7" t="str">
        <v>34:5</v>
      </c>
      <c r="I7" cm="1">
        <f t="array" ref="I7:K7">IF(ISBLANK(E7), "", VALUE(_xlfn.TEXTSPLIT(E7,":")))</f>
        <v>13</v>
      </c>
      <c r="J7">
        <v>1</v>
      </c>
      <c r="K7">
        <v>2</v>
      </c>
      <c r="L7" cm="1">
        <f t="array" ref="L7:M7">IF(ISBLANK(F7), "", VALUE(_xlfn.TEXTSPLIT(F7,":")))</f>
        <v>34</v>
      </c>
      <c r="M7">
        <v>5</v>
      </c>
      <c r="O7" t="str" cm="1">
        <f t="array" ref="O7">IF(ISBLANK(G7), "", VALUE(_xlfn.TEXTSPLIT(G7,":")))</f>
        <v/>
      </c>
      <c r="Q7" t="str" cm="1">
        <f t="array" ref="Q7">IF(ISBLANK(H7), "", VALUE(_xlfn.TEXTSPLIT(H7,":")))</f>
        <v/>
      </c>
      <c r="S7">
        <f t="shared" si="2"/>
        <v>47</v>
      </c>
      <c r="T7">
        <f t="shared" si="3"/>
        <v>6</v>
      </c>
      <c r="U7">
        <f t="shared" si="4"/>
        <v>2</v>
      </c>
      <c r="V7" t="str">
        <f t="shared" si="5"/>
        <v>:2O</v>
      </c>
      <c r="W7" t="str">
        <f t="shared" si="6"/>
        <v>(O-22:6)47:6:2O</v>
      </c>
      <c r="X7" t="str">
        <f t="shared" si="7"/>
        <v>AHexCer (O-22:6)47:6:2O</v>
      </c>
      <c r="Y7" t="str">
        <f t="shared" si="8"/>
        <v>AHexCer</v>
      </c>
      <c r="Z7" s="13" t="s">
        <v>3523</v>
      </c>
      <c r="AA7" s="13" t="s">
        <v>3550</v>
      </c>
      <c r="AB7" s="13">
        <v>119770</v>
      </c>
      <c r="AC7" s="13">
        <v>217448</v>
      </c>
      <c r="AD7" s="13">
        <v>227803</v>
      </c>
      <c r="AE7" s="13">
        <v>238459</v>
      </c>
      <c r="AF7" s="13">
        <v>361542</v>
      </c>
      <c r="AG7" s="13">
        <v>376395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</row>
    <row r="8" spans="1:39" x14ac:dyDescent="0.3">
      <c r="A8" s="13" t="s">
        <v>3729</v>
      </c>
      <c r="B8" s="13" t="s">
        <v>4238</v>
      </c>
      <c r="C8" t="str">
        <f t="shared" si="0"/>
        <v>AHexCer (O-  22:6)15:1:2/38:4</v>
      </c>
      <c r="D8" t="str">
        <f t="shared" si="1"/>
        <v>15:1:2/38:4</v>
      </c>
      <c r="E8" t="str" cm="1">
        <f t="array" ref="E8:F8">_xlfn.TEXTSPLIT(D8,"/")</f>
        <v>15:1:2</v>
      </c>
      <c r="F8" t="str">
        <v>38:4</v>
      </c>
      <c r="I8" cm="1">
        <f t="array" ref="I8:K8">IF(ISBLANK(E8), "", VALUE(_xlfn.TEXTSPLIT(E8,":")))</f>
        <v>15</v>
      </c>
      <c r="J8">
        <v>1</v>
      </c>
      <c r="K8">
        <v>2</v>
      </c>
      <c r="L8" cm="1">
        <f t="array" ref="L8:M8">IF(ISBLANK(F8), "", VALUE(_xlfn.TEXTSPLIT(F8,":")))</f>
        <v>38</v>
      </c>
      <c r="M8">
        <v>4</v>
      </c>
      <c r="O8" t="str" cm="1">
        <f t="array" ref="O8">IF(ISBLANK(G8), "", VALUE(_xlfn.TEXTSPLIT(G8,":")))</f>
        <v/>
      </c>
      <c r="Q8" t="str" cm="1">
        <f t="array" ref="Q8">IF(ISBLANK(H8), "", VALUE(_xlfn.TEXTSPLIT(H8,":")))</f>
        <v/>
      </c>
      <c r="S8">
        <f t="shared" si="2"/>
        <v>53</v>
      </c>
      <c r="T8">
        <f t="shared" si="3"/>
        <v>5</v>
      </c>
      <c r="U8">
        <f t="shared" si="4"/>
        <v>2</v>
      </c>
      <c r="V8" t="str">
        <f t="shared" si="5"/>
        <v>:2O</v>
      </c>
      <c r="W8" t="str">
        <f t="shared" si="6"/>
        <v>(O-22:6)53:5:2O</v>
      </c>
      <c r="X8" t="str">
        <f t="shared" si="7"/>
        <v>AHexCer (O-22:6)53:5:2O</v>
      </c>
      <c r="Y8" t="str">
        <f t="shared" si="8"/>
        <v>AHexCer</v>
      </c>
      <c r="Z8" s="13" t="s">
        <v>3523</v>
      </c>
      <c r="AA8" s="13" t="s">
        <v>3730</v>
      </c>
      <c r="AB8" s="13">
        <v>139296</v>
      </c>
      <c r="AC8" s="13">
        <v>131577</v>
      </c>
      <c r="AD8" s="13">
        <v>54452</v>
      </c>
      <c r="AE8" s="13">
        <v>60242</v>
      </c>
      <c r="AF8" s="13">
        <v>105813</v>
      </c>
      <c r="AG8" s="13">
        <v>29360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</row>
    <row r="9" spans="1:39" x14ac:dyDescent="0.3">
      <c r="A9" s="13" t="s">
        <v>3533</v>
      </c>
      <c r="B9" s="13" t="s">
        <v>4239</v>
      </c>
      <c r="C9" t="str">
        <f t="shared" si="0"/>
        <v>AHexCer (O-  22:6)12:1:2/34:4</v>
      </c>
      <c r="D9" t="str">
        <f t="shared" si="1"/>
        <v>12:1:2/34:4</v>
      </c>
      <c r="E9" t="str" cm="1">
        <f t="array" ref="E9:F9">_xlfn.TEXTSPLIT(D9,"/")</f>
        <v>12:1:2</v>
      </c>
      <c r="F9" t="str">
        <v>34:4</v>
      </c>
      <c r="I9" cm="1">
        <f t="array" ref="I9:K9">IF(ISBLANK(E9), "", VALUE(_xlfn.TEXTSPLIT(E9,":")))</f>
        <v>12</v>
      </c>
      <c r="J9">
        <v>1</v>
      </c>
      <c r="K9">
        <v>2</v>
      </c>
      <c r="L9" cm="1">
        <f t="array" ref="L9:M9">IF(ISBLANK(F9), "", VALUE(_xlfn.TEXTSPLIT(F9,":")))</f>
        <v>34</v>
      </c>
      <c r="M9">
        <v>4</v>
      </c>
      <c r="O9" t="str" cm="1">
        <f t="array" ref="O9">IF(ISBLANK(G9), "", VALUE(_xlfn.TEXTSPLIT(G9,":")))</f>
        <v/>
      </c>
      <c r="Q9" t="str" cm="1">
        <f t="array" ref="Q9">IF(ISBLANK(H9), "", VALUE(_xlfn.TEXTSPLIT(H9,":")))</f>
        <v/>
      </c>
      <c r="S9">
        <f t="shared" si="2"/>
        <v>46</v>
      </c>
      <c r="T9">
        <f t="shared" si="3"/>
        <v>5</v>
      </c>
      <c r="U9">
        <f t="shared" si="4"/>
        <v>2</v>
      </c>
      <c r="V9" t="str">
        <f t="shared" si="5"/>
        <v>:2O</v>
      </c>
      <c r="W9" t="str">
        <f t="shared" si="6"/>
        <v>(O-22:6)46:5:2O</v>
      </c>
      <c r="X9" t="str">
        <f t="shared" si="7"/>
        <v>AHexCer (O-22:6)46:5:2O</v>
      </c>
      <c r="Y9" t="str">
        <f t="shared" si="8"/>
        <v>AHexCer</v>
      </c>
      <c r="Z9" s="13" t="s">
        <v>3523</v>
      </c>
      <c r="AA9" s="13" t="s">
        <v>3534</v>
      </c>
      <c r="AB9" s="13">
        <v>1054619</v>
      </c>
      <c r="AC9" s="13">
        <v>1369853</v>
      </c>
      <c r="AD9" s="13">
        <v>1228494</v>
      </c>
      <c r="AE9" s="13">
        <v>1088845</v>
      </c>
      <c r="AF9" s="13">
        <v>1261813</v>
      </c>
      <c r="AG9" s="13">
        <v>1108449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</row>
    <row r="10" spans="1:39" x14ac:dyDescent="0.3">
      <c r="A10" s="13" t="s">
        <v>3584</v>
      </c>
      <c r="B10" s="13" t="s">
        <v>4240</v>
      </c>
      <c r="C10" t="str">
        <f t="shared" si="0"/>
        <v>AHexCer (O-  22:6)12:1:2/36:5</v>
      </c>
      <c r="D10" t="str">
        <f t="shared" si="1"/>
        <v>12:1:2/36:5</v>
      </c>
      <c r="E10" t="str" cm="1">
        <f t="array" ref="E10:F10">_xlfn.TEXTSPLIT(D10,"/")</f>
        <v>12:1:2</v>
      </c>
      <c r="F10" t="str">
        <v>36:5</v>
      </c>
      <c r="I10" cm="1">
        <f t="array" ref="I10:K10">IF(ISBLANK(E10), "", VALUE(_xlfn.TEXTSPLIT(E10,":")))</f>
        <v>12</v>
      </c>
      <c r="J10">
        <v>1</v>
      </c>
      <c r="K10">
        <v>2</v>
      </c>
      <c r="L10" cm="1">
        <f t="array" ref="L10:M10">IF(ISBLANK(F10), "", VALUE(_xlfn.TEXTSPLIT(F10,":")))</f>
        <v>36</v>
      </c>
      <c r="M10">
        <v>5</v>
      </c>
      <c r="O10" t="str" cm="1">
        <f t="array" ref="O10">IF(ISBLANK(G10), "", VALUE(_xlfn.TEXTSPLIT(G10,":")))</f>
        <v/>
      </c>
      <c r="Q10" t="str" cm="1">
        <f t="array" ref="Q10">IF(ISBLANK(H10), "", VALUE(_xlfn.TEXTSPLIT(H10,":")))</f>
        <v/>
      </c>
      <c r="S10">
        <f t="shared" si="2"/>
        <v>48</v>
      </c>
      <c r="T10">
        <f t="shared" si="3"/>
        <v>6</v>
      </c>
      <c r="U10">
        <f t="shared" si="4"/>
        <v>2</v>
      </c>
      <c r="V10" t="str">
        <f t="shared" si="5"/>
        <v>:2O</v>
      </c>
      <c r="W10" t="str">
        <f t="shared" si="6"/>
        <v>(O-22:6)48:6:2O</v>
      </c>
      <c r="X10" t="str">
        <f t="shared" si="7"/>
        <v>AHexCer (O-22:6)48:6:2O</v>
      </c>
      <c r="Y10" t="str">
        <f t="shared" si="8"/>
        <v>AHexCer</v>
      </c>
      <c r="Z10" s="13" t="s">
        <v>3523</v>
      </c>
      <c r="AA10" s="13" t="s">
        <v>3585</v>
      </c>
      <c r="AB10" s="13">
        <v>2360477</v>
      </c>
      <c r="AC10" s="13">
        <v>2327393</v>
      </c>
      <c r="AD10" s="13">
        <v>2573913</v>
      </c>
      <c r="AE10" s="13">
        <v>2350102</v>
      </c>
      <c r="AF10" s="13">
        <v>2808018</v>
      </c>
      <c r="AG10" s="13">
        <v>2428138</v>
      </c>
      <c r="AH10" s="13">
        <v>0</v>
      </c>
      <c r="AI10" s="13">
        <v>14175</v>
      </c>
      <c r="AJ10" s="13">
        <v>0</v>
      </c>
      <c r="AK10" s="13">
        <v>0</v>
      </c>
      <c r="AL10" s="13">
        <v>0</v>
      </c>
      <c r="AM10" s="13">
        <v>0</v>
      </c>
    </row>
    <row r="11" spans="1:39" x14ac:dyDescent="0.3">
      <c r="A11" s="13" t="s">
        <v>3549</v>
      </c>
      <c r="B11" s="13" t="s">
        <v>4237</v>
      </c>
      <c r="C11" t="str">
        <f t="shared" si="0"/>
        <v>AHexCer (O-  22:6)13:1:2/34:5</v>
      </c>
      <c r="D11" t="str">
        <f t="shared" si="1"/>
        <v>13:1:2/34:5</v>
      </c>
      <c r="E11" t="str" cm="1">
        <f t="array" ref="E11:F11">_xlfn.TEXTSPLIT(D11,"/")</f>
        <v>13:1:2</v>
      </c>
      <c r="F11" t="str">
        <v>34:5</v>
      </c>
      <c r="I11" cm="1">
        <f t="array" ref="I11:K11">IF(ISBLANK(E11), "", VALUE(_xlfn.TEXTSPLIT(E11,":")))</f>
        <v>13</v>
      </c>
      <c r="J11">
        <v>1</v>
      </c>
      <c r="K11">
        <v>2</v>
      </c>
      <c r="L11" cm="1">
        <f t="array" ref="L11:M11">IF(ISBLANK(F11), "", VALUE(_xlfn.TEXTSPLIT(F11,":")))</f>
        <v>34</v>
      </c>
      <c r="M11">
        <v>5</v>
      </c>
      <c r="O11" t="str" cm="1">
        <f t="array" ref="O11">IF(ISBLANK(G11), "", VALUE(_xlfn.TEXTSPLIT(G11,":")))</f>
        <v/>
      </c>
      <c r="Q11" t="str" cm="1">
        <f t="array" ref="Q11">IF(ISBLANK(H11), "", VALUE(_xlfn.TEXTSPLIT(H11,":")))</f>
        <v/>
      </c>
      <c r="S11">
        <f t="shared" si="2"/>
        <v>47</v>
      </c>
      <c r="T11">
        <f t="shared" si="3"/>
        <v>6</v>
      </c>
      <c r="U11">
        <f t="shared" si="4"/>
        <v>2</v>
      </c>
      <c r="V11" t="str">
        <f t="shared" si="5"/>
        <v>:2O</v>
      </c>
      <c r="W11" t="str">
        <f t="shared" si="6"/>
        <v>(O-22:6)47:6:2O</v>
      </c>
      <c r="X11" t="str">
        <f t="shared" si="7"/>
        <v>AHexCer (O-22:6)47:6:2O</v>
      </c>
      <c r="Y11" t="str">
        <f t="shared" si="8"/>
        <v>AHexCer</v>
      </c>
      <c r="Z11" s="13" t="s">
        <v>3523</v>
      </c>
      <c r="AA11" s="13" t="s">
        <v>3550</v>
      </c>
      <c r="AB11" s="13">
        <v>139447</v>
      </c>
      <c r="AC11" s="13">
        <v>154231</v>
      </c>
      <c r="AD11" s="13">
        <v>222807</v>
      </c>
      <c r="AE11" s="13">
        <v>218475</v>
      </c>
      <c r="AF11" s="13">
        <v>151684</v>
      </c>
      <c r="AG11" s="13">
        <v>237542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</row>
    <row r="12" spans="1:39" x14ac:dyDescent="0.3">
      <c r="A12" s="13" t="s">
        <v>3662</v>
      </c>
      <c r="B12" s="13" t="s">
        <v>4241</v>
      </c>
      <c r="C12" t="str">
        <f t="shared" si="0"/>
        <v>AHexCer (O-  22:6)15:3:2/36:6:1</v>
      </c>
      <c r="D12" t="str">
        <f t="shared" si="1"/>
        <v>15:3:2/36:6:1</v>
      </c>
      <c r="E12" t="str" cm="1">
        <f t="array" ref="E12:F12">_xlfn.TEXTSPLIT(D12,"/")</f>
        <v>15:3:2</v>
      </c>
      <c r="F12" t="str">
        <v>36:6:1</v>
      </c>
      <c r="I12" cm="1">
        <f t="array" ref="I12:K12">IF(ISBLANK(E12), "", VALUE(_xlfn.TEXTSPLIT(E12,":")))</f>
        <v>15</v>
      </c>
      <c r="J12">
        <v>3</v>
      </c>
      <c r="K12">
        <v>2</v>
      </c>
      <c r="L12" cm="1">
        <f t="array" ref="L12:N12">IF(ISBLANK(F12), "", VALUE(_xlfn.TEXTSPLIT(F12,":")))</f>
        <v>36</v>
      </c>
      <c r="M12">
        <v>6</v>
      </c>
      <c r="N12">
        <v>1</v>
      </c>
      <c r="O12" t="str" cm="1">
        <f t="array" ref="O12">IF(ISBLANK(G12), "", VALUE(_xlfn.TEXTSPLIT(G12,":")))</f>
        <v/>
      </c>
      <c r="Q12" t="str" cm="1">
        <f t="array" ref="Q12">IF(ISBLANK(H12), "", VALUE(_xlfn.TEXTSPLIT(H12,":")))</f>
        <v/>
      </c>
      <c r="S12">
        <f t="shared" si="2"/>
        <v>51</v>
      </c>
      <c r="T12">
        <f t="shared" si="3"/>
        <v>9</v>
      </c>
      <c r="U12">
        <f t="shared" si="4"/>
        <v>3</v>
      </c>
      <c r="V12" t="str">
        <f t="shared" si="5"/>
        <v>:3O</v>
      </c>
      <c r="W12" t="str">
        <f t="shared" si="6"/>
        <v>(O-22:6)51:9:3O</v>
      </c>
      <c r="X12" t="str">
        <f t="shared" si="7"/>
        <v>AHexCer (O-22:6)51:9:3O</v>
      </c>
      <c r="Y12" t="str">
        <f t="shared" si="8"/>
        <v>AHexCer</v>
      </c>
      <c r="Z12" s="13" t="s">
        <v>3523</v>
      </c>
      <c r="AA12" s="13" t="s">
        <v>3663</v>
      </c>
      <c r="AB12" s="13">
        <v>0</v>
      </c>
      <c r="AC12" s="13">
        <v>23627</v>
      </c>
      <c r="AD12" s="13">
        <v>29400</v>
      </c>
      <c r="AE12" s="13">
        <v>26463</v>
      </c>
      <c r="AF12" s="13">
        <v>42680</v>
      </c>
      <c r="AG12" s="13">
        <v>24792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</row>
    <row r="13" spans="1:39" x14ac:dyDescent="0.3">
      <c r="A13" s="13" t="s">
        <v>3678</v>
      </c>
      <c r="B13" s="13" t="s">
        <v>4235</v>
      </c>
      <c r="C13" t="str">
        <f t="shared" si="0"/>
        <v>AHexCer (O-  22:6)13:1:2/38:5:1</v>
      </c>
      <c r="D13" t="str">
        <f t="shared" si="1"/>
        <v>13:1:2/38:5:1</v>
      </c>
      <c r="E13" t="str" cm="1">
        <f t="array" ref="E13:F13">_xlfn.TEXTSPLIT(D13,"/")</f>
        <v>13:1:2</v>
      </c>
      <c r="F13" t="str">
        <v>38:5:1</v>
      </c>
      <c r="I13" cm="1">
        <f t="array" ref="I13:K13">IF(ISBLANK(E13), "", VALUE(_xlfn.TEXTSPLIT(E13,":")))</f>
        <v>13</v>
      </c>
      <c r="J13">
        <v>1</v>
      </c>
      <c r="K13">
        <v>2</v>
      </c>
      <c r="L13" cm="1">
        <f t="array" ref="L13:N13">IF(ISBLANK(F13), "", VALUE(_xlfn.TEXTSPLIT(F13,":")))</f>
        <v>38</v>
      </c>
      <c r="M13">
        <v>5</v>
      </c>
      <c r="N13">
        <v>1</v>
      </c>
      <c r="O13" t="str" cm="1">
        <f t="array" ref="O13">IF(ISBLANK(G13), "", VALUE(_xlfn.TEXTSPLIT(G13,":")))</f>
        <v/>
      </c>
      <c r="Q13" t="str" cm="1">
        <f t="array" ref="Q13">IF(ISBLANK(H13), "", VALUE(_xlfn.TEXTSPLIT(H13,":")))</f>
        <v/>
      </c>
      <c r="S13">
        <f t="shared" si="2"/>
        <v>51</v>
      </c>
      <c r="T13">
        <f t="shared" si="3"/>
        <v>6</v>
      </c>
      <c r="U13">
        <f t="shared" si="4"/>
        <v>3</v>
      </c>
      <c r="V13" t="str">
        <f t="shared" si="5"/>
        <v>:3O</v>
      </c>
      <c r="W13" t="str">
        <f t="shared" si="6"/>
        <v>(O-22:6)51:6:3O</v>
      </c>
      <c r="X13" t="str">
        <f t="shared" si="7"/>
        <v>AHexCer (O-22:6)51:6:3O</v>
      </c>
      <c r="Y13" t="str">
        <f t="shared" si="8"/>
        <v>AHexCer</v>
      </c>
      <c r="Z13" s="13" t="s">
        <v>3523</v>
      </c>
      <c r="AA13" s="13" t="s">
        <v>3679</v>
      </c>
      <c r="AB13" s="13">
        <v>109983</v>
      </c>
      <c r="AC13" s="13">
        <v>121541</v>
      </c>
      <c r="AD13" s="13">
        <v>73149</v>
      </c>
      <c r="AE13" s="13">
        <v>47737</v>
      </c>
      <c r="AF13" s="13">
        <v>76422</v>
      </c>
      <c r="AG13" s="13">
        <v>70239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</row>
    <row r="14" spans="1:39" x14ac:dyDescent="0.3">
      <c r="A14" s="13" t="s">
        <v>3584</v>
      </c>
      <c r="B14" s="13" t="s">
        <v>4240</v>
      </c>
      <c r="C14" t="str">
        <f t="shared" si="0"/>
        <v>AHexCer (O-  22:6)12:1:2/36:5</v>
      </c>
      <c r="D14" t="str">
        <f t="shared" si="1"/>
        <v>12:1:2/36:5</v>
      </c>
      <c r="E14" t="str" cm="1">
        <f t="array" ref="E14:F14">_xlfn.TEXTSPLIT(D14,"/")</f>
        <v>12:1:2</v>
      </c>
      <c r="F14" t="str">
        <v>36:5</v>
      </c>
      <c r="I14" cm="1">
        <f t="array" ref="I14:K14">IF(ISBLANK(E14), "", VALUE(_xlfn.TEXTSPLIT(E14,":")))</f>
        <v>12</v>
      </c>
      <c r="J14">
        <v>1</v>
      </c>
      <c r="K14">
        <v>2</v>
      </c>
      <c r="L14" cm="1">
        <f t="array" ref="L14:M14">IF(ISBLANK(F14), "", VALUE(_xlfn.TEXTSPLIT(F14,":")))</f>
        <v>36</v>
      </c>
      <c r="M14">
        <v>5</v>
      </c>
      <c r="O14" t="str" cm="1">
        <f t="array" ref="O14">IF(ISBLANK(G14), "", VALUE(_xlfn.TEXTSPLIT(G14,":")))</f>
        <v/>
      </c>
      <c r="Q14" t="str" cm="1">
        <f t="array" ref="Q14">IF(ISBLANK(H14), "", VALUE(_xlfn.TEXTSPLIT(H14,":")))</f>
        <v/>
      </c>
      <c r="S14">
        <f t="shared" si="2"/>
        <v>48</v>
      </c>
      <c r="T14">
        <f t="shared" si="3"/>
        <v>6</v>
      </c>
      <c r="U14">
        <f t="shared" si="4"/>
        <v>2</v>
      </c>
      <c r="V14" t="str">
        <f t="shared" si="5"/>
        <v>:2O</v>
      </c>
      <c r="W14" t="str">
        <f t="shared" si="6"/>
        <v>(O-22:6)48:6:2O</v>
      </c>
      <c r="X14" t="str">
        <f t="shared" si="7"/>
        <v>AHexCer (O-22:6)48:6:2O</v>
      </c>
      <c r="Y14" t="str">
        <f t="shared" si="8"/>
        <v>AHexCer</v>
      </c>
      <c r="Z14" s="13" t="s">
        <v>3523</v>
      </c>
      <c r="AA14" s="13" t="s">
        <v>3585</v>
      </c>
      <c r="AB14" s="13">
        <v>714045</v>
      </c>
      <c r="AC14" s="13">
        <v>741881</v>
      </c>
      <c r="AD14" s="13">
        <v>956279</v>
      </c>
      <c r="AE14" s="13">
        <v>923038</v>
      </c>
      <c r="AF14" s="13">
        <v>1073123</v>
      </c>
      <c r="AG14" s="13">
        <v>1045819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</row>
    <row r="15" spans="1:39" x14ac:dyDescent="0.3">
      <c r="A15" s="13" t="s">
        <v>3610</v>
      </c>
      <c r="B15" s="13" t="s">
        <v>4242</v>
      </c>
      <c r="C15" t="str">
        <f t="shared" si="0"/>
        <v>AHexCer (O-  22:6)15:3:2/36:6</v>
      </c>
      <c r="D15" t="str">
        <f t="shared" si="1"/>
        <v>15:3:2/36:6</v>
      </c>
      <c r="E15" t="str" cm="1">
        <f t="array" ref="E15:F15">_xlfn.TEXTSPLIT(D15,"/")</f>
        <v>15:3:2</v>
      </c>
      <c r="F15" t="str">
        <v>36:6</v>
      </c>
      <c r="I15" cm="1">
        <f t="array" ref="I15:K15">IF(ISBLANK(E15), "", VALUE(_xlfn.TEXTSPLIT(E15,":")))</f>
        <v>15</v>
      </c>
      <c r="J15">
        <v>3</v>
      </c>
      <c r="K15">
        <v>2</v>
      </c>
      <c r="L15" cm="1">
        <f t="array" ref="L15:M15">IF(ISBLANK(F15), "", VALUE(_xlfn.TEXTSPLIT(F15,":")))</f>
        <v>36</v>
      </c>
      <c r="M15">
        <v>6</v>
      </c>
      <c r="O15" t="str" cm="1">
        <f t="array" ref="O15">IF(ISBLANK(G15), "", VALUE(_xlfn.TEXTSPLIT(G15,":")))</f>
        <v/>
      </c>
      <c r="Q15" t="str" cm="1">
        <f t="array" ref="Q15">IF(ISBLANK(H15), "", VALUE(_xlfn.TEXTSPLIT(H15,":")))</f>
        <v/>
      </c>
      <c r="S15">
        <f t="shared" si="2"/>
        <v>51</v>
      </c>
      <c r="T15">
        <f t="shared" si="3"/>
        <v>9</v>
      </c>
      <c r="U15">
        <f t="shared" si="4"/>
        <v>2</v>
      </c>
      <c r="V15" t="str">
        <f t="shared" si="5"/>
        <v>:2O</v>
      </c>
      <c r="W15" t="str">
        <f t="shared" si="6"/>
        <v>(O-22:6)51:9:2O</v>
      </c>
      <c r="X15" t="str">
        <f t="shared" si="7"/>
        <v>AHexCer (O-22:6)51:9:2O</v>
      </c>
      <c r="Y15" t="str">
        <f t="shared" si="8"/>
        <v>AHexCer</v>
      </c>
      <c r="Z15" s="13" t="s">
        <v>3523</v>
      </c>
      <c r="AA15" s="13" t="s">
        <v>3611</v>
      </c>
      <c r="AB15" s="13">
        <v>764630</v>
      </c>
      <c r="AC15" s="13">
        <v>947482</v>
      </c>
      <c r="AD15" s="13">
        <v>933629</v>
      </c>
      <c r="AE15" s="13">
        <v>699175</v>
      </c>
      <c r="AF15" s="13">
        <v>780121</v>
      </c>
      <c r="AG15" s="13">
        <v>663678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</row>
    <row r="16" spans="1:39" x14ac:dyDescent="0.3">
      <c r="A16" s="13" t="s">
        <v>3566</v>
      </c>
      <c r="B16" s="13" t="s">
        <v>4243</v>
      </c>
      <c r="C16" t="str">
        <f t="shared" si="0"/>
        <v>AHexCer (O-  22:6)12:2:2/36:6</v>
      </c>
      <c r="D16" t="str">
        <f t="shared" si="1"/>
        <v>12:2:2/36:6</v>
      </c>
      <c r="E16" t="str" cm="1">
        <f t="array" ref="E16:F16">_xlfn.TEXTSPLIT(D16,"/")</f>
        <v>12:2:2</v>
      </c>
      <c r="F16" t="str">
        <v>36:6</v>
      </c>
      <c r="I16" cm="1">
        <f t="array" ref="I16:K16">IF(ISBLANK(E16), "", VALUE(_xlfn.TEXTSPLIT(E16,":")))</f>
        <v>12</v>
      </c>
      <c r="J16">
        <v>2</v>
      </c>
      <c r="K16">
        <v>2</v>
      </c>
      <c r="L16" cm="1">
        <f t="array" ref="L16:M16">IF(ISBLANK(F16), "", VALUE(_xlfn.TEXTSPLIT(F16,":")))</f>
        <v>36</v>
      </c>
      <c r="M16">
        <v>6</v>
      </c>
      <c r="O16" t="str" cm="1">
        <f t="array" ref="O16">IF(ISBLANK(G16), "", VALUE(_xlfn.TEXTSPLIT(G16,":")))</f>
        <v/>
      </c>
      <c r="Q16" t="str" cm="1">
        <f t="array" ref="Q16">IF(ISBLANK(H16), "", VALUE(_xlfn.TEXTSPLIT(H16,":")))</f>
        <v/>
      </c>
      <c r="S16">
        <f t="shared" si="2"/>
        <v>48</v>
      </c>
      <c r="T16">
        <f t="shared" si="3"/>
        <v>8</v>
      </c>
      <c r="U16">
        <f t="shared" si="4"/>
        <v>2</v>
      </c>
      <c r="V16" t="str">
        <f t="shared" si="5"/>
        <v>:2O</v>
      </c>
      <c r="W16" t="str">
        <f t="shared" si="6"/>
        <v>(O-22:6)48:8:2O</v>
      </c>
      <c r="X16" t="str">
        <f t="shared" si="7"/>
        <v>AHexCer (O-22:6)48:8:2O</v>
      </c>
      <c r="Y16" t="str">
        <f t="shared" si="8"/>
        <v>AHexCer</v>
      </c>
      <c r="Z16" s="13" t="s">
        <v>3523</v>
      </c>
      <c r="AA16" s="13" t="s">
        <v>3567</v>
      </c>
      <c r="AB16" s="13">
        <v>177931</v>
      </c>
      <c r="AC16" s="13">
        <v>285613</v>
      </c>
      <c r="AD16" s="13">
        <v>331254</v>
      </c>
      <c r="AE16" s="13">
        <v>228362</v>
      </c>
      <c r="AF16" s="13">
        <v>276443</v>
      </c>
      <c r="AG16" s="13">
        <v>247009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</row>
    <row r="17" spans="1:39" x14ac:dyDescent="0.3">
      <c r="A17" s="13" t="s">
        <v>3617</v>
      </c>
      <c r="B17" s="13" t="s">
        <v>4244</v>
      </c>
      <c r="C17" t="str">
        <f t="shared" si="0"/>
        <v>AHexCer (O-  22:6)12:2:2/38:6:1</v>
      </c>
      <c r="D17" t="str">
        <f t="shared" si="1"/>
        <v>12:2:2/38:6:1</v>
      </c>
      <c r="E17" t="str" cm="1">
        <f t="array" ref="E17:F17">_xlfn.TEXTSPLIT(D17,"/")</f>
        <v>12:2:2</v>
      </c>
      <c r="F17" t="str">
        <v>38:6:1</v>
      </c>
      <c r="I17" cm="1">
        <f t="array" ref="I17:K17">IF(ISBLANK(E17), "", VALUE(_xlfn.TEXTSPLIT(E17,":")))</f>
        <v>12</v>
      </c>
      <c r="J17">
        <v>2</v>
      </c>
      <c r="K17">
        <v>2</v>
      </c>
      <c r="L17" cm="1">
        <f t="array" ref="L17:N17">IF(ISBLANK(F17), "", VALUE(_xlfn.TEXTSPLIT(F17,":")))</f>
        <v>38</v>
      </c>
      <c r="M17">
        <v>6</v>
      </c>
      <c r="N17">
        <v>1</v>
      </c>
      <c r="O17" t="str" cm="1">
        <f t="array" ref="O17">IF(ISBLANK(G17), "", VALUE(_xlfn.TEXTSPLIT(G17,":")))</f>
        <v/>
      </c>
      <c r="Q17" t="str" cm="1">
        <f t="array" ref="Q17">IF(ISBLANK(H17), "", VALUE(_xlfn.TEXTSPLIT(H17,":")))</f>
        <v/>
      </c>
      <c r="S17">
        <f t="shared" si="2"/>
        <v>50</v>
      </c>
      <c r="T17">
        <f t="shared" si="3"/>
        <v>8</v>
      </c>
      <c r="U17">
        <f t="shared" si="4"/>
        <v>3</v>
      </c>
      <c r="V17" t="str">
        <f t="shared" si="5"/>
        <v>:3O</v>
      </c>
      <c r="W17" t="str">
        <f t="shared" si="6"/>
        <v>(O-22:6)50:8:3O</v>
      </c>
      <c r="X17" t="str">
        <f t="shared" si="7"/>
        <v>AHexCer (O-22:6)50:8:3O</v>
      </c>
      <c r="Y17" t="str">
        <f t="shared" si="8"/>
        <v>AHexCer</v>
      </c>
      <c r="Z17" s="13" t="s">
        <v>3523</v>
      </c>
      <c r="AA17" s="13" t="s">
        <v>3618</v>
      </c>
      <c r="AB17" s="13">
        <v>136354</v>
      </c>
      <c r="AC17" s="13">
        <v>232328</v>
      </c>
      <c r="AD17" s="13">
        <v>157669</v>
      </c>
      <c r="AE17" s="13">
        <v>288990</v>
      </c>
      <c r="AF17" s="13">
        <v>176953</v>
      </c>
      <c r="AG17" s="13">
        <v>205570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</row>
    <row r="18" spans="1:39" x14ac:dyDescent="0.3">
      <c r="A18" s="13" t="s">
        <v>3549</v>
      </c>
      <c r="B18" s="13" t="s">
        <v>4237</v>
      </c>
      <c r="C18" t="str">
        <f t="shared" si="0"/>
        <v>AHexCer (O-  22:6)13:1:2/34:5</v>
      </c>
      <c r="D18" t="str">
        <f t="shared" si="1"/>
        <v>13:1:2/34:5</v>
      </c>
      <c r="E18" t="str" cm="1">
        <f t="array" ref="E18:F18">_xlfn.TEXTSPLIT(D18,"/")</f>
        <v>13:1:2</v>
      </c>
      <c r="F18" t="str">
        <v>34:5</v>
      </c>
      <c r="I18" cm="1">
        <f t="array" ref="I18:K18">IF(ISBLANK(E18), "", VALUE(_xlfn.TEXTSPLIT(E18,":")))</f>
        <v>13</v>
      </c>
      <c r="J18">
        <v>1</v>
      </c>
      <c r="K18">
        <v>2</v>
      </c>
      <c r="L18" cm="1">
        <f t="array" ref="L18:M18">IF(ISBLANK(F18), "", VALUE(_xlfn.TEXTSPLIT(F18,":")))</f>
        <v>34</v>
      </c>
      <c r="M18">
        <v>5</v>
      </c>
      <c r="O18" t="str" cm="1">
        <f t="array" ref="O18">IF(ISBLANK(G18), "", VALUE(_xlfn.TEXTSPLIT(G18,":")))</f>
        <v/>
      </c>
      <c r="Q18" t="str" cm="1">
        <f t="array" ref="Q18">IF(ISBLANK(H18), "", VALUE(_xlfn.TEXTSPLIT(H18,":")))</f>
        <v/>
      </c>
      <c r="S18">
        <f t="shared" si="2"/>
        <v>47</v>
      </c>
      <c r="T18">
        <f t="shared" si="3"/>
        <v>6</v>
      </c>
      <c r="U18">
        <f t="shared" si="4"/>
        <v>2</v>
      </c>
      <c r="V18" t="str">
        <f t="shared" si="5"/>
        <v>:2O</v>
      </c>
      <c r="W18" t="str">
        <f t="shared" si="6"/>
        <v>(O-22:6)47:6:2O</v>
      </c>
      <c r="X18" t="str">
        <f t="shared" si="7"/>
        <v>AHexCer (O-22:6)47:6:2O</v>
      </c>
      <c r="Y18" t="str">
        <f t="shared" si="8"/>
        <v>AHexCer</v>
      </c>
      <c r="Z18" s="13" t="s">
        <v>3523</v>
      </c>
      <c r="AA18" s="13" t="s">
        <v>3550</v>
      </c>
      <c r="AB18" s="13">
        <v>127578</v>
      </c>
      <c r="AC18" s="13">
        <v>122547</v>
      </c>
      <c r="AD18" s="13">
        <v>162522</v>
      </c>
      <c r="AE18" s="13">
        <v>93985</v>
      </c>
      <c r="AF18" s="13">
        <v>206106</v>
      </c>
      <c r="AG18" s="13">
        <v>84445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</row>
    <row r="19" spans="1:39" x14ac:dyDescent="0.3">
      <c r="A19" s="13" t="s">
        <v>3632</v>
      </c>
      <c r="B19" s="13" t="s">
        <v>4245</v>
      </c>
      <c r="C19" t="str">
        <f t="shared" si="0"/>
        <v>AHexCer (O-  22:6)12:1:2/38:5:1</v>
      </c>
      <c r="D19" t="str">
        <f t="shared" si="1"/>
        <v>12:1:2/38:5:1</v>
      </c>
      <c r="E19" t="str" cm="1">
        <f t="array" ref="E19:F19">_xlfn.TEXTSPLIT(D19,"/")</f>
        <v>12:1:2</v>
      </c>
      <c r="F19" t="str">
        <v>38:5:1</v>
      </c>
      <c r="I19" cm="1">
        <f t="array" ref="I19:K19">IF(ISBLANK(E19), "", VALUE(_xlfn.TEXTSPLIT(E19,":")))</f>
        <v>12</v>
      </c>
      <c r="J19">
        <v>1</v>
      </c>
      <c r="K19">
        <v>2</v>
      </c>
      <c r="L19" cm="1">
        <f t="array" ref="L19:N19">IF(ISBLANK(F19), "", VALUE(_xlfn.TEXTSPLIT(F19,":")))</f>
        <v>38</v>
      </c>
      <c r="M19">
        <v>5</v>
      </c>
      <c r="N19">
        <v>1</v>
      </c>
      <c r="O19" t="str" cm="1">
        <f t="array" ref="O19">IF(ISBLANK(G19), "", VALUE(_xlfn.TEXTSPLIT(G19,":")))</f>
        <v/>
      </c>
      <c r="Q19" t="str" cm="1">
        <f t="array" ref="Q19">IF(ISBLANK(H19), "", VALUE(_xlfn.TEXTSPLIT(H19,":")))</f>
        <v/>
      </c>
      <c r="S19">
        <f t="shared" si="2"/>
        <v>50</v>
      </c>
      <c r="T19">
        <f t="shared" si="3"/>
        <v>6</v>
      </c>
      <c r="U19">
        <f t="shared" si="4"/>
        <v>3</v>
      </c>
      <c r="V19" t="str">
        <f t="shared" si="5"/>
        <v>:3O</v>
      </c>
      <c r="W19" t="str">
        <f t="shared" si="6"/>
        <v>(O-22:6)50:6:3O</v>
      </c>
      <c r="X19" t="str">
        <f t="shared" si="7"/>
        <v>AHexCer (O-22:6)50:6:3O</v>
      </c>
      <c r="Y19" t="str">
        <f t="shared" si="8"/>
        <v>AHexCer</v>
      </c>
      <c r="Z19" s="13" t="s">
        <v>3523</v>
      </c>
      <c r="AA19" s="13" t="s">
        <v>3633</v>
      </c>
      <c r="AB19" s="13">
        <v>324496</v>
      </c>
      <c r="AC19" s="13">
        <v>402721</v>
      </c>
      <c r="AD19" s="13">
        <v>468849</v>
      </c>
      <c r="AE19" s="13">
        <v>277149</v>
      </c>
      <c r="AF19" s="13">
        <v>326393</v>
      </c>
      <c r="AG19" s="13">
        <v>330636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</row>
    <row r="20" spans="1:39" x14ac:dyDescent="0.3">
      <c r="A20" s="13" t="s">
        <v>3656</v>
      </c>
      <c r="B20" s="13" t="s">
        <v>4246</v>
      </c>
      <c r="C20" t="str">
        <f t="shared" si="0"/>
        <v>AHexCer (O-  22:6)16:3:2/36:6</v>
      </c>
      <c r="D20" t="str">
        <f t="shared" si="1"/>
        <v>16:3:2/36:6</v>
      </c>
      <c r="E20" t="str" cm="1">
        <f t="array" ref="E20:F20">_xlfn.TEXTSPLIT(D20,"/")</f>
        <v>16:3:2</v>
      </c>
      <c r="F20" t="str">
        <v>36:6</v>
      </c>
      <c r="I20" cm="1">
        <f t="array" ref="I20:K20">IF(ISBLANK(E20), "", VALUE(_xlfn.TEXTSPLIT(E20,":")))</f>
        <v>16</v>
      </c>
      <c r="J20">
        <v>3</v>
      </c>
      <c r="K20">
        <v>2</v>
      </c>
      <c r="L20" cm="1">
        <f t="array" ref="L20:M20">IF(ISBLANK(F20), "", VALUE(_xlfn.TEXTSPLIT(F20,":")))</f>
        <v>36</v>
      </c>
      <c r="M20">
        <v>6</v>
      </c>
      <c r="O20" t="str" cm="1">
        <f t="array" ref="O20">IF(ISBLANK(G20), "", VALUE(_xlfn.TEXTSPLIT(G20,":")))</f>
        <v/>
      </c>
      <c r="Q20" t="str" cm="1">
        <f t="array" ref="Q20">IF(ISBLANK(H20), "", VALUE(_xlfn.TEXTSPLIT(H20,":")))</f>
        <v/>
      </c>
      <c r="S20">
        <f t="shared" si="2"/>
        <v>52</v>
      </c>
      <c r="T20">
        <f t="shared" si="3"/>
        <v>9</v>
      </c>
      <c r="U20">
        <f t="shared" si="4"/>
        <v>2</v>
      </c>
      <c r="V20" t="str">
        <f t="shared" si="5"/>
        <v>:2O</v>
      </c>
      <c r="W20" t="str">
        <f t="shared" si="6"/>
        <v>(O-22:6)52:9:2O</v>
      </c>
      <c r="X20" t="str">
        <f t="shared" si="7"/>
        <v>AHexCer (O-22:6)52:9:2O</v>
      </c>
      <c r="Y20" t="str">
        <f t="shared" si="8"/>
        <v>AHexCer</v>
      </c>
      <c r="Z20" s="13" t="s">
        <v>3523</v>
      </c>
      <c r="AA20" s="13" t="s">
        <v>3657</v>
      </c>
      <c r="AB20" s="13">
        <v>754295</v>
      </c>
      <c r="AC20" s="13">
        <v>912285</v>
      </c>
      <c r="AD20" s="13">
        <v>787400</v>
      </c>
      <c r="AE20" s="13">
        <v>637740</v>
      </c>
      <c r="AF20" s="13">
        <v>893998</v>
      </c>
      <c r="AG20" s="13">
        <v>751999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</row>
    <row r="21" spans="1:39" x14ac:dyDescent="0.3">
      <c r="A21" s="13" t="s">
        <v>3706</v>
      </c>
      <c r="B21" s="13" t="s">
        <v>4247</v>
      </c>
      <c r="C21" t="str">
        <f t="shared" si="0"/>
        <v>AHexCer (O-  22:6)15:3:2/38:6</v>
      </c>
      <c r="D21" t="str">
        <f t="shared" si="1"/>
        <v>15:3:2/38:6</v>
      </c>
      <c r="E21" t="str" cm="1">
        <f t="array" ref="E21:F21">_xlfn.TEXTSPLIT(D21,"/")</f>
        <v>15:3:2</v>
      </c>
      <c r="F21" t="str">
        <v>38:6</v>
      </c>
      <c r="I21" cm="1">
        <f t="array" ref="I21:K21">IF(ISBLANK(E21), "", VALUE(_xlfn.TEXTSPLIT(E21,":")))</f>
        <v>15</v>
      </c>
      <c r="J21">
        <v>3</v>
      </c>
      <c r="K21">
        <v>2</v>
      </c>
      <c r="L21" cm="1">
        <f t="array" ref="L21:M21">IF(ISBLANK(F21), "", VALUE(_xlfn.TEXTSPLIT(F21,":")))</f>
        <v>38</v>
      </c>
      <c r="M21">
        <v>6</v>
      </c>
      <c r="O21" t="str" cm="1">
        <f t="array" ref="O21">IF(ISBLANK(G21), "", VALUE(_xlfn.TEXTSPLIT(G21,":")))</f>
        <v/>
      </c>
      <c r="Q21" t="str" cm="1">
        <f t="array" ref="Q21">IF(ISBLANK(H21), "", VALUE(_xlfn.TEXTSPLIT(H21,":")))</f>
        <v/>
      </c>
      <c r="S21">
        <f t="shared" si="2"/>
        <v>53</v>
      </c>
      <c r="T21">
        <f t="shared" si="3"/>
        <v>9</v>
      </c>
      <c r="U21">
        <f t="shared" si="4"/>
        <v>2</v>
      </c>
      <c r="V21" t="str">
        <f t="shared" si="5"/>
        <v>:2O</v>
      </c>
      <c r="W21" t="str">
        <f t="shared" si="6"/>
        <v>(O-22:6)53:9:2O</v>
      </c>
      <c r="X21" t="str">
        <f t="shared" si="7"/>
        <v>AHexCer (O-22:6)53:9:2O</v>
      </c>
      <c r="Y21" t="str">
        <f t="shared" si="8"/>
        <v>AHexCer</v>
      </c>
      <c r="Z21" s="13" t="s">
        <v>3523</v>
      </c>
      <c r="AA21" s="13" t="s">
        <v>3707</v>
      </c>
      <c r="AB21" s="13">
        <v>777448</v>
      </c>
      <c r="AC21" s="13">
        <v>976642</v>
      </c>
      <c r="AD21" s="13">
        <v>718661</v>
      </c>
      <c r="AE21" s="13">
        <v>496663</v>
      </c>
      <c r="AF21" s="13">
        <v>523184</v>
      </c>
      <c r="AG21" s="13">
        <v>620114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</row>
    <row r="22" spans="1:39" x14ac:dyDescent="0.3">
      <c r="A22" s="13" t="s">
        <v>3600</v>
      </c>
      <c r="B22" s="13" t="s">
        <v>4248</v>
      </c>
      <c r="C22" t="str">
        <f t="shared" si="0"/>
        <v>AHexCer (O-  22:6)16:3:2/34:6</v>
      </c>
      <c r="D22" t="str">
        <f t="shared" si="1"/>
        <v>16:3:2/34:6</v>
      </c>
      <c r="E22" t="str" cm="1">
        <f t="array" ref="E22:F22">_xlfn.TEXTSPLIT(D22,"/")</f>
        <v>16:3:2</v>
      </c>
      <c r="F22" t="str">
        <v>34:6</v>
      </c>
      <c r="I22" cm="1">
        <f t="array" ref="I22:K22">IF(ISBLANK(E22), "", VALUE(_xlfn.TEXTSPLIT(E22,":")))</f>
        <v>16</v>
      </c>
      <c r="J22">
        <v>3</v>
      </c>
      <c r="K22">
        <v>2</v>
      </c>
      <c r="L22" cm="1">
        <f t="array" ref="L22:M22">IF(ISBLANK(F22), "", VALUE(_xlfn.TEXTSPLIT(F22,":")))</f>
        <v>34</v>
      </c>
      <c r="M22">
        <v>6</v>
      </c>
      <c r="O22" t="str" cm="1">
        <f t="array" ref="O22">IF(ISBLANK(G22), "", VALUE(_xlfn.TEXTSPLIT(G22,":")))</f>
        <v/>
      </c>
      <c r="Q22" t="str" cm="1">
        <f t="array" ref="Q22">IF(ISBLANK(H22), "", VALUE(_xlfn.TEXTSPLIT(H22,":")))</f>
        <v/>
      </c>
      <c r="S22">
        <f t="shared" si="2"/>
        <v>50</v>
      </c>
      <c r="T22">
        <f t="shared" si="3"/>
        <v>9</v>
      </c>
      <c r="U22">
        <f t="shared" si="4"/>
        <v>2</v>
      </c>
      <c r="V22" t="str">
        <f t="shared" si="5"/>
        <v>:2O</v>
      </c>
      <c r="W22" t="str">
        <f t="shared" si="6"/>
        <v>(O-22:6)50:9:2O</v>
      </c>
      <c r="X22" t="str">
        <f t="shared" si="7"/>
        <v>AHexCer (O-22:6)50:9:2O</v>
      </c>
      <c r="Y22" t="str">
        <f t="shared" si="8"/>
        <v>AHexCer</v>
      </c>
      <c r="Z22" s="13" t="s">
        <v>3523</v>
      </c>
      <c r="AA22" s="13" t="s">
        <v>3601</v>
      </c>
      <c r="AB22" s="13">
        <v>367906</v>
      </c>
      <c r="AC22" s="13">
        <v>544779</v>
      </c>
      <c r="AD22" s="13">
        <v>496641</v>
      </c>
      <c r="AE22" s="13">
        <v>463538</v>
      </c>
      <c r="AF22" s="13">
        <v>347573</v>
      </c>
      <c r="AG22" s="13">
        <v>504902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</row>
    <row r="23" spans="1:39" x14ac:dyDescent="0.3">
      <c r="A23" s="13" t="s">
        <v>3672</v>
      </c>
      <c r="B23" s="13" t="s">
        <v>4249</v>
      </c>
      <c r="C23" t="str">
        <f t="shared" si="0"/>
        <v>AHexCer (O-  22:6)13:2:2/38:6:1</v>
      </c>
      <c r="D23" t="str">
        <f t="shared" si="1"/>
        <v>13:2:2/38:6:1</v>
      </c>
      <c r="E23" t="str" cm="1">
        <f t="array" ref="E23:F23">_xlfn.TEXTSPLIT(D23,"/")</f>
        <v>13:2:2</v>
      </c>
      <c r="F23" t="str">
        <v>38:6:1</v>
      </c>
      <c r="I23" cm="1">
        <f t="array" ref="I23:K23">IF(ISBLANK(E23), "", VALUE(_xlfn.TEXTSPLIT(E23,":")))</f>
        <v>13</v>
      </c>
      <c r="J23">
        <v>2</v>
      </c>
      <c r="K23">
        <v>2</v>
      </c>
      <c r="L23" cm="1">
        <f t="array" ref="L23:N23">IF(ISBLANK(F23), "", VALUE(_xlfn.TEXTSPLIT(F23,":")))</f>
        <v>38</v>
      </c>
      <c r="M23">
        <v>6</v>
      </c>
      <c r="N23">
        <v>1</v>
      </c>
      <c r="O23" t="str" cm="1">
        <f t="array" ref="O23">IF(ISBLANK(G23), "", VALUE(_xlfn.TEXTSPLIT(G23,":")))</f>
        <v/>
      </c>
      <c r="Q23" t="str" cm="1">
        <f t="array" ref="Q23">IF(ISBLANK(H23), "", VALUE(_xlfn.TEXTSPLIT(H23,":")))</f>
        <v/>
      </c>
      <c r="S23">
        <f t="shared" si="2"/>
        <v>51</v>
      </c>
      <c r="T23">
        <f t="shared" si="3"/>
        <v>8</v>
      </c>
      <c r="U23">
        <f t="shared" si="4"/>
        <v>3</v>
      </c>
      <c r="V23" t="str">
        <f t="shared" si="5"/>
        <v>:3O</v>
      </c>
      <c r="W23" t="str">
        <f t="shared" si="6"/>
        <v>(O-22:6)51:8:3O</v>
      </c>
      <c r="X23" t="str">
        <f t="shared" si="7"/>
        <v>AHexCer (O-22:6)51:8:3O</v>
      </c>
      <c r="Y23" t="str">
        <f t="shared" si="8"/>
        <v>AHexCer</v>
      </c>
      <c r="Z23" s="13" t="s">
        <v>3523</v>
      </c>
      <c r="AA23" s="13" t="s">
        <v>3673</v>
      </c>
      <c r="AB23" s="13">
        <v>114240</v>
      </c>
      <c r="AC23" s="13">
        <v>294890</v>
      </c>
      <c r="AD23" s="13">
        <v>223799</v>
      </c>
      <c r="AE23" s="13">
        <v>253704</v>
      </c>
      <c r="AF23" s="13">
        <v>278583</v>
      </c>
      <c r="AG23" s="13">
        <v>313795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</row>
    <row r="24" spans="1:39" x14ac:dyDescent="0.3">
      <c r="A24" t="s">
        <v>3774</v>
      </c>
      <c r="B24" t="s">
        <v>4250</v>
      </c>
      <c r="C24" t="str">
        <f t="shared" si="0"/>
        <v>AHexCer (O-  22:6)15:2:2/38:6:1</v>
      </c>
      <c r="D24" t="str">
        <f t="shared" si="1"/>
        <v>15:2:2/38:6:1</v>
      </c>
      <c r="E24" t="str" cm="1">
        <f t="array" ref="E24:F24">_xlfn.TEXTSPLIT(D24,"/")</f>
        <v>15:2:2</v>
      </c>
      <c r="F24" t="str">
        <v>38:6:1</v>
      </c>
      <c r="I24" cm="1">
        <f t="array" ref="I24:K24">IF(ISBLANK(E24), "", VALUE(_xlfn.TEXTSPLIT(E24,":")))</f>
        <v>15</v>
      </c>
      <c r="J24">
        <v>2</v>
      </c>
      <c r="K24">
        <v>2</v>
      </c>
      <c r="L24" cm="1">
        <f t="array" ref="L24:N24">IF(ISBLANK(F24), "", VALUE(_xlfn.TEXTSPLIT(F24,":")))</f>
        <v>38</v>
      </c>
      <c r="M24">
        <v>6</v>
      </c>
      <c r="N24">
        <v>1</v>
      </c>
      <c r="O24" t="str" cm="1">
        <f t="array" ref="O24">IF(ISBLANK(G24), "", VALUE(_xlfn.TEXTSPLIT(G24,":")))</f>
        <v/>
      </c>
      <c r="Q24" t="str" cm="1">
        <f t="array" ref="Q24">IF(ISBLANK(H24), "", VALUE(_xlfn.TEXTSPLIT(H24,":")))</f>
        <v/>
      </c>
      <c r="S24">
        <f t="shared" si="2"/>
        <v>53</v>
      </c>
      <c r="T24">
        <f t="shared" si="3"/>
        <v>8</v>
      </c>
      <c r="U24">
        <f t="shared" si="4"/>
        <v>3</v>
      </c>
      <c r="V24" t="str">
        <f t="shared" si="5"/>
        <v>:3O</v>
      </c>
      <c r="W24" t="str">
        <f t="shared" si="6"/>
        <v>(O-22:6)53:8:3O</v>
      </c>
      <c r="X24" t="str">
        <f t="shared" si="7"/>
        <v>AHexCer (O-22:6)53:8:3O</v>
      </c>
      <c r="Y24" t="str">
        <f t="shared" si="8"/>
        <v>AHexCer</v>
      </c>
      <c r="Z24" t="s">
        <v>3523</v>
      </c>
      <c r="AA24" t="s">
        <v>3775</v>
      </c>
      <c r="AB24">
        <v>996882</v>
      </c>
      <c r="AC24">
        <v>923000</v>
      </c>
      <c r="AD24">
        <v>972097</v>
      </c>
      <c r="AE24">
        <v>645878</v>
      </c>
      <c r="AF24">
        <v>857424</v>
      </c>
      <c r="AG24">
        <v>717112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t="s">
        <v>3556</v>
      </c>
      <c r="B25" t="s">
        <v>4251</v>
      </c>
      <c r="C25" t="str">
        <f t="shared" si="0"/>
        <v>AHexCer (O-  22:6)12:1:2/34:4:1</v>
      </c>
      <c r="D25" t="str">
        <f t="shared" si="1"/>
        <v>12:1:2/34:4:1</v>
      </c>
      <c r="E25" t="str" cm="1">
        <f t="array" ref="E25:F25">_xlfn.TEXTSPLIT(D25,"/")</f>
        <v>12:1:2</v>
      </c>
      <c r="F25" t="str">
        <v>34:4:1</v>
      </c>
      <c r="I25" cm="1">
        <f t="array" ref="I25:K25">IF(ISBLANK(E25), "", VALUE(_xlfn.TEXTSPLIT(E25,":")))</f>
        <v>12</v>
      </c>
      <c r="J25">
        <v>1</v>
      </c>
      <c r="K25">
        <v>2</v>
      </c>
      <c r="L25" cm="1">
        <f t="array" ref="L25:N25">IF(ISBLANK(F25), "", VALUE(_xlfn.TEXTSPLIT(F25,":")))</f>
        <v>34</v>
      </c>
      <c r="M25">
        <v>4</v>
      </c>
      <c r="N25">
        <v>1</v>
      </c>
      <c r="O25" t="str" cm="1">
        <f t="array" ref="O25">IF(ISBLANK(G25), "", VALUE(_xlfn.TEXTSPLIT(G25,":")))</f>
        <v/>
      </c>
      <c r="Q25" t="str" cm="1">
        <f t="array" ref="Q25">IF(ISBLANK(H25), "", VALUE(_xlfn.TEXTSPLIT(H25,":")))</f>
        <v/>
      </c>
      <c r="S25">
        <f t="shared" si="2"/>
        <v>46</v>
      </c>
      <c r="T25">
        <f t="shared" si="3"/>
        <v>5</v>
      </c>
      <c r="U25">
        <f t="shared" si="4"/>
        <v>3</v>
      </c>
      <c r="V25" t="str">
        <f t="shared" si="5"/>
        <v>:3O</v>
      </c>
      <c r="W25" t="str">
        <f t="shared" si="6"/>
        <v>(O-22:6)46:5:3O</v>
      </c>
      <c r="X25" t="str">
        <f t="shared" si="7"/>
        <v>AHexCer (O-22:6)46:5:3O</v>
      </c>
      <c r="Y25" t="str">
        <f t="shared" si="8"/>
        <v>AHexCer</v>
      </c>
      <c r="Z25" t="s">
        <v>3523</v>
      </c>
      <c r="AA25" t="s">
        <v>3557</v>
      </c>
      <c r="AB25">
        <v>1191627</v>
      </c>
      <c r="AC25">
        <v>1749665</v>
      </c>
      <c r="AD25">
        <v>1256605</v>
      </c>
      <c r="AE25">
        <v>0</v>
      </c>
      <c r="AF25">
        <v>29579</v>
      </c>
      <c r="AG25">
        <v>43642</v>
      </c>
      <c r="AH25">
        <v>1208880</v>
      </c>
      <c r="AI25">
        <v>1408321</v>
      </c>
      <c r="AJ25">
        <v>2401917</v>
      </c>
      <c r="AK25">
        <v>0</v>
      </c>
      <c r="AL25">
        <v>0</v>
      </c>
      <c r="AM25">
        <v>0</v>
      </c>
    </row>
    <row r="26" spans="1:39" x14ac:dyDescent="0.3">
      <c r="A26" t="s">
        <v>3566</v>
      </c>
      <c r="B26" t="s">
        <v>4243</v>
      </c>
      <c r="C26" t="str">
        <f t="shared" si="0"/>
        <v>AHexCer (O-  22:6)12:2:2/36:6</v>
      </c>
      <c r="D26" t="str">
        <f t="shared" si="1"/>
        <v>12:2:2/36:6</v>
      </c>
      <c r="E26" t="str" cm="1">
        <f t="array" ref="E26:F26">_xlfn.TEXTSPLIT(D26,"/")</f>
        <v>12:2:2</v>
      </c>
      <c r="F26" t="str">
        <v>36:6</v>
      </c>
      <c r="I26" cm="1">
        <f t="array" ref="I26:K26">IF(ISBLANK(E26), "", VALUE(_xlfn.TEXTSPLIT(E26,":")))</f>
        <v>12</v>
      </c>
      <c r="J26">
        <v>2</v>
      </c>
      <c r="K26">
        <v>2</v>
      </c>
      <c r="L26" cm="1">
        <f t="array" ref="L26:M26">IF(ISBLANK(F26), "", VALUE(_xlfn.TEXTSPLIT(F26,":")))</f>
        <v>36</v>
      </c>
      <c r="M26">
        <v>6</v>
      </c>
      <c r="O26" t="str" cm="1">
        <f t="array" ref="O26">IF(ISBLANK(G26), "", VALUE(_xlfn.TEXTSPLIT(G26,":")))</f>
        <v/>
      </c>
      <c r="Q26" t="str" cm="1">
        <f t="array" ref="Q26">IF(ISBLANK(H26), "", VALUE(_xlfn.TEXTSPLIT(H26,":")))</f>
        <v/>
      </c>
      <c r="S26">
        <f t="shared" si="2"/>
        <v>48</v>
      </c>
      <c r="T26">
        <f t="shared" si="3"/>
        <v>8</v>
      </c>
      <c r="U26">
        <f t="shared" si="4"/>
        <v>2</v>
      </c>
      <c r="V26" t="str">
        <f t="shared" si="5"/>
        <v>:2O</v>
      </c>
      <c r="W26" t="str">
        <f t="shared" si="6"/>
        <v>(O-22:6)48:8:2O</v>
      </c>
      <c r="X26" t="str">
        <f t="shared" si="7"/>
        <v>AHexCer (O-22:6)48:8:2O</v>
      </c>
      <c r="Y26" t="str">
        <f t="shared" si="8"/>
        <v>AHexCer</v>
      </c>
      <c r="Z26" t="s">
        <v>3523</v>
      </c>
      <c r="AA26" t="s">
        <v>3567</v>
      </c>
      <c r="AB26">
        <v>547039</v>
      </c>
      <c r="AC26">
        <v>769321</v>
      </c>
      <c r="AD26">
        <v>895461</v>
      </c>
      <c r="AE26">
        <v>809746</v>
      </c>
      <c r="AF26">
        <v>806822</v>
      </c>
      <c r="AG26">
        <v>900392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t="s">
        <v>3610</v>
      </c>
      <c r="B27" t="s">
        <v>4242</v>
      </c>
      <c r="C27" t="str">
        <f t="shared" si="0"/>
        <v>AHexCer (O-  22:6)15:3:2/36:6</v>
      </c>
      <c r="D27" t="str">
        <f t="shared" si="1"/>
        <v>15:3:2/36:6</v>
      </c>
      <c r="E27" t="str" cm="1">
        <f t="array" ref="E27:F27">_xlfn.TEXTSPLIT(D27,"/")</f>
        <v>15:3:2</v>
      </c>
      <c r="F27" t="str">
        <v>36:6</v>
      </c>
      <c r="I27" cm="1">
        <f t="array" ref="I27:K27">IF(ISBLANK(E27), "", VALUE(_xlfn.TEXTSPLIT(E27,":")))</f>
        <v>15</v>
      </c>
      <c r="J27">
        <v>3</v>
      </c>
      <c r="K27">
        <v>2</v>
      </c>
      <c r="L27" cm="1">
        <f t="array" ref="L27:M27">IF(ISBLANK(F27), "", VALUE(_xlfn.TEXTSPLIT(F27,":")))</f>
        <v>36</v>
      </c>
      <c r="M27">
        <v>6</v>
      </c>
      <c r="O27" t="str" cm="1">
        <f t="array" ref="O27">IF(ISBLANK(G27), "", VALUE(_xlfn.TEXTSPLIT(G27,":")))</f>
        <v/>
      </c>
      <c r="Q27" t="str" cm="1">
        <f t="array" ref="Q27">IF(ISBLANK(H27), "", VALUE(_xlfn.TEXTSPLIT(H27,":")))</f>
        <v/>
      </c>
      <c r="S27">
        <f t="shared" si="2"/>
        <v>51</v>
      </c>
      <c r="T27">
        <f t="shared" si="3"/>
        <v>9</v>
      </c>
      <c r="U27">
        <f t="shared" si="4"/>
        <v>2</v>
      </c>
      <c r="V27" t="str">
        <f t="shared" si="5"/>
        <v>:2O</v>
      </c>
      <c r="W27" t="str">
        <f t="shared" si="6"/>
        <v>(O-22:6)51:9:2O</v>
      </c>
      <c r="X27" t="str">
        <f t="shared" si="7"/>
        <v>AHexCer (O-22:6)51:9:2O</v>
      </c>
      <c r="Y27" t="str">
        <f t="shared" si="8"/>
        <v>AHexCer</v>
      </c>
      <c r="Z27" t="s">
        <v>3523</v>
      </c>
      <c r="AA27" t="s">
        <v>3611</v>
      </c>
      <c r="AB27">
        <v>676247</v>
      </c>
      <c r="AC27">
        <v>963973</v>
      </c>
      <c r="AD27">
        <v>790659</v>
      </c>
      <c r="AE27">
        <v>562900</v>
      </c>
      <c r="AF27">
        <v>819808</v>
      </c>
      <c r="AG27">
        <v>762168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">
      <c r="A28" t="s">
        <v>3566</v>
      </c>
      <c r="B28" t="s">
        <v>4243</v>
      </c>
      <c r="C28" t="str">
        <f t="shared" si="0"/>
        <v>AHexCer (O-  22:6)12:2:2/36:6</v>
      </c>
      <c r="D28" t="str">
        <f t="shared" si="1"/>
        <v>12:2:2/36:6</v>
      </c>
      <c r="E28" t="str" cm="1">
        <f t="array" ref="E28:F28">_xlfn.TEXTSPLIT(D28,"/")</f>
        <v>12:2:2</v>
      </c>
      <c r="F28" t="str">
        <v>36:6</v>
      </c>
      <c r="I28" cm="1">
        <f t="array" ref="I28:K28">IF(ISBLANK(E28), "", VALUE(_xlfn.TEXTSPLIT(E28,":")))</f>
        <v>12</v>
      </c>
      <c r="J28">
        <v>2</v>
      </c>
      <c r="K28">
        <v>2</v>
      </c>
      <c r="L28" cm="1">
        <f t="array" ref="L28:M28">IF(ISBLANK(F28), "", VALUE(_xlfn.TEXTSPLIT(F28,":")))</f>
        <v>36</v>
      </c>
      <c r="M28">
        <v>6</v>
      </c>
      <c r="O28" t="str" cm="1">
        <f t="array" ref="O28">IF(ISBLANK(G28), "", VALUE(_xlfn.TEXTSPLIT(G28,":")))</f>
        <v/>
      </c>
      <c r="Q28" t="str" cm="1">
        <f t="array" ref="Q28">IF(ISBLANK(H28), "", VALUE(_xlfn.TEXTSPLIT(H28,":")))</f>
        <v/>
      </c>
      <c r="S28">
        <f t="shared" si="2"/>
        <v>48</v>
      </c>
      <c r="T28">
        <f t="shared" si="3"/>
        <v>8</v>
      </c>
      <c r="U28">
        <f t="shared" si="4"/>
        <v>2</v>
      </c>
      <c r="V28" t="str">
        <f t="shared" si="5"/>
        <v>:2O</v>
      </c>
      <c r="W28" t="str">
        <f t="shared" si="6"/>
        <v>(O-22:6)48:8:2O</v>
      </c>
      <c r="X28" t="str">
        <f t="shared" si="7"/>
        <v>AHexCer (O-22:6)48:8:2O</v>
      </c>
      <c r="Y28" t="str">
        <f t="shared" si="8"/>
        <v>AHexCer</v>
      </c>
      <c r="Z28" t="s">
        <v>3523</v>
      </c>
      <c r="AA28" t="s">
        <v>3567</v>
      </c>
      <c r="AB28">
        <v>310647</v>
      </c>
      <c r="AC28">
        <v>289080</v>
      </c>
      <c r="AD28">
        <v>381379</v>
      </c>
      <c r="AE28">
        <v>406582</v>
      </c>
      <c r="AF28">
        <v>513040</v>
      </c>
      <c r="AG28">
        <v>376376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">
      <c r="A29" t="s">
        <v>3610</v>
      </c>
      <c r="B29" t="s">
        <v>4242</v>
      </c>
      <c r="C29" t="str">
        <f t="shared" si="0"/>
        <v>AHexCer (O-  22:6)15:3:2/36:6</v>
      </c>
      <c r="D29" t="str">
        <f t="shared" si="1"/>
        <v>15:3:2/36:6</v>
      </c>
      <c r="E29" t="str" cm="1">
        <f t="array" ref="E29:F29">_xlfn.TEXTSPLIT(D29,"/")</f>
        <v>15:3:2</v>
      </c>
      <c r="F29" t="str">
        <v>36:6</v>
      </c>
      <c r="I29" cm="1">
        <f t="array" ref="I29:K29">IF(ISBLANK(E29), "", VALUE(_xlfn.TEXTSPLIT(E29,":")))</f>
        <v>15</v>
      </c>
      <c r="J29">
        <v>3</v>
      </c>
      <c r="K29">
        <v>2</v>
      </c>
      <c r="L29" cm="1">
        <f t="array" ref="L29:M29">IF(ISBLANK(F29), "", VALUE(_xlfn.TEXTSPLIT(F29,":")))</f>
        <v>36</v>
      </c>
      <c r="M29">
        <v>6</v>
      </c>
      <c r="O29" t="str" cm="1">
        <f t="array" ref="O29">IF(ISBLANK(G29), "", VALUE(_xlfn.TEXTSPLIT(G29,":")))</f>
        <v/>
      </c>
      <c r="Q29" t="str" cm="1">
        <f t="array" ref="Q29">IF(ISBLANK(H29), "", VALUE(_xlfn.TEXTSPLIT(H29,":")))</f>
        <v/>
      </c>
      <c r="S29">
        <f t="shared" si="2"/>
        <v>51</v>
      </c>
      <c r="T29">
        <f t="shared" si="3"/>
        <v>9</v>
      </c>
      <c r="U29">
        <f t="shared" si="4"/>
        <v>2</v>
      </c>
      <c r="V29" t="str">
        <f t="shared" si="5"/>
        <v>:2O</v>
      </c>
      <c r="W29" t="str">
        <f t="shared" si="6"/>
        <v>(O-22:6)51:9:2O</v>
      </c>
      <c r="X29" t="str">
        <f t="shared" si="7"/>
        <v>AHexCer (O-22:6)51:9:2O</v>
      </c>
      <c r="Y29" t="str">
        <f t="shared" si="8"/>
        <v>AHexCer</v>
      </c>
      <c r="Z29" t="s">
        <v>3523</v>
      </c>
      <c r="AA29" t="s">
        <v>3611</v>
      </c>
      <c r="AB29">
        <v>1074310</v>
      </c>
      <c r="AC29">
        <v>929674</v>
      </c>
      <c r="AD29">
        <v>1237556</v>
      </c>
      <c r="AE29">
        <v>1090020</v>
      </c>
      <c r="AF29">
        <v>1268291</v>
      </c>
      <c r="AG29">
        <v>1284353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">
      <c r="A30" t="s">
        <v>3832</v>
      </c>
      <c r="B30" t="s">
        <v>4252</v>
      </c>
      <c r="C30" t="str">
        <f t="shared" si="0"/>
        <v>AHexCer (O-  22:6)16:2:2/38:6:1</v>
      </c>
      <c r="D30" t="str">
        <f t="shared" si="1"/>
        <v>16:2:2/38:6:1</v>
      </c>
      <c r="E30" t="str" cm="1">
        <f t="array" ref="E30:F30">_xlfn.TEXTSPLIT(D30,"/")</f>
        <v>16:2:2</v>
      </c>
      <c r="F30" t="str">
        <v>38:6:1</v>
      </c>
      <c r="I30" cm="1">
        <f t="array" ref="I30:K30">IF(ISBLANK(E30), "", VALUE(_xlfn.TEXTSPLIT(E30,":")))</f>
        <v>16</v>
      </c>
      <c r="J30">
        <v>2</v>
      </c>
      <c r="K30">
        <v>2</v>
      </c>
      <c r="L30" cm="1">
        <f t="array" ref="L30:N30">IF(ISBLANK(F30), "", VALUE(_xlfn.TEXTSPLIT(F30,":")))</f>
        <v>38</v>
      </c>
      <c r="M30">
        <v>6</v>
      </c>
      <c r="N30">
        <v>1</v>
      </c>
      <c r="O30" t="str" cm="1">
        <f t="array" ref="O30">IF(ISBLANK(G30), "", VALUE(_xlfn.TEXTSPLIT(G30,":")))</f>
        <v/>
      </c>
      <c r="Q30" t="str" cm="1">
        <f t="array" ref="Q30">IF(ISBLANK(H30), "", VALUE(_xlfn.TEXTSPLIT(H30,":")))</f>
        <v/>
      </c>
      <c r="S30">
        <f t="shared" si="2"/>
        <v>54</v>
      </c>
      <c r="T30">
        <f t="shared" si="3"/>
        <v>8</v>
      </c>
      <c r="U30">
        <f t="shared" si="4"/>
        <v>3</v>
      </c>
      <c r="V30" t="str">
        <f t="shared" si="5"/>
        <v>:3O</v>
      </c>
      <c r="W30" t="str">
        <f t="shared" si="6"/>
        <v>(O-22:6)54:8:3O</v>
      </c>
      <c r="X30" t="str">
        <f t="shared" si="7"/>
        <v>AHexCer (O-22:6)54:8:3O</v>
      </c>
      <c r="Y30" t="str">
        <f t="shared" si="8"/>
        <v>AHexCer</v>
      </c>
      <c r="Z30" t="s">
        <v>3523</v>
      </c>
      <c r="AA30" t="s">
        <v>3833</v>
      </c>
      <c r="AB30">
        <v>459991</v>
      </c>
      <c r="AC30">
        <v>543979</v>
      </c>
      <c r="AD30">
        <v>420844</v>
      </c>
      <c r="AE30">
        <v>360107</v>
      </c>
      <c r="AF30">
        <v>336401</v>
      </c>
      <c r="AG30">
        <v>265988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">
      <c r="A31" t="s">
        <v>3595</v>
      </c>
      <c r="B31" t="s">
        <v>4253</v>
      </c>
      <c r="C31" t="str">
        <f t="shared" si="0"/>
        <v>AHexCer (O-  22:6)13:1:2/36:6</v>
      </c>
      <c r="D31" t="str">
        <f t="shared" si="1"/>
        <v>13:1:2/36:6</v>
      </c>
      <c r="E31" t="str" cm="1">
        <f t="array" ref="E31:F31">_xlfn.TEXTSPLIT(D31,"/")</f>
        <v>13:1:2</v>
      </c>
      <c r="F31" t="str">
        <v>36:6</v>
      </c>
      <c r="I31" cm="1">
        <f t="array" ref="I31:K31">IF(ISBLANK(E31), "", VALUE(_xlfn.TEXTSPLIT(E31,":")))</f>
        <v>13</v>
      </c>
      <c r="J31">
        <v>1</v>
      </c>
      <c r="K31">
        <v>2</v>
      </c>
      <c r="L31" cm="1">
        <f t="array" ref="L31:M31">IF(ISBLANK(F31), "", VALUE(_xlfn.TEXTSPLIT(F31,":")))</f>
        <v>36</v>
      </c>
      <c r="M31">
        <v>6</v>
      </c>
      <c r="O31" t="str" cm="1">
        <f t="array" ref="O31">IF(ISBLANK(G31), "", VALUE(_xlfn.TEXTSPLIT(G31,":")))</f>
        <v/>
      </c>
      <c r="Q31" t="str" cm="1">
        <f t="array" ref="Q31">IF(ISBLANK(H31), "", VALUE(_xlfn.TEXTSPLIT(H31,":")))</f>
        <v/>
      </c>
      <c r="S31">
        <f t="shared" si="2"/>
        <v>49</v>
      </c>
      <c r="T31">
        <f t="shared" si="3"/>
        <v>7</v>
      </c>
      <c r="U31">
        <f t="shared" si="4"/>
        <v>2</v>
      </c>
      <c r="V31" t="str">
        <f t="shared" si="5"/>
        <v>:2O</v>
      </c>
      <c r="W31" t="str">
        <f t="shared" si="6"/>
        <v>(O-22:6)49:7:2O</v>
      </c>
      <c r="X31" t="str">
        <f t="shared" si="7"/>
        <v>AHexCer (O-22:6)49:7:2O</v>
      </c>
      <c r="Y31" t="str">
        <f t="shared" si="8"/>
        <v>AHexCer</v>
      </c>
      <c r="Z31" t="s">
        <v>3523</v>
      </c>
      <c r="AA31" t="s">
        <v>3596</v>
      </c>
      <c r="AB31">
        <v>1768850</v>
      </c>
      <c r="AC31">
        <v>2540998</v>
      </c>
      <c r="AD31">
        <v>2439796</v>
      </c>
      <c r="AE31">
        <v>2162238</v>
      </c>
      <c r="AF31">
        <v>2593226</v>
      </c>
      <c r="AG31">
        <v>2556889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">
      <c r="A32" t="s">
        <v>3573</v>
      </c>
      <c r="B32" t="s">
        <v>4254</v>
      </c>
      <c r="C32" t="str">
        <f t="shared" si="0"/>
        <v>AHexCer (O-  22:6)12:1:2/36:6</v>
      </c>
      <c r="D32" t="str">
        <f t="shared" si="1"/>
        <v>12:1:2/36:6</v>
      </c>
      <c r="E32" t="str" cm="1">
        <f t="array" ref="E32:F32">_xlfn.TEXTSPLIT(D32,"/")</f>
        <v>12:1:2</v>
      </c>
      <c r="F32" t="str">
        <v>36:6</v>
      </c>
      <c r="I32" cm="1">
        <f t="array" ref="I32:K32">IF(ISBLANK(E32), "", VALUE(_xlfn.TEXTSPLIT(E32,":")))</f>
        <v>12</v>
      </c>
      <c r="J32">
        <v>1</v>
      </c>
      <c r="K32">
        <v>2</v>
      </c>
      <c r="L32" cm="1">
        <f t="array" ref="L32:M32">IF(ISBLANK(F32), "", VALUE(_xlfn.TEXTSPLIT(F32,":")))</f>
        <v>36</v>
      </c>
      <c r="M32">
        <v>6</v>
      </c>
      <c r="O32" t="str" cm="1">
        <f t="array" ref="O32">IF(ISBLANK(G32), "", VALUE(_xlfn.TEXTSPLIT(G32,":")))</f>
        <v/>
      </c>
      <c r="Q32" t="str" cm="1">
        <f t="array" ref="Q32">IF(ISBLANK(H32), "", VALUE(_xlfn.TEXTSPLIT(H32,":")))</f>
        <v/>
      </c>
      <c r="S32">
        <f t="shared" si="2"/>
        <v>48</v>
      </c>
      <c r="T32">
        <f t="shared" si="3"/>
        <v>7</v>
      </c>
      <c r="U32">
        <f t="shared" si="4"/>
        <v>2</v>
      </c>
      <c r="V32" t="str">
        <f t="shared" si="5"/>
        <v>:2O</v>
      </c>
      <c r="W32" t="str">
        <f t="shared" si="6"/>
        <v>(O-22:6)48:7:2O</v>
      </c>
      <c r="X32" t="str">
        <f t="shared" si="7"/>
        <v>AHexCer (O-22:6)48:7:2O</v>
      </c>
      <c r="Y32" t="str">
        <f t="shared" si="8"/>
        <v>AHexCer</v>
      </c>
      <c r="Z32" t="s">
        <v>3523</v>
      </c>
      <c r="AA32" t="s">
        <v>3574</v>
      </c>
      <c r="AB32">
        <v>102076</v>
      </c>
      <c r="AC32">
        <v>214058</v>
      </c>
      <c r="AD32">
        <v>218163</v>
      </c>
      <c r="AE32">
        <v>182090</v>
      </c>
      <c r="AF32">
        <v>202213</v>
      </c>
      <c r="AG32">
        <v>236617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">
      <c r="A33" t="s">
        <v>3642</v>
      </c>
      <c r="B33" t="s">
        <v>4255</v>
      </c>
      <c r="C33" t="str">
        <f t="shared" si="0"/>
        <v>AHexCer (O-  22:6)12:1:2/38:3:1</v>
      </c>
      <c r="D33" t="str">
        <f t="shared" si="1"/>
        <v>12:1:2/38:3:1</v>
      </c>
      <c r="E33" t="str" cm="1">
        <f t="array" ref="E33:F33">_xlfn.TEXTSPLIT(D33,"/")</f>
        <v>12:1:2</v>
      </c>
      <c r="F33" t="str">
        <v>38:3:1</v>
      </c>
      <c r="I33" cm="1">
        <f t="array" ref="I33:K33">IF(ISBLANK(E33), "", VALUE(_xlfn.TEXTSPLIT(E33,":")))</f>
        <v>12</v>
      </c>
      <c r="J33">
        <v>1</v>
      </c>
      <c r="K33">
        <v>2</v>
      </c>
      <c r="L33" cm="1">
        <f t="array" ref="L33:N33">IF(ISBLANK(F33), "", VALUE(_xlfn.TEXTSPLIT(F33,":")))</f>
        <v>38</v>
      </c>
      <c r="M33">
        <v>3</v>
      </c>
      <c r="N33">
        <v>1</v>
      </c>
      <c r="O33" t="str" cm="1">
        <f t="array" ref="O33">IF(ISBLANK(G33), "", VALUE(_xlfn.TEXTSPLIT(G33,":")))</f>
        <v/>
      </c>
      <c r="Q33" t="str" cm="1">
        <f t="array" ref="Q33">IF(ISBLANK(H33), "", VALUE(_xlfn.TEXTSPLIT(H33,":")))</f>
        <v/>
      </c>
      <c r="S33">
        <f t="shared" si="2"/>
        <v>50</v>
      </c>
      <c r="T33">
        <f t="shared" si="3"/>
        <v>4</v>
      </c>
      <c r="U33">
        <f t="shared" si="4"/>
        <v>3</v>
      </c>
      <c r="V33" t="str">
        <f t="shared" si="5"/>
        <v>:3O</v>
      </c>
      <c r="W33" t="str">
        <f t="shared" si="6"/>
        <v>(O-22:6)50:4:3O</v>
      </c>
      <c r="X33" t="str">
        <f t="shared" si="7"/>
        <v>AHexCer (O-22:6)50:4:3O</v>
      </c>
      <c r="Y33" t="str">
        <f t="shared" si="8"/>
        <v>AHexCer</v>
      </c>
      <c r="Z33" t="s">
        <v>3523</v>
      </c>
      <c r="AA33" t="s">
        <v>3643</v>
      </c>
      <c r="AB33">
        <v>254649</v>
      </c>
      <c r="AC33">
        <v>345156</v>
      </c>
      <c r="AD33">
        <v>277633</v>
      </c>
      <c r="AE33">
        <v>184601</v>
      </c>
      <c r="AF33">
        <v>247625</v>
      </c>
      <c r="AG33">
        <v>331360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">
      <c r="A34" t="s">
        <v>3656</v>
      </c>
      <c r="B34" t="s">
        <v>4246</v>
      </c>
      <c r="C34" t="str">
        <f t="shared" si="0"/>
        <v>AHexCer (O-  22:6)16:3:2/36:6</v>
      </c>
      <c r="D34" t="str">
        <f t="shared" si="1"/>
        <v>16:3:2/36:6</v>
      </c>
      <c r="E34" t="str" cm="1">
        <f t="array" ref="E34:F34">_xlfn.TEXTSPLIT(D34,"/")</f>
        <v>16:3:2</v>
      </c>
      <c r="F34" t="str">
        <v>36:6</v>
      </c>
      <c r="I34" cm="1">
        <f t="array" ref="I34:K34">IF(ISBLANK(E34), "", VALUE(_xlfn.TEXTSPLIT(E34,":")))</f>
        <v>16</v>
      </c>
      <c r="J34">
        <v>3</v>
      </c>
      <c r="K34">
        <v>2</v>
      </c>
      <c r="L34" cm="1">
        <f t="array" ref="L34:M34">IF(ISBLANK(F34), "", VALUE(_xlfn.TEXTSPLIT(F34,":")))</f>
        <v>36</v>
      </c>
      <c r="M34">
        <v>6</v>
      </c>
      <c r="O34" t="str" cm="1">
        <f t="array" ref="O34">IF(ISBLANK(G34), "", VALUE(_xlfn.TEXTSPLIT(G34,":")))</f>
        <v/>
      </c>
      <c r="Q34" t="str" cm="1">
        <f t="array" ref="Q34">IF(ISBLANK(H34), "", VALUE(_xlfn.TEXTSPLIT(H34,":")))</f>
        <v/>
      </c>
      <c r="S34">
        <f t="shared" si="2"/>
        <v>52</v>
      </c>
      <c r="T34">
        <f t="shared" si="3"/>
        <v>9</v>
      </c>
      <c r="U34">
        <f t="shared" si="4"/>
        <v>2</v>
      </c>
      <c r="V34" t="str">
        <f t="shared" si="5"/>
        <v>:2O</v>
      </c>
      <c r="W34" t="str">
        <f t="shared" si="6"/>
        <v>(O-22:6)52:9:2O</v>
      </c>
      <c r="X34" t="str">
        <f t="shared" si="7"/>
        <v>AHexCer (O-22:6)52:9:2O</v>
      </c>
      <c r="Y34" t="str">
        <f t="shared" si="8"/>
        <v>AHexCer</v>
      </c>
      <c r="Z34" t="s">
        <v>3523</v>
      </c>
      <c r="AA34" t="s">
        <v>3657</v>
      </c>
      <c r="AB34">
        <v>915032</v>
      </c>
      <c r="AC34">
        <v>527124</v>
      </c>
      <c r="AD34">
        <v>705326</v>
      </c>
      <c r="AE34">
        <v>835341</v>
      </c>
      <c r="AF34">
        <v>714544</v>
      </c>
      <c r="AG34">
        <v>749059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">
      <c r="A35" t="s">
        <v>3605</v>
      </c>
      <c r="B35" t="s">
        <v>4256</v>
      </c>
      <c r="C35" t="str">
        <f t="shared" si="0"/>
        <v>AHexCer (O-  22:6)13:1:2/36:3:1</v>
      </c>
      <c r="D35" t="str">
        <f t="shared" si="1"/>
        <v>13:1:2/36:3:1</v>
      </c>
      <c r="E35" t="str" cm="1">
        <f t="array" ref="E35:F35">_xlfn.TEXTSPLIT(D35,"/")</f>
        <v>13:1:2</v>
      </c>
      <c r="F35" t="str">
        <v>36:3:1</v>
      </c>
      <c r="I35" cm="1">
        <f t="array" ref="I35:K35">IF(ISBLANK(E35), "", VALUE(_xlfn.TEXTSPLIT(E35,":")))</f>
        <v>13</v>
      </c>
      <c r="J35">
        <v>1</v>
      </c>
      <c r="K35">
        <v>2</v>
      </c>
      <c r="L35" cm="1">
        <f t="array" ref="L35:N35">IF(ISBLANK(F35), "", VALUE(_xlfn.TEXTSPLIT(F35,":")))</f>
        <v>36</v>
      </c>
      <c r="M35">
        <v>3</v>
      </c>
      <c r="N35">
        <v>1</v>
      </c>
      <c r="O35" t="str" cm="1">
        <f t="array" ref="O35">IF(ISBLANK(G35), "", VALUE(_xlfn.TEXTSPLIT(G35,":")))</f>
        <v/>
      </c>
      <c r="Q35" t="str" cm="1">
        <f t="array" ref="Q35">IF(ISBLANK(H35), "", VALUE(_xlfn.TEXTSPLIT(H35,":")))</f>
        <v/>
      </c>
      <c r="S35">
        <f t="shared" si="2"/>
        <v>49</v>
      </c>
      <c r="T35">
        <f t="shared" si="3"/>
        <v>4</v>
      </c>
      <c r="U35">
        <f t="shared" si="4"/>
        <v>3</v>
      </c>
      <c r="V35" t="str">
        <f t="shared" si="5"/>
        <v>:3O</v>
      </c>
      <c r="W35" t="str">
        <f t="shared" si="6"/>
        <v>(O-22:6)49:4:3O</v>
      </c>
      <c r="X35" t="str">
        <f t="shared" si="7"/>
        <v>AHexCer (O-22:6)49:4:3O</v>
      </c>
      <c r="Y35" t="str">
        <f t="shared" si="8"/>
        <v>AHexCer</v>
      </c>
      <c r="Z35" t="s">
        <v>3523</v>
      </c>
      <c r="AA35" t="s">
        <v>3606</v>
      </c>
      <c r="AB35">
        <v>13056</v>
      </c>
      <c r="AC35">
        <v>119241</v>
      </c>
      <c r="AD35">
        <v>112041</v>
      </c>
      <c r="AE35">
        <v>133113</v>
      </c>
      <c r="AF35">
        <v>144704</v>
      </c>
      <c r="AG35">
        <v>85546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t="s">
        <v>3637</v>
      </c>
      <c r="B36" t="s">
        <v>4257</v>
      </c>
      <c r="C36" t="str">
        <f t="shared" si="0"/>
        <v>AHexCer (O-  22:6)13:1:2/38:3</v>
      </c>
      <c r="D36" t="str">
        <f t="shared" si="1"/>
        <v>13:1:2/38:3</v>
      </c>
      <c r="E36" t="str" cm="1">
        <f t="array" ref="E36:F36">_xlfn.TEXTSPLIT(D36,"/")</f>
        <v>13:1:2</v>
      </c>
      <c r="F36" t="str">
        <v>38:3</v>
      </c>
      <c r="I36" cm="1">
        <f t="array" ref="I36:K36">IF(ISBLANK(E36), "", VALUE(_xlfn.TEXTSPLIT(E36,":")))</f>
        <v>13</v>
      </c>
      <c r="J36">
        <v>1</v>
      </c>
      <c r="K36">
        <v>2</v>
      </c>
      <c r="L36" cm="1">
        <f t="array" ref="L36:M36">IF(ISBLANK(F36), "", VALUE(_xlfn.TEXTSPLIT(F36,":")))</f>
        <v>38</v>
      </c>
      <c r="M36">
        <v>3</v>
      </c>
      <c r="O36" t="str" cm="1">
        <f t="array" ref="O36">IF(ISBLANK(G36), "", VALUE(_xlfn.TEXTSPLIT(G36,":")))</f>
        <v/>
      </c>
      <c r="Q36" t="str" cm="1">
        <f t="array" ref="Q36">IF(ISBLANK(H36), "", VALUE(_xlfn.TEXTSPLIT(H36,":")))</f>
        <v/>
      </c>
      <c r="S36">
        <f t="shared" si="2"/>
        <v>51</v>
      </c>
      <c r="T36">
        <f t="shared" si="3"/>
        <v>4</v>
      </c>
      <c r="U36">
        <f t="shared" si="4"/>
        <v>2</v>
      </c>
      <c r="V36" t="str">
        <f t="shared" si="5"/>
        <v>:2O</v>
      </c>
      <c r="W36" t="str">
        <f t="shared" si="6"/>
        <v>(O-22:6)51:4:2O</v>
      </c>
      <c r="X36" t="str">
        <f t="shared" si="7"/>
        <v>AHexCer (O-22:6)51:4:2O</v>
      </c>
      <c r="Y36" t="str">
        <f t="shared" si="8"/>
        <v>AHexCer</v>
      </c>
      <c r="Z36" t="s">
        <v>3523</v>
      </c>
      <c r="AA36" t="s">
        <v>3638</v>
      </c>
      <c r="AB36">
        <v>20892108</v>
      </c>
      <c r="AC36">
        <v>25065628</v>
      </c>
      <c r="AD36">
        <v>21738942</v>
      </c>
      <c r="AE36">
        <v>15859182</v>
      </c>
      <c r="AF36">
        <v>18282319</v>
      </c>
      <c r="AG36">
        <v>16644615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t="s">
        <v>3538</v>
      </c>
      <c r="B37" t="s">
        <v>4258</v>
      </c>
      <c r="C37" t="str">
        <f t="shared" si="0"/>
        <v>AHexCer (O-  22:6)12:1:2/34:3</v>
      </c>
      <c r="D37" t="str">
        <f t="shared" si="1"/>
        <v>12:1:2/34:3</v>
      </c>
      <c r="E37" t="str" cm="1">
        <f t="array" ref="E37:F37">_xlfn.TEXTSPLIT(D37,"/")</f>
        <v>12:1:2</v>
      </c>
      <c r="F37" t="str">
        <v>34:3</v>
      </c>
      <c r="I37" cm="1">
        <f t="array" ref="I37:K37">IF(ISBLANK(E37), "", VALUE(_xlfn.TEXTSPLIT(E37,":")))</f>
        <v>12</v>
      </c>
      <c r="J37">
        <v>1</v>
      </c>
      <c r="K37">
        <v>2</v>
      </c>
      <c r="L37" cm="1">
        <f t="array" ref="L37:M37">IF(ISBLANK(F37), "", VALUE(_xlfn.TEXTSPLIT(F37,":")))</f>
        <v>34</v>
      </c>
      <c r="M37">
        <v>3</v>
      </c>
      <c r="O37" t="str" cm="1">
        <f t="array" ref="O37">IF(ISBLANK(G37), "", VALUE(_xlfn.TEXTSPLIT(G37,":")))</f>
        <v/>
      </c>
      <c r="Q37" t="str" cm="1">
        <f t="array" ref="Q37">IF(ISBLANK(H37), "", VALUE(_xlfn.TEXTSPLIT(H37,":")))</f>
        <v/>
      </c>
      <c r="S37">
        <f t="shared" si="2"/>
        <v>46</v>
      </c>
      <c r="T37">
        <f t="shared" si="3"/>
        <v>4</v>
      </c>
      <c r="U37">
        <f t="shared" si="4"/>
        <v>2</v>
      </c>
      <c r="V37" t="str">
        <f t="shared" si="5"/>
        <v>:2O</v>
      </c>
      <c r="W37" t="str">
        <f t="shared" si="6"/>
        <v>(O-22:6)46:4:2O</v>
      </c>
      <c r="X37" t="str">
        <f t="shared" si="7"/>
        <v>AHexCer (O-22:6)46:4:2O</v>
      </c>
      <c r="Y37" t="str">
        <f t="shared" si="8"/>
        <v>AHexCer</v>
      </c>
      <c r="Z37" t="s">
        <v>3523</v>
      </c>
      <c r="AA37" t="s">
        <v>3539</v>
      </c>
      <c r="AB37">
        <v>728213</v>
      </c>
      <c r="AC37">
        <v>965545</v>
      </c>
      <c r="AD37">
        <v>978753</v>
      </c>
      <c r="AE37">
        <v>961560</v>
      </c>
      <c r="AF37">
        <v>961983</v>
      </c>
      <c r="AG37">
        <v>1023097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t="s">
        <v>3713</v>
      </c>
      <c r="B38" t="s">
        <v>4259</v>
      </c>
      <c r="C38" t="str">
        <f t="shared" si="0"/>
        <v>AHexCer (O-  22:6)15:2:2/38:6</v>
      </c>
      <c r="D38" t="str">
        <f t="shared" si="1"/>
        <v>15:2:2/38:6</v>
      </c>
      <c r="E38" t="str" cm="1">
        <f t="array" ref="E38:F38">_xlfn.TEXTSPLIT(D38,"/")</f>
        <v>15:2:2</v>
      </c>
      <c r="F38" t="str">
        <v>38:6</v>
      </c>
      <c r="I38" cm="1">
        <f t="array" ref="I38:K38">IF(ISBLANK(E38), "", VALUE(_xlfn.TEXTSPLIT(E38,":")))</f>
        <v>15</v>
      </c>
      <c r="J38">
        <v>2</v>
      </c>
      <c r="K38">
        <v>2</v>
      </c>
      <c r="L38" cm="1">
        <f t="array" ref="L38:M38">IF(ISBLANK(F38), "", VALUE(_xlfn.TEXTSPLIT(F38,":")))</f>
        <v>38</v>
      </c>
      <c r="M38">
        <v>6</v>
      </c>
      <c r="O38" t="str" cm="1">
        <f t="array" ref="O38">IF(ISBLANK(G38), "", VALUE(_xlfn.TEXTSPLIT(G38,":")))</f>
        <v/>
      </c>
      <c r="Q38" t="str" cm="1">
        <f t="array" ref="Q38">IF(ISBLANK(H38), "", VALUE(_xlfn.TEXTSPLIT(H38,":")))</f>
        <v/>
      </c>
      <c r="S38">
        <f t="shared" si="2"/>
        <v>53</v>
      </c>
      <c r="T38">
        <f t="shared" si="3"/>
        <v>8</v>
      </c>
      <c r="U38">
        <f t="shared" si="4"/>
        <v>2</v>
      </c>
      <c r="V38" t="str">
        <f t="shared" si="5"/>
        <v>:2O</v>
      </c>
      <c r="W38" t="str">
        <f t="shared" si="6"/>
        <v>(O-22:6)53:8:2O</v>
      </c>
      <c r="X38" t="str">
        <f t="shared" si="7"/>
        <v>AHexCer (O-22:6)53:8:2O</v>
      </c>
      <c r="Y38" t="str">
        <f t="shared" si="8"/>
        <v>AHexCer</v>
      </c>
      <c r="Z38" t="s">
        <v>3523</v>
      </c>
      <c r="AA38" t="s">
        <v>3714</v>
      </c>
      <c r="AB38">
        <v>225107</v>
      </c>
      <c r="AC38">
        <v>152339</v>
      </c>
      <c r="AD38">
        <v>314995</v>
      </c>
      <c r="AE38">
        <v>226882</v>
      </c>
      <c r="AF38">
        <v>184493</v>
      </c>
      <c r="AG38">
        <v>142134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t="s">
        <v>3538</v>
      </c>
      <c r="B39" t="s">
        <v>4258</v>
      </c>
      <c r="C39" t="str">
        <f t="shared" si="0"/>
        <v>AHexCer (O-  22:6)12:1:2/34:3</v>
      </c>
      <c r="D39" t="str">
        <f t="shared" si="1"/>
        <v>12:1:2/34:3</v>
      </c>
      <c r="E39" t="str" cm="1">
        <f t="array" ref="E39:F39">_xlfn.TEXTSPLIT(D39,"/")</f>
        <v>12:1:2</v>
      </c>
      <c r="F39" t="str">
        <v>34:3</v>
      </c>
      <c r="I39" cm="1">
        <f t="array" ref="I39:K39">IF(ISBLANK(E39), "", VALUE(_xlfn.TEXTSPLIT(E39,":")))</f>
        <v>12</v>
      </c>
      <c r="J39">
        <v>1</v>
      </c>
      <c r="K39">
        <v>2</v>
      </c>
      <c r="L39" cm="1">
        <f t="array" ref="L39:M39">IF(ISBLANK(F39), "", VALUE(_xlfn.TEXTSPLIT(F39,":")))</f>
        <v>34</v>
      </c>
      <c r="M39">
        <v>3</v>
      </c>
      <c r="O39" t="str" cm="1">
        <f t="array" ref="O39">IF(ISBLANK(G39), "", VALUE(_xlfn.TEXTSPLIT(G39,":")))</f>
        <v/>
      </c>
      <c r="Q39" t="str" cm="1">
        <f t="array" ref="Q39">IF(ISBLANK(H39), "", VALUE(_xlfn.TEXTSPLIT(H39,":")))</f>
        <v/>
      </c>
      <c r="S39">
        <f t="shared" si="2"/>
        <v>46</v>
      </c>
      <c r="T39">
        <f t="shared" si="3"/>
        <v>4</v>
      </c>
      <c r="U39">
        <f t="shared" si="4"/>
        <v>2</v>
      </c>
      <c r="V39" t="str">
        <f t="shared" si="5"/>
        <v>:2O</v>
      </c>
      <c r="W39" t="str">
        <f t="shared" si="6"/>
        <v>(O-22:6)46:4:2O</v>
      </c>
      <c r="X39" t="str">
        <f t="shared" si="7"/>
        <v>AHexCer (O-22:6)46:4:2O</v>
      </c>
      <c r="Y39" t="str">
        <f t="shared" si="8"/>
        <v>AHexCer</v>
      </c>
      <c r="Z39" t="s">
        <v>3523</v>
      </c>
      <c r="AA39" t="s">
        <v>3539</v>
      </c>
      <c r="AB39">
        <v>295477</v>
      </c>
      <c r="AC39">
        <v>429177</v>
      </c>
      <c r="AD39">
        <v>492881</v>
      </c>
      <c r="AE39">
        <v>474688</v>
      </c>
      <c r="AF39">
        <v>645631</v>
      </c>
      <c r="AG39">
        <v>594897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3">
      <c r="A40" t="s">
        <v>3642</v>
      </c>
      <c r="B40" t="s">
        <v>4255</v>
      </c>
      <c r="C40" t="str">
        <f t="shared" si="0"/>
        <v>AHexCer (O-  22:6)12:1:2/38:3:1</v>
      </c>
      <c r="D40" t="str">
        <f t="shared" si="1"/>
        <v>12:1:2/38:3:1</v>
      </c>
      <c r="E40" t="str" cm="1">
        <f t="array" ref="E40:F40">_xlfn.TEXTSPLIT(D40,"/")</f>
        <v>12:1:2</v>
      </c>
      <c r="F40" t="str">
        <v>38:3:1</v>
      </c>
      <c r="I40" cm="1">
        <f t="array" ref="I40:K40">IF(ISBLANK(E40), "", VALUE(_xlfn.TEXTSPLIT(E40,":")))</f>
        <v>12</v>
      </c>
      <c r="J40">
        <v>1</v>
      </c>
      <c r="K40">
        <v>2</v>
      </c>
      <c r="L40" cm="1">
        <f t="array" ref="L40:N40">IF(ISBLANK(F40), "", VALUE(_xlfn.TEXTSPLIT(F40,":")))</f>
        <v>38</v>
      </c>
      <c r="M40">
        <v>3</v>
      </c>
      <c r="N40">
        <v>1</v>
      </c>
      <c r="O40" t="str" cm="1">
        <f t="array" ref="O40">IF(ISBLANK(G40), "", VALUE(_xlfn.TEXTSPLIT(G40,":")))</f>
        <v/>
      </c>
      <c r="Q40" t="str" cm="1">
        <f t="array" ref="Q40">IF(ISBLANK(H40), "", VALUE(_xlfn.TEXTSPLIT(H40,":")))</f>
        <v/>
      </c>
      <c r="S40">
        <f t="shared" si="2"/>
        <v>50</v>
      </c>
      <c r="T40">
        <f t="shared" si="3"/>
        <v>4</v>
      </c>
      <c r="U40">
        <f t="shared" si="4"/>
        <v>3</v>
      </c>
      <c r="V40" t="str">
        <f t="shared" si="5"/>
        <v>:3O</v>
      </c>
      <c r="W40" t="str">
        <f t="shared" si="6"/>
        <v>(O-22:6)50:4:3O</v>
      </c>
      <c r="X40" t="str">
        <f t="shared" si="7"/>
        <v>AHexCer (O-22:6)50:4:3O</v>
      </c>
      <c r="Y40" t="str">
        <f t="shared" si="8"/>
        <v>AHexCer</v>
      </c>
      <c r="Z40" t="s">
        <v>3523</v>
      </c>
      <c r="AA40" t="s">
        <v>3643</v>
      </c>
      <c r="AB40">
        <v>333863</v>
      </c>
      <c r="AC40">
        <v>409418</v>
      </c>
      <c r="AD40">
        <v>350202</v>
      </c>
      <c r="AE40">
        <v>332087</v>
      </c>
      <c r="AF40">
        <v>347506</v>
      </c>
      <c r="AG40">
        <v>271889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3">
      <c r="A41" t="s">
        <v>3819</v>
      </c>
      <c r="B41" t="s">
        <v>4260</v>
      </c>
      <c r="C41" t="str">
        <f t="shared" si="0"/>
        <v>AHexCer (O-  22:6)16:3:2/38:6:1</v>
      </c>
      <c r="D41" t="str">
        <f t="shared" si="1"/>
        <v>16:3:2/38:6:1</v>
      </c>
      <c r="E41" t="str" cm="1">
        <f t="array" ref="E41:F41">_xlfn.TEXTSPLIT(D41,"/")</f>
        <v>16:3:2</v>
      </c>
      <c r="F41" t="str">
        <v>38:6:1</v>
      </c>
      <c r="I41" cm="1">
        <f t="array" ref="I41:K41">IF(ISBLANK(E41), "", VALUE(_xlfn.TEXTSPLIT(E41,":")))</f>
        <v>16</v>
      </c>
      <c r="J41">
        <v>3</v>
      </c>
      <c r="K41">
        <v>2</v>
      </c>
      <c r="L41" cm="1">
        <f t="array" ref="L41:N41">IF(ISBLANK(F41), "", VALUE(_xlfn.TEXTSPLIT(F41,":")))</f>
        <v>38</v>
      </c>
      <c r="M41">
        <v>6</v>
      </c>
      <c r="N41">
        <v>1</v>
      </c>
      <c r="O41" t="str" cm="1">
        <f t="array" ref="O41">IF(ISBLANK(G41), "", VALUE(_xlfn.TEXTSPLIT(G41,":")))</f>
        <v/>
      </c>
      <c r="Q41" t="str" cm="1">
        <f t="array" ref="Q41">IF(ISBLANK(H41), "", VALUE(_xlfn.TEXTSPLIT(H41,":")))</f>
        <v/>
      </c>
      <c r="S41">
        <f t="shared" si="2"/>
        <v>54</v>
      </c>
      <c r="T41">
        <f t="shared" si="3"/>
        <v>9</v>
      </c>
      <c r="U41">
        <f t="shared" si="4"/>
        <v>3</v>
      </c>
      <c r="V41" t="str">
        <f t="shared" si="5"/>
        <v>:3O</v>
      </c>
      <c r="W41" t="str">
        <f t="shared" si="6"/>
        <v>(O-22:6)54:9:3O</v>
      </c>
      <c r="X41" t="str">
        <f t="shared" si="7"/>
        <v>AHexCer (O-22:6)54:9:3O</v>
      </c>
      <c r="Y41" t="str">
        <f t="shared" si="8"/>
        <v>AHexCer</v>
      </c>
      <c r="Z41" t="s">
        <v>3523</v>
      </c>
      <c r="AA41" t="s">
        <v>3820</v>
      </c>
      <c r="AB41">
        <v>125184</v>
      </c>
      <c r="AC41">
        <v>406639</v>
      </c>
      <c r="AD41">
        <v>223566</v>
      </c>
      <c r="AE41">
        <v>419888</v>
      </c>
      <c r="AF41">
        <v>341692</v>
      </c>
      <c r="AG41">
        <v>538458</v>
      </c>
      <c r="AH41">
        <v>0</v>
      </c>
      <c r="AI41">
        <v>0</v>
      </c>
      <c r="AJ41">
        <v>0</v>
      </c>
      <c r="AK41">
        <v>0</v>
      </c>
      <c r="AL41">
        <v>16280</v>
      </c>
      <c r="AM41">
        <v>0</v>
      </c>
    </row>
    <row r="42" spans="1:39" x14ac:dyDescent="0.3">
      <c r="A42" t="s">
        <v>3744</v>
      </c>
      <c r="B42" t="s">
        <v>4261</v>
      </c>
      <c r="C42" t="str">
        <f t="shared" si="0"/>
        <v>AHexCer (O-  22:6)14:1:2/38:3:1</v>
      </c>
      <c r="D42" t="str">
        <f t="shared" si="1"/>
        <v>14:1:2/38:3:1</v>
      </c>
      <c r="E42" t="str" cm="1">
        <f t="array" ref="E42:F42">_xlfn.TEXTSPLIT(D42,"/")</f>
        <v>14:1:2</v>
      </c>
      <c r="F42" t="str">
        <v>38:3:1</v>
      </c>
      <c r="I42" cm="1">
        <f t="array" ref="I42:K42">IF(ISBLANK(E42), "", VALUE(_xlfn.TEXTSPLIT(E42,":")))</f>
        <v>14</v>
      </c>
      <c r="J42">
        <v>1</v>
      </c>
      <c r="K42">
        <v>2</v>
      </c>
      <c r="L42" cm="1">
        <f t="array" ref="L42:N42">IF(ISBLANK(F42), "", VALUE(_xlfn.TEXTSPLIT(F42,":")))</f>
        <v>38</v>
      </c>
      <c r="M42">
        <v>3</v>
      </c>
      <c r="N42">
        <v>1</v>
      </c>
      <c r="O42" t="str" cm="1">
        <f t="array" ref="O42">IF(ISBLANK(G42), "", VALUE(_xlfn.TEXTSPLIT(G42,":")))</f>
        <v/>
      </c>
      <c r="Q42" t="str" cm="1">
        <f t="array" ref="Q42">IF(ISBLANK(H42), "", VALUE(_xlfn.TEXTSPLIT(H42,":")))</f>
        <v/>
      </c>
      <c r="S42">
        <f t="shared" si="2"/>
        <v>52</v>
      </c>
      <c r="T42">
        <f t="shared" si="3"/>
        <v>4</v>
      </c>
      <c r="U42">
        <f t="shared" si="4"/>
        <v>3</v>
      </c>
      <c r="V42" t="str">
        <f t="shared" si="5"/>
        <v>:3O</v>
      </c>
      <c r="W42" t="str">
        <f t="shared" si="6"/>
        <v>(O-22:6)52:4:3O</v>
      </c>
      <c r="X42" t="str">
        <f t="shared" si="7"/>
        <v>AHexCer (O-22:6)52:4:3O</v>
      </c>
      <c r="Y42" t="str">
        <f t="shared" si="8"/>
        <v>AHexCer</v>
      </c>
      <c r="Z42" t="s">
        <v>3523</v>
      </c>
      <c r="AA42" t="s">
        <v>3745</v>
      </c>
      <c r="AB42">
        <v>1047561</v>
      </c>
      <c r="AC42">
        <v>1061587</v>
      </c>
      <c r="AD42">
        <v>845026</v>
      </c>
      <c r="AE42">
        <v>855036</v>
      </c>
      <c r="AF42">
        <v>782712</v>
      </c>
      <c r="AG42">
        <v>804270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">
      <c r="A43" s="13" t="s">
        <v>3974</v>
      </c>
      <c r="B43" s="13" t="s">
        <v>4216</v>
      </c>
      <c r="C43" t="str">
        <f t="shared" si="0"/>
        <v>SM 59:8:2/22:6</v>
      </c>
      <c r="D43" t="str">
        <f t="shared" ref="D43:D68" si="9">_xlfn.TEXTAFTER(C43," ")</f>
        <v>59:8:2/22:6</v>
      </c>
      <c r="E43" t="str" cm="1">
        <f t="array" ref="E43:F43">_xlfn.TEXTSPLIT(D43,"/")</f>
        <v>59:8:2</v>
      </c>
      <c r="F43" t="str">
        <v>22:6</v>
      </c>
      <c r="I43" cm="1">
        <f t="array" ref="I43:K43">IF(ISBLANK(E43), "", VALUE(_xlfn.TEXTSPLIT(E43,":")))</f>
        <v>59</v>
      </c>
      <c r="J43">
        <v>8</v>
      </c>
      <c r="K43">
        <v>2</v>
      </c>
      <c r="L43" cm="1">
        <f t="array" ref="L43:M43">IF(ISBLANK(F43), "", VALUE(_xlfn.TEXTSPLIT(F43,":")))</f>
        <v>22</v>
      </c>
      <c r="M43">
        <v>6</v>
      </c>
      <c r="O43" t="str" cm="1">
        <f t="array" ref="O43">IF(ISBLANK(G43), "", VALUE(_xlfn.TEXTSPLIT(G43,":")))</f>
        <v/>
      </c>
      <c r="Q43" t="str" cm="1">
        <f t="array" ref="Q43">IF(ISBLANK(H43), "", VALUE(_xlfn.TEXTSPLIT(H43,":")))</f>
        <v/>
      </c>
      <c r="S43">
        <f t="shared" si="2"/>
        <v>81</v>
      </c>
      <c r="T43">
        <f t="shared" si="3"/>
        <v>14</v>
      </c>
      <c r="U43">
        <f t="shared" si="4"/>
        <v>2</v>
      </c>
      <c r="V43" t="str">
        <f t="shared" si="5"/>
        <v>:2O</v>
      </c>
      <c r="W43" t="str">
        <f t="shared" ref="W43:W68" si="10">IF(ISNUMBER(S43),_xlfn.CONCAT(S43,":",T43,IF(U43&gt;0,V43,""),""))</f>
        <v>81:14:2O</v>
      </c>
      <c r="X43" t="str">
        <f t="shared" si="7"/>
        <v>SM 81:14:2O</v>
      </c>
      <c r="Y43" t="str">
        <f t="shared" si="8"/>
        <v>SM</v>
      </c>
      <c r="Z43" s="13" t="s">
        <v>3677</v>
      </c>
      <c r="AA43" s="13" t="s">
        <v>3975</v>
      </c>
      <c r="AB43" s="13">
        <v>671077</v>
      </c>
      <c r="AC43" s="13">
        <v>643583</v>
      </c>
      <c r="AD43" s="13">
        <v>689922</v>
      </c>
      <c r="AE43" s="13">
        <v>170638</v>
      </c>
      <c r="AF43" s="13">
        <v>265058</v>
      </c>
      <c r="AG43" s="13">
        <v>303818</v>
      </c>
      <c r="AH43" s="13">
        <v>311162</v>
      </c>
      <c r="AI43" s="13">
        <v>325553</v>
      </c>
      <c r="AJ43" s="13">
        <v>391228</v>
      </c>
      <c r="AK43" s="13">
        <v>136766</v>
      </c>
      <c r="AL43" s="13">
        <v>134349</v>
      </c>
      <c r="AM43" s="13">
        <v>249656</v>
      </c>
    </row>
    <row r="44" spans="1:39" x14ac:dyDescent="0.3">
      <c r="A44" s="13" t="s">
        <v>3769</v>
      </c>
      <c r="B44" s="13" t="s">
        <v>4217</v>
      </c>
      <c r="C44" t="str">
        <f t="shared" si="0"/>
        <v>SM 54:9:2/22:6</v>
      </c>
      <c r="D44" t="str">
        <f t="shared" si="9"/>
        <v>54:9:2/22:6</v>
      </c>
      <c r="E44" t="str" cm="1">
        <f t="array" ref="E44:F44">_xlfn.TEXTSPLIT(D44,"/")</f>
        <v>54:9:2</v>
      </c>
      <c r="F44" t="str">
        <v>22:6</v>
      </c>
      <c r="I44" cm="1">
        <f t="array" ref="I44:K44">IF(ISBLANK(E44), "", VALUE(_xlfn.TEXTSPLIT(E44,":")))</f>
        <v>54</v>
      </c>
      <c r="J44">
        <v>9</v>
      </c>
      <c r="K44">
        <v>2</v>
      </c>
      <c r="L44" cm="1">
        <f t="array" ref="L44:M44">IF(ISBLANK(F44), "", VALUE(_xlfn.TEXTSPLIT(F44,":")))</f>
        <v>22</v>
      </c>
      <c r="M44">
        <v>6</v>
      </c>
      <c r="O44" t="str" cm="1">
        <f t="array" ref="O44">IF(ISBLANK(G44), "", VALUE(_xlfn.TEXTSPLIT(G44,":")))</f>
        <v/>
      </c>
      <c r="Q44" t="str" cm="1">
        <f t="array" ref="Q44">IF(ISBLANK(H44), "", VALUE(_xlfn.TEXTSPLIT(H44,":")))</f>
        <v/>
      </c>
      <c r="S44">
        <f t="shared" si="2"/>
        <v>76</v>
      </c>
      <c r="T44">
        <f t="shared" si="3"/>
        <v>15</v>
      </c>
      <c r="U44">
        <f t="shared" si="4"/>
        <v>2</v>
      </c>
      <c r="V44" t="str">
        <f t="shared" si="5"/>
        <v>:2O</v>
      </c>
      <c r="W44" t="str">
        <f t="shared" si="10"/>
        <v>76:15:2O</v>
      </c>
      <c r="X44" t="str">
        <f t="shared" si="7"/>
        <v>SM 76:15:2O</v>
      </c>
      <c r="Y44" t="str">
        <f t="shared" si="8"/>
        <v>SM</v>
      </c>
      <c r="Z44" s="13" t="s">
        <v>3677</v>
      </c>
      <c r="AA44" s="13" t="s">
        <v>3770</v>
      </c>
      <c r="AB44" s="13">
        <v>90100</v>
      </c>
      <c r="AC44" s="13">
        <v>221758</v>
      </c>
      <c r="AD44" s="13">
        <v>161815</v>
      </c>
      <c r="AE44" s="13">
        <v>144087</v>
      </c>
      <c r="AF44" s="13">
        <v>177307</v>
      </c>
      <c r="AG44" s="13">
        <v>178531</v>
      </c>
      <c r="AH44" s="13">
        <v>193980</v>
      </c>
      <c r="AI44" s="13">
        <v>255429</v>
      </c>
      <c r="AJ44" s="13">
        <v>132025</v>
      </c>
      <c r="AK44" s="13">
        <v>181538</v>
      </c>
      <c r="AL44" s="13">
        <v>266561</v>
      </c>
      <c r="AM44" s="13">
        <v>264036</v>
      </c>
    </row>
    <row r="45" spans="1:39" x14ac:dyDescent="0.3">
      <c r="A45" s="13" t="s">
        <v>3909</v>
      </c>
      <c r="B45" s="13" t="s">
        <v>4218</v>
      </c>
      <c r="C45" t="str">
        <f t="shared" si="0"/>
        <v>SM 57:8:2/22:6</v>
      </c>
      <c r="D45" t="str">
        <f t="shared" si="9"/>
        <v>57:8:2/22:6</v>
      </c>
      <c r="E45" t="str" cm="1">
        <f t="array" ref="E45:F45">_xlfn.TEXTSPLIT(D45,"/")</f>
        <v>57:8:2</v>
      </c>
      <c r="F45" t="str">
        <v>22:6</v>
      </c>
      <c r="I45" cm="1">
        <f t="array" ref="I45:K45">IF(ISBLANK(E45), "", VALUE(_xlfn.TEXTSPLIT(E45,":")))</f>
        <v>57</v>
      </c>
      <c r="J45">
        <v>8</v>
      </c>
      <c r="K45">
        <v>2</v>
      </c>
      <c r="L45" cm="1">
        <f t="array" ref="L45:M45">IF(ISBLANK(F45), "", VALUE(_xlfn.TEXTSPLIT(F45,":")))</f>
        <v>22</v>
      </c>
      <c r="M45">
        <v>6</v>
      </c>
      <c r="O45" t="str" cm="1">
        <f t="array" ref="O45">IF(ISBLANK(G45), "", VALUE(_xlfn.TEXTSPLIT(G45,":")))</f>
        <v/>
      </c>
      <c r="Q45" t="str" cm="1">
        <f t="array" ref="Q45">IF(ISBLANK(H45), "", VALUE(_xlfn.TEXTSPLIT(H45,":")))</f>
        <v/>
      </c>
      <c r="S45">
        <f t="shared" si="2"/>
        <v>79</v>
      </c>
      <c r="T45">
        <f t="shared" si="3"/>
        <v>14</v>
      </c>
      <c r="U45">
        <f t="shared" si="4"/>
        <v>2</v>
      </c>
      <c r="V45" t="str">
        <f t="shared" si="5"/>
        <v>:2O</v>
      </c>
      <c r="W45" t="str">
        <f t="shared" si="10"/>
        <v>79:14:2O</v>
      </c>
      <c r="X45" t="str">
        <f t="shared" si="7"/>
        <v>SM 79:14:2O</v>
      </c>
      <c r="Y45" t="str">
        <f t="shared" si="8"/>
        <v>SM</v>
      </c>
      <c r="Z45" s="13" t="s">
        <v>3677</v>
      </c>
      <c r="AA45" s="13" t="s">
        <v>3910</v>
      </c>
      <c r="AB45" s="13">
        <v>2803745</v>
      </c>
      <c r="AC45" s="13">
        <v>3637397</v>
      </c>
      <c r="AD45" s="13">
        <v>4198202</v>
      </c>
      <c r="AE45" s="13">
        <v>1622785</v>
      </c>
      <c r="AF45" s="13">
        <v>1706398</v>
      </c>
      <c r="AG45" s="13">
        <v>1960603</v>
      </c>
      <c r="AH45" s="13">
        <v>2781836</v>
      </c>
      <c r="AI45" s="13">
        <v>2939716</v>
      </c>
      <c r="AJ45" s="13">
        <v>2016201</v>
      </c>
      <c r="AK45" s="13">
        <v>1308736</v>
      </c>
      <c r="AL45" s="13">
        <v>1224699</v>
      </c>
      <c r="AM45" s="13">
        <v>1491507</v>
      </c>
    </row>
    <row r="46" spans="1:39" x14ac:dyDescent="0.3">
      <c r="A46" s="13" t="s">
        <v>3938</v>
      </c>
      <c r="B46" s="13" t="s">
        <v>4219</v>
      </c>
      <c r="C46" t="str">
        <f t="shared" si="0"/>
        <v>SM 58:9:2/22:6</v>
      </c>
      <c r="D46" t="str">
        <f t="shared" si="9"/>
        <v>58:9:2/22:6</v>
      </c>
      <c r="E46" t="str" cm="1">
        <f t="array" ref="E46:F46">_xlfn.TEXTSPLIT(D46,"/")</f>
        <v>58:9:2</v>
      </c>
      <c r="F46" t="str">
        <v>22:6</v>
      </c>
      <c r="I46" cm="1">
        <f t="array" ref="I46:K46">IF(ISBLANK(E46), "", VALUE(_xlfn.TEXTSPLIT(E46,":")))</f>
        <v>58</v>
      </c>
      <c r="J46">
        <v>9</v>
      </c>
      <c r="K46">
        <v>2</v>
      </c>
      <c r="L46" cm="1">
        <f t="array" ref="L46:M46">IF(ISBLANK(F46), "", VALUE(_xlfn.TEXTSPLIT(F46,":")))</f>
        <v>22</v>
      </c>
      <c r="M46">
        <v>6</v>
      </c>
      <c r="O46" t="str" cm="1">
        <f t="array" ref="O46">IF(ISBLANK(G46), "", VALUE(_xlfn.TEXTSPLIT(G46,":")))</f>
        <v/>
      </c>
      <c r="Q46" t="str" cm="1">
        <f t="array" ref="Q46">IF(ISBLANK(H46), "", VALUE(_xlfn.TEXTSPLIT(H46,":")))</f>
        <v/>
      </c>
      <c r="S46">
        <f t="shared" si="2"/>
        <v>80</v>
      </c>
      <c r="T46">
        <f t="shared" si="3"/>
        <v>15</v>
      </c>
      <c r="U46">
        <f t="shared" si="4"/>
        <v>2</v>
      </c>
      <c r="V46" t="str">
        <f t="shared" si="5"/>
        <v>:2O</v>
      </c>
      <c r="W46" t="str">
        <f t="shared" si="10"/>
        <v>80:15:2O</v>
      </c>
      <c r="X46" t="str">
        <f t="shared" si="7"/>
        <v>SM 80:15:2O</v>
      </c>
      <c r="Y46" t="str">
        <f t="shared" si="8"/>
        <v>SM</v>
      </c>
      <c r="Z46" s="13" t="s">
        <v>3677</v>
      </c>
      <c r="AA46" s="13" t="s">
        <v>3939</v>
      </c>
      <c r="AB46" s="13">
        <v>35120299</v>
      </c>
      <c r="AC46" s="13">
        <v>42924306</v>
      </c>
      <c r="AD46" s="13">
        <v>45465686</v>
      </c>
      <c r="AE46" s="13">
        <v>31174626</v>
      </c>
      <c r="AF46" s="13">
        <v>32240730</v>
      </c>
      <c r="AG46" s="13">
        <v>35190322</v>
      </c>
      <c r="AH46" s="13">
        <v>38534179</v>
      </c>
      <c r="AI46" s="13">
        <v>39149589</v>
      </c>
      <c r="AJ46" s="13">
        <v>35927647</v>
      </c>
      <c r="AK46" s="13">
        <v>31168118</v>
      </c>
      <c r="AL46" s="13">
        <v>34235297</v>
      </c>
      <c r="AM46" s="13">
        <v>33152490</v>
      </c>
    </row>
    <row r="47" spans="1:39" x14ac:dyDescent="0.3">
      <c r="A47" s="13" t="s">
        <v>4011</v>
      </c>
      <c r="B47" s="13" t="s">
        <v>4220</v>
      </c>
      <c r="C47" t="str">
        <f t="shared" si="0"/>
        <v>SM 60:9:2/22:6</v>
      </c>
      <c r="D47" t="str">
        <f t="shared" si="9"/>
        <v>60:9:2/22:6</v>
      </c>
      <c r="E47" t="str" cm="1">
        <f t="array" ref="E47:F47">_xlfn.TEXTSPLIT(D47,"/")</f>
        <v>60:9:2</v>
      </c>
      <c r="F47" t="str">
        <v>22:6</v>
      </c>
      <c r="I47" cm="1">
        <f t="array" ref="I47:K47">IF(ISBLANK(E47), "", VALUE(_xlfn.TEXTSPLIT(E47,":")))</f>
        <v>60</v>
      </c>
      <c r="J47">
        <v>9</v>
      </c>
      <c r="K47">
        <v>2</v>
      </c>
      <c r="L47" cm="1">
        <f t="array" ref="L47:M47">IF(ISBLANK(F47), "", VALUE(_xlfn.TEXTSPLIT(F47,":")))</f>
        <v>22</v>
      </c>
      <c r="M47">
        <v>6</v>
      </c>
      <c r="O47" t="str" cm="1">
        <f t="array" ref="O47">IF(ISBLANK(G47), "", VALUE(_xlfn.TEXTSPLIT(G47,":")))</f>
        <v/>
      </c>
      <c r="Q47" t="str" cm="1">
        <f t="array" ref="Q47">IF(ISBLANK(H47), "", VALUE(_xlfn.TEXTSPLIT(H47,":")))</f>
        <v/>
      </c>
      <c r="S47">
        <f t="shared" si="2"/>
        <v>82</v>
      </c>
      <c r="T47">
        <f t="shared" si="3"/>
        <v>15</v>
      </c>
      <c r="U47">
        <f t="shared" si="4"/>
        <v>2</v>
      </c>
      <c r="V47" t="str">
        <f t="shared" si="5"/>
        <v>:2O</v>
      </c>
      <c r="W47" t="str">
        <f t="shared" si="10"/>
        <v>82:15:2O</v>
      </c>
      <c r="X47" t="str">
        <f t="shared" si="7"/>
        <v>SM 82:15:2O</v>
      </c>
      <c r="Y47" t="str">
        <f t="shared" si="8"/>
        <v>SM</v>
      </c>
      <c r="Z47" s="13" t="s">
        <v>3677</v>
      </c>
      <c r="AA47" s="13" t="s">
        <v>4012</v>
      </c>
      <c r="AB47" s="13">
        <v>751709</v>
      </c>
      <c r="AC47" s="13">
        <v>918207</v>
      </c>
      <c r="AD47" s="13">
        <v>947429</v>
      </c>
      <c r="AE47" s="13">
        <v>619598</v>
      </c>
      <c r="AF47" s="13">
        <v>633475</v>
      </c>
      <c r="AG47" s="13">
        <v>563055</v>
      </c>
      <c r="AH47" s="13">
        <v>899920</v>
      </c>
      <c r="AI47" s="13">
        <v>901751</v>
      </c>
      <c r="AJ47" s="13">
        <v>1010415</v>
      </c>
      <c r="AK47" s="13">
        <v>335833</v>
      </c>
      <c r="AL47" s="13">
        <v>877068</v>
      </c>
      <c r="AM47" s="13">
        <v>736884</v>
      </c>
    </row>
    <row r="48" spans="1:39" x14ac:dyDescent="0.3">
      <c r="A48" s="13" t="s">
        <v>3938</v>
      </c>
      <c r="B48" s="13" t="s">
        <v>4219</v>
      </c>
      <c r="C48" t="str">
        <f t="shared" si="0"/>
        <v>SM 58:9:2/22:6</v>
      </c>
      <c r="D48" t="str">
        <f t="shared" si="9"/>
        <v>58:9:2/22:6</v>
      </c>
      <c r="E48" t="str" cm="1">
        <f t="array" ref="E48:F48">_xlfn.TEXTSPLIT(D48,"/")</f>
        <v>58:9:2</v>
      </c>
      <c r="F48" t="str">
        <v>22:6</v>
      </c>
      <c r="I48" cm="1">
        <f t="array" ref="I48:K48">IF(ISBLANK(E48), "", VALUE(_xlfn.TEXTSPLIT(E48,":")))</f>
        <v>58</v>
      </c>
      <c r="J48">
        <v>9</v>
      </c>
      <c r="K48">
        <v>2</v>
      </c>
      <c r="L48" cm="1">
        <f t="array" ref="L48:M48">IF(ISBLANK(F48), "", VALUE(_xlfn.TEXTSPLIT(F48,":")))</f>
        <v>22</v>
      </c>
      <c r="M48">
        <v>6</v>
      </c>
      <c r="O48" t="str" cm="1">
        <f t="array" ref="O48">IF(ISBLANK(G48), "", VALUE(_xlfn.TEXTSPLIT(G48,":")))</f>
        <v/>
      </c>
      <c r="Q48" t="str" cm="1">
        <f t="array" ref="Q48">IF(ISBLANK(H48), "", VALUE(_xlfn.TEXTSPLIT(H48,":")))</f>
        <v/>
      </c>
      <c r="S48">
        <f t="shared" si="2"/>
        <v>80</v>
      </c>
      <c r="T48">
        <f t="shared" si="3"/>
        <v>15</v>
      </c>
      <c r="U48">
        <f t="shared" si="4"/>
        <v>2</v>
      </c>
      <c r="V48" t="str">
        <f t="shared" si="5"/>
        <v>:2O</v>
      </c>
      <c r="W48" t="str">
        <f t="shared" si="10"/>
        <v>80:15:2O</v>
      </c>
      <c r="X48" t="str">
        <f t="shared" si="7"/>
        <v>SM 80:15:2O</v>
      </c>
      <c r="Y48" t="str">
        <f t="shared" si="8"/>
        <v>SM</v>
      </c>
      <c r="Z48" s="13" t="s">
        <v>3677</v>
      </c>
      <c r="AA48" s="13" t="s">
        <v>3939</v>
      </c>
      <c r="AB48" s="13">
        <v>4975059</v>
      </c>
      <c r="AC48" s="13">
        <v>6747715</v>
      </c>
      <c r="AD48" s="13">
        <v>7282033</v>
      </c>
      <c r="AE48" s="13">
        <v>5288360</v>
      </c>
      <c r="AF48" s="13">
        <v>5413098</v>
      </c>
      <c r="AG48" s="13">
        <v>5333801</v>
      </c>
      <c r="AH48" s="13">
        <v>6902271</v>
      </c>
      <c r="AI48" s="13">
        <v>6320493</v>
      </c>
      <c r="AJ48" s="13">
        <v>5763542</v>
      </c>
      <c r="AK48" s="13">
        <v>5197880</v>
      </c>
      <c r="AL48" s="13">
        <v>6580040</v>
      </c>
      <c r="AM48" s="13">
        <v>6720101</v>
      </c>
    </row>
    <row r="49" spans="1:39" x14ac:dyDescent="0.3">
      <c r="A49" s="13" t="s">
        <v>3852</v>
      </c>
      <c r="B49" s="13" t="s">
        <v>4221</v>
      </c>
      <c r="C49" t="str">
        <f t="shared" si="0"/>
        <v>SM 56:9:2/22:6</v>
      </c>
      <c r="D49" t="str">
        <f t="shared" si="9"/>
        <v>56:9:2/22:6</v>
      </c>
      <c r="E49" t="str" cm="1">
        <f t="array" ref="E49:F49">_xlfn.TEXTSPLIT(D49,"/")</f>
        <v>56:9:2</v>
      </c>
      <c r="F49" t="str">
        <v>22:6</v>
      </c>
      <c r="I49" cm="1">
        <f t="array" ref="I49:K49">IF(ISBLANK(E49), "", VALUE(_xlfn.TEXTSPLIT(E49,":")))</f>
        <v>56</v>
      </c>
      <c r="J49">
        <v>9</v>
      </c>
      <c r="K49">
        <v>2</v>
      </c>
      <c r="L49" cm="1">
        <f t="array" ref="L49:M49">IF(ISBLANK(F49), "", VALUE(_xlfn.TEXTSPLIT(F49,":")))</f>
        <v>22</v>
      </c>
      <c r="M49">
        <v>6</v>
      </c>
      <c r="O49" t="str" cm="1">
        <f t="array" ref="O49">IF(ISBLANK(G49), "", VALUE(_xlfn.TEXTSPLIT(G49,":")))</f>
        <v/>
      </c>
      <c r="Q49" t="str" cm="1">
        <f t="array" ref="Q49">IF(ISBLANK(H49), "", VALUE(_xlfn.TEXTSPLIT(H49,":")))</f>
        <v/>
      </c>
      <c r="S49">
        <f t="shared" si="2"/>
        <v>78</v>
      </c>
      <c r="T49">
        <f t="shared" si="3"/>
        <v>15</v>
      </c>
      <c r="U49">
        <f t="shared" si="4"/>
        <v>2</v>
      </c>
      <c r="V49" t="str">
        <f t="shared" si="5"/>
        <v>:2O</v>
      </c>
      <c r="W49" t="str">
        <f t="shared" si="10"/>
        <v>78:15:2O</v>
      </c>
      <c r="X49" t="str">
        <f t="shared" si="7"/>
        <v>SM 78:15:2O</v>
      </c>
      <c r="Y49" t="str">
        <f t="shared" si="8"/>
        <v>SM</v>
      </c>
      <c r="Z49" s="13" t="s">
        <v>3677</v>
      </c>
      <c r="AA49" s="13" t="s">
        <v>3853</v>
      </c>
      <c r="AB49" s="13">
        <v>346596</v>
      </c>
      <c r="AC49" s="13">
        <v>551191</v>
      </c>
      <c r="AD49" s="13">
        <v>583317</v>
      </c>
      <c r="AE49" s="13">
        <v>330146</v>
      </c>
      <c r="AF49" s="13">
        <v>363431</v>
      </c>
      <c r="AG49" s="13">
        <v>237641</v>
      </c>
      <c r="AH49" s="13">
        <v>529654</v>
      </c>
      <c r="AI49" s="13">
        <v>486863</v>
      </c>
      <c r="AJ49" s="13">
        <v>479403</v>
      </c>
      <c r="AK49" s="13">
        <v>294523</v>
      </c>
      <c r="AL49" s="13">
        <v>383997</v>
      </c>
      <c r="AM49" s="13">
        <v>392557</v>
      </c>
    </row>
    <row r="50" spans="1:39" x14ac:dyDescent="0.3">
      <c r="A50" s="13" t="s">
        <v>3784</v>
      </c>
      <c r="B50" s="13" t="s">
        <v>4222</v>
      </c>
      <c r="C50" t="str">
        <f t="shared" si="0"/>
        <v>SM 54:6:2/22:6</v>
      </c>
      <c r="D50" t="str">
        <f t="shared" si="9"/>
        <v>54:6:2/22:6</v>
      </c>
      <c r="E50" t="str" cm="1">
        <f t="array" ref="E50:F50">_xlfn.TEXTSPLIT(D50,"/")</f>
        <v>54:6:2</v>
      </c>
      <c r="F50" t="str">
        <v>22:6</v>
      </c>
      <c r="I50" cm="1">
        <f t="array" ref="I50:K50">IF(ISBLANK(E50), "", VALUE(_xlfn.TEXTSPLIT(E50,":")))</f>
        <v>54</v>
      </c>
      <c r="J50">
        <v>6</v>
      </c>
      <c r="K50">
        <v>2</v>
      </c>
      <c r="L50" cm="1">
        <f t="array" ref="L50:M50">IF(ISBLANK(F50), "", VALUE(_xlfn.TEXTSPLIT(F50,":")))</f>
        <v>22</v>
      </c>
      <c r="M50">
        <v>6</v>
      </c>
      <c r="O50" t="str" cm="1">
        <f t="array" ref="O50">IF(ISBLANK(G50), "", VALUE(_xlfn.TEXTSPLIT(G50,":")))</f>
        <v/>
      </c>
      <c r="Q50" t="str" cm="1">
        <f t="array" ref="Q50">IF(ISBLANK(H50), "", VALUE(_xlfn.TEXTSPLIT(H50,":")))</f>
        <v/>
      </c>
      <c r="S50">
        <f t="shared" si="2"/>
        <v>76</v>
      </c>
      <c r="T50">
        <f t="shared" si="3"/>
        <v>12</v>
      </c>
      <c r="U50">
        <f t="shared" si="4"/>
        <v>2</v>
      </c>
      <c r="V50" t="str">
        <f t="shared" si="5"/>
        <v>:2O</v>
      </c>
      <c r="W50" t="str">
        <f t="shared" si="10"/>
        <v>76:12:2O</v>
      </c>
      <c r="X50" t="str">
        <f t="shared" si="7"/>
        <v>SM 76:12:2O</v>
      </c>
      <c r="Y50" t="str">
        <f t="shared" si="8"/>
        <v>SM</v>
      </c>
      <c r="Z50" s="13" t="s">
        <v>3677</v>
      </c>
      <c r="AA50" s="13" t="s">
        <v>3785</v>
      </c>
      <c r="AB50" s="13">
        <v>24189735</v>
      </c>
      <c r="AC50" s="13">
        <v>32974003</v>
      </c>
      <c r="AD50" s="13">
        <v>31108355</v>
      </c>
      <c r="AE50" s="13">
        <v>21950064</v>
      </c>
      <c r="AF50" s="13">
        <v>24421715</v>
      </c>
      <c r="AG50" s="13">
        <v>24298976</v>
      </c>
      <c r="AH50" s="13">
        <v>36518968</v>
      </c>
      <c r="AI50" s="13">
        <v>42623273</v>
      </c>
      <c r="AJ50" s="13">
        <v>33608181</v>
      </c>
      <c r="AK50" s="13">
        <v>30430031</v>
      </c>
      <c r="AL50" s="13">
        <v>36476775</v>
      </c>
      <c r="AM50" s="13">
        <v>32358305</v>
      </c>
    </row>
    <row r="51" spans="1:39" x14ac:dyDescent="0.3">
      <c r="A51" s="13" t="s">
        <v>3689</v>
      </c>
      <c r="B51" s="13" t="s">
        <v>4223</v>
      </c>
      <c r="C51" t="str">
        <f t="shared" si="0"/>
        <v>SM 52:6:2/22:6</v>
      </c>
      <c r="D51" t="str">
        <f t="shared" si="9"/>
        <v>52:6:2/22:6</v>
      </c>
      <c r="E51" t="str" cm="1">
        <f t="array" ref="E51:F51">_xlfn.TEXTSPLIT(D51,"/")</f>
        <v>52:6:2</v>
      </c>
      <c r="F51" t="str">
        <v>22:6</v>
      </c>
      <c r="I51" cm="1">
        <f t="array" ref="I51:K51">IF(ISBLANK(E51), "", VALUE(_xlfn.TEXTSPLIT(E51,":")))</f>
        <v>52</v>
      </c>
      <c r="J51">
        <v>6</v>
      </c>
      <c r="K51">
        <v>2</v>
      </c>
      <c r="L51" cm="1">
        <f t="array" ref="L51:M51">IF(ISBLANK(F51), "", VALUE(_xlfn.TEXTSPLIT(F51,":")))</f>
        <v>22</v>
      </c>
      <c r="M51">
        <v>6</v>
      </c>
      <c r="O51" t="str" cm="1">
        <f t="array" ref="O51">IF(ISBLANK(G51), "", VALUE(_xlfn.TEXTSPLIT(G51,":")))</f>
        <v/>
      </c>
      <c r="Q51" t="str" cm="1">
        <f t="array" ref="Q51">IF(ISBLANK(H51), "", VALUE(_xlfn.TEXTSPLIT(H51,":")))</f>
        <v/>
      </c>
      <c r="S51">
        <f t="shared" si="2"/>
        <v>74</v>
      </c>
      <c r="T51">
        <f t="shared" si="3"/>
        <v>12</v>
      </c>
      <c r="U51">
        <f t="shared" si="4"/>
        <v>2</v>
      </c>
      <c r="V51" t="str">
        <f t="shared" si="5"/>
        <v>:2O</v>
      </c>
      <c r="W51" t="str">
        <f t="shared" si="10"/>
        <v>74:12:2O</v>
      </c>
      <c r="X51" t="str">
        <f t="shared" si="7"/>
        <v>SM 74:12:2O</v>
      </c>
      <c r="Y51" t="str">
        <f t="shared" si="8"/>
        <v>SM</v>
      </c>
      <c r="Z51" s="13" t="s">
        <v>3677</v>
      </c>
      <c r="AA51" s="13" t="s">
        <v>3690</v>
      </c>
      <c r="AB51" s="13">
        <v>261711</v>
      </c>
      <c r="AC51" s="13">
        <v>416824</v>
      </c>
      <c r="AD51" s="13">
        <v>351181</v>
      </c>
      <c r="AE51" s="13">
        <v>290008</v>
      </c>
      <c r="AF51" s="13">
        <v>310567</v>
      </c>
      <c r="AG51" s="13">
        <v>338642</v>
      </c>
      <c r="AH51" s="13">
        <v>370554</v>
      </c>
      <c r="AI51" s="13">
        <v>462791</v>
      </c>
      <c r="AJ51" s="13">
        <v>302397</v>
      </c>
      <c r="AK51" s="13">
        <v>392561</v>
      </c>
      <c r="AL51" s="13">
        <v>554004</v>
      </c>
      <c r="AM51" s="13">
        <v>559150</v>
      </c>
    </row>
    <row r="52" spans="1:39" x14ac:dyDescent="0.3">
      <c r="A52" s="13" t="s">
        <v>3957</v>
      </c>
      <c r="B52" s="13" t="s">
        <v>4224</v>
      </c>
      <c r="C52" t="str">
        <f t="shared" si="0"/>
        <v>SM 58:6:2/22:6</v>
      </c>
      <c r="D52" t="str">
        <f t="shared" si="9"/>
        <v>58:6:2/22:6</v>
      </c>
      <c r="E52" t="str" cm="1">
        <f t="array" ref="E52:F52">_xlfn.TEXTSPLIT(D52,"/")</f>
        <v>58:6:2</v>
      </c>
      <c r="F52" t="str">
        <v>22:6</v>
      </c>
      <c r="I52" cm="1">
        <f t="array" ref="I52:K52">IF(ISBLANK(E52), "", VALUE(_xlfn.TEXTSPLIT(E52,":")))</f>
        <v>58</v>
      </c>
      <c r="J52">
        <v>6</v>
      </c>
      <c r="K52">
        <v>2</v>
      </c>
      <c r="L52" cm="1">
        <f t="array" ref="L52:M52">IF(ISBLANK(F52), "", VALUE(_xlfn.TEXTSPLIT(F52,":")))</f>
        <v>22</v>
      </c>
      <c r="M52">
        <v>6</v>
      </c>
      <c r="O52" t="str" cm="1">
        <f t="array" ref="O52">IF(ISBLANK(G52), "", VALUE(_xlfn.TEXTSPLIT(G52,":")))</f>
        <v/>
      </c>
      <c r="Q52" t="str" cm="1">
        <f t="array" ref="Q52">IF(ISBLANK(H52), "", VALUE(_xlfn.TEXTSPLIT(H52,":")))</f>
        <v/>
      </c>
      <c r="S52">
        <f t="shared" si="2"/>
        <v>80</v>
      </c>
      <c r="T52">
        <f t="shared" si="3"/>
        <v>12</v>
      </c>
      <c r="U52">
        <f t="shared" si="4"/>
        <v>2</v>
      </c>
      <c r="V52" t="str">
        <f t="shared" si="5"/>
        <v>:2O</v>
      </c>
      <c r="W52" t="str">
        <f t="shared" si="10"/>
        <v>80:12:2O</v>
      </c>
      <c r="X52" t="str">
        <f t="shared" si="7"/>
        <v>SM 80:12:2O</v>
      </c>
      <c r="Y52" t="str">
        <f t="shared" si="8"/>
        <v>SM</v>
      </c>
      <c r="Z52" s="13" t="s">
        <v>3677</v>
      </c>
      <c r="AA52" s="13" t="s">
        <v>3958</v>
      </c>
      <c r="AB52" s="13">
        <v>1906845</v>
      </c>
      <c r="AC52" s="13">
        <v>2555361</v>
      </c>
      <c r="AD52" s="13">
        <v>2702312</v>
      </c>
      <c r="AE52" s="13">
        <v>1715771</v>
      </c>
      <c r="AF52" s="13">
        <v>2306397</v>
      </c>
      <c r="AG52" s="13">
        <v>1565487</v>
      </c>
      <c r="AH52" s="13">
        <v>1984305</v>
      </c>
      <c r="AI52" s="13">
        <v>2754358</v>
      </c>
      <c r="AJ52" s="13">
        <v>1833079</v>
      </c>
      <c r="AK52" s="13">
        <v>1713409</v>
      </c>
      <c r="AL52" s="13">
        <v>1885050</v>
      </c>
      <c r="AM52" s="13">
        <v>2014661</v>
      </c>
    </row>
    <row r="53" spans="1:39" x14ac:dyDescent="0.3">
      <c r="A53" s="13" t="s">
        <v>4011</v>
      </c>
      <c r="B53" s="13" t="s">
        <v>4220</v>
      </c>
      <c r="C53" t="str">
        <f t="shared" si="0"/>
        <v>SM 60:9:2/22:6</v>
      </c>
      <c r="D53" t="str">
        <f t="shared" si="9"/>
        <v>60:9:2/22:6</v>
      </c>
      <c r="E53" t="str" cm="1">
        <f t="array" ref="E53:F53">_xlfn.TEXTSPLIT(D53,"/")</f>
        <v>60:9:2</v>
      </c>
      <c r="F53" t="str">
        <v>22:6</v>
      </c>
      <c r="I53" cm="1">
        <f t="array" ref="I53:K53">IF(ISBLANK(E53), "", VALUE(_xlfn.TEXTSPLIT(E53,":")))</f>
        <v>60</v>
      </c>
      <c r="J53">
        <v>9</v>
      </c>
      <c r="K53">
        <v>2</v>
      </c>
      <c r="L53" cm="1">
        <f t="array" ref="L53:M53">IF(ISBLANK(F53), "", VALUE(_xlfn.TEXTSPLIT(F53,":")))</f>
        <v>22</v>
      </c>
      <c r="M53">
        <v>6</v>
      </c>
      <c r="O53" t="str" cm="1">
        <f t="array" ref="O53">IF(ISBLANK(G53), "", VALUE(_xlfn.TEXTSPLIT(G53,":")))</f>
        <v/>
      </c>
      <c r="Q53" t="str" cm="1">
        <f t="array" ref="Q53">IF(ISBLANK(H53), "", VALUE(_xlfn.TEXTSPLIT(H53,":")))</f>
        <v/>
      </c>
      <c r="S53">
        <f t="shared" si="2"/>
        <v>82</v>
      </c>
      <c r="T53">
        <f t="shared" si="3"/>
        <v>15</v>
      </c>
      <c r="U53">
        <f t="shared" si="4"/>
        <v>2</v>
      </c>
      <c r="V53" t="str">
        <f t="shared" si="5"/>
        <v>:2O</v>
      </c>
      <c r="W53" t="str">
        <f t="shared" si="10"/>
        <v>82:15:2O</v>
      </c>
      <c r="X53" t="str">
        <f t="shared" si="7"/>
        <v>SM 82:15:2O</v>
      </c>
      <c r="Y53" t="str">
        <f t="shared" si="8"/>
        <v>SM</v>
      </c>
      <c r="Z53" s="13" t="s">
        <v>3677</v>
      </c>
      <c r="AA53" s="13" t="s">
        <v>4012</v>
      </c>
      <c r="AB53" s="13">
        <v>164543</v>
      </c>
      <c r="AC53" s="13">
        <v>418237</v>
      </c>
      <c r="AD53" s="13">
        <v>601450</v>
      </c>
      <c r="AE53" s="13">
        <v>233254</v>
      </c>
      <c r="AF53" s="13">
        <v>233362</v>
      </c>
      <c r="AG53" s="13">
        <v>269161</v>
      </c>
      <c r="AH53" s="13">
        <v>584261</v>
      </c>
      <c r="AI53" s="13">
        <v>469505</v>
      </c>
      <c r="AJ53" s="13">
        <v>300769</v>
      </c>
      <c r="AK53" s="13">
        <v>197194</v>
      </c>
      <c r="AL53" s="13">
        <v>279003</v>
      </c>
      <c r="AM53" s="13">
        <v>467691</v>
      </c>
    </row>
    <row r="54" spans="1:39" x14ac:dyDescent="0.3">
      <c r="A54" s="13" t="s">
        <v>3873</v>
      </c>
      <c r="B54" s="13" t="s">
        <v>4225</v>
      </c>
      <c r="C54" t="str">
        <f t="shared" si="0"/>
        <v>SM 56:6:2/22:6</v>
      </c>
      <c r="D54" t="str">
        <f t="shared" si="9"/>
        <v>56:6:2/22:6</v>
      </c>
      <c r="E54" t="str" cm="1">
        <f t="array" ref="E54:F54">_xlfn.TEXTSPLIT(D54,"/")</f>
        <v>56:6:2</v>
      </c>
      <c r="F54" t="str">
        <v>22:6</v>
      </c>
      <c r="I54" cm="1">
        <f t="array" ref="I54:K54">IF(ISBLANK(E54), "", VALUE(_xlfn.TEXTSPLIT(E54,":")))</f>
        <v>56</v>
      </c>
      <c r="J54">
        <v>6</v>
      </c>
      <c r="K54">
        <v>2</v>
      </c>
      <c r="L54" cm="1">
        <f t="array" ref="L54:M54">IF(ISBLANK(F54), "", VALUE(_xlfn.TEXTSPLIT(F54,":")))</f>
        <v>22</v>
      </c>
      <c r="M54">
        <v>6</v>
      </c>
      <c r="O54" t="str" cm="1">
        <f t="array" ref="O54">IF(ISBLANK(G54), "", VALUE(_xlfn.TEXTSPLIT(G54,":")))</f>
        <v/>
      </c>
      <c r="Q54" t="str" cm="1">
        <f t="array" ref="Q54">IF(ISBLANK(H54), "", VALUE(_xlfn.TEXTSPLIT(H54,":")))</f>
        <v/>
      </c>
      <c r="S54">
        <f t="shared" si="2"/>
        <v>78</v>
      </c>
      <c r="T54">
        <f t="shared" si="3"/>
        <v>12</v>
      </c>
      <c r="U54">
        <f t="shared" si="4"/>
        <v>2</v>
      </c>
      <c r="V54" t="str">
        <f t="shared" si="5"/>
        <v>:2O</v>
      </c>
      <c r="W54" t="str">
        <f t="shared" si="10"/>
        <v>78:12:2O</v>
      </c>
      <c r="X54" t="str">
        <f t="shared" si="7"/>
        <v>SM 78:12:2O</v>
      </c>
      <c r="Y54" t="str">
        <f t="shared" si="8"/>
        <v>SM</v>
      </c>
      <c r="Z54" s="13" t="s">
        <v>3677</v>
      </c>
      <c r="AA54" s="13" t="s">
        <v>3874</v>
      </c>
      <c r="AB54" s="13">
        <v>175340421</v>
      </c>
      <c r="AC54" s="13">
        <v>228753064</v>
      </c>
      <c r="AD54" s="13">
        <v>235766976</v>
      </c>
      <c r="AE54" s="13">
        <v>137015027</v>
      </c>
      <c r="AF54" s="13">
        <v>153213490</v>
      </c>
      <c r="AG54" s="13">
        <v>154541642</v>
      </c>
      <c r="AH54" s="13">
        <v>196401328</v>
      </c>
      <c r="AI54" s="13">
        <v>229704164</v>
      </c>
      <c r="AJ54" s="13">
        <v>174427253</v>
      </c>
      <c r="AK54" s="13">
        <v>152940411</v>
      </c>
      <c r="AL54" s="13">
        <v>178393618</v>
      </c>
      <c r="AM54" s="13">
        <v>159579692</v>
      </c>
    </row>
    <row r="55" spans="1:39" x14ac:dyDescent="0.3">
      <c r="A55" s="13" t="s">
        <v>3873</v>
      </c>
      <c r="B55" s="13" t="s">
        <v>4225</v>
      </c>
      <c r="C55" t="str">
        <f t="shared" si="0"/>
        <v>SM 56:6:2/22:6</v>
      </c>
      <c r="D55" t="str">
        <f t="shared" si="9"/>
        <v>56:6:2/22:6</v>
      </c>
      <c r="E55" t="str" cm="1">
        <f t="array" ref="E55:F55">_xlfn.TEXTSPLIT(D55,"/")</f>
        <v>56:6:2</v>
      </c>
      <c r="F55" t="str">
        <v>22:6</v>
      </c>
      <c r="I55" cm="1">
        <f t="array" ref="I55:K55">IF(ISBLANK(E55), "", VALUE(_xlfn.TEXTSPLIT(E55,":")))</f>
        <v>56</v>
      </c>
      <c r="J55">
        <v>6</v>
      </c>
      <c r="K55">
        <v>2</v>
      </c>
      <c r="L55" cm="1">
        <f t="array" ref="L55:M55">IF(ISBLANK(F55), "", VALUE(_xlfn.TEXTSPLIT(F55,":")))</f>
        <v>22</v>
      </c>
      <c r="M55">
        <v>6</v>
      </c>
      <c r="O55" t="str" cm="1">
        <f t="array" ref="O55">IF(ISBLANK(G55), "", VALUE(_xlfn.TEXTSPLIT(G55,":")))</f>
        <v/>
      </c>
      <c r="Q55" t="str" cm="1">
        <f t="array" ref="Q55">IF(ISBLANK(H55), "", VALUE(_xlfn.TEXTSPLIT(H55,":")))</f>
        <v/>
      </c>
      <c r="S55">
        <f t="shared" si="2"/>
        <v>78</v>
      </c>
      <c r="T55">
        <f t="shared" si="3"/>
        <v>12</v>
      </c>
      <c r="U55">
        <f t="shared" si="4"/>
        <v>2</v>
      </c>
      <c r="V55" t="str">
        <f t="shared" si="5"/>
        <v>:2O</v>
      </c>
      <c r="W55" t="str">
        <f t="shared" si="10"/>
        <v>78:12:2O</v>
      </c>
      <c r="X55" t="str">
        <f t="shared" si="7"/>
        <v>SM 78:12:2O</v>
      </c>
      <c r="Y55" t="str">
        <f t="shared" si="8"/>
        <v>SM</v>
      </c>
      <c r="Z55" s="13" t="s">
        <v>3677</v>
      </c>
      <c r="AA55" s="13" t="s">
        <v>3874</v>
      </c>
      <c r="AB55" s="13">
        <v>13781540</v>
      </c>
      <c r="AC55" s="13">
        <v>17857696</v>
      </c>
      <c r="AD55" s="13">
        <v>19680959</v>
      </c>
      <c r="AE55" s="13">
        <v>14680008</v>
      </c>
      <c r="AF55" s="13">
        <v>15689273</v>
      </c>
      <c r="AG55" s="13">
        <v>14503289</v>
      </c>
      <c r="AH55" s="13">
        <v>18834498</v>
      </c>
      <c r="AI55" s="13">
        <v>20956389</v>
      </c>
      <c r="AJ55" s="13">
        <v>15390655</v>
      </c>
      <c r="AK55" s="13">
        <v>16484800</v>
      </c>
      <c r="AL55" s="13">
        <v>19316067</v>
      </c>
      <c r="AM55" s="13">
        <v>17841380</v>
      </c>
    </row>
    <row r="56" spans="1:39" x14ac:dyDescent="0.3">
      <c r="A56" s="13" t="s">
        <v>3957</v>
      </c>
      <c r="B56" s="13" t="s">
        <v>4224</v>
      </c>
      <c r="C56" t="str">
        <f t="shared" si="0"/>
        <v>SM 58:6:2/22:6</v>
      </c>
      <c r="D56" t="str">
        <f t="shared" si="9"/>
        <v>58:6:2/22:6</v>
      </c>
      <c r="E56" t="str" cm="1">
        <f t="array" ref="E56:F56">_xlfn.TEXTSPLIT(D56,"/")</f>
        <v>58:6:2</v>
      </c>
      <c r="F56" t="str">
        <v>22:6</v>
      </c>
      <c r="I56" cm="1">
        <f t="array" ref="I56:K56">IF(ISBLANK(E56), "", VALUE(_xlfn.TEXTSPLIT(E56,":")))</f>
        <v>58</v>
      </c>
      <c r="J56">
        <v>6</v>
      </c>
      <c r="K56">
        <v>2</v>
      </c>
      <c r="L56" cm="1">
        <f t="array" ref="L56:M56">IF(ISBLANK(F56), "", VALUE(_xlfn.TEXTSPLIT(F56,":")))</f>
        <v>22</v>
      </c>
      <c r="M56">
        <v>6</v>
      </c>
      <c r="O56" t="str" cm="1">
        <f t="array" ref="O56">IF(ISBLANK(G56), "", VALUE(_xlfn.TEXTSPLIT(G56,":")))</f>
        <v/>
      </c>
      <c r="Q56" t="str" cm="1">
        <f t="array" ref="Q56">IF(ISBLANK(H56), "", VALUE(_xlfn.TEXTSPLIT(H56,":")))</f>
        <v/>
      </c>
      <c r="S56">
        <f t="shared" si="2"/>
        <v>80</v>
      </c>
      <c r="T56">
        <f t="shared" si="3"/>
        <v>12</v>
      </c>
      <c r="U56">
        <f t="shared" si="4"/>
        <v>2</v>
      </c>
      <c r="V56" t="str">
        <f t="shared" si="5"/>
        <v>:2O</v>
      </c>
      <c r="W56" t="str">
        <f t="shared" si="10"/>
        <v>80:12:2O</v>
      </c>
      <c r="X56" t="str">
        <f t="shared" si="7"/>
        <v>SM 80:12:2O</v>
      </c>
      <c r="Y56" t="str">
        <f t="shared" si="8"/>
        <v>SM</v>
      </c>
      <c r="Z56" s="13" t="s">
        <v>3677</v>
      </c>
      <c r="AA56" s="13" t="s">
        <v>3958</v>
      </c>
      <c r="AB56" s="13">
        <v>2685298</v>
      </c>
      <c r="AC56" s="13">
        <v>3385024</v>
      </c>
      <c r="AD56" s="13">
        <v>3085787</v>
      </c>
      <c r="AE56" s="13">
        <v>2106100</v>
      </c>
      <c r="AF56" s="13">
        <v>2100579</v>
      </c>
      <c r="AG56" s="13">
        <v>2072377</v>
      </c>
      <c r="AH56" s="13">
        <v>3298667</v>
      </c>
      <c r="AI56" s="13">
        <v>3833387</v>
      </c>
      <c r="AJ56" s="13">
        <v>3019064</v>
      </c>
      <c r="AK56" s="13">
        <v>2035216</v>
      </c>
      <c r="AL56" s="13">
        <v>3169511</v>
      </c>
      <c r="AM56" s="13">
        <v>2297470</v>
      </c>
    </row>
    <row r="57" spans="1:39" x14ac:dyDescent="0.3">
      <c r="A57" s="13" t="s">
        <v>4028</v>
      </c>
      <c r="B57" s="13" t="s">
        <v>4226</v>
      </c>
      <c r="C57" t="str">
        <f t="shared" si="0"/>
        <v>SM 60:6:2/22:6</v>
      </c>
      <c r="D57" t="str">
        <f t="shared" si="9"/>
        <v>60:6:2/22:6</v>
      </c>
      <c r="E57" t="str" cm="1">
        <f t="array" ref="E57:F57">_xlfn.TEXTSPLIT(D57,"/")</f>
        <v>60:6:2</v>
      </c>
      <c r="F57" t="str">
        <v>22:6</v>
      </c>
      <c r="I57" cm="1">
        <f t="array" ref="I57:K57">IF(ISBLANK(E57), "", VALUE(_xlfn.TEXTSPLIT(E57,":")))</f>
        <v>60</v>
      </c>
      <c r="J57">
        <v>6</v>
      </c>
      <c r="K57">
        <v>2</v>
      </c>
      <c r="L57" cm="1">
        <f t="array" ref="L57:M57">IF(ISBLANK(F57), "", VALUE(_xlfn.TEXTSPLIT(F57,":")))</f>
        <v>22</v>
      </c>
      <c r="M57">
        <v>6</v>
      </c>
      <c r="O57" t="str" cm="1">
        <f t="array" ref="O57">IF(ISBLANK(G57), "", VALUE(_xlfn.TEXTSPLIT(G57,":")))</f>
        <v/>
      </c>
      <c r="Q57" t="str" cm="1">
        <f t="array" ref="Q57">IF(ISBLANK(H57), "", VALUE(_xlfn.TEXTSPLIT(H57,":")))</f>
        <v/>
      </c>
      <c r="S57">
        <f t="shared" si="2"/>
        <v>82</v>
      </c>
      <c r="T57">
        <f t="shared" si="3"/>
        <v>12</v>
      </c>
      <c r="U57">
        <f t="shared" si="4"/>
        <v>2</v>
      </c>
      <c r="V57" t="str">
        <f t="shared" si="5"/>
        <v>:2O</v>
      </c>
      <c r="W57" t="str">
        <f t="shared" si="10"/>
        <v>82:12:2O</v>
      </c>
      <c r="X57" t="str">
        <f t="shared" si="7"/>
        <v>SM 82:12:2O</v>
      </c>
      <c r="Y57" t="str">
        <f t="shared" si="8"/>
        <v>SM</v>
      </c>
      <c r="Z57" s="13" t="s">
        <v>3677</v>
      </c>
      <c r="AA57" s="13" t="s">
        <v>4029</v>
      </c>
      <c r="AB57" s="13">
        <v>5033834</v>
      </c>
      <c r="AC57" s="13">
        <v>7990025</v>
      </c>
      <c r="AD57" s="13">
        <v>9053696</v>
      </c>
      <c r="AE57" s="13">
        <v>2349741</v>
      </c>
      <c r="AF57" s="13">
        <v>3490446</v>
      </c>
      <c r="AG57" s="13">
        <v>2825875</v>
      </c>
      <c r="AH57" s="13">
        <v>2688043</v>
      </c>
      <c r="AI57" s="13">
        <v>4229588</v>
      </c>
      <c r="AJ57" s="13">
        <v>2328223</v>
      </c>
      <c r="AK57" s="13">
        <v>1648693</v>
      </c>
      <c r="AL57" s="13">
        <v>2110387</v>
      </c>
      <c r="AM57" s="13">
        <v>1973989</v>
      </c>
    </row>
    <row r="58" spans="1:39" x14ac:dyDescent="0.3">
      <c r="A58" t="s">
        <v>3915</v>
      </c>
      <c r="B58" t="s">
        <v>4227</v>
      </c>
      <c r="C58" t="str">
        <f t="shared" si="0"/>
        <v>SM 57:7:2/22:6</v>
      </c>
      <c r="D58" t="str">
        <f t="shared" si="9"/>
        <v>57:7:2/22:6</v>
      </c>
      <c r="E58" t="str" cm="1">
        <f t="array" ref="E58:F58">_xlfn.TEXTSPLIT(D58,"/")</f>
        <v>57:7:2</v>
      </c>
      <c r="F58" t="str">
        <v>22:6</v>
      </c>
      <c r="I58" cm="1">
        <f t="array" ref="I58:K58">IF(ISBLANK(E58), "", VALUE(_xlfn.TEXTSPLIT(E58,":")))</f>
        <v>57</v>
      </c>
      <c r="J58">
        <v>7</v>
      </c>
      <c r="K58">
        <v>2</v>
      </c>
      <c r="L58" cm="1">
        <f t="array" ref="L58:M58">IF(ISBLANK(F58), "", VALUE(_xlfn.TEXTSPLIT(F58,":")))</f>
        <v>22</v>
      </c>
      <c r="M58">
        <v>6</v>
      </c>
      <c r="O58" t="str" cm="1">
        <f t="array" ref="O58">IF(ISBLANK(G58), "", VALUE(_xlfn.TEXTSPLIT(G58,":")))</f>
        <v/>
      </c>
      <c r="Q58" t="str" cm="1">
        <f t="array" ref="Q58">IF(ISBLANK(H58), "", VALUE(_xlfn.TEXTSPLIT(H58,":")))</f>
        <v/>
      </c>
      <c r="S58">
        <f t="shared" si="2"/>
        <v>79</v>
      </c>
      <c r="T58">
        <f t="shared" si="3"/>
        <v>13</v>
      </c>
      <c r="U58">
        <f t="shared" si="4"/>
        <v>2</v>
      </c>
      <c r="V58" t="str">
        <f t="shared" si="5"/>
        <v>:2O</v>
      </c>
      <c r="W58" t="str">
        <f t="shared" si="10"/>
        <v>79:13:2O</v>
      </c>
      <c r="X58" t="str">
        <f t="shared" si="7"/>
        <v>SM 79:13:2O</v>
      </c>
      <c r="Y58" t="str">
        <f t="shared" si="8"/>
        <v>SM</v>
      </c>
      <c r="Z58" t="s">
        <v>3677</v>
      </c>
      <c r="AA58" t="s">
        <v>3916</v>
      </c>
      <c r="AB58">
        <v>69716</v>
      </c>
      <c r="AC58">
        <v>128214</v>
      </c>
      <c r="AD58">
        <v>117494</v>
      </c>
      <c r="AE58">
        <v>46643</v>
      </c>
      <c r="AF58">
        <v>46363</v>
      </c>
      <c r="AG58">
        <v>67903</v>
      </c>
      <c r="AH58">
        <v>140466</v>
      </c>
      <c r="AI58">
        <v>115631</v>
      </c>
      <c r="AJ58">
        <v>98736</v>
      </c>
      <c r="AK58">
        <v>24327</v>
      </c>
      <c r="AL58">
        <v>57322</v>
      </c>
      <c r="AM58">
        <v>51764</v>
      </c>
    </row>
    <row r="59" spans="1:39" x14ac:dyDescent="0.3">
      <c r="A59" t="s">
        <v>3979</v>
      </c>
      <c r="B59" t="s">
        <v>4228</v>
      </c>
      <c r="C59" t="str">
        <f t="shared" si="0"/>
        <v>SM 59:6:2/22:6</v>
      </c>
      <c r="D59" t="str">
        <f t="shared" si="9"/>
        <v>59:6:2/22:6</v>
      </c>
      <c r="E59" t="str" cm="1">
        <f t="array" ref="E59:F59">_xlfn.TEXTSPLIT(D59,"/")</f>
        <v>59:6:2</v>
      </c>
      <c r="F59" t="str">
        <v>22:6</v>
      </c>
      <c r="I59" cm="1">
        <f t="array" ref="I59:K59">IF(ISBLANK(E59), "", VALUE(_xlfn.TEXTSPLIT(E59,":")))</f>
        <v>59</v>
      </c>
      <c r="J59">
        <v>6</v>
      </c>
      <c r="K59">
        <v>2</v>
      </c>
      <c r="L59" cm="1">
        <f t="array" ref="L59:M59">IF(ISBLANK(F59), "", VALUE(_xlfn.TEXTSPLIT(F59,":")))</f>
        <v>22</v>
      </c>
      <c r="M59">
        <v>6</v>
      </c>
      <c r="O59" t="str" cm="1">
        <f t="array" ref="O59">IF(ISBLANK(G59), "", VALUE(_xlfn.TEXTSPLIT(G59,":")))</f>
        <v/>
      </c>
      <c r="Q59" t="str" cm="1">
        <f t="array" ref="Q59">IF(ISBLANK(H59), "", VALUE(_xlfn.TEXTSPLIT(H59,":")))</f>
        <v/>
      </c>
      <c r="S59">
        <f t="shared" si="2"/>
        <v>81</v>
      </c>
      <c r="T59">
        <f t="shared" si="3"/>
        <v>12</v>
      </c>
      <c r="U59">
        <f t="shared" si="4"/>
        <v>2</v>
      </c>
      <c r="V59" t="str">
        <f t="shared" si="5"/>
        <v>:2O</v>
      </c>
      <c r="W59" t="str">
        <f t="shared" si="10"/>
        <v>81:12:2O</v>
      </c>
      <c r="X59" t="str">
        <f t="shared" si="7"/>
        <v>SM 81:12:2O</v>
      </c>
      <c r="Y59" t="str">
        <f t="shared" si="8"/>
        <v>SM</v>
      </c>
      <c r="Z59" t="s">
        <v>3677</v>
      </c>
      <c r="AA59" t="s">
        <v>3980</v>
      </c>
      <c r="AB59">
        <v>201425</v>
      </c>
      <c r="AC59">
        <v>514129</v>
      </c>
      <c r="AD59">
        <v>628151</v>
      </c>
      <c r="AE59">
        <v>197677</v>
      </c>
      <c r="AF59">
        <v>149760</v>
      </c>
      <c r="AG59">
        <v>169015</v>
      </c>
      <c r="AH59">
        <v>176438</v>
      </c>
      <c r="AI59">
        <v>297841</v>
      </c>
      <c r="AJ59">
        <v>218583</v>
      </c>
      <c r="AK59">
        <v>0</v>
      </c>
      <c r="AL59">
        <v>48100</v>
      </c>
      <c r="AM59">
        <v>40025</v>
      </c>
    </row>
    <row r="60" spans="1:39" x14ac:dyDescent="0.3">
      <c r="A60" t="s">
        <v>1021</v>
      </c>
      <c r="B60" t="s">
        <v>4164</v>
      </c>
      <c r="C60" t="str">
        <f t="shared" si="0"/>
        <v>Cer 12:0:2/21:1:2</v>
      </c>
      <c r="D60" t="str">
        <f t="shared" si="9"/>
        <v>12:0:2/21:1:2</v>
      </c>
      <c r="E60" t="str" cm="1">
        <f t="array" ref="E60:F60">_xlfn.TEXTSPLIT(D60,"/")</f>
        <v>12:0:2</v>
      </c>
      <c r="F60" t="str">
        <v>21:1:2</v>
      </c>
      <c r="I60" cm="1">
        <f t="array" ref="I60:K60">IF(ISBLANK(E60), "", VALUE(_xlfn.TEXTSPLIT(E60,":")))</f>
        <v>12</v>
      </c>
      <c r="J60">
        <v>0</v>
      </c>
      <c r="K60">
        <v>2</v>
      </c>
      <c r="L60" cm="1">
        <f t="array" ref="L60:N60">IF(ISBLANK(F60), "", VALUE(_xlfn.TEXTSPLIT(F60,":")))</f>
        <v>21</v>
      </c>
      <c r="M60">
        <v>1</v>
      </c>
      <c r="N60">
        <v>2</v>
      </c>
      <c r="O60" t="str" cm="1">
        <f t="array" ref="O60">IF(ISBLANK(G60), "", VALUE(_xlfn.TEXTSPLIT(G60,":")))</f>
        <v/>
      </c>
      <c r="Q60" t="str" cm="1">
        <f t="array" ref="Q60">IF(ISBLANK(H60), "", VALUE(_xlfn.TEXTSPLIT(H60,":")))</f>
        <v/>
      </c>
      <c r="S60">
        <f t="shared" si="2"/>
        <v>33</v>
      </c>
      <c r="T60">
        <f t="shared" si="3"/>
        <v>1</v>
      </c>
      <c r="U60">
        <f t="shared" si="4"/>
        <v>4</v>
      </c>
      <c r="V60" t="str">
        <f t="shared" si="5"/>
        <v>:4O</v>
      </c>
      <c r="W60" t="str">
        <f t="shared" si="10"/>
        <v>33:1:4O</v>
      </c>
      <c r="X60" t="str">
        <f t="shared" si="7"/>
        <v>Cer 33:1:4O</v>
      </c>
      <c r="Y60" t="str">
        <f t="shared" si="8"/>
        <v>Cer</v>
      </c>
      <c r="Z60" t="s">
        <v>876</v>
      </c>
      <c r="AA60" t="s">
        <v>1022</v>
      </c>
      <c r="AB60">
        <v>97069</v>
      </c>
      <c r="AC60">
        <v>178139</v>
      </c>
      <c r="AD60">
        <v>164799</v>
      </c>
      <c r="AE60">
        <v>92463</v>
      </c>
      <c r="AF60">
        <v>120300</v>
      </c>
      <c r="AG60">
        <v>177758</v>
      </c>
      <c r="AH60">
        <v>468551</v>
      </c>
      <c r="AI60">
        <v>306164</v>
      </c>
      <c r="AJ60">
        <v>261516</v>
      </c>
      <c r="AK60">
        <v>225465</v>
      </c>
      <c r="AL60">
        <v>230125</v>
      </c>
      <c r="AM60">
        <v>272038</v>
      </c>
    </row>
    <row r="61" spans="1:39" x14ac:dyDescent="0.3">
      <c r="A61" t="s">
        <v>911</v>
      </c>
      <c r="B61" t="s">
        <v>4165</v>
      </c>
      <c r="C61" t="str">
        <f t="shared" si="0"/>
        <v>Cer 12:0:2/19:1:2</v>
      </c>
      <c r="D61" t="str">
        <f t="shared" si="9"/>
        <v>12:0:2/19:1:2</v>
      </c>
      <c r="E61" t="str" cm="1">
        <f t="array" ref="E61:F61">_xlfn.TEXTSPLIT(D61,"/")</f>
        <v>12:0:2</v>
      </c>
      <c r="F61" t="str">
        <v>19:1:2</v>
      </c>
      <c r="I61" cm="1">
        <f t="array" ref="I61:K61">IF(ISBLANK(E61), "", VALUE(_xlfn.TEXTSPLIT(E61,":")))</f>
        <v>12</v>
      </c>
      <c r="J61">
        <v>0</v>
      </c>
      <c r="K61">
        <v>2</v>
      </c>
      <c r="L61" cm="1">
        <f t="array" ref="L61:N61">IF(ISBLANK(F61), "", VALUE(_xlfn.TEXTSPLIT(F61,":")))</f>
        <v>19</v>
      </c>
      <c r="M61">
        <v>1</v>
      </c>
      <c r="N61">
        <v>2</v>
      </c>
      <c r="O61" t="str" cm="1">
        <f t="array" ref="O61">IF(ISBLANK(G61), "", VALUE(_xlfn.TEXTSPLIT(G61,":")))</f>
        <v/>
      </c>
      <c r="Q61" t="str" cm="1">
        <f t="array" ref="Q61">IF(ISBLANK(H61), "", VALUE(_xlfn.TEXTSPLIT(H61,":")))</f>
        <v/>
      </c>
      <c r="S61">
        <f t="shared" si="2"/>
        <v>31</v>
      </c>
      <c r="T61">
        <f t="shared" si="3"/>
        <v>1</v>
      </c>
      <c r="U61">
        <f t="shared" si="4"/>
        <v>4</v>
      </c>
      <c r="V61" t="str">
        <f t="shared" si="5"/>
        <v>:4O</v>
      </c>
      <c r="W61" t="str">
        <f t="shared" si="10"/>
        <v>31:1:4O</v>
      </c>
      <c r="X61" t="str">
        <f t="shared" si="7"/>
        <v>Cer 31:1:4O</v>
      </c>
      <c r="Y61" t="str">
        <f t="shared" si="8"/>
        <v>Cer</v>
      </c>
      <c r="Z61" t="s">
        <v>876</v>
      </c>
      <c r="AA61" t="s">
        <v>912</v>
      </c>
      <c r="AB61">
        <v>103490</v>
      </c>
      <c r="AC61">
        <v>247958</v>
      </c>
      <c r="AD61">
        <v>187306</v>
      </c>
      <c r="AE61">
        <v>248744</v>
      </c>
      <c r="AF61">
        <v>322528</v>
      </c>
      <c r="AG61">
        <v>289252</v>
      </c>
      <c r="AH61">
        <v>326987</v>
      </c>
      <c r="AI61">
        <v>377380</v>
      </c>
      <c r="AJ61">
        <v>371455</v>
      </c>
      <c r="AK61">
        <v>348798</v>
      </c>
      <c r="AL61">
        <v>356548</v>
      </c>
      <c r="AM61">
        <v>362682</v>
      </c>
    </row>
    <row r="62" spans="1:39" x14ac:dyDescent="0.3">
      <c r="A62" t="s">
        <v>1074</v>
      </c>
      <c r="B62" t="s">
        <v>4166</v>
      </c>
      <c r="C62" t="str">
        <f t="shared" si="0"/>
        <v>Cer 12:0:2/22:2:2</v>
      </c>
      <c r="D62" t="str">
        <f t="shared" si="9"/>
        <v>12:0:2/22:2:2</v>
      </c>
      <c r="E62" t="str" cm="1">
        <f t="array" ref="E62:F62">_xlfn.TEXTSPLIT(D62,"/")</f>
        <v>12:0:2</v>
      </c>
      <c r="F62" t="str">
        <v>22:2:2</v>
      </c>
      <c r="I62" cm="1">
        <f t="array" ref="I62:K62">IF(ISBLANK(E62), "", VALUE(_xlfn.TEXTSPLIT(E62,":")))</f>
        <v>12</v>
      </c>
      <c r="J62">
        <v>0</v>
      </c>
      <c r="K62">
        <v>2</v>
      </c>
      <c r="L62" cm="1">
        <f t="array" ref="L62:N62">IF(ISBLANK(F62), "", VALUE(_xlfn.TEXTSPLIT(F62,":")))</f>
        <v>22</v>
      </c>
      <c r="M62">
        <v>2</v>
      </c>
      <c r="N62">
        <v>2</v>
      </c>
      <c r="O62" t="str" cm="1">
        <f t="array" ref="O62">IF(ISBLANK(G62), "", VALUE(_xlfn.TEXTSPLIT(G62,":")))</f>
        <v/>
      </c>
      <c r="Q62" t="str" cm="1">
        <f t="array" ref="Q62">IF(ISBLANK(H62), "", VALUE(_xlfn.TEXTSPLIT(H62,":")))</f>
        <v/>
      </c>
      <c r="S62">
        <f t="shared" si="2"/>
        <v>34</v>
      </c>
      <c r="T62">
        <f t="shared" si="3"/>
        <v>2</v>
      </c>
      <c r="U62">
        <f t="shared" si="4"/>
        <v>4</v>
      </c>
      <c r="V62" t="str">
        <f t="shared" si="5"/>
        <v>:4O</v>
      </c>
      <c r="W62" t="str">
        <f t="shared" si="10"/>
        <v>34:2:4O</v>
      </c>
      <c r="X62" t="str">
        <f t="shared" si="7"/>
        <v>Cer 34:2:4O</v>
      </c>
      <c r="Y62" t="str">
        <f t="shared" si="8"/>
        <v>Cer</v>
      </c>
      <c r="Z62" t="s">
        <v>876</v>
      </c>
      <c r="AA62" t="s">
        <v>1075</v>
      </c>
      <c r="AB62">
        <v>517718</v>
      </c>
      <c r="AC62">
        <v>574599</v>
      </c>
      <c r="AD62">
        <v>540916</v>
      </c>
      <c r="AE62">
        <v>596950</v>
      </c>
      <c r="AF62">
        <v>681344</v>
      </c>
      <c r="AG62">
        <v>584631</v>
      </c>
      <c r="AH62">
        <v>548006</v>
      </c>
      <c r="AI62">
        <v>465448</v>
      </c>
      <c r="AJ62">
        <v>468022</v>
      </c>
      <c r="AK62">
        <v>539753</v>
      </c>
      <c r="AL62">
        <v>563058</v>
      </c>
      <c r="AM62">
        <v>609165</v>
      </c>
    </row>
    <row r="63" spans="1:39" x14ac:dyDescent="0.3">
      <c r="A63" t="s">
        <v>1074</v>
      </c>
      <c r="B63" t="s">
        <v>4166</v>
      </c>
      <c r="C63" t="str">
        <f t="shared" si="0"/>
        <v>Cer 12:0:2/22:2:2</v>
      </c>
      <c r="D63" t="str">
        <f t="shared" si="9"/>
        <v>12:0:2/22:2:2</v>
      </c>
      <c r="E63" t="str" cm="1">
        <f t="array" ref="E63:F63">_xlfn.TEXTSPLIT(D63,"/")</f>
        <v>12:0:2</v>
      </c>
      <c r="F63" t="str">
        <v>22:2:2</v>
      </c>
      <c r="I63" cm="1">
        <f t="array" ref="I63:K63">IF(ISBLANK(E63), "", VALUE(_xlfn.TEXTSPLIT(E63,":")))</f>
        <v>12</v>
      </c>
      <c r="J63">
        <v>0</v>
      </c>
      <c r="K63">
        <v>2</v>
      </c>
      <c r="L63" cm="1">
        <f t="array" ref="L63:N63">IF(ISBLANK(F63), "", VALUE(_xlfn.TEXTSPLIT(F63,":")))</f>
        <v>22</v>
      </c>
      <c r="M63">
        <v>2</v>
      </c>
      <c r="N63">
        <v>2</v>
      </c>
      <c r="O63" t="str" cm="1">
        <f t="array" ref="O63">IF(ISBLANK(G63), "", VALUE(_xlfn.TEXTSPLIT(G63,":")))</f>
        <v/>
      </c>
      <c r="Q63" t="str" cm="1">
        <f t="array" ref="Q63">IF(ISBLANK(H63), "", VALUE(_xlfn.TEXTSPLIT(H63,":")))</f>
        <v/>
      </c>
      <c r="S63">
        <f t="shared" si="2"/>
        <v>34</v>
      </c>
      <c r="T63">
        <f t="shared" si="3"/>
        <v>2</v>
      </c>
      <c r="U63">
        <f t="shared" si="4"/>
        <v>4</v>
      </c>
      <c r="V63" t="str">
        <f t="shared" si="5"/>
        <v>:4O</v>
      </c>
      <c r="W63" t="str">
        <f t="shared" si="10"/>
        <v>34:2:4O</v>
      </c>
      <c r="X63" t="str">
        <f t="shared" si="7"/>
        <v>Cer 34:2:4O</v>
      </c>
      <c r="Y63" t="str">
        <f t="shared" si="8"/>
        <v>Cer</v>
      </c>
      <c r="Z63" t="s">
        <v>876</v>
      </c>
      <c r="AA63" t="s">
        <v>1075</v>
      </c>
      <c r="AB63">
        <v>197748</v>
      </c>
      <c r="AC63">
        <v>332127</v>
      </c>
      <c r="AD63">
        <v>214118</v>
      </c>
      <c r="AE63">
        <v>165090</v>
      </c>
      <c r="AF63">
        <v>154103</v>
      </c>
      <c r="AG63">
        <v>220364</v>
      </c>
      <c r="AH63">
        <v>113437</v>
      </c>
      <c r="AI63">
        <v>96289</v>
      </c>
      <c r="AJ63">
        <v>165371</v>
      </c>
      <c r="AK63">
        <v>75582</v>
      </c>
      <c r="AL63">
        <v>202712</v>
      </c>
      <c r="AM63">
        <v>108631</v>
      </c>
    </row>
    <row r="64" spans="1:39" x14ac:dyDescent="0.3">
      <c r="A64" t="s">
        <v>1021</v>
      </c>
      <c r="B64" t="s">
        <v>4164</v>
      </c>
      <c r="C64" t="str">
        <f t="shared" si="0"/>
        <v>Cer 12:0:2/21:1:2</v>
      </c>
      <c r="D64" t="str">
        <f t="shared" si="9"/>
        <v>12:0:2/21:1:2</v>
      </c>
      <c r="E64" t="str" cm="1">
        <f t="array" ref="E64:F64">_xlfn.TEXTSPLIT(D64,"/")</f>
        <v>12:0:2</v>
      </c>
      <c r="F64" t="str">
        <v>21:1:2</v>
      </c>
      <c r="I64" cm="1">
        <f t="array" ref="I64:K64">IF(ISBLANK(E64), "", VALUE(_xlfn.TEXTSPLIT(E64,":")))</f>
        <v>12</v>
      </c>
      <c r="J64">
        <v>0</v>
      </c>
      <c r="K64">
        <v>2</v>
      </c>
      <c r="L64" cm="1">
        <f t="array" ref="L64:N64">IF(ISBLANK(F64), "", VALUE(_xlfn.TEXTSPLIT(F64,":")))</f>
        <v>21</v>
      </c>
      <c r="M64">
        <v>1</v>
      </c>
      <c r="N64">
        <v>2</v>
      </c>
      <c r="O64" t="str" cm="1">
        <f t="array" ref="O64">IF(ISBLANK(G64), "", VALUE(_xlfn.TEXTSPLIT(G64,":")))</f>
        <v/>
      </c>
      <c r="Q64" t="str" cm="1">
        <f t="array" ref="Q64">IF(ISBLANK(H64), "", VALUE(_xlfn.TEXTSPLIT(H64,":")))</f>
        <v/>
      </c>
      <c r="S64">
        <f t="shared" si="2"/>
        <v>33</v>
      </c>
      <c r="T64">
        <f t="shared" si="3"/>
        <v>1</v>
      </c>
      <c r="U64">
        <f t="shared" si="4"/>
        <v>4</v>
      </c>
      <c r="V64" t="str">
        <f t="shared" si="5"/>
        <v>:4O</v>
      </c>
      <c r="W64" t="str">
        <f t="shared" si="10"/>
        <v>33:1:4O</v>
      </c>
      <c r="X64" t="str">
        <f t="shared" si="7"/>
        <v>Cer 33:1:4O</v>
      </c>
      <c r="Y64" t="str">
        <f t="shared" si="8"/>
        <v>Cer</v>
      </c>
      <c r="Z64" t="s">
        <v>876</v>
      </c>
      <c r="AA64" t="s">
        <v>1022</v>
      </c>
      <c r="AB64">
        <v>355131</v>
      </c>
      <c r="AC64">
        <v>633839</v>
      </c>
      <c r="AD64">
        <v>499299</v>
      </c>
      <c r="AE64">
        <v>655244</v>
      </c>
      <c r="AF64">
        <v>599758</v>
      </c>
      <c r="AG64">
        <v>673833</v>
      </c>
      <c r="AH64">
        <v>729921</v>
      </c>
      <c r="AI64">
        <v>758847</v>
      </c>
      <c r="AJ64">
        <v>885588</v>
      </c>
      <c r="AK64">
        <v>577648</v>
      </c>
      <c r="AL64">
        <v>513039</v>
      </c>
      <c r="AM64">
        <v>463722</v>
      </c>
    </row>
    <row r="65" spans="1:39" x14ac:dyDescent="0.3">
      <c r="A65" t="s">
        <v>1002</v>
      </c>
      <c r="B65" t="s">
        <v>4167</v>
      </c>
      <c r="C65" t="str">
        <f t="shared" si="0"/>
        <v>Cer 12:0:2/21:2:2</v>
      </c>
      <c r="D65" t="str">
        <f t="shared" si="9"/>
        <v>12:0:2/21:2:2</v>
      </c>
      <c r="E65" t="str" cm="1">
        <f t="array" ref="E65:F65">_xlfn.TEXTSPLIT(D65,"/")</f>
        <v>12:0:2</v>
      </c>
      <c r="F65" t="str">
        <v>21:2:2</v>
      </c>
      <c r="I65" cm="1">
        <f t="array" ref="I65:K65">IF(ISBLANK(E65), "", VALUE(_xlfn.TEXTSPLIT(E65,":")))</f>
        <v>12</v>
      </c>
      <c r="J65">
        <v>0</v>
      </c>
      <c r="K65">
        <v>2</v>
      </c>
      <c r="L65" cm="1">
        <f t="array" ref="L65:N65">IF(ISBLANK(F65), "", VALUE(_xlfn.TEXTSPLIT(F65,":")))</f>
        <v>21</v>
      </c>
      <c r="M65">
        <v>2</v>
      </c>
      <c r="N65">
        <v>2</v>
      </c>
      <c r="O65" t="str" cm="1">
        <f t="array" ref="O65">IF(ISBLANK(G65), "", VALUE(_xlfn.TEXTSPLIT(G65,":")))</f>
        <v/>
      </c>
      <c r="Q65" t="str" cm="1">
        <f t="array" ref="Q65">IF(ISBLANK(H65), "", VALUE(_xlfn.TEXTSPLIT(H65,":")))</f>
        <v/>
      </c>
      <c r="S65">
        <f t="shared" si="2"/>
        <v>33</v>
      </c>
      <c r="T65">
        <f t="shared" si="3"/>
        <v>2</v>
      </c>
      <c r="U65">
        <f t="shared" si="4"/>
        <v>4</v>
      </c>
      <c r="V65" t="str">
        <f t="shared" si="5"/>
        <v>:4O</v>
      </c>
      <c r="W65" t="str">
        <f t="shared" si="10"/>
        <v>33:2:4O</v>
      </c>
      <c r="X65" t="str">
        <f t="shared" si="7"/>
        <v>Cer 33:2:4O</v>
      </c>
      <c r="Y65" t="str">
        <f t="shared" si="8"/>
        <v>Cer</v>
      </c>
      <c r="Z65" t="s">
        <v>876</v>
      </c>
      <c r="AA65" t="s">
        <v>1003</v>
      </c>
      <c r="AB65">
        <v>2718926</v>
      </c>
      <c r="AC65">
        <v>5440493</v>
      </c>
      <c r="AD65">
        <v>6276946</v>
      </c>
      <c r="AE65">
        <v>3498510</v>
      </c>
      <c r="AF65">
        <v>3944278</v>
      </c>
      <c r="AG65">
        <v>3746373</v>
      </c>
      <c r="AH65">
        <v>4104522</v>
      </c>
      <c r="AI65">
        <v>4736965</v>
      </c>
      <c r="AJ65">
        <v>1948802</v>
      </c>
      <c r="AK65">
        <v>3189996</v>
      </c>
      <c r="AL65">
        <v>3485647</v>
      </c>
      <c r="AM65">
        <v>3155664</v>
      </c>
    </row>
    <row r="66" spans="1:39" x14ac:dyDescent="0.3">
      <c r="A66" t="s">
        <v>944</v>
      </c>
      <c r="B66" t="s">
        <v>4168</v>
      </c>
      <c r="C66" t="str">
        <f t="shared" si="0"/>
        <v>Cer 12:0:2/20:2:2</v>
      </c>
      <c r="D66" t="str">
        <f t="shared" si="9"/>
        <v>12:0:2/20:2:2</v>
      </c>
      <c r="E66" t="str" cm="1">
        <f t="array" ref="E66:F66">_xlfn.TEXTSPLIT(D66,"/")</f>
        <v>12:0:2</v>
      </c>
      <c r="F66" t="str">
        <v>20:2:2</v>
      </c>
      <c r="I66" cm="1">
        <f t="array" ref="I66:K66">IF(ISBLANK(E66), "", VALUE(_xlfn.TEXTSPLIT(E66,":")))</f>
        <v>12</v>
      </c>
      <c r="J66">
        <v>0</v>
      </c>
      <c r="K66">
        <v>2</v>
      </c>
      <c r="L66" cm="1">
        <f t="array" ref="L66:N66">IF(ISBLANK(F66), "", VALUE(_xlfn.TEXTSPLIT(F66,":")))</f>
        <v>20</v>
      </c>
      <c r="M66">
        <v>2</v>
      </c>
      <c r="N66">
        <v>2</v>
      </c>
      <c r="O66" t="str" cm="1">
        <f t="array" ref="O66">IF(ISBLANK(G66), "", VALUE(_xlfn.TEXTSPLIT(G66,":")))</f>
        <v/>
      </c>
      <c r="Q66" t="str" cm="1">
        <f t="array" ref="Q66">IF(ISBLANK(H66), "", VALUE(_xlfn.TEXTSPLIT(H66,":")))</f>
        <v/>
      </c>
      <c r="S66">
        <f t="shared" si="2"/>
        <v>32</v>
      </c>
      <c r="T66">
        <f t="shared" si="3"/>
        <v>2</v>
      </c>
      <c r="U66">
        <f t="shared" si="4"/>
        <v>4</v>
      </c>
      <c r="V66" t="str">
        <f t="shared" si="5"/>
        <v>:4O</v>
      </c>
      <c r="W66" t="str">
        <f t="shared" si="10"/>
        <v>32:2:4O</v>
      </c>
      <c r="X66" t="str">
        <f t="shared" si="7"/>
        <v>Cer 32:2:4O</v>
      </c>
      <c r="Y66" t="str">
        <f t="shared" si="8"/>
        <v>Cer</v>
      </c>
      <c r="Z66" t="s">
        <v>876</v>
      </c>
      <c r="AA66" t="s">
        <v>945</v>
      </c>
      <c r="AB66">
        <v>1194133</v>
      </c>
      <c r="AC66">
        <v>1541565</v>
      </c>
      <c r="AD66">
        <v>1175520</v>
      </c>
      <c r="AE66">
        <v>1424877</v>
      </c>
      <c r="AF66">
        <v>1278575</v>
      </c>
      <c r="AG66">
        <v>1819129</v>
      </c>
      <c r="AH66">
        <v>934363</v>
      </c>
      <c r="AI66">
        <v>1612064</v>
      </c>
      <c r="AJ66">
        <v>1496415</v>
      </c>
      <c r="AK66">
        <v>1567553</v>
      </c>
      <c r="AL66">
        <v>1911336</v>
      </c>
      <c r="AM66">
        <v>1754620</v>
      </c>
    </row>
    <row r="67" spans="1:39" x14ac:dyDescent="0.3">
      <c r="A67" t="s">
        <v>991</v>
      </c>
      <c r="B67" t="s">
        <v>4169</v>
      </c>
      <c r="C67" t="str">
        <f t="shared" si="0"/>
        <v>Cer 13:0:2/20:3:2</v>
      </c>
      <c r="D67" t="str">
        <f t="shared" si="9"/>
        <v>13:0:2/20:3:2</v>
      </c>
      <c r="E67" t="str" cm="1">
        <f t="array" ref="E67:F67">_xlfn.TEXTSPLIT(D67,"/")</f>
        <v>13:0:2</v>
      </c>
      <c r="F67" t="str">
        <v>20:3:2</v>
      </c>
      <c r="I67" cm="1">
        <f t="array" ref="I67:K67">IF(ISBLANK(E67), "", VALUE(_xlfn.TEXTSPLIT(E67,":")))</f>
        <v>13</v>
      </c>
      <c r="J67">
        <v>0</v>
      </c>
      <c r="K67">
        <v>2</v>
      </c>
      <c r="L67" cm="1">
        <f t="array" ref="L67:N67">IF(ISBLANK(F67), "", VALUE(_xlfn.TEXTSPLIT(F67,":")))</f>
        <v>20</v>
      </c>
      <c r="M67">
        <v>3</v>
      </c>
      <c r="N67">
        <v>2</v>
      </c>
      <c r="O67" t="str" cm="1">
        <f t="array" ref="O67">IF(ISBLANK(G67), "", VALUE(_xlfn.TEXTSPLIT(G67,":")))</f>
        <v/>
      </c>
      <c r="Q67" t="str" cm="1">
        <f t="array" ref="Q67">IF(ISBLANK(H67), "", VALUE(_xlfn.TEXTSPLIT(H67,":")))</f>
        <v/>
      </c>
      <c r="S67">
        <f t="shared" si="2"/>
        <v>33</v>
      </c>
      <c r="T67">
        <f t="shared" si="3"/>
        <v>3</v>
      </c>
      <c r="U67">
        <f t="shared" si="4"/>
        <v>4</v>
      </c>
      <c r="V67" t="str">
        <f t="shared" si="5"/>
        <v>:4O</v>
      </c>
      <c r="W67" t="str">
        <f t="shared" si="10"/>
        <v>33:3:4O</v>
      </c>
      <c r="X67" t="str">
        <f t="shared" si="7"/>
        <v>Cer 33:3:4O</v>
      </c>
      <c r="Y67" t="str">
        <f t="shared" si="8"/>
        <v>Cer</v>
      </c>
      <c r="Z67" t="s">
        <v>876</v>
      </c>
      <c r="AA67" t="s">
        <v>992</v>
      </c>
      <c r="AB67">
        <v>175290</v>
      </c>
      <c r="AC67">
        <v>31510</v>
      </c>
      <c r="AD67">
        <v>247962</v>
      </c>
      <c r="AE67">
        <v>138474</v>
      </c>
      <c r="AF67">
        <v>146313</v>
      </c>
      <c r="AG67">
        <v>179251</v>
      </c>
      <c r="AH67">
        <v>148055</v>
      </c>
      <c r="AI67">
        <v>299166</v>
      </c>
      <c r="AJ67">
        <v>262929</v>
      </c>
      <c r="AK67">
        <v>132415</v>
      </c>
      <c r="AL67">
        <v>225846</v>
      </c>
      <c r="AM67">
        <v>202585</v>
      </c>
    </row>
    <row r="68" spans="1:39" x14ac:dyDescent="0.3">
      <c r="A68" t="s">
        <v>944</v>
      </c>
      <c r="B68" t="s">
        <v>4168</v>
      </c>
      <c r="C68" t="str">
        <f t="shared" si="0"/>
        <v>Cer 12:0:2/20:2:2</v>
      </c>
      <c r="D68" t="str">
        <f t="shared" si="9"/>
        <v>12:0:2/20:2:2</v>
      </c>
      <c r="E68" t="str" cm="1">
        <f t="array" ref="E68:F68">_xlfn.TEXTSPLIT(D68,"/")</f>
        <v>12:0:2</v>
      </c>
      <c r="F68" t="str">
        <v>20:2:2</v>
      </c>
      <c r="I68" cm="1">
        <f t="array" ref="I68:K68">IF(ISBLANK(E68), "", VALUE(_xlfn.TEXTSPLIT(E68,":")))</f>
        <v>12</v>
      </c>
      <c r="J68">
        <v>0</v>
      </c>
      <c r="K68">
        <v>2</v>
      </c>
      <c r="L68" cm="1">
        <f t="array" ref="L68:N68">IF(ISBLANK(F68), "", VALUE(_xlfn.TEXTSPLIT(F68,":")))</f>
        <v>20</v>
      </c>
      <c r="M68">
        <v>2</v>
      </c>
      <c r="N68">
        <v>2</v>
      </c>
      <c r="O68" t="str" cm="1">
        <f t="array" ref="O68">IF(ISBLANK(G68), "", VALUE(_xlfn.TEXTSPLIT(G68,":")))</f>
        <v/>
      </c>
      <c r="Q68" t="str" cm="1">
        <f t="array" ref="Q68">IF(ISBLANK(H68), "", VALUE(_xlfn.TEXTSPLIT(H68,":")))</f>
        <v/>
      </c>
      <c r="S68">
        <f t="shared" si="2"/>
        <v>32</v>
      </c>
      <c r="T68">
        <f t="shared" si="3"/>
        <v>2</v>
      </c>
      <c r="U68">
        <f t="shared" si="4"/>
        <v>4</v>
      </c>
      <c r="V68" t="str">
        <f t="shared" si="5"/>
        <v>:4O</v>
      </c>
      <c r="W68" t="str">
        <f t="shared" si="10"/>
        <v>32:2:4O</v>
      </c>
      <c r="X68" t="str">
        <f t="shared" si="7"/>
        <v>Cer 32:2:4O</v>
      </c>
      <c r="Y68" t="str">
        <f t="shared" si="8"/>
        <v>Cer</v>
      </c>
      <c r="Z68" t="s">
        <v>876</v>
      </c>
      <c r="AA68" t="s">
        <v>945</v>
      </c>
      <c r="AB68">
        <v>417094</v>
      </c>
      <c r="AC68">
        <v>563922</v>
      </c>
      <c r="AD68">
        <v>617084</v>
      </c>
      <c r="AE68">
        <v>518603</v>
      </c>
      <c r="AF68">
        <v>525183</v>
      </c>
      <c r="AG68">
        <v>509649</v>
      </c>
      <c r="AH68">
        <v>474272</v>
      </c>
      <c r="AI68">
        <v>385292</v>
      </c>
      <c r="AJ68">
        <v>478663</v>
      </c>
      <c r="AK68">
        <v>537750</v>
      </c>
      <c r="AL68">
        <v>560598</v>
      </c>
      <c r="AM68">
        <v>584713</v>
      </c>
    </row>
    <row r="69" spans="1:39" x14ac:dyDescent="0.3">
      <c r="A69" t="s">
        <v>1174</v>
      </c>
      <c r="B69" t="s">
        <v>4170</v>
      </c>
      <c r="C69" t="str">
        <f t="shared" ref="C69:C132" si="11">IF( ISNUMBER( SEARCH("w/o MS2",B69)), SUBSTITUTE(B69,"w/o MS2: ",""), " ")</f>
        <v>Cer 12:0:2/23:1:2</v>
      </c>
      <c r="D69" t="str">
        <f t="shared" ref="D69:D132" si="12">_xlfn.TEXTAFTER(C69," ")</f>
        <v>12:0:2/23:1:2</v>
      </c>
      <c r="E69" t="str" cm="1">
        <f t="array" ref="E69:F69">_xlfn.TEXTSPLIT(D69,"/")</f>
        <v>12:0:2</v>
      </c>
      <c r="F69" t="str">
        <v>23:1:2</v>
      </c>
      <c r="I69" cm="1">
        <f t="array" ref="I69:K69">IF(ISBLANK(E69), "", VALUE(_xlfn.TEXTSPLIT(E69,":")))</f>
        <v>12</v>
      </c>
      <c r="J69">
        <v>0</v>
      </c>
      <c r="K69">
        <v>2</v>
      </c>
      <c r="L69" cm="1">
        <f t="array" ref="L69:N69">IF(ISBLANK(F69), "", VALUE(_xlfn.TEXTSPLIT(F69,":")))</f>
        <v>23</v>
      </c>
      <c r="M69">
        <v>1</v>
      </c>
      <c r="N69">
        <v>2</v>
      </c>
      <c r="O69" t="str" cm="1">
        <f t="array" ref="O69">IF(ISBLANK(G69), "", VALUE(_xlfn.TEXTSPLIT(G69,":")))</f>
        <v/>
      </c>
      <c r="Q69" t="str" cm="1">
        <f t="array" ref="Q69">IF(ISBLANK(H69), "", VALUE(_xlfn.TEXTSPLIT(H69,":")))</f>
        <v/>
      </c>
      <c r="S69">
        <f t="shared" ref="S69:S132" si="13">SUM(I69,L69,O69,Q69)</f>
        <v>35</v>
      </c>
      <c r="T69">
        <f t="shared" ref="T69:T132" si="14">SUM(J69,M69,P69,R69)</f>
        <v>1</v>
      </c>
      <c r="U69">
        <f t="shared" ref="U69:U132" si="15">SUM(K69,N69)</f>
        <v>4</v>
      </c>
      <c r="V69" t="str">
        <f t="shared" ref="V69:V132" si="16">_xlfn.CONCAT(":",U69,"O")</f>
        <v>:4O</v>
      </c>
      <c r="W69" t="str">
        <f t="shared" ref="W69:W132" si="17">IF(ISNUMBER(S69),_xlfn.CONCAT(S69,":",T69,IF(U69&gt;0,V69,""),""))</f>
        <v>35:1:4O</v>
      </c>
      <c r="X69" t="str">
        <f t="shared" ref="X69:X100" si="18">IF(ISNUMBER(S69),_xlfn.CONCAT(Y69," ",W69), A69)</f>
        <v>Cer 35:1:4O</v>
      </c>
      <c r="Y69" t="str">
        <f t="shared" ref="Y69:Y132" si="19">_xlfn.TEXTBEFORE(C69, " ")</f>
        <v>Cer</v>
      </c>
      <c r="Z69" t="s">
        <v>876</v>
      </c>
      <c r="AA69" t="s">
        <v>1175</v>
      </c>
      <c r="AB69">
        <v>1469403</v>
      </c>
      <c r="AC69">
        <v>1678476</v>
      </c>
      <c r="AD69">
        <v>1840918</v>
      </c>
      <c r="AE69">
        <v>1673725</v>
      </c>
      <c r="AF69">
        <v>1632401</v>
      </c>
      <c r="AG69">
        <v>1919203</v>
      </c>
      <c r="AH69">
        <v>2079785</v>
      </c>
      <c r="AI69">
        <v>2073430</v>
      </c>
      <c r="AJ69">
        <v>2127417</v>
      </c>
      <c r="AK69">
        <v>1529920</v>
      </c>
      <c r="AL69">
        <v>1428980</v>
      </c>
      <c r="AM69">
        <v>1407061</v>
      </c>
    </row>
    <row r="70" spans="1:39" x14ac:dyDescent="0.3">
      <c r="A70" t="s">
        <v>1160</v>
      </c>
      <c r="B70" t="s">
        <v>4171</v>
      </c>
      <c r="C70" t="str">
        <f t="shared" si="11"/>
        <v>Cer 13:0:2/22:2:2</v>
      </c>
      <c r="D70" t="str">
        <f t="shared" si="12"/>
        <v>13:0:2/22:2:2</v>
      </c>
      <c r="E70" t="str" cm="1">
        <f t="array" ref="E70:F70">_xlfn.TEXTSPLIT(D70,"/")</f>
        <v>13:0:2</v>
      </c>
      <c r="F70" t="str">
        <v>22:2:2</v>
      </c>
      <c r="I70" cm="1">
        <f t="array" ref="I70:K70">IF(ISBLANK(E70), "", VALUE(_xlfn.TEXTSPLIT(E70,":")))</f>
        <v>13</v>
      </c>
      <c r="J70">
        <v>0</v>
      </c>
      <c r="K70">
        <v>2</v>
      </c>
      <c r="L70" cm="1">
        <f t="array" ref="L70:N70">IF(ISBLANK(F70), "", VALUE(_xlfn.TEXTSPLIT(F70,":")))</f>
        <v>22</v>
      </c>
      <c r="M70">
        <v>2</v>
      </c>
      <c r="N70">
        <v>2</v>
      </c>
      <c r="O70" t="str" cm="1">
        <f t="array" ref="O70">IF(ISBLANK(G70), "", VALUE(_xlfn.TEXTSPLIT(G70,":")))</f>
        <v/>
      </c>
      <c r="Q70" t="str" cm="1">
        <f t="array" ref="Q70">IF(ISBLANK(H70), "", VALUE(_xlfn.TEXTSPLIT(H70,":")))</f>
        <v/>
      </c>
      <c r="S70">
        <f t="shared" si="13"/>
        <v>35</v>
      </c>
      <c r="T70">
        <f t="shared" si="14"/>
        <v>2</v>
      </c>
      <c r="U70">
        <f t="shared" si="15"/>
        <v>4</v>
      </c>
      <c r="V70" t="str">
        <f t="shared" si="16"/>
        <v>:4O</v>
      </c>
      <c r="W70" t="str">
        <f t="shared" si="17"/>
        <v>35:2:4O</v>
      </c>
      <c r="X70" t="str">
        <f t="shared" si="18"/>
        <v>Cer 35:2:4O</v>
      </c>
      <c r="Y70" t="str">
        <f t="shared" si="19"/>
        <v>Cer</v>
      </c>
      <c r="Z70" t="s">
        <v>876</v>
      </c>
      <c r="AA70" t="s">
        <v>1161</v>
      </c>
      <c r="AB70">
        <v>142509</v>
      </c>
      <c r="AC70">
        <v>201257</v>
      </c>
      <c r="AD70">
        <v>196516</v>
      </c>
      <c r="AE70">
        <v>144105</v>
      </c>
      <c r="AF70">
        <v>135959</v>
      </c>
      <c r="AG70">
        <v>105102</v>
      </c>
      <c r="AH70">
        <v>63915</v>
      </c>
      <c r="AI70">
        <v>88030</v>
      </c>
      <c r="AJ70">
        <v>47590</v>
      </c>
      <c r="AK70">
        <v>37250</v>
      </c>
      <c r="AL70">
        <v>42008</v>
      </c>
      <c r="AM70">
        <v>55738</v>
      </c>
    </row>
    <row r="71" spans="1:39" x14ac:dyDescent="0.3">
      <c r="A71" t="s">
        <v>944</v>
      </c>
      <c r="B71" t="s">
        <v>4168</v>
      </c>
      <c r="C71" t="str">
        <f t="shared" si="11"/>
        <v>Cer 12:0:2/20:2:2</v>
      </c>
      <c r="D71" t="str">
        <f t="shared" si="12"/>
        <v>12:0:2/20:2:2</v>
      </c>
      <c r="E71" t="str" cm="1">
        <f t="array" ref="E71:F71">_xlfn.TEXTSPLIT(D71,"/")</f>
        <v>12:0:2</v>
      </c>
      <c r="F71" t="str">
        <v>20:2:2</v>
      </c>
      <c r="I71" cm="1">
        <f t="array" ref="I71:K71">IF(ISBLANK(E71), "", VALUE(_xlfn.TEXTSPLIT(E71,":")))</f>
        <v>12</v>
      </c>
      <c r="J71">
        <v>0</v>
      </c>
      <c r="K71">
        <v>2</v>
      </c>
      <c r="L71" cm="1">
        <f t="array" ref="L71:N71">IF(ISBLANK(F71), "", VALUE(_xlfn.TEXTSPLIT(F71,":")))</f>
        <v>20</v>
      </c>
      <c r="M71">
        <v>2</v>
      </c>
      <c r="N71">
        <v>2</v>
      </c>
      <c r="O71" t="str" cm="1">
        <f t="array" ref="O71">IF(ISBLANK(G71), "", VALUE(_xlfn.TEXTSPLIT(G71,":")))</f>
        <v/>
      </c>
      <c r="Q71" t="str" cm="1">
        <f t="array" ref="Q71">IF(ISBLANK(H71), "", VALUE(_xlfn.TEXTSPLIT(H71,":")))</f>
        <v/>
      </c>
      <c r="S71">
        <f t="shared" si="13"/>
        <v>32</v>
      </c>
      <c r="T71">
        <f t="shared" si="14"/>
        <v>2</v>
      </c>
      <c r="U71">
        <f t="shared" si="15"/>
        <v>4</v>
      </c>
      <c r="V71" t="str">
        <f t="shared" si="16"/>
        <v>:4O</v>
      </c>
      <c r="W71" t="str">
        <f t="shared" si="17"/>
        <v>32:2:4O</v>
      </c>
      <c r="X71" t="str">
        <f t="shared" si="18"/>
        <v>Cer 32:2:4O</v>
      </c>
      <c r="Y71" t="str">
        <f t="shared" si="19"/>
        <v>Cer</v>
      </c>
      <c r="Z71" t="s">
        <v>876</v>
      </c>
      <c r="AA71" t="s">
        <v>945</v>
      </c>
      <c r="AB71">
        <v>615728</v>
      </c>
      <c r="AC71">
        <v>417792</v>
      </c>
      <c r="AD71">
        <v>851113</v>
      </c>
      <c r="AE71">
        <v>931928</v>
      </c>
      <c r="AF71">
        <v>805079</v>
      </c>
      <c r="AG71">
        <v>976263</v>
      </c>
      <c r="AH71">
        <v>770259</v>
      </c>
      <c r="AI71">
        <v>914650</v>
      </c>
      <c r="AJ71">
        <v>701305</v>
      </c>
      <c r="AK71">
        <v>1030019</v>
      </c>
      <c r="AL71">
        <v>1022485</v>
      </c>
      <c r="AM71">
        <v>1050530</v>
      </c>
    </row>
    <row r="72" spans="1:39" x14ac:dyDescent="0.3">
      <c r="A72" t="s">
        <v>1280</v>
      </c>
      <c r="B72" t="s">
        <v>4172</v>
      </c>
      <c r="C72" t="str">
        <f t="shared" si="11"/>
        <v>Cer 12:0:2/24:1:2</v>
      </c>
      <c r="D72" t="str">
        <f t="shared" si="12"/>
        <v>12:0:2/24:1:2</v>
      </c>
      <c r="E72" t="str" cm="1">
        <f t="array" ref="E72:F72">_xlfn.TEXTSPLIT(D72,"/")</f>
        <v>12:0:2</v>
      </c>
      <c r="F72" t="str">
        <v>24:1:2</v>
      </c>
      <c r="I72" cm="1">
        <f t="array" ref="I72:K72">IF(ISBLANK(E72), "", VALUE(_xlfn.TEXTSPLIT(E72,":")))</f>
        <v>12</v>
      </c>
      <c r="J72">
        <v>0</v>
      </c>
      <c r="K72">
        <v>2</v>
      </c>
      <c r="L72" cm="1">
        <f t="array" ref="L72:N72">IF(ISBLANK(F72), "", VALUE(_xlfn.TEXTSPLIT(F72,":")))</f>
        <v>24</v>
      </c>
      <c r="M72">
        <v>1</v>
      </c>
      <c r="N72">
        <v>2</v>
      </c>
      <c r="O72" t="str" cm="1">
        <f t="array" ref="O72">IF(ISBLANK(G72), "", VALUE(_xlfn.TEXTSPLIT(G72,":")))</f>
        <v/>
      </c>
      <c r="Q72" t="str" cm="1">
        <f t="array" ref="Q72">IF(ISBLANK(H72), "", VALUE(_xlfn.TEXTSPLIT(H72,":")))</f>
        <v/>
      </c>
      <c r="S72">
        <f t="shared" si="13"/>
        <v>36</v>
      </c>
      <c r="T72">
        <f t="shared" si="14"/>
        <v>1</v>
      </c>
      <c r="U72">
        <f t="shared" si="15"/>
        <v>4</v>
      </c>
      <c r="V72" t="str">
        <f t="shared" si="16"/>
        <v>:4O</v>
      </c>
      <c r="W72" t="str">
        <f t="shared" si="17"/>
        <v>36:1:4O</v>
      </c>
      <c r="X72" t="str">
        <f t="shared" si="18"/>
        <v>Cer 36:1:4O</v>
      </c>
      <c r="Y72" t="str">
        <f t="shared" si="19"/>
        <v>Cer</v>
      </c>
      <c r="Z72" t="s">
        <v>876</v>
      </c>
      <c r="AA72" t="s">
        <v>1281</v>
      </c>
      <c r="AB72">
        <v>348740</v>
      </c>
      <c r="AC72">
        <v>452509</v>
      </c>
      <c r="AD72">
        <v>434133</v>
      </c>
      <c r="AE72">
        <v>270647</v>
      </c>
      <c r="AF72">
        <v>236461</v>
      </c>
      <c r="AG72">
        <v>280407</v>
      </c>
      <c r="AH72">
        <v>426175</v>
      </c>
      <c r="AI72">
        <v>366694</v>
      </c>
      <c r="AJ72">
        <v>367976</v>
      </c>
      <c r="AK72">
        <v>238337</v>
      </c>
      <c r="AL72">
        <v>292465</v>
      </c>
      <c r="AM72">
        <v>237962</v>
      </c>
    </row>
    <row r="73" spans="1:39" x14ac:dyDescent="0.3">
      <c r="A73" t="s">
        <v>1094</v>
      </c>
      <c r="B73" t="s">
        <v>4173</v>
      </c>
      <c r="C73" t="str">
        <f t="shared" si="11"/>
        <v>Cer 12:0:2/22:1:2</v>
      </c>
      <c r="D73" t="str">
        <f t="shared" si="12"/>
        <v>12:0:2/22:1:2</v>
      </c>
      <c r="E73" t="str" cm="1">
        <f t="array" ref="E73:F73">_xlfn.TEXTSPLIT(D73,"/")</f>
        <v>12:0:2</v>
      </c>
      <c r="F73" t="str">
        <v>22:1:2</v>
      </c>
      <c r="I73" cm="1">
        <f t="array" ref="I73:K73">IF(ISBLANK(E73), "", VALUE(_xlfn.TEXTSPLIT(E73,":")))</f>
        <v>12</v>
      </c>
      <c r="J73">
        <v>0</v>
      </c>
      <c r="K73">
        <v>2</v>
      </c>
      <c r="L73" cm="1">
        <f t="array" ref="L73:N73">IF(ISBLANK(F73), "", VALUE(_xlfn.TEXTSPLIT(F73,":")))</f>
        <v>22</v>
      </c>
      <c r="M73">
        <v>1</v>
      </c>
      <c r="N73">
        <v>2</v>
      </c>
      <c r="O73" t="str" cm="1">
        <f t="array" ref="O73">IF(ISBLANK(G73), "", VALUE(_xlfn.TEXTSPLIT(G73,":")))</f>
        <v/>
      </c>
      <c r="Q73" t="str" cm="1">
        <f t="array" ref="Q73">IF(ISBLANK(H73), "", VALUE(_xlfn.TEXTSPLIT(H73,":")))</f>
        <v/>
      </c>
      <c r="S73">
        <f t="shared" si="13"/>
        <v>34</v>
      </c>
      <c r="T73">
        <f t="shared" si="14"/>
        <v>1</v>
      </c>
      <c r="U73">
        <f t="shared" si="15"/>
        <v>4</v>
      </c>
      <c r="V73" t="str">
        <f t="shared" si="16"/>
        <v>:4O</v>
      </c>
      <c r="W73" t="str">
        <f t="shared" si="17"/>
        <v>34:1:4O</v>
      </c>
      <c r="X73" t="str">
        <f t="shared" si="18"/>
        <v>Cer 34:1:4O</v>
      </c>
      <c r="Y73" t="str">
        <f t="shared" si="19"/>
        <v>Cer</v>
      </c>
      <c r="Z73" t="s">
        <v>876</v>
      </c>
      <c r="AA73" t="s">
        <v>1095</v>
      </c>
      <c r="AB73">
        <v>1007524</v>
      </c>
      <c r="AC73">
        <v>735635</v>
      </c>
      <c r="AD73">
        <v>771448</v>
      </c>
      <c r="AE73">
        <v>1115942</v>
      </c>
      <c r="AF73">
        <v>1151990</v>
      </c>
      <c r="AG73">
        <v>1007229</v>
      </c>
      <c r="AH73">
        <v>1684226</v>
      </c>
      <c r="AI73">
        <v>1441643</v>
      </c>
      <c r="AJ73">
        <v>1468003</v>
      </c>
      <c r="AK73">
        <v>1176091</v>
      </c>
      <c r="AL73">
        <v>1294705</v>
      </c>
      <c r="AM73">
        <v>1323204</v>
      </c>
    </row>
    <row r="74" spans="1:39" x14ac:dyDescent="0.3">
      <c r="A74" t="s">
        <v>1160</v>
      </c>
      <c r="B74" t="s">
        <v>4171</v>
      </c>
      <c r="C74" t="str">
        <f t="shared" si="11"/>
        <v>Cer 13:0:2/22:2:2</v>
      </c>
      <c r="D74" t="str">
        <f t="shared" si="12"/>
        <v>13:0:2/22:2:2</v>
      </c>
      <c r="E74" t="str" cm="1">
        <f t="array" ref="E74:F74">_xlfn.TEXTSPLIT(D74,"/")</f>
        <v>13:0:2</v>
      </c>
      <c r="F74" t="str">
        <v>22:2:2</v>
      </c>
      <c r="I74" cm="1">
        <f t="array" ref="I74:K74">IF(ISBLANK(E74), "", VALUE(_xlfn.TEXTSPLIT(E74,":")))</f>
        <v>13</v>
      </c>
      <c r="J74">
        <v>0</v>
      </c>
      <c r="K74">
        <v>2</v>
      </c>
      <c r="L74" cm="1">
        <f t="array" ref="L74:N74">IF(ISBLANK(F74), "", VALUE(_xlfn.TEXTSPLIT(F74,":")))</f>
        <v>22</v>
      </c>
      <c r="M74">
        <v>2</v>
      </c>
      <c r="N74">
        <v>2</v>
      </c>
      <c r="O74" t="str" cm="1">
        <f t="array" ref="O74">IF(ISBLANK(G74), "", VALUE(_xlfn.TEXTSPLIT(G74,":")))</f>
        <v/>
      </c>
      <c r="Q74" t="str" cm="1">
        <f t="array" ref="Q74">IF(ISBLANK(H74), "", VALUE(_xlfn.TEXTSPLIT(H74,":")))</f>
        <v/>
      </c>
      <c r="S74">
        <f t="shared" si="13"/>
        <v>35</v>
      </c>
      <c r="T74">
        <f t="shared" si="14"/>
        <v>2</v>
      </c>
      <c r="U74">
        <f t="shared" si="15"/>
        <v>4</v>
      </c>
      <c r="V74" t="str">
        <f t="shared" si="16"/>
        <v>:4O</v>
      </c>
      <c r="W74" t="str">
        <f t="shared" si="17"/>
        <v>35:2:4O</v>
      </c>
      <c r="X74" t="str">
        <f t="shared" si="18"/>
        <v>Cer 35:2:4O</v>
      </c>
      <c r="Y74" t="str">
        <f t="shared" si="19"/>
        <v>Cer</v>
      </c>
      <c r="Z74" t="s">
        <v>876</v>
      </c>
      <c r="AA74" t="s">
        <v>1161</v>
      </c>
      <c r="AB74">
        <v>658502</v>
      </c>
      <c r="AC74">
        <v>968296</v>
      </c>
      <c r="AD74">
        <v>1085198</v>
      </c>
      <c r="AE74">
        <v>430148</v>
      </c>
      <c r="AF74">
        <v>477490</v>
      </c>
      <c r="AG74">
        <v>383505</v>
      </c>
      <c r="AH74">
        <v>399050</v>
      </c>
      <c r="AI74">
        <v>590346</v>
      </c>
      <c r="AJ74">
        <v>356537</v>
      </c>
      <c r="AK74">
        <v>290109</v>
      </c>
      <c r="AL74">
        <v>296424</v>
      </c>
      <c r="AM74">
        <v>342990</v>
      </c>
    </row>
    <row r="75" spans="1:39" x14ac:dyDescent="0.3">
      <c r="A75" t="s">
        <v>874</v>
      </c>
      <c r="B75" t="s">
        <v>4174</v>
      </c>
      <c r="C75" t="str">
        <f t="shared" si="11"/>
        <v>Cer 12:0:2/18:0:2</v>
      </c>
      <c r="D75" t="str">
        <f t="shared" si="12"/>
        <v>12:0:2/18:0:2</v>
      </c>
      <c r="E75" t="str" cm="1">
        <f t="array" ref="E75:F75">_xlfn.TEXTSPLIT(D75,"/")</f>
        <v>12:0:2</v>
      </c>
      <c r="F75" t="str">
        <v>18:0:2</v>
      </c>
      <c r="I75" cm="1">
        <f t="array" ref="I75:K75">IF(ISBLANK(E75), "", VALUE(_xlfn.TEXTSPLIT(E75,":")))</f>
        <v>12</v>
      </c>
      <c r="J75">
        <v>0</v>
      </c>
      <c r="K75">
        <v>2</v>
      </c>
      <c r="L75" cm="1">
        <f t="array" ref="L75:N75">IF(ISBLANK(F75), "", VALUE(_xlfn.TEXTSPLIT(F75,":")))</f>
        <v>18</v>
      </c>
      <c r="M75">
        <v>0</v>
      </c>
      <c r="N75">
        <v>2</v>
      </c>
      <c r="O75" t="str" cm="1">
        <f t="array" ref="O75">IF(ISBLANK(G75), "", VALUE(_xlfn.TEXTSPLIT(G75,":")))</f>
        <v/>
      </c>
      <c r="Q75" t="str" cm="1">
        <f t="array" ref="Q75">IF(ISBLANK(H75), "", VALUE(_xlfn.TEXTSPLIT(H75,":")))</f>
        <v/>
      </c>
      <c r="S75">
        <f t="shared" si="13"/>
        <v>30</v>
      </c>
      <c r="T75">
        <f t="shared" si="14"/>
        <v>0</v>
      </c>
      <c r="U75">
        <f t="shared" si="15"/>
        <v>4</v>
      </c>
      <c r="V75" t="str">
        <f t="shared" si="16"/>
        <v>:4O</v>
      </c>
      <c r="W75" t="str">
        <f t="shared" si="17"/>
        <v>30:0:4O</v>
      </c>
      <c r="X75" t="str">
        <f t="shared" si="18"/>
        <v>Cer 30:0:4O</v>
      </c>
      <c r="Y75" t="str">
        <f t="shared" si="19"/>
        <v>Cer</v>
      </c>
      <c r="Z75" t="s">
        <v>876</v>
      </c>
      <c r="AA75" t="s">
        <v>875</v>
      </c>
      <c r="AB75">
        <v>47758</v>
      </c>
      <c r="AC75">
        <v>93701</v>
      </c>
      <c r="AD75">
        <v>75483</v>
      </c>
      <c r="AE75">
        <v>21325</v>
      </c>
      <c r="AF75">
        <v>25804</v>
      </c>
      <c r="AG75">
        <v>39810</v>
      </c>
      <c r="AH75">
        <v>52614</v>
      </c>
      <c r="AI75">
        <v>105594</v>
      </c>
      <c r="AJ75">
        <v>76671</v>
      </c>
      <c r="AK75">
        <v>45285</v>
      </c>
      <c r="AL75">
        <v>8960</v>
      </c>
      <c r="AM75">
        <v>55562</v>
      </c>
    </row>
    <row r="76" spans="1:39" x14ac:dyDescent="0.3">
      <c r="A76" t="s">
        <v>1280</v>
      </c>
      <c r="B76" t="s">
        <v>4172</v>
      </c>
      <c r="C76" t="str">
        <f t="shared" si="11"/>
        <v>Cer 12:0:2/24:1:2</v>
      </c>
      <c r="D76" t="str">
        <f t="shared" si="12"/>
        <v>12:0:2/24:1:2</v>
      </c>
      <c r="E76" t="str" cm="1">
        <f t="array" ref="E76:F76">_xlfn.TEXTSPLIT(D76,"/")</f>
        <v>12:0:2</v>
      </c>
      <c r="F76" t="str">
        <v>24:1:2</v>
      </c>
      <c r="I76" cm="1">
        <f t="array" ref="I76:K76">IF(ISBLANK(E76), "", VALUE(_xlfn.TEXTSPLIT(E76,":")))</f>
        <v>12</v>
      </c>
      <c r="J76">
        <v>0</v>
      </c>
      <c r="K76">
        <v>2</v>
      </c>
      <c r="L76" cm="1">
        <f t="array" ref="L76:N76">IF(ISBLANK(F76), "", VALUE(_xlfn.TEXTSPLIT(F76,":")))</f>
        <v>24</v>
      </c>
      <c r="M76">
        <v>1</v>
      </c>
      <c r="N76">
        <v>2</v>
      </c>
      <c r="O76" t="str" cm="1">
        <f t="array" ref="O76">IF(ISBLANK(G76), "", VALUE(_xlfn.TEXTSPLIT(G76,":")))</f>
        <v/>
      </c>
      <c r="Q76" t="str" cm="1">
        <f t="array" ref="Q76">IF(ISBLANK(H76), "", VALUE(_xlfn.TEXTSPLIT(H76,":")))</f>
        <v/>
      </c>
      <c r="S76">
        <f t="shared" si="13"/>
        <v>36</v>
      </c>
      <c r="T76">
        <f t="shared" si="14"/>
        <v>1</v>
      </c>
      <c r="U76">
        <f t="shared" si="15"/>
        <v>4</v>
      </c>
      <c r="V76" t="str">
        <f t="shared" si="16"/>
        <v>:4O</v>
      </c>
      <c r="W76" t="str">
        <f t="shared" si="17"/>
        <v>36:1:4O</v>
      </c>
      <c r="X76" t="str">
        <f t="shared" si="18"/>
        <v>Cer 36:1:4O</v>
      </c>
      <c r="Y76" t="str">
        <f t="shared" si="19"/>
        <v>Cer</v>
      </c>
      <c r="Z76" t="s">
        <v>876</v>
      </c>
      <c r="AA76" t="s">
        <v>1281</v>
      </c>
      <c r="AB76">
        <v>330477</v>
      </c>
      <c r="AC76">
        <v>359556</v>
      </c>
      <c r="AD76">
        <v>412086</v>
      </c>
      <c r="AE76">
        <v>234563</v>
      </c>
      <c r="AF76">
        <v>320543</v>
      </c>
      <c r="AG76">
        <v>252940</v>
      </c>
      <c r="AH76">
        <v>249276</v>
      </c>
      <c r="AI76">
        <v>389729</v>
      </c>
      <c r="AJ76">
        <v>256752</v>
      </c>
      <c r="AK76">
        <v>199065</v>
      </c>
      <c r="AL76">
        <v>257061</v>
      </c>
      <c r="AM76">
        <v>197725</v>
      </c>
    </row>
    <row r="77" spans="1:39" x14ac:dyDescent="0.3">
      <c r="A77" t="s">
        <v>917</v>
      </c>
      <c r="B77" t="s">
        <v>4175</v>
      </c>
      <c r="C77" t="str">
        <f t="shared" si="11"/>
        <v>Cer 12:0:2/19:0:2</v>
      </c>
      <c r="D77" t="str">
        <f t="shared" si="12"/>
        <v>12:0:2/19:0:2</v>
      </c>
      <c r="E77" t="str" cm="1">
        <f t="array" ref="E77:F77">_xlfn.TEXTSPLIT(D77,"/")</f>
        <v>12:0:2</v>
      </c>
      <c r="F77" t="str">
        <v>19:0:2</v>
      </c>
      <c r="I77" cm="1">
        <f t="array" ref="I77:K77">IF(ISBLANK(E77), "", VALUE(_xlfn.TEXTSPLIT(E77,":")))</f>
        <v>12</v>
      </c>
      <c r="J77">
        <v>0</v>
      </c>
      <c r="K77">
        <v>2</v>
      </c>
      <c r="L77" cm="1">
        <f t="array" ref="L77:N77">IF(ISBLANK(F77), "", VALUE(_xlfn.TEXTSPLIT(F77,":")))</f>
        <v>19</v>
      </c>
      <c r="M77">
        <v>0</v>
      </c>
      <c r="N77">
        <v>2</v>
      </c>
      <c r="O77" t="str" cm="1">
        <f t="array" ref="O77">IF(ISBLANK(G77), "", VALUE(_xlfn.TEXTSPLIT(G77,":")))</f>
        <v/>
      </c>
      <c r="Q77" t="str" cm="1">
        <f t="array" ref="Q77">IF(ISBLANK(H77), "", VALUE(_xlfn.TEXTSPLIT(H77,":")))</f>
        <v/>
      </c>
      <c r="S77">
        <f t="shared" si="13"/>
        <v>31</v>
      </c>
      <c r="T77">
        <f t="shared" si="14"/>
        <v>0</v>
      </c>
      <c r="U77">
        <f t="shared" si="15"/>
        <v>4</v>
      </c>
      <c r="V77" t="str">
        <f t="shared" si="16"/>
        <v>:4O</v>
      </c>
      <c r="W77" t="str">
        <f t="shared" si="17"/>
        <v>31:0:4O</v>
      </c>
      <c r="X77" t="str">
        <f t="shared" si="18"/>
        <v>Cer 31:0:4O</v>
      </c>
      <c r="Y77" t="str">
        <f t="shared" si="19"/>
        <v>Cer</v>
      </c>
      <c r="Z77" t="s">
        <v>876</v>
      </c>
      <c r="AA77" t="s">
        <v>918</v>
      </c>
      <c r="AB77">
        <v>210228</v>
      </c>
      <c r="AC77">
        <v>220438</v>
      </c>
      <c r="AD77">
        <v>218560</v>
      </c>
      <c r="AE77">
        <v>299862</v>
      </c>
      <c r="AF77">
        <v>419318</v>
      </c>
      <c r="AG77">
        <v>350328</v>
      </c>
      <c r="AH77">
        <v>353072</v>
      </c>
      <c r="AI77">
        <v>513662</v>
      </c>
      <c r="AJ77">
        <v>350684</v>
      </c>
      <c r="AK77">
        <v>449520</v>
      </c>
      <c r="AL77">
        <v>421283</v>
      </c>
      <c r="AM77">
        <v>494211</v>
      </c>
    </row>
    <row r="78" spans="1:39" x14ac:dyDescent="0.3">
      <c r="A78" t="s">
        <v>951</v>
      </c>
      <c r="B78" t="s">
        <v>4176</v>
      </c>
      <c r="C78" t="str">
        <f t="shared" si="11"/>
        <v>Cer 12:0:2/20:1:2</v>
      </c>
      <c r="D78" t="str">
        <f t="shared" si="12"/>
        <v>12:0:2/20:1:2</v>
      </c>
      <c r="E78" t="str" cm="1">
        <f t="array" ref="E78:F78">_xlfn.TEXTSPLIT(D78,"/")</f>
        <v>12:0:2</v>
      </c>
      <c r="F78" t="str">
        <v>20:1:2</v>
      </c>
      <c r="I78" cm="1">
        <f t="array" ref="I78:K78">IF(ISBLANK(E78), "", VALUE(_xlfn.TEXTSPLIT(E78,":")))</f>
        <v>12</v>
      </c>
      <c r="J78">
        <v>0</v>
      </c>
      <c r="K78">
        <v>2</v>
      </c>
      <c r="L78" cm="1">
        <f t="array" ref="L78:N78">IF(ISBLANK(F78), "", VALUE(_xlfn.TEXTSPLIT(F78,":")))</f>
        <v>20</v>
      </c>
      <c r="M78">
        <v>1</v>
      </c>
      <c r="N78">
        <v>2</v>
      </c>
      <c r="O78" t="str" cm="1">
        <f t="array" ref="O78">IF(ISBLANK(G78), "", VALUE(_xlfn.TEXTSPLIT(G78,":")))</f>
        <v/>
      </c>
      <c r="Q78" t="str" cm="1">
        <f t="array" ref="Q78">IF(ISBLANK(H78), "", VALUE(_xlfn.TEXTSPLIT(H78,":")))</f>
        <v/>
      </c>
      <c r="S78">
        <f t="shared" si="13"/>
        <v>32</v>
      </c>
      <c r="T78">
        <f t="shared" si="14"/>
        <v>1</v>
      </c>
      <c r="U78">
        <f t="shared" si="15"/>
        <v>4</v>
      </c>
      <c r="V78" t="str">
        <f t="shared" si="16"/>
        <v>:4O</v>
      </c>
      <c r="W78" t="str">
        <f t="shared" si="17"/>
        <v>32:1:4O</v>
      </c>
      <c r="X78" t="str">
        <f t="shared" si="18"/>
        <v>Cer 32:1:4O</v>
      </c>
      <c r="Y78" t="str">
        <f t="shared" si="19"/>
        <v>Cer</v>
      </c>
      <c r="Z78" t="s">
        <v>876</v>
      </c>
      <c r="AA78" t="s">
        <v>952</v>
      </c>
      <c r="AB78">
        <v>1802127</v>
      </c>
      <c r="AC78">
        <v>2008941</v>
      </c>
      <c r="AD78">
        <v>2218479</v>
      </c>
      <c r="AE78">
        <v>2131251</v>
      </c>
      <c r="AF78">
        <v>2133192</v>
      </c>
      <c r="AG78">
        <v>2254249</v>
      </c>
      <c r="AH78">
        <v>2694168</v>
      </c>
      <c r="AI78">
        <v>2579269</v>
      </c>
      <c r="AJ78">
        <v>2477993</v>
      </c>
      <c r="AK78">
        <v>2338645</v>
      </c>
      <c r="AL78">
        <v>2361611</v>
      </c>
      <c r="AM78">
        <v>2280066</v>
      </c>
    </row>
    <row r="79" spans="1:39" x14ac:dyDescent="0.3">
      <c r="A79" t="s">
        <v>1408</v>
      </c>
      <c r="B79" t="s">
        <v>4177</v>
      </c>
      <c r="C79" t="str">
        <f t="shared" si="11"/>
        <v>Cer 12:0:2/25:0:2</v>
      </c>
      <c r="D79" t="str">
        <f t="shared" si="12"/>
        <v>12:0:2/25:0:2</v>
      </c>
      <c r="E79" t="str" cm="1">
        <f t="array" ref="E79:F79">_xlfn.TEXTSPLIT(D79,"/")</f>
        <v>12:0:2</v>
      </c>
      <c r="F79" t="str">
        <v>25:0:2</v>
      </c>
      <c r="I79" cm="1">
        <f t="array" ref="I79:K79">IF(ISBLANK(E79), "", VALUE(_xlfn.TEXTSPLIT(E79,":")))</f>
        <v>12</v>
      </c>
      <c r="J79">
        <v>0</v>
      </c>
      <c r="K79">
        <v>2</v>
      </c>
      <c r="L79" cm="1">
        <f t="array" ref="L79:N79">IF(ISBLANK(F79), "", VALUE(_xlfn.TEXTSPLIT(F79,":")))</f>
        <v>25</v>
      </c>
      <c r="M79">
        <v>0</v>
      </c>
      <c r="N79">
        <v>2</v>
      </c>
      <c r="O79" t="str" cm="1">
        <f t="array" ref="O79">IF(ISBLANK(G79), "", VALUE(_xlfn.TEXTSPLIT(G79,":")))</f>
        <v/>
      </c>
      <c r="Q79" t="str" cm="1">
        <f t="array" ref="Q79">IF(ISBLANK(H79), "", VALUE(_xlfn.TEXTSPLIT(H79,":")))</f>
        <v/>
      </c>
      <c r="S79">
        <f t="shared" si="13"/>
        <v>37</v>
      </c>
      <c r="T79">
        <f t="shared" si="14"/>
        <v>0</v>
      </c>
      <c r="U79">
        <f t="shared" si="15"/>
        <v>4</v>
      </c>
      <c r="V79" t="str">
        <f t="shared" si="16"/>
        <v>:4O</v>
      </c>
      <c r="W79" t="str">
        <f t="shared" si="17"/>
        <v>37:0:4O</v>
      </c>
      <c r="X79" t="str">
        <f t="shared" si="18"/>
        <v>Cer 37:0:4O</v>
      </c>
      <c r="Y79" t="str">
        <f t="shared" si="19"/>
        <v>Cer</v>
      </c>
      <c r="Z79" t="s">
        <v>876</v>
      </c>
      <c r="AA79" t="s">
        <v>1409</v>
      </c>
      <c r="AB79">
        <v>148087</v>
      </c>
      <c r="AC79">
        <v>220995</v>
      </c>
      <c r="AD79">
        <v>309235</v>
      </c>
      <c r="AE79">
        <v>78739</v>
      </c>
      <c r="AF79">
        <v>125047</v>
      </c>
      <c r="AG79">
        <v>109398</v>
      </c>
      <c r="AH79">
        <v>106530</v>
      </c>
      <c r="AI79">
        <v>159303</v>
      </c>
      <c r="AJ79">
        <v>89497</v>
      </c>
      <c r="AK79">
        <v>32550</v>
      </c>
      <c r="AL79">
        <v>47114</v>
      </c>
      <c r="AM79">
        <v>68307</v>
      </c>
    </row>
    <row r="80" spans="1:39" x14ac:dyDescent="0.3">
      <c r="A80" t="s">
        <v>1021</v>
      </c>
      <c r="B80" t="s">
        <v>4164</v>
      </c>
      <c r="C80" t="str">
        <f t="shared" si="11"/>
        <v>Cer 12:0:2/21:1:2</v>
      </c>
      <c r="D80" t="str">
        <f t="shared" si="12"/>
        <v>12:0:2/21:1:2</v>
      </c>
      <c r="E80" t="str" cm="1">
        <f t="array" ref="E80:F80">_xlfn.TEXTSPLIT(D80,"/")</f>
        <v>12:0:2</v>
      </c>
      <c r="F80" t="str">
        <v>21:1:2</v>
      </c>
      <c r="I80" cm="1">
        <f t="array" ref="I80:K80">IF(ISBLANK(E80), "", VALUE(_xlfn.TEXTSPLIT(E80,":")))</f>
        <v>12</v>
      </c>
      <c r="J80">
        <v>0</v>
      </c>
      <c r="K80">
        <v>2</v>
      </c>
      <c r="L80" cm="1">
        <f t="array" ref="L80:N80">IF(ISBLANK(F80), "", VALUE(_xlfn.TEXTSPLIT(F80,":")))</f>
        <v>21</v>
      </c>
      <c r="M80">
        <v>1</v>
      </c>
      <c r="N80">
        <v>2</v>
      </c>
      <c r="O80" t="str" cm="1">
        <f t="array" ref="O80">IF(ISBLANK(G80), "", VALUE(_xlfn.TEXTSPLIT(G80,":")))</f>
        <v/>
      </c>
      <c r="Q80" t="str" cm="1">
        <f t="array" ref="Q80">IF(ISBLANK(H80), "", VALUE(_xlfn.TEXTSPLIT(H80,":")))</f>
        <v/>
      </c>
      <c r="S80">
        <f t="shared" si="13"/>
        <v>33</v>
      </c>
      <c r="T80">
        <f t="shared" si="14"/>
        <v>1</v>
      </c>
      <c r="U80">
        <f t="shared" si="15"/>
        <v>4</v>
      </c>
      <c r="V80" t="str">
        <f t="shared" si="16"/>
        <v>:4O</v>
      </c>
      <c r="W80" t="str">
        <f t="shared" si="17"/>
        <v>33:1:4O</v>
      </c>
      <c r="X80" t="str">
        <f t="shared" si="18"/>
        <v>Cer 33:1:4O</v>
      </c>
      <c r="Y80" t="str">
        <f t="shared" si="19"/>
        <v>Cer</v>
      </c>
      <c r="Z80" t="s">
        <v>876</v>
      </c>
      <c r="AA80" t="s">
        <v>1022</v>
      </c>
      <c r="AB80">
        <v>1546209</v>
      </c>
      <c r="AC80">
        <v>1216318</v>
      </c>
      <c r="AD80">
        <v>1042773</v>
      </c>
      <c r="AE80">
        <v>2203350</v>
      </c>
      <c r="AF80">
        <v>1890383</v>
      </c>
      <c r="AG80">
        <v>2237488</v>
      </c>
      <c r="AH80">
        <v>3177124</v>
      </c>
      <c r="AI80">
        <v>2434728</v>
      </c>
      <c r="AJ80">
        <v>2697574</v>
      </c>
      <c r="AK80">
        <v>2944679</v>
      </c>
      <c r="AL80">
        <v>3038212</v>
      </c>
      <c r="AM80">
        <v>2593562</v>
      </c>
    </row>
    <row r="81" spans="1:39" x14ac:dyDescent="0.3">
      <c r="A81" t="s">
        <v>1174</v>
      </c>
      <c r="B81" t="s">
        <v>4170</v>
      </c>
      <c r="C81" t="str">
        <f t="shared" si="11"/>
        <v>Cer 12:0:2/23:1:2</v>
      </c>
      <c r="D81" t="str">
        <f t="shared" si="12"/>
        <v>12:0:2/23:1:2</v>
      </c>
      <c r="E81" t="str" cm="1">
        <f t="array" ref="E81:F81">_xlfn.TEXTSPLIT(D81,"/")</f>
        <v>12:0:2</v>
      </c>
      <c r="F81" t="str">
        <v>23:1:2</v>
      </c>
      <c r="I81" cm="1">
        <f t="array" ref="I81:K81">IF(ISBLANK(E81), "", VALUE(_xlfn.TEXTSPLIT(E81,":")))</f>
        <v>12</v>
      </c>
      <c r="J81">
        <v>0</v>
      </c>
      <c r="K81">
        <v>2</v>
      </c>
      <c r="L81" cm="1">
        <f t="array" ref="L81:N81">IF(ISBLANK(F81), "", VALUE(_xlfn.TEXTSPLIT(F81,":")))</f>
        <v>23</v>
      </c>
      <c r="M81">
        <v>1</v>
      </c>
      <c r="N81">
        <v>2</v>
      </c>
      <c r="O81" t="str" cm="1">
        <f t="array" ref="O81">IF(ISBLANK(G81), "", VALUE(_xlfn.TEXTSPLIT(G81,":")))</f>
        <v/>
      </c>
      <c r="Q81" t="str" cm="1">
        <f t="array" ref="Q81">IF(ISBLANK(H81), "", VALUE(_xlfn.TEXTSPLIT(H81,":")))</f>
        <v/>
      </c>
      <c r="S81">
        <f t="shared" si="13"/>
        <v>35</v>
      </c>
      <c r="T81">
        <f t="shared" si="14"/>
        <v>1</v>
      </c>
      <c r="U81">
        <f t="shared" si="15"/>
        <v>4</v>
      </c>
      <c r="V81" t="str">
        <f t="shared" si="16"/>
        <v>:4O</v>
      </c>
      <c r="W81" t="str">
        <f t="shared" si="17"/>
        <v>35:1:4O</v>
      </c>
      <c r="X81" t="str">
        <f t="shared" si="18"/>
        <v>Cer 35:1:4O</v>
      </c>
      <c r="Y81" t="str">
        <f t="shared" si="19"/>
        <v>Cer</v>
      </c>
      <c r="Z81" t="s">
        <v>876</v>
      </c>
      <c r="AA81" t="s">
        <v>1175</v>
      </c>
      <c r="AB81">
        <v>1193604</v>
      </c>
      <c r="AC81">
        <v>1491455</v>
      </c>
      <c r="AD81">
        <v>1858592</v>
      </c>
      <c r="AE81">
        <v>1134715</v>
      </c>
      <c r="AF81">
        <v>1257347</v>
      </c>
      <c r="AG81">
        <v>1163699</v>
      </c>
      <c r="AH81">
        <v>1132422</v>
      </c>
      <c r="AI81">
        <v>1234181</v>
      </c>
      <c r="AJ81">
        <v>934464</v>
      </c>
      <c r="AK81">
        <v>978096</v>
      </c>
      <c r="AL81">
        <v>1087632</v>
      </c>
      <c r="AM81">
        <v>1086701</v>
      </c>
    </row>
    <row r="82" spans="1:39" x14ac:dyDescent="0.3">
      <c r="A82" t="s">
        <v>1002</v>
      </c>
      <c r="B82" t="s">
        <v>4167</v>
      </c>
      <c r="C82" t="str">
        <f t="shared" si="11"/>
        <v>Cer 12:0:2/21:2:2</v>
      </c>
      <c r="D82" t="str">
        <f t="shared" si="12"/>
        <v>12:0:2/21:2:2</v>
      </c>
      <c r="E82" t="str" cm="1">
        <f t="array" ref="E82:F82">_xlfn.TEXTSPLIT(D82,"/")</f>
        <v>12:0:2</v>
      </c>
      <c r="F82" t="str">
        <v>21:2:2</v>
      </c>
      <c r="I82" cm="1">
        <f t="array" ref="I82:K82">IF(ISBLANK(E82), "", VALUE(_xlfn.TEXTSPLIT(E82,":")))</f>
        <v>12</v>
      </c>
      <c r="J82">
        <v>0</v>
      </c>
      <c r="K82">
        <v>2</v>
      </c>
      <c r="L82" cm="1">
        <f t="array" ref="L82:N82">IF(ISBLANK(F82), "", VALUE(_xlfn.TEXTSPLIT(F82,":")))</f>
        <v>21</v>
      </c>
      <c r="M82">
        <v>2</v>
      </c>
      <c r="N82">
        <v>2</v>
      </c>
      <c r="O82" t="str" cm="1">
        <f t="array" ref="O82">IF(ISBLANK(G82), "", VALUE(_xlfn.TEXTSPLIT(G82,":")))</f>
        <v/>
      </c>
      <c r="Q82" t="str" cm="1">
        <f t="array" ref="Q82">IF(ISBLANK(H82), "", VALUE(_xlfn.TEXTSPLIT(H82,":")))</f>
        <v/>
      </c>
      <c r="S82">
        <f t="shared" si="13"/>
        <v>33</v>
      </c>
      <c r="T82">
        <f t="shared" si="14"/>
        <v>2</v>
      </c>
      <c r="U82">
        <f t="shared" si="15"/>
        <v>4</v>
      </c>
      <c r="V82" t="str">
        <f t="shared" si="16"/>
        <v>:4O</v>
      </c>
      <c r="W82" t="str">
        <f t="shared" si="17"/>
        <v>33:2:4O</v>
      </c>
      <c r="X82" t="str">
        <f t="shared" si="18"/>
        <v>Cer 33:2:4O</v>
      </c>
      <c r="Y82" t="str">
        <f t="shared" si="19"/>
        <v>Cer</v>
      </c>
      <c r="Z82" t="s">
        <v>876</v>
      </c>
      <c r="AA82" t="s">
        <v>1003</v>
      </c>
      <c r="AB82">
        <v>1130914</v>
      </c>
      <c r="AC82">
        <v>1611945</v>
      </c>
      <c r="AD82">
        <v>1824051</v>
      </c>
      <c r="AE82">
        <v>1451490</v>
      </c>
      <c r="AF82">
        <v>1645493</v>
      </c>
      <c r="AG82">
        <v>1470482</v>
      </c>
      <c r="AH82">
        <v>1050783</v>
      </c>
      <c r="AI82">
        <v>1131760</v>
      </c>
      <c r="AJ82">
        <v>1047455</v>
      </c>
      <c r="AK82">
        <v>1104364</v>
      </c>
      <c r="AL82">
        <v>1215274</v>
      </c>
      <c r="AM82">
        <v>1309200</v>
      </c>
    </row>
    <row r="83" spans="1:39" x14ac:dyDescent="0.3">
      <c r="A83" t="s">
        <v>1398</v>
      </c>
      <c r="B83" t="s">
        <v>4178</v>
      </c>
      <c r="C83" t="str">
        <f t="shared" si="11"/>
        <v>Cer 12:0:2/25:1:2</v>
      </c>
      <c r="D83" t="str">
        <f t="shared" si="12"/>
        <v>12:0:2/25:1:2</v>
      </c>
      <c r="E83" t="str" cm="1">
        <f t="array" ref="E83:F83">_xlfn.TEXTSPLIT(D83,"/")</f>
        <v>12:0:2</v>
      </c>
      <c r="F83" t="str">
        <v>25:1:2</v>
      </c>
      <c r="I83" cm="1">
        <f t="array" ref="I83:K83">IF(ISBLANK(E83), "", VALUE(_xlfn.TEXTSPLIT(E83,":")))</f>
        <v>12</v>
      </c>
      <c r="J83">
        <v>0</v>
      </c>
      <c r="K83">
        <v>2</v>
      </c>
      <c r="L83" cm="1">
        <f t="array" ref="L83:N83">IF(ISBLANK(F83), "", VALUE(_xlfn.TEXTSPLIT(F83,":")))</f>
        <v>25</v>
      </c>
      <c r="M83">
        <v>1</v>
      </c>
      <c r="N83">
        <v>2</v>
      </c>
      <c r="O83" t="str" cm="1">
        <f t="array" ref="O83">IF(ISBLANK(G83), "", VALUE(_xlfn.TEXTSPLIT(G83,":")))</f>
        <v/>
      </c>
      <c r="Q83" t="str" cm="1">
        <f t="array" ref="Q83">IF(ISBLANK(H83), "", VALUE(_xlfn.TEXTSPLIT(H83,":")))</f>
        <v/>
      </c>
      <c r="S83">
        <f t="shared" si="13"/>
        <v>37</v>
      </c>
      <c r="T83">
        <f t="shared" si="14"/>
        <v>1</v>
      </c>
      <c r="U83">
        <f t="shared" si="15"/>
        <v>4</v>
      </c>
      <c r="V83" t="str">
        <f t="shared" si="16"/>
        <v>:4O</v>
      </c>
      <c r="W83" t="str">
        <f t="shared" si="17"/>
        <v>37:1:4O</v>
      </c>
      <c r="X83" t="str">
        <f t="shared" si="18"/>
        <v>Cer 37:1:4O</v>
      </c>
      <c r="Y83" t="str">
        <f t="shared" si="19"/>
        <v>Cer</v>
      </c>
      <c r="Z83" t="s">
        <v>876</v>
      </c>
      <c r="AA83" t="s">
        <v>1399</v>
      </c>
      <c r="AB83">
        <v>90368</v>
      </c>
      <c r="AC83">
        <v>198238</v>
      </c>
      <c r="AD83">
        <v>172769</v>
      </c>
      <c r="AE83">
        <v>32553</v>
      </c>
      <c r="AF83">
        <v>96398</v>
      </c>
      <c r="AG83">
        <v>82489</v>
      </c>
      <c r="AH83">
        <v>62304</v>
      </c>
      <c r="AI83">
        <v>135292</v>
      </c>
      <c r="AJ83">
        <v>32755</v>
      </c>
      <c r="AK83">
        <v>44268</v>
      </c>
      <c r="AL83">
        <v>12831</v>
      </c>
      <c r="AM83">
        <v>62178</v>
      </c>
    </row>
    <row r="84" spans="1:39" x14ac:dyDescent="0.3">
      <c r="A84" t="s">
        <v>1408</v>
      </c>
      <c r="B84" t="s">
        <v>4177</v>
      </c>
      <c r="C84" t="str">
        <f t="shared" si="11"/>
        <v>Cer 12:0:2/25:0:2</v>
      </c>
      <c r="D84" t="str">
        <f t="shared" si="12"/>
        <v>12:0:2/25:0:2</v>
      </c>
      <c r="E84" t="str" cm="1">
        <f t="array" ref="E84:F84">_xlfn.TEXTSPLIT(D84,"/")</f>
        <v>12:0:2</v>
      </c>
      <c r="F84" t="str">
        <v>25:0:2</v>
      </c>
      <c r="I84" cm="1">
        <f t="array" ref="I84:K84">IF(ISBLANK(E84), "", VALUE(_xlfn.TEXTSPLIT(E84,":")))</f>
        <v>12</v>
      </c>
      <c r="J84">
        <v>0</v>
      </c>
      <c r="K84">
        <v>2</v>
      </c>
      <c r="L84" cm="1">
        <f t="array" ref="L84:N84">IF(ISBLANK(F84), "", VALUE(_xlfn.TEXTSPLIT(F84,":")))</f>
        <v>25</v>
      </c>
      <c r="M84">
        <v>0</v>
      </c>
      <c r="N84">
        <v>2</v>
      </c>
      <c r="O84" t="str" cm="1">
        <f t="array" ref="O84">IF(ISBLANK(G84), "", VALUE(_xlfn.TEXTSPLIT(G84,":")))</f>
        <v/>
      </c>
      <c r="Q84" t="str" cm="1">
        <f t="array" ref="Q84">IF(ISBLANK(H84), "", VALUE(_xlfn.TEXTSPLIT(H84,":")))</f>
        <v/>
      </c>
      <c r="S84">
        <f t="shared" si="13"/>
        <v>37</v>
      </c>
      <c r="T84">
        <f t="shared" si="14"/>
        <v>0</v>
      </c>
      <c r="U84">
        <f t="shared" si="15"/>
        <v>4</v>
      </c>
      <c r="V84" t="str">
        <f t="shared" si="16"/>
        <v>:4O</v>
      </c>
      <c r="W84" t="str">
        <f t="shared" si="17"/>
        <v>37:0:4O</v>
      </c>
      <c r="X84" t="str">
        <f t="shared" si="18"/>
        <v>Cer 37:0:4O</v>
      </c>
      <c r="Y84" t="str">
        <f t="shared" si="19"/>
        <v>Cer</v>
      </c>
      <c r="Z84" t="s">
        <v>876</v>
      </c>
      <c r="AA84" t="s">
        <v>1409</v>
      </c>
      <c r="AB84">
        <v>104373</v>
      </c>
      <c r="AC84">
        <v>70109</v>
      </c>
      <c r="AD84">
        <v>112642</v>
      </c>
      <c r="AE84">
        <v>38715</v>
      </c>
      <c r="AF84">
        <v>63834</v>
      </c>
      <c r="AG84">
        <v>43000</v>
      </c>
      <c r="AH84">
        <v>176924</v>
      </c>
      <c r="AI84">
        <v>157217</v>
      </c>
      <c r="AJ84">
        <v>122767</v>
      </c>
      <c r="AK84">
        <v>48329</v>
      </c>
      <c r="AL84">
        <v>92771</v>
      </c>
      <c r="AM84">
        <v>62542</v>
      </c>
    </row>
    <row r="85" spans="1:39" x14ac:dyDescent="0.3">
      <c r="A85" t="s">
        <v>905</v>
      </c>
      <c r="B85" t="s">
        <v>4179</v>
      </c>
      <c r="C85" t="str">
        <f t="shared" si="11"/>
        <v>Cer 12:0:2/19:2:2</v>
      </c>
      <c r="D85" t="str">
        <f t="shared" si="12"/>
        <v>12:0:2/19:2:2</v>
      </c>
      <c r="E85" t="str" cm="1">
        <f t="array" ref="E85:F85">_xlfn.TEXTSPLIT(D85,"/")</f>
        <v>12:0:2</v>
      </c>
      <c r="F85" t="str">
        <v>19:2:2</v>
      </c>
      <c r="I85" cm="1">
        <f t="array" ref="I85:K85">IF(ISBLANK(E85), "", VALUE(_xlfn.TEXTSPLIT(E85,":")))</f>
        <v>12</v>
      </c>
      <c r="J85">
        <v>0</v>
      </c>
      <c r="K85">
        <v>2</v>
      </c>
      <c r="L85" cm="1">
        <f t="array" ref="L85:N85">IF(ISBLANK(F85), "", VALUE(_xlfn.TEXTSPLIT(F85,":")))</f>
        <v>19</v>
      </c>
      <c r="M85">
        <v>2</v>
      </c>
      <c r="N85">
        <v>2</v>
      </c>
      <c r="O85" t="str" cm="1">
        <f t="array" ref="O85">IF(ISBLANK(G85), "", VALUE(_xlfn.TEXTSPLIT(G85,":")))</f>
        <v/>
      </c>
      <c r="Q85" t="str" cm="1">
        <f t="array" ref="Q85">IF(ISBLANK(H85), "", VALUE(_xlfn.TEXTSPLIT(H85,":")))</f>
        <v/>
      </c>
      <c r="S85">
        <f t="shared" si="13"/>
        <v>31</v>
      </c>
      <c r="T85">
        <f t="shared" si="14"/>
        <v>2</v>
      </c>
      <c r="U85">
        <f t="shared" si="15"/>
        <v>4</v>
      </c>
      <c r="V85" t="str">
        <f t="shared" si="16"/>
        <v>:4O</v>
      </c>
      <c r="W85" t="str">
        <f t="shared" si="17"/>
        <v>31:2:4O</v>
      </c>
      <c r="X85" t="str">
        <f t="shared" si="18"/>
        <v>Cer 31:2:4O</v>
      </c>
      <c r="Y85" t="str">
        <f t="shared" si="19"/>
        <v>Cer</v>
      </c>
      <c r="Z85" t="s">
        <v>876</v>
      </c>
      <c r="AA85" t="s">
        <v>906</v>
      </c>
      <c r="AB85">
        <v>235419</v>
      </c>
      <c r="AC85">
        <v>240452</v>
      </c>
      <c r="AD85">
        <v>212313</v>
      </c>
      <c r="AE85">
        <v>304056</v>
      </c>
      <c r="AF85">
        <v>284805</v>
      </c>
      <c r="AG85">
        <v>312439</v>
      </c>
      <c r="AH85">
        <v>311151</v>
      </c>
      <c r="AI85">
        <v>302308</v>
      </c>
      <c r="AJ85">
        <v>270629</v>
      </c>
      <c r="AK85">
        <v>371975</v>
      </c>
      <c r="AL85">
        <v>364489</v>
      </c>
      <c r="AM85">
        <v>374059</v>
      </c>
    </row>
    <row r="86" spans="1:39" x14ac:dyDescent="0.3">
      <c r="A86" t="s">
        <v>1280</v>
      </c>
      <c r="B86" t="s">
        <v>4172</v>
      </c>
      <c r="C86" t="str">
        <f t="shared" si="11"/>
        <v>Cer 12:0:2/24:1:2</v>
      </c>
      <c r="D86" t="str">
        <f t="shared" si="12"/>
        <v>12:0:2/24:1:2</v>
      </c>
      <c r="E86" t="str" cm="1">
        <f t="array" ref="E86:F86">_xlfn.TEXTSPLIT(D86,"/")</f>
        <v>12:0:2</v>
      </c>
      <c r="F86" t="str">
        <v>24:1:2</v>
      </c>
      <c r="I86" cm="1">
        <f t="array" ref="I86:K86">IF(ISBLANK(E86), "", VALUE(_xlfn.TEXTSPLIT(E86,":")))</f>
        <v>12</v>
      </c>
      <c r="J86">
        <v>0</v>
      </c>
      <c r="K86">
        <v>2</v>
      </c>
      <c r="L86" cm="1">
        <f t="array" ref="L86:N86">IF(ISBLANK(F86), "", VALUE(_xlfn.TEXTSPLIT(F86,":")))</f>
        <v>24</v>
      </c>
      <c r="M86">
        <v>1</v>
      </c>
      <c r="N86">
        <v>2</v>
      </c>
      <c r="O86" t="str" cm="1">
        <f t="array" ref="O86">IF(ISBLANK(G86), "", VALUE(_xlfn.TEXTSPLIT(G86,":")))</f>
        <v/>
      </c>
      <c r="Q86" t="str" cm="1">
        <f t="array" ref="Q86">IF(ISBLANK(H86), "", VALUE(_xlfn.TEXTSPLIT(H86,":")))</f>
        <v/>
      </c>
      <c r="S86">
        <f t="shared" si="13"/>
        <v>36</v>
      </c>
      <c r="T86">
        <f t="shared" si="14"/>
        <v>1</v>
      </c>
      <c r="U86">
        <f t="shared" si="15"/>
        <v>4</v>
      </c>
      <c r="V86" t="str">
        <f t="shared" si="16"/>
        <v>:4O</v>
      </c>
      <c r="W86" t="str">
        <f t="shared" si="17"/>
        <v>36:1:4O</v>
      </c>
      <c r="X86" t="str">
        <f t="shared" si="18"/>
        <v>Cer 36:1:4O</v>
      </c>
      <c r="Y86" t="str">
        <f t="shared" si="19"/>
        <v>Cer</v>
      </c>
      <c r="Z86" t="s">
        <v>876</v>
      </c>
      <c r="AA86" t="s">
        <v>1281</v>
      </c>
      <c r="AB86">
        <v>1186334</v>
      </c>
      <c r="AC86">
        <v>1354820</v>
      </c>
      <c r="AD86">
        <v>1691289</v>
      </c>
      <c r="AE86">
        <v>798949</v>
      </c>
      <c r="AF86">
        <v>870321</v>
      </c>
      <c r="AG86">
        <v>861152</v>
      </c>
      <c r="AH86">
        <v>1067877</v>
      </c>
      <c r="AI86">
        <v>1419995</v>
      </c>
      <c r="AJ86">
        <v>1080182</v>
      </c>
      <c r="AK86">
        <v>744675</v>
      </c>
      <c r="AL86">
        <v>741552</v>
      </c>
      <c r="AM86">
        <v>673476</v>
      </c>
    </row>
    <row r="87" spans="1:39" x14ac:dyDescent="0.3">
      <c r="A87" t="s">
        <v>917</v>
      </c>
      <c r="B87" t="s">
        <v>4175</v>
      </c>
      <c r="C87" t="str">
        <f t="shared" si="11"/>
        <v>Cer 12:0:2/19:0:2</v>
      </c>
      <c r="D87" t="str">
        <f t="shared" si="12"/>
        <v>12:0:2/19:0:2</v>
      </c>
      <c r="E87" t="str" cm="1">
        <f t="array" ref="E87:F87">_xlfn.TEXTSPLIT(D87,"/")</f>
        <v>12:0:2</v>
      </c>
      <c r="F87" t="str">
        <v>19:0:2</v>
      </c>
      <c r="I87" cm="1">
        <f t="array" ref="I87:K87">IF(ISBLANK(E87), "", VALUE(_xlfn.TEXTSPLIT(E87,":")))</f>
        <v>12</v>
      </c>
      <c r="J87">
        <v>0</v>
      </c>
      <c r="K87">
        <v>2</v>
      </c>
      <c r="L87" cm="1">
        <f t="array" ref="L87:N87">IF(ISBLANK(F87), "", VALUE(_xlfn.TEXTSPLIT(F87,":")))</f>
        <v>19</v>
      </c>
      <c r="M87">
        <v>0</v>
      </c>
      <c r="N87">
        <v>2</v>
      </c>
      <c r="O87" t="str" cm="1">
        <f t="array" ref="O87">IF(ISBLANK(G87), "", VALUE(_xlfn.TEXTSPLIT(G87,":")))</f>
        <v/>
      </c>
      <c r="Q87" t="str" cm="1">
        <f t="array" ref="Q87">IF(ISBLANK(H87), "", VALUE(_xlfn.TEXTSPLIT(H87,":")))</f>
        <v/>
      </c>
      <c r="S87">
        <f t="shared" si="13"/>
        <v>31</v>
      </c>
      <c r="T87">
        <f t="shared" si="14"/>
        <v>0</v>
      </c>
      <c r="U87">
        <f t="shared" si="15"/>
        <v>4</v>
      </c>
      <c r="V87" t="str">
        <f t="shared" si="16"/>
        <v>:4O</v>
      </c>
      <c r="W87" t="str">
        <f t="shared" si="17"/>
        <v>31:0:4O</v>
      </c>
      <c r="X87" t="str">
        <f t="shared" si="18"/>
        <v>Cer 31:0:4O</v>
      </c>
      <c r="Y87" t="str">
        <f t="shared" si="19"/>
        <v>Cer</v>
      </c>
      <c r="Z87" t="s">
        <v>876</v>
      </c>
      <c r="AA87" t="s">
        <v>918</v>
      </c>
      <c r="AB87">
        <v>625871</v>
      </c>
      <c r="AC87">
        <v>792931</v>
      </c>
      <c r="AD87">
        <v>847866</v>
      </c>
      <c r="AE87">
        <v>586757</v>
      </c>
      <c r="AF87">
        <v>803683</v>
      </c>
      <c r="AG87">
        <v>777684</v>
      </c>
      <c r="AH87">
        <v>852020</v>
      </c>
      <c r="AI87">
        <v>1017584</v>
      </c>
      <c r="AJ87">
        <v>838846</v>
      </c>
      <c r="AK87">
        <v>887871</v>
      </c>
      <c r="AL87">
        <v>853824</v>
      </c>
      <c r="AM87">
        <v>797979</v>
      </c>
    </row>
    <row r="88" spans="1:39" x14ac:dyDescent="0.3">
      <c r="A88" t="s">
        <v>911</v>
      </c>
      <c r="B88" t="s">
        <v>4165</v>
      </c>
      <c r="C88" t="str">
        <f t="shared" si="11"/>
        <v>Cer 12:0:2/19:1:2</v>
      </c>
      <c r="D88" t="str">
        <f t="shared" si="12"/>
        <v>12:0:2/19:1:2</v>
      </c>
      <c r="E88" t="str" cm="1">
        <f t="array" ref="E88:F88">_xlfn.TEXTSPLIT(D88,"/")</f>
        <v>12:0:2</v>
      </c>
      <c r="F88" t="str">
        <v>19:1:2</v>
      </c>
      <c r="I88" cm="1">
        <f t="array" ref="I88:K88">IF(ISBLANK(E88), "", VALUE(_xlfn.TEXTSPLIT(E88,":")))</f>
        <v>12</v>
      </c>
      <c r="J88">
        <v>0</v>
      </c>
      <c r="K88">
        <v>2</v>
      </c>
      <c r="L88" cm="1">
        <f t="array" ref="L88:N88">IF(ISBLANK(F88), "", VALUE(_xlfn.TEXTSPLIT(F88,":")))</f>
        <v>19</v>
      </c>
      <c r="M88">
        <v>1</v>
      </c>
      <c r="N88">
        <v>2</v>
      </c>
      <c r="O88" t="str" cm="1">
        <f t="array" ref="O88">IF(ISBLANK(G88), "", VALUE(_xlfn.TEXTSPLIT(G88,":")))</f>
        <v/>
      </c>
      <c r="Q88" t="str" cm="1">
        <f t="array" ref="Q88">IF(ISBLANK(H88), "", VALUE(_xlfn.TEXTSPLIT(H88,":")))</f>
        <v/>
      </c>
      <c r="S88">
        <f t="shared" si="13"/>
        <v>31</v>
      </c>
      <c r="T88">
        <f t="shared" si="14"/>
        <v>1</v>
      </c>
      <c r="U88">
        <f t="shared" si="15"/>
        <v>4</v>
      </c>
      <c r="V88" t="str">
        <f t="shared" si="16"/>
        <v>:4O</v>
      </c>
      <c r="W88" t="str">
        <f t="shared" si="17"/>
        <v>31:1:4O</v>
      </c>
      <c r="X88" t="str">
        <f t="shared" si="18"/>
        <v>Cer 31:1:4O</v>
      </c>
      <c r="Y88" t="str">
        <f t="shared" si="19"/>
        <v>Cer</v>
      </c>
      <c r="Z88" t="s">
        <v>876</v>
      </c>
      <c r="AA88" t="s">
        <v>912</v>
      </c>
      <c r="AB88">
        <v>0</v>
      </c>
      <c r="AC88">
        <v>0</v>
      </c>
      <c r="AD88">
        <v>0</v>
      </c>
      <c r="AE88">
        <v>25210</v>
      </c>
      <c r="AF88">
        <v>79624</v>
      </c>
      <c r="AG88">
        <v>47445</v>
      </c>
      <c r="AH88">
        <v>93358</v>
      </c>
      <c r="AI88">
        <v>70978</v>
      </c>
      <c r="AJ88">
        <v>59582</v>
      </c>
      <c r="AK88">
        <v>21848</v>
      </c>
      <c r="AL88">
        <v>116978</v>
      </c>
      <c r="AM88">
        <v>60365</v>
      </c>
    </row>
    <row r="89" spans="1:39" x14ac:dyDescent="0.3">
      <c r="A89" t="s">
        <v>1280</v>
      </c>
      <c r="B89" t="s">
        <v>4172</v>
      </c>
      <c r="C89" t="str">
        <f t="shared" si="11"/>
        <v>Cer 12:0:2/24:1:2</v>
      </c>
      <c r="D89" t="str">
        <f t="shared" si="12"/>
        <v>12:0:2/24:1:2</v>
      </c>
      <c r="E89" t="str" cm="1">
        <f t="array" ref="E89:F89">_xlfn.TEXTSPLIT(D89,"/")</f>
        <v>12:0:2</v>
      </c>
      <c r="F89" t="str">
        <v>24:1:2</v>
      </c>
      <c r="I89" cm="1">
        <f t="array" ref="I89:K89">IF(ISBLANK(E89), "", VALUE(_xlfn.TEXTSPLIT(E89,":")))</f>
        <v>12</v>
      </c>
      <c r="J89">
        <v>0</v>
      </c>
      <c r="K89">
        <v>2</v>
      </c>
      <c r="L89" cm="1">
        <f t="array" ref="L89:N89">IF(ISBLANK(F89), "", VALUE(_xlfn.TEXTSPLIT(F89,":")))</f>
        <v>24</v>
      </c>
      <c r="M89">
        <v>1</v>
      </c>
      <c r="N89">
        <v>2</v>
      </c>
      <c r="O89" t="str" cm="1">
        <f t="array" ref="O89">IF(ISBLANK(G89), "", VALUE(_xlfn.TEXTSPLIT(G89,":")))</f>
        <v/>
      </c>
      <c r="Q89" t="str" cm="1">
        <f t="array" ref="Q89">IF(ISBLANK(H89), "", VALUE(_xlfn.TEXTSPLIT(H89,":")))</f>
        <v/>
      </c>
      <c r="S89">
        <f t="shared" si="13"/>
        <v>36</v>
      </c>
      <c r="T89">
        <f t="shared" si="14"/>
        <v>1</v>
      </c>
      <c r="U89">
        <f t="shared" si="15"/>
        <v>4</v>
      </c>
      <c r="V89" t="str">
        <f t="shared" si="16"/>
        <v>:4O</v>
      </c>
      <c r="W89" t="str">
        <f t="shared" si="17"/>
        <v>36:1:4O</v>
      </c>
      <c r="X89" t="str">
        <f t="shared" si="18"/>
        <v>Cer 36:1:4O</v>
      </c>
      <c r="Y89" t="str">
        <f t="shared" si="19"/>
        <v>Cer</v>
      </c>
      <c r="Z89" t="s">
        <v>876</v>
      </c>
      <c r="AA89" t="s">
        <v>1281</v>
      </c>
      <c r="AB89">
        <v>320153</v>
      </c>
      <c r="AC89">
        <v>306541</v>
      </c>
      <c r="AD89">
        <v>451103</v>
      </c>
      <c r="AE89">
        <v>267139</v>
      </c>
      <c r="AF89">
        <v>276321</v>
      </c>
      <c r="AG89">
        <v>221891</v>
      </c>
      <c r="AH89">
        <v>249022</v>
      </c>
      <c r="AI89">
        <v>311133</v>
      </c>
      <c r="AJ89">
        <v>245486</v>
      </c>
      <c r="AK89">
        <v>217991</v>
      </c>
      <c r="AL89">
        <v>192670</v>
      </c>
      <c r="AM89">
        <v>197956</v>
      </c>
    </row>
    <row r="90" spans="1:39" x14ac:dyDescent="0.3">
      <c r="A90" t="s">
        <v>905</v>
      </c>
      <c r="B90" t="s">
        <v>4179</v>
      </c>
      <c r="C90" t="str">
        <f t="shared" si="11"/>
        <v>Cer 12:0:2/19:2:2</v>
      </c>
      <c r="D90" t="str">
        <f t="shared" si="12"/>
        <v>12:0:2/19:2:2</v>
      </c>
      <c r="E90" t="str" cm="1">
        <f t="array" ref="E90:F90">_xlfn.TEXTSPLIT(D90,"/")</f>
        <v>12:0:2</v>
      </c>
      <c r="F90" t="str">
        <v>19:2:2</v>
      </c>
      <c r="I90" cm="1">
        <f t="array" ref="I90:K90">IF(ISBLANK(E90), "", VALUE(_xlfn.TEXTSPLIT(E90,":")))</f>
        <v>12</v>
      </c>
      <c r="J90">
        <v>0</v>
      </c>
      <c r="K90">
        <v>2</v>
      </c>
      <c r="L90" cm="1">
        <f t="array" ref="L90:N90">IF(ISBLANK(F90), "", VALUE(_xlfn.TEXTSPLIT(F90,":")))</f>
        <v>19</v>
      </c>
      <c r="M90">
        <v>2</v>
      </c>
      <c r="N90">
        <v>2</v>
      </c>
      <c r="O90" t="str" cm="1">
        <f t="array" ref="O90">IF(ISBLANK(G90), "", VALUE(_xlfn.TEXTSPLIT(G90,":")))</f>
        <v/>
      </c>
      <c r="Q90" t="str" cm="1">
        <f t="array" ref="Q90">IF(ISBLANK(H90), "", VALUE(_xlfn.TEXTSPLIT(H90,":")))</f>
        <v/>
      </c>
      <c r="S90">
        <f t="shared" si="13"/>
        <v>31</v>
      </c>
      <c r="T90">
        <f t="shared" si="14"/>
        <v>2</v>
      </c>
      <c r="U90">
        <f t="shared" si="15"/>
        <v>4</v>
      </c>
      <c r="V90" t="str">
        <f t="shared" si="16"/>
        <v>:4O</v>
      </c>
      <c r="W90" t="str">
        <f t="shared" si="17"/>
        <v>31:2:4O</v>
      </c>
      <c r="X90" t="str">
        <f t="shared" si="18"/>
        <v>Cer 31:2:4O</v>
      </c>
      <c r="Y90" t="str">
        <f t="shared" si="19"/>
        <v>Cer</v>
      </c>
      <c r="Z90" t="s">
        <v>876</v>
      </c>
      <c r="AA90" t="s">
        <v>906</v>
      </c>
      <c r="AB90">
        <v>215100</v>
      </c>
      <c r="AC90">
        <v>205773</v>
      </c>
      <c r="AD90">
        <v>188311</v>
      </c>
      <c r="AE90">
        <v>195990</v>
      </c>
      <c r="AF90">
        <v>175252</v>
      </c>
      <c r="AG90">
        <v>203518</v>
      </c>
      <c r="AH90">
        <v>276916</v>
      </c>
      <c r="AI90">
        <v>258573</v>
      </c>
      <c r="AJ90">
        <v>228083</v>
      </c>
      <c r="AK90">
        <v>197451</v>
      </c>
      <c r="AL90">
        <v>225723</v>
      </c>
      <c r="AM90">
        <v>220653</v>
      </c>
    </row>
    <row r="91" spans="1:39" x14ac:dyDescent="0.3">
      <c r="A91" t="s">
        <v>1340</v>
      </c>
      <c r="B91" t="s">
        <v>4180</v>
      </c>
      <c r="C91" t="str">
        <f t="shared" si="11"/>
        <v>Cer 13:0:2/24:4:2</v>
      </c>
      <c r="D91" t="str">
        <f t="shared" si="12"/>
        <v>13:0:2/24:4:2</v>
      </c>
      <c r="E91" t="str" cm="1">
        <f t="array" ref="E91:F91">_xlfn.TEXTSPLIT(D91,"/")</f>
        <v>13:0:2</v>
      </c>
      <c r="F91" t="str">
        <v>24:4:2</v>
      </c>
      <c r="I91" cm="1">
        <f t="array" ref="I91:K91">IF(ISBLANK(E91), "", VALUE(_xlfn.TEXTSPLIT(E91,":")))</f>
        <v>13</v>
      </c>
      <c r="J91">
        <v>0</v>
      </c>
      <c r="K91">
        <v>2</v>
      </c>
      <c r="L91" cm="1">
        <f t="array" ref="L91:N91">IF(ISBLANK(F91), "", VALUE(_xlfn.TEXTSPLIT(F91,":")))</f>
        <v>24</v>
      </c>
      <c r="M91">
        <v>4</v>
      </c>
      <c r="N91">
        <v>2</v>
      </c>
      <c r="O91" t="str" cm="1">
        <f t="array" ref="O91">IF(ISBLANK(G91), "", VALUE(_xlfn.TEXTSPLIT(G91,":")))</f>
        <v/>
      </c>
      <c r="Q91" t="str" cm="1">
        <f t="array" ref="Q91">IF(ISBLANK(H91), "", VALUE(_xlfn.TEXTSPLIT(H91,":")))</f>
        <v/>
      </c>
      <c r="S91">
        <f t="shared" si="13"/>
        <v>37</v>
      </c>
      <c r="T91">
        <f t="shared" si="14"/>
        <v>4</v>
      </c>
      <c r="U91">
        <f t="shared" si="15"/>
        <v>4</v>
      </c>
      <c r="V91" t="str">
        <f t="shared" si="16"/>
        <v>:4O</v>
      </c>
      <c r="W91" t="str">
        <f t="shared" si="17"/>
        <v>37:4:4O</v>
      </c>
      <c r="X91" t="str">
        <f t="shared" si="18"/>
        <v>Cer 37:4:4O</v>
      </c>
      <c r="Y91" t="str">
        <f t="shared" si="19"/>
        <v>Cer</v>
      </c>
      <c r="Z91" t="s">
        <v>876</v>
      </c>
      <c r="AA91" t="s">
        <v>1341</v>
      </c>
      <c r="AB91">
        <v>439332</v>
      </c>
      <c r="AC91">
        <v>721401</v>
      </c>
      <c r="AD91">
        <v>779480</v>
      </c>
      <c r="AE91">
        <v>540514</v>
      </c>
      <c r="AF91">
        <v>586851</v>
      </c>
      <c r="AG91">
        <v>543732</v>
      </c>
      <c r="AH91">
        <v>818725</v>
      </c>
      <c r="AI91">
        <v>1213142</v>
      </c>
      <c r="AJ91">
        <v>654770</v>
      </c>
      <c r="AK91">
        <v>463124</v>
      </c>
      <c r="AL91">
        <v>608092</v>
      </c>
      <c r="AM91">
        <v>580350</v>
      </c>
    </row>
    <row r="92" spans="1:39" x14ac:dyDescent="0.3">
      <c r="A92" t="s">
        <v>951</v>
      </c>
      <c r="B92" t="s">
        <v>4176</v>
      </c>
      <c r="C92" t="str">
        <f t="shared" si="11"/>
        <v>Cer 12:0:2/20:1:2</v>
      </c>
      <c r="D92" t="str">
        <f t="shared" si="12"/>
        <v>12:0:2/20:1:2</v>
      </c>
      <c r="E92" t="str" cm="1">
        <f t="array" ref="E92:F92">_xlfn.TEXTSPLIT(D92,"/")</f>
        <v>12:0:2</v>
      </c>
      <c r="F92" t="str">
        <v>20:1:2</v>
      </c>
      <c r="I92" cm="1">
        <f t="array" ref="I92:K92">IF(ISBLANK(E92), "", VALUE(_xlfn.TEXTSPLIT(E92,":")))</f>
        <v>12</v>
      </c>
      <c r="J92">
        <v>0</v>
      </c>
      <c r="K92">
        <v>2</v>
      </c>
      <c r="L92" cm="1">
        <f t="array" ref="L92:N92">IF(ISBLANK(F92), "", VALUE(_xlfn.TEXTSPLIT(F92,":")))</f>
        <v>20</v>
      </c>
      <c r="M92">
        <v>1</v>
      </c>
      <c r="N92">
        <v>2</v>
      </c>
      <c r="O92" t="str" cm="1">
        <f t="array" ref="O92">IF(ISBLANK(G92), "", VALUE(_xlfn.TEXTSPLIT(G92,":")))</f>
        <v/>
      </c>
      <c r="Q92" t="str" cm="1">
        <f t="array" ref="Q92">IF(ISBLANK(H92), "", VALUE(_xlfn.TEXTSPLIT(H92,":")))</f>
        <v/>
      </c>
      <c r="S92">
        <f t="shared" si="13"/>
        <v>32</v>
      </c>
      <c r="T92">
        <f t="shared" si="14"/>
        <v>1</v>
      </c>
      <c r="U92">
        <f t="shared" si="15"/>
        <v>4</v>
      </c>
      <c r="V92" t="str">
        <f t="shared" si="16"/>
        <v>:4O</v>
      </c>
      <c r="W92" t="str">
        <f t="shared" si="17"/>
        <v>32:1:4O</v>
      </c>
      <c r="X92" t="str">
        <f t="shared" si="18"/>
        <v>Cer 32:1:4O</v>
      </c>
      <c r="Y92" t="str">
        <f t="shared" si="19"/>
        <v>Cer</v>
      </c>
      <c r="Z92" t="s">
        <v>876</v>
      </c>
      <c r="AA92" t="s">
        <v>952</v>
      </c>
      <c r="AB92">
        <v>432170</v>
      </c>
      <c r="AC92">
        <v>460625</v>
      </c>
      <c r="AD92">
        <v>467343</v>
      </c>
      <c r="AE92">
        <v>746886</v>
      </c>
      <c r="AF92">
        <v>794039</v>
      </c>
      <c r="AG92">
        <v>812802</v>
      </c>
      <c r="AH92">
        <v>1021304</v>
      </c>
      <c r="AI92">
        <v>841127</v>
      </c>
      <c r="AJ92">
        <v>970798</v>
      </c>
      <c r="AK92">
        <v>985914</v>
      </c>
      <c r="AL92">
        <v>1105103</v>
      </c>
      <c r="AM92">
        <v>908617</v>
      </c>
    </row>
    <row r="93" spans="1:39" x14ac:dyDescent="0.3">
      <c r="A93" t="s">
        <v>1174</v>
      </c>
      <c r="B93" t="s">
        <v>4170</v>
      </c>
      <c r="C93" t="str">
        <f t="shared" si="11"/>
        <v>Cer 12:0:2/23:1:2</v>
      </c>
      <c r="D93" t="str">
        <f t="shared" si="12"/>
        <v>12:0:2/23:1:2</v>
      </c>
      <c r="E93" t="str" cm="1">
        <f t="array" ref="E93:F93">_xlfn.TEXTSPLIT(D93,"/")</f>
        <v>12:0:2</v>
      </c>
      <c r="F93" t="str">
        <v>23:1:2</v>
      </c>
      <c r="I93" cm="1">
        <f t="array" ref="I93:K93">IF(ISBLANK(E93), "", VALUE(_xlfn.TEXTSPLIT(E93,":")))</f>
        <v>12</v>
      </c>
      <c r="J93">
        <v>0</v>
      </c>
      <c r="K93">
        <v>2</v>
      </c>
      <c r="L93" cm="1">
        <f t="array" ref="L93:N93">IF(ISBLANK(F93), "", VALUE(_xlfn.TEXTSPLIT(F93,":")))</f>
        <v>23</v>
      </c>
      <c r="M93">
        <v>1</v>
      </c>
      <c r="N93">
        <v>2</v>
      </c>
      <c r="O93" t="str" cm="1">
        <f t="array" ref="O93">IF(ISBLANK(G93), "", VALUE(_xlfn.TEXTSPLIT(G93,":")))</f>
        <v/>
      </c>
      <c r="Q93" t="str" cm="1">
        <f t="array" ref="Q93">IF(ISBLANK(H93), "", VALUE(_xlfn.TEXTSPLIT(H93,":")))</f>
        <v/>
      </c>
      <c r="S93">
        <f t="shared" si="13"/>
        <v>35</v>
      </c>
      <c r="T93">
        <f t="shared" si="14"/>
        <v>1</v>
      </c>
      <c r="U93">
        <f t="shared" si="15"/>
        <v>4</v>
      </c>
      <c r="V93" t="str">
        <f t="shared" si="16"/>
        <v>:4O</v>
      </c>
      <c r="W93" t="str">
        <f t="shared" si="17"/>
        <v>35:1:4O</v>
      </c>
      <c r="X93" t="str">
        <f t="shared" si="18"/>
        <v>Cer 35:1:4O</v>
      </c>
      <c r="Y93" t="str">
        <f t="shared" si="19"/>
        <v>Cer</v>
      </c>
      <c r="Z93" t="s">
        <v>876</v>
      </c>
      <c r="AA93" t="s">
        <v>1175</v>
      </c>
      <c r="AB93">
        <v>3149896</v>
      </c>
      <c r="AC93">
        <v>3753323</v>
      </c>
      <c r="AD93">
        <v>4605721</v>
      </c>
      <c r="AE93">
        <v>3175274</v>
      </c>
      <c r="AF93">
        <v>3383454</v>
      </c>
      <c r="AG93">
        <v>3361084</v>
      </c>
      <c r="AH93">
        <v>3649577</v>
      </c>
      <c r="AI93">
        <v>3481351</v>
      </c>
      <c r="AJ93">
        <v>2853683</v>
      </c>
      <c r="AK93">
        <v>2405751</v>
      </c>
      <c r="AL93">
        <v>3019368</v>
      </c>
      <c r="AM93">
        <v>2694356</v>
      </c>
    </row>
    <row r="94" spans="1:39" x14ac:dyDescent="0.3">
      <c r="A94" s="13" t="s">
        <v>2157</v>
      </c>
      <c r="B94" s="13" t="s">
        <v>4181</v>
      </c>
      <c r="C94" t="str">
        <f t="shared" si="11"/>
        <v>Cer 13:1:3/28:4:2</v>
      </c>
      <c r="D94" t="str">
        <f t="shared" si="12"/>
        <v>13:1:3/28:4:2</v>
      </c>
      <c r="E94" t="str" cm="1">
        <f t="array" ref="E94:F94">_xlfn.TEXTSPLIT(D94,"/")</f>
        <v>13:1:3</v>
      </c>
      <c r="F94" t="str">
        <v>28:4:2</v>
      </c>
      <c r="I94" cm="1">
        <f t="array" ref="I94:K94">IF(ISBLANK(E94), "", VALUE(_xlfn.TEXTSPLIT(E94,":")))</f>
        <v>13</v>
      </c>
      <c r="J94">
        <v>1</v>
      </c>
      <c r="K94">
        <v>3</v>
      </c>
      <c r="L94" cm="1">
        <f t="array" ref="L94:N94">IF(ISBLANK(F94), "", VALUE(_xlfn.TEXTSPLIT(F94,":")))</f>
        <v>28</v>
      </c>
      <c r="M94">
        <v>4</v>
      </c>
      <c r="N94">
        <v>2</v>
      </c>
      <c r="O94" t="str" cm="1">
        <f t="array" ref="O94">IF(ISBLANK(G94), "", VALUE(_xlfn.TEXTSPLIT(G94,":")))</f>
        <v/>
      </c>
      <c r="Q94" t="str" cm="1">
        <f t="array" ref="Q94">IF(ISBLANK(H94), "", VALUE(_xlfn.TEXTSPLIT(H94,":")))</f>
        <v/>
      </c>
      <c r="S94">
        <f t="shared" si="13"/>
        <v>41</v>
      </c>
      <c r="T94">
        <f t="shared" si="14"/>
        <v>5</v>
      </c>
      <c r="U94">
        <f t="shared" si="15"/>
        <v>5</v>
      </c>
      <c r="V94" t="str">
        <f t="shared" si="16"/>
        <v>:5O</v>
      </c>
      <c r="W94" t="str">
        <f t="shared" si="17"/>
        <v>41:5:5O</v>
      </c>
      <c r="X94" t="str">
        <f t="shared" si="18"/>
        <v>Cer 41:5:5O</v>
      </c>
      <c r="Y94" t="str">
        <f t="shared" si="19"/>
        <v>Cer</v>
      </c>
      <c r="Z94" s="13" t="s">
        <v>115</v>
      </c>
      <c r="AA94" s="13" t="s">
        <v>2158</v>
      </c>
      <c r="AB94" s="13">
        <v>169859</v>
      </c>
      <c r="AC94" s="13">
        <v>119617</v>
      </c>
      <c r="AD94" s="13">
        <v>276286</v>
      </c>
      <c r="AE94" s="13">
        <v>10576</v>
      </c>
      <c r="AF94" s="13">
        <v>78278</v>
      </c>
      <c r="AG94" s="13">
        <v>52191</v>
      </c>
      <c r="AH94" s="13">
        <v>16498</v>
      </c>
      <c r="AI94" s="13">
        <v>157501</v>
      </c>
      <c r="AJ94" s="13">
        <v>20525</v>
      </c>
      <c r="AK94" s="13">
        <v>96327</v>
      </c>
      <c r="AL94" s="13">
        <v>35008</v>
      </c>
      <c r="AM94" s="13">
        <v>81108</v>
      </c>
    </row>
    <row r="95" spans="1:39" x14ac:dyDescent="0.3">
      <c r="A95" t="s">
        <v>138</v>
      </c>
      <c r="B95" t="s">
        <v>356</v>
      </c>
      <c r="C95" t="str">
        <f t="shared" si="11"/>
        <v>Cer 13:1:3/24:4:2</v>
      </c>
      <c r="D95" t="str">
        <f t="shared" si="12"/>
        <v>13:1:3/24:4:2</v>
      </c>
      <c r="E95" t="str" cm="1">
        <f t="array" ref="E95:F95">_xlfn.TEXTSPLIT(D95,"/")</f>
        <v>13:1:3</v>
      </c>
      <c r="F95" t="str">
        <v>24:4:2</v>
      </c>
      <c r="I95" cm="1">
        <f t="array" ref="I95:K95">IF(ISBLANK(E95), "", VALUE(_xlfn.TEXTSPLIT(E95,":")))</f>
        <v>13</v>
      </c>
      <c r="J95">
        <v>1</v>
      </c>
      <c r="K95">
        <v>3</v>
      </c>
      <c r="L95" cm="1">
        <f t="array" ref="L95:N95">IF(ISBLANK(F95), "", VALUE(_xlfn.TEXTSPLIT(F95,":")))</f>
        <v>24</v>
      </c>
      <c r="M95">
        <v>4</v>
      </c>
      <c r="N95">
        <v>2</v>
      </c>
      <c r="O95" t="str" cm="1">
        <f t="array" ref="O95">IF(ISBLANK(G95), "", VALUE(_xlfn.TEXTSPLIT(G95,":")))</f>
        <v/>
      </c>
      <c r="Q95" t="str" cm="1">
        <f t="array" ref="Q95">IF(ISBLANK(H95), "", VALUE(_xlfn.TEXTSPLIT(H95,":")))</f>
        <v/>
      </c>
      <c r="S95">
        <f t="shared" si="13"/>
        <v>37</v>
      </c>
      <c r="T95">
        <f t="shared" si="14"/>
        <v>5</v>
      </c>
      <c r="U95">
        <f t="shared" si="15"/>
        <v>5</v>
      </c>
      <c r="V95" t="str">
        <f t="shared" si="16"/>
        <v>:5O</v>
      </c>
      <c r="W95" t="str">
        <f t="shared" si="17"/>
        <v>37:5:5O</v>
      </c>
      <c r="X95" t="str">
        <f t="shared" si="18"/>
        <v>Cer 37:5:5O</v>
      </c>
      <c r="Y95" t="str">
        <f t="shared" si="19"/>
        <v>Cer</v>
      </c>
      <c r="Z95" t="s">
        <v>115</v>
      </c>
      <c r="AA95" t="s">
        <v>139</v>
      </c>
      <c r="AB95">
        <v>327024</v>
      </c>
      <c r="AC95">
        <v>416474</v>
      </c>
      <c r="AD95">
        <v>610689</v>
      </c>
      <c r="AE95">
        <v>317620</v>
      </c>
      <c r="AF95">
        <v>317314</v>
      </c>
      <c r="AG95">
        <v>311181</v>
      </c>
      <c r="AH95">
        <v>232655</v>
      </c>
      <c r="AI95">
        <v>300881</v>
      </c>
      <c r="AJ95">
        <v>211011</v>
      </c>
      <c r="AK95">
        <v>181447</v>
      </c>
      <c r="AL95">
        <v>289306</v>
      </c>
      <c r="AM95">
        <v>279249</v>
      </c>
    </row>
    <row r="96" spans="1:39" x14ac:dyDescent="0.3">
      <c r="A96" t="s">
        <v>138</v>
      </c>
      <c r="B96" t="s">
        <v>356</v>
      </c>
      <c r="C96" t="str">
        <f t="shared" si="11"/>
        <v>Cer 13:1:3/24:4:2</v>
      </c>
      <c r="D96" t="str">
        <f t="shared" si="12"/>
        <v>13:1:3/24:4:2</v>
      </c>
      <c r="E96" t="str" cm="1">
        <f t="array" ref="E96:F96">_xlfn.TEXTSPLIT(D96,"/")</f>
        <v>13:1:3</v>
      </c>
      <c r="F96" t="str">
        <v>24:4:2</v>
      </c>
      <c r="I96" cm="1">
        <f t="array" ref="I96:K96">IF(ISBLANK(E96), "", VALUE(_xlfn.TEXTSPLIT(E96,":")))</f>
        <v>13</v>
      </c>
      <c r="J96">
        <v>1</v>
      </c>
      <c r="K96">
        <v>3</v>
      </c>
      <c r="L96" cm="1">
        <f t="array" ref="L96:N96">IF(ISBLANK(F96), "", VALUE(_xlfn.TEXTSPLIT(F96,":")))</f>
        <v>24</v>
      </c>
      <c r="M96">
        <v>4</v>
      </c>
      <c r="N96">
        <v>2</v>
      </c>
      <c r="O96" t="str" cm="1">
        <f t="array" ref="O96">IF(ISBLANK(G96), "", VALUE(_xlfn.TEXTSPLIT(G96,":")))</f>
        <v/>
      </c>
      <c r="Q96" t="str" cm="1">
        <f t="array" ref="Q96">IF(ISBLANK(H96), "", VALUE(_xlfn.TEXTSPLIT(H96,":")))</f>
        <v/>
      </c>
      <c r="S96">
        <f t="shared" si="13"/>
        <v>37</v>
      </c>
      <c r="T96">
        <f t="shared" si="14"/>
        <v>5</v>
      </c>
      <c r="U96">
        <f t="shared" si="15"/>
        <v>5</v>
      </c>
      <c r="V96" t="str">
        <f t="shared" si="16"/>
        <v>:5O</v>
      </c>
      <c r="W96" t="str">
        <f t="shared" si="17"/>
        <v>37:5:5O</v>
      </c>
      <c r="X96" t="str">
        <f t="shared" si="18"/>
        <v>Cer 37:5:5O</v>
      </c>
      <c r="Y96" t="str">
        <f t="shared" si="19"/>
        <v>Cer</v>
      </c>
      <c r="Z96" t="s">
        <v>115</v>
      </c>
      <c r="AA96" t="s">
        <v>139</v>
      </c>
      <c r="AB96">
        <v>360307</v>
      </c>
      <c r="AC96">
        <v>470669</v>
      </c>
      <c r="AD96">
        <v>594560</v>
      </c>
      <c r="AE96">
        <v>338974</v>
      </c>
      <c r="AF96">
        <v>422511</v>
      </c>
      <c r="AG96">
        <v>369487</v>
      </c>
      <c r="AH96">
        <v>353572</v>
      </c>
      <c r="AI96">
        <v>335814</v>
      </c>
      <c r="AJ96">
        <v>275165</v>
      </c>
      <c r="AK96">
        <v>239350</v>
      </c>
      <c r="AL96">
        <v>296322</v>
      </c>
      <c r="AM96">
        <v>274074</v>
      </c>
    </row>
    <row r="97" spans="1:39" x14ac:dyDescent="0.3">
      <c r="A97" t="s">
        <v>150</v>
      </c>
      <c r="B97" t="s">
        <v>357</v>
      </c>
      <c r="C97" t="str">
        <f t="shared" si="11"/>
        <v>Cer 13:1:3/24:2:2</v>
      </c>
      <c r="D97" t="str">
        <f t="shared" si="12"/>
        <v>13:1:3/24:2:2</v>
      </c>
      <c r="E97" t="str" cm="1">
        <f t="array" ref="E97:F97">_xlfn.TEXTSPLIT(D97,"/")</f>
        <v>13:1:3</v>
      </c>
      <c r="F97" t="str">
        <v>24:2:2</v>
      </c>
      <c r="I97" cm="1">
        <f t="array" ref="I97:K97">IF(ISBLANK(E97), "", VALUE(_xlfn.TEXTSPLIT(E97,":")))</f>
        <v>13</v>
      </c>
      <c r="J97">
        <v>1</v>
      </c>
      <c r="K97">
        <v>3</v>
      </c>
      <c r="L97" cm="1">
        <f t="array" ref="L97:N97">IF(ISBLANK(F97), "", VALUE(_xlfn.TEXTSPLIT(F97,":")))</f>
        <v>24</v>
      </c>
      <c r="M97">
        <v>2</v>
      </c>
      <c r="N97">
        <v>2</v>
      </c>
      <c r="O97" t="str" cm="1">
        <f t="array" ref="O97">IF(ISBLANK(G97), "", VALUE(_xlfn.TEXTSPLIT(G97,":")))</f>
        <v/>
      </c>
      <c r="Q97" t="str" cm="1">
        <f t="array" ref="Q97">IF(ISBLANK(H97), "", VALUE(_xlfn.TEXTSPLIT(H97,":")))</f>
        <v/>
      </c>
      <c r="S97">
        <f t="shared" si="13"/>
        <v>37</v>
      </c>
      <c r="T97">
        <f t="shared" si="14"/>
        <v>3</v>
      </c>
      <c r="U97">
        <f t="shared" si="15"/>
        <v>5</v>
      </c>
      <c r="V97" t="str">
        <f t="shared" si="16"/>
        <v>:5O</v>
      </c>
      <c r="W97" t="str">
        <f t="shared" si="17"/>
        <v>37:3:5O</v>
      </c>
      <c r="X97" t="str">
        <f t="shared" si="18"/>
        <v>Cer 37:3:5O</v>
      </c>
      <c r="Y97" t="str">
        <f t="shared" si="19"/>
        <v>Cer</v>
      </c>
      <c r="Z97" t="s">
        <v>115</v>
      </c>
      <c r="AA97" t="s">
        <v>151</v>
      </c>
      <c r="AB97">
        <v>210411</v>
      </c>
      <c r="AC97">
        <v>186293</v>
      </c>
      <c r="AD97">
        <v>270427</v>
      </c>
      <c r="AE97">
        <v>192351</v>
      </c>
      <c r="AF97">
        <v>239628</v>
      </c>
      <c r="AG97">
        <v>206173</v>
      </c>
      <c r="AH97">
        <v>171053</v>
      </c>
      <c r="AI97">
        <v>295811</v>
      </c>
      <c r="AJ97">
        <v>234504</v>
      </c>
      <c r="AK97">
        <v>204019</v>
      </c>
      <c r="AL97">
        <v>252942</v>
      </c>
      <c r="AM97">
        <v>275422</v>
      </c>
    </row>
    <row r="98" spans="1:39" x14ac:dyDescent="0.3">
      <c r="A98" t="s">
        <v>2461</v>
      </c>
      <c r="B98" t="s">
        <v>4182</v>
      </c>
      <c r="C98" t="str">
        <f t="shared" si="11"/>
        <v>Cer 13:2:3/30:6:2</v>
      </c>
      <c r="D98" t="str">
        <f t="shared" si="12"/>
        <v>13:2:3/30:6:2</v>
      </c>
      <c r="E98" t="str" cm="1">
        <f t="array" ref="E98:F98">_xlfn.TEXTSPLIT(D98,"/")</f>
        <v>13:2:3</v>
      </c>
      <c r="F98" t="str">
        <v>30:6:2</v>
      </c>
      <c r="I98" cm="1">
        <f t="array" ref="I98:K98">IF(ISBLANK(E98), "", VALUE(_xlfn.TEXTSPLIT(E98,":")))</f>
        <v>13</v>
      </c>
      <c r="J98">
        <v>2</v>
      </c>
      <c r="K98">
        <v>3</v>
      </c>
      <c r="L98" cm="1">
        <f t="array" ref="L98:N98">IF(ISBLANK(F98), "", VALUE(_xlfn.TEXTSPLIT(F98,":")))</f>
        <v>30</v>
      </c>
      <c r="M98">
        <v>6</v>
      </c>
      <c r="N98">
        <v>2</v>
      </c>
      <c r="O98" t="str" cm="1">
        <f t="array" ref="O98">IF(ISBLANK(G98), "", VALUE(_xlfn.TEXTSPLIT(G98,":")))</f>
        <v/>
      </c>
      <c r="Q98" t="str" cm="1">
        <f t="array" ref="Q98">IF(ISBLANK(H98), "", VALUE(_xlfn.TEXTSPLIT(H98,":")))</f>
        <v/>
      </c>
      <c r="S98">
        <f t="shared" si="13"/>
        <v>43</v>
      </c>
      <c r="T98">
        <f t="shared" si="14"/>
        <v>8</v>
      </c>
      <c r="U98">
        <f t="shared" si="15"/>
        <v>5</v>
      </c>
      <c r="V98" t="str">
        <f t="shared" si="16"/>
        <v>:5O</v>
      </c>
      <c r="W98" t="str">
        <f t="shared" si="17"/>
        <v>43:8:5O</v>
      </c>
      <c r="X98" t="str">
        <f t="shared" si="18"/>
        <v>Cer 43:8:5O</v>
      </c>
      <c r="Y98" t="str">
        <f t="shared" si="19"/>
        <v>Cer</v>
      </c>
      <c r="Z98" t="s">
        <v>115</v>
      </c>
      <c r="AA98" t="s">
        <v>2462</v>
      </c>
      <c r="AB98">
        <v>138102</v>
      </c>
      <c r="AC98">
        <v>101234</v>
      </c>
      <c r="AD98">
        <v>82186</v>
      </c>
      <c r="AE98">
        <v>89991</v>
      </c>
      <c r="AF98">
        <v>60202</v>
      </c>
      <c r="AG98">
        <v>51751</v>
      </c>
      <c r="AH98">
        <v>152746</v>
      </c>
      <c r="AI98">
        <v>120858</v>
      </c>
      <c r="AJ98">
        <v>81607</v>
      </c>
      <c r="AK98">
        <v>84846</v>
      </c>
      <c r="AL98">
        <v>108313</v>
      </c>
      <c r="AM98">
        <v>83546</v>
      </c>
    </row>
    <row r="99" spans="1:39" x14ac:dyDescent="0.3">
      <c r="A99" t="s">
        <v>2269</v>
      </c>
      <c r="B99" t="s">
        <v>4183</v>
      </c>
      <c r="C99" t="str">
        <f t="shared" si="11"/>
        <v>Cer 12:2:3/30:6:2</v>
      </c>
      <c r="D99" t="str">
        <f t="shared" si="12"/>
        <v>12:2:3/30:6:2</v>
      </c>
      <c r="E99" t="str" cm="1">
        <f t="array" ref="E99:F99">_xlfn.TEXTSPLIT(D99,"/")</f>
        <v>12:2:3</v>
      </c>
      <c r="F99" t="str">
        <v>30:6:2</v>
      </c>
      <c r="I99" cm="1">
        <f t="array" ref="I99:K99">IF(ISBLANK(E99), "", VALUE(_xlfn.TEXTSPLIT(E99,":")))</f>
        <v>12</v>
      </c>
      <c r="J99">
        <v>2</v>
      </c>
      <c r="K99">
        <v>3</v>
      </c>
      <c r="L99" cm="1">
        <f t="array" ref="L99:N99">IF(ISBLANK(F99), "", VALUE(_xlfn.TEXTSPLIT(F99,":")))</f>
        <v>30</v>
      </c>
      <c r="M99">
        <v>6</v>
      </c>
      <c r="N99">
        <v>2</v>
      </c>
      <c r="O99" t="str" cm="1">
        <f t="array" ref="O99">IF(ISBLANK(G99), "", VALUE(_xlfn.TEXTSPLIT(G99,":")))</f>
        <v/>
      </c>
      <c r="Q99" t="str" cm="1">
        <f t="array" ref="Q99">IF(ISBLANK(H99), "", VALUE(_xlfn.TEXTSPLIT(H99,":")))</f>
        <v/>
      </c>
      <c r="S99">
        <f t="shared" si="13"/>
        <v>42</v>
      </c>
      <c r="T99">
        <f t="shared" si="14"/>
        <v>8</v>
      </c>
      <c r="U99">
        <f t="shared" si="15"/>
        <v>5</v>
      </c>
      <c r="V99" t="str">
        <f t="shared" si="16"/>
        <v>:5O</v>
      </c>
      <c r="W99" t="str">
        <f t="shared" si="17"/>
        <v>42:8:5O</v>
      </c>
      <c r="X99" t="str">
        <f t="shared" si="18"/>
        <v>Cer 42:8:5O</v>
      </c>
      <c r="Y99" t="str">
        <f t="shared" si="19"/>
        <v>Cer</v>
      </c>
      <c r="Z99" t="s">
        <v>115</v>
      </c>
      <c r="AA99" t="s">
        <v>2270</v>
      </c>
      <c r="AB99">
        <v>95188</v>
      </c>
      <c r="AC99">
        <v>68146</v>
      </c>
      <c r="AD99">
        <v>73909</v>
      </c>
      <c r="AE99">
        <v>64710</v>
      </c>
      <c r="AF99">
        <v>95975</v>
      </c>
      <c r="AG99">
        <v>50753</v>
      </c>
      <c r="AH99">
        <v>104228</v>
      </c>
      <c r="AI99">
        <v>123844</v>
      </c>
      <c r="AJ99">
        <v>124236</v>
      </c>
      <c r="AK99">
        <v>99515</v>
      </c>
      <c r="AL99">
        <v>104733</v>
      </c>
      <c r="AM99">
        <v>105874</v>
      </c>
    </row>
    <row r="100" spans="1:39" x14ac:dyDescent="0.3">
      <c r="A100" t="s">
        <v>1861</v>
      </c>
      <c r="B100" t="s">
        <v>4184</v>
      </c>
      <c r="C100" t="str">
        <f t="shared" si="11"/>
        <v>Cer 12:2:3/28:6:2</v>
      </c>
      <c r="D100" t="str">
        <f t="shared" si="12"/>
        <v>12:2:3/28:6:2</v>
      </c>
      <c r="E100" t="str" cm="1">
        <f t="array" ref="E100:F100">_xlfn.TEXTSPLIT(D100,"/")</f>
        <v>12:2:3</v>
      </c>
      <c r="F100" t="str">
        <v>28:6:2</v>
      </c>
      <c r="I100" cm="1">
        <f t="array" ref="I100:K100">IF(ISBLANK(E100), "", VALUE(_xlfn.TEXTSPLIT(E100,":")))</f>
        <v>12</v>
      </c>
      <c r="J100">
        <v>2</v>
      </c>
      <c r="K100">
        <v>3</v>
      </c>
      <c r="L100" cm="1">
        <f t="array" ref="L100:N100">IF(ISBLANK(F100), "", VALUE(_xlfn.TEXTSPLIT(F100,":")))</f>
        <v>28</v>
      </c>
      <c r="M100">
        <v>6</v>
      </c>
      <c r="N100">
        <v>2</v>
      </c>
      <c r="O100" t="str" cm="1">
        <f t="array" ref="O100">IF(ISBLANK(G100), "", VALUE(_xlfn.TEXTSPLIT(G100,":")))</f>
        <v/>
      </c>
      <c r="Q100" t="str" cm="1">
        <f t="array" ref="Q100">IF(ISBLANK(H100), "", VALUE(_xlfn.TEXTSPLIT(H100,":")))</f>
        <v/>
      </c>
      <c r="S100">
        <f t="shared" si="13"/>
        <v>40</v>
      </c>
      <c r="T100">
        <f t="shared" si="14"/>
        <v>8</v>
      </c>
      <c r="U100">
        <f t="shared" si="15"/>
        <v>5</v>
      </c>
      <c r="V100" t="str">
        <f t="shared" si="16"/>
        <v>:5O</v>
      </c>
      <c r="W100" t="str">
        <f t="shared" si="17"/>
        <v>40:8:5O</v>
      </c>
      <c r="X100" t="str">
        <f t="shared" si="18"/>
        <v>Cer 40:8:5O</v>
      </c>
      <c r="Y100" t="str">
        <f t="shared" si="19"/>
        <v>Cer</v>
      </c>
      <c r="Z100" t="s">
        <v>115</v>
      </c>
      <c r="AA100" t="s">
        <v>1862</v>
      </c>
      <c r="AB100">
        <v>443914</v>
      </c>
      <c r="AC100">
        <v>452852</v>
      </c>
      <c r="AD100">
        <v>424572</v>
      </c>
      <c r="AE100">
        <v>475068</v>
      </c>
      <c r="AF100">
        <v>575514</v>
      </c>
      <c r="AG100">
        <v>442457</v>
      </c>
      <c r="AH100">
        <v>589051</v>
      </c>
      <c r="AI100">
        <v>469439</v>
      </c>
      <c r="AJ100">
        <v>468406</v>
      </c>
      <c r="AK100">
        <v>626825</v>
      </c>
      <c r="AL100">
        <v>717024</v>
      </c>
      <c r="AM100">
        <v>653451</v>
      </c>
    </row>
    <row r="101" spans="1:39" x14ac:dyDescent="0.3">
      <c r="A101" t="s">
        <v>1221</v>
      </c>
      <c r="B101" t="s">
        <v>4185</v>
      </c>
      <c r="C101" t="str">
        <f t="shared" si="11"/>
        <v>Cer 13:1:3/22:4:2</v>
      </c>
      <c r="D101" t="str">
        <f t="shared" si="12"/>
        <v>13:1:3/22:4:2</v>
      </c>
      <c r="E101" t="str" cm="1">
        <f t="array" ref="E101:F101">_xlfn.TEXTSPLIT(D101,"/")</f>
        <v>13:1:3</v>
      </c>
      <c r="F101" t="str">
        <v>22:4:2</v>
      </c>
      <c r="I101" cm="1">
        <f t="array" ref="I101:K101">IF(ISBLANK(E101), "", VALUE(_xlfn.TEXTSPLIT(E101,":")))</f>
        <v>13</v>
      </c>
      <c r="J101">
        <v>1</v>
      </c>
      <c r="K101">
        <v>3</v>
      </c>
      <c r="L101" cm="1">
        <f t="array" ref="L101:N101">IF(ISBLANK(F101), "", VALUE(_xlfn.TEXTSPLIT(F101,":")))</f>
        <v>22</v>
      </c>
      <c r="M101">
        <v>4</v>
      </c>
      <c r="N101">
        <v>2</v>
      </c>
      <c r="O101" t="str" cm="1">
        <f t="array" ref="O101">IF(ISBLANK(G101), "", VALUE(_xlfn.TEXTSPLIT(G101,":")))</f>
        <v/>
      </c>
      <c r="Q101" t="str" cm="1">
        <f t="array" ref="Q101">IF(ISBLANK(H101), "", VALUE(_xlfn.TEXTSPLIT(H101,":")))</f>
        <v/>
      </c>
      <c r="S101">
        <f t="shared" si="13"/>
        <v>35</v>
      </c>
      <c r="T101">
        <f t="shared" si="14"/>
        <v>5</v>
      </c>
      <c r="U101">
        <f t="shared" si="15"/>
        <v>5</v>
      </c>
      <c r="V101" t="str">
        <f t="shared" si="16"/>
        <v>:5O</v>
      </c>
      <c r="W101" t="str">
        <f t="shared" si="17"/>
        <v>35:5:5O</v>
      </c>
      <c r="X101" t="str">
        <f t="shared" ref="X101:X132" si="20">IF(ISNUMBER(S101),_xlfn.CONCAT(Y101," ",W101), A101)</f>
        <v>Cer 35:5:5O</v>
      </c>
      <c r="Y101" t="str">
        <f t="shared" si="19"/>
        <v>Cer</v>
      </c>
      <c r="Z101" t="s">
        <v>115</v>
      </c>
      <c r="AA101" t="s">
        <v>1222</v>
      </c>
      <c r="AB101">
        <v>6027767</v>
      </c>
      <c r="AC101">
        <v>6608958</v>
      </c>
      <c r="AD101">
        <v>7385427</v>
      </c>
      <c r="AE101">
        <v>6855400</v>
      </c>
      <c r="AF101">
        <v>7092034</v>
      </c>
      <c r="AG101">
        <v>6275593</v>
      </c>
      <c r="AH101">
        <v>6506680</v>
      </c>
      <c r="AI101">
        <v>6294805</v>
      </c>
      <c r="AJ101">
        <v>5968716</v>
      </c>
      <c r="AK101">
        <v>5763722</v>
      </c>
      <c r="AL101">
        <v>6669240</v>
      </c>
      <c r="AM101">
        <v>6649395</v>
      </c>
    </row>
    <row r="102" spans="1:39" x14ac:dyDescent="0.3">
      <c r="A102" t="s">
        <v>138</v>
      </c>
      <c r="B102" t="s">
        <v>356</v>
      </c>
      <c r="C102" t="str">
        <f t="shared" si="11"/>
        <v>Cer 13:1:3/24:4:2</v>
      </c>
      <c r="D102" t="str">
        <f t="shared" si="12"/>
        <v>13:1:3/24:4:2</v>
      </c>
      <c r="E102" t="str" cm="1">
        <f t="array" ref="E102:F102">_xlfn.TEXTSPLIT(D102,"/")</f>
        <v>13:1:3</v>
      </c>
      <c r="F102" t="str">
        <v>24:4:2</v>
      </c>
      <c r="I102" cm="1">
        <f t="array" ref="I102:K102">IF(ISBLANK(E102), "", VALUE(_xlfn.TEXTSPLIT(E102,":")))</f>
        <v>13</v>
      </c>
      <c r="J102">
        <v>1</v>
      </c>
      <c r="K102">
        <v>3</v>
      </c>
      <c r="L102" cm="1">
        <f t="array" ref="L102:N102">IF(ISBLANK(F102), "", VALUE(_xlfn.TEXTSPLIT(F102,":")))</f>
        <v>24</v>
      </c>
      <c r="M102">
        <v>4</v>
      </c>
      <c r="N102">
        <v>2</v>
      </c>
      <c r="O102" t="str" cm="1">
        <f t="array" ref="O102">IF(ISBLANK(G102), "", VALUE(_xlfn.TEXTSPLIT(G102,":")))</f>
        <v/>
      </c>
      <c r="Q102" t="str" cm="1">
        <f t="array" ref="Q102">IF(ISBLANK(H102), "", VALUE(_xlfn.TEXTSPLIT(H102,":")))</f>
        <v/>
      </c>
      <c r="S102">
        <f t="shared" si="13"/>
        <v>37</v>
      </c>
      <c r="T102">
        <f t="shared" si="14"/>
        <v>5</v>
      </c>
      <c r="U102">
        <f t="shared" si="15"/>
        <v>5</v>
      </c>
      <c r="V102" t="str">
        <f t="shared" si="16"/>
        <v>:5O</v>
      </c>
      <c r="W102" t="str">
        <f t="shared" si="17"/>
        <v>37:5:5O</v>
      </c>
      <c r="X102" t="str">
        <f t="shared" si="20"/>
        <v>Cer 37:5:5O</v>
      </c>
      <c r="Y102" t="str">
        <f t="shared" si="19"/>
        <v>Cer</v>
      </c>
      <c r="Z102" t="s">
        <v>115</v>
      </c>
      <c r="AA102" t="s">
        <v>139</v>
      </c>
      <c r="AB102">
        <v>236405</v>
      </c>
      <c r="AC102">
        <v>288305</v>
      </c>
      <c r="AD102">
        <v>360713</v>
      </c>
      <c r="AE102">
        <v>239526</v>
      </c>
      <c r="AF102">
        <v>239515</v>
      </c>
      <c r="AG102">
        <v>236581</v>
      </c>
      <c r="AH102">
        <v>236452</v>
      </c>
      <c r="AI102">
        <v>262419</v>
      </c>
      <c r="AJ102">
        <v>219229</v>
      </c>
      <c r="AK102">
        <v>236538</v>
      </c>
      <c r="AL102">
        <v>276718</v>
      </c>
      <c r="AM102">
        <v>262347</v>
      </c>
    </row>
    <row r="103" spans="1:39" x14ac:dyDescent="0.3">
      <c r="A103" t="s">
        <v>121</v>
      </c>
      <c r="B103" t="s">
        <v>355</v>
      </c>
      <c r="C103" t="str">
        <f t="shared" si="11"/>
        <v>Cer 12:1:3/22:4:2</v>
      </c>
      <c r="D103" t="str">
        <f t="shared" si="12"/>
        <v>12:1:3/22:4:2</v>
      </c>
      <c r="E103" t="str" cm="1">
        <f t="array" ref="E103:F103">_xlfn.TEXTSPLIT(D103,"/")</f>
        <v>12:1:3</v>
      </c>
      <c r="F103" t="str">
        <v>22:4:2</v>
      </c>
      <c r="I103" cm="1">
        <f t="array" ref="I103:K103">IF(ISBLANK(E103), "", VALUE(_xlfn.TEXTSPLIT(E103,":")))</f>
        <v>12</v>
      </c>
      <c r="J103">
        <v>1</v>
      </c>
      <c r="K103">
        <v>3</v>
      </c>
      <c r="L103" cm="1">
        <f t="array" ref="L103:N103">IF(ISBLANK(F103), "", VALUE(_xlfn.TEXTSPLIT(F103,":")))</f>
        <v>22</v>
      </c>
      <c r="M103">
        <v>4</v>
      </c>
      <c r="N103">
        <v>2</v>
      </c>
      <c r="O103" t="str" cm="1">
        <f t="array" ref="O103">IF(ISBLANK(G103), "", VALUE(_xlfn.TEXTSPLIT(G103,":")))</f>
        <v/>
      </c>
      <c r="Q103" t="str" cm="1">
        <f t="array" ref="Q103">IF(ISBLANK(H103), "", VALUE(_xlfn.TEXTSPLIT(H103,":")))</f>
        <v/>
      </c>
      <c r="S103">
        <f t="shared" si="13"/>
        <v>34</v>
      </c>
      <c r="T103">
        <f t="shared" si="14"/>
        <v>5</v>
      </c>
      <c r="U103">
        <f t="shared" si="15"/>
        <v>5</v>
      </c>
      <c r="V103" t="str">
        <f t="shared" si="16"/>
        <v>:5O</v>
      </c>
      <c r="W103" t="str">
        <f t="shared" si="17"/>
        <v>34:5:5O</v>
      </c>
      <c r="X103" t="str">
        <f t="shared" si="20"/>
        <v>Cer 34:5:5O</v>
      </c>
      <c r="Y103" t="str">
        <f t="shared" si="19"/>
        <v>Cer</v>
      </c>
      <c r="Z103" t="s">
        <v>115</v>
      </c>
      <c r="AA103" t="s">
        <v>122</v>
      </c>
      <c r="AB103">
        <v>149107</v>
      </c>
      <c r="AC103">
        <v>114730</v>
      </c>
      <c r="AD103">
        <v>294239</v>
      </c>
      <c r="AE103">
        <v>787572</v>
      </c>
      <c r="AF103">
        <v>353045</v>
      </c>
      <c r="AG103">
        <v>504559</v>
      </c>
      <c r="AH103">
        <v>596445</v>
      </c>
      <c r="AI103">
        <v>497485</v>
      </c>
      <c r="AJ103">
        <v>1019427</v>
      </c>
      <c r="AK103">
        <v>1295969</v>
      </c>
      <c r="AL103">
        <v>1683707</v>
      </c>
      <c r="AM103">
        <v>1515881</v>
      </c>
    </row>
    <row r="104" spans="1:39" x14ac:dyDescent="0.3">
      <c r="A104" t="s">
        <v>1507</v>
      </c>
      <c r="B104" t="s">
        <v>4186</v>
      </c>
      <c r="C104" t="str">
        <f t="shared" si="11"/>
        <v>Cer 16:3:3/22:6:2</v>
      </c>
      <c r="D104" t="str">
        <f t="shared" si="12"/>
        <v>16:3:3/22:6:2</v>
      </c>
      <c r="E104" t="str" cm="1">
        <f t="array" ref="E104:F104">_xlfn.TEXTSPLIT(D104,"/")</f>
        <v>16:3:3</v>
      </c>
      <c r="F104" t="str">
        <v>22:6:2</v>
      </c>
      <c r="I104" cm="1">
        <f t="array" ref="I104:K104">IF(ISBLANK(E104), "", VALUE(_xlfn.TEXTSPLIT(E104,":")))</f>
        <v>16</v>
      </c>
      <c r="J104">
        <v>3</v>
      </c>
      <c r="K104">
        <v>3</v>
      </c>
      <c r="L104" cm="1">
        <f t="array" ref="L104:N104">IF(ISBLANK(F104), "", VALUE(_xlfn.TEXTSPLIT(F104,":")))</f>
        <v>22</v>
      </c>
      <c r="M104">
        <v>6</v>
      </c>
      <c r="N104">
        <v>2</v>
      </c>
      <c r="O104" t="str" cm="1">
        <f t="array" ref="O104">IF(ISBLANK(G104), "", VALUE(_xlfn.TEXTSPLIT(G104,":")))</f>
        <v/>
      </c>
      <c r="Q104" t="str" cm="1">
        <f t="array" ref="Q104">IF(ISBLANK(H104), "", VALUE(_xlfn.TEXTSPLIT(H104,":")))</f>
        <v/>
      </c>
      <c r="S104">
        <f t="shared" si="13"/>
        <v>38</v>
      </c>
      <c r="T104">
        <f t="shared" si="14"/>
        <v>9</v>
      </c>
      <c r="U104">
        <f t="shared" si="15"/>
        <v>5</v>
      </c>
      <c r="V104" t="str">
        <f t="shared" si="16"/>
        <v>:5O</v>
      </c>
      <c r="W104" t="str">
        <f t="shared" si="17"/>
        <v>38:9:5O</v>
      </c>
      <c r="X104" t="str">
        <f t="shared" si="20"/>
        <v>Cer 38:9:5O</v>
      </c>
      <c r="Y104" t="str">
        <f t="shared" si="19"/>
        <v>Cer</v>
      </c>
      <c r="Z104" t="s">
        <v>115</v>
      </c>
      <c r="AA104" t="s">
        <v>1508</v>
      </c>
      <c r="AB104">
        <v>419449</v>
      </c>
      <c r="AC104">
        <v>514856</v>
      </c>
      <c r="AD104">
        <v>348140</v>
      </c>
      <c r="AE104">
        <v>343714</v>
      </c>
      <c r="AF104">
        <v>307167</v>
      </c>
      <c r="AG104">
        <v>299179</v>
      </c>
      <c r="AH104">
        <v>409552</v>
      </c>
      <c r="AI104">
        <v>314117</v>
      </c>
      <c r="AJ104">
        <v>225684</v>
      </c>
      <c r="AK104">
        <v>199409</v>
      </c>
      <c r="AL104">
        <v>353180</v>
      </c>
      <c r="AM104">
        <v>388080</v>
      </c>
    </row>
    <row r="105" spans="1:39" x14ac:dyDescent="0.3">
      <c r="A105" t="s">
        <v>1393</v>
      </c>
      <c r="B105" t="s">
        <v>4187</v>
      </c>
      <c r="C105" t="str">
        <f t="shared" si="11"/>
        <v>Cer 15:3:3/22:6:2</v>
      </c>
      <c r="D105" t="str">
        <f t="shared" si="12"/>
        <v>15:3:3/22:6:2</v>
      </c>
      <c r="E105" t="str" cm="1">
        <f t="array" ref="E105:F105">_xlfn.TEXTSPLIT(D105,"/")</f>
        <v>15:3:3</v>
      </c>
      <c r="F105" t="str">
        <v>22:6:2</v>
      </c>
      <c r="I105" cm="1">
        <f t="array" ref="I105:K105">IF(ISBLANK(E105), "", VALUE(_xlfn.TEXTSPLIT(E105,":")))</f>
        <v>15</v>
      </c>
      <c r="J105">
        <v>3</v>
      </c>
      <c r="K105">
        <v>3</v>
      </c>
      <c r="L105" cm="1">
        <f t="array" ref="L105:N105">IF(ISBLANK(F105), "", VALUE(_xlfn.TEXTSPLIT(F105,":")))</f>
        <v>22</v>
      </c>
      <c r="M105">
        <v>6</v>
      </c>
      <c r="N105">
        <v>2</v>
      </c>
      <c r="O105" t="str" cm="1">
        <f t="array" ref="O105">IF(ISBLANK(G105), "", VALUE(_xlfn.TEXTSPLIT(G105,":")))</f>
        <v/>
      </c>
      <c r="Q105" t="str" cm="1">
        <f t="array" ref="Q105">IF(ISBLANK(H105), "", VALUE(_xlfn.TEXTSPLIT(H105,":")))</f>
        <v/>
      </c>
      <c r="S105">
        <f t="shared" si="13"/>
        <v>37</v>
      </c>
      <c r="T105">
        <f t="shared" si="14"/>
        <v>9</v>
      </c>
      <c r="U105">
        <f t="shared" si="15"/>
        <v>5</v>
      </c>
      <c r="V105" t="str">
        <f t="shared" si="16"/>
        <v>:5O</v>
      </c>
      <c r="W105" t="str">
        <f t="shared" si="17"/>
        <v>37:9:5O</v>
      </c>
      <c r="X105" t="str">
        <f t="shared" si="20"/>
        <v>Cer 37:9:5O</v>
      </c>
      <c r="Y105" t="str">
        <f t="shared" si="19"/>
        <v>Cer</v>
      </c>
      <c r="Z105" t="s">
        <v>115</v>
      </c>
      <c r="AA105" t="s">
        <v>1394</v>
      </c>
      <c r="AB105">
        <v>933324</v>
      </c>
      <c r="AC105">
        <v>778288</v>
      </c>
      <c r="AD105">
        <v>907654</v>
      </c>
      <c r="AE105">
        <v>786847</v>
      </c>
      <c r="AF105">
        <v>915124</v>
      </c>
      <c r="AG105">
        <v>528745</v>
      </c>
      <c r="AH105">
        <v>979219</v>
      </c>
      <c r="AI105">
        <v>459456</v>
      </c>
      <c r="AJ105">
        <v>804199</v>
      </c>
      <c r="AK105">
        <v>641650</v>
      </c>
      <c r="AL105">
        <v>873798</v>
      </c>
      <c r="AM105">
        <v>381054</v>
      </c>
    </row>
    <row r="106" spans="1:39" x14ac:dyDescent="0.3">
      <c r="A106" t="s">
        <v>1861</v>
      </c>
      <c r="B106" t="s">
        <v>4184</v>
      </c>
      <c r="C106" t="str">
        <f t="shared" si="11"/>
        <v>Cer 12:2:3/28:6:2</v>
      </c>
      <c r="D106" t="str">
        <f t="shared" si="12"/>
        <v>12:2:3/28:6:2</v>
      </c>
      <c r="E106" t="str" cm="1">
        <f t="array" ref="E106:F106">_xlfn.TEXTSPLIT(D106,"/")</f>
        <v>12:2:3</v>
      </c>
      <c r="F106" t="str">
        <v>28:6:2</v>
      </c>
      <c r="I106" cm="1">
        <f t="array" ref="I106:K106">IF(ISBLANK(E106), "", VALUE(_xlfn.TEXTSPLIT(E106,":")))</f>
        <v>12</v>
      </c>
      <c r="J106">
        <v>2</v>
      </c>
      <c r="K106">
        <v>3</v>
      </c>
      <c r="L106" cm="1">
        <f t="array" ref="L106:N106">IF(ISBLANK(F106), "", VALUE(_xlfn.TEXTSPLIT(F106,":")))</f>
        <v>28</v>
      </c>
      <c r="M106">
        <v>6</v>
      </c>
      <c r="N106">
        <v>2</v>
      </c>
      <c r="O106" t="str" cm="1">
        <f t="array" ref="O106">IF(ISBLANK(G106), "", VALUE(_xlfn.TEXTSPLIT(G106,":")))</f>
        <v/>
      </c>
      <c r="Q106" t="str" cm="1">
        <f t="array" ref="Q106">IF(ISBLANK(H106), "", VALUE(_xlfn.TEXTSPLIT(H106,":")))</f>
        <v/>
      </c>
      <c r="S106">
        <f t="shared" si="13"/>
        <v>40</v>
      </c>
      <c r="T106">
        <f t="shared" si="14"/>
        <v>8</v>
      </c>
      <c r="U106">
        <f t="shared" si="15"/>
        <v>5</v>
      </c>
      <c r="V106" t="str">
        <f t="shared" si="16"/>
        <v>:5O</v>
      </c>
      <c r="W106" t="str">
        <f t="shared" si="17"/>
        <v>40:8:5O</v>
      </c>
      <c r="X106" t="str">
        <f t="shared" si="20"/>
        <v>Cer 40:8:5O</v>
      </c>
      <c r="Y106" t="str">
        <f t="shared" si="19"/>
        <v>Cer</v>
      </c>
      <c r="Z106" t="s">
        <v>115</v>
      </c>
      <c r="AA106" t="s">
        <v>1862</v>
      </c>
      <c r="AB106">
        <v>142703</v>
      </c>
      <c r="AC106">
        <v>412438</v>
      </c>
      <c r="AD106">
        <v>515714</v>
      </c>
      <c r="AE106">
        <v>208207</v>
      </c>
      <c r="AF106">
        <v>386788</v>
      </c>
      <c r="AG106">
        <v>237430</v>
      </c>
      <c r="AH106">
        <v>347001</v>
      </c>
      <c r="AI106">
        <v>192970</v>
      </c>
      <c r="AJ106">
        <v>248461</v>
      </c>
      <c r="AK106">
        <v>305977</v>
      </c>
      <c r="AL106">
        <v>300314</v>
      </c>
      <c r="AM106">
        <v>205243</v>
      </c>
    </row>
    <row r="107" spans="1:39" x14ac:dyDescent="0.3">
      <c r="A107" t="s">
        <v>1525</v>
      </c>
      <c r="B107" t="s">
        <v>4188</v>
      </c>
      <c r="C107" t="str">
        <f t="shared" si="11"/>
        <v>Cer 12:2:3/26:6:2</v>
      </c>
      <c r="D107" t="str">
        <f t="shared" si="12"/>
        <v>12:2:3/26:6:2</v>
      </c>
      <c r="E107" t="str" cm="1">
        <f t="array" ref="E107:F107">_xlfn.TEXTSPLIT(D107,"/")</f>
        <v>12:2:3</v>
      </c>
      <c r="F107" t="str">
        <v>26:6:2</v>
      </c>
      <c r="I107" cm="1">
        <f t="array" ref="I107:K107">IF(ISBLANK(E107), "", VALUE(_xlfn.TEXTSPLIT(E107,":")))</f>
        <v>12</v>
      </c>
      <c r="J107">
        <v>2</v>
      </c>
      <c r="K107">
        <v>3</v>
      </c>
      <c r="L107" cm="1">
        <f t="array" ref="L107:N107">IF(ISBLANK(F107), "", VALUE(_xlfn.TEXTSPLIT(F107,":")))</f>
        <v>26</v>
      </c>
      <c r="M107">
        <v>6</v>
      </c>
      <c r="N107">
        <v>2</v>
      </c>
      <c r="O107" t="str" cm="1">
        <f t="array" ref="O107">IF(ISBLANK(G107), "", VALUE(_xlfn.TEXTSPLIT(G107,":")))</f>
        <v/>
      </c>
      <c r="Q107" t="str" cm="1">
        <f t="array" ref="Q107">IF(ISBLANK(H107), "", VALUE(_xlfn.TEXTSPLIT(H107,":")))</f>
        <v/>
      </c>
      <c r="S107">
        <f t="shared" si="13"/>
        <v>38</v>
      </c>
      <c r="T107">
        <f t="shared" si="14"/>
        <v>8</v>
      </c>
      <c r="U107">
        <f t="shared" si="15"/>
        <v>5</v>
      </c>
      <c r="V107" t="str">
        <f t="shared" si="16"/>
        <v>:5O</v>
      </c>
      <c r="W107" t="str">
        <f t="shared" si="17"/>
        <v>38:8:5O</v>
      </c>
      <c r="X107" t="str">
        <f t="shared" si="20"/>
        <v>Cer 38:8:5O</v>
      </c>
      <c r="Y107" t="str">
        <f t="shared" si="19"/>
        <v>Cer</v>
      </c>
      <c r="Z107" t="s">
        <v>115</v>
      </c>
      <c r="AA107" t="s">
        <v>1526</v>
      </c>
      <c r="AB107">
        <v>10925</v>
      </c>
      <c r="AC107">
        <v>47739</v>
      </c>
      <c r="AD107">
        <v>24219</v>
      </c>
      <c r="AE107">
        <v>32054</v>
      </c>
      <c r="AF107">
        <v>55858</v>
      </c>
      <c r="AG107">
        <v>17474</v>
      </c>
      <c r="AH107">
        <v>35832</v>
      </c>
      <c r="AI107">
        <v>66904</v>
      </c>
      <c r="AJ107">
        <v>44932</v>
      </c>
      <c r="AK107">
        <v>51179</v>
      </c>
      <c r="AL107">
        <v>63630</v>
      </c>
      <c r="AM107">
        <v>28087</v>
      </c>
    </row>
    <row r="108" spans="1:39" x14ac:dyDescent="0.3">
      <c r="A108" t="s">
        <v>2269</v>
      </c>
      <c r="B108" t="s">
        <v>4183</v>
      </c>
      <c r="C108" t="str">
        <f t="shared" si="11"/>
        <v>Cer 12:2:3/30:6:2</v>
      </c>
      <c r="D108" t="str">
        <f t="shared" si="12"/>
        <v>12:2:3/30:6:2</v>
      </c>
      <c r="E108" t="str" cm="1">
        <f t="array" ref="E108:F108">_xlfn.TEXTSPLIT(D108,"/")</f>
        <v>12:2:3</v>
      </c>
      <c r="F108" t="str">
        <v>30:6:2</v>
      </c>
      <c r="I108" cm="1">
        <f t="array" ref="I108:K108">IF(ISBLANK(E108), "", VALUE(_xlfn.TEXTSPLIT(E108,":")))</f>
        <v>12</v>
      </c>
      <c r="J108">
        <v>2</v>
      </c>
      <c r="K108">
        <v>3</v>
      </c>
      <c r="L108" cm="1">
        <f t="array" ref="L108:N108">IF(ISBLANK(F108), "", VALUE(_xlfn.TEXTSPLIT(F108,":")))</f>
        <v>30</v>
      </c>
      <c r="M108">
        <v>6</v>
      </c>
      <c r="N108">
        <v>2</v>
      </c>
      <c r="O108" t="str" cm="1">
        <f t="array" ref="O108">IF(ISBLANK(G108), "", VALUE(_xlfn.TEXTSPLIT(G108,":")))</f>
        <v/>
      </c>
      <c r="Q108" t="str" cm="1">
        <f t="array" ref="Q108">IF(ISBLANK(H108), "", VALUE(_xlfn.TEXTSPLIT(H108,":")))</f>
        <v/>
      </c>
      <c r="S108">
        <f t="shared" si="13"/>
        <v>42</v>
      </c>
      <c r="T108">
        <f t="shared" si="14"/>
        <v>8</v>
      </c>
      <c r="U108">
        <f t="shared" si="15"/>
        <v>5</v>
      </c>
      <c r="V108" t="str">
        <f t="shared" si="16"/>
        <v>:5O</v>
      </c>
      <c r="W108" t="str">
        <f t="shared" si="17"/>
        <v>42:8:5O</v>
      </c>
      <c r="X108" t="str">
        <f t="shared" si="20"/>
        <v>Cer 42:8:5O</v>
      </c>
      <c r="Y108" t="str">
        <f t="shared" si="19"/>
        <v>Cer</v>
      </c>
      <c r="Z108" t="s">
        <v>115</v>
      </c>
      <c r="AA108" t="s">
        <v>2270</v>
      </c>
      <c r="AB108">
        <v>381468</v>
      </c>
      <c r="AC108">
        <v>437200</v>
      </c>
      <c r="AD108">
        <v>249857</v>
      </c>
      <c r="AE108">
        <v>258329</v>
      </c>
      <c r="AF108">
        <v>312025</v>
      </c>
      <c r="AG108">
        <v>236388</v>
      </c>
      <c r="AH108">
        <v>389891</v>
      </c>
      <c r="AI108">
        <v>463381</v>
      </c>
      <c r="AJ108">
        <v>327783</v>
      </c>
      <c r="AK108">
        <v>346736</v>
      </c>
      <c r="AL108">
        <v>326636</v>
      </c>
      <c r="AM108">
        <v>279368</v>
      </c>
    </row>
    <row r="109" spans="1:39" x14ac:dyDescent="0.3">
      <c r="A109" t="s">
        <v>1836</v>
      </c>
      <c r="B109" t="s">
        <v>4189</v>
      </c>
      <c r="C109" t="str">
        <f t="shared" si="11"/>
        <v>Cer 16:3:3/24:6:2</v>
      </c>
      <c r="D109" t="str">
        <f t="shared" si="12"/>
        <v>16:3:3/24:6:2</v>
      </c>
      <c r="E109" t="str" cm="1">
        <f t="array" ref="E109:F109">_xlfn.TEXTSPLIT(D109,"/")</f>
        <v>16:3:3</v>
      </c>
      <c r="F109" t="str">
        <v>24:6:2</v>
      </c>
      <c r="I109" cm="1">
        <f t="array" ref="I109:K109">IF(ISBLANK(E109), "", VALUE(_xlfn.TEXTSPLIT(E109,":")))</f>
        <v>16</v>
      </c>
      <c r="J109">
        <v>3</v>
      </c>
      <c r="K109">
        <v>3</v>
      </c>
      <c r="L109" cm="1">
        <f t="array" ref="L109:N109">IF(ISBLANK(F109), "", VALUE(_xlfn.TEXTSPLIT(F109,":")))</f>
        <v>24</v>
      </c>
      <c r="M109">
        <v>6</v>
      </c>
      <c r="N109">
        <v>2</v>
      </c>
      <c r="O109" t="str" cm="1">
        <f t="array" ref="O109">IF(ISBLANK(G109), "", VALUE(_xlfn.TEXTSPLIT(G109,":")))</f>
        <v/>
      </c>
      <c r="Q109" t="str" cm="1">
        <f t="array" ref="Q109">IF(ISBLANK(H109), "", VALUE(_xlfn.TEXTSPLIT(H109,":")))</f>
        <v/>
      </c>
      <c r="S109">
        <f t="shared" si="13"/>
        <v>40</v>
      </c>
      <c r="T109">
        <f t="shared" si="14"/>
        <v>9</v>
      </c>
      <c r="U109">
        <f t="shared" si="15"/>
        <v>5</v>
      </c>
      <c r="V109" t="str">
        <f t="shared" si="16"/>
        <v>:5O</v>
      </c>
      <c r="W109" t="str">
        <f t="shared" si="17"/>
        <v>40:9:5O</v>
      </c>
      <c r="X109" t="str">
        <f t="shared" si="20"/>
        <v>Cer 40:9:5O</v>
      </c>
      <c r="Y109" t="str">
        <f t="shared" si="19"/>
        <v>Cer</v>
      </c>
      <c r="Z109" t="s">
        <v>115</v>
      </c>
      <c r="AA109" t="s">
        <v>1837</v>
      </c>
      <c r="AB109">
        <v>328357</v>
      </c>
      <c r="AC109">
        <v>535292</v>
      </c>
      <c r="AD109">
        <v>392518</v>
      </c>
      <c r="AE109">
        <v>245619</v>
      </c>
      <c r="AF109">
        <v>132388</v>
      </c>
      <c r="AG109">
        <v>110446</v>
      </c>
      <c r="AH109">
        <v>323628</v>
      </c>
      <c r="AI109">
        <v>318066</v>
      </c>
      <c r="AJ109">
        <v>217584</v>
      </c>
      <c r="AK109">
        <v>69787</v>
      </c>
      <c r="AL109">
        <v>207099</v>
      </c>
      <c r="AM109">
        <v>147170</v>
      </c>
    </row>
    <row r="110" spans="1:39" x14ac:dyDescent="0.3">
      <c r="A110" t="s">
        <v>1642</v>
      </c>
      <c r="B110" t="s">
        <v>4190</v>
      </c>
      <c r="C110" t="str">
        <f t="shared" si="11"/>
        <v>Cer 15:3:3/24:6:2</v>
      </c>
      <c r="D110" t="str">
        <f t="shared" si="12"/>
        <v>15:3:3/24:6:2</v>
      </c>
      <c r="E110" t="str" cm="1">
        <f t="array" ref="E110:F110">_xlfn.TEXTSPLIT(D110,"/")</f>
        <v>15:3:3</v>
      </c>
      <c r="F110" t="str">
        <v>24:6:2</v>
      </c>
      <c r="I110" cm="1">
        <f t="array" ref="I110:K110">IF(ISBLANK(E110), "", VALUE(_xlfn.TEXTSPLIT(E110,":")))</f>
        <v>15</v>
      </c>
      <c r="J110">
        <v>3</v>
      </c>
      <c r="K110">
        <v>3</v>
      </c>
      <c r="L110" cm="1">
        <f t="array" ref="L110:N110">IF(ISBLANK(F110), "", VALUE(_xlfn.TEXTSPLIT(F110,":")))</f>
        <v>24</v>
      </c>
      <c r="M110">
        <v>6</v>
      </c>
      <c r="N110">
        <v>2</v>
      </c>
      <c r="O110" t="str" cm="1">
        <f t="array" ref="O110">IF(ISBLANK(G110), "", VALUE(_xlfn.TEXTSPLIT(G110,":")))</f>
        <v/>
      </c>
      <c r="Q110" t="str" cm="1">
        <f t="array" ref="Q110">IF(ISBLANK(H110), "", VALUE(_xlfn.TEXTSPLIT(H110,":")))</f>
        <v/>
      </c>
      <c r="S110">
        <f t="shared" si="13"/>
        <v>39</v>
      </c>
      <c r="T110">
        <f t="shared" si="14"/>
        <v>9</v>
      </c>
      <c r="U110">
        <f t="shared" si="15"/>
        <v>5</v>
      </c>
      <c r="V110" t="str">
        <f t="shared" si="16"/>
        <v>:5O</v>
      </c>
      <c r="W110" t="str">
        <f t="shared" si="17"/>
        <v>39:9:5O</v>
      </c>
      <c r="X110" t="str">
        <f t="shared" si="20"/>
        <v>Cer 39:9:5O</v>
      </c>
      <c r="Y110" t="str">
        <f t="shared" si="19"/>
        <v>Cer</v>
      </c>
      <c r="Z110" t="s">
        <v>115</v>
      </c>
      <c r="AA110" t="s">
        <v>1643</v>
      </c>
      <c r="AB110">
        <v>199628</v>
      </c>
      <c r="AC110">
        <v>253972</v>
      </c>
      <c r="AD110">
        <v>202432</v>
      </c>
      <c r="AE110">
        <v>226997</v>
      </c>
      <c r="AF110">
        <v>166113</v>
      </c>
      <c r="AG110">
        <v>199030</v>
      </c>
      <c r="AH110">
        <v>257630</v>
      </c>
      <c r="AI110">
        <v>158627</v>
      </c>
      <c r="AJ110">
        <v>210470</v>
      </c>
      <c r="AK110">
        <v>196844</v>
      </c>
      <c r="AL110">
        <v>228105</v>
      </c>
      <c r="AM110">
        <v>255232</v>
      </c>
    </row>
    <row r="111" spans="1:39" x14ac:dyDescent="0.3">
      <c r="A111" t="s">
        <v>1194</v>
      </c>
      <c r="B111" t="s">
        <v>4191</v>
      </c>
      <c r="C111" t="str">
        <f t="shared" si="11"/>
        <v>Cer 12:0:3/22:0:2</v>
      </c>
      <c r="D111" t="str">
        <f t="shared" si="12"/>
        <v>12:0:3/22:0:2</v>
      </c>
      <c r="E111" t="str" cm="1">
        <f t="array" ref="E111:F111">_xlfn.TEXTSPLIT(D111,"/")</f>
        <v>12:0:3</v>
      </c>
      <c r="F111" t="str">
        <v>22:0:2</v>
      </c>
      <c r="I111" cm="1">
        <f t="array" ref="I111:K111">IF(ISBLANK(E111), "", VALUE(_xlfn.TEXTSPLIT(E111,":")))</f>
        <v>12</v>
      </c>
      <c r="J111">
        <v>0</v>
      </c>
      <c r="K111">
        <v>3</v>
      </c>
      <c r="L111" cm="1">
        <f t="array" ref="L111:N111">IF(ISBLANK(F111), "", VALUE(_xlfn.TEXTSPLIT(F111,":")))</f>
        <v>22</v>
      </c>
      <c r="M111">
        <v>0</v>
      </c>
      <c r="N111">
        <v>2</v>
      </c>
      <c r="O111" t="str" cm="1">
        <f t="array" ref="O111">IF(ISBLANK(G111), "", VALUE(_xlfn.TEXTSPLIT(G111,":")))</f>
        <v/>
      </c>
      <c r="Q111" t="str" cm="1">
        <f t="array" ref="Q111">IF(ISBLANK(H111), "", VALUE(_xlfn.TEXTSPLIT(H111,":")))</f>
        <v/>
      </c>
      <c r="S111">
        <f t="shared" si="13"/>
        <v>34</v>
      </c>
      <c r="T111">
        <f t="shared" si="14"/>
        <v>0</v>
      </c>
      <c r="U111">
        <f t="shared" si="15"/>
        <v>5</v>
      </c>
      <c r="V111" t="str">
        <f t="shared" si="16"/>
        <v>:5O</v>
      </c>
      <c r="W111" t="str">
        <f t="shared" si="17"/>
        <v>34:0:5O</v>
      </c>
      <c r="X111" t="str">
        <f t="shared" si="20"/>
        <v>Cer 34:0:5O</v>
      </c>
      <c r="Y111" t="str">
        <f t="shared" si="19"/>
        <v>Cer</v>
      </c>
      <c r="Z111" t="s">
        <v>115</v>
      </c>
      <c r="AA111" t="s">
        <v>1195</v>
      </c>
      <c r="AB111">
        <v>19612</v>
      </c>
      <c r="AC111">
        <v>69224</v>
      </c>
      <c r="AD111">
        <v>71887</v>
      </c>
      <c r="AE111">
        <v>29221</v>
      </c>
      <c r="AF111">
        <v>38558</v>
      </c>
      <c r="AG111">
        <v>16135</v>
      </c>
      <c r="AH111">
        <v>60131</v>
      </c>
      <c r="AI111">
        <v>68093</v>
      </c>
      <c r="AJ111">
        <v>39421</v>
      </c>
      <c r="AK111">
        <v>18129</v>
      </c>
      <c r="AL111">
        <v>22393</v>
      </c>
      <c r="AM111">
        <v>23812</v>
      </c>
    </row>
    <row r="112" spans="1:39" x14ac:dyDescent="0.3">
      <c r="A112" t="s">
        <v>1270</v>
      </c>
      <c r="B112" t="s">
        <v>4192</v>
      </c>
      <c r="C112" t="str">
        <f t="shared" si="11"/>
        <v>Cer 13:1:3/22:2:2</v>
      </c>
      <c r="D112" t="str">
        <f t="shared" si="12"/>
        <v>13:1:3/22:2:2</v>
      </c>
      <c r="E112" t="str" cm="1">
        <f t="array" ref="E112:F112">_xlfn.TEXTSPLIT(D112,"/")</f>
        <v>13:1:3</v>
      </c>
      <c r="F112" t="str">
        <v>22:2:2</v>
      </c>
      <c r="I112" cm="1">
        <f t="array" ref="I112:K112">IF(ISBLANK(E112), "", VALUE(_xlfn.TEXTSPLIT(E112,":")))</f>
        <v>13</v>
      </c>
      <c r="J112">
        <v>1</v>
      </c>
      <c r="K112">
        <v>3</v>
      </c>
      <c r="L112" cm="1">
        <f t="array" ref="L112:N112">IF(ISBLANK(F112), "", VALUE(_xlfn.TEXTSPLIT(F112,":")))</f>
        <v>22</v>
      </c>
      <c r="M112">
        <v>2</v>
      </c>
      <c r="N112">
        <v>2</v>
      </c>
      <c r="O112" t="str" cm="1">
        <f t="array" ref="O112">IF(ISBLANK(G112), "", VALUE(_xlfn.TEXTSPLIT(G112,":")))</f>
        <v/>
      </c>
      <c r="Q112" t="str" cm="1">
        <f t="array" ref="Q112">IF(ISBLANK(H112), "", VALUE(_xlfn.TEXTSPLIT(H112,":")))</f>
        <v/>
      </c>
      <c r="S112">
        <f t="shared" si="13"/>
        <v>35</v>
      </c>
      <c r="T112">
        <f t="shared" si="14"/>
        <v>3</v>
      </c>
      <c r="U112">
        <f t="shared" si="15"/>
        <v>5</v>
      </c>
      <c r="V112" t="str">
        <f t="shared" si="16"/>
        <v>:5O</v>
      </c>
      <c r="W112" t="str">
        <f t="shared" si="17"/>
        <v>35:3:5O</v>
      </c>
      <c r="X112" t="str">
        <f t="shared" si="20"/>
        <v>Cer 35:3:5O</v>
      </c>
      <c r="Y112" t="str">
        <f t="shared" si="19"/>
        <v>Cer</v>
      </c>
      <c r="Z112" t="s">
        <v>115</v>
      </c>
      <c r="AA112" t="s">
        <v>1271</v>
      </c>
      <c r="AB112">
        <v>15971</v>
      </c>
      <c r="AC112">
        <v>51440</v>
      </c>
      <c r="AD112">
        <v>50267</v>
      </c>
      <c r="AE112">
        <v>55224</v>
      </c>
      <c r="AF112">
        <v>63909</v>
      </c>
      <c r="AG112">
        <v>10801</v>
      </c>
      <c r="AH112">
        <v>75436</v>
      </c>
      <c r="AI112">
        <v>99643</v>
      </c>
      <c r="AJ112">
        <v>74875</v>
      </c>
      <c r="AK112">
        <v>50059</v>
      </c>
      <c r="AL112">
        <v>34495</v>
      </c>
      <c r="AM112">
        <v>81483</v>
      </c>
    </row>
    <row r="113" spans="1:39" x14ac:dyDescent="0.3">
      <c r="A113" t="s">
        <v>1414</v>
      </c>
      <c r="B113" t="s">
        <v>4193</v>
      </c>
      <c r="C113" t="str">
        <f t="shared" si="11"/>
        <v>Cer 12:0:3/24:0:2</v>
      </c>
      <c r="D113" t="str">
        <f t="shared" si="12"/>
        <v>12:0:3/24:0:2</v>
      </c>
      <c r="E113" t="str" cm="1">
        <f t="array" ref="E113:F113">_xlfn.TEXTSPLIT(D113,"/")</f>
        <v>12:0:3</v>
      </c>
      <c r="F113" t="str">
        <v>24:0:2</v>
      </c>
      <c r="I113" cm="1">
        <f t="array" ref="I113:K113">IF(ISBLANK(E113), "", VALUE(_xlfn.TEXTSPLIT(E113,":")))</f>
        <v>12</v>
      </c>
      <c r="J113">
        <v>0</v>
      </c>
      <c r="K113">
        <v>3</v>
      </c>
      <c r="L113" cm="1">
        <f t="array" ref="L113:N113">IF(ISBLANK(F113), "", VALUE(_xlfn.TEXTSPLIT(F113,":")))</f>
        <v>24</v>
      </c>
      <c r="M113">
        <v>0</v>
      </c>
      <c r="N113">
        <v>2</v>
      </c>
      <c r="O113" t="str" cm="1">
        <f t="array" ref="O113">IF(ISBLANK(G113), "", VALUE(_xlfn.TEXTSPLIT(G113,":")))</f>
        <v/>
      </c>
      <c r="Q113" t="str" cm="1">
        <f t="array" ref="Q113">IF(ISBLANK(H113), "", VALUE(_xlfn.TEXTSPLIT(H113,":")))</f>
        <v/>
      </c>
      <c r="S113">
        <f t="shared" si="13"/>
        <v>36</v>
      </c>
      <c r="T113">
        <f t="shared" si="14"/>
        <v>0</v>
      </c>
      <c r="U113">
        <f t="shared" si="15"/>
        <v>5</v>
      </c>
      <c r="V113" t="str">
        <f t="shared" si="16"/>
        <v>:5O</v>
      </c>
      <c r="W113" t="str">
        <f t="shared" si="17"/>
        <v>36:0:5O</v>
      </c>
      <c r="X113" t="str">
        <f t="shared" si="20"/>
        <v>Cer 36:0:5O</v>
      </c>
      <c r="Y113" t="str">
        <f t="shared" si="19"/>
        <v>Cer</v>
      </c>
      <c r="Z113" t="s">
        <v>115</v>
      </c>
      <c r="AA113" t="s">
        <v>1415</v>
      </c>
      <c r="AB113">
        <v>325289</v>
      </c>
      <c r="AC113">
        <v>274223</v>
      </c>
      <c r="AD113">
        <v>324027</v>
      </c>
      <c r="AE113">
        <v>221521</v>
      </c>
      <c r="AF113">
        <v>336260</v>
      </c>
      <c r="AG113">
        <v>220869</v>
      </c>
      <c r="AH113">
        <v>344505</v>
      </c>
      <c r="AI113">
        <v>429661</v>
      </c>
      <c r="AJ113">
        <v>346993</v>
      </c>
      <c r="AK113">
        <v>295787</v>
      </c>
      <c r="AL113">
        <v>241461</v>
      </c>
      <c r="AM113">
        <v>264875</v>
      </c>
    </row>
    <row r="114" spans="1:39" x14ac:dyDescent="0.3">
      <c r="A114" t="s">
        <v>1194</v>
      </c>
      <c r="B114" t="s">
        <v>4191</v>
      </c>
      <c r="C114" t="str">
        <f t="shared" si="11"/>
        <v>Cer 12:0:3/22:0:2</v>
      </c>
      <c r="D114" t="str">
        <f t="shared" si="12"/>
        <v>12:0:3/22:0:2</v>
      </c>
      <c r="E114" t="str" cm="1">
        <f t="array" ref="E114:F114">_xlfn.TEXTSPLIT(D114,"/")</f>
        <v>12:0:3</v>
      </c>
      <c r="F114" t="str">
        <v>22:0:2</v>
      </c>
      <c r="I114" cm="1">
        <f t="array" ref="I114:K114">IF(ISBLANK(E114), "", VALUE(_xlfn.TEXTSPLIT(E114,":")))</f>
        <v>12</v>
      </c>
      <c r="J114">
        <v>0</v>
      </c>
      <c r="K114">
        <v>3</v>
      </c>
      <c r="L114" cm="1">
        <f t="array" ref="L114:N114">IF(ISBLANK(F114), "", VALUE(_xlfn.TEXTSPLIT(F114,":")))</f>
        <v>22</v>
      </c>
      <c r="M114">
        <v>0</v>
      </c>
      <c r="N114">
        <v>2</v>
      </c>
      <c r="O114" t="str" cm="1">
        <f t="array" ref="O114">IF(ISBLANK(G114), "", VALUE(_xlfn.TEXTSPLIT(G114,":")))</f>
        <v/>
      </c>
      <c r="Q114" t="str" cm="1">
        <f t="array" ref="Q114">IF(ISBLANK(H114), "", VALUE(_xlfn.TEXTSPLIT(H114,":")))</f>
        <v/>
      </c>
      <c r="S114">
        <f t="shared" si="13"/>
        <v>34</v>
      </c>
      <c r="T114">
        <f t="shared" si="14"/>
        <v>0</v>
      </c>
      <c r="U114">
        <f t="shared" si="15"/>
        <v>5</v>
      </c>
      <c r="V114" t="str">
        <f t="shared" si="16"/>
        <v>:5O</v>
      </c>
      <c r="W114" t="str">
        <f t="shared" si="17"/>
        <v>34:0:5O</v>
      </c>
      <c r="X114" t="str">
        <f t="shared" si="20"/>
        <v>Cer 34:0:5O</v>
      </c>
      <c r="Y114" t="str">
        <f t="shared" si="19"/>
        <v>Cer</v>
      </c>
      <c r="Z114" t="s">
        <v>115</v>
      </c>
      <c r="AA114" t="s">
        <v>1195</v>
      </c>
      <c r="AB114">
        <v>345783</v>
      </c>
      <c r="AC114">
        <v>342332</v>
      </c>
      <c r="AD114">
        <v>478192</v>
      </c>
      <c r="AE114">
        <v>323787</v>
      </c>
      <c r="AF114">
        <v>448139</v>
      </c>
      <c r="AG114">
        <v>479991</v>
      </c>
      <c r="AH114">
        <v>438298</v>
      </c>
      <c r="AI114">
        <v>575594</v>
      </c>
      <c r="AJ114">
        <v>503252</v>
      </c>
      <c r="AK114">
        <v>442003</v>
      </c>
      <c r="AL114">
        <v>426418</v>
      </c>
      <c r="AM114">
        <v>431185</v>
      </c>
    </row>
    <row r="115" spans="1:39" x14ac:dyDescent="0.3">
      <c r="A115" t="s">
        <v>1298</v>
      </c>
      <c r="B115" t="s">
        <v>4194</v>
      </c>
      <c r="C115" t="str">
        <f t="shared" si="11"/>
        <v>Cer 12:1:3/23:0:2</v>
      </c>
      <c r="D115" t="str">
        <f t="shared" si="12"/>
        <v>12:1:3/23:0:2</v>
      </c>
      <c r="E115" t="str" cm="1">
        <f t="array" ref="E115:F115">_xlfn.TEXTSPLIT(D115,"/")</f>
        <v>12:1:3</v>
      </c>
      <c r="F115" t="str">
        <v>23:0:2</v>
      </c>
      <c r="I115" cm="1">
        <f t="array" ref="I115:K115">IF(ISBLANK(E115), "", VALUE(_xlfn.TEXTSPLIT(E115,":")))</f>
        <v>12</v>
      </c>
      <c r="J115">
        <v>1</v>
      </c>
      <c r="K115">
        <v>3</v>
      </c>
      <c r="L115" cm="1">
        <f t="array" ref="L115:N115">IF(ISBLANK(F115), "", VALUE(_xlfn.TEXTSPLIT(F115,":")))</f>
        <v>23</v>
      </c>
      <c r="M115">
        <v>0</v>
      </c>
      <c r="N115">
        <v>2</v>
      </c>
      <c r="O115" t="str" cm="1">
        <f t="array" ref="O115">IF(ISBLANK(G115), "", VALUE(_xlfn.TEXTSPLIT(G115,":")))</f>
        <v/>
      </c>
      <c r="Q115" t="str" cm="1">
        <f t="array" ref="Q115">IF(ISBLANK(H115), "", VALUE(_xlfn.TEXTSPLIT(H115,":")))</f>
        <v/>
      </c>
      <c r="S115">
        <f t="shared" si="13"/>
        <v>35</v>
      </c>
      <c r="T115">
        <f t="shared" si="14"/>
        <v>1</v>
      </c>
      <c r="U115">
        <f t="shared" si="15"/>
        <v>5</v>
      </c>
      <c r="V115" t="str">
        <f t="shared" si="16"/>
        <v>:5O</v>
      </c>
      <c r="W115" t="str">
        <f t="shared" si="17"/>
        <v>35:1:5O</v>
      </c>
      <c r="X115" t="str">
        <f t="shared" si="20"/>
        <v>Cer 35:1:5O</v>
      </c>
      <c r="Y115" t="str">
        <f t="shared" si="19"/>
        <v>Cer</v>
      </c>
      <c r="Z115" t="s">
        <v>115</v>
      </c>
      <c r="AA115" t="s">
        <v>1299</v>
      </c>
      <c r="AB115">
        <v>73119</v>
      </c>
      <c r="AC115">
        <v>44995</v>
      </c>
      <c r="AD115">
        <v>22931</v>
      </c>
      <c r="AE115">
        <v>52895</v>
      </c>
      <c r="AF115">
        <v>29363</v>
      </c>
      <c r="AG115">
        <v>64958</v>
      </c>
      <c r="AH115">
        <v>109272</v>
      </c>
      <c r="AI115">
        <v>133514</v>
      </c>
      <c r="AJ115">
        <v>98144</v>
      </c>
      <c r="AK115">
        <v>65993</v>
      </c>
      <c r="AL115">
        <v>46856</v>
      </c>
      <c r="AM115">
        <v>47517</v>
      </c>
    </row>
    <row r="116" spans="1:39" x14ac:dyDescent="0.3">
      <c r="A116" t="s">
        <v>1403</v>
      </c>
      <c r="B116" t="s">
        <v>4195</v>
      </c>
      <c r="C116" t="str">
        <f t="shared" si="11"/>
        <v>Cer 12:1:3/24:0:2</v>
      </c>
      <c r="D116" t="str">
        <f t="shared" si="12"/>
        <v>12:1:3/24:0:2</v>
      </c>
      <c r="E116" t="str" cm="1">
        <f t="array" ref="E116:F116">_xlfn.TEXTSPLIT(D116,"/")</f>
        <v>12:1:3</v>
      </c>
      <c r="F116" t="str">
        <v>24:0:2</v>
      </c>
      <c r="I116" cm="1">
        <f t="array" ref="I116:K116">IF(ISBLANK(E116), "", VALUE(_xlfn.TEXTSPLIT(E116,":")))</f>
        <v>12</v>
      </c>
      <c r="J116">
        <v>1</v>
      </c>
      <c r="K116">
        <v>3</v>
      </c>
      <c r="L116" cm="1">
        <f t="array" ref="L116:N116">IF(ISBLANK(F116), "", VALUE(_xlfn.TEXTSPLIT(F116,":")))</f>
        <v>24</v>
      </c>
      <c r="M116">
        <v>0</v>
      </c>
      <c r="N116">
        <v>2</v>
      </c>
      <c r="O116" t="str" cm="1">
        <f t="array" ref="O116">IF(ISBLANK(G116), "", VALUE(_xlfn.TEXTSPLIT(G116,":")))</f>
        <v/>
      </c>
      <c r="Q116" t="str" cm="1">
        <f t="array" ref="Q116">IF(ISBLANK(H116), "", VALUE(_xlfn.TEXTSPLIT(H116,":")))</f>
        <v/>
      </c>
      <c r="S116">
        <f t="shared" si="13"/>
        <v>36</v>
      </c>
      <c r="T116">
        <f t="shared" si="14"/>
        <v>1</v>
      </c>
      <c r="U116">
        <f t="shared" si="15"/>
        <v>5</v>
      </c>
      <c r="V116" t="str">
        <f t="shared" si="16"/>
        <v>:5O</v>
      </c>
      <c r="W116" t="str">
        <f t="shared" si="17"/>
        <v>36:1:5O</v>
      </c>
      <c r="X116" t="str">
        <f t="shared" si="20"/>
        <v>Cer 36:1:5O</v>
      </c>
      <c r="Y116" t="str">
        <f t="shared" si="19"/>
        <v>Cer</v>
      </c>
      <c r="Z116" t="s">
        <v>115</v>
      </c>
      <c r="AA116" t="s">
        <v>1404</v>
      </c>
      <c r="AB116">
        <v>3707074</v>
      </c>
      <c r="AC116">
        <v>4421678</v>
      </c>
      <c r="AD116">
        <v>3895921</v>
      </c>
      <c r="AE116">
        <v>3192553</v>
      </c>
      <c r="AF116">
        <v>3565122</v>
      </c>
      <c r="AG116">
        <v>3839541</v>
      </c>
      <c r="AH116">
        <v>3657292</v>
      </c>
      <c r="AI116">
        <v>3441417</v>
      </c>
      <c r="AJ116">
        <v>3727654</v>
      </c>
      <c r="AK116">
        <v>2780521</v>
      </c>
      <c r="AL116">
        <v>2877797</v>
      </c>
      <c r="AM116">
        <v>2568781</v>
      </c>
    </row>
    <row r="117" spans="1:39" x14ac:dyDescent="0.3">
      <c r="A117" t="s">
        <v>1507</v>
      </c>
      <c r="B117" t="s">
        <v>4186</v>
      </c>
      <c r="C117" t="str">
        <f t="shared" si="11"/>
        <v>Cer 16:3:3/22:6:2</v>
      </c>
      <c r="D117" t="str">
        <f t="shared" si="12"/>
        <v>16:3:3/22:6:2</v>
      </c>
      <c r="E117" t="str" cm="1">
        <f t="array" ref="E117:F117">_xlfn.TEXTSPLIT(D117,"/")</f>
        <v>16:3:3</v>
      </c>
      <c r="F117" t="str">
        <v>22:6:2</v>
      </c>
      <c r="I117" cm="1">
        <f t="array" ref="I117:K117">IF(ISBLANK(E117), "", VALUE(_xlfn.TEXTSPLIT(E117,":")))</f>
        <v>16</v>
      </c>
      <c r="J117">
        <v>3</v>
      </c>
      <c r="K117">
        <v>3</v>
      </c>
      <c r="L117" cm="1">
        <f t="array" ref="L117:N117">IF(ISBLANK(F117), "", VALUE(_xlfn.TEXTSPLIT(F117,":")))</f>
        <v>22</v>
      </c>
      <c r="M117">
        <v>6</v>
      </c>
      <c r="N117">
        <v>2</v>
      </c>
      <c r="O117" t="str" cm="1">
        <f t="array" ref="O117">IF(ISBLANK(G117), "", VALUE(_xlfn.TEXTSPLIT(G117,":")))</f>
        <v/>
      </c>
      <c r="Q117" t="str" cm="1">
        <f t="array" ref="Q117">IF(ISBLANK(H117), "", VALUE(_xlfn.TEXTSPLIT(H117,":")))</f>
        <v/>
      </c>
      <c r="S117">
        <f t="shared" si="13"/>
        <v>38</v>
      </c>
      <c r="T117">
        <f t="shared" si="14"/>
        <v>9</v>
      </c>
      <c r="U117">
        <f t="shared" si="15"/>
        <v>5</v>
      </c>
      <c r="V117" t="str">
        <f t="shared" si="16"/>
        <v>:5O</v>
      </c>
      <c r="W117" t="str">
        <f t="shared" si="17"/>
        <v>38:9:5O</v>
      </c>
      <c r="X117" t="str">
        <f t="shared" si="20"/>
        <v>Cer 38:9:5O</v>
      </c>
      <c r="Y117" t="str">
        <f t="shared" si="19"/>
        <v>Cer</v>
      </c>
      <c r="Z117" t="s">
        <v>115</v>
      </c>
      <c r="AA117" t="s">
        <v>1508</v>
      </c>
      <c r="AB117">
        <v>565338</v>
      </c>
      <c r="AC117">
        <v>999067</v>
      </c>
      <c r="AD117">
        <v>635370</v>
      </c>
      <c r="AE117">
        <v>740680</v>
      </c>
      <c r="AF117">
        <v>585241</v>
      </c>
      <c r="AG117">
        <v>653855</v>
      </c>
      <c r="AH117">
        <v>726261</v>
      </c>
      <c r="AI117">
        <v>636866</v>
      </c>
      <c r="AJ117">
        <v>712570</v>
      </c>
      <c r="AK117">
        <v>578904</v>
      </c>
      <c r="AL117">
        <v>627871</v>
      </c>
      <c r="AM117">
        <v>1048808</v>
      </c>
    </row>
    <row r="118" spans="1:39" x14ac:dyDescent="0.3">
      <c r="A118" t="s">
        <v>1194</v>
      </c>
      <c r="B118" t="s">
        <v>4191</v>
      </c>
      <c r="C118" t="str">
        <f t="shared" si="11"/>
        <v>Cer 12:0:3/22:0:2</v>
      </c>
      <c r="D118" t="str">
        <f t="shared" si="12"/>
        <v>12:0:3/22:0:2</v>
      </c>
      <c r="E118" t="str" cm="1">
        <f t="array" ref="E118:F118">_xlfn.TEXTSPLIT(D118,"/")</f>
        <v>12:0:3</v>
      </c>
      <c r="F118" t="str">
        <v>22:0:2</v>
      </c>
      <c r="I118" cm="1">
        <f t="array" ref="I118:K118">IF(ISBLANK(E118), "", VALUE(_xlfn.TEXTSPLIT(E118,":")))</f>
        <v>12</v>
      </c>
      <c r="J118">
        <v>0</v>
      </c>
      <c r="K118">
        <v>3</v>
      </c>
      <c r="L118" cm="1">
        <f t="array" ref="L118:N118">IF(ISBLANK(F118), "", VALUE(_xlfn.TEXTSPLIT(F118,":")))</f>
        <v>22</v>
      </c>
      <c r="M118">
        <v>0</v>
      </c>
      <c r="N118">
        <v>2</v>
      </c>
      <c r="O118" t="str" cm="1">
        <f t="array" ref="O118">IF(ISBLANK(G118), "", VALUE(_xlfn.TEXTSPLIT(G118,":")))</f>
        <v/>
      </c>
      <c r="Q118" t="str" cm="1">
        <f t="array" ref="Q118">IF(ISBLANK(H118), "", VALUE(_xlfn.TEXTSPLIT(H118,":")))</f>
        <v/>
      </c>
      <c r="S118">
        <f t="shared" si="13"/>
        <v>34</v>
      </c>
      <c r="T118">
        <f t="shared" si="14"/>
        <v>0</v>
      </c>
      <c r="U118">
        <f t="shared" si="15"/>
        <v>5</v>
      </c>
      <c r="V118" t="str">
        <f t="shared" si="16"/>
        <v>:5O</v>
      </c>
      <c r="W118" t="str">
        <f t="shared" si="17"/>
        <v>34:0:5O</v>
      </c>
      <c r="X118" t="str">
        <f t="shared" si="20"/>
        <v>Cer 34:0:5O</v>
      </c>
      <c r="Y118" t="str">
        <f t="shared" si="19"/>
        <v>Cer</v>
      </c>
      <c r="Z118" t="s">
        <v>115</v>
      </c>
      <c r="AA118" t="s">
        <v>1195</v>
      </c>
      <c r="AB118">
        <v>427506</v>
      </c>
      <c r="AC118">
        <v>275023</v>
      </c>
      <c r="AD118">
        <v>454291</v>
      </c>
      <c r="AE118">
        <v>332639</v>
      </c>
      <c r="AF118">
        <v>434605</v>
      </c>
      <c r="AG118">
        <v>409564</v>
      </c>
      <c r="AH118">
        <v>579179</v>
      </c>
      <c r="AI118">
        <v>460224</v>
      </c>
      <c r="AJ118">
        <v>656041</v>
      </c>
      <c r="AK118">
        <v>450813</v>
      </c>
      <c r="AL118">
        <v>605581</v>
      </c>
      <c r="AM118">
        <v>487642</v>
      </c>
    </row>
    <row r="119" spans="1:39" x14ac:dyDescent="0.3">
      <c r="A119" t="s">
        <v>1535</v>
      </c>
      <c r="B119" t="s">
        <v>4196</v>
      </c>
      <c r="C119" t="str">
        <f t="shared" si="11"/>
        <v>Cer 12:0:3/25:0:2</v>
      </c>
      <c r="D119" t="str">
        <f t="shared" si="12"/>
        <v>12:0:3/25:0:2</v>
      </c>
      <c r="E119" t="str" cm="1">
        <f t="array" ref="E119:F119">_xlfn.TEXTSPLIT(D119,"/")</f>
        <v>12:0:3</v>
      </c>
      <c r="F119" t="str">
        <v>25:0:2</v>
      </c>
      <c r="I119" cm="1">
        <f t="array" ref="I119:K119">IF(ISBLANK(E119), "", VALUE(_xlfn.TEXTSPLIT(E119,":")))</f>
        <v>12</v>
      </c>
      <c r="J119">
        <v>0</v>
      </c>
      <c r="K119">
        <v>3</v>
      </c>
      <c r="L119" cm="1">
        <f t="array" ref="L119:N119">IF(ISBLANK(F119), "", VALUE(_xlfn.TEXTSPLIT(F119,":")))</f>
        <v>25</v>
      </c>
      <c r="M119">
        <v>0</v>
      </c>
      <c r="N119">
        <v>2</v>
      </c>
      <c r="O119" t="str" cm="1">
        <f t="array" ref="O119">IF(ISBLANK(G119), "", VALUE(_xlfn.TEXTSPLIT(G119,":")))</f>
        <v/>
      </c>
      <c r="Q119" t="str" cm="1">
        <f t="array" ref="Q119">IF(ISBLANK(H119), "", VALUE(_xlfn.TEXTSPLIT(H119,":")))</f>
        <v/>
      </c>
      <c r="S119">
        <f t="shared" si="13"/>
        <v>37</v>
      </c>
      <c r="T119">
        <f t="shared" si="14"/>
        <v>0</v>
      </c>
      <c r="U119">
        <f t="shared" si="15"/>
        <v>5</v>
      </c>
      <c r="V119" t="str">
        <f t="shared" si="16"/>
        <v>:5O</v>
      </c>
      <c r="W119" t="str">
        <f t="shared" si="17"/>
        <v>37:0:5O</v>
      </c>
      <c r="X119" t="str">
        <f t="shared" si="20"/>
        <v>Cer 37:0:5O</v>
      </c>
      <c r="Y119" t="str">
        <f t="shared" si="19"/>
        <v>Cer</v>
      </c>
      <c r="Z119" t="s">
        <v>115</v>
      </c>
      <c r="AA119" t="s">
        <v>1536</v>
      </c>
      <c r="AB119">
        <v>91398</v>
      </c>
      <c r="AC119">
        <v>89039</v>
      </c>
      <c r="AD119">
        <v>153012</v>
      </c>
      <c r="AE119">
        <v>58099</v>
      </c>
      <c r="AF119">
        <v>93561</v>
      </c>
      <c r="AG119">
        <v>64854</v>
      </c>
      <c r="AH119">
        <v>120460</v>
      </c>
      <c r="AI119">
        <v>147062</v>
      </c>
      <c r="AJ119">
        <v>133446</v>
      </c>
      <c r="AK119">
        <v>61253</v>
      </c>
      <c r="AL119">
        <v>31271</v>
      </c>
      <c r="AM119">
        <v>80390</v>
      </c>
    </row>
    <row r="120" spans="1:39" x14ac:dyDescent="0.3">
      <c r="A120" t="s">
        <v>1312</v>
      </c>
      <c r="B120" t="s">
        <v>4197</v>
      </c>
      <c r="C120" t="str">
        <f t="shared" si="11"/>
        <v>Cer 12:0:3/23:0:2</v>
      </c>
      <c r="D120" t="str">
        <f t="shared" si="12"/>
        <v>12:0:3/23:0:2</v>
      </c>
      <c r="E120" t="str" cm="1">
        <f t="array" ref="E120:F120">_xlfn.TEXTSPLIT(D120,"/")</f>
        <v>12:0:3</v>
      </c>
      <c r="F120" t="str">
        <v>23:0:2</v>
      </c>
      <c r="I120" cm="1">
        <f t="array" ref="I120:K120">IF(ISBLANK(E120), "", VALUE(_xlfn.TEXTSPLIT(E120,":")))</f>
        <v>12</v>
      </c>
      <c r="J120">
        <v>0</v>
      </c>
      <c r="K120">
        <v>3</v>
      </c>
      <c r="L120" cm="1">
        <f t="array" ref="L120:N120">IF(ISBLANK(F120), "", VALUE(_xlfn.TEXTSPLIT(F120,":")))</f>
        <v>23</v>
      </c>
      <c r="M120">
        <v>0</v>
      </c>
      <c r="N120">
        <v>2</v>
      </c>
      <c r="O120" t="str" cm="1">
        <f t="array" ref="O120">IF(ISBLANK(G120), "", VALUE(_xlfn.TEXTSPLIT(G120,":")))</f>
        <v/>
      </c>
      <c r="Q120" t="str" cm="1">
        <f t="array" ref="Q120">IF(ISBLANK(H120), "", VALUE(_xlfn.TEXTSPLIT(H120,":")))</f>
        <v/>
      </c>
      <c r="S120">
        <f t="shared" si="13"/>
        <v>35</v>
      </c>
      <c r="T120">
        <f t="shared" si="14"/>
        <v>0</v>
      </c>
      <c r="U120">
        <f t="shared" si="15"/>
        <v>5</v>
      </c>
      <c r="V120" t="str">
        <f t="shared" si="16"/>
        <v>:5O</v>
      </c>
      <c r="W120" t="str">
        <f t="shared" si="17"/>
        <v>35:0:5O</v>
      </c>
      <c r="X120" t="str">
        <f t="shared" si="20"/>
        <v>Cer 35:0:5O</v>
      </c>
      <c r="Y120" t="str">
        <f t="shared" si="19"/>
        <v>Cer</v>
      </c>
      <c r="Z120" t="s">
        <v>115</v>
      </c>
      <c r="AA120" t="s">
        <v>1313</v>
      </c>
      <c r="AB120">
        <v>1069950</v>
      </c>
      <c r="AC120">
        <v>1263695</v>
      </c>
      <c r="AD120">
        <v>1729243</v>
      </c>
      <c r="AE120">
        <v>1080729</v>
      </c>
      <c r="AF120">
        <v>1387884</v>
      </c>
      <c r="AG120">
        <v>1295569</v>
      </c>
      <c r="AH120">
        <v>1507557</v>
      </c>
      <c r="AI120">
        <v>1697186</v>
      </c>
      <c r="AJ120">
        <v>1011569</v>
      </c>
      <c r="AK120">
        <v>1014166</v>
      </c>
      <c r="AL120">
        <v>1104263</v>
      </c>
      <c r="AM120">
        <v>904360</v>
      </c>
    </row>
    <row r="121" spans="1:39" x14ac:dyDescent="0.3">
      <c r="A121" t="s">
        <v>1194</v>
      </c>
      <c r="B121" t="s">
        <v>4191</v>
      </c>
      <c r="C121" t="str">
        <f t="shared" si="11"/>
        <v>Cer 12:0:3/22:0:2</v>
      </c>
      <c r="D121" t="str">
        <f t="shared" si="12"/>
        <v>12:0:3/22:0:2</v>
      </c>
      <c r="E121" t="str" cm="1">
        <f t="array" ref="E121:F121">_xlfn.TEXTSPLIT(D121,"/")</f>
        <v>12:0:3</v>
      </c>
      <c r="F121" t="str">
        <v>22:0:2</v>
      </c>
      <c r="I121" cm="1">
        <f t="array" ref="I121:K121">IF(ISBLANK(E121), "", VALUE(_xlfn.TEXTSPLIT(E121,":")))</f>
        <v>12</v>
      </c>
      <c r="J121">
        <v>0</v>
      </c>
      <c r="K121">
        <v>3</v>
      </c>
      <c r="L121" cm="1">
        <f t="array" ref="L121:N121">IF(ISBLANK(F121), "", VALUE(_xlfn.TEXTSPLIT(F121,":")))</f>
        <v>22</v>
      </c>
      <c r="M121">
        <v>0</v>
      </c>
      <c r="N121">
        <v>2</v>
      </c>
      <c r="O121" t="str" cm="1">
        <f t="array" ref="O121">IF(ISBLANK(G121), "", VALUE(_xlfn.TEXTSPLIT(G121,":")))</f>
        <v/>
      </c>
      <c r="Q121" t="str" cm="1">
        <f t="array" ref="Q121">IF(ISBLANK(H121), "", VALUE(_xlfn.TEXTSPLIT(H121,":")))</f>
        <v/>
      </c>
      <c r="S121">
        <f t="shared" si="13"/>
        <v>34</v>
      </c>
      <c r="T121">
        <f t="shared" si="14"/>
        <v>0</v>
      </c>
      <c r="U121">
        <f t="shared" si="15"/>
        <v>5</v>
      </c>
      <c r="V121" t="str">
        <f t="shared" si="16"/>
        <v>:5O</v>
      </c>
      <c r="W121" t="str">
        <f t="shared" si="17"/>
        <v>34:0:5O</v>
      </c>
      <c r="X121" t="str">
        <f t="shared" si="20"/>
        <v>Cer 34:0:5O</v>
      </c>
      <c r="Y121" t="str">
        <f t="shared" si="19"/>
        <v>Cer</v>
      </c>
      <c r="Z121" t="s">
        <v>115</v>
      </c>
      <c r="AA121" t="s">
        <v>1195</v>
      </c>
      <c r="AB121">
        <v>267471</v>
      </c>
      <c r="AC121">
        <v>438914</v>
      </c>
      <c r="AD121">
        <v>674902</v>
      </c>
      <c r="AE121">
        <v>433945</v>
      </c>
      <c r="AF121">
        <v>387574</v>
      </c>
      <c r="AG121">
        <v>296933</v>
      </c>
      <c r="AH121">
        <v>118780</v>
      </c>
      <c r="AI121">
        <v>828689</v>
      </c>
      <c r="AJ121">
        <v>477655</v>
      </c>
      <c r="AK121">
        <v>323790</v>
      </c>
      <c r="AL121">
        <v>394142</v>
      </c>
      <c r="AM121">
        <v>444592</v>
      </c>
    </row>
    <row r="122" spans="1:39" x14ac:dyDescent="0.3">
      <c r="A122" t="s">
        <v>1659</v>
      </c>
      <c r="B122" t="s">
        <v>4198</v>
      </c>
      <c r="C122" t="str">
        <f t="shared" si="11"/>
        <v>Cer 12:0:3/26:0:2</v>
      </c>
      <c r="D122" t="str">
        <f t="shared" si="12"/>
        <v>12:0:3/26:0:2</v>
      </c>
      <c r="E122" t="str" cm="1">
        <f t="array" ref="E122:F122">_xlfn.TEXTSPLIT(D122,"/")</f>
        <v>12:0:3</v>
      </c>
      <c r="F122" t="str">
        <v>26:0:2</v>
      </c>
      <c r="I122" cm="1">
        <f t="array" ref="I122:K122">IF(ISBLANK(E122), "", VALUE(_xlfn.TEXTSPLIT(E122,":")))</f>
        <v>12</v>
      </c>
      <c r="J122">
        <v>0</v>
      </c>
      <c r="K122">
        <v>3</v>
      </c>
      <c r="L122" cm="1">
        <f t="array" ref="L122:N122">IF(ISBLANK(F122), "", VALUE(_xlfn.TEXTSPLIT(F122,":")))</f>
        <v>26</v>
      </c>
      <c r="M122">
        <v>0</v>
      </c>
      <c r="N122">
        <v>2</v>
      </c>
      <c r="O122" t="str" cm="1">
        <f t="array" ref="O122">IF(ISBLANK(G122), "", VALUE(_xlfn.TEXTSPLIT(G122,":")))</f>
        <v/>
      </c>
      <c r="Q122" t="str" cm="1">
        <f t="array" ref="Q122">IF(ISBLANK(H122), "", VALUE(_xlfn.TEXTSPLIT(H122,":")))</f>
        <v/>
      </c>
      <c r="S122">
        <f t="shared" si="13"/>
        <v>38</v>
      </c>
      <c r="T122">
        <f t="shared" si="14"/>
        <v>0</v>
      </c>
      <c r="U122">
        <f t="shared" si="15"/>
        <v>5</v>
      </c>
      <c r="V122" t="str">
        <f t="shared" si="16"/>
        <v>:5O</v>
      </c>
      <c r="W122" t="str">
        <f t="shared" si="17"/>
        <v>38:0:5O</v>
      </c>
      <c r="X122" t="str">
        <f t="shared" si="20"/>
        <v>Cer 38:0:5O</v>
      </c>
      <c r="Y122" t="str">
        <f t="shared" si="19"/>
        <v>Cer</v>
      </c>
      <c r="Z122" t="s">
        <v>115</v>
      </c>
      <c r="AA122" t="s">
        <v>1660</v>
      </c>
      <c r="AB122">
        <v>234395</v>
      </c>
      <c r="AC122">
        <v>293488</v>
      </c>
      <c r="AD122">
        <v>416754</v>
      </c>
      <c r="AE122">
        <v>76705</v>
      </c>
      <c r="AF122">
        <v>103357</v>
      </c>
      <c r="AG122">
        <v>26568</v>
      </c>
      <c r="AH122">
        <v>54816</v>
      </c>
      <c r="AI122">
        <v>292484</v>
      </c>
      <c r="AJ122">
        <v>89684</v>
      </c>
      <c r="AK122">
        <v>64093</v>
      </c>
      <c r="AL122">
        <v>74682</v>
      </c>
      <c r="AM122">
        <v>30677</v>
      </c>
    </row>
    <row r="123" spans="1:39" x14ac:dyDescent="0.3">
      <c r="A123" t="s">
        <v>1298</v>
      </c>
      <c r="B123" t="s">
        <v>4194</v>
      </c>
      <c r="C123" t="str">
        <f t="shared" si="11"/>
        <v>Cer 12:1:3/23:0:2</v>
      </c>
      <c r="D123" t="str">
        <f t="shared" si="12"/>
        <v>12:1:3/23:0:2</v>
      </c>
      <c r="E123" t="str" cm="1">
        <f t="array" ref="E123:F123">_xlfn.TEXTSPLIT(D123,"/")</f>
        <v>12:1:3</v>
      </c>
      <c r="F123" t="str">
        <v>23:0:2</v>
      </c>
      <c r="I123" cm="1">
        <f t="array" ref="I123:K123">IF(ISBLANK(E123), "", VALUE(_xlfn.TEXTSPLIT(E123,":")))</f>
        <v>12</v>
      </c>
      <c r="J123">
        <v>1</v>
      </c>
      <c r="K123">
        <v>3</v>
      </c>
      <c r="L123" cm="1">
        <f t="array" ref="L123:N123">IF(ISBLANK(F123), "", VALUE(_xlfn.TEXTSPLIT(F123,":")))</f>
        <v>23</v>
      </c>
      <c r="M123">
        <v>0</v>
      </c>
      <c r="N123">
        <v>2</v>
      </c>
      <c r="O123" t="str" cm="1">
        <f t="array" ref="O123">IF(ISBLANK(G123), "", VALUE(_xlfn.TEXTSPLIT(G123,":")))</f>
        <v/>
      </c>
      <c r="Q123" t="str" cm="1">
        <f t="array" ref="Q123">IF(ISBLANK(H123), "", VALUE(_xlfn.TEXTSPLIT(H123,":")))</f>
        <v/>
      </c>
      <c r="S123">
        <f t="shared" si="13"/>
        <v>35</v>
      </c>
      <c r="T123">
        <f t="shared" si="14"/>
        <v>1</v>
      </c>
      <c r="U123">
        <f t="shared" si="15"/>
        <v>5</v>
      </c>
      <c r="V123" t="str">
        <f t="shared" si="16"/>
        <v>:5O</v>
      </c>
      <c r="W123" t="str">
        <f t="shared" si="17"/>
        <v>35:1:5O</v>
      </c>
      <c r="X123" t="str">
        <f t="shared" si="20"/>
        <v>Cer 35:1:5O</v>
      </c>
      <c r="Y123" t="str">
        <f t="shared" si="19"/>
        <v>Cer</v>
      </c>
      <c r="Z123" t="s">
        <v>115</v>
      </c>
      <c r="AA123" t="s">
        <v>1299</v>
      </c>
      <c r="AB123">
        <v>470294</v>
      </c>
      <c r="AC123">
        <v>461442</v>
      </c>
      <c r="AD123">
        <v>539717</v>
      </c>
      <c r="AE123">
        <v>557526</v>
      </c>
      <c r="AF123">
        <v>586860</v>
      </c>
      <c r="AG123">
        <v>518818</v>
      </c>
      <c r="AH123">
        <v>800519</v>
      </c>
      <c r="AI123">
        <v>714377</v>
      </c>
      <c r="AJ123">
        <v>718396</v>
      </c>
      <c r="AK123">
        <v>669412</v>
      </c>
      <c r="AL123">
        <v>686444</v>
      </c>
      <c r="AM123">
        <v>682359</v>
      </c>
    </row>
    <row r="124" spans="1:39" x14ac:dyDescent="0.3">
      <c r="A124" t="s">
        <v>1298</v>
      </c>
      <c r="B124" t="s">
        <v>4194</v>
      </c>
      <c r="C124" t="str">
        <f t="shared" si="11"/>
        <v>Cer 12:1:3/23:0:2</v>
      </c>
      <c r="D124" t="str">
        <f t="shared" si="12"/>
        <v>12:1:3/23:0:2</v>
      </c>
      <c r="E124" t="str" cm="1">
        <f t="array" ref="E124:F124">_xlfn.TEXTSPLIT(D124,"/")</f>
        <v>12:1:3</v>
      </c>
      <c r="F124" t="str">
        <v>23:0:2</v>
      </c>
      <c r="I124" cm="1">
        <f t="array" ref="I124:K124">IF(ISBLANK(E124), "", VALUE(_xlfn.TEXTSPLIT(E124,":")))</f>
        <v>12</v>
      </c>
      <c r="J124">
        <v>1</v>
      </c>
      <c r="K124">
        <v>3</v>
      </c>
      <c r="L124" cm="1">
        <f t="array" ref="L124:N124">IF(ISBLANK(F124), "", VALUE(_xlfn.TEXTSPLIT(F124,":")))</f>
        <v>23</v>
      </c>
      <c r="M124">
        <v>0</v>
      </c>
      <c r="N124">
        <v>2</v>
      </c>
      <c r="O124" t="str" cm="1">
        <f t="array" ref="O124">IF(ISBLANK(G124), "", VALUE(_xlfn.TEXTSPLIT(G124,":")))</f>
        <v/>
      </c>
      <c r="Q124" t="str" cm="1">
        <f t="array" ref="Q124">IF(ISBLANK(H124), "", VALUE(_xlfn.TEXTSPLIT(H124,":")))</f>
        <v/>
      </c>
      <c r="S124">
        <f t="shared" si="13"/>
        <v>35</v>
      </c>
      <c r="T124">
        <f t="shared" si="14"/>
        <v>1</v>
      </c>
      <c r="U124">
        <f t="shared" si="15"/>
        <v>5</v>
      </c>
      <c r="V124" t="str">
        <f t="shared" si="16"/>
        <v>:5O</v>
      </c>
      <c r="W124" t="str">
        <f t="shared" si="17"/>
        <v>35:1:5O</v>
      </c>
      <c r="X124" t="str">
        <f t="shared" si="20"/>
        <v>Cer 35:1:5O</v>
      </c>
      <c r="Y124" t="str">
        <f t="shared" si="19"/>
        <v>Cer</v>
      </c>
      <c r="Z124" t="s">
        <v>115</v>
      </c>
      <c r="AA124" t="s">
        <v>1299</v>
      </c>
      <c r="AB124">
        <v>120679</v>
      </c>
      <c r="AC124">
        <v>175935</v>
      </c>
      <c r="AD124">
        <v>236395</v>
      </c>
      <c r="AE124">
        <v>250682</v>
      </c>
      <c r="AF124">
        <v>280581</v>
      </c>
      <c r="AG124">
        <v>408621</v>
      </c>
      <c r="AH124">
        <v>238328</v>
      </c>
      <c r="AI124">
        <v>265855</v>
      </c>
      <c r="AJ124">
        <v>410535</v>
      </c>
      <c r="AK124">
        <v>204819</v>
      </c>
      <c r="AL124">
        <v>199001</v>
      </c>
      <c r="AM124">
        <v>274131</v>
      </c>
    </row>
    <row r="125" spans="1:39" x14ac:dyDescent="0.3">
      <c r="A125" t="s">
        <v>1126</v>
      </c>
      <c r="B125" t="s">
        <v>4199</v>
      </c>
      <c r="C125" t="str">
        <f t="shared" si="11"/>
        <v>Cer 12:0:3/21:0:2</v>
      </c>
      <c r="D125" t="str">
        <f t="shared" si="12"/>
        <v>12:0:3/21:0:2</v>
      </c>
      <c r="E125" t="str" cm="1">
        <f t="array" ref="E125:F125">_xlfn.TEXTSPLIT(D125,"/")</f>
        <v>12:0:3</v>
      </c>
      <c r="F125" t="str">
        <v>21:0:2</v>
      </c>
      <c r="I125" cm="1">
        <f t="array" ref="I125:K125">IF(ISBLANK(E125), "", VALUE(_xlfn.TEXTSPLIT(E125,":")))</f>
        <v>12</v>
      </c>
      <c r="J125">
        <v>0</v>
      </c>
      <c r="K125">
        <v>3</v>
      </c>
      <c r="L125" cm="1">
        <f t="array" ref="L125:N125">IF(ISBLANK(F125), "", VALUE(_xlfn.TEXTSPLIT(F125,":")))</f>
        <v>21</v>
      </c>
      <c r="M125">
        <v>0</v>
      </c>
      <c r="N125">
        <v>2</v>
      </c>
      <c r="O125" t="str" cm="1">
        <f t="array" ref="O125">IF(ISBLANK(G125), "", VALUE(_xlfn.TEXTSPLIT(G125,":")))</f>
        <v/>
      </c>
      <c r="Q125" t="str" cm="1">
        <f t="array" ref="Q125">IF(ISBLANK(H125), "", VALUE(_xlfn.TEXTSPLIT(H125,":")))</f>
        <v/>
      </c>
      <c r="S125">
        <f t="shared" si="13"/>
        <v>33</v>
      </c>
      <c r="T125">
        <f t="shared" si="14"/>
        <v>0</v>
      </c>
      <c r="U125">
        <f t="shared" si="15"/>
        <v>5</v>
      </c>
      <c r="V125" t="str">
        <f t="shared" si="16"/>
        <v>:5O</v>
      </c>
      <c r="W125" t="str">
        <f t="shared" si="17"/>
        <v>33:0:5O</v>
      </c>
      <c r="X125" t="str">
        <f t="shared" si="20"/>
        <v>Cer 33:0:5O</v>
      </c>
      <c r="Y125" t="str">
        <f t="shared" si="19"/>
        <v>Cer</v>
      </c>
      <c r="Z125" t="s">
        <v>115</v>
      </c>
      <c r="AA125" t="s">
        <v>1127</v>
      </c>
      <c r="AB125">
        <v>19892</v>
      </c>
      <c r="AC125">
        <v>48535</v>
      </c>
      <c r="AD125">
        <v>49187</v>
      </c>
      <c r="AE125">
        <v>29886</v>
      </c>
      <c r="AF125">
        <v>38264</v>
      </c>
      <c r="AG125">
        <v>68092</v>
      </c>
      <c r="AH125">
        <v>63008</v>
      </c>
      <c r="AI125">
        <v>0</v>
      </c>
      <c r="AJ125">
        <v>61192</v>
      </c>
      <c r="AK125">
        <v>20350</v>
      </c>
      <c r="AL125">
        <v>60008</v>
      </c>
      <c r="AM125">
        <v>41307</v>
      </c>
    </row>
    <row r="126" spans="1:39" x14ac:dyDescent="0.3">
      <c r="A126" t="s">
        <v>1298</v>
      </c>
      <c r="B126" t="s">
        <v>4194</v>
      </c>
      <c r="C126" t="str">
        <f t="shared" si="11"/>
        <v>Cer 12:1:3/23:0:2</v>
      </c>
      <c r="D126" t="str">
        <f t="shared" si="12"/>
        <v>12:1:3/23:0:2</v>
      </c>
      <c r="E126" t="str" cm="1">
        <f t="array" ref="E126:F126">_xlfn.TEXTSPLIT(D126,"/")</f>
        <v>12:1:3</v>
      </c>
      <c r="F126" t="str">
        <v>23:0:2</v>
      </c>
      <c r="I126" cm="1">
        <f t="array" ref="I126:K126">IF(ISBLANK(E126), "", VALUE(_xlfn.TEXTSPLIT(E126,":")))</f>
        <v>12</v>
      </c>
      <c r="J126">
        <v>1</v>
      </c>
      <c r="K126">
        <v>3</v>
      </c>
      <c r="L126" cm="1">
        <f t="array" ref="L126:N126">IF(ISBLANK(F126), "", VALUE(_xlfn.TEXTSPLIT(F126,":")))</f>
        <v>23</v>
      </c>
      <c r="M126">
        <v>0</v>
      </c>
      <c r="N126">
        <v>2</v>
      </c>
      <c r="O126" t="str" cm="1">
        <f t="array" ref="O126">IF(ISBLANK(G126), "", VALUE(_xlfn.TEXTSPLIT(G126,":")))</f>
        <v/>
      </c>
      <c r="Q126" t="str" cm="1">
        <f t="array" ref="Q126">IF(ISBLANK(H126), "", VALUE(_xlfn.TEXTSPLIT(H126,":")))</f>
        <v/>
      </c>
      <c r="S126">
        <f t="shared" si="13"/>
        <v>35</v>
      </c>
      <c r="T126">
        <f t="shared" si="14"/>
        <v>1</v>
      </c>
      <c r="U126">
        <f t="shared" si="15"/>
        <v>5</v>
      </c>
      <c r="V126" t="str">
        <f t="shared" si="16"/>
        <v>:5O</v>
      </c>
      <c r="W126" t="str">
        <f t="shared" si="17"/>
        <v>35:1:5O</v>
      </c>
      <c r="X126" t="str">
        <f t="shared" si="20"/>
        <v>Cer 35:1:5O</v>
      </c>
      <c r="Y126" t="str">
        <f t="shared" si="19"/>
        <v>Cer</v>
      </c>
      <c r="Z126" t="s">
        <v>115</v>
      </c>
      <c r="AA126" t="s">
        <v>1299</v>
      </c>
      <c r="AB126">
        <v>62323</v>
      </c>
      <c r="AC126">
        <v>46212</v>
      </c>
      <c r="AD126">
        <v>59498</v>
      </c>
      <c r="AE126">
        <v>37252</v>
      </c>
      <c r="AF126">
        <v>55801</v>
      </c>
      <c r="AG126">
        <v>67545</v>
      </c>
      <c r="AH126">
        <v>52466</v>
      </c>
      <c r="AI126">
        <v>78676</v>
      </c>
      <c r="AJ126">
        <v>59498</v>
      </c>
      <c r="AK126">
        <v>37986</v>
      </c>
      <c r="AL126">
        <v>65294</v>
      </c>
      <c r="AM126">
        <v>39002</v>
      </c>
    </row>
    <row r="127" spans="1:39" x14ac:dyDescent="0.3">
      <c r="A127" t="s">
        <v>1312</v>
      </c>
      <c r="B127" t="s">
        <v>4197</v>
      </c>
      <c r="C127" t="str">
        <f t="shared" si="11"/>
        <v>Cer 12:0:3/23:0:2</v>
      </c>
      <c r="D127" t="str">
        <f t="shared" si="12"/>
        <v>12:0:3/23:0:2</v>
      </c>
      <c r="E127" t="str" cm="1">
        <f t="array" ref="E127:F127">_xlfn.TEXTSPLIT(D127,"/")</f>
        <v>12:0:3</v>
      </c>
      <c r="F127" t="str">
        <v>23:0:2</v>
      </c>
      <c r="I127" cm="1">
        <f t="array" ref="I127:K127">IF(ISBLANK(E127), "", VALUE(_xlfn.TEXTSPLIT(E127,":")))</f>
        <v>12</v>
      </c>
      <c r="J127">
        <v>0</v>
      </c>
      <c r="K127">
        <v>3</v>
      </c>
      <c r="L127" cm="1">
        <f t="array" ref="L127:N127">IF(ISBLANK(F127), "", VALUE(_xlfn.TEXTSPLIT(F127,":")))</f>
        <v>23</v>
      </c>
      <c r="M127">
        <v>0</v>
      </c>
      <c r="N127">
        <v>2</v>
      </c>
      <c r="O127" t="str" cm="1">
        <f t="array" ref="O127">IF(ISBLANK(G127), "", VALUE(_xlfn.TEXTSPLIT(G127,":")))</f>
        <v/>
      </c>
      <c r="Q127" t="str" cm="1">
        <f t="array" ref="Q127">IF(ISBLANK(H127), "", VALUE(_xlfn.TEXTSPLIT(H127,":")))</f>
        <v/>
      </c>
      <c r="S127">
        <f t="shared" si="13"/>
        <v>35</v>
      </c>
      <c r="T127">
        <f t="shared" si="14"/>
        <v>0</v>
      </c>
      <c r="U127">
        <f t="shared" si="15"/>
        <v>5</v>
      </c>
      <c r="V127" t="str">
        <f t="shared" si="16"/>
        <v>:5O</v>
      </c>
      <c r="W127" t="str">
        <f t="shared" si="17"/>
        <v>35:0:5O</v>
      </c>
      <c r="X127" t="str">
        <f t="shared" si="20"/>
        <v>Cer 35:0:5O</v>
      </c>
      <c r="Y127" t="str">
        <f t="shared" si="19"/>
        <v>Cer</v>
      </c>
      <c r="Z127" t="s">
        <v>115</v>
      </c>
      <c r="AA127" t="s">
        <v>1313</v>
      </c>
      <c r="AB127">
        <v>98238</v>
      </c>
      <c r="AC127">
        <v>110422</v>
      </c>
      <c r="AD127">
        <v>142149</v>
      </c>
      <c r="AE127">
        <v>78778</v>
      </c>
      <c r="AF127">
        <v>78899</v>
      </c>
      <c r="AG127">
        <v>73388</v>
      </c>
      <c r="AH127">
        <v>174845</v>
      </c>
      <c r="AI127">
        <v>151437</v>
      </c>
      <c r="AJ127">
        <v>125007</v>
      </c>
      <c r="AK127">
        <v>93182</v>
      </c>
      <c r="AL127">
        <v>108640</v>
      </c>
      <c r="AM127">
        <v>109563</v>
      </c>
    </row>
    <row r="128" spans="1:39" x14ac:dyDescent="0.3">
      <c r="A128" t="s">
        <v>1642</v>
      </c>
      <c r="B128" t="s">
        <v>4190</v>
      </c>
      <c r="C128" t="str">
        <f t="shared" si="11"/>
        <v>Cer 15:3:3/24:6:2</v>
      </c>
      <c r="D128" t="str">
        <f t="shared" si="12"/>
        <v>15:3:3/24:6:2</v>
      </c>
      <c r="E128" t="str" cm="1">
        <f t="array" ref="E128:F128">_xlfn.TEXTSPLIT(D128,"/")</f>
        <v>15:3:3</v>
      </c>
      <c r="F128" t="str">
        <v>24:6:2</v>
      </c>
      <c r="I128" cm="1">
        <f t="array" ref="I128:K128">IF(ISBLANK(E128), "", VALUE(_xlfn.TEXTSPLIT(E128,":")))</f>
        <v>15</v>
      </c>
      <c r="J128">
        <v>3</v>
      </c>
      <c r="K128">
        <v>3</v>
      </c>
      <c r="L128" cm="1">
        <f t="array" ref="L128:N128">IF(ISBLANK(F128), "", VALUE(_xlfn.TEXTSPLIT(F128,":")))</f>
        <v>24</v>
      </c>
      <c r="M128">
        <v>6</v>
      </c>
      <c r="N128">
        <v>2</v>
      </c>
      <c r="O128" t="str" cm="1">
        <f t="array" ref="O128">IF(ISBLANK(G128), "", VALUE(_xlfn.TEXTSPLIT(G128,":")))</f>
        <v/>
      </c>
      <c r="Q128" t="str" cm="1">
        <f t="array" ref="Q128">IF(ISBLANK(H128), "", VALUE(_xlfn.TEXTSPLIT(H128,":")))</f>
        <v/>
      </c>
      <c r="S128">
        <f t="shared" si="13"/>
        <v>39</v>
      </c>
      <c r="T128">
        <f t="shared" si="14"/>
        <v>9</v>
      </c>
      <c r="U128">
        <f t="shared" si="15"/>
        <v>5</v>
      </c>
      <c r="V128" t="str">
        <f t="shared" si="16"/>
        <v>:5O</v>
      </c>
      <c r="W128" t="str">
        <f t="shared" si="17"/>
        <v>39:9:5O</v>
      </c>
      <c r="X128" t="str">
        <f t="shared" si="20"/>
        <v>Cer 39:9:5O</v>
      </c>
      <c r="Y128" t="str">
        <f t="shared" si="19"/>
        <v>Cer</v>
      </c>
      <c r="Z128" t="s">
        <v>115</v>
      </c>
      <c r="AA128" t="s">
        <v>1643</v>
      </c>
      <c r="AB128">
        <v>153274</v>
      </c>
      <c r="AC128">
        <v>188949</v>
      </c>
      <c r="AD128">
        <v>252857</v>
      </c>
      <c r="AE128">
        <v>195870</v>
      </c>
      <c r="AF128">
        <v>139680</v>
      </c>
      <c r="AG128">
        <v>143801</v>
      </c>
      <c r="AH128">
        <v>257585</v>
      </c>
      <c r="AI128">
        <v>172856</v>
      </c>
      <c r="AJ128">
        <v>212491</v>
      </c>
      <c r="AK128">
        <v>139063</v>
      </c>
      <c r="AL128">
        <v>214735</v>
      </c>
      <c r="AM128">
        <v>213746</v>
      </c>
    </row>
    <row r="129" spans="1:39" x14ac:dyDescent="0.3">
      <c r="A129" t="s">
        <v>1414</v>
      </c>
      <c r="B129" t="s">
        <v>4193</v>
      </c>
      <c r="C129" t="str">
        <f t="shared" si="11"/>
        <v>Cer 12:0:3/24:0:2</v>
      </c>
      <c r="D129" t="str">
        <f t="shared" si="12"/>
        <v>12:0:3/24:0:2</v>
      </c>
      <c r="E129" t="str" cm="1">
        <f t="array" ref="E129:F129">_xlfn.TEXTSPLIT(D129,"/")</f>
        <v>12:0:3</v>
      </c>
      <c r="F129" t="str">
        <v>24:0:2</v>
      </c>
      <c r="I129" cm="1">
        <f t="array" ref="I129:K129">IF(ISBLANK(E129), "", VALUE(_xlfn.TEXTSPLIT(E129,":")))</f>
        <v>12</v>
      </c>
      <c r="J129">
        <v>0</v>
      </c>
      <c r="K129">
        <v>3</v>
      </c>
      <c r="L129" cm="1">
        <f t="array" ref="L129:N129">IF(ISBLANK(F129), "", VALUE(_xlfn.TEXTSPLIT(F129,":")))</f>
        <v>24</v>
      </c>
      <c r="M129">
        <v>0</v>
      </c>
      <c r="N129">
        <v>2</v>
      </c>
      <c r="O129" t="str" cm="1">
        <f t="array" ref="O129">IF(ISBLANK(G129), "", VALUE(_xlfn.TEXTSPLIT(G129,":")))</f>
        <v/>
      </c>
      <c r="Q129" t="str" cm="1">
        <f t="array" ref="Q129">IF(ISBLANK(H129), "", VALUE(_xlfn.TEXTSPLIT(H129,":")))</f>
        <v/>
      </c>
      <c r="S129">
        <f t="shared" si="13"/>
        <v>36</v>
      </c>
      <c r="T129">
        <f t="shared" si="14"/>
        <v>0</v>
      </c>
      <c r="U129">
        <f t="shared" si="15"/>
        <v>5</v>
      </c>
      <c r="V129" t="str">
        <f t="shared" si="16"/>
        <v>:5O</v>
      </c>
      <c r="W129" t="str">
        <f t="shared" si="17"/>
        <v>36:0:5O</v>
      </c>
      <c r="X129" t="str">
        <f t="shared" si="20"/>
        <v>Cer 36:0:5O</v>
      </c>
      <c r="Y129" t="str">
        <f t="shared" si="19"/>
        <v>Cer</v>
      </c>
      <c r="Z129" t="s">
        <v>115</v>
      </c>
      <c r="AA129" t="s">
        <v>1415</v>
      </c>
      <c r="AB129">
        <v>2016855</v>
      </c>
      <c r="AC129">
        <v>2030137</v>
      </c>
      <c r="AD129">
        <v>2818479</v>
      </c>
      <c r="AE129">
        <v>1673308</v>
      </c>
      <c r="AF129">
        <v>2488263</v>
      </c>
      <c r="AG129">
        <v>2088060</v>
      </c>
      <c r="AH129">
        <v>2057556</v>
      </c>
      <c r="AI129">
        <v>3139359</v>
      </c>
      <c r="AJ129">
        <v>1926457</v>
      </c>
      <c r="AK129">
        <v>1769371</v>
      </c>
      <c r="AL129">
        <v>1972357</v>
      </c>
      <c r="AM129">
        <v>1791686</v>
      </c>
    </row>
    <row r="130" spans="1:39" x14ac:dyDescent="0.3">
      <c r="A130" t="s">
        <v>1535</v>
      </c>
      <c r="B130" t="s">
        <v>4196</v>
      </c>
      <c r="C130" t="str">
        <f t="shared" si="11"/>
        <v>Cer 12:0:3/25:0:2</v>
      </c>
      <c r="D130" t="str">
        <f t="shared" si="12"/>
        <v>12:0:3/25:0:2</v>
      </c>
      <c r="E130" t="str" cm="1">
        <f t="array" ref="E130:F130">_xlfn.TEXTSPLIT(D130,"/")</f>
        <v>12:0:3</v>
      </c>
      <c r="F130" t="str">
        <v>25:0:2</v>
      </c>
      <c r="I130" cm="1">
        <f t="array" ref="I130:K130">IF(ISBLANK(E130), "", VALUE(_xlfn.TEXTSPLIT(E130,":")))</f>
        <v>12</v>
      </c>
      <c r="J130">
        <v>0</v>
      </c>
      <c r="K130">
        <v>3</v>
      </c>
      <c r="L130" cm="1">
        <f t="array" ref="L130:N130">IF(ISBLANK(F130), "", VALUE(_xlfn.TEXTSPLIT(F130,":")))</f>
        <v>25</v>
      </c>
      <c r="M130">
        <v>0</v>
      </c>
      <c r="N130">
        <v>2</v>
      </c>
      <c r="O130" t="str" cm="1">
        <f t="array" ref="O130">IF(ISBLANK(G130), "", VALUE(_xlfn.TEXTSPLIT(G130,":")))</f>
        <v/>
      </c>
      <c r="Q130" t="str" cm="1">
        <f t="array" ref="Q130">IF(ISBLANK(H130), "", VALUE(_xlfn.TEXTSPLIT(H130,":")))</f>
        <v/>
      </c>
      <c r="S130">
        <f t="shared" si="13"/>
        <v>37</v>
      </c>
      <c r="T130">
        <f t="shared" si="14"/>
        <v>0</v>
      </c>
      <c r="U130">
        <f t="shared" si="15"/>
        <v>5</v>
      </c>
      <c r="V130" t="str">
        <f t="shared" si="16"/>
        <v>:5O</v>
      </c>
      <c r="W130" t="str">
        <f t="shared" si="17"/>
        <v>37:0:5O</v>
      </c>
      <c r="X130" t="str">
        <f t="shared" si="20"/>
        <v>Cer 37:0:5O</v>
      </c>
      <c r="Y130" t="str">
        <f t="shared" si="19"/>
        <v>Cer</v>
      </c>
      <c r="Z130" t="s">
        <v>115</v>
      </c>
      <c r="AA130" t="s">
        <v>1536</v>
      </c>
      <c r="AB130">
        <v>139694</v>
      </c>
      <c r="AC130">
        <v>168940</v>
      </c>
      <c r="AD130">
        <v>216218</v>
      </c>
      <c r="AE130">
        <v>32337</v>
      </c>
      <c r="AF130">
        <v>161818</v>
      </c>
      <c r="AG130">
        <v>57055</v>
      </c>
      <c r="AH130">
        <v>49495</v>
      </c>
      <c r="AI130">
        <v>142146</v>
      </c>
      <c r="AJ130">
        <v>79431</v>
      </c>
      <c r="AK130">
        <v>88104</v>
      </c>
      <c r="AL130">
        <v>42765</v>
      </c>
      <c r="AM130">
        <v>77421</v>
      </c>
    </row>
    <row r="131" spans="1:39" x14ac:dyDescent="0.3">
      <c r="A131" t="s">
        <v>630</v>
      </c>
      <c r="B131" t="s">
        <v>4200</v>
      </c>
      <c r="C131" t="str">
        <f t="shared" si="11"/>
        <v>Cer 12:1:2/11:0:2</v>
      </c>
      <c r="D131" t="str">
        <f t="shared" si="12"/>
        <v>12:1:2/11:0:2</v>
      </c>
      <c r="E131" t="str" cm="1">
        <f t="array" ref="E131:F131">_xlfn.TEXTSPLIT(D131,"/")</f>
        <v>12:1:2</v>
      </c>
      <c r="F131" t="str">
        <v>11:0:2</v>
      </c>
      <c r="I131" cm="1">
        <f t="array" ref="I131:K131">IF(ISBLANK(E131), "", VALUE(_xlfn.TEXTSPLIT(E131,":")))</f>
        <v>12</v>
      </c>
      <c r="J131">
        <v>1</v>
      </c>
      <c r="K131">
        <v>2</v>
      </c>
      <c r="L131" cm="1">
        <f t="array" ref="L131:N131">IF(ISBLANK(F131), "", VALUE(_xlfn.TEXTSPLIT(F131,":")))</f>
        <v>11</v>
      </c>
      <c r="M131">
        <v>0</v>
      </c>
      <c r="N131">
        <v>2</v>
      </c>
      <c r="O131" t="str" cm="1">
        <f t="array" ref="O131">IF(ISBLANK(G131), "", VALUE(_xlfn.TEXTSPLIT(G131,":")))</f>
        <v/>
      </c>
      <c r="Q131" t="str" cm="1">
        <f t="array" ref="Q131">IF(ISBLANK(H131), "", VALUE(_xlfn.TEXTSPLIT(H131,":")))</f>
        <v/>
      </c>
      <c r="S131">
        <f t="shared" si="13"/>
        <v>23</v>
      </c>
      <c r="T131">
        <f t="shared" si="14"/>
        <v>1</v>
      </c>
      <c r="U131">
        <f t="shared" si="15"/>
        <v>4</v>
      </c>
      <c r="V131" t="str">
        <f t="shared" si="16"/>
        <v>:4O</v>
      </c>
      <c r="W131" t="str">
        <f t="shared" si="17"/>
        <v>23:1:4O</v>
      </c>
      <c r="X131" t="str">
        <f t="shared" si="20"/>
        <v>Cer 23:1:4O</v>
      </c>
      <c r="Y131" t="str">
        <f t="shared" si="19"/>
        <v>Cer</v>
      </c>
      <c r="Z131" t="s">
        <v>602</v>
      </c>
      <c r="AA131" t="s">
        <v>631</v>
      </c>
      <c r="AB131">
        <v>187953</v>
      </c>
      <c r="AC131">
        <v>247984</v>
      </c>
      <c r="AD131">
        <v>237272</v>
      </c>
      <c r="AE131">
        <v>181540</v>
      </c>
      <c r="AF131">
        <v>196208</v>
      </c>
      <c r="AG131">
        <v>183404</v>
      </c>
      <c r="AH131">
        <v>193141</v>
      </c>
      <c r="AI131">
        <v>203792</v>
      </c>
      <c r="AJ131">
        <v>181034</v>
      </c>
      <c r="AK131">
        <v>137716</v>
      </c>
      <c r="AL131">
        <v>187849</v>
      </c>
      <c r="AM131">
        <v>173801</v>
      </c>
    </row>
    <row r="132" spans="1:39" x14ac:dyDescent="0.3">
      <c r="A132" t="s">
        <v>614</v>
      </c>
      <c r="B132" t="s">
        <v>4201</v>
      </c>
      <c r="C132" t="str">
        <f t="shared" si="11"/>
        <v>Cer 12:1:2/10:0:2</v>
      </c>
      <c r="D132" t="str">
        <f t="shared" si="12"/>
        <v>12:1:2/10:0:2</v>
      </c>
      <c r="E132" t="str" cm="1">
        <f t="array" ref="E132:F132">_xlfn.TEXTSPLIT(D132,"/")</f>
        <v>12:1:2</v>
      </c>
      <c r="F132" t="str">
        <v>10:0:2</v>
      </c>
      <c r="I132" cm="1">
        <f t="array" ref="I132:K132">IF(ISBLANK(E132), "", VALUE(_xlfn.TEXTSPLIT(E132,":")))</f>
        <v>12</v>
      </c>
      <c r="J132">
        <v>1</v>
      </c>
      <c r="K132">
        <v>2</v>
      </c>
      <c r="L132" cm="1">
        <f t="array" ref="L132:N132">IF(ISBLANK(F132), "", VALUE(_xlfn.TEXTSPLIT(F132,":")))</f>
        <v>10</v>
      </c>
      <c r="M132">
        <v>0</v>
      </c>
      <c r="N132">
        <v>2</v>
      </c>
      <c r="O132" t="str" cm="1">
        <f t="array" ref="O132">IF(ISBLANK(G132), "", VALUE(_xlfn.TEXTSPLIT(G132,":")))</f>
        <v/>
      </c>
      <c r="Q132" t="str" cm="1">
        <f t="array" ref="Q132">IF(ISBLANK(H132), "", VALUE(_xlfn.TEXTSPLIT(H132,":")))</f>
        <v/>
      </c>
      <c r="S132">
        <f t="shared" si="13"/>
        <v>22</v>
      </c>
      <c r="T132">
        <f t="shared" si="14"/>
        <v>1</v>
      </c>
      <c r="U132">
        <f t="shared" si="15"/>
        <v>4</v>
      </c>
      <c r="V132" t="str">
        <f t="shared" si="16"/>
        <v>:4O</v>
      </c>
      <c r="W132" t="str">
        <f t="shared" si="17"/>
        <v>22:1:4O</v>
      </c>
      <c r="X132" t="str">
        <f t="shared" si="20"/>
        <v>Cer 22:1:4O</v>
      </c>
      <c r="Y132" t="str">
        <f t="shared" si="19"/>
        <v>Cer</v>
      </c>
      <c r="Z132" t="s">
        <v>602</v>
      </c>
      <c r="AA132" t="s">
        <v>85</v>
      </c>
      <c r="AB132">
        <v>145648</v>
      </c>
      <c r="AC132">
        <v>144183</v>
      </c>
      <c r="AD132">
        <v>173612</v>
      </c>
      <c r="AE132">
        <v>188474</v>
      </c>
      <c r="AF132">
        <v>165308</v>
      </c>
      <c r="AG132">
        <v>205204</v>
      </c>
      <c r="AH132">
        <v>163429</v>
      </c>
      <c r="AI132">
        <v>184747</v>
      </c>
      <c r="AJ132">
        <v>164385</v>
      </c>
      <c r="AK132">
        <v>203694</v>
      </c>
      <c r="AL132">
        <v>227618</v>
      </c>
      <c r="AM132">
        <v>211081</v>
      </c>
    </row>
    <row r="133" spans="1:39" x14ac:dyDescent="0.3">
      <c r="A133" t="s">
        <v>600</v>
      </c>
      <c r="B133" t="s">
        <v>4202</v>
      </c>
      <c r="C133" t="str">
        <f t="shared" ref="C133:C196" si="21">IF( ISNUMBER( SEARCH("w/o MS2",B133)), SUBSTITUTE(B133,"w/o MS2: ",""), " ")</f>
        <v>Cer 12:1:2/9:0:2</v>
      </c>
      <c r="D133" t="str">
        <f t="shared" ref="D133:D196" si="22">_xlfn.TEXTAFTER(C133," ")</f>
        <v>12:1:2/9:0:2</v>
      </c>
      <c r="E133" t="str" cm="1">
        <f t="array" ref="E133:F133">_xlfn.TEXTSPLIT(D133,"/")</f>
        <v>12:1:2</v>
      </c>
      <c r="F133" t="str">
        <v>9:0:2</v>
      </c>
      <c r="I133" cm="1">
        <f t="array" ref="I133:K133">IF(ISBLANK(E133), "", VALUE(_xlfn.TEXTSPLIT(E133,":")))</f>
        <v>12</v>
      </c>
      <c r="J133">
        <v>1</v>
      </c>
      <c r="K133">
        <v>2</v>
      </c>
      <c r="L133" cm="1">
        <f t="array" ref="L133:N133">IF(ISBLANK(F133), "", VALUE(_xlfn.TEXTSPLIT(F133,":")))</f>
        <v>9</v>
      </c>
      <c r="M133">
        <v>0</v>
      </c>
      <c r="N133">
        <v>2</v>
      </c>
      <c r="O133" t="str" cm="1">
        <f t="array" ref="O133">IF(ISBLANK(G133), "", VALUE(_xlfn.TEXTSPLIT(G133,":")))</f>
        <v/>
      </c>
      <c r="Q133" t="str" cm="1">
        <f t="array" ref="Q133">IF(ISBLANK(H133), "", VALUE(_xlfn.TEXTSPLIT(H133,":")))</f>
        <v/>
      </c>
      <c r="S133">
        <f t="shared" ref="S133:S196" si="23">SUM(I133,L133,O133,Q133)</f>
        <v>21</v>
      </c>
      <c r="T133">
        <f t="shared" ref="T133:T196" si="24">SUM(J133,M133,P133,R133)</f>
        <v>1</v>
      </c>
      <c r="U133">
        <f t="shared" ref="U133:U196" si="25">SUM(K133,N133)</f>
        <v>4</v>
      </c>
      <c r="V133" t="str">
        <f t="shared" ref="V133:V196" si="26">_xlfn.CONCAT(":",U133,"O")</f>
        <v>:4O</v>
      </c>
      <c r="W133" t="str">
        <f t="shared" ref="W133:W196" si="27">IF(ISNUMBER(S133),_xlfn.CONCAT(S133,":",T133,IF(U133&gt;0,V133,""),""))</f>
        <v>21:1:4O</v>
      </c>
      <c r="X133" t="str">
        <f t="shared" ref="X133:X196" si="28">IF(ISNUMBER(S133),_xlfn.CONCAT(Y133," ",W133), A133)</f>
        <v>Cer 21:1:4O</v>
      </c>
      <c r="Y133" t="str">
        <f t="shared" ref="Y133:Y196" si="29">_xlfn.TEXTBEFORE(C133, " ")</f>
        <v>Cer</v>
      </c>
      <c r="Z133" t="s">
        <v>602</v>
      </c>
      <c r="AA133" t="s">
        <v>601</v>
      </c>
      <c r="AB133">
        <v>56153</v>
      </c>
      <c r="AC133">
        <v>107047</v>
      </c>
      <c r="AD133">
        <v>111191</v>
      </c>
      <c r="AE133">
        <v>82553</v>
      </c>
      <c r="AF133">
        <v>110648</v>
      </c>
      <c r="AG133">
        <v>107859</v>
      </c>
      <c r="AH133">
        <v>97189</v>
      </c>
      <c r="AI133">
        <v>100232</v>
      </c>
      <c r="AJ133">
        <v>85761</v>
      </c>
      <c r="AK133">
        <v>67675</v>
      </c>
      <c r="AL133">
        <v>109096</v>
      </c>
      <c r="AM133">
        <v>101970</v>
      </c>
    </row>
    <row r="134" spans="1:39" x14ac:dyDescent="0.3">
      <c r="A134" t="s">
        <v>614</v>
      </c>
      <c r="B134" t="s">
        <v>4201</v>
      </c>
      <c r="C134" t="str">
        <f t="shared" si="21"/>
        <v>Cer 12:1:2/10:0:2</v>
      </c>
      <c r="D134" t="str">
        <f t="shared" si="22"/>
        <v>12:1:2/10:0:2</v>
      </c>
      <c r="E134" t="str" cm="1">
        <f t="array" ref="E134:F134">_xlfn.TEXTSPLIT(D134,"/")</f>
        <v>12:1:2</v>
      </c>
      <c r="F134" t="str">
        <v>10:0:2</v>
      </c>
      <c r="I134" cm="1">
        <f t="array" ref="I134:K134">IF(ISBLANK(E134), "", VALUE(_xlfn.TEXTSPLIT(E134,":")))</f>
        <v>12</v>
      </c>
      <c r="J134">
        <v>1</v>
      </c>
      <c r="K134">
        <v>2</v>
      </c>
      <c r="L134" cm="1">
        <f t="array" ref="L134:N134">IF(ISBLANK(F134), "", VALUE(_xlfn.TEXTSPLIT(F134,":")))</f>
        <v>10</v>
      </c>
      <c r="M134">
        <v>0</v>
      </c>
      <c r="N134">
        <v>2</v>
      </c>
      <c r="O134" t="str" cm="1">
        <f t="array" ref="O134">IF(ISBLANK(G134), "", VALUE(_xlfn.TEXTSPLIT(G134,":")))</f>
        <v/>
      </c>
      <c r="Q134" t="str" cm="1">
        <f t="array" ref="Q134">IF(ISBLANK(H134), "", VALUE(_xlfn.TEXTSPLIT(H134,":")))</f>
        <v/>
      </c>
      <c r="S134">
        <f t="shared" si="23"/>
        <v>22</v>
      </c>
      <c r="T134">
        <f t="shared" si="24"/>
        <v>1</v>
      </c>
      <c r="U134">
        <f t="shared" si="25"/>
        <v>4</v>
      </c>
      <c r="V134" t="str">
        <f t="shared" si="26"/>
        <v>:4O</v>
      </c>
      <c r="W134" t="str">
        <f t="shared" si="27"/>
        <v>22:1:4O</v>
      </c>
      <c r="X134" t="str">
        <f t="shared" si="28"/>
        <v>Cer 22:1:4O</v>
      </c>
      <c r="Y134" t="str">
        <f t="shared" si="29"/>
        <v>Cer</v>
      </c>
      <c r="Z134" t="s">
        <v>602</v>
      </c>
      <c r="AA134" t="s">
        <v>85</v>
      </c>
      <c r="AB134">
        <v>95343</v>
      </c>
      <c r="AC134">
        <v>156587</v>
      </c>
      <c r="AD134">
        <v>143086</v>
      </c>
      <c r="AE134">
        <v>115866</v>
      </c>
      <c r="AF134">
        <v>157089</v>
      </c>
      <c r="AG134">
        <v>105724</v>
      </c>
      <c r="AH134">
        <v>121748</v>
      </c>
      <c r="AI134">
        <v>139049</v>
      </c>
      <c r="AJ134">
        <v>125607</v>
      </c>
      <c r="AK134">
        <v>107734</v>
      </c>
      <c r="AL134">
        <v>108625</v>
      </c>
      <c r="AM134">
        <v>107338</v>
      </c>
    </row>
    <row r="135" spans="1:39" x14ac:dyDescent="0.3">
      <c r="A135" t="s">
        <v>969</v>
      </c>
      <c r="B135" t="s">
        <v>4203</v>
      </c>
      <c r="C135" t="str">
        <f t="shared" si="21"/>
        <v>Cer 17:0:2/15:0:3</v>
      </c>
      <c r="D135" t="str">
        <f t="shared" si="22"/>
        <v>17:0:2/15:0:3</v>
      </c>
      <c r="E135" t="str" cm="1">
        <f t="array" ref="E135:F135">_xlfn.TEXTSPLIT(D135,"/")</f>
        <v>17:0:2</v>
      </c>
      <c r="F135" t="str">
        <v>15:0:3</v>
      </c>
      <c r="I135" cm="1">
        <f t="array" ref="I135:K135">IF(ISBLANK(E135), "", VALUE(_xlfn.TEXTSPLIT(E135,":")))</f>
        <v>17</v>
      </c>
      <c r="J135">
        <v>0</v>
      </c>
      <c r="K135">
        <v>2</v>
      </c>
      <c r="L135" cm="1">
        <f t="array" ref="L135:N135">IF(ISBLANK(F135), "", VALUE(_xlfn.TEXTSPLIT(F135,":")))</f>
        <v>15</v>
      </c>
      <c r="M135">
        <v>0</v>
      </c>
      <c r="N135">
        <v>3</v>
      </c>
      <c r="O135" t="str" cm="1">
        <f t="array" ref="O135">IF(ISBLANK(G135), "", VALUE(_xlfn.TEXTSPLIT(G135,":")))</f>
        <v/>
      </c>
      <c r="Q135" t="str" cm="1">
        <f t="array" ref="Q135">IF(ISBLANK(H135), "", VALUE(_xlfn.TEXTSPLIT(H135,":")))</f>
        <v/>
      </c>
      <c r="S135">
        <f t="shared" si="23"/>
        <v>32</v>
      </c>
      <c r="T135">
        <f t="shared" si="24"/>
        <v>0</v>
      </c>
      <c r="U135">
        <f t="shared" si="25"/>
        <v>5</v>
      </c>
      <c r="V135" t="str">
        <f t="shared" si="26"/>
        <v>:5O</v>
      </c>
      <c r="W135" t="str">
        <f t="shared" si="27"/>
        <v>32:0:5O</v>
      </c>
      <c r="X135" t="str">
        <f t="shared" si="28"/>
        <v>Cer 32:0:5O</v>
      </c>
      <c r="Y135" t="str">
        <f t="shared" si="29"/>
        <v>Cer</v>
      </c>
      <c r="Z135" t="s">
        <v>957</v>
      </c>
      <c r="AA135" t="s">
        <v>970</v>
      </c>
      <c r="AB135">
        <v>11918447</v>
      </c>
      <c r="AC135">
        <v>15243303</v>
      </c>
      <c r="AD135">
        <v>16662971</v>
      </c>
      <c r="AE135">
        <v>14345942</v>
      </c>
      <c r="AF135">
        <v>17102785</v>
      </c>
      <c r="AG135">
        <v>17451728</v>
      </c>
      <c r="AH135">
        <v>17132574</v>
      </c>
      <c r="AI135">
        <v>19560429</v>
      </c>
      <c r="AJ135">
        <v>15625989</v>
      </c>
      <c r="AK135">
        <v>17246565</v>
      </c>
      <c r="AL135">
        <v>18763000</v>
      </c>
      <c r="AM135">
        <v>18691197</v>
      </c>
    </row>
    <row r="136" spans="1:39" x14ac:dyDescent="0.3">
      <c r="A136" t="s">
        <v>975</v>
      </c>
      <c r="B136" t="s">
        <v>4204</v>
      </c>
      <c r="C136" t="str">
        <f t="shared" si="21"/>
        <v>Cer 15:0:2/17:0:3</v>
      </c>
      <c r="D136" t="str">
        <f t="shared" si="22"/>
        <v>15:0:2/17:0:3</v>
      </c>
      <c r="E136" t="str" cm="1">
        <f t="array" ref="E136:F136">_xlfn.TEXTSPLIT(D136,"/")</f>
        <v>15:0:2</v>
      </c>
      <c r="F136" t="str">
        <v>17:0:3</v>
      </c>
      <c r="I136" cm="1">
        <f t="array" ref="I136:K136">IF(ISBLANK(E136), "", VALUE(_xlfn.TEXTSPLIT(E136,":")))</f>
        <v>15</v>
      </c>
      <c r="J136">
        <v>0</v>
      </c>
      <c r="K136">
        <v>2</v>
      </c>
      <c r="L136" cm="1">
        <f t="array" ref="L136:N136">IF(ISBLANK(F136), "", VALUE(_xlfn.TEXTSPLIT(F136,":")))</f>
        <v>17</v>
      </c>
      <c r="M136">
        <v>0</v>
      </c>
      <c r="N136">
        <v>3</v>
      </c>
      <c r="O136" t="str" cm="1">
        <f t="array" ref="O136">IF(ISBLANK(G136), "", VALUE(_xlfn.TEXTSPLIT(G136,":")))</f>
        <v/>
      </c>
      <c r="Q136" t="str" cm="1">
        <f t="array" ref="Q136">IF(ISBLANK(H136), "", VALUE(_xlfn.TEXTSPLIT(H136,":")))</f>
        <v/>
      </c>
      <c r="S136">
        <f t="shared" si="23"/>
        <v>32</v>
      </c>
      <c r="T136">
        <f t="shared" si="24"/>
        <v>0</v>
      </c>
      <c r="U136">
        <f t="shared" si="25"/>
        <v>5</v>
      </c>
      <c r="V136" t="str">
        <f t="shared" si="26"/>
        <v>:5O</v>
      </c>
      <c r="W136" t="str">
        <f t="shared" si="27"/>
        <v>32:0:5O</v>
      </c>
      <c r="X136" t="str">
        <f t="shared" si="28"/>
        <v>Cer 32:0:5O</v>
      </c>
      <c r="Y136" t="str">
        <f t="shared" si="29"/>
        <v>Cer</v>
      </c>
      <c r="Z136" t="s">
        <v>957</v>
      </c>
      <c r="AA136" t="s">
        <v>970</v>
      </c>
      <c r="AB136">
        <v>4848782</v>
      </c>
      <c r="AC136">
        <v>6057507</v>
      </c>
      <c r="AD136">
        <v>6868989</v>
      </c>
      <c r="AE136">
        <v>4355076</v>
      </c>
      <c r="AF136">
        <v>4990848</v>
      </c>
      <c r="AG136">
        <v>5329962</v>
      </c>
      <c r="AH136">
        <v>6030691</v>
      </c>
      <c r="AI136">
        <v>7171748</v>
      </c>
      <c r="AJ136">
        <v>5930731</v>
      </c>
      <c r="AK136">
        <v>5030136</v>
      </c>
      <c r="AL136">
        <v>5260107</v>
      </c>
      <c r="AM136">
        <v>5228474</v>
      </c>
    </row>
    <row r="137" spans="1:39" x14ac:dyDescent="0.3">
      <c r="A137" t="s">
        <v>1027</v>
      </c>
      <c r="B137" t="s">
        <v>4205</v>
      </c>
      <c r="C137" t="str">
        <f t="shared" si="21"/>
        <v>Cer 17:0:2/16:1:3</v>
      </c>
      <c r="D137" t="str">
        <f t="shared" si="22"/>
        <v>17:0:2/16:1:3</v>
      </c>
      <c r="E137" t="str" cm="1">
        <f t="array" ref="E137:F137">_xlfn.TEXTSPLIT(D137,"/")</f>
        <v>17:0:2</v>
      </c>
      <c r="F137" t="str">
        <v>16:1:3</v>
      </c>
      <c r="I137" cm="1">
        <f t="array" ref="I137:K137">IF(ISBLANK(E137), "", VALUE(_xlfn.TEXTSPLIT(E137,":")))</f>
        <v>17</v>
      </c>
      <c r="J137">
        <v>0</v>
      </c>
      <c r="K137">
        <v>2</v>
      </c>
      <c r="L137" cm="1">
        <f t="array" ref="L137:N137">IF(ISBLANK(F137), "", VALUE(_xlfn.TEXTSPLIT(F137,":")))</f>
        <v>16</v>
      </c>
      <c r="M137">
        <v>1</v>
      </c>
      <c r="N137">
        <v>3</v>
      </c>
      <c r="O137" t="str" cm="1">
        <f t="array" ref="O137">IF(ISBLANK(G137), "", VALUE(_xlfn.TEXTSPLIT(G137,":")))</f>
        <v/>
      </c>
      <c r="Q137" t="str" cm="1">
        <f t="array" ref="Q137">IF(ISBLANK(H137), "", VALUE(_xlfn.TEXTSPLIT(H137,":")))</f>
        <v/>
      </c>
      <c r="S137">
        <f t="shared" si="23"/>
        <v>33</v>
      </c>
      <c r="T137">
        <f t="shared" si="24"/>
        <v>1</v>
      </c>
      <c r="U137">
        <f t="shared" si="25"/>
        <v>5</v>
      </c>
      <c r="V137" t="str">
        <f t="shared" si="26"/>
        <v>:5O</v>
      </c>
      <c r="W137" t="str">
        <f t="shared" si="27"/>
        <v>33:1:5O</v>
      </c>
      <c r="X137" t="str">
        <f t="shared" si="28"/>
        <v>Cer 33:1:5O</v>
      </c>
      <c r="Y137" t="str">
        <f t="shared" si="29"/>
        <v>Cer</v>
      </c>
      <c r="Z137" t="s">
        <v>957</v>
      </c>
      <c r="AA137" t="s">
        <v>1022</v>
      </c>
      <c r="AB137">
        <v>6021705</v>
      </c>
      <c r="AC137">
        <v>7030126</v>
      </c>
      <c r="AD137">
        <v>7402780</v>
      </c>
      <c r="AE137">
        <v>8595518</v>
      </c>
      <c r="AF137">
        <v>7938084</v>
      </c>
      <c r="AG137">
        <v>9749564</v>
      </c>
      <c r="AH137">
        <v>10485854</v>
      </c>
      <c r="AI137">
        <v>9612572</v>
      </c>
      <c r="AJ137">
        <v>9421309</v>
      </c>
      <c r="AK137">
        <v>8972482</v>
      </c>
      <c r="AL137">
        <v>9411928</v>
      </c>
      <c r="AM137">
        <v>8615783</v>
      </c>
    </row>
    <row r="138" spans="1:39" x14ac:dyDescent="0.3">
      <c r="A138" t="s">
        <v>1040</v>
      </c>
      <c r="B138" t="s">
        <v>4206</v>
      </c>
      <c r="C138" t="str">
        <f t="shared" si="21"/>
        <v>Cer 17:0:2/16:0:3</v>
      </c>
      <c r="D138" t="str">
        <f t="shared" si="22"/>
        <v>17:0:2/16:0:3</v>
      </c>
      <c r="E138" t="str" cm="1">
        <f t="array" ref="E138:F138">_xlfn.TEXTSPLIT(D138,"/")</f>
        <v>17:0:2</v>
      </c>
      <c r="F138" t="str">
        <v>16:0:3</v>
      </c>
      <c r="I138" cm="1">
        <f t="array" ref="I138:K138">IF(ISBLANK(E138), "", VALUE(_xlfn.TEXTSPLIT(E138,":")))</f>
        <v>17</v>
      </c>
      <c r="J138">
        <v>0</v>
      </c>
      <c r="K138">
        <v>2</v>
      </c>
      <c r="L138" cm="1">
        <f t="array" ref="L138:N138">IF(ISBLANK(F138), "", VALUE(_xlfn.TEXTSPLIT(F138,":")))</f>
        <v>16</v>
      </c>
      <c r="M138">
        <v>0</v>
      </c>
      <c r="N138">
        <v>3</v>
      </c>
      <c r="O138" t="str" cm="1">
        <f t="array" ref="O138">IF(ISBLANK(G138), "", VALUE(_xlfn.TEXTSPLIT(G138,":")))</f>
        <v/>
      </c>
      <c r="Q138" t="str" cm="1">
        <f t="array" ref="Q138">IF(ISBLANK(H138), "", VALUE(_xlfn.TEXTSPLIT(H138,":")))</f>
        <v/>
      </c>
      <c r="S138">
        <f t="shared" si="23"/>
        <v>33</v>
      </c>
      <c r="T138">
        <f t="shared" si="24"/>
        <v>0</v>
      </c>
      <c r="U138">
        <f t="shared" si="25"/>
        <v>5</v>
      </c>
      <c r="V138" t="str">
        <f t="shared" si="26"/>
        <v>:5O</v>
      </c>
      <c r="W138" t="str">
        <f t="shared" si="27"/>
        <v>33:0:5O</v>
      </c>
      <c r="X138" t="str">
        <f t="shared" si="28"/>
        <v>Cer 33:0:5O</v>
      </c>
      <c r="Y138" t="str">
        <f t="shared" si="29"/>
        <v>Cer</v>
      </c>
      <c r="Z138" t="s">
        <v>957</v>
      </c>
      <c r="AA138" t="s">
        <v>1041</v>
      </c>
      <c r="AB138">
        <v>24672721</v>
      </c>
      <c r="AC138">
        <v>30564547</v>
      </c>
      <c r="AD138">
        <v>34157296</v>
      </c>
      <c r="AE138">
        <v>26747264</v>
      </c>
      <c r="AF138">
        <v>30162524</v>
      </c>
      <c r="AG138">
        <v>30421066</v>
      </c>
      <c r="AH138">
        <v>30100858</v>
      </c>
      <c r="AI138">
        <v>35015262</v>
      </c>
      <c r="AJ138">
        <v>27308266</v>
      </c>
      <c r="AK138">
        <v>24649915</v>
      </c>
      <c r="AL138">
        <v>27402024</v>
      </c>
      <c r="AM138">
        <v>26441631</v>
      </c>
    </row>
    <row r="139" spans="1:39" x14ac:dyDescent="0.3">
      <c r="A139" t="s">
        <v>1040</v>
      </c>
      <c r="B139" t="s">
        <v>4206</v>
      </c>
      <c r="C139" t="str">
        <f t="shared" si="21"/>
        <v>Cer 17:0:2/16:0:3</v>
      </c>
      <c r="D139" t="str">
        <f t="shared" si="22"/>
        <v>17:0:2/16:0:3</v>
      </c>
      <c r="E139" t="str" cm="1">
        <f t="array" ref="E139:F139">_xlfn.TEXTSPLIT(D139,"/")</f>
        <v>17:0:2</v>
      </c>
      <c r="F139" t="str">
        <v>16:0:3</v>
      </c>
      <c r="I139" cm="1">
        <f t="array" ref="I139:K139">IF(ISBLANK(E139), "", VALUE(_xlfn.TEXTSPLIT(E139,":")))</f>
        <v>17</v>
      </c>
      <c r="J139">
        <v>0</v>
      </c>
      <c r="K139">
        <v>2</v>
      </c>
      <c r="L139" cm="1">
        <f t="array" ref="L139:N139">IF(ISBLANK(F139), "", VALUE(_xlfn.TEXTSPLIT(F139,":")))</f>
        <v>16</v>
      </c>
      <c r="M139">
        <v>0</v>
      </c>
      <c r="N139">
        <v>3</v>
      </c>
      <c r="O139" t="str" cm="1">
        <f t="array" ref="O139">IF(ISBLANK(G139), "", VALUE(_xlfn.TEXTSPLIT(G139,":")))</f>
        <v/>
      </c>
      <c r="Q139" t="str" cm="1">
        <f t="array" ref="Q139">IF(ISBLANK(H139), "", VALUE(_xlfn.TEXTSPLIT(H139,":")))</f>
        <v/>
      </c>
      <c r="S139">
        <f t="shared" si="23"/>
        <v>33</v>
      </c>
      <c r="T139">
        <f t="shared" si="24"/>
        <v>0</v>
      </c>
      <c r="U139">
        <f t="shared" si="25"/>
        <v>5</v>
      </c>
      <c r="V139" t="str">
        <f t="shared" si="26"/>
        <v>:5O</v>
      </c>
      <c r="W139" t="str">
        <f t="shared" si="27"/>
        <v>33:0:5O</v>
      </c>
      <c r="X139" t="str">
        <f t="shared" si="28"/>
        <v>Cer 33:0:5O</v>
      </c>
      <c r="Y139" t="str">
        <f t="shared" si="29"/>
        <v>Cer</v>
      </c>
      <c r="Z139" t="s">
        <v>957</v>
      </c>
      <c r="AA139" t="s">
        <v>1041</v>
      </c>
      <c r="AB139">
        <v>149667739</v>
      </c>
      <c r="AC139">
        <v>169968161</v>
      </c>
      <c r="AD139">
        <v>179937274</v>
      </c>
      <c r="AE139">
        <v>165431135</v>
      </c>
      <c r="AF139">
        <v>176143997</v>
      </c>
      <c r="AG139">
        <v>185009921</v>
      </c>
      <c r="AH139">
        <v>205410521</v>
      </c>
      <c r="AI139">
        <v>202680607</v>
      </c>
      <c r="AJ139">
        <v>189525153</v>
      </c>
      <c r="AK139">
        <v>178680163</v>
      </c>
      <c r="AL139">
        <v>197200036</v>
      </c>
      <c r="AM139">
        <v>184208711</v>
      </c>
    </row>
    <row r="140" spans="1:39" x14ac:dyDescent="0.3">
      <c r="A140" t="s">
        <v>1027</v>
      </c>
      <c r="B140" t="s">
        <v>4205</v>
      </c>
      <c r="C140" t="str">
        <f t="shared" si="21"/>
        <v>Cer 17:0:2/16:1:3</v>
      </c>
      <c r="D140" t="str">
        <f t="shared" si="22"/>
        <v>17:0:2/16:1:3</v>
      </c>
      <c r="E140" t="str" cm="1">
        <f t="array" ref="E140:F140">_xlfn.TEXTSPLIT(D140,"/")</f>
        <v>17:0:2</v>
      </c>
      <c r="F140" t="str">
        <v>16:1:3</v>
      </c>
      <c r="I140" cm="1">
        <f t="array" ref="I140:K140">IF(ISBLANK(E140), "", VALUE(_xlfn.TEXTSPLIT(E140,":")))</f>
        <v>17</v>
      </c>
      <c r="J140">
        <v>0</v>
      </c>
      <c r="K140">
        <v>2</v>
      </c>
      <c r="L140" cm="1">
        <f t="array" ref="L140:N140">IF(ISBLANK(F140), "", VALUE(_xlfn.TEXTSPLIT(F140,":")))</f>
        <v>16</v>
      </c>
      <c r="M140">
        <v>1</v>
      </c>
      <c r="N140">
        <v>3</v>
      </c>
      <c r="O140" t="str" cm="1">
        <f t="array" ref="O140">IF(ISBLANK(G140), "", VALUE(_xlfn.TEXTSPLIT(G140,":")))</f>
        <v/>
      </c>
      <c r="Q140" t="str" cm="1">
        <f t="array" ref="Q140">IF(ISBLANK(H140), "", VALUE(_xlfn.TEXTSPLIT(H140,":")))</f>
        <v/>
      </c>
      <c r="S140">
        <f t="shared" si="23"/>
        <v>33</v>
      </c>
      <c r="T140">
        <f t="shared" si="24"/>
        <v>1</v>
      </c>
      <c r="U140">
        <f t="shared" si="25"/>
        <v>5</v>
      </c>
      <c r="V140" t="str">
        <f t="shared" si="26"/>
        <v>:5O</v>
      </c>
      <c r="W140" t="str">
        <f t="shared" si="27"/>
        <v>33:1:5O</v>
      </c>
      <c r="X140" t="str">
        <f t="shared" si="28"/>
        <v>Cer 33:1:5O</v>
      </c>
      <c r="Y140" t="str">
        <f t="shared" si="29"/>
        <v>Cer</v>
      </c>
      <c r="Z140" t="s">
        <v>957</v>
      </c>
      <c r="AA140" t="s">
        <v>1022</v>
      </c>
      <c r="AB140">
        <v>18876104</v>
      </c>
      <c r="AC140">
        <v>16842953</v>
      </c>
      <c r="AD140">
        <v>17336361</v>
      </c>
      <c r="AE140">
        <v>25276870</v>
      </c>
      <c r="AF140">
        <v>24256768</v>
      </c>
      <c r="AG140">
        <v>28343521</v>
      </c>
      <c r="AH140">
        <v>34156835</v>
      </c>
      <c r="AI140">
        <v>29136309</v>
      </c>
      <c r="AJ140">
        <v>29846871</v>
      </c>
      <c r="AK140">
        <v>27115867</v>
      </c>
      <c r="AL140">
        <v>31376026</v>
      </c>
      <c r="AM140">
        <v>28755599</v>
      </c>
    </row>
    <row r="141" spans="1:39" x14ac:dyDescent="0.3">
      <c r="A141" t="s">
        <v>1104</v>
      </c>
      <c r="B141" t="s">
        <v>4207</v>
      </c>
      <c r="C141" t="str">
        <f t="shared" si="21"/>
        <v>Cer 18:0:2/16:0:3</v>
      </c>
      <c r="D141" t="str">
        <f t="shared" si="22"/>
        <v>18:0:2/16:0:3</v>
      </c>
      <c r="E141" t="str" cm="1">
        <f t="array" ref="E141:F141">_xlfn.TEXTSPLIT(D141,"/")</f>
        <v>18:0:2</v>
      </c>
      <c r="F141" t="str">
        <v>16:0:3</v>
      </c>
      <c r="I141" cm="1">
        <f t="array" ref="I141:K141">IF(ISBLANK(E141), "", VALUE(_xlfn.TEXTSPLIT(E141,":")))</f>
        <v>18</v>
      </c>
      <c r="J141">
        <v>0</v>
      </c>
      <c r="K141">
        <v>2</v>
      </c>
      <c r="L141" cm="1">
        <f t="array" ref="L141:N141">IF(ISBLANK(F141), "", VALUE(_xlfn.TEXTSPLIT(F141,":")))</f>
        <v>16</v>
      </c>
      <c r="M141">
        <v>0</v>
      </c>
      <c r="N141">
        <v>3</v>
      </c>
      <c r="O141" t="str" cm="1">
        <f t="array" ref="O141">IF(ISBLANK(G141), "", VALUE(_xlfn.TEXTSPLIT(G141,":")))</f>
        <v/>
      </c>
      <c r="Q141" t="str" cm="1">
        <f t="array" ref="Q141">IF(ISBLANK(H141), "", VALUE(_xlfn.TEXTSPLIT(H141,":")))</f>
        <v/>
      </c>
      <c r="S141">
        <f t="shared" si="23"/>
        <v>34</v>
      </c>
      <c r="T141">
        <f t="shared" si="24"/>
        <v>0</v>
      </c>
      <c r="U141">
        <f t="shared" si="25"/>
        <v>5</v>
      </c>
      <c r="V141" t="str">
        <f t="shared" si="26"/>
        <v>:5O</v>
      </c>
      <c r="W141" t="str">
        <f t="shared" si="27"/>
        <v>34:0:5O</v>
      </c>
      <c r="X141" t="str">
        <f t="shared" si="28"/>
        <v>Cer 34:0:5O</v>
      </c>
      <c r="Y141" t="str">
        <f t="shared" si="29"/>
        <v>Cer</v>
      </c>
      <c r="Z141" t="s">
        <v>957</v>
      </c>
      <c r="AA141" t="s">
        <v>1105</v>
      </c>
      <c r="AB141">
        <v>11865537</v>
      </c>
      <c r="AC141">
        <v>12245585</v>
      </c>
      <c r="AD141">
        <v>12890531</v>
      </c>
      <c r="AE141">
        <v>12159655</v>
      </c>
      <c r="AF141">
        <v>13012674</v>
      </c>
      <c r="AG141">
        <v>12557361</v>
      </c>
      <c r="AH141">
        <v>19475979</v>
      </c>
      <c r="AI141">
        <v>19530683</v>
      </c>
      <c r="AJ141">
        <v>17804318</v>
      </c>
      <c r="AK141">
        <v>15800419</v>
      </c>
      <c r="AL141">
        <v>17117725</v>
      </c>
      <c r="AM141">
        <v>17704083</v>
      </c>
    </row>
    <row r="142" spans="1:39" x14ac:dyDescent="0.3">
      <c r="A142" t="s">
        <v>980</v>
      </c>
      <c r="B142" t="s">
        <v>4208</v>
      </c>
      <c r="C142" t="str">
        <f t="shared" si="21"/>
        <v>Cer 16:0:2/16:0:3</v>
      </c>
      <c r="D142" t="str">
        <f t="shared" si="22"/>
        <v>16:0:2/16:0:3</v>
      </c>
      <c r="E142" t="str" cm="1">
        <f t="array" ref="E142:F142">_xlfn.TEXTSPLIT(D142,"/")</f>
        <v>16:0:2</v>
      </c>
      <c r="F142" t="str">
        <v>16:0:3</v>
      </c>
      <c r="I142" cm="1">
        <f t="array" ref="I142:K142">IF(ISBLANK(E142), "", VALUE(_xlfn.TEXTSPLIT(E142,":")))</f>
        <v>16</v>
      </c>
      <c r="J142">
        <v>0</v>
      </c>
      <c r="K142">
        <v>2</v>
      </c>
      <c r="L142" cm="1">
        <f t="array" ref="L142:N142">IF(ISBLANK(F142), "", VALUE(_xlfn.TEXTSPLIT(F142,":")))</f>
        <v>16</v>
      </c>
      <c r="M142">
        <v>0</v>
      </c>
      <c r="N142">
        <v>3</v>
      </c>
      <c r="O142" t="str" cm="1">
        <f t="array" ref="O142">IF(ISBLANK(G142), "", VALUE(_xlfn.TEXTSPLIT(G142,":")))</f>
        <v/>
      </c>
      <c r="Q142" t="str" cm="1">
        <f t="array" ref="Q142">IF(ISBLANK(H142), "", VALUE(_xlfn.TEXTSPLIT(H142,":")))</f>
        <v/>
      </c>
      <c r="S142">
        <f t="shared" si="23"/>
        <v>32</v>
      </c>
      <c r="T142">
        <f t="shared" si="24"/>
        <v>0</v>
      </c>
      <c r="U142">
        <f t="shared" si="25"/>
        <v>5</v>
      </c>
      <c r="V142" t="str">
        <f t="shared" si="26"/>
        <v>:5O</v>
      </c>
      <c r="W142" t="str">
        <f t="shared" si="27"/>
        <v>32:0:5O</v>
      </c>
      <c r="X142" t="str">
        <f t="shared" si="28"/>
        <v>Cer 32:0:5O</v>
      </c>
      <c r="Y142" t="str">
        <f t="shared" si="29"/>
        <v>Cer</v>
      </c>
      <c r="Z142" t="s">
        <v>957</v>
      </c>
      <c r="AA142" t="s">
        <v>970</v>
      </c>
      <c r="AB142">
        <v>3706034</v>
      </c>
      <c r="AC142">
        <v>4772374</v>
      </c>
      <c r="AD142">
        <v>5481841</v>
      </c>
      <c r="AE142">
        <v>4663360</v>
      </c>
      <c r="AF142">
        <v>4754333</v>
      </c>
      <c r="AG142">
        <v>5426852</v>
      </c>
      <c r="AH142">
        <v>6882012</v>
      </c>
      <c r="AI142">
        <v>7237674</v>
      </c>
      <c r="AJ142">
        <v>6140812</v>
      </c>
      <c r="AK142">
        <v>6417628</v>
      </c>
      <c r="AL142">
        <v>6919981</v>
      </c>
      <c r="AM142">
        <v>7052565</v>
      </c>
    </row>
    <row r="143" spans="1:39" x14ac:dyDescent="0.3">
      <c r="A143" t="s">
        <v>956</v>
      </c>
      <c r="B143" t="s">
        <v>4209</v>
      </c>
      <c r="C143" t="str">
        <f t="shared" si="21"/>
        <v>Cer 16:0:2/16:1:3</v>
      </c>
      <c r="D143" t="str">
        <f t="shared" si="22"/>
        <v>16:0:2/16:1:3</v>
      </c>
      <c r="E143" t="str" cm="1">
        <f t="array" ref="E143:F143">_xlfn.TEXTSPLIT(D143,"/")</f>
        <v>16:0:2</v>
      </c>
      <c r="F143" t="str">
        <v>16:1:3</v>
      </c>
      <c r="I143" cm="1">
        <f t="array" ref="I143:K143">IF(ISBLANK(E143), "", VALUE(_xlfn.TEXTSPLIT(E143,":")))</f>
        <v>16</v>
      </c>
      <c r="J143">
        <v>0</v>
      </c>
      <c r="K143">
        <v>2</v>
      </c>
      <c r="L143" cm="1">
        <f t="array" ref="L143:N143">IF(ISBLANK(F143), "", VALUE(_xlfn.TEXTSPLIT(F143,":")))</f>
        <v>16</v>
      </c>
      <c r="M143">
        <v>1</v>
      </c>
      <c r="N143">
        <v>3</v>
      </c>
      <c r="O143" t="str" cm="1">
        <f t="array" ref="O143">IF(ISBLANK(G143), "", VALUE(_xlfn.TEXTSPLIT(G143,":")))</f>
        <v/>
      </c>
      <c r="Q143" t="str" cm="1">
        <f t="array" ref="Q143">IF(ISBLANK(H143), "", VALUE(_xlfn.TEXTSPLIT(H143,":")))</f>
        <v/>
      </c>
      <c r="S143">
        <f t="shared" si="23"/>
        <v>32</v>
      </c>
      <c r="T143">
        <f t="shared" si="24"/>
        <v>1</v>
      </c>
      <c r="U143">
        <f t="shared" si="25"/>
        <v>5</v>
      </c>
      <c r="V143" t="str">
        <f t="shared" si="26"/>
        <v>:5O</v>
      </c>
      <c r="W143" t="str">
        <f t="shared" si="27"/>
        <v>32:1:5O</v>
      </c>
      <c r="X143" t="str">
        <f t="shared" si="28"/>
        <v>Cer 32:1:5O</v>
      </c>
      <c r="Y143" t="str">
        <f t="shared" si="29"/>
        <v>Cer</v>
      </c>
      <c r="Z143" t="s">
        <v>957</v>
      </c>
      <c r="AA143" t="s">
        <v>952</v>
      </c>
      <c r="AB143">
        <v>1651409</v>
      </c>
      <c r="AC143">
        <v>2058317</v>
      </c>
      <c r="AD143">
        <v>2482032</v>
      </c>
      <c r="AE143">
        <v>2902620</v>
      </c>
      <c r="AF143">
        <v>2787918</v>
      </c>
      <c r="AG143">
        <v>3044379</v>
      </c>
      <c r="AH143">
        <v>3678847</v>
      </c>
      <c r="AI143">
        <v>3014580</v>
      </c>
      <c r="AJ143">
        <v>3060644</v>
      </c>
      <c r="AK143">
        <v>3094598</v>
      </c>
      <c r="AL143">
        <v>3343437</v>
      </c>
      <c r="AM143">
        <v>3287322</v>
      </c>
    </row>
    <row r="144" spans="1:39" x14ac:dyDescent="0.3">
      <c r="A144" t="s">
        <v>1186</v>
      </c>
      <c r="B144" t="s">
        <v>4210</v>
      </c>
      <c r="C144" t="str">
        <f t="shared" si="21"/>
        <v>Cer 18:0:2/17:0:3</v>
      </c>
      <c r="D144" t="str">
        <f t="shared" si="22"/>
        <v>18:0:2/17:0:3</v>
      </c>
      <c r="E144" t="str" cm="1">
        <f t="array" ref="E144:F144">_xlfn.TEXTSPLIT(D144,"/")</f>
        <v>18:0:2</v>
      </c>
      <c r="F144" t="str">
        <v>17:0:3</v>
      </c>
      <c r="I144" cm="1">
        <f t="array" ref="I144:K144">IF(ISBLANK(E144), "", VALUE(_xlfn.TEXTSPLIT(E144,":")))</f>
        <v>18</v>
      </c>
      <c r="J144">
        <v>0</v>
      </c>
      <c r="K144">
        <v>2</v>
      </c>
      <c r="L144" cm="1">
        <f t="array" ref="L144:N144">IF(ISBLANK(F144), "", VALUE(_xlfn.TEXTSPLIT(F144,":")))</f>
        <v>17</v>
      </c>
      <c r="M144">
        <v>0</v>
      </c>
      <c r="N144">
        <v>3</v>
      </c>
      <c r="O144" t="str" cm="1">
        <f t="array" ref="O144">IF(ISBLANK(G144), "", VALUE(_xlfn.TEXTSPLIT(G144,":")))</f>
        <v/>
      </c>
      <c r="Q144" t="str" cm="1">
        <f t="array" ref="Q144">IF(ISBLANK(H144), "", VALUE(_xlfn.TEXTSPLIT(H144,":")))</f>
        <v/>
      </c>
      <c r="S144">
        <f t="shared" si="23"/>
        <v>35</v>
      </c>
      <c r="T144">
        <f t="shared" si="24"/>
        <v>0</v>
      </c>
      <c r="U144">
        <f t="shared" si="25"/>
        <v>5</v>
      </c>
      <c r="V144" t="str">
        <f t="shared" si="26"/>
        <v>:5O</v>
      </c>
      <c r="W144" t="str">
        <f t="shared" si="27"/>
        <v>35:0:5O</v>
      </c>
      <c r="X144" t="str">
        <f t="shared" si="28"/>
        <v>Cer 35:0:5O</v>
      </c>
      <c r="Y144" t="str">
        <f t="shared" si="29"/>
        <v>Cer</v>
      </c>
      <c r="Z144" t="s">
        <v>957</v>
      </c>
      <c r="AA144" t="s">
        <v>1187</v>
      </c>
      <c r="AB144">
        <v>120177397</v>
      </c>
      <c r="AC144">
        <v>150848484</v>
      </c>
      <c r="AD144">
        <v>165085256</v>
      </c>
      <c r="AE144">
        <v>104565553</v>
      </c>
      <c r="AF144">
        <v>112096936</v>
      </c>
      <c r="AG144">
        <v>110498104</v>
      </c>
      <c r="AH144">
        <v>136341401</v>
      </c>
      <c r="AI144">
        <v>146232631</v>
      </c>
      <c r="AJ144">
        <v>117336005</v>
      </c>
      <c r="AK144">
        <v>90517517</v>
      </c>
      <c r="AL144">
        <v>100693727</v>
      </c>
      <c r="AM144">
        <v>94840841</v>
      </c>
    </row>
    <row r="145" spans="1:39" x14ac:dyDescent="0.3">
      <c r="A145" t="s">
        <v>1306</v>
      </c>
      <c r="B145" t="s">
        <v>4211</v>
      </c>
      <c r="C145" t="str">
        <f t="shared" si="21"/>
        <v>Cer 19:0:2/17:0:3</v>
      </c>
      <c r="D145" t="str">
        <f t="shared" si="22"/>
        <v>19:0:2/17:0:3</v>
      </c>
      <c r="E145" t="str" cm="1">
        <f t="array" ref="E145:F145">_xlfn.TEXTSPLIT(D145,"/")</f>
        <v>19:0:2</v>
      </c>
      <c r="F145" t="str">
        <v>17:0:3</v>
      </c>
      <c r="I145" cm="1">
        <f t="array" ref="I145:K145">IF(ISBLANK(E145), "", VALUE(_xlfn.TEXTSPLIT(E145,":")))</f>
        <v>19</v>
      </c>
      <c r="J145">
        <v>0</v>
      </c>
      <c r="K145">
        <v>2</v>
      </c>
      <c r="L145" cm="1">
        <f t="array" ref="L145:N145">IF(ISBLANK(F145), "", VALUE(_xlfn.TEXTSPLIT(F145,":")))</f>
        <v>17</v>
      </c>
      <c r="M145">
        <v>0</v>
      </c>
      <c r="N145">
        <v>3</v>
      </c>
      <c r="O145" t="str" cm="1">
        <f t="array" ref="O145">IF(ISBLANK(G145), "", VALUE(_xlfn.TEXTSPLIT(G145,":")))</f>
        <v/>
      </c>
      <c r="Q145" t="str" cm="1">
        <f t="array" ref="Q145">IF(ISBLANK(H145), "", VALUE(_xlfn.TEXTSPLIT(H145,":")))</f>
        <v/>
      </c>
      <c r="S145">
        <f t="shared" si="23"/>
        <v>36</v>
      </c>
      <c r="T145">
        <f t="shared" si="24"/>
        <v>0</v>
      </c>
      <c r="U145">
        <f t="shared" si="25"/>
        <v>5</v>
      </c>
      <c r="V145" t="str">
        <f t="shared" si="26"/>
        <v>:5O</v>
      </c>
      <c r="W145" t="str">
        <f t="shared" si="27"/>
        <v>36:0:5O</v>
      </c>
      <c r="X145" t="str">
        <f t="shared" si="28"/>
        <v>Cer 36:0:5O</v>
      </c>
      <c r="Y145" t="str">
        <f t="shared" si="29"/>
        <v>Cer</v>
      </c>
      <c r="Z145" t="s">
        <v>957</v>
      </c>
      <c r="AA145" t="s">
        <v>1307</v>
      </c>
      <c r="AB145">
        <v>200137378</v>
      </c>
      <c r="AC145">
        <v>271381147</v>
      </c>
      <c r="AD145">
        <v>349509441</v>
      </c>
      <c r="AE145">
        <v>113468273</v>
      </c>
      <c r="AF145">
        <v>140907156</v>
      </c>
      <c r="AG145">
        <v>131692642</v>
      </c>
      <c r="AH145">
        <v>160108216</v>
      </c>
      <c r="AI145">
        <v>220649891</v>
      </c>
      <c r="AJ145">
        <v>140133697</v>
      </c>
      <c r="AK145">
        <v>92223514</v>
      </c>
      <c r="AL145">
        <v>103838498</v>
      </c>
      <c r="AM145">
        <v>95344158</v>
      </c>
    </row>
    <row r="146" spans="1:39" x14ac:dyDescent="0.3">
      <c r="A146" t="s">
        <v>1110</v>
      </c>
      <c r="B146" t="s">
        <v>4212</v>
      </c>
      <c r="C146" t="str">
        <f t="shared" si="21"/>
        <v>Cer 17:0:2/17:0:3</v>
      </c>
      <c r="D146" t="str">
        <f t="shared" si="22"/>
        <v>17:0:2/17:0:3</v>
      </c>
      <c r="E146" t="str" cm="1">
        <f t="array" ref="E146:F146">_xlfn.TEXTSPLIT(D146,"/")</f>
        <v>17:0:2</v>
      </c>
      <c r="F146" t="str">
        <v>17:0:3</v>
      </c>
      <c r="I146" cm="1">
        <f t="array" ref="I146:K146">IF(ISBLANK(E146), "", VALUE(_xlfn.TEXTSPLIT(E146,":")))</f>
        <v>17</v>
      </c>
      <c r="J146">
        <v>0</v>
      </c>
      <c r="K146">
        <v>2</v>
      </c>
      <c r="L146" cm="1">
        <f t="array" ref="L146:N146">IF(ISBLANK(F146), "", VALUE(_xlfn.TEXTSPLIT(F146,":")))</f>
        <v>17</v>
      </c>
      <c r="M146">
        <v>0</v>
      </c>
      <c r="N146">
        <v>3</v>
      </c>
      <c r="O146" t="str" cm="1">
        <f t="array" ref="O146">IF(ISBLANK(G146), "", VALUE(_xlfn.TEXTSPLIT(G146,":")))</f>
        <v/>
      </c>
      <c r="Q146" t="str" cm="1">
        <f t="array" ref="Q146">IF(ISBLANK(H146), "", VALUE(_xlfn.TEXTSPLIT(H146,":")))</f>
        <v/>
      </c>
      <c r="S146">
        <f t="shared" si="23"/>
        <v>34</v>
      </c>
      <c r="T146">
        <f t="shared" si="24"/>
        <v>0</v>
      </c>
      <c r="U146">
        <f t="shared" si="25"/>
        <v>5</v>
      </c>
      <c r="V146" t="str">
        <f t="shared" si="26"/>
        <v>:5O</v>
      </c>
      <c r="W146" t="str">
        <f t="shared" si="27"/>
        <v>34:0:5O</v>
      </c>
      <c r="X146" t="str">
        <f t="shared" si="28"/>
        <v>Cer 34:0:5O</v>
      </c>
      <c r="Y146" t="str">
        <f t="shared" si="29"/>
        <v>Cer</v>
      </c>
      <c r="Z146" t="s">
        <v>957</v>
      </c>
      <c r="AA146" t="s">
        <v>1105</v>
      </c>
      <c r="AB146">
        <v>905972392</v>
      </c>
      <c r="AC146">
        <v>1155460279</v>
      </c>
      <c r="AD146">
        <v>1243948155</v>
      </c>
      <c r="AE146">
        <v>822658004</v>
      </c>
      <c r="AF146">
        <v>921182239</v>
      </c>
      <c r="AG146">
        <v>869184591</v>
      </c>
      <c r="AH146">
        <v>976135762</v>
      </c>
      <c r="AI146">
        <v>1152908134</v>
      </c>
      <c r="AJ146">
        <v>883221701</v>
      </c>
      <c r="AK146">
        <v>735859825</v>
      </c>
      <c r="AL146">
        <v>834684589</v>
      </c>
      <c r="AM146">
        <v>774066236</v>
      </c>
    </row>
    <row r="147" spans="1:39" x14ac:dyDescent="0.3">
      <c r="A147" t="s">
        <v>1180</v>
      </c>
      <c r="B147" t="s">
        <v>4213</v>
      </c>
      <c r="C147" t="str">
        <f t="shared" si="21"/>
        <v>Cer 18:0:2/17:1:3</v>
      </c>
      <c r="D147" t="str">
        <f t="shared" si="22"/>
        <v>18:0:2/17:1:3</v>
      </c>
      <c r="E147" t="str" cm="1">
        <f t="array" ref="E147:F147">_xlfn.TEXTSPLIT(D147,"/")</f>
        <v>18:0:2</v>
      </c>
      <c r="F147" t="str">
        <v>17:1:3</v>
      </c>
      <c r="I147" cm="1">
        <f t="array" ref="I147:K147">IF(ISBLANK(E147), "", VALUE(_xlfn.TEXTSPLIT(E147,":")))</f>
        <v>18</v>
      </c>
      <c r="J147">
        <v>0</v>
      </c>
      <c r="K147">
        <v>2</v>
      </c>
      <c r="L147" cm="1">
        <f t="array" ref="L147:N147">IF(ISBLANK(F147), "", VALUE(_xlfn.TEXTSPLIT(F147,":")))</f>
        <v>17</v>
      </c>
      <c r="M147">
        <v>1</v>
      </c>
      <c r="N147">
        <v>3</v>
      </c>
      <c r="O147" t="str" cm="1">
        <f t="array" ref="O147">IF(ISBLANK(G147), "", VALUE(_xlfn.TEXTSPLIT(G147,":")))</f>
        <v/>
      </c>
      <c r="Q147" t="str" cm="1">
        <f t="array" ref="Q147">IF(ISBLANK(H147), "", VALUE(_xlfn.TEXTSPLIT(H147,":")))</f>
        <v/>
      </c>
      <c r="S147">
        <f t="shared" si="23"/>
        <v>35</v>
      </c>
      <c r="T147">
        <f t="shared" si="24"/>
        <v>1</v>
      </c>
      <c r="U147">
        <f t="shared" si="25"/>
        <v>5</v>
      </c>
      <c r="V147" t="str">
        <f t="shared" si="26"/>
        <v>:5O</v>
      </c>
      <c r="W147" t="str">
        <f t="shared" si="27"/>
        <v>35:1:5O</v>
      </c>
      <c r="X147" t="str">
        <f t="shared" si="28"/>
        <v>Cer 35:1:5O</v>
      </c>
      <c r="Y147" t="str">
        <f t="shared" si="29"/>
        <v>Cer</v>
      </c>
      <c r="Z147" t="s">
        <v>957</v>
      </c>
      <c r="AA147" t="s">
        <v>1175</v>
      </c>
      <c r="AB147">
        <v>9145449</v>
      </c>
      <c r="AC147">
        <v>9603056</v>
      </c>
      <c r="AD147">
        <v>9963035</v>
      </c>
      <c r="AE147">
        <v>9707593</v>
      </c>
      <c r="AF147">
        <v>9182764</v>
      </c>
      <c r="AG147">
        <v>9989172</v>
      </c>
      <c r="AH147">
        <v>12726431</v>
      </c>
      <c r="AI147">
        <v>11261553</v>
      </c>
      <c r="AJ147">
        <v>10911010</v>
      </c>
      <c r="AK147">
        <v>8495059</v>
      </c>
      <c r="AL147">
        <v>9245628</v>
      </c>
      <c r="AM147">
        <v>8557645</v>
      </c>
    </row>
    <row r="148" spans="1:39" x14ac:dyDescent="0.3">
      <c r="A148" t="s">
        <v>1099</v>
      </c>
      <c r="B148" t="s">
        <v>4214</v>
      </c>
      <c r="C148" t="str">
        <f t="shared" si="21"/>
        <v>Cer 17:0:2/17:1:3</v>
      </c>
      <c r="D148" t="str">
        <f t="shared" si="22"/>
        <v>17:0:2/17:1:3</v>
      </c>
      <c r="E148" t="str" cm="1">
        <f t="array" ref="E148:F148">_xlfn.TEXTSPLIT(D148,"/")</f>
        <v>17:0:2</v>
      </c>
      <c r="F148" t="str">
        <v>17:1:3</v>
      </c>
      <c r="I148" cm="1">
        <f t="array" ref="I148:K148">IF(ISBLANK(E148), "", VALUE(_xlfn.TEXTSPLIT(E148,":")))</f>
        <v>17</v>
      </c>
      <c r="J148">
        <v>0</v>
      </c>
      <c r="K148">
        <v>2</v>
      </c>
      <c r="L148" cm="1">
        <f t="array" ref="L148:N148">IF(ISBLANK(F148), "", VALUE(_xlfn.TEXTSPLIT(F148,":")))</f>
        <v>17</v>
      </c>
      <c r="M148">
        <v>1</v>
      </c>
      <c r="N148">
        <v>3</v>
      </c>
      <c r="O148" t="str" cm="1">
        <f t="array" ref="O148">IF(ISBLANK(G148), "", VALUE(_xlfn.TEXTSPLIT(G148,":")))</f>
        <v/>
      </c>
      <c r="Q148" t="str" cm="1">
        <f t="array" ref="Q148">IF(ISBLANK(H148), "", VALUE(_xlfn.TEXTSPLIT(H148,":")))</f>
        <v/>
      </c>
      <c r="S148">
        <f t="shared" si="23"/>
        <v>34</v>
      </c>
      <c r="T148">
        <f t="shared" si="24"/>
        <v>1</v>
      </c>
      <c r="U148">
        <f t="shared" si="25"/>
        <v>5</v>
      </c>
      <c r="V148" t="str">
        <f t="shared" si="26"/>
        <v>:5O</v>
      </c>
      <c r="W148" t="str">
        <f t="shared" si="27"/>
        <v>34:1:5O</v>
      </c>
      <c r="X148" t="str">
        <f t="shared" si="28"/>
        <v>Cer 34:1:5O</v>
      </c>
      <c r="Y148" t="str">
        <f t="shared" si="29"/>
        <v>Cer</v>
      </c>
      <c r="Z148" t="s">
        <v>957</v>
      </c>
      <c r="AA148" t="s">
        <v>1095</v>
      </c>
      <c r="AB148">
        <v>10223228</v>
      </c>
      <c r="AC148">
        <v>11467726</v>
      </c>
      <c r="AD148">
        <v>11576329</v>
      </c>
      <c r="AE148">
        <v>13950629</v>
      </c>
      <c r="AF148">
        <v>12724952</v>
      </c>
      <c r="AG148">
        <v>14352148</v>
      </c>
      <c r="AH148">
        <v>17745568</v>
      </c>
      <c r="AI148">
        <v>15751500</v>
      </c>
      <c r="AJ148">
        <v>14701553</v>
      </c>
      <c r="AK148">
        <v>13524444</v>
      </c>
      <c r="AL148">
        <v>15104798</v>
      </c>
      <c r="AM148">
        <v>14035097</v>
      </c>
    </row>
    <row r="149" spans="1:39" x14ac:dyDescent="0.3">
      <c r="A149" t="s">
        <v>1186</v>
      </c>
      <c r="B149" t="s">
        <v>4210</v>
      </c>
      <c r="C149" t="str">
        <f t="shared" si="21"/>
        <v>Cer 18:0:2/17:0:3</v>
      </c>
      <c r="D149" t="str">
        <f t="shared" si="22"/>
        <v>18:0:2/17:0:3</v>
      </c>
      <c r="E149" t="str" cm="1">
        <f t="array" ref="E149:F149">_xlfn.TEXTSPLIT(D149,"/")</f>
        <v>18:0:2</v>
      </c>
      <c r="F149" t="str">
        <v>17:0:3</v>
      </c>
      <c r="I149" cm="1">
        <f t="array" ref="I149:K149">IF(ISBLANK(E149), "", VALUE(_xlfn.TEXTSPLIT(E149,":")))</f>
        <v>18</v>
      </c>
      <c r="J149">
        <v>0</v>
      </c>
      <c r="K149">
        <v>2</v>
      </c>
      <c r="L149" cm="1">
        <f t="array" ref="L149:N149">IF(ISBLANK(F149), "", VALUE(_xlfn.TEXTSPLIT(F149,":")))</f>
        <v>17</v>
      </c>
      <c r="M149">
        <v>0</v>
      </c>
      <c r="N149">
        <v>3</v>
      </c>
      <c r="O149" t="str" cm="1">
        <f t="array" ref="O149">IF(ISBLANK(G149), "", VALUE(_xlfn.TEXTSPLIT(G149,":")))</f>
        <v/>
      </c>
      <c r="Q149" t="str" cm="1">
        <f t="array" ref="Q149">IF(ISBLANK(H149), "", VALUE(_xlfn.TEXTSPLIT(H149,":")))</f>
        <v/>
      </c>
      <c r="S149">
        <f t="shared" si="23"/>
        <v>35</v>
      </c>
      <c r="T149">
        <f t="shared" si="24"/>
        <v>0</v>
      </c>
      <c r="U149">
        <f t="shared" si="25"/>
        <v>5</v>
      </c>
      <c r="V149" t="str">
        <f t="shared" si="26"/>
        <v>:5O</v>
      </c>
      <c r="W149" t="str">
        <f t="shared" si="27"/>
        <v>35:0:5O</v>
      </c>
      <c r="X149" t="str">
        <f t="shared" si="28"/>
        <v>Cer 35:0:5O</v>
      </c>
      <c r="Y149" t="str">
        <f t="shared" si="29"/>
        <v>Cer</v>
      </c>
      <c r="Z149" t="s">
        <v>957</v>
      </c>
      <c r="AA149" t="s">
        <v>1187</v>
      </c>
      <c r="AB149">
        <v>89493992</v>
      </c>
      <c r="AC149">
        <v>103743284</v>
      </c>
      <c r="AD149">
        <v>115268778</v>
      </c>
      <c r="AE149">
        <v>78939552</v>
      </c>
      <c r="AF149">
        <v>84125181</v>
      </c>
      <c r="AG149">
        <v>83588387</v>
      </c>
      <c r="AH149">
        <v>120920011</v>
      </c>
      <c r="AI149">
        <v>125495654</v>
      </c>
      <c r="AJ149">
        <v>107211268</v>
      </c>
      <c r="AK149">
        <v>82676455</v>
      </c>
      <c r="AL149">
        <v>92870858</v>
      </c>
      <c r="AM149">
        <v>84265532</v>
      </c>
    </row>
    <row r="150" spans="1:39" x14ac:dyDescent="0.3">
      <c r="A150" t="s">
        <v>1288</v>
      </c>
      <c r="B150" t="s">
        <v>4215</v>
      </c>
      <c r="C150" t="str">
        <f t="shared" si="21"/>
        <v>Cer 19:0:2/17:1:3</v>
      </c>
      <c r="D150" t="str">
        <f t="shared" si="22"/>
        <v>19:0:2/17:1:3</v>
      </c>
      <c r="E150" t="str" cm="1">
        <f t="array" ref="E150:F150">_xlfn.TEXTSPLIT(D150,"/")</f>
        <v>19:0:2</v>
      </c>
      <c r="F150" t="str">
        <v>17:1:3</v>
      </c>
      <c r="I150" cm="1">
        <f t="array" ref="I150:K150">IF(ISBLANK(E150), "", VALUE(_xlfn.TEXTSPLIT(E150,":")))</f>
        <v>19</v>
      </c>
      <c r="J150">
        <v>0</v>
      </c>
      <c r="K150">
        <v>2</v>
      </c>
      <c r="L150" cm="1">
        <f t="array" ref="L150:N150">IF(ISBLANK(F150), "", VALUE(_xlfn.TEXTSPLIT(F150,":")))</f>
        <v>17</v>
      </c>
      <c r="M150">
        <v>1</v>
      </c>
      <c r="N150">
        <v>3</v>
      </c>
      <c r="O150" t="str" cm="1">
        <f t="array" ref="O150">IF(ISBLANK(G150), "", VALUE(_xlfn.TEXTSPLIT(G150,":")))</f>
        <v/>
      </c>
      <c r="Q150" t="str" cm="1">
        <f t="array" ref="Q150">IF(ISBLANK(H150), "", VALUE(_xlfn.TEXTSPLIT(H150,":")))</f>
        <v/>
      </c>
      <c r="S150">
        <f t="shared" si="23"/>
        <v>36</v>
      </c>
      <c r="T150">
        <f t="shared" si="24"/>
        <v>1</v>
      </c>
      <c r="U150">
        <f t="shared" si="25"/>
        <v>5</v>
      </c>
      <c r="V150" t="str">
        <f t="shared" si="26"/>
        <v>:5O</v>
      </c>
      <c r="W150" t="str">
        <f t="shared" si="27"/>
        <v>36:1:5O</v>
      </c>
      <c r="X150" t="str">
        <f t="shared" si="28"/>
        <v>Cer 36:1:5O</v>
      </c>
      <c r="Y150" t="str">
        <f t="shared" si="29"/>
        <v>Cer</v>
      </c>
      <c r="Z150" t="s">
        <v>957</v>
      </c>
      <c r="AA150" t="s">
        <v>1281</v>
      </c>
      <c r="AB150">
        <v>11658114</v>
      </c>
      <c r="AC150">
        <v>13098760</v>
      </c>
      <c r="AD150">
        <v>14645283</v>
      </c>
      <c r="AE150">
        <v>7761260</v>
      </c>
      <c r="AF150">
        <v>8263552</v>
      </c>
      <c r="AG150">
        <v>8526490</v>
      </c>
      <c r="AH150">
        <v>10283895</v>
      </c>
      <c r="AI150">
        <v>10413588</v>
      </c>
      <c r="AJ150">
        <v>9066667</v>
      </c>
      <c r="AK150">
        <v>5941060</v>
      </c>
      <c r="AL150">
        <v>6860823</v>
      </c>
      <c r="AM150">
        <v>6048587</v>
      </c>
    </row>
    <row r="151" spans="1:39" x14ac:dyDescent="0.3">
      <c r="A151" t="s">
        <v>3590</v>
      </c>
      <c r="B151" t="s">
        <v>4230</v>
      </c>
      <c r="C151" t="str">
        <f t="shared" si="21"/>
        <v>Cer 21:1:2/38:6:1/22:6</v>
      </c>
      <c r="D151" t="str">
        <f t="shared" si="22"/>
        <v>21:1:2/38:6:1/22:6</v>
      </c>
      <c r="E151" t="str" cm="1">
        <f t="array" ref="E151:G151">_xlfn.TEXTSPLIT(D151,"/")</f>
        <v>21:1:2</v>
      </c>
      <c r="F151" t="str">
        <v>38:6:1</v>
      </c>
      <c r="G151" t="str">
        <v>22:6</v>
      </c>
      <c r="I151" cm="1">
        <f t="array" ref="I151:K151">IF(ISBLANK(E151), "", VALUE(_xlfn.TEXTSPLIT(E151,":")))</f>
        <v>21</v>
      </c>
      <c r="J151">
        <v>1</v>
      </c>
      <c r="K151">
        <v>2</v>
      </c>
      <c r="L151" cm="1">
        <f t="array" ref="L151:N151">IF(ISBLANK(F151), "", VALUE(_xlfn.TEXTSPLIT(F151,":")))</f>
        <v>38</v>
      </c>
      <c r="M151">
        <v>6</v>
      </c>
      <c r="N151">
        <v>1</v>
      </c>
      <c r="O151" cm="1">
        <f t="array" ref="O151:P151">IF(ISBLANK(G151), "", VALUE(_xlfn.TEXTSPLIT(G151,":")))</f>
        <v>22</v>
      </c>
      <c r="P151">
        <v>6</v>
      </c>
      <c r="Q151" t="str" cm="1">
        <f t="array" ref="Q151">IF(ISBLANK(H151), "", VALUE(_xlfn.TEXTSPLIT(H151,":")))</f>
        <v/>
      </c>
      <c r="S151">
        <f t="shared" si="23"/>
        <v>81</v>
      </c>
      <c r="T151">
        <f t="shared" si="24"/>
        <v>13</v>
      </c>
      <c r="U151">
        <f t="shared" si="25"/>
        <v>3</v>
      </c>
      <c r="V151" t="str">
        <f t="shared" si="26"/>
        <v>:3O</v>
      </c>
      <c r="W151" t="str">
        <f t="shared" si="27"/>
        <v>81:13:3O</v>
      </c>
      <c r="X151" t="str">
        <f t="shared" si="28"/>
        <v>Cer 81:13:3O</v>
      </c>
      <c r="Y151" t="str">
        <f t="shared" si="29"/>
        <v>Cer</v>
      </c>
      <c r="Z151" t="s">
        <v>3529</v>
      </c>
      <c r="AA151" t="s">
        <v>3591</v>
      </c>
      <c r="AB151">
        <v>134382</v>
      </c>
      <c r="AC151">
        <v>260997</v>
      </c>
      <c r="AD151">
        <v>269019</v>
      </c>
      <c r="AE151">
        <v>89883</v>
      </c>
      <c r="AF151">
        <v>103187</v>
      </c>
      <c r="AG151">
        <v>191407</v>
      </c>
      <c r="AH151">
        <v>241257</v>
      </c>
      <c r="AI151">
        <v>153322</v>
      </c>
      <c r="AJ151">
        <v>207636</v>
      </c>
      <c r="AK151">
        <v>71504</v>
      </c>
      <c r="AL151">
        <v>171206</v>
      </c>
      <c r="AM151">
        <v>126347</v>
      </c>
    </row>
    <row r="152" spans="1:39" x14ac:dyDescent="0.3">
      <c r="A152" t="s">
        <v>3527</v>
      </c>
      <c r="B152" t="s">
        <v>4231</v>
      </c>
      <c r="C152" t="str">
        <f t="shared" si="21"/>
        <v>Cer 18:2:2/38:6:1/22:6</v>
      </c>
      <c r="D152" t="str">
        <f t="shared" si="22"/>
        <v>18:2:2/38:6:1/22:6</v>
      </c>
      <c r="E152" t="str" cm="1">
        <f t="array" ref="E152:G152">_xlfn.TEXTSPLIT(D152,"/")</f>
        <v>18:2:2</v>
      </c>
      <c r="F152" t="str">
        <v>38:6:1</v>
      </c>
      <c r="G152" t="str">
        <v>22:6</v>
      </c>
      <c r="I152" cm="1">
        <f t="array" ref="I152:K152">IF(ISBLANK(E152), "", VALUE(_xlfn.TEXTSPLIT(E152,":")))</f>
        <v>18</v>
      </c>
      <c r="J152">
        <v>2</v>
      </c>
      <c r="K152">
        <v>2</v>
      </c>
      <c r="L152" cm="1">
        <f t="array" ref="L152:N152">IF(ISBLANK(F152), "", VALUE(_xlfn.TEXTSPLIT(F152,":")))</f>
        <v>38</v>
      </c>
      <c r="M152">
        <v>6</v>
      </c>
      <c r="N152">
        <v>1</v>
      </c>
      <c r="O152" cm="1">
        <f t="array" ref="O152:P152">IF(ISBLANK(G152), "", VALUE(_xlfn.TEXTSPLIT(G152,":")))</f>
        <v>22</v>
      </c>
      <c r="P152">
        <v>6</v>
      </c>
      <c r="Q152" t="str" cm="1">
        <f t="array" ref="Q152">IF(ISBLANK(H152), "", VALUE(_xlfn.TEXTSPLIT(H152,":")))</f>
        <v/>
      </c>
      <c r="S152">
        <f t="shared" si="23"/>
        <v>78</v>
      </c>
      <c r="T152">
        <f t="shared" si="24"/>
        <v>14</v>
      </c>
      <c r="U152">
        <f t="shared" si="25"/>
        <v>3</v>
      </c>
      <c r="V152" t="str">
        <f t="shared" si="26"/>
        <v>:3O</v>
      </c>
      <c r="W152" t="str">
        <f t="shared" si="27"/>
        <v>78:14:3O</v>
      </c>
      <c r="X152" t="str">
        <f t="shared" si="28"/>
        <v>Cer 78:14:3O</v>
      </c>
      <c r="Y152" t="str">
        <f t="shared" si="29"/>
        <v>Cer</v>
      </c>
      <c r="Z152" t="s">
        <v>3529</v>
      </c>
      <c r="AA152" t="s">
        <v>3528</v>
      </c>
      <c r="AB152">
        <v>724809</v>
      </c>
      <c r="AC152">
        <v>573184</v>
      </c>
      <c r="AD152">
        <v>847779</v>
      </c>
      <c r="AE152">
        <v>955066</v>
      </c>
      <c r="AF152">
        <v>1053380</v>
      </c>
      <c r="AG152">
        <v>1224373</v>
      </c>
      <c r="AH152">
        <v>1478870</v>
      </c>
      <c r="AI152">
        <v>1319682</v>
      </c>
      <c r="AJ152">
        <v>1051690</v>
      </c>
      <c r="AK152">
        <v>782824</v>
      </c>
      <c r="AL152">
        <v>899310</v>
      </c>
      <c r="AM152">
        <v>1209551</v>
      </c>
    </row>
    <row r="153" spans="1:39" x14ac:dyDescent="0.3">
      <c r="A153" t="s">
        <v>3544</v>
      </c>
      <c r="B153" t="s">
        <v>4232</v>
      </c>
      <c r="C153" t="str">
        <f t="shared" si="21"/>
        <v>Cer 19:1:2/38:6:1/22:6</v>
      </c>
      <c r="D153" t="str">
        <f t="shared" si="22"/>
        <v>19:1:2/38:6:1/22:6</v>
      </c>
      <c r="E153" t="str" cm="1">
        <f t="array" ref="E153:G153">_xlfn.TEXTSPLIT(D153,"/")</f>
        <v>19:1:2</v>
      </c>
      <c r="F153" t="str">
        <v>38:6:1</v>
      </c>
      <c r="G153" t="str">
        <v>22:6</v>
      </c>
      <c r="I153" cm="1">
        <f t="array" ref="I153:K153">IF(ISBLANK(E153), "", VALUE(_xlfn.TEXTSPLIT(E153,":")))</f>
        <v>19</v>
      </c>
      <c r="J153">
        <v>1</v>
      </c>
      <c r="K153">
        <v>2</v>
      </c>
      <c r="L153" cm="1">
        <f t="array" ref="L153:N153">IF(ISBLANK(F153), "", VALUE(_xlfn.TEXTSPLIT(F153,":")))</f>
        <v>38</v>
      </c>
      <c r="M153">
        <v>6</v>
      </c>
      <c r="N153">
        <v>1</v>
      </c>
      <c r="O153" cm="1">
        <f t="array" ref="O153:P153">IF(ISBLANK(G153), "", VALUE(_xlfn.TEXTSPLIT(G153,":")))</f>
        <v>22</v>
      </c>
      <c r="P153">
        <v>6</v>
      </c>
      <c r="Q153" t="str" cm="1">
        <f t="array" ref="Q153">IF(ISBLANK(H153), "", VALUE(_xlfn.TEXTSPLIT(H153,":")))</f>
        <v/>
      </c>
      <c r="S153">
        <f t="shared" si="23"/>
        <v>79</v>
      </c>
      <c r="T153">
        <f t="shared" si="24"/>
        <v>13</v>
      </c>
      <c r="U153">
        <f t="shared" si="25"/>
        <v>3</v>
      </c>
      <c r="V153" t="str">
        <f t="shared" si="26"/>
        <v>:3O</v>
      </c>
      <c r="W153" t="str">
        <f t="shared" si="27"/>
        <v>79:13:3O</v>
      </c>
      <c r="X153" t="str">
        <f t="shared" si="28"/>
        <v>Cer 79:13:3O</v>
      </c>
      <c r="Y153" t="str">
        <f t="shared" si="29"/>
        <v>Cer</v>
      </c>
      <c r="Z153" t="s">
        <v>3529</v>
      </c>
      <c r="AA153" t="s">
        <v>3545</v>
      </c>
      <c r="AB153">
        <v>4459011</v>
      </c>
      <c r="AC153">
        <v>7389575</v>
      </c>
      <c r="AD153">
        <v>4164189</v>
      </c>
      <c r="AE153">
        <v>5079643</v>
      </c>
      <c r="AF153">
        <v>3169881</v>
      </c>
      <c r="AG153">
        <v>3368851</v>
      </c>
      <c r="AH153">
        <v>5936812</v>
      </c>
      <c r="AI153">
        <v>3606011</v>
      </c>
      <c r="AJ153">
        <v>2474256</v>
      </c>
      <c r="AK153">
        <v>3491429</v>
      </c>
      <c r="AL153">
        <v>3048020</v>
      </c>
      <c r="AM153">
        <v>3528559</v>
      </c>
    </row>
    <row r="154" spans="1:39" x14ac:dyDescent="0.3">
      <c r="A154" t="s">
        <v>3561</v>
      </c>
      <c r="B154" t="s">
        <v>4233</v>
      </c>
      <c r="C154" t="str">
        <f t="shared" si="21"/>
        <v>Cer 20:1:2/38:6:1/22:6</v>
      </c>
      <c r="D154" t="str">
        <f t="shared" si="22"/>
        <v>20:1:2/38:6:1/22:6</v>
      </c>
      <c r="E154" t="str" cm="1">
        <f t="array" ref="E154:G154">_xlfn.TEXTSPLIT(D154,"/")</f>
        <v>20:1:2</v>
      </c>
      <c r="F154" t="str">
        <v>38:6:1</v>
      </c>
      <c r="G154" t="str">
        <v>22:6</v>
      </c>
      <c r="I154" cm="1">
        <f t="array" ref="I154:K154">IF(ISBLANK(E154), "", VALUE(_xlfn.TEXTSPLIT(E154,":")))</f>
        <v>20</v>
      </c>
      <c r="J154">
        <v>1</v>
      </c>
      <c r="K154">
        <v>2</v>
      </c>
      <c r="L154" cm="1">
        <f t="array" ref="L154:N154">IF(ISBLANK(F154), "", VALUE(_xlfn.TEXTSPLIT(F154,":")))</f>
        <v>38</v>
      </c>
      <c r="M154">
        <v>6</v>
      </c>
      <c r="N154">
        <v>1</v>
      </c>
      <c r="O154" cm="1">
        <f t="array" ref="O154:P154">IF(ISBLANK(G154), "", VALUE(_xlfn.TEXTSPLIT(G154,":")))</f>
        <v>22</v>
      </c>
      <c r="P154">
        <v>6</v>
      </c>
      <c r="Q154" t="str" cm="1">
        <f t="array" ref="Q154">IF(ISBLANK(H154), "", VALUE(_xlfn.TEXTSPLIT(H154,":")))</f>
        <v/>
      </c>
      <c r="S154">
        <f t="shared" si="23"/>
        <v>80</v>
      </c>
      <c r="T154">
        <f t="shared" si="24"/>
        <v>13</v>
      </c>
      <c r="U154">
        <f t="shared" si="25"/>
        <v>3</v>
      </c>
      <c r="V154" t="str">
        <f t="shared" si="26"/>
        <v>:3O</v>
      </c>
      <c r="W154" t="str">
        <f t="shared" si="27"/>
        <v>80:13:3O</v>
      </c>
      <c r="X154" t="str">
        <f t="shared" si="28"/>
        <v>Cer 80:13:3O</v>
      </c>
      <c r="Y154" t="str">
        <f t="shared" si="29"/>
        <v>Cer</v>
      </c>
      <c r="Z154" t="s">
        <v>3529</v>
      </c>
      <c r="AA154" t="s">
        <v>3562</v>
      </c>
      <c r="AB154">
        <v>90198</v>
      </c>
      <c r="AC154">
        <v>109925</v>
      </c>
      <c r="AD154">
        <v>140351</v>
      </c>
      <c r="AE154">
        <v>77999</v>
      </c>
      <c r="AF154">
        <v>84586</v>
      </c>
      <c r="AG154">
        <v>48027</v>
      </c>
      <c r="AH154">
        <v>166686</v>
      </c>
      <c r="AI154">
        <v>318530</v>
      </c>
      <c r="AJ154">
        <v>126256</v>
      </c>
      <c r="AK154">
        <v>153452</v>
      </c>
      <c r="AL154">
        <v>241830</v>
      </c>
      <c r="AM154">
        <v>130025</v>
      </c>
    </row>
    <row r="155" spans="1:39" x14ac:dyDescent="0.3">
      <c r="A155" t="s">
        <v>699</v>
      </c>
      <c r="B155" t="s">
        <v>4131</v>
      </c>
      <c r="C155" t="str">
        <f t="shared" si="21"/>
        <v>Cer 12:0:2/16:3</v>
      </c>
      <c r="D155" t="str">
        <f t="shared" si="22"/>
        <v>12:0:2/16:3</v>
      </c>
      <c r="E155" t="str" cm="1">
        <f t="array" ref="E155:F155">_xlfn.TEXTSPLIT(D155,"/")</f>
        <v>12:0:2</v>
      </c>
      <c r="F155" t="str">
        <v>16:3</v>
      </c>
      <c r="I155" cm="1">
        <f t="array" ref="I155:K155">IF(ISBLANK(E155), "", VALUE(_xlfn.TEXTSPLIT(E155,":")))</f>
        <v>12</v>
      </c>
      <c r="J155">
        <v>0</v>
      </c>
      <c r="K155">
        <v>2</v>
      </c>
      <c r="L155" cm="1">
        <f t="array" ref="L155:M155">IF(ISBLANK(F155), "", VALUE(_xlfn.TEXTSPLIT(F155,":")))</f>
        <v>16</v>
      </c>
      <c r="M155">
        <v>3</v>
      </c>
      <c r="O155" t="str" cm="1">
        <f t="array" ref="O155">IF(ISBLANK(G155), "", VALUE(_xlfn.TEXTSPLIT(G155,":")))</f>
        <v/>
      </c>
      <c r="Q155" t="str" cm="1">
        <f t="array" ref="Q155">IF(ISBLANK(H155), "", VALUE(_xlfn.TEXTSPLIT(H155,":")))</f>
        <v/>
      </c>
      <c r="S155">
        <f t="shared" si="23"/>
        <v>28</v>
      </c>
      <c r="T155">
        <f t="shared" si="24"/>
        <v>3</v>
      </c>
      <c r="U155">
        <f t="shared" si="25"/>
        <v>2</v>
      </c>
      <c r="V155" t="str">
        <f t="shared" si="26"/>
        <v>:2O</v>
      </c>
      <c r="W155" t="str">
        <f t="shared" si="27"/>
        <v>28:3:2O</v>
      </c>
      <c r="X155" t="str">
        <f t="shared" si="28"/>
        <v>Cer 28:3:2O</v>
      </c>
      <c r="Y155" t="str">
        <f t="shared" si="29"/>
        <v>Cer</v>
      </c>
      <c r="Z155" t="s">
        <v>701</v>
      </c>
      <c r="AA155" t="s">
        <v>700</v>
      </c>
      <c r="AB155">
        <v>369785</v>
      </c>
      <c r="AC155">
        <v>408074</v>
      </c>
      <c r="AD155">
        <v>470928</v>
      </c>
      <c r="AE155">
        <v>327868</v>
      </c>
      <c r="AF155">
        <v>312198</v>
      </c>
      <c r="AG155">
        <v>452501</v>
      </c>
      <c r="AH155">
        <v>404734</v>
      </c>
      <c r="AI155">
        <v>301131</v>
      </c>
      <c r="AJ155">
        <v>267350</v>
      </c>
      <c r="AK155">
        <v>254496</v>
      </c>
      <c r="AL155">
        <v>307385</v>
      </c>
      <c r="AM155">
        <v>275913</v>
      </c>
    </row>
    <row r="156" spans="1:39" x14ac:dyDescent="0.3">
      <c r="A156" t="s">
        <v>890</v>
      </c>
      <c r="B156" t="s">
        <v>4132</v>
      </c>
      <c r="C156" t="str">
        <f t="shared" si="21"/>
        <v>Cer 12:0:2/23:1</v>
      </c>
      <c r="D156" t="str">
        <f t="shared" si="22"/>
        <v>12:0:2/23:1</v>
      </c>
      <c r="E156" t="str" cm="1">
        <f t="array" ref="E156:F156">_xlfn.TEXTSPLIT(D156,"/")</f>
        <v>12:0:2</v>
      </c>
      <c r="F156" t="str">
        <v>23:1</v>
      </c>
      <c r="I156" cm="1">
        <f t="array" ref="I156:K156">IF(ISBLANK(E156), "", VALUE(_xlfn.TEXTSPLIT(E156,":")))</f>
        <v>12</v>
      </c>
      <c r="J156">
        <v>0</v>
      </c>
      <c r="K156">
        <v>2</v>
      </c>
      <c r="L156" cm="1">
        <f t="array" ref="L156:M156">IF(ISBLANK(F156), "", VALUE(_xlfn.TEXTSPLIT(F156,":")))</f>
        <v>23</v>
      </c>
      <c r="M156">
        <v>1</v>
      </c>
      <c r="O156" t="str" cm="1">
        <f t="array" ref="O156">IF(ISBLANK(G156), "", VALUE(_xlfn.TEXTSPLIT(G156,":")))</f>
        <v/>
      </c>
      <c r="Q156" t="str" cm="1">
        <f t="array" ref="Q156">IF(ISBLANK(H156), "", VALUE(_xlfn.TEXTSPLIT(H156,":")))</f>
        <v/>
      </c>
      <c r="S156">
        <f t="shared" si="23"/>
        <v>35</v>
      </c>
      <c r="T156">
        <f t="shared" si="24"/>
        <v>1</v>
      </c>
      <c r="U156">
        <f t="shared" si="25"/>
        <v>2</v>
      </c>
      <c r="V156" t="str">
        <f t="shared" si="26"/>
        <v>:2O</v>
      </c>
      <c r="W156" t="str">
        <f t="shared" si="27"/>
        <v>35:1:2O</v>
      </c>
      <c r="X156" t="str">
        <f t="shared" si="28"/>
        <v>Cer 35:1:2O</v>
      </c>
      <c r="Y156" t="str">
        <f t="shared" si="29"/>
        <v>Cer</v>
      </c>
      <c r="Z156" t="s">
        <v>701</v>
      </c>
      <c r="AA156" t="s">
        <v>891</v>
      </c>
      <c r="AB156">
        <v>285486</v>
      </c>
      <c r="AC156">
        <v>359320</v>
      </c>
      <c r="AD156">
        <v>361634</v>
      </c>
      <c r="AE156">
        <v>220967</v>
      </c>
      <c r="AF156">
        <v>196767</v>
      </c>
      <c r="AG156">
        <v>192444</v>
      </c>
      <c r="AH156">
        <v>275161</v>
      </c>
      <c r="AI156">
        <v>270017</v>
      </c>
      <c r="AJ156">
        <v>228606</v>
      </c>
      <c r="AK156">
        <v>59232</v>
      </c>
      <c r="AL156">
        <v>105957</v>
      </c>
      <c r="AM156">
        <v>130356</v>
      </c>
    </row>
    <row r="157" spans="1:39" x14ac:dyDescent="0.3">
      <c r="A157" t="s">
        <v>712</v>
      </c>
      <c r="B157" t="s">
        <v>4133</v>
      </c>
      <c r="C157" t="str">
        <f t="shared" si="21"/>
        <v>Cer 12:0:2/17:3</v>
      </c>
      <c r="D157" t="str">
        <f t="shared" si="22"/>
        <v>12:0:2/17:3</v>
      </c>
      <c r="E157" t="str" cm="1">
        <f t="array" ref="E157:F157">_xlfn.TEXTSPLIT(D157,"/")</f>
        <v>12:0:2</v>
      </c>
      <c r="F157" t="str">
        <v>17:3</v>
      </c>
      <c r="I157" cm="1">
        <f t="array" ref="I157:K157">IF(ISBLANK(E157), "", VALUE(_xlfn.TEXTSPLIT(E157,":")))</f>
        <v>12</v>
      </c>
      <c r="J157">
        <v>0</v>
      </c>
      <c r="K157">
        <v>2</v>
      </c>
      <c r="L157" cm="1">
        <f t="array" ref="L157:M157">IF(ISBLANK(F157), "", VALUE(_xlfn.TEXTSPLIT(F157,":")))</f>
        <v>17</v>
      </c>
      <c r="M157">
        <v>3</v>
      </c>
      <c r="O157" t="str" cm="1">
        <f t="array" ref="O157">IF(ISBLANK(G157), "", VALUE(_xlfn.TEXTSPLIT(G157,":")))</f>
        <v/>
      </c>
      <c r="Q157" t="str" cm="1">
        <f t="array" ref="Q157">IF(ISBLANK(H157), "", VALUE(_xlfn.TEXTSPLIT(H157,":")))</f>
        <v/>
      </c>
      <c r="S157">
        <f t="shared" si="23"/>
        <v>29</v>
      </c>
      <c r="T157">
        <f t="shared" si="24"/>
        <v>3</v>
      </c>
      <c r="U157">
        <f t="shared" si="25"/>
        <v>2</v>
      </c>
      <c r="V157" t="str">
        <f t="shared" si="26"/>
        <v>:2O</v>
      </c>
      <c r="W157" t="str">
        <f t="shared" si="27"/>
        <v>29:3:2O</v>
      </c>
      <c r="X157" t="str">
        <f t="shared" si="28"/>
        <v>Cer 29:3:2O</v>
      </c>
      <c r="Y157" t="str">
        <f t="shared" si="29"/>
        <v>Cer</v>
      </c>
      <c r="Z157" t="s">
        <v>701</v>
      </c>
      <c r="AA157" t="s">
        <v>713</v>
      </c>
      <c r="AB157">
        <v>57041</v>
      </c>
      <c r="AC157">
        <v>114703</v>
      </c>
      <c r="AD157">
        <v>97007</v>
      </c>
      <c r="AE157">
        <v>55756</v>
      </c>
      <c r="AF157">
        <v>84275</v>
      </c>
      <c r="AG157">
        <v>155144</v>
      </c>
      <c r="AH157">
        <v>62491</v>
      </c>
      <c r="AI157">
        <v>90185</v>
      </c>
      <c r="AJ157">
        <v>52245</v>
      </c>
      <c r="AK157">
        <v>49605</v>
      </c>
      <c r="AL157">
        <v>9703</v>
      </c>
      <c r="AM157">
        <v>51240</v>
      </c>
    </row>
    <row r="158" spans="1:39" x14ac:dyDescent="0.3">
      <c r="A158" t="s">
        <v>831</v>
      </c>
      <c r="B158" t="s">
        <v>4134</v>
      </c>
      <c r="C158" t="str">
        <f t="shared" si="21"/>
        <v>Cer 12:0:2/21:1</v>
      </c>
      <c r="D158" t="str">
        <f t="shared" si="22"/>
        <v>12:0:2/21:1</v>
      </c>
      <c r="E158" t="str" cm="1">
        <f t="array" ref="E158:F158">_xlfn.TEXTSPLIT(D158,"/")</f>
        <v>12:0:2</v>
      </c>
      <c r="F158" t="str">
        <v>21:1</v>
      </c>
      <c r="I158" cm="1">
        <f t="array" ref="I158:K158">IF(ISBLANK(E158), "", VALUE(_xlfn.TEXTSPLIT(E158,":")))</f>
        <v>12</v>
      </c>
      <c r="J158">
        <v>0</v>
      </c>
      <c r="K158">
        <v>2</v>
      </c>
      <c r="L158" cm="1">
        <f t="array" ref="L158:M158">IF(ISBLANK(F158), "", VALUE(_xlfn.TEXTSPLIT(F158,":")))</f>
        <v>21</v>
      </c>
      <c r="M158">
        <v>1</v>
      </c>
      <c r="O158" t="str" cm="1">
        <f t="array" ref="O158">IF(ISBLANK(G158), "", VALUE(_xlfn.TEXTSPLIT(G158,":")))</f>
        <v/>
      </c>
      <c r="Q158" t="str" cm="1">
        <f t="array" ref="Q158">IF(ISBLANK(H158), "", VALUE(_xlfn.TEXTSPLIT(H158,":")))</f>
        <v/>
      </c>
      <c r="S158">
        <f t="shared" si="23"/>
        <v>33</v>
      </c>
      <c r="T158">
        <f t="shared" si="24"/>
        <v>1</v>
      </c>
      <c r="U158">
        <f t="shared" si="25"/>
        <v>2</v>
      </c>
      <c r="V158" t="str">
        <f t="shared" si="26"/>
        <v>:2O</v>
      </c>
      <c r="W158" t="str">
        <f t="shared" si="27"/>
        <v>33:1:2O</v>
      </c>
      <c r="X158" t="str">
        <f t="shared" si="28"/>
        <v>Cer 33:1:2O</v>
      </c>
      <c r="Y158" t="str">
        <f t="shared" si="29"/>
        <v>Cer</v>
      </c>
      <c r="Z158" t="s">
        <v>701</v>
      </c>
      <c r="AA158" t="s">
        <v>832</v>
      </c>
      <c r="AB158">
        <v>254360</v>
      </c>
      <c r="AC158">
        <v>381391</v>
      </c>
      <c r="AD158">
        <v>354258</v>
      </c>
      <c r="AE158">
        <v>382483</v>
      </c>
      <c r="AF158">
        <v>374814</v>
      </c>
      <c r="AG158">
        <v>412186</v>
      </c>
      <c r="AH158">
        <v>742929</v>
      </c>
      <c r="AI158">
        <v>470457</v>
      </c>
      <c r="AJ158">
        <v>606492</v>
      </c>
      <c r="AK158">
        <v>495214</v>
      </c>
      <c r="AL158">
        <v>413397</v>
      </c>
      <c r="AM158">
        <v>165548</v>
      </c>
    </row>
    <row r="159" spans="1:39" x14ac:dyDescent="0.3">
      <c r="A159" t="s">
        <v>722</v>
      </c>
      <c r="B159" t="s">
        <v>4135</v>
      </c>
      <c r="C159" t="str">
        <f t="shared" si="21"/>
        <v>Cer 12:0:2/18:3</v>
      </c>
      <c r="D159" t="str">
        <f t="shared" si="22"/>
        <v>12:0:2/18:3</v>
      </c>
      <c r="E159" t="str" cm="1">
        <f t="array" ref="E159:F159">_xlfn.TEXTSPLIT(D159,"/")</f>
        <v>12:0:2</v>
      </c>
      <c r="F159" t="str">
        <v>18:3</v>
      </c>
      <c r="I159" cm="1">
        <f t="array" ref="I159:K159">IF(ISBLANK(E159), "", VALUE(_xlfn.TEXTSPLIT(E159,":")))</f>
        <v>12</v>
      </c>
      <c r="J159">
        <v>0</v>
      </c>
      <c r="K159">
        <v>2</v>
      </c>
      <c r="L159" cm="1">
        <f t="array" ref="L159:M159">IF(ISBLANK(F159), "", VALUE(_xlfn.TEXTSPLIT(F159,":")))</f>
        <v>18</v>
      </c>
      <c r="M159">
        <v>3</v>
      </c>
      <c r="O159" t="str" cm="1">
        <f t="array" ref="O159">IF(ISBLANK(G159), "", VALUE(_xlfn.TEXTSPLIT(G159,":")))</f>
        <v/>
      </c>
      <c r="Q159" t="str" cm="1">
        <f t="array" ref="Q159">IF(ISBLANK(H159), "", VALUE(_xlfn.TEXTSPLIT(H159,":")))</f>
        <v/>
      </c>
      <c r="S159">
        <f t="shared" si="23"/>
        <v>30</v>
      </c>
      <c r="T159">
        <f t="shared" si="24"/>
        <v>3</v>
      </c>
      <c r="U159">
        <f t="shared" si="25"/>
        <v>2</v>
      </c>
      <c r="V159" t="str">
        <f t="shared" si="26"/>
        <v>:2O</v>
      </c>
      <c r="W159" t="str">
        <f t="shared" si="27"/>
        <v>30:3:2O</v>
      </c>
      <c r="X159" t="str">
        <f t="shared" si="28"/>
        <v>Cer 30:3:2O</v>
      </c>
      <c r="Y159" t="str">
        <f t="shared" si="29"/>
        <v>Cer</v>
      </c>
      <c r="Z159" t="s">
        <v>701</v>
      </c>
      <c r="AA159" t="s">
        <v>723</v>
      </c>
      <c r="AB159">
        <v>813074</v>
      </c>
      <c r="AC159">
        <v>895330</v>
      </c>
      <c r="AD159">
        <v>1017034</v>
      </c>
      <c r="AE159">
        <v>934917</v>
      </c>
      <c r="AF159">
        <v>747657</v>
      </c>
      <c r="AG159">
        <v>1068828</v>
      </c>
      <c r="AH159">
        <v>812308</v>
      </c>
      <c r="AI159">
        <v>689498</v>
      </c>
      <c r="AJ159">
        <v>470878</v>
      </c>
      <c r="AK159">
        <v>251406</v>
      </c>
      <c r="AL159">
        <v>555090</v>
      </c>
      <c r="AM159">
        <v>369528</v>
      </c>
    </row>
    <row r="160" spans="1:39" x14ac:dyDescent="0.3">
      <c r="A160" t="s">
        <v>800</v>
      </c>
      <c r="B160" t="s">
        <v>4136</v>
      </c>
      <c r="C160" t="str">
        <f t="shared" si="21"/>
        <v>Cer 12:0:2/20:1</v>
      </c>
      <c r="D160" t="str">
        <f t="shared" si="22"/>
        <v>12:0:2/20:1</v>
      </c>
      <c r="E160" t="str" cm="1">
        <f t="array" ref="E160:F160">_xlfn.TEXTSPLIT(D160,"/")</f>
        <v>12:0:2</v>
      </c>
      <c r="F160" t="str">
        <v>20:1</v>
      </c>
      <c r="I160" cm="1">
        <f t="array" ref="I160:K160">IF(ISBLANK(E160), "", VALUE(_xlfn.TEXTSPLIT(E160,":")))</f>
        <v>12</v>
      </c>
      <c r="J160">
        <v>0</v>
      </c>
      <c r="K160">
        <v>2</v>
      </c>
      <c r="L160" cm="1">
        <f t="array" ref="L160:M160">IF(ISBLANK(F160), "", VALUE(_xlfn.TEXTSPLIT(F160,":")))</f>
        <v>20</v>
      </c>
      <c r="M160">
        <v>1</v>
      </c>
      <c r="O160" t="str" cm="1">
        <f t="array" ref="O160">IF(ISBLANK(G160), "", VALUE(_xlfn.TEXTSPLIT(G160,":")))</f>
        <v/>
      </c>
      <c r="Q160" t="str" cm="1">
        <f t="array" ref="Q160">IF(ISBLANK(H160), "", VALUE(_xlfn.TEXTSPLIT(H160,":")))</f>
        <v/>
      </c>
      <c r="S160">
        <f t="shared" si="23"/>
        <v>32</v>
      </c>
      <c r="T160">
        <f t="shared" si="24"/>
        <v>1</v>
      </c>
      <c r="U160">
        <f t="shared" si="25"/>
        <v>2</v>
      </c>
      <c r="V160" t="str">
        <f t="shared" si="26"/>
        <v>:2O</v>
      </c>
      <c r="W160" t="str">
        <f t="shared" si="27"/>
        <v>32:1:2O</v>
      </c>
      <c r="X160" t="str">
        <f t="shared" si="28"/>
        <v>Cer 32:1:2O</v>
      </c>
      <c r="Y160" t="str">
        <f t="shared" si="29"/>
        <v>Cer</v>
      </c>
      <c r="Z160" t="s">
        <v>701</v>
      </c>
      <c r="AA160" t="s">
        <v>801</v>
      </c>
      <c r="AB160">
        <v>674859</v>
      </c>
      <c r="AC160">
        <v>607702</v>
      </c>
      <c r="AD160">
        <v>796593</v>
      </c>
      <c r="AE160">
        <v>1251066</v>
      </c>
      <c r="AF160">
        <v>1015809</v>
      </c>
      <c r="AG160">
        <v>1161812</v>
      </c>
      <c r="AH160">
        <v>1372050</v>
      </c>
      <c r="AI160">
        <v>1116073</v>
      </c>
      <c r="AJ160">
        <v>1313604</v>
      </c>
      <c r="AK160">
        <v>1078550</v>
      </c>
      <c r="AL160">
        <v>1389563</v>
      </c>
      <c r="AM160">
        <v>1341660</v>
      </c>
    </row>
    <row r="161" spans="1:39" x14ac:dyDescent="0.3">
      <c r="A161" t="s">
        <v>749</v>
      </c>
      <c r="B161" t="s">
        <v>4137</v>
      </c>
      <c r="C161" t="str">
        <f t="shared" si="21"/>
        <v>Cer 12:0:2/19:3</v>
      </c>
      <c r="D161" t="str">
        <f t="shared" si="22"/>
        <v>12:0:2/19:3</v>
      </c>
      <c r="E161" t="str" cm="1">
        <f t="array" ref="E161:F161">_xlfn.TEXTSPLIT(D161,"/")</f>
        <v>12:0:2</v>
      </c>
      <c r="F161" t="str">
        <v>19:3</v>
      </c>
      <c r="I161" cm="1">
        <f t="array" ref="I161:K161">IF(ISBLANK(E161), "", VALUE(_xlfn.TEXTSPLIT(E161,":")))</f>
        <v>12</v>
      </c>
      <c r="J161">
        <v>0</v>
      </c>
      <c r="K161">
        <v>2</v>
      </c>
      <c r="L161" cm="1">
        <f t="array" ref="L161:M161">IF(ISBLANK(F161), "", VALUE(_xlfn.TEXTSPLIT(F161,":")))</f>
        <v>19</v>
      </c>
      <c r="M161">
        <v>3</v>
      </c>
      <c r="O161" t="str" cm="1">
        <f t="array" ref="O161">IF(ISBLANK(G161), "", VALUE(_xlfn.TEXTSPLIT(G161,":")))</f>
        <v/>
      </c>
      <c r="Q161" t="str" cm="1">
        <f t="array" ref="Q161">IF(ISBLANK(H161), "", VALUE(_xlfn.TEXTSPLIT(H161,":")))</f>
        <v/>
      </c>
      <c r="S161">
        <f t="shared" si="23"/>
        <v>31</v>
      </c>
      <c r="T161">
        <f t="shared" si="24"/>
        <v>3</v>
      </c>
      <c r="U161">
        <f t="shared" si="25"/>
        <v>2</v>
      </c>
      <c r="V161" t="str">
        <f t="shared" si="26"/>
        <v>:2O</v>
      </c>
      <c r="W161" t="str">
        <f t="shared" si="27"/>
        <v>31:3:2O</v>
      </c>
      <c r="X161" t="str">
        <f t="shared" si="28"/>
        <v>Cer 31:3:2O</v>
      </c>
      <c r="Y161" t="str">
        <f t="shared" si="29"/>
        <v>Cer</v>
      </c>
      <c r="Z161" t="s">
        <v>701</v>
      </c>
      <c r="AA161" t="s">
        <v>750</v>
      </c>
      <c r="AB161">
        <v>221711</v>
      </c>
      <c r="AC161">
        <v>278809</v>
      </c>
      <c r="AD161">
        <v>380951</v>
      </c>
      <c r="AE161">
        <v>272518</v>
      </c>
      <c r="AF161">
        <v>217264</v>
      </c>
      <c r="AG161">
        <v>285354</v>
      </c>
      <c r="AH161">
        <v>225394</v>
      </c>
      <c r="AI161">
        <v>248012</v>
      </c>
      <c r="AJ161">
        <v>133400</v>
      </c>
      <c r="AK161">
        <v>164183</v>
      </c>
      <c r="AL161">
        <v>174785</v>
      </c>
      <c r="AM161">
        <v>96220</v>
      </c>
    </row>
    <row r="162" spans="1:39" x14ac:dyDescent="0.3">
      <c r="A162" t="s">
        <v>800</v>
      </c>
      <c r="B162" t="s">
        <v>4136</v>
      </c>
      <c r="C162" t="str">
        <f t="shared" si="21"/>
        <v>Cer 12:0:2/20:1</v>
      </c>
      <c r="D162" t="str">
        <f t="shared" si="22"/>
        <v>12:0:2/20:1</v>
      </c>
      <c r="E162" t="str" cm="1">
        <f t="array" ref="E162:F162">_xlfn.TEXTSPLIT(D162,"/")</f>
        <v>12:0:2</v>
      </c>
      <c r="F162" t="str">
        <v>20:1</v>
      </c>
      <c r="I162" cm="1">
        <f t="array" ref="I162:K162">IF(ISBLANK(E162), "", VALUE(_xlfn.TEXTSPLIT(E162,":")))</f>
        <v>12</v>
      </c>
      <c r="J162">
        <v>0</v>
      </c>
      <c r="K162">
        <v>2</v>
      </c>
      <c r="L162" cm="1">
        <f t="array" ref="L162:M162">IF(ISBLANK(F162), "", VALUE(_xlfn.TEXTSPLIT(F162,":")))</f>
        <v>20</v>
      </c>
      <c r="M162">
        <v>1</v>
      </c>
      <c r="O162" t="str" cm="1">
        <f t="array" ref="O162">IF(ISBLANK(G162), "", VALUE(_xlfn.TEXTSPLIT(G162,":")))</f>
        <v/>
      </c>
      <c r="Q162" t="str" cm="1">
        <f t="array" ref="Q162">IF(ISBLANK(H162), "", VALUE(_xlfn.TEXTSPLIT(H162,":")))</f>
        <v/>
      </c>
      <c r="S162">
        <f t="shared" si="23"/>
        <v>32</v>
      </c>
      <c r="T162">
        <f t="shared" si="24"/>
        <v>1</v>
      </c>
      <c r="U162">
        <f t="shared" si="25"/>
        <v>2</v>
      </c>
      <c r="V162" t="str">
        <f t="shared" si="26"/>
        <v>:2O</v>
      </c>
      <c r="W162" t="str">
        <f t="shared" si="27"/>
        <v>32:1:2O</v>
      </c>
      <c r="X162" t="str">
        <f t="shared" si="28"/>
        <v>Cer 32:1:2O</v>
      </c>
      <c r="Y162" t="str">
        <f t="shared" si="29"/>
        <v>Cer</v>
      </c>
      <c r="Z162" t="s">
        <v>701</v>
      </c>
      <c r="AA162" t="s">
        <v>801</v>
      </c>
      <c r="AB162">
        <v>156643</v>
      </c>
      <c r="AC162">
        <v>271397</v>
      </c>
      <c r="AD162">
        <v>320035</v>
      </c>
      <c r="AE162">
        <v>377060</v>
      </c>
      <c r="AF162">
        <v>271639</v>
      </c>
      <c r="AG162">
        <v>375629</v>
      </c>
      <c r="AH162">
        <v>313363</v>
      </c>
      <c r="AI162">
        <v>379809</v>
      </c>
      <c r="AJ162">
        <v>332729</v>
      </c>
      <c r="AK162">
        <v>232395</v>
      </c>
      <c r="AL162">
        <v>249519</v>
      </c>
      <c r="AM162">
        <v>263667</v>
      </c>
    </row>
    <row r="163" spans="1:39" x14ac:dyDescent="0.3">
      <c r="A163" t="s">
        <v>811</v>
      </c>
      <c r="B163" t="s">
        <v>4138</v>
      </c>
      <c r="C163" t="str">
        <f t="shared" si="21"/>
        <v>Cer 12:0:2/21:3</v>
      </c>
      <c r="D163" t="str">
        <f t="shared" si="22"/>
        <v>12:0:2/21:3</v>
      </c>
      <c r="E163" t="str" cm="1">
        <f t="array" ref="E163:F163">_xlfn.TEXTSPLIT(D163,"/")</f>
        <v>12:0:2</v>
      </c>
      <c r="F163" t="str">
        <v>21:3</v>
      </c>
      <c r="I163" cm="1">
        <f t="array" ref="I163:K163">IF(ISBLANK(E163), "", VALUE(_xlfn.TEXTSPLIT(E163,":")))</f>
        <v>12</v>
      </c>
      <c r="J163">
        <v>0</v>
      </c>
      <c r="K163">
        <v>2</v>
      </c>
      <c r="L163" cm="1">
        <f t="array" ref="L163:M163">IF(ISBLANK(F163), "", VALUE(_xlfn.TEXTSPLIT(F163,":")))</f>
        <v>21</v>
      </c>
      <c r="M163">
        <v>3</v>
      </c>
      <c r="O163" t="str" cm="1">
        <f t="array" ref="O163">IF(ISBLANK(G163), "", VALUE(_xlfn.TEXTSPLIT(G163,":")))</f>
        <v/>
      </c>
      <c r="Q163" t="str" cm="1">
        <f t="array" ref="Q163">IF(ISBLANK(H163), "", VALUE(_xlfn.TEXTSPLIT(H163,":")))</f>
        <v/>
      </c>
      <c r="S163">
        <f t="shared" si="23"/>
        <v>33</v>
      </c>
      <c r="T163">
        <f t="shared" si="24"/>
        <v>3</v>
      </c>
      <c r="U163">
        <f t="shared" si="25"/>
        <v>2</v>
      </c>
      <c r="V163" t="str">
        <f t="shared" si="26"/>
        <v>:2O</v>
      </c>
      <c r="W163" t="str">
        <f t="shared" si="27"/>
        <v>33:3:2O</v>
      </c>
      <c r="X163" t="str">
        <f t="shared" si="28"/>
        <v>Cer 33:3:2O</v>
      </c>
      <c r="Y163" t="str">
        <f t="shared" si="29"/>
        <v>Cer</v>
      </c>
      <c r="Z163" t="s">
        <v>701</v>
      </c>
      <c r="AA163" t="s">
        <v>812</v>
      </c>
      <c r="AB163">
        <v>167061</v>
      </c>
      <c r="AC163">
        <v>115327</v>
      </c>
      <c r="AD163">
        <v>200369</v>
      </c>
      <c r="AE163">
        <v>162624</v>
      </c>
      <c r="AF163">
        <v>122510</v>
      </c>
      <c r="AG163">
        <v>159592</v>
      </c>
      <c r="AH163">
        <v>131710</v>
      </c>
      <c r="AI163">
        <v>103205</v>
      </c>
      <c r="AJ163">
        <v>110109</v>
      </c>
      <c r="AK163">
        <v>128412</v>
      </c>
      <c r="AL163">
        <v>115581</v>
      </c>
      <c r="AM163">
        <v>75484</v>
      </c>
    </row>
    <row r="164" spans="1:39" x14ac:dyDescent="0.3">
      <c r="A164" t="s">
        <v>821</v>
      </c>
      <c r="B164" t="s">
        <v>4139</v>
      </c>
      <c r="C164" t="str">
        <f t="shared" si="21"/>
        <v>Cer 12:0:2/21:2</v>
      </c>
      <c r="D164" t="str">
        <f t="shared" si="22"/>
        <v>12:0:2/21:2</v>
      </c>
      <c r="E164" t="str" cm="1">
        <f t="array" ref="E164:F164">_xlfn.TEXTSPLIT(D164,"/")</f>
        <v>12:0:2</v>
      </c>
      <c r="F164" t="str">
        <v>21:2</v>
      </c>
      <c r="I164" cm="1">
        <f t="array" ref="I164:K164">IF(ISBLANK(E164), "", VALUE(_xlfn.TEXTSPLIT(E164,":")))</f>
        <v>12</v>
      </c>
      <c r="J164">
        <v>0</v>
      </c>
      <c r="K164">
        <v>2</v>
      </c>
      <c r="L164" cm="1">
        <f t="array" ref="L164:M164">IF(ISBLANK(F164), "", VALUE(_xlfn.TEXTSPLIT(F164,":")))</f>
        <v>21</v>
      </c>
      <c r="M164">
        <v>2</v>
      </c>
      <c r="O164" t="str" cm="1">
        <f t="array" ref="O164">IF(ISBLANK(G164), "", VALUE(_xlfn.TEXTSPLIT(G164,":")))</f>
        <v/>
      </c>
      <c r="Q164" t="str" cm="1">
        <f t="array" ref="Q164">IF(ISBLANK(H164), "", VALUE(_xlfn.TEXTSPLIT(H164,":")))</f>
        <v/>
      </c>
      <c r="S164">
        <f t="shared" si="23"/>
        <v>33</v>
      </c>
      <c r="T164">
        <f t="shared" si="24"/>
        <v>2</v>
      </c>
      <c r="U164">
        <f t="shared" si="25"/>
        <v>2</v>
      </c>
      <c r="V164" t="str">
        <f t="shared" si="26"/>
        <v>:2O</v>
      </c>
      <c r="W164" t="str">
        <f t="shared" si="27"/>
        <v>33:2:2O</v>
      </c>
      <c r="X164" t="str">
        <f t="shared" si="28"/>
        <v>Cer 33:2:2O</v>
      </c>
      <c r="Y164" t="str">
        <f t="shared" si="29"/>
        <v>Cer</v>
      </c>
      <c r="Z164" t="s">
        <v>701</v>
      </c>
      <c r="AA164" t="s">
        <v>822</v>
      </c>
      <c r="AB164">
        <v>156295</v>
      </c>
      <c r="AC164">
        <v>158521</v>
      </c>
      <c r="AD164">
        <v>282429</v>
      </c>
      <c r="AE164">
        <v>290275</v>
      </c>
      <c r="AF164">
        <v>158001</v>
      </c>
      <c r="AG164">
        <v>195863</v>
      </c>
      <c r="AH164">
        <v>474043</v>
      </c>
      <c r="AI164">
        <v>267943</v>
      </c>
      <c r="AJ164">
        <v>334360</v>
      </c>
      <c r="AK164">
        <v>285323</v>
      </c>
      <c r="AL164">
        <v>350964</v>
      </c>
      <c r="AM164">
        <v>431834</v>
      </c>
    </row>
    <row r="165" spans="1:39" x14ac:dyDescent="0.3">
      <c r="A165" t="s">
        <v>831</v>
      </c>
      <c r="B165" t="s">
        <v>4134</v>
      </c>
      <c r="C165" t="str">
        <f t="shared" si="21"/>
        <v>Cer 12:0:2/21:1</v>
      </c>
      <c r="D165" t="str">
        <f t="shared" si="22"/>
        <v>12:0:2/21:1</v>
      </c>
      <c r="E165" t="str" cm="1">
        <f t="array" ref="E165:F165">_xlfn.TEXTSPLIT(D165,"/")</f>
        <v>12:0:2</v>
      </c>
      <c r="F165" t="str">
        <v>21:1</v>
      </c>
      <c r="I165" cm="1">
        <f t="array" ref="I165:K165">IF(ISBLANK(E165), "", VALUE(_xlfn.TEXTSPLIT(E165,":")))</f>
        <v>12</v>
      </c>
      <c r="J165">
        <v>0</v>
      </c>
      <c r="K165">
        <v>2</v>
      </c>
      <c r="L165" cm="1">
        <f t="array" ref="L165:M165">IF(ISBLANK(F165), "", VALUE(_xlfn.TEXTSPLIT(F165,":")))</f>
        <v>21</v>
      </c>
      <c r="M165">
        <v>1</v>
      </c>
      <c r="O165" t="str" cm="1">
        <f t="array" ref="O165">IF(ISBLANK(G165), "", VALUE(_xlfn.TEXTSPLIT(G165,":")))</f>
        <v/>
      </c>
      <c r="Q165" t="str" cm="1">
        <f t="array" ref="Q165">IF(ISBLANK(H165), "", VALUE(_xlfn.TEXTSPLIT(H165,":")))</f>
        <v/>
      </c>
      <c r="S165">
        <f t="shared" si="23"/>
        <v>33</v>
      </c>
      <c r="T165">
        <f t="shared" si="24"/>
        <v>1</v>
      </c>
      <c r="U165">
        <f t="shared" si="25"/>
        <v>2</v>
      </c>
      <c r="V165" t="str">
        <f t="shared" si="26"/>
        <v>:2O</v>
      </c>
      <c r="W165" t="str">
        <f t="shared" si="27"/>
        <v>33:1:2O</v>
      </c>
      <c r="X165" t="str">
        <f t="shared" si="28"/>
        <v>Cer 33:1:2O</v>
      </c>
      <c r="Y165" t="str">
        <f t="shared" si="29"/>
        <v>Cer</v>
      </c>
      <c r="Z165" t="s">
        <v>701</v>
      </c>
      <c r="AA165" t="s">
        <v>832</v>
      </c>
      <c r="AB165">
        <v>356152</v>
      </c>
      <c r="AC165">
        <v>449551</v>
      </c>
      <c r="AD165">
        <v>553499</v>
      </c>
      <c r="AE165">
        <v>585909</v>
      </c>
      <c r="AF165">
        <v>465292</v>
      </c>
      <c r="AG165">
        <v>583424</v>
      </c>
      <c r="AH165">
        <v>705767</v>
      </c>
      <c r="AI165">
        <v>672007</v>
      </c>
      <c r="AJ165">
        <v>570869</v>
      </c>
      <c r="AK165">
        <v>523841</v>
      </c>
      <c r="AL165">
        <v>548283</v>
      </c>
      <c r="AM165">
        <v>606219</v>
      </c>
    </row>
    <row r="166" spans="1:39" x14ac:dyDescent="0.3">
      <c r="A166" t="s">
        <v>764</v>
      </c>
      <c r="B166" t="s">
        <v>4140</v>
      </c>
      <c r="C166" t="str">
        <f t="shared" si="21"/>
        <v>Cer 12:0:2/19:1</v>
      </c>
      <c r="D166" t="str">
        <f t="shared" si="22"/>
        <v>12:0:2/19:1</v>
      </c>
      <c r="E166" t="str" cm="1">
        <f t="array" ref="E166:F166">_xlfn.TEXTSPLIT(D166,"/")</f>
        <v>12:0:2</v>
      </c>
      <c r="F166" t="str">
        <v>19:1</v>
      </c>
      <c r="I166" cm="1">
        <f t="array" ref="I166:K166">IF(ISBLANK(E166), "", VALUE(_xlfn.TEXTSPLIT(E166,":")))</f>
        <v>12</v>
      </c>
      <c r="J166">
        <v>0</v>
      </c>
      <c r="K166">
        <v>2</v>
      </c>
      <c r="L166" cm="1">
        <f t="array" ref="L166:M166">IF(ISBLANK(F166), "", VALUE(_xlfn.TEXTSPLIT(F166,":")))</f>
        <v>19</v>
      </c>
      <c r="M166">
        <v>1</v>
      </c>
      <c r="O166" t="str" cm="1">
        <f t="array" ref="O166">IF(ISBLANK(G166), "", VALUE(_xlfn.TEXTSPLIT(G166,":")))</f>
        <v/>
      </c>
      <c r="Q166" t="str" cm="1">
        <f t="array" ref="Q166">IF(ISBLANK(H166), "", VALUE(_xlfn.TEXTSPLIT(H166,":")))</f>
        <v/>
      </c>
      <c r="S166">
        <f t="shared" si="23"/>
        <v>31</v>
      </c>
      <c r="T166">
        <f t="shared" si="24"/>
        <v>1</v>
      </c>
      <c r="U166">
        <f t="shared" si="25"/>
        <v>2</v>
      </c>
      <c r="V166" t="str">
        <f t="shared" si="26"/>
        <v>:2O</v>
      </c>
      <c r="W166" t="str">
        <f t="shared" si="27"/>
        <v>31:1:2O</v>
      </c>
      <c r="X166" t="str">
        <f t="shared" si="28"/>
        <v>Cer 31:1:2O</v>
      </c>
      <c r="Y166" t="str">
        <f t="shared" si="29"/>
        <v>Cer</v>
      </c>
      <c r="Z166" t="s">
        <v>701</v>
      </c>
      <c r="AA166" t="s">
        <v>765</v>
      </c>
      <c r="AB166">
        <v>15067</v>
      </c>
      <c r="AC166">
        <v>23004</v>
      </c>
      <c r="AD166">
        <v>39321</v>
      </c>
      <c r="AE166">
        <v>46099</v>
      </c>
      <c r="AF166">
        <v>92474</v>
      </c>
      <c r="AG166">
        <v>99451</v>
      </c>
      <c r="AH166">
        <v>132561</v>
      </c>
      <c r="AI166">
        <v>47660</v>
      </c>
      <c r="AJ166">
        <v>56798</v>
      </c>
      <c r="AK166">
        <v>52413</v>
      </c>
      <c r="AL166">
        <v>111790</v>
      </c>
      <c r="AM166">
        <v>58464</v>
      </c>
    </row>
    <row r="167" spans="1:39" x14ac:dyDescent="0.3">
      <c r="A167" t="s">
        <v>782</v>
      </c>
      <c r="B167" t="s">
        <v>4141</v>
      </c>
      <c r="C167" t="str">
        <f t="shared" si="21"/>
        <v>Cer 12:0:2/20:3</v>
      </c>
      <c r="D167" t="str">
        <f t="shared" si="22"/>
        <v>12:0:2/20:3</v>
      </c>
      <c r="E167" t="str" cm="1">
        <f t="array" ref="E167:F167">_xlfn.TEXTSPLIT(D167,"/")</f>
        <v>12:0:2</v>
      </c>
      <c r="F167" t="str">
        <v>20:3</v>
      </c>
      <c r="I167" cm="1">
        <f t="array" ref="I167:K167">IF(ISBLANK(E167), "", VALUE(_xlfn.TEXTSPLIT(E167,":")))</f>
        <v>12</v>
      </c>
      <c r="J167">
        <v>0</v>
      </c>
      <c r="K167">
        <v>2</v>
      </c>
      <c r="L167" cm="1">
        <f t="array" ref="L167:M167">IF(ISBLANK(F167), "", VALUE(_xlfn.TEXTSPLIT(F167,":")))</f>
        <v>20</v>
      </c>
      <c r="M167">
        <v>3</v>
      </c>
      <c r="O167" t="str" cm="1">
        <f t="array" ref="O167">IF(ISBLANK(G167), "", VALUE(_xlfn.TEXTSPLIT(G167,":")))</f>
        <v/>
      </c>
      <c r="Q167" t="str" cm="1">
        <f t="array" ref="Q167">IF(ISBLANK(H167), "", VALUE(_xlfn.TEXTSPLIT(H167,":")))</f>
        <v/>
      </c>
      <c r="S167">
        <f t="shared" si="23"/>
        <v>32</v>
      </c>
      <c r="T167">
        <f t="shared" si="24"/>
        <v>3</v>
      </c>
      <c r="U167">
        <f t="shared" si="25"/>
        <v>2</v>
      </c>
      <c r="V167" t="str">
        <f t="shared" si="26"/>
        <v>:2O</v>
      </c>
      <c r="W167" t="str">
        <f t="shared" si="27"/>
        <v>32:3:2O</v>
      </c>
      <c r="X167" t="str">
        <f t="shared" si="28"/>
        <v>Cer 32:3:2O</v>
      </c>
      <c r="Y167" t="str">
        <f t="shared" si="29"/>
        <v>Cer</v>
      </c>
      <c r="Z167" t="s">
        <v>701</v>
      </c>
      <c r="AA167" t="s">
        <v>783</v>
      </c>
      <c r="AB167">
        <v>329480</v>
      </c>
      <c r="AC167">
        <v>326702</v>
      </c>
      <c r="AD167">
        <v>378227</v>
      </c>
      <c r="AE167">
        <v>282855</v>
      </c>
      <c r="AF167">
        <v>266043</v>
      </c>
      <c r="AG167">
        <v>292451</v>
      </c>
      <c r="AH167">
        <v>220529</v>
      </c>
      <c r="AI167">
        <v>219879</v>
      </c>
      <c r="AJ167">
        <v>84126</v>
      </c>
      <c r="AK167">
        <v>91767</v>
      </c>
      <c r="AL167">
        <v>257162</v>
      </c>
      <c r="AM167">
        <v>183380</v>
      </c>
    </row>
    <row r="168" spans="1:39" x14ac:dyDescent="0.3">
      <c r="A168" t="s">
        <v>845</v>
      </c>
      <c r="B168" t="s">
        <v>4142</v>
      </c>
      <c r="C168" t="str">
        <f t="shared" si="21"/>
        <v>Cer 12:0:2/22:2</v>
      </c>
      <c r="D168" t="str">
        <f t="shared" si="22"/>
        <v>12:0:2/22:2</v>
      </c>
      <c r="E168" t="str" cm="1">
        <f t="array" ref="E168:F168">_xlfn.TEXTSPLIT(D168,"/")</f>
        <v>12:0:2</v>
      </c>
      <c r="F168" t="str">
        <v>22:2</v>
      </c>
      <c r="I168" cm="1">
        <f t="array" ref="I168:K168">IF(ISBLANK(E168), "", VALUE(_xlfn.TEXTSPLIT(E168,":")))</f>
        <v>12</v>
      </c>
      <c r="J168">
        <v>0</v>
      </c>
      <c r="K168">
        <v>2</v>
      </c>
      <c r="L168" cm="1">
        <f t="array" ref="L168:M168">IF(ISBLANK(F168), "", VALUE(_xlfn.TEXTSPLIT(F168,":")))</f>
        <v>22</v>
      </c>
      <c r="M168">
        <v>2</v>
      </c>
      <c r="O168" t="str" cm="1">
        <f t="array" ref="O168">IF(ISBLANK(G168), "", VALUE(_xlfn.TEXTSPLIT(G168,":")))</f>
        <v/>
      </c>
      <c r="Q168" t="str" cm="1">
        <f t="array" ref="Q168">IF(ISBLANK(H168), "", VALUE(_xlfn.TEXTSPLIT(H168,":")))</f>
        <v/>
      </c>
      <c r="S168">
        <f t="shared" si="23"/>
        <v>34</v>
      </c>
      <c r="T168">
        <f t="shared" si="24"/>
        <v>2</v>
      </c>
      <c r="U168">
        <f t="shared" si="25"/>
        <v>2</v>
      </c>
      <c r="V168" t="str">
        <f t="shared" si="26"/>
        <v>:2O</v>
      </c>
      <c r="W168" t="str">
        <f t="shared" si="27"/>
        <v>34:2:2O</v>
      </c>
      <c r="X168" t="str">
        <f t="shared" si="28"/>
        <v>Cer 34:2:2O</v>
      </c>
      <c r="Y168" t="str">
        <f t="shared" si="29"/>
        <v>Cer</v>
      </c>
      <c r="Z168" t="s">
        <v>701</v>
      </c>
      <c r="AA168" t="s">
        <v>846</v>
      </c>
      <c r="AB168">
        <v>807057</v>
      </c>
      <c r="AC168">
        <v>745519</v>
      </c>
      <c r="AD168">
        <v>968698</v>
      </c>
      <c r="AE168">
        <v>1015605</v>
      </c>
      <c r="AF168">
        <v>722101</v>
      </c>
      <c r="AG168">
        <v>826177</v>
      </c>
      <c r="AH168">
        <v>1622794</v>
      </c>
      <c r="AI168">
        <v>1049866</v>
      </c>
      <c r="AJ168">
        <v>1033379</v>
      </c>
      <c r="AK168">
        <v>880785</v>
      </c>
      <c r="AL168">
        <v>1298379</v>
      </c>
      <c r="AM168">
        <v>1302068</v>
      </c>
    </row>
    <row r="169" spans="1:39" x14ac:dyDescent="0.3">
      <c r="A169" t="s">
        <v>845</v>
      </c>
      <c r="B169" t="s">
        <v>4142</v>
      </c>
      <c r="C169" t="str">
        <f t="shared" si="21"/>
        <v>Cer 12:0:2/22:2</v>
      </c>
      <c r="D169" t="str">
        <f t="shared" si="22"/>
        <v>12:0:2/22:2</v>
      </c>
      <c r="E169" t="str" cm="1">
        <f t="array" ref="E169:F169">_xlfn.TEXTSPLIT(D169,"/")</f>
        <v>12:0:2</v>
      </c>
      <c r="F169" t="str">
        <v>22:2</v>
      </c>
      <c r="I169" cm="1">
        <f t="array" ref="I169:K169">IF(ISBLANK(E169), "", VALUE(_xlfn.TEXTSPLIT(E169,":")))</f>
        <v>12</v>
      </c>
      <c r="J169">
        <v>0</v>
      </c>
      <c r="K169">
        <v>2</v>
      </c>
      <c r="L169" cm="1">
        <f t="array" ref="L169:M169">IF(ISBLANK(F169), "", VALUE(_xlfn.TEXTSPLIT(F169,":")))</f>
        <v>22</v>
      </c>
      <c r="M169">
        <v>2</v>
      </c>
      <c r="O169" t="str" cm="1">
        <f t="array" ref="O169">IF(ISBLANK(G169), "", VALUE(_xlfn.TEXTSPLIT(G169,":")))</f>
        <v/>
      </c>
      <c r="Q169" t="str" cm="1">
        <f t="array" ref="Q169">IF(ISBLANK(H169), "", VALUE(_xlfn.TEXTSPLIT(H169,":")))</f>
        <v/>
      </c>
      <c r="S169">
        <f t="shared" si="23"/>
        <v>34</v>
      </c>
      <c r="T169">
        <f t="shared" si="24"/>
        <v>2</v>
      </c>
      <c r="U169">
        <f t="shared" si="25"/>
        <v>2</v>
      </c>
      <c r="V169" t="str">
        <f t="shared" si="26"/>
        <v>:2O</v>
      </c>
      <c r="W169" t="str">
        <f t="shared" si="27"/>
        <v>34:2:2O</v>
      </c>
      <c r="X169" t="str">
        <f t="shared" si="28"/>
        <v>Cer 34:2:2O</v>
      </c>
      <c r="Y169" t="str">
        <f t="shared" si="29"/>
        <v>Cer</v>
      </c>
      <c r="Z169" t="s">
        <v>701</v>
      </c>
      <c r="AA169" t="s">
        <v>846</v>
      </c>
      <c r="AB169">
        <v>51336</v>
      </c>
      <c r="AC169">
        <v>63417</v>
      </c>
      <c r="AD169">
        <v>87382</v>
      </c>
      <c r="AE169">
        <v>165682</v>
      </c>
      <c r="AF169">
        <v>77754</v>
      </c>
      <c r="AG169">
        <v>104642</v>
      </c>
      <c r="AH169">
        <v>189192</v>
      </c>
      <c r="AI169">
        <v>84781</v>
      </c>
      <c r="AJ169">
        <v>119621</v>
      </c>
      <c r="AK169">
        <v>101080</v>
      </c>
      <c r="AL169">
        <v>109177</v>
      </c>
      <c r="AM169">
        <v>142520</v>
      </c>
    </row>
    <row r="170" spans="1:39" x14ac:dyDescent="0.3">
      <c r="A170" t="s">
        <v>851</v>
      </c>
      <c r="B170" t="s">
        <v>4143</v>
      </c>
      <c r="C170" t="str">
        <f t="shared" si="21"/>
        <v>Cer 12:0:2/22:1</v>
      </c>
      <c r="D170" t="str">
        <f t="shared" si="22"/>
        <v>12:0:2/22:1</v>
      </c>
      <c r="E170" t="str" cm="1">
        <f t="array" ref="E170:F170">_xlfn.TEXTSPLIT(D170,"/")</f>
        <v>12:0:2</v>
      </c>
      <c r="F170" t="str">
        <v>22:1</v>
      </c>
      <c r="I170" cm="1">
        <f t="array" ref="I170:K170">IF(ISBLANK(E170), "", VALUE(_xlfn.TEXTSPLIT(E170,":")))</f>
        <v>12</v>
      </c>
      <c r="J170">
        <v>0</v>
      </c>
      <c r="K170">
        <v>2</v>
      </c>
      <c r="L170" cm="1">
        <f t="array" ref="L170:M170">IF(ISBLANK(F170), "", VALUE(_xlfn.TEXTSPLIT(F170,":")))</f>
        <v>22</v>
      </c>
      <c r="M170">
        <v>1</v>
      </c>
      <c r="O170" t="str" cm="1">
        <f t="array" ref="O170">IF(ISBLANK(G170), "", VALUE(_xlfn.TEXTSPLIT(G170,":")))</f>
        <v/>
      </c>
      <c r="Q170" t="str" cm="1">
        <f t="array" ref="Q170">IF(ISBLANK(H170), "", VALUE(_xlfn.TEXTSPLIT(H170,":")))</f>
        <v/>
      </c>
      <c r="S170">
        <f t="shared" si="23"/>
        <v>34</v>
      </c>
      <c r="T170">
        <f t="shared" si="24"/>
        <v>1</v>
      </c>
      <c r="U170">
        <f t="shared" si="25"/>
        <v>2</v>
      </c>
      <c r="V170" t="str">
        <f t="shared" si="26"/>
        <v>:2O</v>
      </c>
      <c r="W170" t="str">
        <f t="shared" si="27"/>
        <v>34:1:2O</v>
      </c>
      <c r="X170" t="str">
        <f t="shared" si="28"/>
        <v>Cer 34:1:2O</v>
      </c>
      <c r="Y170" t="str">
        <f t="shared" si="29"/>
        <v>Cer</v>
      </c>
      <c r="Z170" t="s">
        <v>701</v>
      </c>
      <c r="AA170" t="s">
        <v>852</v>
      </c>
      <c r="AB170">
        <v>260932</v>
      </c>
      <c r="AC170">
        <v>325270</v>
      </c>
      <c r="AD170">
        <v>310580</v>
      </c>
      <c r="AE170">
        <v>363821</v>
      </c>
      <c r="AF170">
        <v>307346</v>
      </c>
      <c r="AG170">
        <v>321109</v>
      </c>
      <c r="AH170">
        <v>362646</v>
      </c>
      <c r="AI170">
        <v>318016</v>
      </c>
      <c r="AJ170">
        <v>373135</v>
      </c>
      <c r="AK170">
        <v>249198</v>
      </c>
      <c r="AL170">
        <v>249931</v>
      </c>
      <c r="AM170">
        <v>293398</v>
      </c>
    </row>
    <row r="171" spans="1:39" x14ac:dyDescent="0.3">
      <c r="A171" t="s">
        <v>722</v>
      </c>
      <c r="B171" t="s">
        <v>4135</v>
      </c>
      <c r="C171" t="str">
        <f t="shared" si="21"/>
        <v>Cer 12:0:2/18:3</v>
      </c>
      <c r="D171" t="str">
        <f t="shared" si="22"/>
        <v>12:0:2/18:3</v>
      </c>
      <c r="E171" t="str" cm="1">
        <f t="array" ref="E171:F171">_xlfn.TEXTSPLIT(D171,"/")</f>
        <v>12:0:2</v>
      </c>
      <c r="F171" t="str">
        <v>18:3</v>
      </c>
      <c r="I171" cm="1">
        <f t="array" ref="I171:K171">IF(ISBLANK(E171), "", VALUE(_xlfn.TEXTSPLIT(E171,":")))</f>
        <v>12</v>
      </c>
      <c r="J171">
        <v>0</v>
      </c>
      <c r="K171">
        <v>2</v>
      </c>
      <c r="L171" cm="1">
        <f t="array" ref="L171:M171">IF(ISBLANK(F171), "", VALUE(_xlfn.TEXTSPLIT(F171,":")))</f>
        <v>18</v>
      </c>
      <c r="M171">
        <v>3</v>
      </c>
      <c r="O171" t="str" cm="1">
        <f t="array" ref="O171">IF(ISBLANK(G171), "", VALUE(_xlfn.TEXTSPLIT(G171,":")))</f>
        <v/>
      </c>
      <c r="Q171" t="str" cm="1">
        <f t="array" ref="Q171">IF(ISBLANK(H171), "", VALUE(_xlfn.TEXTSPLIT(H171,":")))</f>
        <v/>
      </c>
      <c r="S171">
        <f t="shared" si="23"/>
        <v>30</v>
      </c>
      <c r="T171">
        <f t="shared" si="24"/>
        <v>3</v>
      </c>
      <c r="U171">
        <f t="shared" si="25"/>
        <v>2</v>
      </c>
      <c r="V171" t="str">
        <f t="shared" si="26"/>
        <v>:2O</v>
      </c>
      <c r="W171" t="str">
        <f t="shared" si="27"/>
        <v>30:3:2O</v>
      </c>
      <c r="X171" t="str">
        <f t="shared" si="28"/>
        <v>Cer 30:3:2O</v>
      </c>
      <c r="Y171" t="str">
        <f t="shared" si="29"/>
        <v>Cer</v>
      </c>
      <c r="Z171" t="s">
        <v>701</v>
      </c>
      <c r="AA171" t="s">
        <v>723</v>
      </c>
      <c r="AB171">
        <v>89345</v>
      </c>
      <c r="AC171">
        <v>388918</v>
      </c>
      <c r="AD171">
        <v>335319</v>
      </c>
      <c r="AE171">
        <v>111745</v>
      </c>
      <c r="AF171">
        <v>89973</v>
      </c>
      <c r="AG171">
        <v>31473</v>
      </c>
      <c r="AH171">
        <v>24259</v>
      </c>
      <c r="AI171">
        <v>51512</v>
      </c>
      <c r="AJ171">
        <v>0</v>
      </c>
      <c r="AK171">
        <v>0</v>
      </c>
      <c r="AL171">
        <v>63503</v>
      </c>
      <c r="AM171">
        <v>0</v>
      </c>
    </row>
    <row r="172" spans="1:39" x14ac:dyDescent="0.3">
      <c r="A172" t="s">
        <v>851</v>
      </c>
      <c r="B172" t="s">
        <v>4143</v>
      </c>
      <c r="C172" t="str">
        <f t="shared" si="21"/>
        <v>Cer 12:0:2/22:1</v>
      </c>
      <c r="D172" t="str">
        <f t="shared" si="22"/>
        <v>12:0:2/22:1</v>
      </c>
      <c r="E172" t="str" cm="1">
        <f t="array" ref="E172:F172">_xlfn.TEXTSPLIT(D172,"/")</f>
        <v>12:0:2</v>
      </c>
      <c r="F172" t="str">
        <v>22:1</v>
      </c>
      <c r="I172" cm="1">
        <f t="array" ref="I172:K172">IF(ISBLANK(E172), "", VALUE(_xlfn.TEXTSPLIT(E172,":")))</f>
        <v>12</v>
      </c>
      <c r="J172">
        <v>0</v>
      </c>
      <c r="K172">
        <v>2</v>
      </c>
      <c r="L172" cm="1">
        <f t="array" ref="L172:M172">IF(ISBLANK(F172), "", VALUE(_xlfn.TEXTSPLIT(F172,":")))</f>
        <v>22</v>
      </c>
      <c r="M172">
        <v>1</v>
      </c>
      <c r="O172" t="str" cm="1">
        <f t="array" ref="O172">IF(ISBLANK(G172), "", VALUE(_xlfn.TEXTSPLIT(G172,":")))</f>
        <v/>
      </c>
      <c r="Q172" t="str" cm="1">
        <f t="array" ref="Q172">IF(ISBLANK(H172), "", VALUE(_xlfn.TEXTSPLIT(H172,":")))</f>
        <v/>
      </c>
      <c r="S172">
        <f t="shared" si="23"/>
        <v>34</v>
      </c>
      <c r="T172">
        <f t="shared" si="24"/>
        <v>1</v>
      </c>
      <c r="U172">
        <f t="shared" si="25"/>
        <v>2</v>
      </c>
      <c r="V172" t="str">
        <f t="shared" si="26"/>
        <v>:2O</v>
      </c>
      <c r="W172" t="str">
        <f t="shared" si="27"/>
        <v>34:1:2O</v>
      </c>
      <c r="X172" t="str">
        <f t="shared" si="28"/>
        <v>Cer 34:1:2O</v>
      </c>
      <c r="Y172" t="str">
        <f t="shared" si="29"/>
        <v>Cer</v>
      </c>
      <c r="Z172" t="s">
        <v>701</v>
      </c>
      <c r="AA172" t="s">
        <v>852</v>
      </c>
      <c r="AB172">
        <v>217001</v>
      </c>
      <c r="AC172">
        <v>152083</v>
      </c>
      <c r="AD172">
        <v>201517</v>
      </c>
      <c r="AE172">
        <v>193858</v>
      </c>
      <c r="AF172">
        <v>225203</v>
      </c>
      <c r="AG172">
        <v>176372</v>
      </c>
      <c r="AH172">
        <v>253988</v>
      </c>
      <c r="AI172">
        <v>265651</v>
      </c>
      <c r="AJ172">
        <v>256697</v>
      </c>
      <c r="AK172">
        <v>177808</v>
      </c>
      <c r="AL172">
        <v>206384</v>
      </c>
      <c r="AM172">
        <v>204938</v>
      </c>
    </row>
    <row r="173" spans="1:39" x14ac:dyDescent="0.3">
      <c r="A173" t="s">
        <v>885</v>
      </c>
      <c r="B173" t="s">
        <v>4144</v>
      </c>
      <c r="C173" t="str">
        <f t="shared" si="21"/>
        <v>Cer 13:0:2/22:2</v>
      </c>
      <c r="D173" t="str">
        <f t="shared" si="22"/>
        <v>13:0:2/22:2</v>
      </c>
      <c r="E173" t="str" cm="1">
        <f t="array" ref="E173:F173">_xlfn.TEXTSPLIT(D173,"/")</f>
        <v>13:0:2</v>
      </c>
      <c r="F173" t="str">
        <v>22:2</v>
      </c>
      <c r="I173" cm="1">
        <f t="array" ref="I173:K173">IF(ISBLANK(E173), "", VALUE(_xlfn.TEXTSPLIT(E173,":")))</f>
        <v>13</v>
      </c>
      <c r="J173">
        <v>0</v>
      </c>
      <c r="K173">
        <v>2</v>
      </c>
      <c r="L173" cm="1">
        <f t="array" ref="L173:M173">IF(ISBLANK(F173), "", VALUE(_xlfn.TEXTSPLIT(F173,":")))</f>
        <v>22</v>
      </c>
      <c r="M173">
        <v>2</v>
      </c>
      <c r="O173" t="str" cm="1">
        <f t="array" ref="O173">IF(ISBLANK(G173), "", VALUE(_xlfn.TEXTSPLIT(G173,":")))</f>
        <v/>
      </c>
      <c r="Q173" t="str" cm="1">
        <f t="array" ref="Q173">IF(ISBLANK(H173), "", VALUE(_xlfn.TEXTSPLIT(H173,":")))</f>
        <v/>
      </c>
      <c r="S173">
        <f t="shared" si="23"/>
        <v>35</v>
      </c>
      <c r="T173">
        <f t="shared" si="24"/>
        <v>2</v>
      </c>
      <c r="U173">
        <f t="shared" si="25"/>
        <v>2</v>
      </c>
      <c r="V173" t="str">
        <f t="shared" si="26"/>
        <v>:2O</v>
      </c>
      <c r="W173" t="str">
        <f t="shared" si="27"/>
        <v>35:2:2O</v>
      </c>
      <c r="X173" t="str">
        <f t="shared" si="28"/>
        <v>Cer 35:2:2O</v>
      </c>
      <c r="Y173" t="str">
        <f t="shared" si="29"/>
        <v>Cer</v>
      </c>
      <c r="Z173" t="s">
        <v>701</v>
      </c>
      <c r="AA173" t="s">
        <v>886</v>
      </c>
      <c r="AB173">
        <v>8028</v>
      </c>
      <c r="AC173">
        <v>15212</v>
      </c>
      <c r="AD173">
        <v>65282</v>
      </c>
      <c r="AE173">
        <v>45980</v>
      </c>
      <c r="AF173">
        <v>14765</v>
      </c>
      <c r="AG173">
        <v>16338</v>
      </c>
      <c r="AH173">
        <v>73260</v>
      </c>
      <c r="AI173">
        <v>25743</v>
      </c>
      <c r="AJ173">
        <v>19232</v>
      </c>
      <c r="AK173">
        <v>19138</v>
      </c>
      <c r="AL173">
        <v>51413</v>
      </c>
      <c r="AM173">
        <v>104478</v>
      </c>
    </row>
    <row r="174" spans="1:39" x14ac:dyDescent="0.3">
      <c r="A174" t="s">
        <v>1080</v>
      </c>
      <c r="B174" t="s">
        <v>4161</v>
      </c>
      <c r="C174" t="str">
        <f t="shared" si="21"/>
        <v>Cer 19:2:3/15:0</v>
      </c>
      <c r="D174" t="str">
        <f t="shared" si="22"/>
        <v>19:2:3/15:0</v>
      </c>
      <c r="E174" t="str" cm="1">
        <f t="array" ref="E174:F174">_xlfn.TEXTSPLIT(D174,"/")</f>
        <v>19:2:3</v>
      </c>
      <c r="F174" t="str">
        <v>15:0</v>
      </c>
      <c r="I174" cm="1">
        <f t="array" ref="I174:K174">IF(ISBLANK(E174), "", VALUE(_xlfn.TEXTSPLIT(E174,":")))</f>
        <v>19</v>
      </c>
      <c r="J174">
        <v>2</v>
      </c>
      <c r="K174">
        <v>3</v>
      </c>
      <c r="L174" cm="1">
        <f t="array" ref="L174:M174">IF(ISBLANK(F174), "", VALUE(_xlfn.TEXTSPLIT(F174,":")))</f>
        <v>15</v>
      </c>
      <c r="M174">
        <v>0</v>
      </c>
      <c r="O174" t="str" cm="1">
        <f t="array" ref="O174">IF(ISBLANK(G174), "", VALUE(_xlfn.TEXTSPLIT(G174,":")))</f>
        <v/>
      </c>
      <c r="Q174" t="str" cm="1">
        <f t="array" ref="Q174">IF(ISBLANK(H174), "", VALUE(_xlfn.TEXTSPLIT(H174,":")))</f>
        <v/>
      </c>
      <c r="S174">
        <f t="shared" si="23"/>
        <v>34</v>
      </c>
      <c r="T174">
        <f t="shared" si="24"/>
        <v>2</v>
      </c>
      <c r="U174">
        <f t="shared" si="25"/>
        <v>3</v>
      </c>
      <c r="V174" t="str">
        <f t="shared" si="26"/>
        <v>:3O</v>
      </c>
      <c r="W174" t="str">
        <f t="shared" si="27"/>
        <v>34:2:3O</v>
      </c>
      <c r="X174" t="str">
        <f t="shared" si="28"/>
        <v>Cer 34:2:3O</v>
      </c>
      <c r="Y174" t="str">
        <f t="shared" si="29"/>
        <v>Cer</v>
      </c>
      <c r="Z174" t="s">
        <v>1010</v>
      </c>
      <c r="AA174" t="s">
        <v>1075</v>
      </c>
      <c r="AB174">
        <v>6956882</v>
      </c>
      <c r="AC174">
        <v>8740977</v>
      </c>
      <c r="AD174">
        <v>9124651</v>
      </c>
      <c r="AE174">
        <v>6572899</v>
      </c>
      <c r="AF174">
        <v>7580227</v>
      </c>
      <c r="AG174">
        <v>7074850</v>
      </c>
      <c r="AH174">
        <v>5716850</v>
      </c>
      <c r="AI174">
        <v>6463750</v>
      </c>
      <c r="AJ174">
        <v>5082532</v>
      </c>
      <c r="AK174">
        <v>5129404</v>
      </c>
      <c r="AL174">
        <v>5791087</v>
      </c>
      <c r="AM174">
        <v>5239150</v>
      </c>
    </row>
    <row r="175" spans="1:39" x14ac:dyDescent="0.3">
      <c r="A175" t="s">
        <v>1009</v>
      </c>
      <c r="B175" t="s">
        <v>4162</v>
      </c>
      <c r="C175" t="str">
        <f t="shared" si="21"/>
        <v>Cer 18:2:3/15:0</v>
      </c>
      <c r="D175" t="str">
        <f t="shared" si="22"/>
        <v>18:2:3/15:0</v>
      </c>
      <c r="E175" t="str" cm="1">
        <f t="array" ref="E175:F175">_xlfn.TEXTSPLIT(D175,"/")</f>
        <v>18:2:3</v>
      </c>
      <c r="F175" t="str">
        <v>15:0</v>
      </c>
      <c r="I175" cm="1">
        <f t="array" ref="I175:K175">IF(ISBLANK(E175), "", VALUE(_xlfn.TEXTSPLIT(E175,":")))</f>
        <v>18</v>
      </c>
      <c r="J175">
        <v>2</v>
      </c>
      <c r="K175">
        <v>3</v>
      </c>
      <c r="L175" cm="1">
        <f t="array" ref="L175:M175">IF(ISBLANK(F175), "", VALUE(_xlfn.TEXTSPLIT(F175,":")))</f>
        <v>15</v>
      </c>
      <c r="M175">
        <v>0</v>
      </c>
      <c r="O175" t="str" cm="1">
        <f t="array" ref="O175">IF(ISBLANK(G175), "", VALUE(_xlfn.TEXTSPLIT(G175,":")))</f>
        <v/>
      </c>
      <c r="Q175" t="str" cm="1">
        <f t="array" ref="Q175">IF(ISBLANK(H175), "", VALUE(_xlfn.TEXTSPLIT(H175,":")))</f>
        <v/>
      </c>
      <c r="S175">
        <f t="shared" si="23"/>
        <v>33</v>
      </c>
      <c r="T175">
        <f t="shared" si="24"/>
        <v>2</v>
      </c>
      <c r="U175">
        <f t="shared" si="25"/>
        <v>3</v>
      </c>
      <c r="V175" t="str">
        <f t="shared" si="26"/>
        <v>:3O</v>
      </c>
      <c r="W175" t="str">
        <f t="shared" si="27"/>
        <v>33:2:3O</v>
      </c>
      <c r="X175" t="str">
        <f t="shared" si="28"/>
        <v>Cer 33:2:3O</v>
      </c>
      <c r="Y175" t="str">
        <f t="shared" si="29"/>
        <v>Cer</v>
      </c>
      <c r="Z175" t="s">
        <v>1010</v>
      </c>
      <c r="AA175" t="s">
        <v>1003</v>
      </c>
      <c r="AB175">
        <v>5616282</v>
      </c>
      <c r="AC175">
        <v>6594567</v>
      </c>
      <c r="AD175">
        <v>6923710</v>
      </c>
      <c r="AE175">
        <v>6881561</v>
      </c>
      <c r="AF175">
        <v>6780413</v>
      </c>
      <c r="AG175">
        <v>6977794</v>
      </c>
      <c r="AH175">
        <v>6142827</v>
      </c>
      <c r="AI175">
        <v>6654797</v>
      </c>
      <c r="AJ175">
        <v>5560078</v>
      </c>
      <c r="AK175">
        <v>5793030</v>
      </c>
      <c r="AL175">
        <v>6902134</v>
      </c>
      <c r="AM175">
        <v>5971410</v>
      </c>
    </row>
    <row r="176" spans="1:39" x14ac:dyDescent="0.3">
      <c r="A176" t="s">
        <v>1115</v>
      </c>
      <c r="B176" t="s">
        <v>4163</v>
      </c>
      <c r="C176" t="str">
        <f t="shared" si="21"/>
        <v>Cer 18:0:3/16:0</v>
      </c>
      <c r="D176" t="str">
        <f t="shared" si="22"/>
        <v>18:0:3/16:0</v>
      </c>
      <c r="E176" t="str" cm="1">
        <f t="array" ref="E176:F176">_xlfn.TEXTSPLIT(D176,"/")</f>
        <v>18:0:3</v>
      </c>
      <c r="F176" t="str">
        <v>16:0</v>
      </c>
      <c r="I176" cm="1">
        <f t="array" ref="I176:K176">IF(ISBLANK(E176), "", VALUE(_xlfn.TEXTSPLIT(E176,":")))</f>
        <v>18</v>
      </c>
      <c r="J176">
        <v>0</v>
      </c>
      <c r="K176">
        <v>3</v>
      </c>
      <c r="L176" cm="1">
        <f t="array" ref="L176:M176">IF(ISBLANK(F176), "", VALUE(_xlfn.TEXTSPLIT(F176,":")))</f>
        <v>16</v>
      </c>
      <c r="M176">
        <v>0</v>
      </c>
      <c r="O176" t="str" cm="1">
        <f t="array" ref="O176">IF(ISBLANK(G176), "", VALUE(_xlfn.TEXTSPLIT(G176,":")))</f>
        <v/>
      </c>
      <c r="Q176" t="str" cm="1">
        <f t="array" ref="Q176">IF(ISBLANK(H176), "", VALUE(_xlfn.TEXTSPLIT(H176,":")))</f>
        <v/>
      </c>
      <c r="S176">
        <f t="shared" si="23"/>
        <v>34</v>
      </c>
      <c r="T176">
        <f t="shared" si="24"/>
        <v>0</v>
      </c>
      <c r="U176">
        <f t="shared" si="25"/>
        <v>3</v>
      </c>
      <c r="V176" t="str">
        <f t="shared" si="26"/>
        <v>:3O</v>
      </c>
      <c r="W176" t="str">
        <f t="shared" si="27"/>
        <v>34:0:3O</v>
      </c>
      <c r="X176" t="str">
        <f t="shared" si="28"/>
        <v>Cer 34:0:3O</v>
      </c>
      <c r="Y176" t="str">
        <f t="shared" si="29"/>
        <v>Cer</v>
      </c>
      <c r="Z176" t="s">
        <v>1010</v>
      </c>
      <c r="AA176" t="s">
        <v>1105</v>
      </c>
      <c r="AB176">
        <v>152354376</v>
      </c>
      <c r="AC176">
        <v>192527488</v>
      </c>
      <c r="AD176">
        <v>210938081</v>
      </c>
      <c r="AE176">
        <v>155318135</v>
      </c>
      <c r="AF176">
        <v>177205594</v>
      </c>
      <c r="AG176">
        <v>170770285</v>
      </c>
      <c r="AH176">
        <v>207408749</v>
      </c>
      <c r="AI176">
        <v>218417882</v>
      </c>
      <c r="AJ176">
        <v>182840181</v>
      </c>
      <c r="AK176">
        <v>168674846</v>
      </c>
      <c r="AL176">
        <v>187169246</v>
      </c>
      <c r="AM176">
        <v>172135040</v>
      </c>
    </row>
    <row r="177" spans="1:39" x14ac:dyDescent="0.3">
      <c r="A177" s="13" t="s">
        <v>1941</v>
      </c>
      <c r="B177" s="13" t="s">
        <v>4145</v>
      </c>
      <c r="C177" t="str">
        <f t="shared" si="21"/>
        <v>CerP 12:1:2/28:5</v>
      </c>
      <c r="D177" t="str">
        <f t="shared" si="22"/>
        <v>12:1:2/28:5</v>
      </c>
      <c r="E177" t="str" cm="1">
        <f t="array" ref="E177:F177">_xlfn.TEXTSPLIT(D177,"/")</f>
        <v>12:1:2</v>
      </c>
      <c r="F177" t="str">
        <v>28:5</v>
      </c>
      <c r="I177" cm="1">
        <f t="array" ref="I177:K177">IF(ISBLANK(E177), "", VALUE(_xlfn.TEXTSPLIT(E177,":")))</f>
        <v>12</v>
      </c>
      <c r="J177">
        <v>1</v>
      </c>
      <c r="K177">
        <v>2</v>
      </c>
      <c r="L177" cm="1">
        <f t="array" ref="L177:M177">IF(ISBLANK(F177), "", VALUE(_xlfn.TEXTSPLIT(F177,":")))</f>
        <v>28</v>
      </c>
      <c r="M177">
        <v>5</v>
      </c>
      <c r="O177" t="str" cm="1">
        <f t="array" ref="O177">IF(ISBLANK(G177), "", VALUE(_xlfn.TEXTSPLIT(G177,":")))</f>
        <v/>
      </c>
      <c r="Q177" t="str" cm="1">
        <f t="array" ref="Q177">IF(ISBLANK(H177), "", VALUE(_xlfn.TEXTSPLIT(H177,":")))</f>
        <v/>
      </c>
      <c r="S177">
        <f t="shared" si="23"/>
        <v>40</v>
      </c>
      <c r="T177">
        <f t="shared" si="24"/>
        <v>6</v>
      </c>
      <c r="U177">
        <f t="shared" si="25"/>
        <v>2</v>
      </c>
      <c r="V177" t="str">
        <f t="shared" si="26"/>
        <v>:2O</v>
      </c>
      <c r="W177" t="str">
        <f t="shared" si="27"/>
        <v>40:6:2O</v>
      </c>
      <c r="X177" t="str">
        <f t="shared" si="28"/>
        <v>CerP 40:6:2O</v>
      </c>
      <c r="Y177" t="str">
        <f t="shared" si="29"/>
        <v>CerP</v>
      </c>
      <c r="Z177" s="13" t="s">
        <v>773</v>
      </c>
      <c r="AA177" s="13" t="s">
        <v>1942</v>
      </c>
      <c r="AB177" s="13">
        <v>401051</v>
      </c>
      <c r="AC177" s="13">
        <v>407260</v>
      </c>
      <c r="AD177" s="13">
        <v>297825</v>
      </c>
      <c r="AE177" s="13">
        <v>353012</v>
      </c>
      <c r="AF177" s="13">
        <v>423122</v>
      </c>
      <c r="AG177" s="13">
        <v>336569</v>
      </c>
      <c r="AH177" s="13">
        <v>496922</v>
      </c>
      <c r="AI177" s="13">
        <v>579764</v>
      </c>
      <c r="AJ177" s="13">
        <v>426035</v>
      </c>
      <c r="AK177" s="13">
        <v>539812</v>
      </c>
      <c r="AL177" s="13">
        <v>593511</v>
      </c>
      <c r="AM177" s="13">
        <v>660460</v>
      </c>
    </row>
    <row r="178" spans="1:39" x14ac:dyDescent="0.3">
      <c r="A178" s="13" t="s">
        <v>771</v>
      </c>
      <c r="B178" s="13" t="s">
        <v>4146</v>
      </c>
      <c r="C178" t="str">
        <f t="shared" si="21"/>
        <v>CerP 12:1:2/14:1</v>
      </c>
      <c r="D178" t="str">
        <f t="shared" si="22"/>
        <v>12:1:2/14:1</v>
      </c>
      <c r="E178" t="str" cm="1">
        <f t="array" ref="E178:F178">_xlfn.TEXTSPLIT(D178,"/")</f>
        <v>12:1:2</v>
      </c>
      <c r="F178" t="str">
        <v>14:1</v>
      </c>
      <c r="I178" cm="1">
        <f t="array" ref="I178:K178">IF(ISBLANK(E178), "", VALUE(_xlfn.TEXTSPLIT(E178,":")))</f>
        <v>12</v>
      </c>
      <c r="J178">
        <v>1</v>
      </c>
      <c r="K178">
        <v>2</v>
      </c>
      <c r="L178" cm="1">
        <f t="array" ref="L178:M178">IF(ISBLANK(F178), "", VALUE(_xlfn.TEXTSPLIT(F178,":")))</f>
        <v>14</v>
      </c>
      <c r="M178">
        <v>1</v>
      </c>
      <c r="O178" t="str" cm="1">
        <f t="array" ref="O178">IF(ISBLANK(G178), "", VALUE(_xlfn.TEXTSPLIT(G178,":")))</f>
        <v/>
      </c>
      <c r="Q178" t="str" cm="1">
        <f t="array" ref="Q178">IF(ISBLANK(H178), "", VALUE(_xlfn.TEXTSPLIT(H178,":")))</f>
        <v/>
      </c>
      <c r="S178">
        <f t="shared" si="23"/>
        <v>26</v>
      </c>
      <c r="T178">
        <f t="shared" si="24"/>
        <v>2</v>
      </c>
      <c r="U178">
        <f t="shared" si="25"/>
        <v>2</v>
      </c>
      <c r="V178" t="str">
        <f t="shared" si="26"/>
        <v>:2O</v>
      </c>
      <c r="W178" t="str">
        <f t="shared" si="27"/>
        <v>26:2:2O</v>
      </c>
      <c r="X178" t="str">
        <f t="shared" si="28"/>
        <v>CerP 26:2:2O</v>
      </c>
      <c r="Y178" t="str">
        <f t="shared" si="29"/>
        <v>CerP</v>
      </c>
      <c r="Z178" s="13" t="s">
        <v>773</v>
      </c>
      <c r="AA178" s="13" t="s">
        <v>772</v>
      </c>
      <c r="AB178" s="13">
        <v>77018</v>
      </c>
      <c r="AC178" s="13">
        <v>67944</v>
      </c>
      <c r="AD178" s="13">
        <v>58714</v>
      </c>
      <c r="AE178" s="13">
        <v>56878</v>
      </c>
      <c r="AF178" s="13">
        <v>31633</v>
      </c>
      <c r="AG178" s="13">
        <v>38957</v>
      </c>
      <c r="AH178" s="13">
        <v>36686</v>
      </c>
      <c r="AI178" s="13">
        <v>26659</v>
      </c>
      <c r="AJ178" s="13">
        <v>14164</v>
      </c>
      <c r="AK178" s="13">
        <v>7334</v>
      </c>
      <c r="AL178" s="13">
        <v>18600</v>
      </c>
      <c r="AM178" s="13">
        <v>21811</v>
      </c>
    </row>
    <row r="179" spans="1:39" x14ac:dyDescent="0.3">
      <c r="A179" s="13" t="s">
        <v>934</v>
      </c>
      <c r="B179" s="13" t="s">
        <v>4147</v>
      </c>
      <c r="C179" t="str">
        <f t="shared" si="21"/>
        <v>CerP 12:1:2/19:4</v>
      </c>
      <c r="D179" t="str">
        <f t="shared" si="22"/>
        <v>12:1:2/19:4</v>
      </c>
      <c r="E179" t="str" cm="1">
        <f t="array" ref="E179:F179">_xlfn.TEXTSPLIT(D179,"/")</f>
        <v>12:1:2</v>
      </c>
      <c r="F179" t="str">
        <v>19:4</v>
      </c>
      <c r="I179" cm="1">
        <f t="array" ref="I179:K179">IF(ISBLANK(E179), "", VALUE(_xlfn.TEXTSPLIT(E179,":")))</f>
        <v>12</v>
      </c>
      <c r="J179">
        <v>1</v>
      </c>
      <c r="K179">
        <v>2</v>
      </c>
      <c r="L179" cm="1">
        <f t="array" ref="L179:M179">IF(ISBLANK(F179), "", VALUE(_xlfn.TEXTSPLIT(F179,":")))</f>
        <v>19</v>
      </c>
      <c r="M179">
        <v>4</v>
      </c>
      <c r="O179" t="str" cm="1">
        <f t="array" ref="O179">IF(ISBLANK(G179), "", VALUE(_xlfn.TEXTSPLIT(G179,":")))</f>
        <v/>
      </c>
      <c r="Q179" t="str" cm="1">
        <f t="array" ref="Q179">IF(ISBLANK(H179), "", VALUE(_xlfn.TEXTSPLIT(H179,":")))</f>
        <v/>
      </c>
      <c r="S179">
        <f t="shared" si="23"/>
        <v>31</v>
      </c>
      <c r="T179">
        <f t="shared" si="24"/>
        <v>5</v>
      </c>
      <c r="U179">
        <f t="shared" si="25"/>
        <v>2</v>
      </c>
      <c r="V179" t="str">
        <f t="shared" si="26"/>
        <v>:2O</v>
      </c>
      <c r="W179" t="str">
        <f t="shared" si="27"/>
        <v>31:5:2O</v>
      </c>
      <c r="X179" t="str">
        <f t="shared" si="28"/>
        <v>CerP 31:5:2O</v>
      </c>
      <c r="Y179" t="str">
        <f t="shared" si="29"/>
        <v>CerP</v>
      </c>
      <c r="Z179" s="13" t="s">
        <v>773</v>
      </c>
      <c r="AA179" s="13" t="s">
        <v>935</v>
      </c>
      <c r="AB179" s="13">
        <v>15552</v>
      </c>
      <c r="AC179" s="13">
        <v>58231</v>
      </c>
      <c r="AD179" s="13">
        <v>49769</v>
      </c>
      <c r="AE179" s="13">
        <v>20038</v>
      </c>
      <c r="AF179" s="13">
        <v>0</v>
      </c>
      <c r="AG179" s="13">
        <v>20497</v>
      </c>
      <c r="AH179" s="13">
        <v>4585</v>
      </c>
      <c r="AI179" s="13">
        <v>4874</v>
      </c>
      <c r="AJ179" s="13">
        <v>10943</v>
      </c>
      <c r="AK179" s="13">
        <v>0</v>
      </c>
      <c r="AL179" s="13">
        <v>19528</v>
      </c>
      <c r="AM179" s="13">
        <v>54342</v>
      </c>
    </row>
    <row r="180" spans="1:39" x14ac:dyDescent="0.3">
      <c r="A180" t="s">
        <v>934</v>
      </c>
      <c r="B180" t="s">
        <v>4147</v>
      </c>
      <c r="C180" t="str">
        <f t="shared" si="21"/>
        <v>CerP 12:1:2/19:4</v>
      </c>
      <c r="D180" t="str">
        <f t="shared" si="22"/>
        <v>12:1:2/19:4</v>
      </c>
      <c r="E180" t="str" cm="1">
        <f t="array" ref="E180:F180">_xlfn.TEXTSPLIT(D180,"/")</f>
        <v>12:1:2</v>
      </c>
      <c r="F180" t="str">
        <v>19:4</v>
      </c>
      <c r="I180" cm="1">
        <f t="array" ref="I180:K180">IF(ISBLANK(E180), "", VALUE(_xlfn.TEXTSPLIT(E180,":")))</f>
        <v>12</v>
      </c>
      <c r="J180">
        <v>1</v>
      </c>
      <c r="K180">
        <v>2</v>
      </c>
      <c r="L180" cm="1">
        <f t="array" ref="L180:M180">IF(ISBLANK(F180), "", VALUE(_xlfn.TEXTSPLIT(F180,":")))</f>
        <v>19</v>
      </c>
      <c r="M180">
        <v>4</v>
      </c>
      <c r="O180" t="str" cm="1">
        <f t="array" ref="O180">IF(ISBLANK(G180), "", VALUE(_xlfn.TEXTSPLIT(G180,":")))</f>
        <v/>
      </c>
      <c r="Q180" t="str" cm="1">
        <f t="array" ref="Q180">IF(ISBLANK(H180), "", VALUE(_xlfn.TEXTSPLIT(H180,":")))</f>
        <v/>
      </c>
      <c r="S180">
        <f t="shared" si="23"/>
        <v>31</v>
      </c>
      <c r="T180">
        <f t="shared" si="24"/>
        <v>5</v>
      </c>
      <c r="U180">
        <f t="shared" si="25"/>
        <v>2</v>
      </c>
      <c r="V180" t="str">
        <f t="shared" si="26"/>
        <v>:2O</v>
      </c>
      <c r="W180" t="str">
        <f t="shared" si="27"/>
        <v>31:5:2O</v>
      </c>
      <c r="X180" t="str">
        <f t="shared" si="28"/>
        <v>CerP 31:5:2O</v>
      </c>
      <c r="Y180" t="str">
        <f t="shared" si="29"/>
        <v>CerP</v>
      </c>
      <c r="Z180" t="s">
        <v>773</v>
      </c>
      <c r="AA180" t="s">
        <v>935</v>
      </c>
      <c r="AB180">
        <v>486223</v>
      </c>
      <c r="AC180">
        <v>1060832</v>
      </c>
      <c r="AD180">
        <v>653366</v>
      </c>
      <c r="AE180">
        <v>371793</v>
      </c>
      <c r="AF180">
        <v>186175</v>
      </c>
      <c r="AG180">
        <v>312484</v>
      </c>
      <c r="AH180">
        <v>306385</v>
      </c>
      <c r="AI180">
        <v>199928</v>
      </c>
      <c r="AJ180">
        <v>253531</v>
      </c>
      <c r="AK180">
        <v>118189</v>
      </c>
      <c r="AL180">
        <v>369375</v>
      </c>
      <c r="AM180">
        <v>544563</v>
      </c>
    </row>
    <row r="181" spans="1:39" x14ac:dyDescent="0.3">
      <c r="A181" t="s">
        <v>1719</v>
      </c>
      <c r="B181" t="s">
        <v>4148</v>
      </c>
      <c r="C181" t="str">
        <f t="shared" si="21"/>
        <v>CerP 13:1:2/26:5</v>
      </c>
      <c r="D181" t="str">
        <f t="shared" si="22"/>
        <v>13:1:2/26:5</v>
      </c>
      <c r="E181" t="str" cm="1">
        <f t="array" ref="E181:F181">_xlfn.TEXTSPLIT(D181,"/")</f>
        <v>13:1:2</v>
      </c>
      <c r="F181" t="str">
        <v>26:5</v>
      </c>
      <c r="I181" cm="1">
        <f t="array" ref="I181:K181">IF(ISBLANK(E181), "", VALUE(_xlfn.TEXTSPLIT(E181,":")))</f>
        <v>13</v>
      </c>
      <c r="J181">
        <v>1</v>
      </c>
      <c r="K181">
        <v>2</v>
      </c>
      <c r="L181" cm="1">
        <f t="array" ref="L181:M181">IF(ISBLANK(F181), "", VALUE(_xlfn.TEXTSPLIT(F181,":")))</f>
        <v>26</v>
      </c>
      <c r="M181">
        <v>5</v>
      </c>
      <c r="O181" t="str" cm="1">
        <f t="array" ref="O181">IF(ISBLANK(G181), "", VALUE(_xlfn.TEXTSPLIT(G181,":")))</f>
        <v/>
      </c>
      <c r="Q181" t="str" cm="1">
        <f t="array" ref="Q181">IF(ISBLANK(H181), "", VALUE(_xlfn.TEXTSPLIT(H181,":")))</f>
        <v/>
      </c>
      <c r="S181">
        <f t="shared" si="23"/>
        <v>39</v>
      </c>
      <c r="T181">
        <f t="shared" si="24"/>
        <v>6</v>
      </c>
      <c r="U181">
        <f t="shared" si="25"/>
        <v>2</v>
      </c>
      <c r="V181" t="str">
        <f t="shared" si="26"/>
        <v>:2O</v>
      </c>
      <c r="W181" t="str">
        <f t="shared" si="27"/>
        <v>39:6:2O</v>
      </c>
      <c r="X181" t="str">
        <f t="shared" si="28"/>
        <v>CerP 39:6:2O</v>
      </c>
      <c r="Y181" t="str">
        <f t="shared" si="29"/>
        <v>CerP</v>
      </c>
      <c r="Z181" t="s">
        <v>773</v>
      </c>
      <c r="AA181" t="s">
        <v>1720</v>
      </c>
      <c r="AB181">
        <v>1200190</v>
      </c>
      <c r="AC181">
        <v>1648562</v>
      </c>
      <c r="AD181">
        <v>1527715</v>
      </c>
      <c r="AE181">
        <v>1481711</v>
      </c>
      <c r="AF181">
        <v>1585178</v>
      </c>
      <c r="AG181">
        <v>1124916</v>
      </c>
      <c r="AH181">
        <v>5181255</v>
      </c>
      <c r="AI181">
        <v>5945557</v>
      </c>
      <c r="AJ181">
        <v>5124913</v>
      </c>
      <c r="AK181">
        <v>6495747</v>
      </c>
      <c r="AL181">
        <v>7410714</v>
      </c>
      <c r="AM181">
        <v>6152115</v>
      </c>
    </row>
    <row r="182" spans="1:39" x14ac:dyDescent="0.3">
      <c r="A182" t="s">
        <v>1265</v>
      </c>
      <c r="B182" t="s">
        <v>4149</v>
      </c>
      <c r="C182" t="str">
        <f t="shared" si="21"/>
        <v>CerP 13:1:2/22:3</v>
      </c>
      <c r="D182" t="str">
        <f t="shared" si="22"/>
        <v>13:1:2/22:3</v>
      </c>
      <c r="E182" t="str" cm="1">
        <f t="array" ref="E182:F182">_xlfn.TEXTSPLIT(D182,"/")</f>
        <v>13:1:2</v>
      </c>
      <c r="F182" t="str">
        <v>22:3</v>
      </c>
      <c r="I182" cm="1">
        <f t="array" ref="I182:K182">IF(ISBLANK(E182), "", VALUE(_xlfn.TEXTSPLIT(E182,":")))</f>
        <v>13</v>
      </c>
      <c r="J182">
        <v>1</v>
      </c>
      <c r="K182">
        <v>2</v>
      </c>
      <c r="L182" cm="1">
        <f t="array" ref="L182:M182">IF(ISBLANK(F182), "", VALUE(_xlfn.TEXTSPLIT(F182,":")))</f>
        <v>22</v>
      </c>
      <c r="M182">
        <v>3</v>
      </c>
      <c r="O182" t="str" cm="1">
        <f t="array" ref="O182">IF(ISBLANK(G182), "", VALUE(_xlfn.TEXTSPLIT(G182,":")))</f>
        <v/>
      </c>
      <c r="Q182" t="str" cm="1">
        <f t="array" ref="Q182">IF(ISBLANK(H182), "", VALUE(_xlfn.TEXTSPLIT(H182,":")))</f>
        <v/>
      </c>
      <c r="S182">
        <f t="shared" si="23"/>
        <v>35</v>
      </c>
      <c r="T182">
        <f t="shared" si="24"/>
        <v>4</v>
      </c>
      <c r="U182">
        <f t="shared" si="25"/>
        <v>2</v>
      </c>
      <c r="V182" t="str">
        <f t="shared" si="26"/>
        <v>:2O</v>
      </c>
      <c r="W182" t="str">
        <f t="shared" si="27"/>
        <v>35:4:2O</v>
      </c>
      <c r="X182" t="str">
        <f t="shared" si="28"/>
        <v>CerP 35:4:2O</v>
      </c>
      <c r="Y182" t="str">
        <f t="shared" si="29"/>
        <v>CerP</v>
      </c>
      <c r="Z182" t="s">
        <v>773</v>
      </c>
      <c r="AA182" t="s">
        <v>1266</v>
      </c>
      <c r="AB182">
        <v>1321314</v>
      </c>
      <c r="AC182">
        <v>1453647</v>
      </c>
      <c r="AD182">
        <v>1530979</v>
      </c>
      <c r="AE182">
        <v>1078597</v>
      </c>
      <c r="AF182">
        <v>1279474</v>
      </c>
      <c r="AG182">
        <v>1099569</v>
      </c>
      <c r="AH182">
        <v>1118177</v>
      </c>
      <c r="AI182">
        <v>1402370</v>
      </c>
      <c r="AJ182">
        <v>1066209</v>
      </c>
      <c r="AK182">
        <v>835037</v>
      </c>
      <c r="AL182">
        <v>1112059</v>
      </c>
      <c r="AM182">
        <v>1035943</v>
      </c>
    </row>
    <row r="183" spans="1:39" x14ac:dyDescent="0.3">
      <c r="A183" t="s">
        <v>1155</v>
      </c>
      <c r="B183" t="s">
        <v>4150</v>
      </c>
      <c r="C183" t="str">
        <f t="shared" si="21"/>
        <v>CerP 12:1:2/22:3</v>
      </c>
      <c r="D183" t="str">
        <f t="shared" si="22"/>
        <v>12:1:2/22:3</v>
      </c>
      <c r="E183" t="str" cm="1">
        <f t="array" ref="E183:F183">_xlfn.TEXTSPLIT(D183,"/")</f>
        <v>12:1:2</v>
      </c>
      <c r="F183" t="str">
        <v>22:3</v>
      </c>
      <c r="I183" cm="1">
        <f t="array" ref="I183:K183">IF(ISBLANK(E183), "", VALUE(_xlfn.TEXTSPLIT(E183,":")))</f>
        <v>12</v>
      </c>
      <c r="J183">
        <v>1</v>
      </c>
      <c r="K183">
        <v>2</v>
      </c>
      <c r="L183" cm="1">
        <f t="array" ref="L183:M183">IF(ISBLANK(F183), "", VALUE(_xlfn.TEXTSPLIT(F183,":")))</f>
        <v>22</v>
      </c>
      <c r="M183">
        <v>3</v>
      </c>
      <c r="O183" t="str" cm="1">
        <f t="array" ref="O183">IF(ISBLANK(G183), "", VALUE(_xlfn.TEXTSPLIT(G183,":")))</f>
        <v/>
      </c>
      <c r="Q183" t="str" cm="1">
        <f t="array" ref="Q183">IF(ISBLANK(H183), "", VALUE(_xlfn.TEXTSPLIT(H183,":")))</f>
        <v/>
      </c>
      <c r="S183">
        <f t="shared" si="23"/>
        <v>34</v>
      </c>
      <c r="T183">
        <f t="shared" si="24"/>
        <v>4</v>
      </c>
      <c r="U183">
        <f t="shared" si="25"/>
        <v>2</v>
      </c>
      <c r="V183" t="str">
        <f t="shared" si="26"/>
        <v>:2O</v>
      </c>
      <c r="W183" t="str">
        <f t="shared" si="27"/>
        <v>34:4:2O</v>
      </c>
      <c r="X183" t="str">
        <f t="shared" si="28"/>
        <v>CerP 34:4:2O</v>
      </c>
      <c r="Y183" t="str">
        <f t="shared" si="29"/>
        <v>CerP</v>
      </c>
      <c r="Z183" t="s">
        <v>773</v>
      </c>
      <c r="AA183" t="s">
        <v>1156</v>
      </c>
      <c r="AB183">
        <v>95372</v>
      </c>
      <c r="AC183">
        <v>83536</v>
      </c>
      <c r="AD183">
        <v>16857</v>
      </c>
      <c r="AE183">
        <v>60151</v>
      </c>
      <c r="AF183">
        <v>180469</v>
      </c>
      <c r="AG183">
        <v>119577</v>
      </c>
      <c r="AH183">
        <v>122863</v>
      </c>
      <c r="AI183">
        <v>129375</v>
      </c>
      <c r="AJ183">
        <v>113531</v>
      </c>
      <c r="AK183">
        <v>173534</v>
      </c>
      <c r="AL183">
        <v>194232</v>
      </c>
      <c r="AM183">
        <v>240479</v>
      </c>
    </row>
    <row r="184" spans="1:39" x14ac:dyDescent="0.3">
      <c r="A184" t="s">
        <v>929</v>
      </c>
      <c r="B184" t="s">
        <v>4151</v>
      </c>
      <c r="C184" t="str">
        <f t="shared" si="21"/>
        <v>CerP 12:1:2/19:5</v>
      </c>
      <c r="D184" t="str">
        <f t="shared" si="22"/>
        <v>12:1:2/19:5</v>
      </c>
      <c r="E184" t="str" cm="1">
        <f t="array" ref="E184:F184">_xlfn.TEXTSPLIT(D184,"/")</f>
        <v>12:1:2</v>
      </c>
      <c r="F184" t="str">
        <v>19:5</v>
      </c>
      <c r="I184" cm="1">
        <f t="array" ref="I184:K184">IF(ISBLANK(E184), "", VALUE(_xlfn.TEXTSPLIT(E184,":")))</f>
        <v>12</v>
      </c>
      <c r="J184">
        <v>1</v>
      </c>
      <c r="K184">
        <v>2</v>
      </c>
      <c r="L184" cm="1">
        <f t="array" ref="L184:M184">IF(ISBLANK(F184), "", VALUE(_xlfn.TEXTSPLIT(F184,":")))</f>
        <v>19</v>
      </c>
      <c r="M184">
        <v>5</v>
      </c>
      <c r="O184" t="str" cm="1">
        <f t="array" ref="O184">IF(ISBLANK(G184), "", VALUE(_xlfn.TEXTSPLIT(G184,":")))</f>
        <v/>
      </c>
      <c r="Q184" t="str" cm="1">
        <f t="array" ref="Q184">IF(ISBLANK(H184), "", VALUE(_xlfn.TEXTSPLIT(H184,":")))</f>
        <v/>
      </c>
      <c r="S184">
        <f t="shared" si="23"/>
        <v>31</v>
      </c>
      <c r="T184">
        <f t="shared" si="24"/>
        <v>6</v>
      </c>
      <c r="U184">
        <f t="shared" si="25"/>
        <v>2</v>
      </c>
      <c r="V184" t="str">
        <f t="shared" si="26"/>
        <v>:2O</v>
      </c>
      <c r="W184" t="str">
        <f t="shared" si="27"/>
        <v>31:6:2O</v>
      </c>
      <c r="X184" t="str">
        <f t="shared" si="28"/>
        <v>CerP 31:6:2O</v>
      </c>
      <c r="Y184" t="str">
        <f t="shared" si="29"/>
        <v>CerP</v>
      </c>
      <c r="Z184" t="s">
        <v>773</v>
      </c>
      <c r="AA184" t="s">
        <v>930</v>
      </c>
      <c r="AB184">
        <v>61435</v>
      </c>
      <c r="AC184">
        <v>140276</v>
      </c>
      <c r="AD184">
        <v>162059</v>
      </c>
      <c r="AE184">
        <v>98858</v>
      </c>
      <c r="AF184">
        <v>74332</v>
      </c>
      <c r="AG184">
        <v>111415</v>
      </c>
      <c r="AH184">
        <v>119436</v>
      </c>
      <c r="AI184">
        <v>160155</v>
      </c>
      <c r="AJ184">
        <v>173302</v>
      </c>
      <c r="AK184">
        <v>130173</v>
      </c>
      <c r="AL184">
        <v>175868</v>
      </c>
      <c r="AM184">
        <v>102565</v>
      </c>
    </row>
    <row r="185" spans="1:39" x14ac:dyDescent="0.3">
      <c r="A185" t="s">
        <v>985</v>
      </c>
      <c r="B185" t="s">
        <v>4152</v>
      </c>
      <c r="C185" t="str">
        <f t="shared" si="21"/>
        <v>CerP 12:1:2/19:0</v>
      </c>
      <c r="D185" t="str">
        <f t="shared" si="22"/>
        <v>12:1:2/19:0</v>
      </c>
      <c r="E185" t="str" cm="1">
        <f t="array" ref="E185:F185">_xlfn.TEXTSPLIT(D185,"/")</f>
        <v>12:1:2</v>
      </c>
      <c r="F185" t="str">
        <v>19:0</v>
      </c>
      <c r="I185" cm="1">
        <f t="array" ref="I185:K185">IF(ISBLANK(E185), "", VALUE(_xlfn.TEXTSPLIT(E185,":")))</f>
        <v>12</v>
      </c>
      <c r="J185">
        <v>1</v>
      </c>
      <c r="K185">
        <v>2</v>
      </c>
      <c r="L185" cm="1">
        <f t="array" ref="L185:M185">IF(ISBLANK(F185), "", VALUE(_xlfn.TEXTSPLIT(F185,":")))</f>
        <v>19</v>
      </c>
      <c r="M185">
        <v>0</v>
      </c>
      <c r="O185" t="str" cm="1">
        <f t="array" ref="O185">IF(ISBLANK(G185), "", VALUE(_xlfn.TEXTSPLIT(G185,":")))</f>
        <v/>
      </c>
      <c r="Q185" t="str" cm="1">
        <f t="array" ref="Q185">IF(ISBLANK(H185), "", VALUE(_xlfn.TEXTSPLIT(H185,":")))</f>
        <v/>
      </c>
      <c r="S185">
        <f t="shared" si="23"/>
        <v>31</v>
      </c>
      <c r="T185">
        <f t="shared" si="24"/>
        <v>1</v>
      </c>
      <c r="U185">
        <f t="shared" si="25"/>
        <v>2</v>
      </c>
      <c r="V185" t="str">
        <f t="shared" si="26"/>
        <v>:2O</v>
      </c>
      <c r="W185" t="str">
        <f t="shared" si="27"/>
        <v>31:1:2O</v>
      </c>
      <c r="X185" t="str">
        <f t="shared" si="28"/>
        <v>CerP 31:1:2O</v>
      </c>
      <c r="Y185" t="str">
        <f t="shared" si="29"/>
        <v>CerP</v>
      </c>
      <c r="Z185" t="s">
        <v>773</v>
      </c>
      <c r="AA185" t="s">
        <v>986</v>
      </c>
      <c r="AB185">
        <v>451805</v>
      </c>
      <c r="AC185">
        <v>494761</v>
      </c>
      <c r="AD185">
        <v>564962</v>
      </c>
      <c r="AE185">
        <v>548744</v>
      </c>
      <c r="AF185">
        <v>413420</v>
      </c>
      <c r="AG185">
        <v>468138</v>
      </c>
      <c r="AH185">
        <v>516157</v>
      </c>
      <c r="AI185">
        <v>468127</v>
      </c>
      <c r="AJ185">
        <v>430871</v>
      </c>
      <c r="AK185">
        <v>424093</v>
      </c>
      <c r="AL185">
        <v>530867</v>
      </c>
      <c r="AM185">
        <v>559603</v>
      </c>
    </row>
    <row r="186" spans="1:39" x14ac:dyDescent="0.3">
      <c r="A186" t="s">
        <v>857</v>
      </c>
      <c r="B186" t="s">
        <v>4153</v>
      </c>
      <c r="C186" t="str">
        <f t="shared" si="21"/>
        <v>CerP 12:1:2/17:4</v>
      </c>
      <c r="D186" t="str">
        <f t="shared" si="22"/>
        <v>12:1:2/17:4</v>
      </c>
      <c r="E186" t="str" cm="1">
        <f t="array" ref="E186:F186">_xlfn.TEXTSPLIT(D186,"/")</f>
        <v>12:1:2</v>
      </c>
      <c r="F186" t="str">
        <v>17:4</v>
      </c>
      <c r="I186" cm="1">
        <f t="array" ref="I186:K186">IF(ISBLANK(E186), "", VALUE(_xlfn.TEXTSPLIT(E186,":")))</f>
        <v>12</v>
      </c>
      <c r="J186">
        <v>1</v>
      </c>
      <c r="K186">
        <v>2</v>
      </c>
      <c r="L186" cm="1">
        <f t="array" ref="L186:M186">IF(ISBLANK(F186), "", VALUE(_xlfn.TEXTSPLIT(F186,":")))</f>
        <v>17</v>
      </c>
      <c r="M186">
        <v>4</v>
      </c>
      <c r="O186" t="str" cm="1">
        <f t="array" ref="O186">IF(ISBLANK(G186), "", VALUE(_xlfn.TEXTSPLIT(G186,":")))</f>
        <v/>
      </c>
      <c r="Q186" t="str" cm="1">
        <f t="array" ref="Q186">IF(ISBLANK(H186), "", VALUE(_xlfn.TEXTSPLIT(H186,":")))</f>
        <v/>
      </c>
      <c r="S186">
        <f t="shared" si="23"/>
        <v>29</v>
      </c>
      <c r="T186">
        <f t="shared" si="24"/>
        <v>5</v>
      </c>
      <c r="U186">
        <f t="shared" si="25"/>
        <v>2</v>
      </c>
      <c r="V186" t="str">
        <f t="shared" si="26"/>
        <v>:2O</v>
      </c>
      <c r="W186" t="str">
        <f t="shared" si="27"/>
        <v>29:5:2O</v>
      </c>
      <c r="X186" t="str">
        <f t="shared" si="28"/>
        <v>CerP 29:5:2O</v>
      </c>
      <c r="Y186" t="str">
        <f t="shared" si="29"/>
        <v>CerP</v>
      </c>
      <c r="Z186" t="s">
        <v>773</v>
      </c>
      <c r="AA186" t="s">
        <v>858</v>
      </c>
      <c r="AB186">
        <v>41260</v>
      </c>
      <c r="AC186">
        <v>57282</v>
      </c>
      <c r="AD186">
        <v>40530</v>
      </c>
      <c r="AE186">
        <v>36277</v>
      </c>
      <c r="AF186">
        <v>5850</v>
      </c>
      <c r="AG186">
        <v>6761</v>
      </c>
      <c r="AH186">
        <v>22623</v>
      </c>
      <c r="AI186">
        <v>18242</v>
      </c>
      <c r="AJ186">
        <v>30312</v>
      </c>
      <c r="AK186">
        <v>4741</v>
      </c>
      <c r="AL186">
        <v>18486</v>
      </c>
      <c r="AM186">
        <v>75923</v>
      </c>
    </row>
    <row r="187" spans="1:39" x14ac:dyDescent="0.3">
      <c r="A187" t="s">
        <v>1120</v>
      </c>
      <c r="B187" t="s">
        <v>4154</v>
      </c>
      <c r="C187" t="str">
        <f t="shared" si="21"/>
        <v>CerP 12:1:2/21:0</v>
      </c>
      <c r="D187" t="str">
        <f t="shared" si="22"/>
        <v>12:1:2/21:0</v>
      </c>
      <c r="E187" t="str" cm="1">
        <f t="array" ref="E187:F187">_xlfn.TEXTSPLIT(D187,"/")</f>
        <v>12:1:2</v>
      </c>
      <c r="F187" t="str">
        <v>21:0</v>
      </c>
      <c r="I187" cm="1">
        <f t="array" ref="I187:K187">IF(ISBLANK(E187), "", VALUE(_xlfn.TEXTSPLIT(E187,":")))</f>
        <v>12</v>
      </c>
      <c r="J187">
        <v>1</v>
      </c>
      <c r="K187">
        <v>2</v>
      </c>
      <c r="L187" cm="1">
        <f t="array" ref="L187:M187">IF(ISBLANK(F187), "", VALUE(_xlfn.TEXTSPLIT(F187,":")))</f>
        <v>21</v>
      </c>
      <c r="M187">
        <v>0</v>
      </c>
      <c r="O187" t="str" cm="1">
        <f t="array" ref="O187">IF(ISBLANK(G187), "", VALUE(_xlfn.TEXTSPLIT(G187,":")))</f>
        <v/>
      </c>
      <c r="Q187" t="str" cm="1">
        <f t="array" ref="Q187">IF(ISBLANK(H187), "", VALUE(_xlfn.TEXTSPLIT(H187,":")))</f>
        <v/>
      </c>
      <c r="S187">
        <f t="shared" si="23"/>
        <v>33</v>
      </c>
      <c r="T187">
        <f t="shared" si="24"/>
        <v>1</v>
      </c>
      <c r="U187">
        <f t="shared" si="25"/>
        <v>2</v>
      </c>
      <c r="V187" t="str">
        <f t="shared" si="26"/>
        <v>:2O</v>
      </c>
      <c r="W187" t="str">
        <f t="shared" si="27"/>
        <v>33:1:2O</v>
      </c>
      <c r="X187" t="str">
        <f t="shared" si="28"/>
        <v>CerP 33:1:2O</v>
      </c>
      <c r="Y187" t="str">
        <f t="shared" si="29"/>
        <v>CerP</v>
      </c>
      <c r="Z187" t="s">
        <v>773</v>
      </c>
      <c r="AA187" t="s">
        <v>1121</v>
      </c>
      <c r="AB187">
        <v>340225</v>
      </c>
      <c r="AC187">
        <v>357555</v>
      </c>
      <c r="AD187">
        <v>397749</v>
      </c>
      <c r="AE187">
        <v>390811</v>
      </c>
      <c r="AF187">
        <v>420681</v>
      </c>
      <c r="AG187">
        <v>381297</v>
      </c>
      <c r="AH187">
        <v>421893</v>
      </c>
      <c r="AI187">
        <v>364514</v>
      </c>
      <c r="AJ187">
        <v>301770</v>
      </c>
      <c r="AK187">
        <v>353338</v>
      </c>
      <c r="AL187">
        <v>389572</v>
      </c>
      <c r="AM187">
        <v>417743</v>
      </c>
    </row>
    <row r="188" spans="1:39" x14ac:dyDescent="0.3">
      <c r="A188" t="s">
        <v>934</v>
      </c>
      <c r="B188" t="s">
        <v>4147</v>
      </c>
      <c r="C188" t="str">
        <f t="shared" si="21"/>
        <v>CerP 12:1:2/19:4</v>
      </c>
      <c r="D188" t="str">
        <f t="shared" si="22"/>
        <v>12:1:2/19:4</v>
      </c>
      <c r="E188" t="str" cm="1">
        <f t="array" ref="E188:F188">_xlfn.TEXTSPLIT(D188,"/")</f>
        <v>12:1:2</v>
      </c>
      <c r="F188" t="str">
        <v>19:4</v>
      </c>
      <c r="I188" cm="1">
        <f t="array" ref="I188:K188">IF(ISBLANK(E188), "", VALUE(_xlfn.TEXTSPLIT(E188,":")))</f>
        <v>12</v>
      </c>
      <c r="J188">
        <v>1</v>
      </c>
      <c r="K188">
        <v>2</v>
      </c>
      <c r="L188" cm="1">
        <f t="array" ref="L188:M188">IF(ISBLANK(F188), "", VALUE(_xlfn.TEXTSPLIT(F188,":")))</f>
        <v>19</v>
      </c>
      <c r="M188">
        <v>4</v>
      </c>
      <c r="O188" t="str" cm="1">
        <f t="array" ref="O188">IF(ISBLANK(G188), "", VALUE(_xlfn.TEXTSPLIT(G188,":")))</f>
        <v/>
      </c>
      <c r="Q188" t="str" cm="1">
        <f t="array" ref="Q188">IF(ISBLANK(H188), "", VALUE(_xlfn.TEXTSPLIT(H188,":")))</f>
        <v/>
      </c>
      <c r="S188">
        <f t="shared" si="23"/>
        <v>31</v>
      </c>
      <c r="T188">
        <f t="shared" si="24"/>
        <v>5</v>
      </c>
      <c r="U188">
        <f t="shared" si="25"/>
        <v>2</v>
      </c>
      <c r="V188" t="str">
        <f t="shared" si="26"/>
        <v>:2O</v>
      </c>
      <c r="W188" t="str">
        <f t="shared" si="27"/>
        <v>31:5:2O</v>
      </c>
      <c r="X188" t="str">
        <f t="shared" si="28"/>
        <v>CerP 31:5:2O</v>
      </c>
      <c r="Y188" t="str">
        <f t="shared" si="29"/>
        <v>CerP</v>
      </c>
      <c r="Z188" t="s">
        <v>773</v>
      </c>
      <c r="AA188" t="s">
        <v>935</v>
      </c>
      <c r="AB188">
        <v>114039</v>
      </c>
      <c r="AC188">
        <v>256950</v>
      </c>
      <c r="AD188">
        <v>108860</v>
      </c>
      <c r="AE188">
        <v>61673</v>
      </c>
      <c r="AF188">
        <v>11253</v>
      </c>
      <c r="AG188">
        <v>31828</v>
      </c>
      <c r="AH188">
        <v>66919</v>
      </c>
      <c r="AI188">
        <v>52219</v>
      </c>
      <c r="AJ188">
        <v>53806</v>
      </c>
      <c r="AK188">
        <v>17725</v>
      </c>
      <c r="AL188">
        <v>110208</v>
      </c>
      <c r="AM188">
        <v>187693</v>
      </c>
    </row>
    <row r="189" spans="1:39" x14ac:dyDescent="0.3">
      <c r="A189" t="s">
        <v>1324</v>
      </c>
      <c r="B189" t="s">
        <v>4155</v>
      </c>
      <c r="C189" t="str">
        <f t="shared" si="21"/>
        <v>CerP 12:0:2/23:0</v>
      </c>
      <c r="D189" t="str">
        <f t="shared" si="22"/>
        <v>12:0:2/23:0</v>
      </c>
      <c r="E189" t="str" cm="1">
        <f t="array" ref="E189:F189">_xlfn.TEXTSPLIT(D189,"/")</f>
        <v>12:0:2</v>
      </c>
      <c r="F189" t="str">
        <v>23:0</v>
      </c>
      <c r="I189" cm="1">
        <f t="array" ref="I189:K189">IF(ISBLANK(E189), "", VALUE(_xlfn.TEXTSPLIT(E189,":")))</f>
        <v>12</v>
      </c>
      <c r="J189">
        <v>0</v>
      </c>
      <c r="K189">
        <v>2</v>
      </c>
      <c r="L189" cm="1">
        <f t="array" ref="L189:M189">IF(ISBLANK(F189), "", VALUE(_xlfn.TEXTSPLIT(F189,":")))</f>
        <v>23</v>
      </c>
      <c r="M189">
        <v>0</v>
      </c>
      <c r="O189" t="str" cm="1">
        <f t="array" ref="O189">IF(ISBLANK(G189), "", VALUE(_xlfn.TEXTSPLIT(G189,":")))</f>
        <v/>
      </c>
      <c r="Q189" t="str" cm="1">
        <f t="array" ref="Q189">IF(ISBLANK(H189), "", VALUE(_xlfn.TEXTSPLIT(H189,":")))</f>
        <v/>
      </c>
      <c r="S189">
        <f t="shared" si="23"/>
        <v>35</v>
      </c>
      <c r="T189">
        <f t="shared" si="24"/>
        <v>0</v>
      </c>
      <c r="U189">
        <f t="shared" si="25"/>
        <v>2</v>
      </c>
      <c r="V189" t="str">
        <f t="shared" si="26"/>
        <v>:2O</v>
      </c>
      <c r="W189" t="str">
        <f t="shared" si="27"/>
        <v>35:0:2O</v>
      </c>
      <c r="X189" t="str">
        <f t="shared" si="28"/>
        <v>CerP 35:0:2O</v>
      </c>
      <c r="Y189" t="str">
        <f t="shared" si="29"/>
        <v>CerP</v>
      </c>
      <c r="Z189" t="s">
        <v>773</v>
      </c>
      <c r="AA189" t="s">
        <v>1325</v>
      </c>
      <c r="AB189">
        <v>328418</v>
      </c>
      <c r="AC189">
        <v>457856</v>
      </c>
      <c r="AD189">
        <v>543243</v>
      </c>
      <c r="AE189">
        <v>455749</v>
      </c>
      <c r="AF189">
        <v>206207</v>
      </c>
      <c r="AG189">
        <v>434686</v>
      </c>
      <c r="AH189">
        <v>396335</v>
      </c>
      <c r="AI189">
        <v>384177</v>
      </c>
      <c r="AJ189">
        <v>467717</v>
      </c>
      <c r="AK189">
        <v>194937</v>
      </c>
      <c r="AL189">
        <v>147031</v>
      </c>
      <c r="AM189">
        <v>307523</v>
      </c>
    </row>
    <row r="190" spans="1:39" x14ac:dyDescent="0.3">
      <c r="A190" t="s">
        <v>2114</v>
      </c>
      <c r="B190" t="s">
        <v>4156</v>
      </c>
      <c r="C190" t="str">
        <f t="shared" si="21"/>
        <v>CerP 13:1:2/28:6</v>
      </c>
      <c r="D190" t="str">
        <f t="shared" si="22"/>
        <v>13:1:2/28:6</v>
      </c>
      <c r="E190" t="str" cm="1">
        <f t="array" ref="E190:F190">_xlfn.TEXTSPLIT(D190,"/")</f>
        <v>13:1:2</v>
      </c>
      <c r="F190" t="str">
        <v>28:6</v>
      </c>
      <c r="I190" cm="1">
        <f t="array" ref="I190:K190">IF(ISBLANK(E190), "", VALUE(_xlfn.TEXTSPLIT(E190,":")))</f>
        <v>13</v>
      </c>
      <c r="J190">
        <v>1</v>
      </c>
      <c r="K190">
        <v>2</v>
      </c>
      <c r="L190" cm="1">
        <f t="array" ref="L190:M190">IF(ISBLANK(F190), "", VALUE(_xlfn.TEXTSPLIT(F190,":")))</f>
        <v>28</v>
      </c>
      <c r="M190">
        <v>6</v>
      </c>
      <c r="O190" t="str" cm="1">
        <f t="array" ref="O190">IF(ISBLANK(G190), "", VALUE(_xlfn.TEXTSPLIT(G190,":")))</f>
        <v/>
      </c>
      <c r="Q190" t="str" cm="1">
        <f t="array" ref="Q190">IF(ISBLANK(H190), "", VALUE(_xlfn.TEXTSPLIT(H190,":")))</f>
        <v/>
      </c>
      <c r="S190">
        <f t="shared" si="23"/>
        <v>41</v>
      </c>
      <c r="T190">
        <f t="shared" si="24"/>
        <v>7</v>
      </c>
      <c r="U190">
        <f t="shared" si="25"/>
        <v>2</v>
      </c>
      <c r="V190" t="str">
        <f t="shared" si="26"/>
        <v>:2O</v>
      </c>
      <c r="W190" t="str">
        <f t="shared" si="27"/>
        <v>41:7:2O</v>
      </c>
      <c r="X190" t="str">
        <f t="shared" si="28"/>
        <v>CerP 41:7:2O</v>
      </c>
      <c r="Y190" t="str">
        <f t="shared" si="29"/>
        <v>CerP</v>
      </c>
      <c r="Z190" t="s">
        <v>773</v>
      </c>
      <c r="AA190" t="s">
        <v>2115</v>
      </c>
      <c r="AB190">
        <v>1049289</v>
      </c>
      <c r="AC190">
        <v>1035135</v>
      </c>
      <c r="AD190">
        <v>897339</v>
      </c>
      <c r="AE190">
        <v>1252290</v>
      </c>
      <c r="AF190">
        <v>1210440</v>
      </c>
      <c r="AG190">
        <v>1180088</v>
      </c>
      <c r="AH190">
        <v>1699286</v>
      </c>
      <c r="AI190">
        <v>1634236</v>
      </c>
      <c r="AJ190">
        <v>1638056</v>
      </c>
      <c r="AK190">
        <v>1855839</v>
      </c>
      <c r="AL190">
        <v>2392437</v>
      </c>
      <c r="AM190">
        <v>1753406</v>
      </c>
    </row>
    <row r="191" spans="1:39" x14ac:dyDescent="0.3">
      <c r="A191" t="s">
        <v>869</v>
      </c>
      <c r="B191" t="s">
        <v>4157</v>
      </c>
      <c r="C191" t="str">
        <f t="shared" si="21"/>
        <v>CerP 12:1:2/17:2</v>
      </c>
      <c r="D191" t="str">
        <f t="shared" si="22"/>
        <v>12:1:2/17:2</v>
      </c>
      <c r="E191" t="str" cm="1">
        <f t="array" ref="E191:F191">_xlfn.TEXTSPLIT(D191,"/")</f>
        <v>12:1:2</v>
      </c>
      <c r="F191" t="str">
        <v>17:2</v>
      </c>
      <c r="I191" cm="1">
        <f t="array" ref="I191:K191">IF(ISBLANK(E191), "", VALUE(_xlfn.TEXTSPLIT(E191,":")))</f>
        <v>12</v>
      </c>
      <c r="J191">
        <v>1</v>
      </c>
      <c r="K191">
        <v>2</v>
      </c>
      <c r="L191" cm="1">
        <f t="array" ref="L191:M191">IF(ISBLANK(F191), "", VALUE(_xlfn.TEXTSPLIT(F191,":")))</f>
        <v>17</v>
      </c>
      <c r="M191">
        <v>2</v>
      </c>
      <c r="O191" t="str" cm="1">
        <f t="array" ref="O191">IF(ISBLANK(G191), "", VALUE(_xlfn.TEXTSPLIT(G191,":")))</f>
        <v/>
      </c>
      <c r="Q191" t="str" cm="1">
        <f t="array" ref="Q191">IF(ISBLANK(H191), "", VALUE(_xlfn.TEXTSPLIT(H191,":")))</f>
        <v/>
      </c>
      <c r="S191">
        <f t="shared" si="23"/>
        <v>29</v>
      </c>
      <c r="T191">
        <f t="shared" si="24"/>
        <v>3</v>
      </c>
      <c r="U191">
        <f t="shared" si="25"/>
        <v>2</v>
      </c>
      <c r="V191" t="str">
        <f t="shared" si="26"/>
        <v>:2O</v>
      </c>
      <c r="W191" t="str">
        <f t="shared" si="27"/>
        <v>29:3:2O</v>
      </c>
      <c r="X191" t="str">
        <f t="shared" si="28"/>
        <v>CerP 29:3:2O</v>
      </c>
      <c r="Y191" t="str">
        <f t="shared" si="29"/>
        <v>CerP</v>
      </c>
      <c r="Z191" t="s">
        <v>773</v>
      </c>
      <c r="AA191" t="s">
        <v>870</v>
      </c>
      <c r="AB191">
        <v>52445</v>
      </c>
      <c r="AC191">
        <v>73260</v>
      </c>
      <c r="AD191">
        <v>58718</v>
      </c>
      <c r="AE191">
        <v>51174</v>
      </c>
      <c r="AF191">
        <v>25697</v>
      </c>
      <c r="AG191">
        <v>53146</v>
      </c>
      <c r="AH191">
        <v>48548</v>
      </c>
      <c r="AI191">
        <v>48474</v>
      </c>
      <c r="AJ191">
        <v>23547</v>
      </c>
      <c r="AK191">
        <v>41679</v>
      </c>
      <c r="AL191">
        <v>17452</v>
      </c>
      <c r="AM191">
        <v>13840</v>
      </c>
    </row>
    <row r="192" spans="1:39" x14ac:dyDescent="0.3">
      <c r="A192" t="s">
        <v>1910</v>
      </c>
      <c r="B192" t="s">
        <v>4158</v>
      </c>
      <c r="C192" t="str">
        <f t="shared" si="21"/>
        <v>CerP 12:1:2/28:6</v>
      </c>
      <c r="D192" t="str">
        <f t="shared" si="22"/>
        <v>12:1:2/28:6</v>
      </c>
      <c r="E192" t="str" cm="1">
        <f t="array" ref="E192:F192">_xlfn.TEXTSPLIT(D192,"/")</f>
        <v>12:1:2</v>
      </c>
      <c r="F192" t="str">
        <v>28:6</v>
      </c>
      <c r="I192" cm="1">
        <f t="array" ref="I192:K192">IF(ISBLANK(E192), "", VALUE(_xlfn.TEXTSPLIT(E192,":")))</f>
        <v>12</v>
      </c>
      <c r="J192">
        <v>1</v>
      </c>
      <c r="K192">
        <v>2</v>
      </c>
      <c r="L192" cm="1">
        <f t="array" ref="L192:M192">IF(ISBLANK(F192), "", VALUE(_xlfn.TEXTSPLIT(F192,":")))</f>
        <v>28</v>
      </c>
      <c r="M192">
        <v>6</v>
      </c>
      <c r="O192" t="str" cm="1">
        <f t="array" ref="O192">IF(ISBLANK(G192), "", VALUE(_xlfn.TEXTSPLIT(G192,":")))</f>
        <v/>
      </c>
      <c r="Q192" t="str" cm="1">
        <f t="array" ref="Q192">IF(ISBLANK(H192), "", VALUE(_xlfn.TEXTSPLIT(H192,":")))</f>
        <v/>
      </c>
      <c r="S192">
        <f t="shared" si="23"/>
        <v>40</v>
      </c>
      <c r="T192">
        <f t="shared" si="24"/>
        <v>7</v>
      </c>
      <c r="U192">
        <f t="shared" si="25"/>
        <v>2</v>
      </c>
      <c r="V192" t="str">
        <f t="shared" si="26"/>
        <v>:2O</v>
      </c>
      <c r="W192" t="str">
        <f t="shared" si="27"/>
        <v>40:7:2O</v>
      </c>
      <c r="X192" t="str">
        <f t="shared" si="28"/>
        <v>CerP 40:7:2O</v>
      </c>
      <c r="Y192" t="str">
        <f t="shared" si="29"/>
        <v>CerP</v>
      </c>
      <c r="Z192" t="s">
        <v>773</v>
      </c>
      <c r="AA192" t="s">
        <v>1911</v>
      </c>
      <c r="AB192">
        <v>409505</v>
      </c>
      <c r="AC192">
        <v>488254</v>
      </c>
      <c r="AD192">
        <v>468222</v>
      </c>
      <c r="AE192">
        <v>403808</v>
      </c>
      <c r="AF192">
        <v>443290</v>
      </c>
      <c r="AG192">
        <v>405118</v>
      </c>
      <c r="AH192">
        <v>702736</v>
      </c>
      <c r="AI192">
        <v>757657</v>
      </c>
      <c r="AJ192">
        <v>596329</v>
      </c>
      <c r="AK192">
        <v>817595</v>
      </c>
      <c r="AL192">
        <v>651111</v>
      </c>
      <c r="AM192">
        <v>657623</v>
      </c>
    </row>
    <row r="193" spans="1:39" x14ac:dyDescent="0.3">
      <c r="A193" t="s">
        <v>2490</v>
      </c>
      <c r="B193" t="s">
        <v>4159</v>
      </c>
      <c r="C193" t="str">
        <f t="shared" si="21"/>
        <v>CerP 15:2:2/28:6</v>
      </c>
      <c r="D193" t="str">
        <f t="shared" si="22"/>
        <v>15:2:2/28:6</v>
      </c>
      <c r="E193" t="str" cm="1">
        <f t="array" ref="E193:F193">_xlfn.TEXTSPLIT(D193,"/")</f>
        <v>15:2:2</v>
      </c>
      <c r="F193" t="str">
        <v>28:6</v>
      </c>
      <c r="I193" cm="1">
        <f t="array" ref="I193:K193">IF(ISBLANK(E193), "", VALUE(_xlfn.TEXTSPLIT(E193,":")))</f>
        <v>15</v>
      </c>
      <c r="J193">
        <v>2</v>
      </c>
      <c r="K193">
        <v>2</v>
      </c>
      <c r="L193" cm="1">
        <f t="array" ref="L193:M193">IF(ISBLANK(F193), "", VALUE(_xlfn.TEXTSPLIT(F193,":")))</f>
        <v>28</v>
      </c>
      <c r="M193">
        <v>6</v>
      </c>
      <c r="O193" t="str" cm="1">
        <f t="array" ref="O193">IF(ISBLANK(G193), "", VALUE(_xlfn.TEXTSPLIT(G193,":")))</f>
        <v/>
      </c>
      <c r="Q193" t="str" cm="1">
        <f t="array" ref="Q193">IF(ISBLANK(H193), "", VALUE(_xlfn.TEXTSPLIT(H193,":")))</f>
        <v/>
      </c>
      <c r="S193">
        <f t="shared" si="23"/>
        <v>43</v>
      </c>
      <c r="T193">
        <f t="shared" si="24"/>
        <v>8</v>
      </c>
      <c r="U193">
        <f t="shared" si="25"/>
        <v>2</v>
      </c>
      <c r="V193" t="str">
        <f t="shared" si="26"/>
        <v>:2O</v>
      </c>
      <c r="W193" t="str">
        <f t="shared" si="27"/>
        <v>43:8:2O</v>
      </c>
      <c r="X193" t="str">
        <f t="shared" si="28"/>
        <v>CerP 43:8:2O</v>
      </c>
      <c r="Y193" t="str">
        <f t="shared" si="29"/>
        <v>CerP</v>
      </c>
      <c r="Z193" t="s">
        <v>773</v>
      </c>
      <c r="AA193" t="s">
        <v>2491</v>
      </c>
      <c r="AB193">
        <v>180786</v>
      </c>
      <c r="AC193">
        <v>197756</v>
      </c>
      <c r="AD193">
        <v>140577</v>
      </c>
      <c r="AE193">
        <v>136568</v>
      </c>
      <c r="AF193">
        <v>113990</v>
      </c>
      <c r="AG193">
        <v>160695</v>
      </c>
      <c r="AH193">
        <v>132783</v>
      </c>
      <c r="AI193">
        <v>122634</v>
      </c>
      <c r="AJ193">
        <v>121983</v>
      </c>
      <c r="AK193">
        <v>93385</v>
      </c>
      <c r="AL193">
        <v>79148</v>
      </c>
      <c r="AM193">
        <v>146738</v>
      </c>
    </row>
    <row r="194" spans="1:39" x14ac:dyDescent="0.3">
      <c r="A194" t="s">
        <v>1120</v>
      </c>
      <c r="B194" t="s">
        <v>4154</v>
      </c>
      <c r="C194" t="str">
        <f t="shared" si="21"/>
        <v>CerP 12:1:2/21:0</v>
      </c>
      <c r="D194" t="str">
        <f t="shared" si="22"/>
        <v>12:1:2/21:0</v>
      </c>
      <c r="E194" t="str" cm="1">
        <f t="array" ref="E194:F194">_xlfn.TEXTSPLIT(D194,"/")</f>
        <v>12:1:2</v>
      </c>
      <c r="F194" t="str">
        <v>21:0</v>
      </c>
      <c r="I194" cm="1">
        <f t="array" ref="I194:K194">IF(ISBLANK(E194), "", VALUE(_xlfn.TEXTSPLIT(E194,":")))</f>
        <v>12</v>
      </c>
      <c r="J194">
        <v>1</v>
      </c>
      <c r="K194">
        <v>2</v>
      </c>
      <c r="L194" cm="1">
        <f t="array" ref="L194:M194">IF(ISBLANK(F194), "", VALUE(_xlfn.TEXTSPLIT(F194,":")))</f>
        <v>21</v>
      </c>
      <c r="M194">
        <v>0</v>
      </c>
      <c r="O194" t="str" cm="1">
        <f t="array" ref="O194">IF(ISBLANK(G194), "", VALUE(_xlfn.TEXTSPLIT(G194,":")))</f>
        <v/>
      </c>
      <c r="Q194" t="str" cm="1">
        <f t="array" ref="Q194">IF(ISBLANK(H194), "", VALUE(_xlfn.TEXTSPLIT(H194,":")))</f>
        <v/>
      </c>
      <c r="S194">
        <f t="shared" si="23"/>
        <v>33</v>
      </c>
      <c r="T194">
        <f t="shared" si="24"/>
        <v>1</v>
      </c>
      <c r="U194">
        <f t="shared" si="25"/>
        <v>2</v>
      </c>
      <c r="V194" t="str">
        <f t="shared" si="26"/>
        <v>:2O</v>
      </c>
      <c r="W194" t="str">
        <f t="shared" si="27"/>
        <v>33:1:2O</v>
      </c>
      <c r="X194" t="str">
        <f t="shared" si="28"/>
        <v>CerP 33:1:2O</v>
      </c>
      <c r="Y194" t="str">
        <f t="shared" si="29"/>
        <v>CerP</v>
      </c>
      <c r="Z194" t="s">
        <v>773</v>
      </c>
      <c r="AA194" t="s">
        <v>1121</v>
      </c>
      <c r="AB194">
        <v>2345806</v>
      </c>
      <c r="AC194">
        <v>2482351</v>
      </c>
      <c r="AD194">
        <v>2718238</v>
      </c>
      <c r="AE194">
        <v>1833752</v>
      </c>
      <c r="AF194">
        <v>2370117</v>
      </c>
      <c r="AG194">
        <v>1908929</v>
      </c>
      <c r="AH194">
        <v>1799969</v>
      </c>
      <c r="AI194">
        <v>2462291</v>
      </c>
      <c r="AJ194">
        <v>1785022</v>
      </c>
      <c r="AK194">
        <v>1640943</v>
      </c>
      <c r="AL194">
        <v>1773887</v>
      </c>
      <c r="AM194">
        <v>1663157</v>
      </c>
    </row>
    <row r="195" spans="1:39" x14ac:dyDescent="0.3">
      <c r="A195" t="s">
        <v>895</v>
      </c>
      <c r="B195" t="s">
        <v>4160</v>
      </c>
      <c r="C195" t="str">
        <f t="shared" si="21"/>
        <v>CerP 12:1:2/18:4</v>
      </c>
      <c r="D195" t="str">
        <f t="shared" si="22"/>
        <v>12:1:2/18:4</v>
      </c>
      <c r="E195" t="str" cm="1">
        <f t="array" ref="E195:F195">_xlfn.TEXTSPLIT(D195,"/")</f>
        <v>12:1:2</v>
      </c>
      <c r="F195" t="str">
        <v>18:4</v>
      </c>
      <c r="I195" cm="1">
        <f t="array" ref="I195:K195">IF(ISBLANK(E195), "", VALUE(_xlfn.TEXTSPLIT(E195,":")))</f>
        <v>12</v>
      </c>
      <c r="J195">
        <v>1</v>
      </c>
      <c r="K195">
        <v>2</v>
      </c>
      <c r="L195" cm="1">
        <f t="array" ref="L195:M195">IF(ISBLANK(F195), "", VALUE(_xlfn.TEXTSPLIT(F195,":")))</f>
        <v>18</v>
      </c>
      <c r="M195">
        <v>4</v>
      </c>
      <c r="O195" t="str" cm="1">
        <f t="array" ref="O195">IF(ISBLANK(G195), "", VALUE(_xlfn.TEXTSPLIT(G195,":")))</f>
        <v/>
      </c>
      <c r="Q195" t="str" cm="1">
        <f t="array" ref="Q195">IF(ISBLANK(H195), "", VALUE(_xlfn.TEXTSPLIT(H195,":")))</f>
        <v/>
      </c>
      <c r="S195">
        <f t="shared" si="23"/>
        <v>30</v>
      </c>
      <c r="T195">
        <f t="shared" si="24"/>
        <v>5</v>
      </c>
      <c r="U195">
        <f t="shared" si="25"/>
        <v>2</v>
      </c>
      <c r="V195" t="str">
        <f t="shared" si="26"/>
        <v>:2O</v>
      </c>
      <c r="W195" t="str">
        <f t="shared" si="27"/>
        <v>30:5:2O</v>
      </c>
      <c r="X195" t="str">
        <f t="shared" si="28"/>
        <v>CerP 30:5:2O</v>
      </c>
      <c r="Y195" t="str">
        <f t="shared" si="29"/>
        <v>CerP</v>
      </c>
      <c r="Z195" t="s">
        <v>773</v>
      </c>
      <c r="AA195" t="s">
        <v>896</v>
      </c>
      <c r="AB195">
        <v>114542</v>
      </c>
      <c r="AC195">
        <v>111665</v>
      </c>
      <c r="AD195">
        <v>97164</v>
      </c>
      <c r="AE195">
        <v>53772</v>
      </c>
      <c r="AF195">
        <v>104587</v>
      </c>
      <c r="AG195">
        <v>98232</v>
      </c>
      <c r="AH195">
        <v>110746</v>
      </c>
      <c r="AI195">
        <v>97405</v>
      </c>
      <c r="AJ195">
        <v>112265</v>
      </c>
      <c r="AK195">
        <v>84832</v>
      </c>
      <c r="AL195">
        <v>82399</v>
      </c>
      <c r="AM195">
        <v>54377</v>
      </c>
    </row>
    <row r="196" spans="1:39" x14ac:dyDescent="0.3">
      <c r="A196" s="13" t="s">
        <v>4022</v>
      </c>
      <c r="B196" s="13" t="s">
        <v>4022</v>
      </c>
      <c r="C196" t="str">
        <f t="shared" si="21"/>
        <v>CL 12:0_15:0_20:3_22:4</v>
      </c>
      <c r="D196" t="str">
        <f t="shared" si="22"/>
        <v>12:0_15:0_20:3_22:4</v>
      </c>
      <c r="E196" t="str" cm="1">
        <f t="array" ref="E196:H196">_xlfn.TEXTSPLIT(D196,"_")</f>
        <v>12:0</v>
      </c>
      <c r="F196" t="str">
        <v>15:0</v>
      </c>
      <c r="G196" t="str">
        <v>20:3</v>
      </c>
      <c r="H196" t="str">
        <v>22:4</v>
      </c>
      <c r="I196" cm="1">
        <f t="array" ref="I196:J196">IF(ISBLANK(E196), "", VALUE(_xlfn.TEXTSPLIT(E196,":")))</f>
        <v>12</v>
      </c>
      <c r="J196">
        <v>0</v>
      </c>
      <c r="L196" cm="1">
        <f t="array" ref="L196:M196">IF(ISBLANK(F196), "", VALUE(_xlfn.TEXTSPLIT(F196,":")))</f>
        <v>15</v>
      </c>
      <c r="M196">
        <v>0</v>
      </c>
      <c r="O196" cm="1">
        <f t="array" ref="O196:P196">IF(ISBLANK(G196), "", VALUE(_xlfn.TEXTSPLIT(G196,":")))</f>
        <v>20</v>
      </c>
      <c r="P196">
        <v>3</v>
      </c>
      <c r="Q196" cm="1">
        <f t="array" ref="Q196:R196">IF(ISBLANK(H196), "", VALUE(_xlfn.TEXTSPLIT(H196,":")))</f>
        <v>22</v>
      </c>
      <c r="R196">
        <v>4</v>
      </c>
      <c r="S196">
        <f t="shared" si="23"/>
        <v>69</v>
      </c>
      <c r="T196">
        <f t="shared" si="24"/>
        <v>7</v>
      </c>
      <c r="U196">
        <f t="shared" si="25"/>
        <v>0</v>
      </c>
      <c r="V196" t="str">
        <f t="shared" si="26"/>
        <v>:0O</v>
      </c>
      <c r="W196" t="str">
        <f t="shared" si="27"/>
        <v>69:7</v>
      </c>
      <c r="X196" t="str">
        <f t="shared" si="28"/>
        <v>CL 69:7</v>
      </c>
      <c r="Y196" t="str">
        <f t="shared" si="29"/>
        <v>CL</v>
      </c>
      <c r="Z196" s="13" t="s">
        <v>259</v>
      </c>
      <c r="AA196" s="13" t="s">
        <v>4023</v>
      </c>
      <c r="AB196" s="13">
        <v>99507</v>
      </c>
      <c r="AC196" s="13">
        <v>334695</v>
      </c>
      <c r="AD196" s="13">
        <v>435980</v>
      </c>
      <c r="AE196" s="13">
        <v>397841</v>
      </c>
      <c r="AF196" s="13">
        <v>246966</v>
      </c>
      <c r="AG196" s="13">
        <v>295676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</row>
    <row r="197" spans="1:39" x14ac:dyDescent="0.3">
      <c r="A197" s="13" t="s">
        <v>4087</v>
      </c>
      <c r="B197" s="13" t="s">
        <v>4087</v>
      </c>
      <c r="C197" t="str">
        <f t="shared" ref="C197:C260" si="30">IF( ISNUMBER( SEARCH("w/o MS2",B197)), SUBSTITUTE(B197,"w/o MS2: ",""), " ")</f>
        <v>CL 12:0_18:2_22:6_22:6</v>
      </c>
      <c r="D197" t="str">
        <f t="shared" ref="D197:D254" si="31">_xlfn.TEXTAFTER(C197," ")</f>
        <v>12:0_18:2_22:6_22:6</v>
      </c>
      <c r="E197" t="str" cm="1">
        <f t="array" ref="E197:H197">_xlfn.TEXTSPLIT(D197,"_")</f>
        <v>12:0</v>
      </c>
      <c r="F197" t="str">
        <v>18:2</v>
      </c>
      <c r="G197" t="str">
        <v>22:6</v>
      </c>
      <c r="H197" t="str">
        <v>22:6</v>
      </c>
      <c r="I197" cm="1">
        <f t="array" ref="I197:J197">IF(ISBLANK(E197), "", VALUE(_xlfn.TEXTSPLIT(E197,":")))</f>
        <v>12</v>
      </c>
      <c r="J197">
        <v>0</v>
      </c>
      <c r="L197" cm="1">
        <f t="array" ref="L197:M197">IF(ISBLANK(F197), "", VALUE(_xlfn.TEXTSPLIT(F197,":")))</f>
        <v>18</v>
      </c>
      <c r="M197">
        <v>2</v>
      </c>
      <c r="O197" cm="1">
        <f t="array" ref="O197:P197">IF(ISBLANK(G197), "", VALUE(_xlfn.TEXTSPLIT(G197,":")))</f>
        <v>22</v>
      </c>
      <c r="P197">
        <v>6</v>
      </c>
      <c r="Q197" cm="1">
        <f t="array" ref="Q197:R197">IF(ISBLANK(H197), "", VALUE(_xlfn.TEXTSPLIT(H197,":")))</f>
        <v>22</v>
      </c>
      <c r="R197">
        <v>6</v>
      </c>
      <c r="S197">
        <f t="shared" ref="S197:S260" si="32">SUM(I197,L197,O197,Q197)</f>
        <v>74</v>
      </c>
      <c r="T197">
        <f t="shared" ref="T197:T260" si="33">SUM(J197,M197,P197,R197)</f>
        <v>14</v>
      </c>
      <c r="U197">
        <f t="shared" ref="U197:U260" si="34">SUM(K197,N197)</f>
        <v>0</v>
      </c>
      <c r="V197" t="str">
        <f t="shared" ref="V197:V260" si="35">_xlfn.CONCAT(":",U197,"O")</f>
        <v>:0O</v>
      </c>
      <c r="W197" t="str">
        <f t="shared" ref="W197:W260" si="36">IF(ISNUMBER(S197),_xlfn.CONCAT(S197,":",T197,IF(U197&gt;0,V197,""),""))</f>
        <v>74:14</v>
      </c>
      <c r="X197" t="str">
        <f t="shared" ref="X197:X254" si="37">IF(ISNUMBER(S197),_xlfn.CONCAT(Y197," ",W197), A197)</f>
        <v>CL 74:14</v>
      </c>
      <c r="Y197" t="str">
        <f t="shared" ref="Y197:Y254" si="38">_xlfn.TEXTBEFORE(C197, " ")</f>
        <v>CL</v>
      </c>
      <c r="Z197" s="13" t="s">
        <v>259</v>
      </c>
      <c r="AA197" s="13" t="s">
        <v>4088</v>
      </c>
      <c r="AB197" s="13">
        <v>829838</v>
      </c>
      <c r="AC197" s="13">
        <v>374789</v>
      </c>
      <c r="AD197" s="13">
        <v>247504</v>
      </c>
      <c r="AE197" s="13">
        <v>296745</v>
      </c>
      <c r="AF197" s="13">
        <v>407267</v>
      </c>
      <c r="AG197" s="13">
        <v>440866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</row>
    <row r="198" spans="1:39" x14ac:dyDescent="0.3">
      <c r="A198" s="13" t="s">
        <v>4006</v>
      </c>
      <c r="B198" s="13" t="s">
        <v>4006</v>
      </c>
      <c r="C198" t="str">
        <f t="shared" si="30"/>
        <v>CL 12:0_15:0_20:3_22:5</v>
      </c>
      <c r="D198" t="str">
        <f t="shared" si="31"/>
        <v>12:0_15:0_20:3_22:5</v>
      </c>
      <c r="E198" t="str" cm="1">
        <f t="array" ref="E198:H198">_xlfn.TEXTSPLIT(D198,"_")</f>
        <v>12:0</v>
      </c>
      <c r="F198" t="str">
        <v>15:0</v>
      </c>
      <c r="G198" t="str">
        <v>20:3</v>
      </c>
      <c r="H198" t="str">
        <v>22:5</v>
      </c>
      <c r="I198" cm="1">
        <f t="array" ref="I198:J198">IF(ISBLANK(E198), "", VALUE(_xlfn.TEXTSPLIT(E198,":")))</f>
        <v>12</v>
      </c>
      <c r="J198">
        <v>0</v>
      </c>
      <c r="L198" cm="1">
        <f t="array" ref="L198:M198">IF(ISBLANK(F198), "", VALUE(_xlfn.TEXTSPLIT(F198,":")))</f>
        <v>15</v>
      </c>
      <c r="M198">
        <v>0</v>
      </c>
      <c r="O198" cm="1">
        <f t="array" ref="O198:P198">IF(ISBLANK(G198), "", VALUE(_xlfn.TEXTSPLIT(G198,":")))</f>
        <v>20</v>
      </c>
      <c r="P198">
        <v>3</v>
      </c>
      <c r="Q198" cm="1">
        <f t="array" ref="Q198:R198">IF(ISBLANK(H198), "", VALUE(_xlfn.TEXTSPLIT(H198,":")))</f>
        <v>22</v>
      </c>
      <c r="R198">
        <v>5</v>
      </c>
      <c r="S198">
        <f t="shared" si="32"/>
        <v>69</v>
      </c>
      <c r="T198">
        <f t="shared" si="33"/>
        <v>8</v>
      </c>
      <c r="U198">
        <f t="shared" si="34"/>
        <v>0</v>
      </c>
      <c r="V198" t="str">
        <f t="shared" si="35"/>
        <v>:0O</v>
      </c>
      <c r="W198" t="str">
        <f t="shared" si="36"/>
        <v>69:8</v>
      </c>
      <c r="X198" t="str">
        <f t="shared" si="37"/>
        <v>CL 69:8</v>
      </c>
      <c r="Y198" t="str">
        <f t="shared" si="38"/>
        <v>CL</v>
      </c>
      <c r="Z198" s="13" t="s">
        <v>259</v>
      </c>
      <c r="AA198" s="13" t="s">
        <v>4007</v>
      </c>
      <c r="AB198" s="13">
        <v>180173</v>
      </c>
      <c r="AC198" s="13">
        <v>160561</v>
      </c>
      <c r="AD198" s="13">
        <v>109462</v>
      </c>
      <c r="AE198" s="13">
        <v>230132</v>
      </c>
      <c r="AF198" s="13">
        <v>154203</v>
      </c>
      <c r="AG198" s="13">
        <v>326894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</row>
    <row r="199" spans="1:39" x14ac:dyDescent="0.3">
      <c r="A199" s="13" t="s">
        <v>3711</v>
      </c>
      <c r="B199" s="13" t="s">
        <v>3711</v>
      </c>
      <c r="C199" t="str">
        <f t="shared" si="30"/>
        <v>CL 12:0_14:0_17:0_18:2</v>
      </c>
      <c r="D199" t="str">
        <f t="shared" si="31"/>
        <v>12:0_14:0_17:0_18:2</v>
      </c>
      <c r="E199" t="str" cm="1">
        <f t="array" ref="E199:H199">_xlfn.TEXTSPLIT(D199,"_")</f>
        <v>12:0</v>
      </c>
      <c r="F199" t="str">
        <v>14:0</v>
      </c>
      <c r="G199" t="str">
        <v>17:0</v>
      </c>
      <c r="H199" t="str">
        <v>18:2</v>
      </c>
      <c r="I199" cm="1">
        <f t="array" ref="I199:J199">IF(ISBLANK(E199), "", VALUE(_xlfn.TEXTSPLIT(E199,":")))</f>
        <v>12</v>
      </c>
      <c r="J199">
        <v>0</v>
      </c>
      <c r="L199" cm="1">
        <f t="array" ref="L199:M199">IF(ISBLANK(F199), "", VALUE(_xlfn.TEXTSPLIT(F199,":")))</f>
        <v>14</v>
      </c>
      <c r="M199">
        <v>0</v>
      </c>
      <c r="O199" cm="1">
        <f t="array" ref="O199:P199">IF(ISBLANK(G199), "", VALUE(_xlfn.TEXTSPLIT(G199,":")))</f>
        <v>17</v>
      </c>
      <c r="P199">
        <v>0</v>
      </c>
      <c r="Q199" cm="1">
        <f t="array" ref="Q199:R199">IF(ISBLANK(H199), "", VALUE(_xlfn.TEXTSPLIT(H199,":")))</f>
        <v>18</v>
      </c>
      <c r="R199">
        <v>2</v>
      </c>
      <c r="S199">
        <f t="shared" si="32"/>
        <v>61</v>
      </c>
      <c r="T199">
        <f t="shared" si="33"/>
        <v>2</v>
      </c>
      <c r="U199">
        <f t="shared" si="34"/>
        <v>0</v>
      </c>
      <c r="V199" t="str">
        <f t="shared" si="35"/>
        <v>:0O</v>
      </c>
      <c r="W199" t="str">
        <f t="shared" si="36"/>
        <v>61:2</v>
      </c>
      <c r="X199" t="str">
        <f t="shared" si="37"/>
        <v>CL 61:2</v>
      </c>
      <c r="Y199" t="str">
        <f t="shared" si="38"/>
        <v>CL</v>
      </c>
      <c r="Z199" s="13" t="s">
        <v>259</v>
      </c>
      <c r="AA199" s="13" t="s">
        <v>260</v>
      </c>
      <c r="AB199" s="13">
        <v>58567</v>
      </c>
      <c r="AC199" s="13">
        <v>164773</v>
      </c>
      <c r="AD199" s="13">
        <v>139398</v>
      </c>
      <c r="AE199" s="13">
        <v>187859</v>
      </c>
      <c r="AF199" s="13">
        <v>141700</v>
      </c>
      <c r="AG199" s="13">
        <v>159221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</row>
    <row r="200" spans="1:39" x14ac:dyDescent="0.3">
      <c r="A200" s="13" t="s">
        <v>3989</v>
      </c>
      <c r="B200" s="13" t="s">
        <v>3989</v>
      </c>
      <c r="C200" t="str">
        <f t="shared" si="30"/>
        <v>CL 15:0_14:1_20:5_20:5</v>
      </c>
      <c r="D200" t="str">
        <f t="shared" si="31"/>
        <v>15:0_14:1_20:5_20:5</v>
      </c>
      <c r="E200" t="str" cm="1">
        <f t="array" ref="E200:H200">_xlfn.TEXTSPLIT(D200,"_")</f>
        <v>15:0</v>
      </c>
      <c r="F200" t="str">
        <v>14:1</v>
      </c>
      <c r="G200" t="str">
        <v>20:5</v>
      </c>
      <c r="H200" t="str">
        <v>20:5</v>
      </c>
      <c r="I200" cm="1">
        <f t="array" ref="I200:J200">IF(ISBLANK(E200), "", VALUE(_xlfn.TEXTSPLIT(E200,":")))</f>
        <v>15</v>
      </c>
      <c r="J200">
        <v>0</v>
      </c>
      <c r="L200" cm="1">
        <f t="array" ref="L200:M200">IF(ISBLANK(F200), "", VALUE(_xlfn.TEXTSPLIT(F200,":")))</f>
        <v>14</v>
      </c>
      <c r="M200">
        <v>1</v>
      </c>
      <c r="O200" cm="1">
        <f t="array" ref="O200:P200">IF(ISBLANK(G200), "", VALUE(_xlfn.TEXTSPLIT(G200,":")))</f>
        <v>20</v>
      </c>
      <c r="P200">
        <v>5</v>
      </c>
      <c r="Q200" cm="1">
        <f t="array" ref="Q200:R200">IF(ISBLANK(H200), "", VALUE(_xlfn.TEXTSPLIT(H200,":")))</f>
        <v>20</v>
      </c>
      <c r="R200">
        <v>5</v>
      </c>
      <c r="S200">
        <f t="shared" si="32"/>
        <v>69</v>
      </c>
      <c r="T200">
        <f t="shared" si="33"/>
        <v>11</v>
      </c>
      <c r="U200">
        <f t="shared" si="34"/>
        <v>0</v>
      </c>
      <c r="V200" t="str">
        <f t="shared" si="35"/>
        <v>:0O</v>
      </c>
      <c r="W200" t="str">
        <f t="shared" si="36"/>
        <v>69:11</v>
      </c>
      <c r="X200" t="str">
        <f t="shared" si="37"/>
        <v>CL 69:11</v>
      </c>
      <c r="Y200" t="str">
        <f t="shared" si="38"/>
        <v>CL</v>
      </c>
      <c r="Z200" s="13" t="s">
        <v>259</v>
      </c>
      <c r="AA200" s="13" t="s">
        <v>3990</v>
      </c>
      <c r="AB200" s="13">
        <v>1968823</v>
      </c>
      <c r="AC200" s="13">
        <v>2608766</v>
      </c>
      <c r="AD200" s="13">
        <v>3178250</v>
      </c>
      <c r="AE200" s="13">
        <v>99496</v>
      </c>
      <c r="AF200" s="13">
        <v>105433</v>
      </c>
      <c r="AG200" s="13">
        <v>170174</v>
      </c>
      <c r="AH200" s="13">
        <v>5147042</v>
      </c>
      <c r="AI200" s="13">
        <v>4733362</v>
      </c>
      <c r="AJ200" s="13">
        <v>4359587</v>
      </c>
      <c r="AK200" s="13">
        <v>0</v>
      </c>
      <c r="AL200" s="13">
        <v>0</v>
      </c>
      <c r="AM200" s="13">
        <v>0</v>
      </c>
    </row>
    <row r="201" spans="1:39" x14ac:dyDescent="0.3">
      <c r="A201" s="13" t="s">
        <v>4072</v>
      </c>
      <c r="B201" s="13" t="s">
        <v>4072</v>
      </c>
      <c r="C201" t="str">
        <f t="shared" si="30"/>
        <v>CL 12:0_15:0_22:3_22:4</v>
      </c>
      <c r="D201" t="str">
        <f t="shared" si="31"/>
        <v>12:0_15:0_22:3_22:4</v>
      </c>
      <c r="E201" t="str" cm="1">
        <f t="array" ref="E201:H201">_xlfn.TEXTSPLIT(D201,"_")</f>
        <v>12:0</v>
      </c>
      <c r="F201" t="str">
        <v>15:0</v>
      </c>
      <c r="G201" t="str">
        <v>22:3</v>
      </c>
      <c r="H201" t="str">
        <v>22:4</v>
      </c>
      <c r="I201" cm="1">
        <f t="array" ref="I201:J201">IF(ISBLANK(E201), "", VALUE(_xlfn.TEXTSPLIT(E201,":")))</f>
        <v>12</v>
      </c>
      <c r="J201">
        <v>0</v>
      </c>
      <c r="L201" cm="1">
        <f t="array" ref="L201:M201">IF(ISBLANK(F201), "", VALUE(_xlfn.TEXTSPLIT(F201,":")))</f>
        <v>15</v>
      </c>
      <c r="M201">
        <v>0</v>
      </c>
      <c r="O201" cm="1">
        <f t="array" ref="O201:P201">IF(ISBLANK(G201), "", VALUE(_xlfn.TEXTSPLIT(G201,":")))</f>
        <v>22</v>
      </c>
      <c r="P201">
        <v>3</v>
      </c>
      <c r="Q201" cm="1">
        <f t="array" ref="Q201:R201">IF(ISBLANK(H201), "", VALUE(_xlfn.TEXTSPLIT(H201,":")))</f>
        <v>22</v>
      </c>
      <c r="R201">
        <v>4</v>
      </c>
      <c r="S201">
        <f t="shared" si="32"/>
        <v>71</v>
      </c>
      <c r="T201">
        <f t="shared" si="33"/>
        <v>7</v>
      </c>
      <c r="U201">
        <f t="shared" si="34"/>
        <v>0</v>
      </c>
      <c r="V201" t="str">
        <f t="shared" si="35"/>
        <v>:0O</v>
      </c>
      <c r="W201" t="str">
        <f t="shared" si="36"/>
        <v>71:7</v>
      </c>
      <c r="X201" t="str">
        <f t="shared" si="37"/>
        <v>CL 71:7</v>
      </c>
      <c r="Y201" t="str">
        <f t="shared" si="38"/>
        <v>CL</v>
      </c>
      <c r="Z201" s="13" t="s">
        <v>259</v>
      </c>
      <c r="AA201" s="13" t="s">
        <v>4073</v>
      </c>
      <c r="AB201" s="13">
        <v>39078</v>
      </c>
      <c r="AC201" s="13">
        <v>18755</v>
      </c>
      <c r="AD201" s="13">
        <v>95922</v>
      </c>
      <c r="AE201" s="13">
        <v>173938</v>
      </c>
      <c r="AF201" s="13">
        <v>41354</v>
      </c>
      <c r="AG201" s="13">
        <v>132834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</row>
    <row r="202" spans="1:39" x14ac:dyDescent="0.3">
      <c r="A202" s="13" t="s">
        <v>4060</v>
      </c>
      <c r="B202" s="13" t="s">
        <v>4060</v>
      </c>
      <c r="C202" t="str">
        <f t="shared" si="30"/>
        <v>CL 12:0_15:0_22:5_22:6</v>
      </c>
      <c r="D202" t="str">
        <f t="shared" si="31"/>
        <v>12:0_15:0_22:5_22:6</v>
      </c>
      <c r="E202" t="str" cm="1">
        <f t="array" ref="E202:H202">_xlfn.TEXTSPLIT(D202,"_")</f>
        <v>12:0</v>
      </c>
      <c r="F202" t="str">
        <v>15:0</v>
      </c>
      <c r="G202" t="str">
        <v>22:5</v>
      </c>
      <c r="H202" t="str">
        <v>22:6</v>
      </c>
      <c r="I202" cm="1">
        <f t="array" ref="I202:J202">IF(ISBLANK(E202), "", VALUE(_xlfn.TEXTSPLIT(E202,":")))</f>
        <v>12</v>
      </c>
      <c r="J202">
        <v>0</v>
      </c>
      <c r="L202" cm="1">
        <f t="array" ref="L202:M202">IF(ISBLANK(F202), "", VALUE(_xlfn.TEXTSPLIT(F202,":")))</f>
        <v>15</v>
      </c>
      <c r="M202">
        <v>0</v>
      </c>
      <c r="O202" cm="1">
        <f t="array" ref="O202:P202">IF(ISBLANK(G202), "", VALUE(_xlfn.TEXTSPLIT(G202,":")))</f>
        <v>22</v>
      </c>
      <c r="P202">
        <v>5</v>
      </c>
      <c r="Q202" cm="1">
        <f t="array" ref="Q202:R202">IF(ISBLANK(H202), "", VALUE(_xlfn.TEXTSPLIT(H202,":")))</f>
        <v>22</v>
      </c>
      <c r="R202">
        <v>6</v>
      </c>
      <c r="S202">
        <f t="shared" si="32"/>
        <v>71</v>
      </c>
      <c r="T202">
        <f t="shared" si="33"/>
        <v>11</v>
      </c>
      <c r="U202">
        <f t="shared" si="34"/>
        <v>0</v>
      </c>
      <c r="V202" t="str">
        <f t="shared" si="35"/>
        <v>:0O</v>
      </c>
      <c r="W202" t="str">
        <f t="shared" si="36"/>
        <v>71:11</v>
      </c>
      <c r="X202" t="str">
        <f t="shared" si="37"/>
        <v>CL 71:11</v>
      </c>
      <c r="Y202" t="str">
        <f t="shared" si="38"/>
        <v>CL</v>
      </c>
      <c r="Z202" s="13" t="s">
        <v>259</v>
      </c>
      <c r="AA202" s="13" t="s">
        <v>4061</v>
      </c>
      <c r="AB202" s="13">
        <v>355913</v>
      </c>
      <c r="AC202" s="13">
        <v>743004</v>
      </c>
      <c r="AD202" s="13">
        <v>655814</v>
      </c>
      <c r="AE202" s="13">
        <v>12506</v>
      </c>
      <c r="AF202" s="13">
        <v>0</v>
      </c>
      <c r="AG202" s="13">
        <v>0</v>
      </c>
      <c r="AH202" s="13">
        <v>611978</v>
      </c>
      <c r="AI202" s="13">
        <v>621243</v>
      </c>
      <c r="AJ202" s="13">
        <v>451927</v>
      </c>
      <c r="AK202" s="13">
        <v>0</v>
      </c>
      <c r="AL202" s="13">
        <v>0</v>
      </c>
      <c r="AM202" s="13">
        <v>0</v>
      </c>
    </row>
    <row r="203" spans="1:39" x14ac:dyDescent="0.3">
      <c r="A203" s="13" t="s">
        <v>3812</v>
      </c>
      <c r="B203" s="13" t="s">
        <v>3812</v>
      </c>
      <c r="C203" t="str">
        <f t="shared" si="30"/>
        <v>CL 12:0_15:0_18:0_18:2</v>
      </c>
      <c r="D203" t="str">
        <f t="shared" si="31"/>
        <v>12:0_15:0_18:0_18:2</v>
      </c>
      <c r="E203" t="str" cm="1">
        <f t="array" ref="E203:H203">_xlfn.TEXTSPLIT(D203,"_")</f>
        <v>12:0</v>
      </c>
      <c r="F203" t="str">
        <v>15:0</v>
      </c>
      <c r="G203" t="str">
        <v>18:0</v>
      </c>
      <c r="H203" t="str">
        <v>18:2</v>
      </c>
      <c r="I203" cm="1">
        <f t="array" ref="I203:J203">IF(ISBLANK(E203), "", VALUE(_xlfn.TEXTSPLIT(E203,":")))</f>
        <v>12</v>
      </c>
      <c r="J203">
        <v>0</v>
      </c>
      <c r="L203" cm="1">
        <f t="array" ref="L203:M203">IF(ISBLANK(F203), "", VALUE(_xlfn.TEXTSPLIT(F203,":")))</f>
        <v>15</v>
      </c>
      <c r="M203">
        <v>0</v>
      </c>
      <c r="O203" cm="1">
        <f t="array" ref="O203:P203">IF(ISBLANK(G203), "", VALUE(_xlfn.TEXTSPLIT(G203,":")))</f>
        <v>18</v>
      </c>
      <c r="P203">
        <v>0</v>
      </c>
      <c r="Q203" cm="1">
        <f t="array" ref="Q203:R203">IF(ISBLANK(H203), "", VALUE(_xlfn.TEXTSPLIT(H203,":")))</f>
        <v>18</v>
      </c>
      <c r="R203">
        <v>2</v>
      </c>
      <c r="S203">
        <f t="shared" si="32"/>
        <v>63</v>
      </c>
      <c r="T203">
        <f t="shared" si="33"/>
        <v>2</v>
      </c>
      <c r="U203">
        <f t="shared" si="34"/>
        <v>0</v>
      </c>
      <c r="V203" t="str">
        <f t="shared" si="35"/>
        <v>:0O</v>
      </c>
      <c r="W203" t="str">
        <f t="shared" si="36"/>
        <v>63:2</v>
      </c>
      <c r="X203" t="str">
        <f t="shared" si="37"/>
        <v>CL 63:2</v>
      </c>
      <c r="Y203" t="str">
        <f t="shared" si="38"/>
        <v>CL</v>
      </c>
      <c r="Z203" s="13" t="s">
        <v>259</v>
      </c>
      <c r="AA203" s="13" t="s">
        <v>263</v>
      </c>
      <c r="AB203" s="13">
        <v>6622388</v>
      </c>
      <c r="AC203" s="13">
        <v>9752685</v>
      </c>
      <c r="AD203" s="13">
        <v>8350453</v>
      </c>
      <c r="AE203" s="13">
        <v>7260531</v>
      </c>
      <c r="AF203" s="13">
        <v>8649364</v>
      </c>
      <c r="AG203" s="13">
        <v>7285641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</row>
    <row r="204" spans="1:39" x14ac:dyDescent="0.3">
      <c r="A204" s="13" t="s">
        <v>4082</v>
      </c>
      <c r="B204" s="13" t="s">
        <v>4082</v>
      </c>
      <c r="C204" t="str">
        <f t="shared" si="30"/>
        <v>CL 12:0_18:3_22:6_22:6</v>
      </c>
      <c r="D204" t="str">
        <f t="shared" si="31"/>
        <v>12:0_18:3_22:6_22:6</v>
      </c>
      <c r="E204" t="str" cm="1">
        <f t="array" ref="E204:H204">_xlfn.TEXTSPLIT(D204,"_")</f>
        <v>12:0</v>
      </c>
      <c r="F204" t="str">
        <v>18:3</v>
      </c>
      <c r="G204" t="str">
        <v>22:6</v>
      </c>
      <c r="H204" t="str">
        <v>22:6</v>
      </c>
      <c r="I204" cm="1">
        <f t="array" ref="I204:J204">IF(ISBLANK(E204), "", VALUE(_xlfn.TEXTSPLIT(E204,":")))</f>
        <v>12</v>
      </c>
      <c r="J204">
        <v>0</v>
      </c>
      <c r="L204" cm="1">
        <f t="array" ref="L204:M204">IF(ISBLANK(F204), "", VALUE(_xlfn.TEXTSPLIT(F204,":")))</f>
        <v>18</v>
      </c>
      <c r="M204">
        <v>3</v>
      </c>
      <c r="O204" cm="1">
        <f t="array" ref="O204:P204">IF(ISBLANK(G204), "", VALUE(_xlfn.TEXTSPLIT(G204,":")))</f>
        <v>22</v>
      </c>
      <c r="P204">
        <v>6</v>
      </c>
      <c r="Q204" cm="1">
        <f t="array" ref="Q204:R204">IF(ISBLANK(H204), "", VALUE(_xlfn.TEXTSPLIT(H204,":")))</f>
        <v>22</v>
      </c>
      <c r="R204">
        <v>6</v>
      </c>
      <c r="S204">
        <f t="shared" si="32"/>
        <v>74</v>
      </c>
      <c r="T204">
        <f t="shared" si="33"/>
        <v>15</v>
      </c>
      <c r="U204">
        <f t="shared" si="34"/>
        <v>0</v>
      </c>
      <c r="V204" t="str">
        <f t="shared" si="35"/>
        <v>:0O</v>
      </c>
      <c r="W204" t="str">
        <f t="shared" si="36"/>
        <v>74:15</v>
      </c>
      <c r="X204" t="str">
        <f t="shared" si="37"/>
        <v>CL 74:15</v>
      </c>
      <c r="Y204" t="str">
        <f t="shared" si="38"/>
        <v>CL</v>
      </c>
      <c r="Z204" s="13" t="s">
        <v>259</v>
      </c>
      <c r="AA204" s="13" t="s">
        <v>4083</v>
      </c>
      <c r="AB204" s="13">
        <v>39191</v>
      </c>
      <c r="AC204" s="13">
        <v>60278</v>
      </c>
      <c r="AD204" s="13">
        <v>35835</v>
      </c>
      <c r="AE204" s="13">
        <v>77618</v>
      </c>
      <c r="AF204" s="13">
        <v>65081</v>
      </c>
      <c r="AG204" s="13">
        <v>46566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</row>
    <row r="205" spans="1:39" x14ac:dyDescent="0.3">
      <c r="A205" s="13" t="s">
        <v>3891</v>
      </c>
      <c r="B205" s="13" t="s">
        <v>3891</v>
      </c>
      <c r="C205" t="str">
        <f t="shared" si="30"/>
        <v>CL 12:0_14:0_17:0_22:3</v>
      </c>
      <c r="D205" t="str">
        <f t="shared" si="31"/>
        <v>12:0_14:0_17:0_22:3</v>
      </c>
      <c r="E205" t="str" cm="1">
        <f t="array" ref="E205:H205">_xlfn.TEXTSPLIT(D205,"_")</f>
        <v>12:0</v>
      </c>
      <c r="F205" t="str">
        <v>14:0</v>
      </c>
      <c r="G205" t="str">
        <v>17:0</v>
      </c>
      <c r="H205" t="str">
        <v>22:3</v>
      </c>
      <c r="I205" cm="1">
        <f t="array" ref="I205:J205">IF(ISBLANK(E205), "", VALUE(_xlfn.TEXTSPLIT(E205,":")))</f>
        <v>12</v>
      </c>
      <c r="J205">
        <v>0</v>
      </c>
      <c r="L205" cm="1">
        <f t="array" ref="L205:M205">IF(ISBLANK(F205), "", VALUE(_xlfn.TEXTSPLIT(F205,":")))</f>
        <v>14</v>
      </c>
      <c r="M205">
        <v>0</v>
      </c>
      <c r="O205" cm="1">
        <f t="array" ref="O205:P205">IF(ISBLANK(G205), "", VALUE(_xlfn.TEXTSPLIT(G205,":")))</f>
        <v>17</v>
      </c>
      <c r="P205">
        <v>0</v>
      </c>
      <c r="Q205" cm="1">
        <f t="array" ref="Q205:R205">IF(ISBLANK(H205), "", VALUE(_xlfn.TEXTSPLIT(H205,":")))</f>
        <v>22</v>
      </c>
      <c r="R205">
        <v>3</v>
      </c>
      <c r="S205">
        <f t="shared" si="32"/>
        <v>65</v>
      </c>
      <c r="T205">
        <f t="shared" si="33"/>
        <v>3</v>
      </c>
      <c r="U205">
        <f t="shared" si="34"/>
        <v>0</v>
      </c>
      <c r="V205" t="str">
        <f t="shared" si="35"/>
        <v>:0O</v>
      </c>
      <c r="W205" t="str">
        <f t="shared" si="36"/>
        <v>65:3</v>
      </c>
      <c r="X205" t="str">
        <f t="shared" si="37"/>
        <v>CL 65:3</v>
      </c>
      <c r="Y205" t="str">
        <f t="shared" si="38"/>
        <v>CL</v>
      </c>
      <c r="Z205" s="13" t="s">
        <v>259</v>
      </c>
      <c r="AA205" s="13" t="s">
        <v>3892</v>
      </c>
      <c r="AB205" s="13">
        <v>66002</v>
      </c>
      <c r="AC205" s="13">
        <v>133145</v>
      </c>
      <c r="AD205" s="13">
        <v>108828</v>
      </c>
      <c r="AE205" s="13">
        <v>105822</v>
      </c>
      <c r="AF205" s="13">
        <v>79057</v>
      </c>
      <c r="AG205" s="13">
        <v>77000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</row>
    <row r="206" spans="1:39" x14ac:dyDescent="0.3">
      <c r="A206" s="13" t="s">
        <v>3807</v>
      </c>
      <c r="B206" s="13" t="s">
        <v>3807</v>
      </c>
      <c r="C206" t="str">
        <f t="shared" si="30"/>
        <v>CL 12:0_15:0_18:1_18:1</v>
      </c>
      <c r="D206" t="str">
        <f t="shared" si="31"/>
        <v>12:0_15:0_18:1_18:1</v>
      </c>
      <c r="E206" t="str" cm="1">
        <f t="array" ref="E206:H206">_xlfn.TEXTSPLIT(D206,"_")</f>
        <v>12:0</v>
      </c>
      <c r="F206" t="str">
        <v>15:0</v>
      </c>
      <c r="G206" t="str">
        <v>18:1</v>
      </c>
      <c r="H206" t="str">
        <v>18:1</v>
      </c>
      <c r="I206" cm="1">
        <f t="array" ref="I206:J206">IF(ISBLANK(E206), "", VALUE(_xlfn.TEXTSPLIT(E206,":")))</f>
        <v>12</v>
      </c>
      <c r="J206">
        <v>0</v>
      </c>
      <c r="L206" cm="1">
        <f t="array" ref="L206:M206">IF(ISBLANK(F206), "", VALUE(_xlfn.TEXTSPLIT(F206,":")))</f>
        <v>15</v>
      </c>
      <c r="M206">
        <v>0</v>
      </c>
      <c r="O206" cm="1">
        <f t="array" ref="O206:P206">IF(ISBLANK(G206), "", VALUE(_xlfn.TEXTSPLIT(G206,":")))</f>
        <v>18</v>
      </c>
      <c r="P206">
        <v>1</v>
      </c>
      <c r="Q206" cm="1">
        <f t="array" ref="Q206:R206">IF(ISBLANK(H206), "", VALUE(_xlfn.TEXTSPLIT(H206,":")))</f>
        <v>18</v>
      </c>
      <c r="R206">
        <v>1</v>
      </c>
      <c r="S206">
        <f t="shared" si="32"/>
        <v>63</v>
      </c>
      <c r="T206">
        <f t="shared" si="33"/>
        <v>2</v>
      </c>
      <c r="U206">
        <f t="shared" si="34"/>
        <v>0</v>
      </c>
      <c r="V206" t="str">
        <f t="shared" si="35"/>
        <v>:0O</v>
      </c>
      <c r="W206" t="str">
        <f t="shared" si="36"/>
        <v>63:2</v>
      </c>
      <c r="X206" t="str">
        <f t="shared" si="37"/>
        <v>CL 63:2</v>
      </c>
      <c r="Y206" t="str">
        <f t="shared" si="38"/>
        <v>CL</v>
      </c>
      <c r="Z206" s="13" t="s">
        <v>259</v>
      </c>
      <c r="AA206" s="13" t="s">
        <v>263</v>
      </c>
      <c r="AB206" s="13">
        <v>8497460</v>
      </c>
      <c r="AC206" s="13">
        <v>12165433</v>
      </c>
      <c r="AD206" s="13">
        <v>12229875</v>
      </c>
      <c r="AE206" s="13">
        <v>9969560</v>
      </c>
      <c r="AF206" s="13">
        <v>9990644</v>
      </c>
      <c r="AG206" s="13">
        <v>11576608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</row>
    <row r="207" spans="1:39" x14ac:dyDescent="0.3">
      <c r="A207" s="13" t="s">
        <v>4050</v>
      </c>
      <c r="B207" s="13" t="s">
        <v>4050</v>
      </c>
      <c r="C207" t="str">
        <f t="shared" si="30"/>
        <v>CL 12:0_14:0_22:3_22:4</v>
      </c>
      <c r="D207" t="str">
        <f t="shared" si="31"/>
        <v>12:0_14:0_22:3_22:4</v>
      </c>
      <c r="E207" t="str" cm="1">
        <f t="array" ref="E207:H207">_xlfn.TEXTSPLIT(D207,"_")</f>
        <v>12:0</v>
      </c>
      <c r="F207" t="str">
        <v>14:0</v>
      </c>
      <c r="G207" t="str">
        <v>22:3</v>
      </c>
      <c r="H207" t="str">
        <v>22:4</v>
      </c>
      <c r="I207" cm="1">
        <f t="array" ref="I207:J207">IF(ISBLANK(E207), "", VALUE(_xlfn.TEXTSPLIT(E207,":")))</f>
        <v>12</v>
      </c>
      <c r="J207">
        <v>0</v>
      </c>
      <c r="L207" cm="1">
        <f t="array" ref="L207:M207">IF(ISBLANK(F207), "", VALUE(_xlfn.TEXTSPLIT(F207,":")))</f>
        <v>14</v>
      </c>
      <c r="M207">
        <v>0</v>
      </c>
      <c r="O207" cm="1">
        <f t="array" ref="O207:P207">IF(ISBLANK(G207), "", VALUE(_xlfn.TEXTSPLIT(G207,":")))</f>
        <v>22</v>
      </c>
      <c r="P207">
        <v>3</v>
      </c>
      <c r="Q207" cm="1">
        <f t="array" ref="Q207:R207">IF(ISBLANK(H207), "", VALUE(_xlfn.TEXTSPLIT(H207,":")))</f>
        <v>22</v>
      </c>
      <c r="R207">
        <v>4</v>
      </c>
      <c r="S207">
        <f t="shared" si="32"/>
        <v>70</v>
      </c>
      <c r="T207">
        <f t="shared" si="33"/>
        <v>7</v>
      </c>
      <c r="U207">
        <f t="shared" si="34"/>
        <v>0</v>
      </c>
      <c r="V207" t="str">
        <f t="shared" si="35"/>
        <v>:0O</v>
      </c>
      <c r="W207" t="str">
        <f t="shared" si="36"/>
        <v>70:7</v>
      </c>
      <c r="X207" t="str">
        <f t="shared" si="37"/>
        <v>CL 70:7</v>
      </c>
      <c r="Y207" t="str">
        <f t="shared" si="38"/>
        <v>CL</v>
      </c>
      <c r="Z207" s="13" t="s">
        <v>259</v>
      </c>
      <c r="AA207" s="13" t="s">
        <v>4051</v>
      </c>
      <c r="AB207" s="13">
        <v>32131</v>
      </c>
      <c r="AC207" s="13">
        <v>73927</v>
      </c>
      <c r="AD207" s="13">
        <v>108795</v>
      </c>
      <c r="AE207" s="13">
        <v>307024</v>
      </c>
      <c r="AF207" s="13">
        <v>118042</v>
      </c>
      <c r="AG207" s="13">
        <v>326747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</row>
    <row r="208" spans="1:39" x14ac:dyDescent="0.3">
      <c r="A208" s="13" t="s">
        <v>4034</v>
      </c>
      <c r="B208" s="13" t="s">
        <v>4034</v>
      </c>
      <c r="C208" t="str">
        <f t="shared" si="30"/>
        <v>CL 15:0_15:1_20:5_20:5</v>
      </c>
      <c r="D208" t="str">
        <f t="shared" si="31"/>
        <v>15:0_15:1_20:5_20:5</v>
      </c>
      <c r="E208" t="str" cm="1">
        <f t="array" ref="E208:H208">_xlfn.TEXTSPLIT(D208,"_")</f>
        <v>15:0</v>
      </c>
      <c r="F208" t="str">
        <v>15:1</v>
      </c>
      <c r="G208" t="str">
        <v>20:5</v>
      </c>
      <c r="H208" t="str">
        <v>20:5</v>
      </c>
      <c r="I208" cm="1">
        <f t="array" ref="I208:J208">IF(ISBLANK(E208), "", VALUE(_xlfn.TEXTSPLIT(E208,":")))</f>
        <v>15</v>
      </c>
      <c r="J208">
        <v>0</v>
      </c>
      <c r="L208" cm="1">
        <f t="array" ref="L208:M208">IF(ISBLANK(F208), "", VALUE(_xlfn.TEXTSPLIT(F208,":")))</f>
        <v>15</v>
      </c>
      <c r="M208">
        <v>1</v>
      </c>
      <c r="O208" cm="1">
        <f t="array" ref="O208:P208">IF(ISBLANK(G208), "", VALUE(_xlfn.TEXTSPLIT(G208,":")))</f>
        <v>20</v>
      </c>
      <c r="P208">
        <v>5</v>
      </c>
      <c r="Q208" cm="1">
        <f t="array" ref="Q208:R208">IF(ISBLANK(H208), "", VALUE(_xlfn.TEXTSPLIT(H208,":")))</f>
        <v>20</v>
      </c>
      <c r="R208">
        <v>5</v>
      </c>
      <c r="S208">
        <f t="shared" si="32"/>
        <v>70</v>
      </c>
      <c r="T208">
        <f t="shared" si="33"/>
        <v>11</v>
      </c>
      <c r="U208">
        <f t="shared" si="34"/>
        <v>0</v>
      </c>
      <c r="V208" t="str">
        <f t="shared" si="35"/>
        <v>:0O</v>
      </c>
      <c r="W208" t="str">
        <f t="shared" si="36"/>
        <v>70:11</v>
      </c>
      <c r="X208" t="str">
        <f t="shared" si="37"/>
        <v>CL 70:11</v>
      </c>
      <c r="Y208" t="str">
        <f t="shared" si="38"/>
        <v>CL</v>
      </c>
      <c r="Z208" s="13" t="s">
        <v>259</v>
      </c>
      <c r="AA208" s="13" t="s">
        <v>4035</v>
      </c>
      <c r="AB208" s="13">
        <v>1125294</v>
      </c>
      <c r="AC208" s="13">
        <v>1790814</v>
      </c>
      <c r="AD208" s="13">
        <v>2283055</v>
      </c>
      <c r="AE208" s="13">
        <v>132617</v>
      </c>
      <c r="AF208" s="13">
        <v>55169</v>
      </c>
      <c r="AG208" s="13">
        <v>120044</v>
      </c>
      <c r="AH208" s="13">
        <v>1856860</v>
      </c>
      <c r="AI208" s="13">
        <v>4400917</v>
      </c>
      <c r="AJ208" s="13">
        <v>1798216</v>
      </c>
      <c r="AK208" s="13">
        <v>0</v>
      </c>
      <c r="AL208" s="13">
        <v>0</v>
      </c>
      <c r="AM208" s="13">
        <v>0</v>
      </c>
    </row>
    <row r="209" spans="1:39" x14ac:dyDescent="0.3">
      <c r="A209" s="13" t="s">
        <v>3927</v>
      </c>
      <c r="B209" s="13" t="s">
        <v>3927</v>
      </c>
      <c r="C209" t="str">
        <f t="shared" si="30"/>
        <v>CL 12:0_12:0_26:0_16:2</v>
      </c>
      <c r="D209" t="str">
        <f t="shared" si="31"/>
        <v>12:0_12:0_26:0_16:2</v>
      </c>
      <c r="E209" t="str" cm="1">
        <f t="array" ref="E209:H209">_xlfn.TEXTSPLIT(D209,"_")</f>
        <v>12:0</v>
      </c>
      <c r="F209" t="str">
        <v>12:0</v>
      </c>
      <c r="G209" t="str">
        <v>26:0</v>
      </c>
      <c r="H209" t="str">
        <v>16:2</v>
      </c>
      <c r="I209" cm="1">
        <f t="array" ref="I209:J209">IF(ISBLANK(E209), "", VALUE(_xlfn.TEXTSPLIT(E209,":")))</f>
        <v>12</v>
      </c>
      <c r="J209">
        <v>0</v>
      </c>
      <c r="L209" cm="1">
        <f t="array" ref="L209:M209">IF(ISBLANK(F209), "", VALUE(_xlfn.TEXTSPLIT(F209,":")))</f>
        <v>12</v>
      </c>
      <c r="M209">
        <v>0</v>
      </c>
      <c r="O209" cm="1">
        <f t="array" ref="O209:P209">IF(ISBLANK(G209), "", VALUE(_xlfn.TEXTSPLIT(G209,":")))</f>
        <v>26</v>
      </c>
      <c r="P209">
        <v>0</v>
      </c>
      <c r="Q209" cm="1">
        <f t="array" ref="Q209:R209">IF(ISBLANK(H209), "", VALUE(_xlfn.TEXTSPLIT(H209,":")))</f>
        <v>16</v>
      </c>
      <c r="R209">
        <v>2</v>
      </c>
      <c r="S209">
        <f t="shared" si="32"/>
        <v>66</v>
      </c>
      <c r="T209">
        <f t="shared" si="33"/>
        <v>2</v>
      </c>
      <c r="U209">
        <f t="shared" si="34"/>
        <v>0</v>
      </c>
      <c r="V209" t="str">
        <f t="shared" si="35"/>
        <v>:0O</v>
      </c>
      <c r="W209" t="str">
        <f t="shared" si="36"/>
        <v>66:2</v>
      </c>
      <c r="X209" t="str">
        <f t="shared" si="37"/>
        <v>CL 66:2</v>
      </c>
      <c r="Y209" t="str">
        <f t="shared" si="38"/>
        <v>CL</v>
      </c>
      <c r="Z209" s="13" t="s">
        <v>259</v>
      </c>
      <c r="AA209" s="13" t="s">
        <v>3928</v>
      </c>
      <c r="AB209" s="13">
        <v>5256656</v>
      </c>
      <c r="AC209" s="13">
        <v>7293857</v>
      </c>
      <c r="AD209" s="13">
        <v>6877035</v>
      </c>
      <c r="AE209" s="13">
        <v>5302154</v>
      </c>
      <c r="AF209" s="13">
        <v>5833495</v>
      </c>
      <c r="AG209" s="13">
        <v>5668672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</row>
    <row r="210" spans="1:39" x14ac:dyDescent="0.3">
      <c r="A210" s="13" t="s">
        <v>4065</v>
      </c>
      <c r="B210" s="13" t="s">
        <v>4065</v>
      </c>
      <c r="C210" t="str">
        <f t="shared" si="30"/>
        <v>CL 12:0_12:0_28:0_18:3</v>
      </c>
      <c r="D210" t="str">
        <f t="shared" si="31"/>
        <v>12:0_12:0_28:0_18:3</v>
      </c>
      <c r="E210" t="str" cm="1">
        <f t="array" ref="E210:H210">_xlfn.TEXTSPLIT(D210,"_")</f>
        <v>12:0</v>
      </c>
      <c r="F210" t="str">
        <v>12:0</v>
      </c>
      <c r="G210" t="str">
        <v>28:0</v>
      </c>
      <c r="H210" t="str">
        <v>18:3</v>
      </c>
      <c r="I210" cm="1">
        <f t="array" ref="I210:J210">IF(ISBLANK(E210), "", VALUE(_xlfn.TEXTSPLIT(E210,":")))</f>
        <v>12</v>
      </c>
      <c r="J210">
        <v>0</v>
      </c>
      <c r="L210" cm="1">
        <f t="array" ref="L210:M210">IF(ISBLANK(F210), "", VALUE(_xlfn.TEXTSPLIT(F210,":")))</f>
        <v>12</v>
      </c>
      <c r="M210">
        <v>0</v>
      </c>
      <c r="O210" cm="1">
        <f t="array" ref="O210:P210">IF(ISBLANK(G210), "", VALUE(_xlfn.TEXTSPLIT(G210,":")))</f>
        <v>28</v>
      </c>
      <c r="P210">
        <v>0</v>
      </c>
      <c r="Q210" cm="1">
        <f t="array" ref="Q210:R210">IF(ISBLANK(H210), "", VALUE(_xlfn.TEXTSPLIT(H210,":")))</f>
        <v>18</v>
      </c>
      <c r="R210">
        <v>3</v>
      </c>
      <c r="S210">
        <f t="shared" si="32"/>
        <v>70</v>
      </c>
      <c r="T210">
        <f t="shared" si="33"/>
        <v>3</v>
      </c>
      <c r="U210">
        <f t="shared" si="34"/>
        <v>0</v>
      </c>
      <c r="V210" t="str">
        <f t="shared" si="35"/>
        <v>:0O</v>
      </c>
      <c r="W210" t="str">
        <f t="shared" si="36"/>
        <v>70:3</v>
      </c>
      <c r="X210" t="str">
        <f t="shared" si="37"/>
        <v>CL 70:3</v>
      </c>
      <c r="Y210" t="str">
        <f t="shared" si="38"/>
        <v>CL</v>
      </c>
      <c r="Z210" s="13" t="s">
        <v>259</v>
      </c>
      <c r="AA210" s="13" t="s">
        <v>4066</v>
      </c>
      <c r="AB210" s="13">
        <v>55238</v>
      </c>
      <c r="AC210" s="13">
        <v>131307</v>
      </c>
      <c r="AD210" s="13">
        <v>109973</v>
      </c>
      <c r="AE210" s="13">
        <v>61348</v>
      </c>
      <c r="AF210" s="13">
        <v>169191</v>
      </c>
      <c r="AG210" s="13">
        <v>104879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</row>
    <row r="211" spans="1:39" x14ac:dyDescent="0.3">
      <c r="A211" s="13" t="s">
        <v>4070</v>
      </c>
      <c r="B211" s="13" t="s">
        <v>4070</v>
      </c>
      <c r="C211" t="str">
        <f t="shared" si="30"/>
        <v>CL 12:0_15:0_22:3_22:5</v>
      </c>
      <c r="D211" t="str">
        <f t="shared" si="31"/>
        <v>12:0_15:0_22:3_22:5</v>
      </c>
      <c r="E211" t="str" cm="1">
        <f t="array" ref="E211:H211">_xlfn.TEXTSPLIT(D211,"_")</f>
        <v>12:0</v>
      </c>
      <c r="F211" t="str">
        <v>15:0</v>
      </c>
      <c r="G211" t="str">
        <v>22:3</v>
      </c>
      <c r="H211" t="str">
        <v>22:5</v>
      </c>
      <c r="I211" cm="1">
        <f t="array" ref="I211:J211">IF(ISBLANK(E211), "", VALUE(_xlfn.TEXTSPLIT(E211,":")))</f>
        <v>12</v>
      </c>
      <c r="J211">
        <v>0</v>
      </c>
      <c r="L211" cm="1">
        <f t="array" ref="L211:M211">IF(ISBLANK(F211), "", VALUE(_xlfn.TEXTSPLIT(F211,":")))</f>
        <v>15</v>
      </c>
      <c r="M211">
        <v>0</v>
      </c>
      <c r="O211" cm="1">
        <f t="array" ref="O211:P211">IF(ISBLANK(G211), "", VALUE(_xlfn.TEXTSPLIT(G211,":")))</f>
        <v>22</v>
      </c>
      <c r="P211">
        <v>3</v>
      </c>
      <c r="Q211" cm="1">
        <f t="array" ref="Q211:R211">IF(ISBLANK(H211), "", VALUE(_xlfn.TEXTSPLIT(H211,":")))</f>
        <v>22</v>
      </c>
      <c r="R211">
        <v>5</v>
      </c>
      <c r="S211">
        <f t="shared" si="32"/>
        <v>71</v>
      </c>
      <c r="T211">
        <f t="shared" si="33"/>
        <v>8</v>
      </c>
      <c r="U211">
        <f t="shared" si="34"/>
        <v>0</v>
      </c>
      <c r="V211" t="str">
        <f t="shared" si="35"/>
        <v>:0O</v>
      </c>
      <c r="W211" t="str">
        <f t="shared" si="36"/>
        <v>71:8</v>
      </c>
      <c r="X211" t="str">
        <f t="shared" si="37"/>
        <v>CL 71:8</v>
      </c>
      <c r="Y211" t="str">
        <f t="shared" si="38"/>
        <v>CL</v>
      </c>
      <c r="Z211" s="13" t="s">
        <v>259</v>
      </c>
      <c r="AA211" s="13" t="s">
        <v>272</v>
      </c>
      <c r="AB211" s="13">
        <v>114911</v>
      </c>
      <c r="AC211" s="13">
        <v>198453</v>
      </c>
      <c r="AD211" s="13">
        <v>105680</v>
      </c>
      <c r="AE211" s="13">
        <v>199927</v>
      </c>
      <c r="AF211" s="13">
        <v>92661</v>
      </c>
      <c r="AG211" s="13">
        <v>130295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</row>
    <row r="212" spans="1:39" x14ac:dyDescent="0.3">
      <c r="A212" s="13" t="s">
        <v>3964</v>
      </c>
      <c r="B212" s="13" t="s">
        <v>3964</v>
      </c>
      <c r="C212" t="str">
        <f t="shared" si="30"/>
        <v>CL 12:0_12:0_22:5_22:6</v>
      </c>
      <c r="D212" t="str">
        <f t="shared" si="31"/>
        <v>12:0_12:0_22:5_22:6</v>
      </c>
      <c r="E212" t="str" cm="1">
        <f t="array" ref="E212:H212">_xlfn.TEXTSPLIT(D212,"_")</f>
        <v>12:0</v>
      </c>
      <c r="F212" t="str">
        <v>12:0</v>
      </c>
      <c r="G212" t="str">
        <v>22:5</v>
      </c>
      <c r="H212" t="str">
        <v>22:6</v>
      </c>
      <c r="I212" cm="1">
        <f t="array" ref="I212:J212">IF(ISBLANK(E212), "", VALUE(_xlfn.TEXTSPLIT(E212,":")))</f>
        <v>12</v>
      </c>
      <c r="J212">
        <v>0</v>
      </c>
      <c r="L212" cm="1">
        <f t="array" ref="L212:M212">IF(ISBLANK(F212), "", VALUE(_xlfn.TEXTSPLIT(F212,":")))</f>
        <v>12</v>
      </c>
      <c r="M212">
        <v>0</v>
      </c>
      <c r="O212" cm="1">
        <f t="array" ref="O212:P212">IF(ISBLANK(G212), "", VALUE(_xlfn.TEXTSPLIT(G212,":")))</f>
        <v>22</v>
      </c>
      <c r="P212">
        <v>5</v>
      </c>
      <c r="Q212" cm="1">
        <f t="array" ref="Q212:R212">IF(ISBLANK(H212), "", VALUE(_xlfn.TEXTSPLIT(H212,":")))</f>
        <v>22</v>
      </c>
      <c r="R212">
        <v>6</v>
      </c>
      <c r="S212">
        <f t="shared" si="32"/>
        <v>68</v>
      </c>
      <c r="T212">
        <f t="shared" si="33"/>
        <v>11</v>
      </c>
      <c r="U212">
        <f t="shared" si="34"/>
        <v>0</v>
      </c>
      <c r="V212" t="str">
        <f t="shared" si="35"/>
        <v>:0O</v>
      </c>
      <c r="W212" t="str">
        <f t="shared" si="36"/>
        <v>68:11</v>
      </c>
      <c r="X212" t="str">
        <f t="shared" si="37"/>
        <v>CL 68:11</v>
      </c>
      <c r="Y212" t="str">
        <f t="shared" si="38"/>
        <v>CL</v>
      </c>
      <c r="Z212" s="13" t="s">
        <v>259</v>
      </c>
      <c r="AA212" s="13" t="s">
        <v>3965</v>
      </c>
      <c r="AB212" s="13">
        <v>261217</v>
      </c>
      <c r="AC212" s="13">
        <v>229296</v>
      </c>
      <c r="AD212" s="13">
        <v>276941</v>
      </c>
      <c r="AE212" s="13">
        <v>0</v>
      </c>
      <c r="AF212" s="13">
        <v>0</v>
      </c>
      <c r="AG212" s="13">
        <v>0</v>
      </c>
      <c r="AH212" s="13">
        <v>1307761</v>
      </c>
      <c r="AI212" s="13">
        <v>1251856</v>
      </c>
      <c r="AJ212" s="13">
        <v>2189395</v>
      </c>
      <c r="AK212" s="13">
        <v>0</v>
      </c>
      <c r="AL212" s="13">
        <v>0</v>
      </c>
      <c r="AM212" s="13">
        <v>0</v>
      </c>
    </row>
    <row r="213" spans="1:39" x14ac:dyDescent="0.3">
      <c r="A213" s="13" t="s">
        <v>4109</v>
      </c>
      <c r="B213" s="13" t="s">
        <v>4109</v>
      </c>
      <c r="C213" t="str">
        <f t="shared" si="30"/>
        <v>CL 12:0_20:3_22:5_22:6</v>
      </c>
      <c r="D213" t="str">
        <f t="shared" si="31"/>
        <v>12:0_20:3_22:5_22:6</v>
      </c>
      <c r="E213" t="str" cm="1">
        <f t="array" ref="E213:H213">_xlfn.TEXTSPLIT(D213,"_")</f>
        <v>12:0</v>
      </c>
      <c r="F213" t="str">
        <v>20:3</v>
      </c>
      <c r="G213" t="str">
        <v>22:5</v>
      </c>
      <c r="H213" t="str">
        <v>22:6</v>
      </c>
      <c r="I213" cm="1">
        <f t="array" ref="I213:J213">IF(ISBLANK(E213), "", VALUE(_xlfn.TEXTSPLIT(E213,":")))</f>
        <v>12</v>
      </c>
      <c r="J213">
        <v>0</v>
      </c>
      <c r="L213" cm="1">
        <f t="array" ref="L213:M213">IF(ISBLANK(F213), "", VALUE(_xlfn.TEXTSPLIT(F213,":")))</f>
        <v>20</v>
      </c>
      <c r="M213">
        <v>3</v>
      </c>
      <c r="O213" cm="1">
        <f t="array" ref="O213:P213">IF(ISBLANK(G213), "", VALUE(_xlfn.TEXTSPLIT(G213,":")))</f>
        <v>22</v>
      </c>
      <c r="P213">
        <v>5</v>
      </c>
      <c r="Q213" cm="1">
        <f t="array" ref="Q213:R213">IF(ISBLANK(H213), "", VALUE(_xlfn.TEXTSPLIT(H213,":")))</f>
        <v>22</v>
      </c>
      <c r="R213">
        <v>6</v>
      </c>
      <c r="S213">
        <f t="shared" si="32"/>
        <v>76</v>
      </c>
      <c r="T213">
        <f t="shared" si="33"/>
        <v>14</v>
      </c>
      <c r="U213">
        <f t="shared" si="34"/>
        <v>0</v>
      </c>
      <c r="V213" t="str">
        <f t="shared" si="35"/>
        <v>:0O</v>
      </c>
      <c r="W213" t="str">
        <f t="shared" si="36"/>
        <v>76:14</v>
      </c>
      <c r="X213" t="str">
        <f t="shared" si="37"/>
        <v>CL 76:14</v>
      </c>
      <c r="Y213" t="str">
        <f t="shared" si="38"/>
        <v>CL</v>
      </c>
      <c r="Z213" s="13" t="s">
        <v>259</v>
      </c>
      <c r="AA213" s="13" t="s">
        <v>4110</v>
      </c>
      <c r="AB213" s="13">
        <v>422964</v>
      </c>
      <c r="AC213" s="13">
        <v>635185</v>
      </c>
      <c r="AD213" s="13">
        <v>129301</v>
      </c>
      <c r="AE213" s="13">
        <v>397601</v>
      </c>
      <c r="AF213" s="13">
        <v>952330</v>
      </c>
      <c r="AG213" s="13">
        <v>958068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</row>
    <row r="214" spans="1:39" x14ac:dyDescent="0.3">
      <c r="A214" s="13" t="s">
        <v>4099</v>
      </c>
      <c r="B214" s="13" t="s">
        <v>4099</v>
      </c>
      <c r="C214" t="str">
        <f t="shared" si="30"/>
        <v>CL 14:0_17:2_22:6_22:6</v>
      </c>
      <c r="D214" t="str">
        <f t="shared" si="31"/>
        <v>14:0_17:2_22:6_22:6</v>
      </c>
      <c r="E214" t="str" cm="1">
        <f t="array" ref="E214:H214">_xlfn.TEXTSPLIT(D214,"_")</f>
        <v>14:0</v>
      </c>
      <c r="F214" t="str">
        <v>17:2</v>
      </c>
      <c r="G214" t="str">
        <v>22:6</v>
      </c>
      <c r="H214" t="str">
        <v>22:6</v>
      </c>
      <c r="I214" cm="1">
        <f t="array" ref="I214:J214">IF(ISBLANK(E214), "", VALUE(_xlfn.TEXTSPLIT(E214,":")))</f>
        <v>14</v>
      </c>
      <c r="J214">
        <v>0</v>
      </c>
      <c r="L214" cm="1">
        <f t="array" ref="L214:M214">IF(ISBLANK(F214), "", VALUE(_xlfn.TEXTSPLIT(F214,":")))</f>
        <v>17</v>
      </c>
      <c r="M214">
        <v>2</v>
      </c>
      <c r="O214" cm="1">
        <f t="array" ref="O214:P214">IF(ISBLANK(G214), "", VALUE(_xlfn.TEXTSPLIT(G214,":")))</f>
        <v>22</v>
      </c>
      <c r="P214">
        <v>6</v>
      </c>
      <c r="Q214" cm="1">
        <f t="array" ref="Q214:R214">IF(ISBLANK(H214), "", VALUE(_xlfn.TEXTSPLIT(H214,":")))</f>
        <v>22</v>
      </c>
      <c r="R214">
        <v>6</v>
      </c>
      <c r="S214">
        <f t="shared" si="32"/>
        <v>75</v>
      </c>
      <c r="T214">
        <f t="shared" si="33"/>
        <v>14</v>
      </c>
      <c r="U214">
        <f t="shared" si="34"/>
        <v>0</v>
      </c>
      <c r="V214" t="str">
        <f t="shared" si="35"/>
        <v>:0O</v>
      </c>
      <c r="W214" t="str">
        <f t="shared" si="36"/>
        <v>75:14</v>
      </c>
      <c r="X214" t="str">
        <f t="shared" si="37"/>
        <v>CL 75:14</v>
      </c>
      <c r="Y214" t="str">
        <f t="shared" si="38"/>
        <v>CL</v>
      </c>
      <c r="Z214" s="13" t="s">
        <v>259</v>
      </c>
      <c r="AA214" s="13" t="s">
        <v>4100</v>
      </c>
      <c r="AB214" s="13">
        <v>320605</v>
      </c>
      <c r="AC214" s="13">
        <v>308459</v>
      </c>
      <c r="AD214" s="13">
        <v>311796</v>
      </c>
      <c r="AE214" s="13">
        <v>444382</v>
      </c>
      <c r="AF214" s="13">
        <v>344425</v>
      </c>
      <c r="AG214" s="13">
        <v>409801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</row>
    <row r="215" spans="1:39" x14ac:dyDescent="0.3">
      <c r="A215" s="13" t="s">
        <v>3843</v>
      </c>
      <c r="B215" s="13" t="s">
        <v>3843</v>
      </c>
      <c r="C215" t="str">
        <f t="shared" si="30"/>
        <v>CL 12:0_12:0_18:0_22:3</v>
      </c>
      <c r="D215" t="str">
        <f t="shared" si="31"/>
        <v>12:0_12:0_18:0_22:3</v>
      </c>
      <c r="E215" t="str" cm="1">
        <f t="array" ref="E215:H215">_xlfn.TEXTSPLIT(D215,"_")</f>
        <v>12:0</v>
      </c>
      <c r="F215" t="str">
        <v>12:0</v>
      </c>
      <c r="G215" t="str">
        <v>18:0</v>
      </c>
      <c r="H215" t="str">
        <v>22:3</v>
      </c>
      <c r="I215" cm="1">
        <f t="array" ref="I215:J215">IF(ISBLANK(E215), "", VALUE(_xlfn.TEXTSPLIT(E215,":")))</f>
        <v>12</v>
      </c>
      <c r="J215">
        <v>0</v>
      </c>
      <c r="L215" cm="1">
        <f t="array" ref="L215:M215">IF(ISBLANK(F215), "", VALUE(_xlfn.TEXTSPLIT(F215,":")))</f>
        <v>12</v>
      </c>
      <c r="M215">
        <v>0</v>
      </c>
      <c r="O215" cm="1">
        <f t="array" ref="O215:P215">IF(ISBLANK(G215), "", VALUE(_xlfn.TEXTSPLIT(G215,":")))</f>
        <v>18</v>
      </c>
      <c r="P215">
        <v>0</v>
      </c>
      <c r="Q215" cm="1">
        <f t="array" ref="Q215:R215">IF(ISBLANK(H215), "", VALUE(_xlfn.TEXTSPLIT(H215,":")))</f>
        <v>22</v>
      </c>
      <c r="R215">
        <v>3</v>
      </c>
      <c r="S215">
        <f t="shared" si="32"/>
        <v>64</v>
      </c>
      <c r="T215">
        <f t="shared" si="33"/>
        <v>3</v>
      </c>
      <c r="U215">
        <f t="shared" si="34"/>
        <v>0</v>
      </c>
      <c r="V215" t="str">
        <f t="shared" si="35"/>
        <v>:0O</v>
      </c>
      <c r="W215" t="str">
        <f t="shared" si="36"/>
        <v>64:3</v>
      </c>
      <c r="X215" t="str">
        <f t="shared" si="37"/>
        <v>CL 64:3</v>
      </c>
      <c r="Y215" t="str">
        <f t="shared" si="38"/>
        <v>CL</v>
      </c>
      <c r="Z215" s="13" t="s">
        <v>259</v>
      </c>
      <c r="AA215" s="13" t="s">
        <v>3838</v>
      </c>
      <c r="AB215" s="13">
        <v>198889</v>
      </c>
      <c r="AC215" s="13">
        <v>423709</v>
      </c>
      <c r="AD215" s="13">
        <v>423630</v>
      </c>
      <c r="AE215" s="13">
        <v>294775</v>
      </c>
      <c r="AF215" s="13">
        <v>53621</v>
      </c>
      <c r="AG215" s="13">
        <v>223941</v>
      </c>
      <c r="AH215" s="13">
        <v>0</v>
      </c>
      <c r="AI215" s="13">
        <v>0</v>
      </c>
      <c r="AJ215" s="13">
        <v>0</v>
      </c>
      <c r="AK215" s="13">
        <v>13258</v>
      </c>
      <c r="AL215" s="13">
        <v>0</v>
      </c>
      <c r="AM215" s="13">
        <v>0</v>
      </c>
    </row>
    <row r="216" spans="1:39" x14ac:dyDescent="0.3">
      <c r="A216" s="13" t="s">
        <v>3920</v>
      </c>
      <c r="B216" s="13" t="s">
        <v>3920</v>
      </c>
      <c r="C216" t="str">
        <f t="shared" si="30"/>
        <v>CL 12:0_15:1_20:5_20:5</v>
      </c>
      <c r="D216" t="str">
        <f t="shared" si="31"/>
        <v>12:0_15:1_20:5_20:5</v>
      </c>
      <c r="E216" t="str" cm="1">
        <f t="array" ref="E216:H216">_xlfn.TEXTSPLIT(D216,"_")</f>
        <v>12:0</v>
      </c>
      <c r="F216" t="str">
        <v>15:1</v>
      </c>
      <c r="G216" t="str">
        <v>20:5</v>
      </c>
      <c r="H216" t="str">
        <v>20:5</v>
      </c>
      <c r="I216" cm="1">
        <f t="array" ref="I216:J216">IF(ISBLANK(E216), "", VALUE(_xlfn.TEXTSPLIT(E216,":")))</f>
        <v>12</v>
      </c>
      <c r="J216">
        <v>0</v>
      </c>
      <c r="L216" cm="1">
        <f t="array" ref="L216:M216">IF(ISBLANK(F216), "", VALUE(_xlfn.TEXTSPLIT(F216,":")))</f>
        <v>15</v>
      </c>
      <c r="M216">
        <v>1</v>
      </c>
      <c r="O216" cm="1">
        <f t="array" ref="O216:P216">IF(ISBLANK(G216), "", VALUE(_xlfn.TEXTSPLIT(G216,":")))</f>
        <v>20</v>
      </c>
      <c r="P216">
        <v>5</v>
      </c>
      <c r="Q216" cm="1">
        <f t="array" ref="Q216:R216">IF(ISBLANK(H216), "", VALUE(_xlfn.TEXTSPLIT(H216,":")))</f>
        <v>20</v>
      </c>
      <c r="R216">
        <v>5</v>
      </c>
      <c r="S216">
        <f t="shared" si="32"/>
        <v>67</v>
      </c>
      <c r="T216">
        <f t="shared" si="33"/>
        <v>11</v>
      </c>
      <c r="U216">
        <f t="shared" si="34"/>
        <v>0</v>
      </c>
      <c r="V216" t="str">
        <f t="shared" si="35"/>
        <v>:0O</v>
      </c>
      <c r="W216" t="str">
        <f t="shared" si="36"/>
        <v>67:11</v>
      </c>
      <c r="X216" t="str">
        <f t="shared" si="37"/>
        <v>CL 67:11</v>
      </c>
      <c r="Y216" t="str">
        <f t="shared" si="38"/>
        <v>CL</v>
      </c>
      <c r="Z216" s="13" t="s">
        <v>259</v>
      </c>
      <c r="AA216" s="13" t="s">
        <v>3921</v>
      </c>
      <c r="AB216" s="13">
        <v>307565</v>
      </c>
      <c r="AC216" s="13">
        <v>451574</v>
      </c>
      <c r="AD216" s="13">
        <v>362205</v>
      </c>
      <c r="AE216" s="13">
        <v>0</v>
      </c>
      <c r="AF216" s="13">
        <v>0</v>
      </c>
      <c r="AG216" s="13">
        <v>0</v>
      </c>
      <c r="AH216" s="13">
        <v>558015</v>
      </c>
      <c r="AI216" s="13">
        <v>517895</v>
      </c>
      <c r="AJ216" s="13">
        <v>408795</v>
      </c>
      <c r="AK216" s="13">
        <v>0</v>
      </c>
      <c r="AL216" s="13">
        <v>0</v>
      </c>
      <c r="AM216" s="13">
        <v>0</v>
      </c>
    </row>
    <row r="217" spans="1:39" x14ac:dyDescent="0.3">
      <c r="A217" s="13" t="s">
        <v>4045</v>
      </c>
      <c r="B217" s="13" t="s">
        <v>4045</v>
      </c>
      <c r="C217" t="str">
        <f t="shared" si="30"/>
        <v>CL 12:0_14:0_22:3_22:5</v>
      </c>
      <c r="D217" t="str">
        <f t="shared" si="31"/>
        <v>12:0_14:0_22:3_22:5</v>
      </c>
      <c r="E217" t="str" cm="1">
        <f t="array" ref="E217:H217">_xlfn.TEXTSPLIT(D217,"_")</f>
        <v>12:0</v>
      </c>
      <c r="F217" t="str">
        <v>14:0</v>
      </c>
      <c r="G217" t="str">
        <v>22:3</v>
      </c>
      <c r="H217" t="str">
        <v>22:5</v>
      </c>
      <c r="I217" cm="1">
        <f t="array" ref="I217:J217">IF(ISBLANK(E217), "", VALUE(_xlfn.TEXTSPLIT(E217,":")))</f>
        <v>12</v>
      </c>
      <c r="J217">
        <v>0</v>
      </c>
      <c r="L217" cm="1">
        <f t="array" ref="L217:M217">IF(ISBLANK(F217), "", VALUE(_xlfn.TEXTSPLIT(F217,":")))</f>
        <v>14</v>
      </c>
      <c r="M217">
        <v>0</v>
      </c>
      <c r="O217" cm="1">
        <f t="array" ref="O217:P217">IF(ISBLANK(G217), "", VALUE(_xlfn.TEXTSPLIT(G217,":")))</f>
        <v>22</v>
      </c>
      <c r="P217">
        <v>3</v>
      </c>
      <c r="Q217" cm="1">
        <f t="array" ref="Q217:R217">IF(ISBLANK(H217), "", VALUE(_xlfn.TEXTSPLIT(H217,":")))</f>
        <v>22</v>
      </c>
      <c r="R217">
        <v>5</v>
      </c>
      <c r="S217">
        <f t="shared" si="32"/>
        <v>70</v>
      </c>
      <c r="T217">
        <f t="shared" si="33"/>
        <v>8</v>
      </c>
      <c r="U217">
        <f t="shared" si="34"/>
        <v>0</v>
      </c>
      <c r="V217" t="str">
        <f t="shared" si="35"/>
        <v>:0O</v>
      </c>
      <c r="W217" t="str">
        <f t="shared" si="36"/>
        <v>70:8</v>
      </c>
      <c r="X217" t="str">
        <f t="shared" si="37"/>
        <v>CL 70:8</v>
      </c>
      <c r="Y217" t="str">
        <f t="shared" si="38"/>
        <v>CL</v>
      </c>
      <c r="Z217" s="13" t="s">
        <v>259</v>
      </c>
      <c r="AA217" s="13" t="s">
        <v>4046</v>
      </c>
      <c r="AB217" s="13">
        <v>40574</v>
      </c>
      <c r="AC217" s="13">
        <v>219658</v>
      </c>
      <c r="AD217" s="13">
        <v>257348</v>
      </c>
      <c r="AE217" s="13">
        <v>66236</v>
      </c>
      <c r="AF217" s="13">
        <v>70872</v>
      </c>
      <c r="AG217" s="13">
        <v>113567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</row>
    <row r="218" spans="1:39" x14ac:dyDescent="0.3">
      <c r="A218" s="13" t="s">
        <v>3694</v>
      </c>
      <c r="B218" s="13" t="s">
        <v>3694</v>
      </c>
      <c r="C218" t="str">
        <f t="shared" si="30"/>
        <v>CL 12:0_12:0_15:0_22:3</v>
      </c>
      <c r="D218" t="str">
        <f t="shared" si="31"/>
        <v>12:0_12:0_15:0_22:3</v>
      </c>
      <c r="E218" t="str" cm="1">
        <f t="array" ref="E218:H218">_xlfn.TEXTSPLIT(D218,"_")</f>
        <v>12:0</v>
      </c>
      <c r="F218" t="str">
        <v>12:0</v>
      </c>
      <c r="G218" t="str">
        <v>15:0</v>
      </c>
      <c r="H218" t="str">
        <v>22:3</v>
      </c>
      <c r="I218" cm="1">
        <f t="array" ref="I218:J218">IF(ISBLANK(E218), "", VALUE(_xlfn.TEXTSPLIT(E218,":")))</f>
        <v>12</v>
      </c>
      <c r="J218">
        <v>0</v>
      </c>
      <c r="L218" cm="1">
        <f t="array" ref="L218:M218">IF(ISBLANK(F218), "", VALUE(_xlfn.TEXTSPLIT(F218,":")))</f>
        <v>12</v>
      </c>
      <c r="M218">
        <v>0</v>
      </c>
      <c r="O218" cm="1">
        <f t="array" ref="O218:P218">IF(ISBLANK(G218), "", VALUE(_xlfn.TEXTSPLIT(G218,":")))</f>
        <v>15</v>
      </c>
      <c r="P218">
        <v>0</v>
      </c>
      <c r="Q218" cm="1">
        <f t="array" ref="Q218:R218">IF(ISBLANK(H218), "", VALUE(_xlfn.TEXTSPLIT(H218,":")))</f>
        <v>22</v>
      </c>
      <c r="R218">
        <v>3</v>
      </c>
      <c r="S218">
        <f t="shared" si="32"/>
        <v>61</v>
      </c>
      <c r="T218">
        <f t="shared" si="33"/>
        <v>3</v>
      </c>
      <c r="U218">
        <f t="shared" si="34"/>
        <v>0</v>
      </c>
      <c r="V218" t="str">
        <f t="shared" si="35"/>
        <v>:0O</v>
      </c>
      <c r="W218" t="str">
        <f t="shared" si="36"/>
        <v>61:3</v>
      </c>
      <c r="X218" t="str">
        <f t="shared" si="37"/>
        <v>CL 61:3</v>
      </c>
      <c r="Y218" t="str">
        <f t="shared" si="38"/>
        <v>CL</v>
      </c>
      <c r="Z218" s="13" t="s">
        <v>259</v>
      </c>
      <c r="AA218" s="13" t="s">
        <v>3695</v>
      </c>
      <c r="AB218" s="13">
        <v>305169</v>
      </c>
      <c r="AC218" s="13">
        <v>425386</v>
      </c>
      <c r="AD218" s="13">
        <v>293169</v>
      </c>
      <c r="AE218" s="13">
        <v>0</v>
      </c>
      <c r="AF218" s="13">
        <v>21493</v>
      </c>
      <c r="AG218" s="13">
        <v>0</v>
      </c>
      <c r="AH218" s="13">
        <v>900415</v>
      </c>
      <c r="AI218" s="13">
        <v>827200</v>
      </c>
      <c r="AJ218" s="13">
        <v>823522</v>
      </c>
      <c r="AK218" s="13">
        <v>0</v>
      </c>
      <c r="AL218" s="13">
        <v>0</v>
      </c>
      <c r="AM218" s="13">
        <v>0</v>
      </c>
    </row>
    <row r="219" spans="1:39" x14ac:dyDescent="0.3">
      <c r="A219" s="13" t="s">
        <v>3648</v>
      </c>
      <c r="B219" s="13" t="s">
        <v>3648</v>
      </c>
      <c r="C219" t="str">
        <f t="shared" si="30"/>
        <v>CL 12:0_12:0_14:0_22:3</v>
      </c>
      <c r="D219" t="str">
        <f t="shared" si="31"/>
        <v>12:0_12:0_14:0_22:3</v>
      </c>
      <c r="E219" t="str" cm="1">
        <f t="array" ref="E219:H219">_xlfn.TEXTSPLIT(D219,"_")</f>
        <v>12:0</v>
      </c>
      <c r="F219" t="str">
        <v>12:0</v>
      </c>
      <c r="G219" t="str">
        <v>14:0</v>
      </c>
      <c r="H219" t="str">
        <v>22:3</v>
      </c>
      <c r="I219" cm="1">
        <f t="array" ref="I219:J219">IF(ISBLANK(E219), "", VALUE(_xlfn.TEXTSPLIT(E219,":")))</f>
        <v>12</v>
      </c>
      <c r="J219">
        <v>0</v>
      </c>
      <c r="L219" cm="1">
        <f t="array" ref="L219:M219">IF(ISBLANK(F219), "", VALUE(_xlfn.TEXTSPLIT(F219,":")))</f>
        <v>12</v>
      </c>
      <c r="M219">
        <v>0</v>
      </c>
      <c r="O219" cm="1">
        <f t="array" ref="O219:P219">IF(ISBLANK(G219), "", VALUE(_xlfn.TEXTSPLIT(G219,":")))</f>
        <v>14</v>
      </c>
      <c r="P219">
        <v>0</v>
      </c>
      <c r="Q219" cm="1">
        <f t="array" ref="Q219:R219">IF(ISBLANK(H219), "", VALUE(_xlfn.TEXTSPLIT(H219,":")))</f>
        <v>22</v>
      </c>
      <c r="R219">
        <v>3</v>
      </c>
      <c r="S219">
        <f t="shared" si="32"/>
        <v>60</v>
      </c>
      <c r="T219">
        <f t="shared" si="33"/>
        <v>3</v>
      </c>
      <c r="U219">
        <f t="shared" si="34"/>
        <v>0</v>
      </c>
      <c r="V219" t="str">
        <f t="shared" si="35"/>
        <v>:0O</v>
      </c>
      <c r="W219" t="str">
        <f t="shared" si="36"/>
        <v>60:3</v>
      </c>
      <c r="X219" t="str">
        <f t="shared" si="37"/>
        <v>CL 60:3</v>
      </c>
      <c r="Y219" t="str">
        <f t="shared" si="38"/>
        <v>CL</v>
      </c>
      <c r="Z219" s="13" t="s">
        <v>259</v>
      </c>
      <c r="AA219" s="13" t="s">
        <v>3649</v>
      </c>
      <c r="AB219" s="13">
        <v>14371</v>
      </c>
      <c r="AC219" s="13">
        <v>109133</v>
      </c>
      <c r="AD219" s="13">
        <v>49747</v>
      </c>
      <c r="AE219" s="13">
        <v>0</v>
      </c>
      <c r="AF219" s="13">
        <v>0</v>
      </c>
      <c r="AG219" s="13">
        <v>0</v>
      </c>
      <c r="AH219" s="13">
        <v>174731</v>
      </c>
      <c r="AI219" s="13">
        <v>157066</v>
      </c>
      <c r="AJ219" s="13">
        <v>71917</v>
      </c>
      <c r="AK219" s="13">
        <v>0</v>
      </c>
      <c r="AL219" s="13">
        <v>0</v>
      </c>
      <c r="AM219" s="13">
        <v>0</v>
      </c>
    </row>
    <row r="220" spans="1:39" x14ac:dyDescent="0.3">
      <c r="A220" s="13" t="s">
        <v>4114</v>
      </c>
      <c r="B220" s="13" t="s">
        <v>4114</v>
      </c>
      <c r="C220" t="str">
        <f t="shared" si="30"/>
        <v>CL 12:0_15:0_28:0_20:3</v>
      </c>
      <c r="D220" t="str">
        <f t="shared" si="31"/>
        <v>12:0_15:0_28:0_20:3</v>
      </c>
      <c r="E220" t="str" cm="1">
        <f t="array" ref="E220:H220">_xlfn.TEXTSPLIT(D220,"_")</f>
        <v>12:0</v>
      </c>
      <c r="F220" t="str">
        <v>15:0</v>
      </c>
      <c r="G220" t="str">
        <v>28:0</v>
      </c>
      <c r="H220" t="str">
        <v>20:3</v>
      </c>
      <c r="I220" cm="1">
        <f t="array" ref="I220:J220">IF(ISBLANK(E220), "", VALUE(_xlfn.TEXTSPLIT(E220,":")))</f>
        <v>12</v>
      </c>
      <c r="J220">
        <v>0</v>
      </c>
      <c r="L220" cm="1">
        <f t="array" ref="L220:M220">IF(ISBLANK(F220), "", VALUE(_xlfn.TEXTSPLIT(F220,":")))</f>
        <v>15</v>
      </c>
      <c r="M220">
        <v>0</v>
      </c>
      <c r="O220" cm="1">
        <f t="array" ref="O220:P220">IF(ISBLANK(G220), "", VALUE(_xlfn.TEXTSPLIT(G220,":")))</f>
        <v>28</v>
      </c>
      <c r="P220">
        <v>0</v>
      </c>
      <c r="Q220" cm="1">
        <f t="array" ref="Q220:R220">IF(ISBLANK(H220), "", VALUE(_xlfn.TEXTSPLIT(H220,":")))</f>
        <v>20</v>
      </c>
      <c r="R220">
        <v>3</v>
      </c>
      <c r="S220">
        <f t="shared" si="32"/>
        <v>75</v>
      </c>
      <c r="T220">
        <f t="shared" si="33"/>
        <v>3</v>
      </c>
      <c r="U220">
        <f t="shared" si="34"/>
        <v>0</v>
      </c>
      <c r="V220" t="str">
        <f t="shared" si="35"/>
        <v>:0O</v>
      </c>
      <c r="W220" t="str">
        <f t="shared" si="36"/>
        <v>75:3</v>
      </c>
      <c r="X220" t="str">
        <f t="shared" si="37"/>
        <v>CL 75:3</v>
      </c>
      <c r="Y220" t="str">
        <f t="shared" si="38"/>
        <v>CL</v>
      </c>
      <c r="Z220" s="13" t="s">
        <v>259</v>
      </c>
      <c r="AA220" s="13" t="s">
        <v>4115</v>
      </c>
      <c r="AB220" s="13">
        <v>67635</v>
      </c>
      <c r="AC220" s="13">
        <v>70317</v>
      </c>
      <c r="AD220" s="13">
        <v>66820</v>
      </c>
      <c r="AE220" s="13">
        <v>74889</v>
      </c>
      <c r="AF220" s="13">
        <v>41433</v>
      </c>
      <c r="AG220" s="13">
        <v>27701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</row>
    <row r="221" spans="1:39" x14ac:dyDescent="0.3">
      <c r="A221" s="13" t="s">
        <v>3694</v>
      </c>
      <c r="B221" s="13" t="s">
        <v>3694</v>
      </c>
      <c r="C221" t="str">
        <f t="shared" si="30"/>
        <v>CL 12:0_12:0_15:0_22:3</v>
      </c>
      <c r="D221" t="str">
        <f t="shared" si="31"/>
        <v>12:0_12:0_15:0_22:3</v>
      </c>
      <c r="E221" t="str" cm="1">
        <f t="array" ref="E221:H221">_xlfn.TEXTSPLIT(D221,"_")</f>
        <v>12:0</v>
      </c>
      <c r="F221" t="str">
        <v>12:0</v>
      </c>
      <c r="G221" t="str">
        <v>15:0</v>
      </c>
      <c r="H221" t="str">
        <v>22:3</v>
      </c>
      <c r="I221" cm="1">
        <f t="array" ref="I221:J221">IF(ISBLANK(E221), "", VALUE(_xlfn.TEXTSPLIT(E221,":")))</f>
        <v>12</v>
      </c>
      <c r="J221">
        <v>0</v>
      </c>
      <c r="L221" cm="1">
        <f t="array" ref="L221:M221">IF(ISBLANK(F221), "", VALUE(_xlfn.TEXTSPLIT(F221,":")))</f>
        <v>12</v>
      </c>
      <c r="M221">
        <v>0</v>
      </c>
      <c r="O221" cm="1">
        <f t="array" ref="O221:P221">IF(ISBLANK(G221), "", VALUE(_xlfn.TEXTSPLIT(G221,":")))</f>
        <v>15</v>
      </c>
      <c r="P221">
        <v>0</v>
      </c>
      <c r="Q221" cm="1">
        <f t="array" ref="Q221:R221">IF(ISBLANK(H221), "", VALUE(_xlfn.TEXTSPLIT(H221,":")))</f>
        <v>22</v>
      </c>
      <c r="R221">
        <v>3</v>
      </c>
      <c r="S221">
        <f t="shared" si="32"/>
        <v>61</v>
      </c>
      <c r="T221">
        <f t="shared" si="33"/>
        <v>3</v>
      </c>
      <c r="U221">
        <f t="shared" si="34"/>
        <v>0</v>
      </c>
      <c r="V221" t="str">
        <f t="shared" si="35"/>
        <v>:0O</v>
      </c>
      <c r="W221" t="str">
        <f t="shared" si="36"/>
        <v>61:3</v>
      </c>
      <c r="X221" t="str">
        <f t="shared" si="37"/>
        <v>CL 61:3</v>
      </c>
      <c r="Y221" t="str">
        <f t="shared" si="38"/>
        <v>CL</v>
      </c>
      <c r="Z221" s="13" t="s">
        <v>259</v>
      </c>
      <c r="AA221" s="13" t="s">
        <v>3695</v>
      </c>
      <c r="AB221" s="13">
        <v>530774</v>
      </c>
      <c r="AC221" s="13">
        <v>754600</v>
      </c>
      <c r="AD221" s="13">
        <v>1211100</v>
      </c>
      <c r="AE221" s="13">
        <v>20299</v>
      </c>
      <c r="AF221" s="13">
        <v>0</v>
      </c>
      <c r="AG221" s="13">
        <v>0</v>
      </c>
      <c r="AH221" s="13">
        <v>954970</v>
      </c>
      <c r="AI221" s="13">
        <v>992141</v>
      </c>
      <c r="AJ221" s="13">
        <v>927230</v>
      </c>
      <c r="AK221" s="13">
        <v>0</v>
      </c>
      <c r="AL221" s="13">
        <v>0</v>
      </c>
      <c r="AM221" s="13">
        <v>0</v>
      </c>
    </row>
    <row r="222" spans="1:39" x14ac:dyDescent="0.3">
      <c r="A222" s="13" t="s">
        <v>3724</v>
      </c>
      <c r="B222" s="13" t="s">
        <v>3724</v>
      </c>
      <c r="C222" t="str">
        <f t="shared" si="30"/>
        <v>CL 12:0_14:0_17:0_18:0</v>
      </c>
      <c r="D222" t="str">
        <f t="shared" si="31"/>
        <v>12:0_14:0_17:0_18:0</v>
      </c>
      <c r="E222" t="str" cm="1">
        <f t="array" ref="E222:H222">_xlfn.TEXTSPLIT(D222,"_")</f>
        <v>12:0</v>
      </c>
      <c r="F222" t="str">
        <v>14:0</v>
      </c>
      <c r="G222" t="str">
        <v>17:0</v>
      </c>
      <c r="H222" t="str">
        <v>18:0</v>
      </c>
      <c r="I222" cm="1">
        <f t="array" ref="I222:J222">IF(ISBLANK(E222), "", VALUE(_xlfn.TEXTSPLIT(E222,":")))</f>
        <v>12</v>
      </c>
      <c r="J222">
        <v>0</v>
      </c>
      <c r="L222" cm="1">
        <f t="array" ref="L222:M222">IF(ISBLANK(F222), "", VALUE(_xlfn.TEXTSPLIT(F222,":")))</f>
        <v>14</v>
      </c>
      <c r="M222">
        <v>0</v>
      </c>
      <c r="O222" cm="1">
        <f t="array" ref="O222:P222">IF(ISBLANK(G222), "", VALUE(_xlfn.TEXTSPLIT(G222,":")))</f>
        <v>17</v>
      </c>
      <c r="P222">
        <v>0</v>
      </c>
      <c r="Q222" cm="1">
        <f t="array" ref="Q222:R222">IF(ISBLANK(H222), "", VALUE(_xlfn.TEXTSPLIT(H222,":")))</f>
        <v>18</v>
      </c>
      <c r="R222">
        <v>0</v>
      </c>
      <c r="S222">
        <f t="shared" si="32"/>
        <v>61</v>
      </c>
      <c r="T222">
        <f t="shared" si="33"/>
        <v>0</v>
      </c>
      <c r="U222">
        <f t="shared" si="34"/>
        <v>0</v>
      </c>
      <c r="V222" t="str">
        <f t="shared" si="35"/>
        <v>:0O</v>
      </c>
      <c r="W222" t="str">
        <f t="shared" si="36"/>
        <v>61:0</v>
      </c>
      <c r="X222" t="str">
        <f t="shared" si="37"/>
        <v>CL 61:0</v>
      </c>
      <c r="Y222" t="str">
        <f t="shared" si="38"/>
        <v>CL</v>
      </c>
      <c r="Z222" s="13" t="s">
        <v>259</v>
      </c>
      <c r="AA222" s="13" t="s">
        <v>3725</v>
      </c>
      <c r="AB222" s="13">
        <v>788600</v>
      </c>
      <c r="AC222" s="13">
        <v>1041202</v>
      </c>
      <c r="AD222" s="13">
        <v>958073</v>
      </c>
      <c r="AE222" s="13">
        <v>0</v>
      </c>
      <c r="AF222" s="13">
        <v>13311</v>
      </c>
      <c r="AG222" s="13">
        <v>0</v>
      </c>
      <c r="AH222" s="13">
        <v>1181526</v>
      </c>
      <c r="AI222" s="13">
        <v>1423899</v>
      </c>
      <c r="AJ222" s="13">
        <v>973525</v>
      </c>
      <c r="AK222" s="13">
        <v>0</v>
      </c>
      <c r="AL222" s="13">
        <v>0</v>
      </c>
      <c r="AM222" s="13">
        <v>0</v>
      </c>
    </row>
    <row r="223" spans="1:39" x14ac:dyDescent="0.3">
      <c r="A223" s="13" t="s">
        <v>3749</v>
      </c>
      <c r="B223" s="13" t="s">
        <v>3749</v>
      </c>
      <c r="C223" t="str">
        <f t="shared" si="30"/>
        <v>CL 12:0_12:0_16:0_22:3</v>
      </c>
      <c r="D223" t="str">
        <f t="shared" si="31"/>
        <v>12:0_12:0_16:0_22:3</v>
      </c>
      <c r="E223" t="str" cm="1">
        <f t="array" ref="E223:H223">_xlfn.TEXTSPLIT(D223,"_")</f>
        <v>12:0</v>
      </c>
      <c r="F223" t="str">
        <v>12:0</v>
      </c>
      <c r="G223" t="str">
        <v>16:0</v>
      </c>
      <c r="H223" t="str">
        <v>22:3</v>
      </c>
      <c r="I223" cm="1">
        <f t="array" ref="I223:J223">IF(ISBLANK(E223), "", VALUE(_xlfn.TEXTSPLIT(E223,":")))</f>
        <v>12</v>
      </c>
      <c r="J223">
        <v>0</v>
      </c>
      <c r="L223" cm="1">
        <f t="array" ref="L223:M223">IF(ISBLANK(F223), "", VALUE(_xlfn.TEXTSPLIT(F223,":")))</f>
        <v>12</v>
      </c>
      <c r="M223">
        <v>0</v>
      </c>
      <c r="O223" cm="1">
        <f t="array" ref="O223:P223">IF(ISBLANK(G223), "", VALUE(_xlfn.TEXTSPLIT(G223,":")))</f>
        <v>16</v>
      </c>
      <c r="P223">
        <v>0</v>
      </c>
      <c r="Q223" cm="1">
        <f t="array" ref="Q223:R223">IF(ISBLANK(H223), "", VALUE(_xlfn.TEXTSPLIT(H223,":")))</f>
        <v>22</v>
      </c>
      <c r="R223">
        <v>3</v>
      </c>
      <c r="S223">
        <f t="shared" si="32"/>
        <v>62</v>
      </c>
      <c r="T223">
        <f t="shared" si="33"/>
        <v>3</v>
      </c>
      <c r="U223">
        <f t="shared" si="34"/>
        <v>0</v>
      </c>
      <c r="V223" t="str">
        <f t="shared" si="35"/>
        <v>:0O</v>
      </c>
      <c r="W223" t="str">
        <f t="shared" si="36"/>
        <v>62:3</v>
      </c>
      <c r="X223" t="str">
        <f t="shared" si="37"/>
        <v>CL 62:3</v>
      </c>
      <c r="Y223" t="str">
        <f t="shared" si="38"/>
        <v>CL</v>
      </c>
      <c r="Z223" s="13" t="s">
        <v>259</v>
      </c>
      <c r="AA223" s="13" t="s">
        <v>3750</v>
      </c>
      <c r="AB223" s="13">
        <v>327265</v>
      </c>
      <c r="AC223" s="13">
        <v>381355</v>
      </c>
      <c r="AD223" s="13">
        <v>374549</v>
      </c>
      <c r="AE223" s="13">
        <v>0</v>
      </c>
      <c r="AF223" s="13">
        <v>0</v>
      </c>
      <c r="AG223" s="13">
        <v>0</v>
      </c>
      <c r="AH223" s="13">
        <v>1984393</v>
      </c>
      <c r="AI223" s="13">
        <v>383175</v>
      </c>
      <c r="AJ223" s="13">
        <v>1491640</v>
      </c>
      <c r="AK223" s="13">
        <v>0</v>
      </c>
      <c r="AL223" s="13">
        <v>0</v>
      </c>
      <c r="AM223" s="13">
        <v>0</v>
      </c>
    </row>
    <row r="224" spans="1:39" x14ac:dyDescent="0.3">
      <c r="A224" s="13" t="s">
        <v>3648</v>
      </c>
      <c r="B224" s="13" t="s">
        <v>3648</v>
      </c>
      <c r="C224" t="str">
        <f t="shared" si="30"/>
        <v>CL 12:0_12:0_14:0_22:3</v>
      </c>
      <c r="D224" t="str">
        <f t="shared" si="31"/>
        <v>12:0_12:0_14:0_22:3</v>
      </c>
      <c r="E224" t="str" cm="1">
        <f t="array" ref="E224:H224">_xlfn.TEXTSPLIT(D224,"_")</f>
        <v>12:0</v>
      </c>
      <c r="F224" t="str">
        <v>12:0</v>
      </c>
      <c r="G224" t="str">
        <v>14:0</v>
      </c>
      <c r="H224" t="str">
        <v>22:3</v>
      </c>
      <c r="I224" cm="1">
        <f t="array" ref="I224:J224">IF(ISBLANK(E224), "", VALUE(_xlfn.TEXTSPLIT(E224,":")))</f>
        <v>12</v>
      </c>
      <c r="J224">
        <v>0</v>
      </c>
      <c r="L224" cm="1">
        <f t="array" ref="L224:M224">IF(ISBLANK(F224), "", VALUE(_xlfn.TEXTSPLIT(F224,":")))</f>
        <v>12</v>
      </c>
      <c r="M224">
        <v>0</v>
      </c>
      <c r="O224" cm="1">
        <f t="array" ref="O224:P224">IF(ISBLANK(G224), "", VALUE(_xlfn.TEXTSPLIT(G224,":")))</f>
        <v>14</v>
      </c>
      <c r="P224">
        <v>0</v>
      </c>
      <c r="Q224" cm="1">
        <f t="array" ref="Q224:R224">IF(ISBLANK(H224), "", VALUE(_xlfn.TEXTSPLIT(H224,":")))</f>
        <v>22</v>
      </c>
      <c r="R224">
        <v>3</v>
      </c>
      <c r="S224">
        <f t="shared" si="32"/>
        <v>60</v>
      </c>
      <c r="T224">
        <f t="shared" si="33"/>
        <v>3</v>
      </c>
      <c r="U224">
        <f t="shared" si="34"/>
        <v>0</v>
      </c>
      <c r="V224" t="str">
        <f t="shared" si="35"/>
        <v>:0O</v>
      </c>
      <c r="W224" t="str">
        <f t="shared" si="36"/>
        <v>60:3</v>
      </c>
      <c r="X224" t="str">
        <f t="shared" si="37"/>
        <v>CL 60:3</v>
      </c>
      <c r="Y224" t="str">
        <f t="shared" si="38"/>
        <v>CL</v>
      </c>
      <c r="Z224" s="13" t="s">
        <v>259</v>
      </c>
      <c r="AA224" s="13" t="s">
        <v>3649</v>
      </c>
      <c r="AB224" s="13">
        <v>123817</v>
      </c>
      <c r="AC224" s="13">
        <v>220229</v>
      </c>
      <c r="AD224" s="13">
        <v>111429</v>
      </c>
      <c r="AE224" s="13">
        <v>0</v>
      </c>
      <c r="AF224" s="13">
        <v>0</v>
      </c>
      <c r="AG224" s="13">
        <v>0</v>
      </c>
      <c r="AH224" s="13">
        <v>309137</v>
      </c>
      <c r="AI224" s="13">
        <v>304637</v>
      </c>
      <c r="AJ224" s="13">
        <v>262706</v>
      </c>
      <c r="AK224" s="13">
        <v>0</v>
      </c>
      <c r="AL224" s="13">
        <v>0</v>
      </c>
      <c r="AM224" s="13">
        <v>0</v>
      </c>
    </row>
    <row r="225" spans="1:39" x14ac:dyDescent="0.3">
      <c r="A225" s="13" t="s">
        <v>3881</v>
      </c>
      <c r="B225" s="13" t="s">
        <v>3881</v>
      </c>
      <c r="C225" t="str">
        <f t="shared" si="30"/>
        <v>CL 12:0_12:0_20:5_22:6</v>
      </c>
      <c r="D225" t="str">
        <f t="shared" si="31"/>
        <v>12:0_12:0_20:5_22:6</v>
      </c>
      <c r="E225" t="str" cm="1">
        <f t="array" ref="E225:H225">_xlfn.TEXTSPLIT(D225,"_")</f>
        <v>12:0</v>
      </c>
      <c r="F225" t="str">
        <v>12:0</v>
      </c>
      <c r="G225" t="str">
        <v>20:5</v>
      </c>
      <c r="H225" t="str">
        <v>22:6</v>
      </c>
      <c r="I225" cm="1">
        <f t="array" ref="I225:J225">IF(ISBLANK(E225), "", VALUE(_xlfn.TEXTSPLIT(E225,":")))</f>
        <v>12</v>
      </c>
      <c r="J225">
        <v>0</v>
      </c>
      <c r="L225" cm="1">
        <f t="array" ref="L225:M225">IF(ISBLANK(F225), "", VALUE(_xlfn.TEXTSPLIT(F225,":")))</f>
        <v>12</v>
      </c>
      <c r="M225">
        <v>0</v>
      </c>
      <c r="O225" cm="1">
        <f t="array" ref="O225:P225">IF(ISBLANK(G225), "", VALUE(_xlfn.TEXTSPLIT(G225,":")))</f>
        <v>20</v>
      </c>
      <c r="P225">
        <v>5</v>
      </c>
      <c r="Q225" cm="1">
        <f t="array" ref="Q225:R225">IF(ISBLANK(H225), "", VALUE(_xlfn.TEXTSPLIT(H225,":")))</f>
        <v>22</v>
      </c>
      <c r="R225">
        <v>6</v>
      </c>
      <c r="S225">
        <f t="shared" si="32"/>
        <v>66</v>
      </c>
      <c r="T225">
        <f t="shared" si="33"/>
        <v>11</v>
      </c>
      <c r="U225">
        <f t="shared" si="34"/>
        <v>0</v>
      </c>
      <c r="V225" t="str">
        <f t="shared" si="35"/>
        <v>:0O</v>
      </c>
      <c r="W225" t="str">
        <f t="shared" si="36"/>
        <v>66:11</v>
      </c>
      <c r="X225" t="str">
        <f t="shared" si="37"/>
        <v>CL 66:11</v>
      </c>
      <c r="Y225" t="str">
        <f t="shared" si="38"/>
        <v>CL</v>
      </c>
      <c r="Z225" s="13" t="s">
        <v>259</v>
      </c>
      <c r="AA225" s="13" t="s">
        <v>3882</v>
      </c>
      <c r="AB225" s="13">
        <v>42151</v>
      </c>
      <c r="AC225" s="13">
        <v>79415</v>
      </c>
      <c r="AD225" s="13">
        <v>77755</v>
      </c>
      <c r="AE225" s="13">
        <v>0</v>
      </c>
      <c r="AF225" s="13">
        <v>0</v>
      </c>
      <c r="AG225" s="13">
        <v>0</v>
      </c>
      <c r="AH225" s="13">
        <v>178063</v>
      </c>
      <c r="AI225" s="13">
        <v>125423</v>
      </c>
      <c r="AJ225" s="13">
        <v>128625</v>
      </c>
      <c r="AK225" s="13">
        <v>0</v>
      </c>
      <c r="AL225" s="13">
        <v>0</v>
      </c>
      <c r="AM225" s="13">
        <v>0</v>
      </c>
    </row>
    <row r="226" spans="1:39" x14ac:dyDescent="0.3">
      <c r="A226" s="13" t="s">
        <v>3891</v>
      </c>
      <c r="B226" s="13" t="s">
        <v>3891</v>
      </c>
      <c r="C226" t="str">
        <f t="shared" si="30"/>
        <v>CL 12:0_14:0_17:0_22:3</v>
      </c>
      <c r="D226" t="str">
        <f t="shared" si="31"/>
        <v>12:0_14:0_17:0_22:3</v>
      </c>
      <c r="E226" t="str" cm="1">
        <f t="array" ref="E226:H226">_xlfn.TEXTSPLIT(D226,"_")</f>
        <v>12:0</v>
      </c>
      <c r="F226" t="str">
        <v>14:0</v>
      </c>
      <c r="G226" t="str">
        <v>17:0</v>
      </c>
      <c r="H226" t="str">
        <v>22:3</v>
      </c>
      <c r="I226" cm="1">
        <f t="array" ref="I226:J226">IF(ISBLANK(E226), "", VALUE(_xlfn.TEXTSPLIT(E226,":")))</f>
        <v>12</v>
      </c>
      <c r="J226">
        <v>0</v>
      </c>
      <c r="L226" cm="1">
        <f t="array" ref="L226:M226">IF(ISBLANK(F226), "", VALUE(_xlfn.TEXTSPLIT(F226,":")))</f>
        <v>14</v>
      </c>
      <c r="M226">
        <v>0</v>
      </c>
      <c r="O226" cm="1">
        <f t="array" ref="O226:P226">IF(ISBLANK(G226), "", VALUE(_xlfn.TEXTSPLIT(G226,":")))</f>
        <v>17</v>
      </c>
      <c r="P226">
        <v>0</v>
      </c>
      <c r="Q226" cm="1">
        <f t="array" ref="Q226:R226">IF(ISBLANK(H226), "", VALUE(_xlfn.TEXTSPLIT(H226,":")))</f>
        <v>22</v>
      </c>
      <c r="R226">
        <v>3</v>
      </c>
      <c r="S226">
        <f t="shared" si="32"/>
        <v>65</v>
      </c>
      <c r="T226">
        <f t="shared" si="33"/>
        <v>3</v>
      </c>
      <c r="U226">
        <f t="shared" si="34"/>
        <v>0</v>
      </c>
      <c r="V226" t="str">
        <f t="shared" si="35"/>
        <v>:0O</v>
      </c>
      <c r="W226" t="str">
        <f t="shared" si="36"/>
        <v>65:3</v>
      </c>
      <c r="X226" t="str">
        <f t="shared" si="37"/>
        <v>CL 65:3</v>
      </c>
      <c r="Y226" t="str">
        <f t="shared" si="38"/>
        <v>CL</v>
      </c>
      <c r="Z226" s="13" t="s">
        <v>259</v>
      </c>
      <c r="AA226" s="13" t="s">
        <v>3892</v>
      </c>
      <c r="AB226" s="13">
        <v>706410</v>
      </c>
      <c r="AC226" s="13">
        <v>1186928</v>
      </c>
      <c r="AD226" s="13">
        <v>1136207</v>
      </c>
      <c r="AE226" s="13">
        <v>10490</v>
      </c>
      <c r="AF226" s="13">
        <v>0</v>
      </c>
      <c r="AG226" s="13">
        <v>0</v>
      </c>
      <c r="AH226" s="13">
        <v>914816</v>
      </c>
      <c r="AI226" s="13">
        <v>1058830</v>
      </c>
      <c r="AJ226" s="13">
        <v>864493</v>
      </c>
      <c r="AK226" s="13">
        <v>0</v>
      </c>
      <c r="AL226" s="13">
        <v>0</v>
      </c>
      <c r="AM226" s="13">
        <v>0</v>
      </c>
    </row>
    <row r="227" spans="1:39" x14ac:dyDescent="0.3">
      <c r="A227" s="13" t="s">
        <v>4119</v>
      </c>
      <c r="B227" s="13" t="s">
        <v>4119</v>
      </c>
      <c r="C227" t="str">
        <f t="shared" si="30"/>
        <v>CL 15:0_20:5_20:5_22:6</v>
      </c>
      <c r="D227" t="str">
        <f t="shared" si="31"/>
        <v>15:0_20:5_20:5_22:6</v>
      </c>
      <c r="E227" t="str" cm="1">
        <f t="array" ref="E227:H227">_xlfn.TEXTSPLIT(D227,"_")</f>
        <v>15:0</v>
      </c>
      <c r="F227" t="str">
        <v>20:5</v>
      </c>
      <c r="G227" t="str">
        <v>20:5</v>
      </c>
      <c r="H227" t="str">
        <v>22:6</v>
      </c>
      <c r="I227" cm="1">
        <f t="array" ref="I227:J227">IF(ISBLANK(E227), "", VALUE(_xlfn.TEXTSPLIT(E227,":")))</f>
        <v>15</v>
      </c>
      <c r="J227">
        <v>0</v>
      </c>
      <c r="L227" cm="1">
        <f t="array" ref="L227:M227">IF(ISBLANK(F227), "", VALUE(_xlfn.TEXTSPLIT(F227,":")))</f>
        <v>20</v>
      </c>
      <c r="M227">
        <v>5</v>
      </c>
      <c r="O227" cm="1">
        <f t="array" ref="O227:P227">IF(ISBLANK(G227), "", VALUE(_xlfn.TEXTSPLIT(G227,":")))</f>
        <v>20</v>
      </c>
      <c r="P227">
        <v>5</v>
      </c>
      <c r="Q227" cm="1">
        <f t="array" ref="Q227:R227">IF(ISBLANK(H227), "", VALUE(_xlfn.TEXTSPLIT(H227,":")))</f>
        <v>22</v>
      </c>
      <c r="R227">
        <v>6</v>
      </c>
      <c r="S227">
        <f t="shared" si="32"/>
        <v>77</v>
      </c>
      <c r="T227">
        <f t="shared" si="33"/>
        <v>16</v>
      </c>
      <c r="U227">
        <f t="shared" si="34"/>
        <v>0</v>
      </c>
      <c r="V227" t="str">
        <f t="shared" si="35"/>
        <v>:0O</v>
      </c>
      <c r="W227" t="str">
        <f t="shared" si="36"/>
        <v>77:16</v>
      </c>
      <c r="X227" t="str">
        <f t="shared" si="37"/>
        <v>CL 77:16</v>
      </c>
      <c r="Y227" t="str">
        <f t="shared" si="38"/>
        <v>CL</v>
      </c>
      <c r="Z227" s="13" t="s">
        <v>259</v>
      </c>
      <c r="AA227" s="13" t="s">
        <v>4120</v>
      </c>
      <c r="AB227" s="13">
        <v>19579</v>
      </c>
      <c r="AC227" s="13">
        <v>81562</v>
      </c>
      <c r="AD227" s="13">
        <v>163913</v>
      </c>
      <c r="AE227" s="13">
        <v>129688</v>
      </c>
      <c r="AF227" s="13">
        <v>162838</v>
      </c>
      <c r="AG227" s="13">
        <v>212908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</row>
    <row r="228" spans="1:39" x14ac:dyDescent="0.3">
      <c r="A228" t="s">
        <v>3795</v>
      </c>
      <c r="B228" t="s">
        <v>3795</v>
      </c>
      <c r="C228" t="str">
        <f t="shared" si="30"/>
        <v xml:space="preserve"> </v>
      </c>
      <c r="D228" t="str">
        <f t="shared" si="31"/>
        <v/>
      </c>
      <c r="E228" t="e" cm="1">
        <f t="array" ref="E228">_xlfn.TEXTSPLIT(D228,"_")</f>
        <v>#VALUE!</v>
      </c>
      <c r="I228" t="e" cm="1">
        <f t="array" ref="I228">IF(ISBLANK(E228), "", VALUE(_xlfn.TEXTSPLIT(E228,":")))</f>
        <v>#VALUE!</v>
      </c>
      <c r="L228" t="str" cm="1">
        <f t="array" ref="L228">IF(ISBLANK(F228), "", VALUE(_xlfn.TEXTSPLIT(F228,":")))</f>
        <v/>
      </c>
      <c r="O228" t="str" cm="1">
        <f t="array" ref="O228">IF(ISBLANK(G228), "", VALUE(_xlfn.TEXTSPLIT(G228,":")))</f>
        <v/>
      </c>
      <c r="Q228" t="str" cm="1">
        <f t="array" ref="Q228">IF(ISBLANK(H228), "", VALUE(_xlfn.TEXTSPLIT(H228,":")))</f>
        <v/>
      </c>
      <c r="S228" t="e">
        <f t="shared" si="32"/>
        <v>#VALUE!</v>
      </c>
      <c r="T228">
        <f t="shared" si="33"/>
        <v>0</v>
      </c>
      <c r="U228">
        <f t="shared" si="34"/>
        <v>0</v>
      </c>
      <c r="V228" t="str">
        <f t="shared" si="35"/>
        <v>:0O</v>
      </c>
      <c r="W228" t="b">
        <f t="shared" si="36"/>
        <v>0</v>
      </c>
      <c r="X228" t="str">
        <f t="shared" si="37"/>
        <v>CL 63:3|CL 31:0_32:3</v>
      </c>
      <c r="Y228" t="str">
        <f t="shared" si="38"/>
        <v/>
      </c>
      <c r="Z228" t="s">
        <v>259</v>
      </c>
      <c r="AA228" t="s">
        <v>3796</v>
      </c>
      <c r="AB228">
        <v>4833476</v>
      </c>
      <c r="AC228">
        <v>5945571</v>
      </c>
      <c r="AD228">
        <v>6505706</v>
      </c>
      <c r="AE228">
        <v>359863</v>
      </c>
      <c r="AF228">
        <v>183506</v>
      </c>
      <c r="AG228">
        <v>390925</v>
      </c>
      <c r="AH228">
        <v>9148141</v>
      </c>
      <c r="AI228">
        <v>8452512</v>
      </c>
      <c r="AJ228">
        <v>7765259</v>
      </c>
      <c r="AK228">
        <v>0</v>
      </c>
      <c r="AL228">
        <v>0</v>
      </c>
      <c r="AM228">
        <v>0</v>
      </c>
    </row>
    <row r="229" spans="1:39" x14ac:dyDescent="0.3">
      <c r="A229" t="s">
        <v>3837</v>
      </c>
      <c r="B229" t="s">
        <v>3837</v>
      </c>
      <c r="C229" t="str">
        <f t="shared" si="30"/>
        <v>CL 15:0_15:1_17:1_17:1</v>
      </c>
      <c r="D229" t="str">
        <f t="shared" si="31"/>
        <v>15:0_15:1_17:1_17:1</v>
      </c>
      <c r="E229" t="str" cm="1">
        <f t="array" ref="E229:H229">_xlfn.TEXTSPLIT(D229,"_")</f>
        <v>15:0</v>
      </c>
      <c r="F229" t="str">
        <v>15:1</v>
      </c>
      <c r="G229" t="str">
        <v>17:1</v>
      </c>
      <c r="H229" t="str">
        <v>17:1</v>
      </c>
      <c r="I229" cm="1">
        <f t="array" ref="I229:J229">IF(ISBLANK(E229), "", VALUE(_xlfn.TEXTSPLIT(E229,":")))</f>
        <v>15</v>
      </c>
      <c r="J229">
        <v>0</v>
      </c>
      <c r="L229" cm="1">
        <f t="array" ref="L229:M229">IF(ISBLANK(F229), "", VALUE(_xlfn.TEXTSPLIT(F229,":")))</f>
        <v>15</v>
      </c>
      <c r="M229">
        <v>1</v>
      </c>
      <c r="O229" cm="1">
        <f t="array" ref="O229:P229">IF(ISBLANK(G229), "", VALUE(_xlfn.TEXTSPLIT(G229,":")))</f>
        <v>17</v>
      </c>
      <c r="P229">
        <v>1</v>
      </c>
      <c r="Q229" cm="1">
        <f t="array" ref="Q229:R229">IF(ISBLANK(H229), "", VALUE(_xlfn.TEXTSPLIT(H229,":")))</f>
        <v>17</v>
      </c>
      <c r="R229">
        <v>1</v>
      </c>
      <c r="S229">
        <f t="shared" si="32"/>
        <v>64</v>
      </c>
      <c r="T229">
        <f t="shared" si="33"/>
        <v>3</v>
      </c>
      <c r="U229">
        <f t="shared" si="34"/>
        <v>0</v>
      </c>
      <c r="V229" t="str">
        <f t="shared" si="35"/>
        <v>:0O</v>
      </c>
      <c r="W229" t="str">
        <f t="shared" si="36"/>
        <v>64:3</v>
      </c>
      <c r="X229" t="str">
        <f t="shared" si="37"/>
        <v>CL 64:3</v>
      </c>
      <c r="Y229" t="str">
        <f t="shared" si="38"/>
        <v>CL</v>
      </c>
      <c r="Z229" t="s">
        <v>259</v>
      </c>
      <c r="AA229" t="s">
        <v>3838</v>
      </c>
      <c r="AB229">
        <v>5584766</v>
      </c>
      <c r="AC229">
        <v>3584740</v>
      </c>
      <c r="AD229">
        <v>4064777</v>
      </c>
      <c r="AE229">
        <v>360250</v>
      </c>
      <c r="AF229">
        <v>217871</v>
      </c>
      <c r="AG229">
        <v>167756</v>
      </c>
      <c r="AH229">
        <v>3744405</v>
      </c>
      <c r="AI229">
        <v>3686250</v>
      </c>
      <c r="AJ229">
        <v>3115526</v>
      </c>
      <c r="AK229">
        <v>0</v>
      </c>
      <c r="AL229">
        <v>0</v>
      </c>
      <c r="AM229">
        <v>0</v>
      </c>
    </row>
    <row r="230" spans="1:39" x14ac:dyDescent="0.3">
      <c r="A230" t="s">
        <v>4104</v>
      </c>
      <c r="B230" t="s">
        <v>4104</v>
      </c>
      <c r="C230" t="str">
        <f t="shared" si="30"/>
        <v>CL 12:0_20:4_22:6_22:6</v>
      </c>
      <c r="D230" t="str">
        <f t="shared" si="31"/>
        <v>12:0_20:4_22:6_22:6</v>
      </c>
      <c r="E230" t="str" cm="1">
        <f t="array" ref="E230:H230">_xlfn.TEXTSPLIT(D230,"_")</f>
        <v>12:0</v>
      </c>
      <c r="F230" t="str">
        <v>20:4</v>
      </c>
      <c r="G230" t="str">
        <v>22:6</v>
      </c>
      <c r="H230" t="str">
        <v>22:6</v>
      </c>
      <c r="I230" cm="1">
        <f t="array" ref="I230:J230">IF(ISBLANK(E230), "", VALUE(_xlfn.TEXTSPLIT(E230,":")))</f>
        <v>12</v>
      </c>
      <c r="J230">
        <v>0</v>
      </c>
      <c r="L230" cm="1">
        <f t="array" ref="L230:M230">IF(ISBLANK(F230), "", VALUE(_xlfn.TEXTSPLIT(F230,":")))</f>
        <v>20</v>
      </c>
      <c r="M230">
        <v>4</v>
      </c>
      <c r="O230" cm="1">
        <f t="array" ref="O230:P230">IF(ISBLANK(G230), "", VALUE(_xlfn.TEXTSPLIT(G230,":")))</f>
        <v>22</v>
      </c>
      <c r="P230">
        <v>6</v>
      </c>
      <c r="Q230" cm="1">
        <f t="array" ref="Q230:R230">IF(ISBLANK(H230), "", VALUE(_xlfn.TEXTSPLIT(H230,":")))</f>
        <v>22</v>
      </c>
      <c r="R230">
        <v>6</v>
      </c>
      <c r="S230">
        <f t="shared" si="32"/>
        <v>76</v>
      </c>
      <c r="T230">
        <f t="shared" si="33"/>
        <v>16</v>
      </c>
      <c r="U230">
        <f t="shared" si="34"/>
        <v>0</v>
      </c>
      <c r="V230" t="str">
        <f t="shared" si="35"/>
        <v>:0O</v>
      </c>
      <c r="W230" t="str">
        <f t="shared" si="36"/>
        <v>76:16</v>
      </c>
      <c r="X230" t="str">
        <f t="shared" si="37"/>
        <v>CL 76:16</v>
      </c>
      <c r="Y230" t="str">
        <f t="shared" si="38"/>
        <v>CL</v>
      </c>
      <c r="Z230" t="s">
        <v>259</v>
      </c>
      <c r="AA230" t="s">
        <v>4105</v>
      </c>
      <c r="AB230">
        <v>217137</v>
      </c>
      <c r="AC230">
        <v>231747</v>
      </c>
      <c r="AD230">
        <v>129141</v>
      </c>
      <c r="AE230">
        <v>425405</v>
      </c>
      <c r="AF230">
        <v>118643</v>
      </c>
      <c r="AG230">
        <v>305309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3">
      <c r="A231" t="s">
        <v>4125</v>
      </c>
      <c r="B231" t="s">
        <v>4125</v>
      </c>
      <c r="C231" t="str">
        <f t="shared" si="30"/>
        <v>CL 15:0_18:2_22:6_22:6</v>
      </c>
      <c r="D231" t="str">
        <f t="shared" si="31"/>
        <v>15:0_18:2_22:6_22:6</v>
      </c>
      <c r="E231" t="str" cm="1">
        <f t="array" ref="E231:H231">_xlfn.TEXTSPLIT(D231,"_")</f>
        <v>15:0</v>
      </c>
      <c r="F231" t="str">
        <v>18:2</v>
      </c>
      <c r="G231" t="str">
        <v>22:6</v>
      </c>
      <c r="H231" t="str">
        <v>22:6</v>
      </c>
      <c r="I231" cm="1">
        <f t="array" ref="I231:J231">IF(ISBLANK(E231), "", VALUE(_xlfn.TEXTSPLIT(E231,":")))</f>
        <v>15</v>
      </c>
      <c r="J231">
        <v>0</v>
      </c>
      <c r="L231" cm="1">
        <f t="array" ref="L231:M231">IF(ISBLANK(F231), "", VALUE(_xlfn.TEXTSPLIT(F231,":")))</f>
        <v>18</v>
      </c>
      <c r="M231">
        <v>2</v>
      </c>
      <c r="O231" cm="1">
        <f t="array" ref="O231:P231">IF(ISBLANK(G231), "", VALUE(_xlfn.TEXTSPLIT(G231,":")))</f>
        <v>22</v>
      </c>
      <c r="P231">
        <v>6</v>
      </c>
      <c r="Q231" cm="1">
        <f t="array" ref="Q231:R231">IF(ISBLANK(H231), "", VALUE(_xlfn.TEXTSPLIT(H231,":")))</f>
        <v>22</v>
      </c>
      <c r="R231">
        <v>6</v>
      </c>
      <c r="S231">
        <f t="shared" si="32"/>
        <v>77</v>
      </c>
      <c r="T231">
        <f t="shared" si="33"/>
        <v>14</v>
      </c>
      <c r="U231">
        <f t="shared" si="34"/>
        <v>0</v>
      </c>
      <c r="V231" t="str">
        <f t="shared" si="35"/>
        <v>:0O</v>
      </c>
      <c r="W231" t="str">
        <f t="shared" si="36"/>
        <v>77:14</v>
      </c>
      <c r="X231" t="str">
        <f t="shared" si="37"/>
        <v>CL 77:14</v>
      </c>
      <c r="Y231" t="str">
        <f t="shared" si="38"/>
        <v>CL</v>
      </c>
      <c r="Z231" t="s">
        <v>259</v>
      </c>
      <c r="AA231" t="s">
        <v>4126</v>
      </c>
      <c r="AB231">
        <v>18863</v>
      </c>
      <c r="AC231">
        <v>58163</v>
      </c>
      <c r="AD231">
        <v>18443</v>
      </c>
      <c r="AE231">
        <v>135361</v>
      </c>
      <c r="AF231">
        <v>248508</v>
      </c>
      <c r="AG231">
        <v>123856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3">
      <c r="A232" t="s">
        <v>4093</v>
      </c>
      <c r="B232" t="s">
        <v>4093</v>
      </c>
      <c r="C232" t="str">
        <f t="shared" si="30"/>
        <v>CL 15:1_20:5_20:5_20:5</v>
      </c>
      <c r="D232" t="str">
        <f t="shared" si="31"/>
        <v>15:1_20:5_20:5_20:5</v>
      </c>
      <c r="E232" t="str" cm="1">
        <f t="array" ref="E232:H232">_xlfn.TEXTSPLIT(D232,"_")</f>
        <v>15:1</v>
      </c>
      <c r="F232" t="str">
        <v>20:5</v>
      </c>
      <c r="G232" t="str">
        <v>20:5</v>
      </c>
      <c r="H232" t="str">
        <v>20:5</v>
      </c>
      <c r="I232" cm="1">
        <f t="array" ref="I232:J232">IF(ISBLANK(E232), "", VALUE(_xlfn.TEXTSPLIT(E232,":")))</f>
        <v>15</v>
      </c>
      <c r="J232">
        <v>1</v>
      </c>
      <c r="L232" cm="1">
        <f t="array" ref="L232:M232">IF(ISBLANK(F232), "", VALUE(_xlfn.TEXTSPLIT(F232,":")))</f>
        <v>20</v>
      </c>
      <c r="M232">
        <v>5</v>
      </c>
      <c r="O232" cm="1">
        <f t="array" ref="O232:P232">IF(ISBLANK(G232), "", VALUE(_xlfn.TEXTSPLIT(G232,":")))</f>
        <v>20</v>
      </c>
      <c r="P232">
        <v>5</v>
      </c>
      <c r="Q232" cm="1">
        <f t="array" ref="Q232:R232">IF(ISBLANK(H232), "", VALUE(_xlfn.TEXTSPLIT(H232,":")))</f>
        <v>20</v>
      </c>
      <c r="R232">
        <v>5</v>
      </c>
      <c r="S232">
        <f t="shared" si="32"/>
        <v>75</v>
      </c>
      <c r="T232">
        <f t="shared" si="33"/>
        <v>16</v>
      </c>
      <c r="U232">
        <f t="shared" si="34"/>
        <v>0</v>
      </c>
      <c r="V232" t="str">
        <f t="shared" si="35"/>
        <v>:0O</v>
      </c>
      <c r="W232" t="str">
        <f t="shared" si="36"/>
        <v>75:16</v>
      </c>
      <c r="X232" t="str">
        <f t="shared" si="37"/>
        <v>CL 75:16</v>
      </c>
      <c r="Y232" t="str">
        <f t="shared" si="38"/>
        <v>CL</v>
      </c>
      <c r="Z232" t="s">
        <v>259</v>
      </c>
      <c r="AA232" t="s">
        <v>4094</v>
      </c>
      <c r="AB232">
        <v>138061</v>
      </c>
      <c r="AC232">
        <v>80591</v>
      </c>
      <c r="AD232">
        <v>147105</v>
      </c>
      <c r="AE232">
        <v>90517</v>
      </c>
      <c r="AF232">
        <v>100647</v>
      </c>
      <c r="AG232">
        <v>197518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3">
      <c r="A233" t="s">
        <v>3779</v>
      </c>
      <c r="B233" t="s">
        <v>3779</v>
      </c>
      <c r="C233" t="str">
        <f t="shared" si="30"/>
        <v>CL 12:0_12:0_12:0_26:0</v>
      </c>
      <c r="D233" t="str">
        <f t="shared" si="31"/>
        <v>12:0_12:0_12:0_26:0</v>
      </c>
      <c r="E233" t="str" cm="1">
        <f t="array" ref="E233:H233">_xlfn.TEXTSPLIT(D233,"_")</f>
        <v>12:0</v>
      </c>
      <c r="F233" t="str">
        <v>12:0</v>
      </c>
      <c r="G233" t="str">
        <v>12:0</v>
      </c>
      <c r="H233" t="str">
        <v>26:0</v>
      </c>
      <c r="I233" cm="1">
        <f t="array" ref="I233:J233">IF(ISBLANK(E233), "", VALUE(_xlfn.TEXTSPLIT(E233,":")))</f>
        <v>12</v>
      </c>
      <c r="J233">
        <v>0</v>
      </c>
      <c r="L233" cm="1">
        <f t="array" ref="L233:M233">IF(ISBLANK(F233), "", VALUE(_xlfn.TEXTSPLIT(F233,":")))</f>
        <v>12</v>
      </c>
      <c r="M233">
        <v>0</v>
      </c>
      <c r="O233" cm="1">
        <f t="array" ref="O233:P233">IF(ISBLANK(G233), "", VALUE(_xlfn.TEXTSPLIT(G233,":")))</f>
        <v>12</v>
      </c>
      <c r="P233">
        <v>0</v>
      </c>
      <c r="Q233" cm="1">
        <f t="array" ref="Q233:R233">IF(ISBLANK(H233), "", VALUE(_xlfn.TEXTSPLIT(H233,":")))</f>
        <v>26</v>
      </c>
      <c r="R233">
        <v>0</v>
      </c>
      <c r="S233">
        <f t="shared" si="32"/>
        <v>62</v>
      </c>
      <c r="T233">
        <f t="shared" si="33"/>
        <v>0</v>
      </c>
      <c r="U233">
        <f t="shared" si="34"/>
        <v>0</v>
      </c>
      <c r="V233" t="str">
        <f t="shared" si="35"/>
        <v>:0O</v>
      </c>
      <c r="W233" t="str">
        <f t="shared" si="36"/>
        <v>62:0</v>
      </c>
      <c r="X233" t="str">
        <f t="shared" si="37"/>
        <v>CL 62:0</v>
      </c>
      <c r="Y233" t="str">
        <f t="shared" si="38"/>
        <v>CL</v>
      </c>
      <c r="Z233" t="s">
        <v>259</v>
      </c>
      <c r="AA233" t="s">
        <v>3780</v>
      </c>
      <c r="AB233">
        <v>495254</v>
      </c>
      <c r="AC233">
        <v>998483</v>
      </c>
      <c r="AD233">
        <v>507623</v>
      </c>
      <c r="AE233">
        <v>0</v>
      </c>
      <c r="AF233">
        <v>0</v>
      </c>
      <c r="AG233">
        <v>12081</v>
      </c>
      <c r="AH233">
        <v>447226</v>
      </c>
      <c r="AI233">
        <v>1224514</v>
      </c>
      <c r="AJ233">
        <v>502663</v>
      </c>
      <c r="AK233">
        <v>0</v>
      </c>
      <c r="AL233">
        <v>0</v>
      </c>
      <c r="AM233">
        <v>0</v>
      </c>
    </row>
    <row r="234" spans="1:39" x14ac:dyDescent="0.3">
      <c r="A234" t="s">
        <v>3925</v>
      </c>
      <c r="B234" t="s">
        <v>3925</v>
      </c>
      <c r="C234" t="str">
        <f t="shared" si="30"/>
        <v>CL 12:0_15:0_20:5_20:5</v>
      </c>
      <c r="D234" t="str">
        <f t="shared" si="31"/>
        <v>12:0_15:0_20:5_20:5</v>
      </c>
      <c r="E234" t="str" cm="1">
        <f t="array" ref="E234:H234">_xlfn.TEXTSPLIT(D234,"_")</f>
        <v>12:0</v>
      </c>
      <c r="F234" t="str">
        <v>15:0</v>
      </c>
      <c r="G234" t="str">
        <v>20:5</v>
      </c>
      <c r="H234" t="str">
        <v>20:5</v>
      </c>
      <c r="I234" cm="1">
        <f t="array" ref="I234:J234">IF(ISBLANK(E234), "", VALUE(_xlfn.TEXTSPLIT(E234,":")))</f>
        <v>12</v>
      </c>
      <c r="J234">
        <v>0</v>
      </c>
      <c r="L234" cm="1">
        <f t="array" ref="L234:M234">IF(ISBLANK(F234), "", VALUE(_xlfn.TEXTSPLIT(F234,":")))</f>
        <v>15</v>
      </c>
      <c r="M234">
        <v>0</v>
      </c>
      <c r="O234" cm="1">
        <f t="array" ref="O234:P234">IF(ISBLANK(G234), "", VALUE(_xlfn.TEXTSPLIT(G234,":")))</f>
        <v>20</v>
      </c>
      <c r="P234">
        <v>5</v>
      </c>
      <c r="Q234" cm="1">
        <f t="array" ref="Q234:R234">IF(ISBLANK(H234), "", VALUE(_xlfn.TEXTSPLIT(H234,":")))</f>
        <v>20</v>
      </c>
      <c r="R234">
        <v>5</v>
      </c>
      <c r="S234">
        <f t="shared" si="32"/>
        <v>67</v>
      </c>
      <c r="T234">
        <f t="shared" si="33"/>
        <v>10</v>
      </c>
      <c r="U234">
        <f t="shared" si="34"/>
        <v>0</v>
      </c>
      <c r="V234" t="str">
        <f t="shared" si="35"/>
        <v>:0O</v>
      </c>
      <c r="W234" t="str">
        <f t="shared" si="36"/>
        <v>67:10</v>
      </c>
      <c r="X234" t="str">
        <f t="shared" si="37"/>
        <v>CL 67:10</v>
      </c>
      <c r="Y234" t="str">
        <f t="shared" si="38"/>
        <v>CL</v>
      </c>
      <c r="Z234" t="s">
        <v>259</v>
      </c>
      <c r="AA234" t="s">
        <v>269</v>
      </c>
      <c r="AB234">
        <v>54149</v>
      </c>
      <c r="AC234">
        <v>36577</v>
      </c>
      <c r="AD234">
        <v>45681</v>
      </c>
      <c r="AE234">
        <v>0</v>
      </c>
      <c r="AF234">
        <v>0</v>
      </c>
      <c r="AG234">
        <v>0</v>
      </c>
      <c r="AH234">
        <v>127800</v>
      </c>
      <c r="AI234">
        <v>135061</v>
      </c>
      <c r="AJ234">
        <v>158932</v>
      </c>
      <c r="AK234">
        <v>0</v>
      </c>
      <c r="AL234">
        <v>0</v>
      </c>
      <c r="AM234">
        <v>0</v>
      </c>
    </row>
    <row r="235" spans="1:39" x14ac:dyDescent="0.3">
      <c r="A235" t="s">
        <v>3904</v>
      </c>
      <c r="B235" t="s">
        <v>3904</v>
      </c>
      <c r="C235" t="str">
        <f t="shared" si="30"/>
        <v>CL 12:0_12:0_26:0_15:1</v>
      </c>
      <c r="D235" t="str">
        <f t="shared" si="31"/>
        <v>12:0_12:0_26:0_15:1</v>
      </c>
      <c r="E235" t="str" cm="1">
        <f t="array" ref="E235:H235">_xlfn.TEXTSPLIT(D235,"_")</f>
        <v>12:0</v>
      </c>
      <c r="F235" t="str">
        <v>12:0</v>
      </c>
      <c r="G235" t="str">
        <v>26:0</v>
      </c>
      <c r="H235" t="str">
        <v>15:1</v>
      </c>
      <c r="I235" cm="1">
        <f t="array" ref="I235:J235">IF(ISBLANK(E235), "", VALUE(_xlfn.TEXTSPLIT(E235,":")))</f>
        <v>12</v>
      </c>
      <c r="J235">
        <v>0</v>
      </c>
      <c r="L235" cm="1">
        <f t="array" ref="L235:M235">IF(ISBLANK(F235), "", VALUE(_xlfn.TEXTSPLIT(F235,":")))</f>
        <v>12</v>
      </c>
      <c r="M235">
        <v>0</v>
      </c>
      <c r="O235" cm="1">
        <f t="array" ref="O235:P235">IF(ISBLANK(G235), "", VALUE(_xlfn.TEXTSPLIT(G235,":")))</f>
        <v>26</v>
      </c>
      <c r="P235">
        <v>0</v>
      </c>
      <c r="Q235" cm="1">
        <f t="array" ref="Q235:R235">IF(ISBLANK(H235), "", VALUE(_xlfn.TEXTSPLIT(H235,":")))</f>
        <v>15</v>
      </c>
      <c r="R235">
        <v>1</v>
      </c>
      <c r="S235">
        <f t="shared" si="32"/>
        <v>65</v>
      </c>
      <c r="T235">
        <f t="shared" si="33"/>
        <v>1</v>
      </c>
      <c r="U235">
        <f t="shared" si="34"/>
        <v>0</v>
      </c>
      <c r="V235" t="str">
        <f t="shared" si="35"/>
        <v>:0O</v>
      </c>
      <c r="W235" t="str">
        <f t="shared" si="36"/>
        <v>65:1</v>
      </c>
      <c r="X235" t="str">
        <f t="shared" si="37"/>
        <v>CL 65:1</v>
      </c>
      <c r="Y235" t="str">
        <f t="shared" si="38"/>
        <v>CL</v>
      </c>
      <c r="Z235" t="s">
        <v>259</v>
      </c>
      <c r="AA235" t="s">
        <v>3905</v>
      </c>
      <c r="AB235">
        <v>2825127</v>
      </c>
      <c r="AC235">
        <v>3337890</v>
      </c>
      <c r="AD235">
        <v>3378888</v>
      </c>
      <c r="AE235">
        <v>2872775</v>
      </c>
      <c r="AF235">
        <v>3122470</v>
      </c>
      <c r="AG235">
        <v>3371674</v>
      </c>
      <c r="AH235">
        <v>0</v>
      </c>
      <c r="AI235">
        <v>0</v>
      </c>
      <c r="AJ235">
        <v>0</v>
      </c>
      <c r="AK235">
        <v>15226</v>
      </c>
      <c r="AL235">
        <v>0</v>
      </c>
      <c r="AM235">
        <v>0</v>
      </c>
    </row>
    <row r="236" spans="1:39" x14ac:dyDescent="0.3">
      <c r="A236" t="s">
        <v>3829</v>
      </c>
      <c r="B236" t="s">
        <v>3829</v>
      </c>
      <c r="C236" t="str">
        <f t="shared" si="30"/>
        <v>CL 12:0_12:0_24:0_15:1</v>
      </c>
      <c r="D236" t="str">
        <f t="shared" si="31"/>
        <v>12:0_12:0_24:0_15:1</v>
      </c>
      <c r="E236" t="str" cm="1">
        <f t="array" ref="E236:H236">_xlfn.TEXTSPLIT(D236,"_")</f>
        <v>12:0</v>
      </c>
      <c r="F236" t="str">
        <v>12:0</v>
      </c>
      <c r="G236" t="str">
        <v>24:0</v>
      </c>
      <c r="H236" t="str">
        <v>15:1</v>
      </c>
      <c r="I236" cm="1">
        <f t="array" ref="I236:J236">IF(ISBLANK(E236), "", VALUE(_xlfn.TEXTSPLIT(E236,":")))</f>
        <v>12</v>
      </c>
      <c r="J236">
        <v>0</v>
      </c>
      <c r="L236" cm="1">
        <f t="array" ref="L236:M236">IF(ISBLANK(F236), "", VALUE(_xlfn.TEXTSPLIT(F236,":")))</f>
        <v>12</v>
      </c>
      <c r="M236">
        <v>0</v>
      </c>
      <c r="O236" cm="1">
        <f t="array" ref="O236:P236">IF(ISBLANK(G236), "", VALUE(_xlfn.TEXTSPLIT(G236,":")))</f>
        <v>24</v>
      </c>
      <c r="P236">
        <v>0</v>
      </c>
      <c r="Q236" cm="1">
        <f t="array" ref="Q236:R236">IF(ISBLANK(H236), "", VALUE(_xlfn.TEXTSPLIT(H236,":")))</f>
        <v>15</v>
      </c>
      <c r="R236">
        <v>1</v>
      </c>
      <c r="S236">
        <f t="shared" si="32"/>
        <v>63</v>
      </c>
      <c r="T236">
        <f t="shared" si="33"/>
        <v>1</v>
      </c>
      <c r="U236">
        <f t="shared" si="34"/>
        <v>0</v>
      </c>
      <c r="V236" t="str">
        <f t="shared" si="35"/>
        <v>:0O</v>
      </c>
      <c r="W236" t="str">
        <f t="shared" si="36"/>
        <v>63:1</v>
      </c>
      <c r="X236" t="str">
        <f t="shared" si="37"/>
        <v>CL 63:1</v>
      </c>
      <c r="Y236" t="str">
        <f t="shared" si="38"/>
        <v>CL</v>
      </c>
      <c r="Z236" t="s">
        <v>259</v>
      </c>
      <c r="AA236" t="s">
        <v>266</v>
      </c>
      <c r="AB236">
        <v>1156734</v>
      </c>
      <c r="AC236">
        <v>1300010</v>
      </c>
      <c r="AD236">
        <v>1475756</v>
      </c>
      <c r="AE236">
        <v>1098429</v>
      </c>
      <c r="AF236">
        <v>1251698</v>
      </c>
      <c r="AG236">
        <v>1291544</v>
      </c>
      <c r="AH236">
        <v>0</v>
      </c>
      <c r="AI236">
        <v>0</v>
      </c>
      <c r="AJ236">
        <v>0</v>
      </c>
      <c r="AK236">
        <v>12316</v>
      </c>
      <c r="AL236">
        <v>0</v>
      </c>
      <c r="AM236">
        <v>0</v>
      </c>
    </row>
    <row r="237" spans="1:39" x14ac:dyDescent="0.3">
      <c r="A237" t="s">
        <v>4093</v>
      </c>
      <c r="B237" t="s">
        <v>4093</v>
      </c>
      <c r="C237" t="str">
        <f t="shared" si="30"/>
        <v>CL 15:1_20:5_20:5_20:5</v>
      </c>
      <c r="D237" t="str">
        <f t="shared" si="31"/>
        <v>15:1_20:5_20:5_20:5</v>
      </c>
      <c r="E237" t="str" cm="1">
        <f t="array" ref="E237:H237">_xlfn.TEXTSPLIT(D237,"_")</f>
        <v>15:1</v>
      </c>
      <c r="F237" t="str">
        <v>20:5</v>
      </c>
      <c r="G237" t="str">
        <v>20:5</v>
      </c>
      <c r="H237" t="str">
        <v>20:5</v>
      </c>
      <c r="I237" cm="1">
        <f t="array" ref="I237:J237">IF(ISBLANK(E237), "", VALUE(_xlfn.TEXTSPLIT(E237,":")))</f>
        <v>15</v>
      </c>
      <c r="J237">
        <v>1</v>
      </c>
      <c r="L237" cm="1">
        <f t="array" ref="L237:M237">IF(ISBLANK(F237), "", VALUE(_xlfn.TEXTSPLIT(F237,":")))</f>
        <v>20</v>
      </c>
      <c r="M237">
        <v>5</v>
      </c>
      <c r="O237" cm="1">
        <f t="array" ref="O237:P237">IF(ISBLANK(G237), "", VALUE(_xlfn.TEXTSPLIT(G237,":")))</f>
        <v>20</v>
      </c>
      <c r="P237">
        <v>5</v>
      </c>
      <c r="Q237" cm="1">
        <f t="array" ref="Q237:R237">IF(ISBLANK(H237), "", VALUE(_xlfn.TEXTSPLIT(H237,":")))</f>
        <v>20</v>
      </c>
      <c r="R237">
        <v>5</v>
      </c>
      <c r="S237">
        <f t="shared" si="32"/>
        <v>75</v>
      </c>
      <c r="T237">
        <f t="shared" si="33"/>
        <v>16</v>
      </c>
      <c r="U237">
        <f t="shared" si="34"/>
        <v>0</v>
      </c>
      <c r="V237" t="str">
        <f t="shared" si="35"/>
        <v>:0O</v>
      </c>
      <c r="W237" t="str">
        <f t="shared" si="36"/>
        <v>75:16</v>
      </c>
      <c r="X237" t="str">
        <f t="shared" si="37"/>
        <v>CL 75:16</v>
      </c>
      <c r="Y237" t="str">
        <f t="shared" si="38"/>
        <v>CL</v>
      </c>
      <c r="Z237" t="s">
        <v>259</v>
      </c>
      <c r="AA237" t="s">
        <v>4094</v>
      </c>
      <c r="AB237">
        <v>57519</v>
      </c>
      <c r="AC237">
        <v>175876</v>
      </c>
      <c r="AD237">
        <v>94406</v>
      </c>
      <c r="AE237">
        <v>78706</v>
      </c>
      <c r="AF237">
        <v>93015</v>
      </c>
      <c r="AG237">
        <v>128748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3">
      <c r="A238" t="s">
        <v>4040</v>
      </c>
      <c r="B238" t="s">
        <v>4040</v>
      </c>
      <c r="C238" t="str">
        <f t="shared" si="30"/>
        <v>CL 12:0_14:0_22:4_22:6</v>
      </c>
      <c r="D238" t="str">
        <f t="shared" si="31"/>
        <v>12:0_14:0_22:4_22:6</v>
      </c>
      <c r="E238" t="str" cm="1">
        <f t="array" ref="E238:H238">_xlfn.TEXTSPLIT(D238,"_")</f>
        <v>12:0</v>
      </c>
      <c r="F238" t="str">
        <v>14:0</v>
      </c>
      <c r="G238" t="str">
        <v>22:4</v>
      </c>
      <c r="H238" t="str">
        <v>22:6</v>
      </c>
      <c r="I238" cm="1">
        <f t="array" ref="I238:J238">IF(ISBLANK(E238), "", VALUE(_xlfn.TEXTSPLIT(E238,":")))</f>
        <v>12</v>
      </c>
      <c r="J238">
        <v>0</v>
      </c>
      <c r="L238" cm="1">
        <f t="array" ref="L238:M238">IF(ISBLANK(F238), "", VALUE(_xlfn.TEXTSPLIT(F238,":")))</f>
        <v>14</v>
      </c>
      <c r="M238">
        <v>0</v>
      </c>
      <c r="O238" cm="1">
        <f t="array" ref="O238:P238">IF(ISBLANK(G238), "", VALUE(_xlfn.TEXTSPLIT(G238,":")))</f>
        <v>22</v>
      </c>
      <c r="P238">
        <v>4</v>
      </c>
      <c r="Q238" cm="1">
        <f t="array" ref="Q238:R238">IF(ISBLANK(H238), "", VALUE(_xlfn.TEXTSPLIT(H238,":")))</f>
        <v>22</v>
      </c>
      <c r="R238">
        <v>6</v>
      </c>
      <c r="S238">
        <f t="shared" si="32"/>
        <v>70</v>
      </c>
      <c r="T238">
        <f t="shared" si="33"/>
        <v>10</v>
      </c>
      <c r="U238">
        <f t="shared" si="34"/>
        <v>0</v>
      </c>
      <c r="V238" t="str">
        <f t="shared" si="35"/>
        <v>:0O</v>
      </c>
      <c r="W238" t="str">
        <f t="shared" si="36"/>
        <v>70:10</v>
      </c>
      <c r="X238" t="str">
        <f t="shared" si="37"/>
        <v>CL 70:10</v>
      </c>
      <c r="Y238" t="str">
        <f t="shared" si="38"/>
        <v>CL</v>
      </c>
      <c r="Z238" t="s">
        <v>259</v>
      </c>
      <c r="AA238" t="s">
        <v>4041</v>
      </c>
      <c r="AB238">
        <v>426993</v>
      </c>
      <c r="AC238">
        <v>593027</v>
      </c>
      <c r="AD238">
        <v>582239</v>
      </c>
      <c r="AE238">
        <v>0</v>
      </c>
      <c r="AF238">
        <v>0</v>
      </c>
      <c r="AG238">
        <v>0</v>
      </c>
      <c r="AH238">
        <v>961256</v>
      </c>
      <c r="AI238">
        <v>710118</v>
      </c>
      <c r="AJ238">
        <v>1304438</v>
      </c>
      <c r="AK238">
        <v>0</v>
      </c>
      <c r="AL238">
        <v>0</v>
      </c>
      <c r="AM238">
        <v>0</v>
      </c>
    </row>
    <row r="239" spans="1:39" x14ac:dyDescent="0.3">
      <c r="A239" t="s">
        <v>3829</v>
      </c>
      <c r="B239" t="s">
        <v>3829</v>
      </c>
      <c r="C239" t="str">
        <f t="shared" si="30"/>
        <v>CL 12:0_12:0_24:0_15:1</v>
      </c>
      <c r="D239" t="str">
        <f t="shared" si="31"/>
        <v>12:0_12:0_24:0_15:1</v>
      </c>
      <c r="E239" t="str" cm="1">
        <f t="array" ref="E239:H239">_xlfn.TEXTSPLIT(D239,"_")</f>
        <v>12:0</v>
      </c>
      <c r="F239" t="str">
        <v>12:0</v>
      </c>
      <c r="G239" t="str">
        <v>24:0</v>
      </c>
      <c r="H239" t="str">
        <v>15:1</v>
      </c>
      <c r="I239" cm="1">
        <f t="array" ref="I239:J239">IF(ISBLANK(E239), "", VALUE(_xlfn.TEXTSPLIT(E239,":")))</f>
        <v>12</v>
      </c>
      <c r="J239">
        <v>0</v>
      </c>
      <c r="L239" cm="1">
        <f t="array" ref="L239:M239">IF(ISBLANK(F239), "", VALUE(_xlfn.TEXTSPLIT(F239,":")))</f>
        <v>12</v>
      </c>
      <c r="M239">
        <v>0</v>
      </c>
      <c r="O239" cm="1">
        <f t="array" ref="O239:P239">IF(ISBLANK(G239), "", VALUE(_xlfn.TEXTSPLIT(G239,":")))</f>
        <v>24</v>
      </c>
      <c r="P239">
        <v>0</v>
      </c>
      <c r="Q239" cm="1">
        <f t="array" ref="Q239:R239">IF(ISBLANK(H239), "", VALUE(_xlfn.TEXTSPLIT(H239,":")))</f>
        <v>15</v>
      </c>
      <c r="R239">
        <v>1</v>
      </c>
      <c r="S239">
        <f t="shared" si="32"/>
        <v>63</v>
      </c>
      <c r="T239">
        <f t="shared" si="33"/>
        <v>1</v>
      </c>
      <c r="U239">
        <f t="shared" si="34"/>
        <v>0</v>
      </c>
      <c r="V239" t="str">
        <f t="shared" si="35"/>
        <v>:0O</v>
      </c>
      <c r="W239" t="str">
        <f t="shared" si="36"/>
        <v>63:1</v>
      </c>
      <c r="X239" t="str">
        <f t="shared" si="37"/>
        <v>CL 63:1</v>
      </c>
      <c r="Y239" t="str">
        <f t="shared" si="38"/>
        <v>CL</v>
      </c>
      <c r="Z239" t="s">
        <v>259</v>
      </c>
      <c r="AA239" t="s">
        <v>266</v>
      </c>
      <c r="AB239">
        <v>571766</v>
      </c>
      <c r="AC239">
        <v>938595</v>
      </c>
      <c r="AD239">
        <v>1135818</v>
      </c>
      <c r="AE239">
        <v>926298</v>
      </c>
      <c r="AF239">
        <v>1092054</v>
      </c>
      <c r="AG239">
        <v>758633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3">
      <c r="A240" t="s">
        <v>3847</v>
      </c>
      <c r="B240" t="s">
        <v>3847</v>
      </c>
      <c r="C240" t="str">
        <f t="shared" si="30"/>
        <v>CL 12:0_12:0_26:0_14:1</v>
      </c>
      <c r="D240" t="str">
        <f t="shared" si="31"/>
        <v>12:0_12:0_26:0_14:1</v>
      </c>
      <c r="E240" t="str" cm="1">
        <f t="array" ref="E240:H240">_xlfn.TEXTSPLIT(D240,"_")</f>
        <v>12:0</v>
      </c>
      <c r="F240" t="str">
        <v>12:0</v>
      </c>
      <c r="G240" t="str">
        <v>26:0</v>
      </c>
      <c r="H240" t="str">
        <v>14:1</v>
      </c>
      <c r="I240" cm="1">
        <f t="array" ref="I240:J240">IF(ISBLANK(E240), "", VALUE(_xlfn.TEXTSPLIT(E240,":")))</f>
        <v>12</v>
      </c>
      <c r="J240">
        <v>0</v>
      </c>
      <c r="L240" cm="1">
        <f t="array" ref="L240:M240">IF(ISBLANK(F240), "", VALUE(_xlfn.TEXTSPLIT(F240,":")))</f>
        <v>12</v>
      </c>
      <c r="M240">
        <v>0</v>
      </c>
      <c r="O240" cm="1">
        <f t="array" ref="O240:P240">IF(ISBLANK(G240), "", VALUE(_xlfn.TEXTSPLIT(G240,":")))</f>
        <v>26</v>
      </c>
      <c r="P240">
        <v>0</v>
      </c>
      <c r="Q240" cm="1">
        <f t="array" ref="Q240:R240">IF(ISBLANK(H240), "", VALUE(_xlfn.TEXTSPLIT(H240,":")))</f>
        <v>14</v>
      </c>
      <c r="R240">
        <v>1</v>
      </c>
      <c r="S240">
        <f t="shared" si="32"/>
        <v>64</v>
      </c>
      <c r="T240">
        <f t="shared" si="33"/>
        <v>1</v>
      </c>
      <c r="U240">
        <f t="shared" si="34"/>
        <v>0</v>
      </c>
      <c r="V240" t="str">
        <f t="shared" si="35"/>
        <v>:0O</v>
      </c>
      <c r="W240" t="str">
        <f t="shared" si="36"/>
        <v>64:1</v>
      </c>
      <c r="X240" t="str">
        <f t="shared" si="37"/>
        <v>CL 64:1</v>
      </c>
      <c r="Y240" t="str">
        <f t="shared" si="38"/>
        <v>CL</v>
      </c>
      <c r="Z240" t="s">
        <v>259</v>
      </c>
      <c r="AA240" t="s">
        <v>3848</v>
      </c>
      <c r="AB240">
        <v>2844803</v>
      </c>
      <c r="AC240">
        <v>3090922</v>
      </c>
      <c r="AD240">
        <v>3472777</v>
      </c>
      <c r="AE240">
        <v>3481319</v>
      </c>
      <c r="AF240">
        <v>2947787</v>
      </c>
      <c r="AG240">
        <v>3071441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3">
      <c r="A241" t="s">
        <v>4077</v>
      </c>
      <c r="B241" t="s">
        <v>4077</v>
      </c>
      <c r="C241" t="str">
        <f t="shared" si="30"/>
        <v>CL 12:0_16:0_22:5_22:6</v>
      </c>
      <c r="D241" t="str">
        <f t="shared" si="31"/>
        <v>12:0_16:0_22:5_22:6</v>
      </c>
      <c r="E241" t="str" cm="1">
        <f t="array" ref="E241:H241">_xlfn.TEXTSPLIT(D241,"_")</f>
        <v>12:0</v>
      </c>
      <c r="F241" t="str">
        <v>16:0</v>
      </c>
      <c r="G241" t="str">
        <v>22:5</v>
      </c>
      <c r="H241" t="str">
        <v>22:6</v>
      </c>
      <c r="I241" cm="1">
        <f t="array" ref="I241:J241">IF(ISBLANK(E241), "", VALUE(_xlfn.TEXTSPLIT(E241,":")))</f>
        <v>12</v>
      </c>
      <c r="J241">
        <v>0</v>
      </c>
      <c r="L241" cm="1">
        <f t="array" ref="L241:M241">IF(ISBLANK(F241), "", VALUE(_xlfn.TEXTSPLIT(F241,":")))</f>
        <v>16</v>
      </c>
      <c r="M241">
        <v>0</v>
      </c>
      <c r="O241" cm="1">
        <f t="array" ref="O241:P241">IF(ISBLANK(G241), "", VALUE(_xlfn.TEXTSPLIT(G241,":")))</f>
        <v>22</v>
      </c>
      <c r="P241">
        <v>5</v>
      </c>
      <c r="Q241" cm="1">
        <f t="array" ref="Q241:R241">IF(ISBLANK(H241), "", VALUE(_xlfn.TEXTSPLIT(H241,":")))</f>
        <v>22</v>
      </c>
      <c r="R241">
        <v>6</v>
      </c>
      <c r="S241">
        <f t="shared" si="32"/>
        <v>72</v>
      </c>
      <c r="T241">
        <f t="shared" si="33"/>
        <v>11</v>
      </c>
      <c r="U241">
        <f t="shared" si="34"/>
        <v>0</v>
      </c>
      <c r="V241" t="str">
        <f t="shared" si="35"/>
        <v>:0O</v>
      </c>
      <c r="W241" t="str">
        <f t="shared" si="36"/>
        <v>72:11</v>
      </c>
      <c r="X241" t="str">
        <f t="shared" si="37"/>
        <v>CL 72:11</v>
      </c>
      <c r="Y241" t="str">
        <f t="shared" si="38"/>
        <v>CL</v>
      </c>
      <c r="Z241" t="s">
        <v>259</v>
      </c>
      <c r="AA241" t="s">
        <v>4078</v>
      </c>
      <c r="AB241">
        <v>24947</v>
      </c>
      <c r="AC241">
        <v>247841</v>
      </c>
      <c r="AD241">
        <v>205772</v>
      </c>
      <c r="AE241">
        <v>89053</v>
      </c>
      <c r="AF241">
        <v>166342</v>
      </c>
      <c r="AG241">
        <v>278069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3">
      <c r="A242" s="13" t="s">
        <v>3316</v>
      </c>
      <c r="B242" s="13" t="s">
        <v>3316</v>
      </c>
      <c r="C242" t="str">
        <f t="shared" si="30"/>
        <v>DLCL 21:0_8:0</v>
      </c>
      <c r="D242" t="str">
        <f t="shared" si="31"/>
        <v>21:0_8:0</v>
      </c>
      <c r="E242" t="str" cm="1">
        <f t="array" ref="E242:F242">_xlfn.TEXTSPLIT(D242,"_")</f>
        <v>21:0</v>
      </c>
      <c r="F242" t="str">
        <v>8:0</v>
      </c>
      <c r="I242" cm="1">
        <f t="array" ref="I242:J242">IF(ISBLANK(E242), "", VALUE(_xlfn.TEXTSPLIT(E242,":")))</f>
        <v>21</v>
      </c>
      <c r="J242">
        <v>0</v>
      </c>
      <c r="L242" cm="1">
        <f t="array" ref="L242:M242">IF(ISBLANK(F242), "", VALUE(_xlfn.TEXTSPLIT(F242,":")))</f>
        <v>8</v>
      </c>
      <c r="M242">
        <v>0</v>
      </c>
      <c r="O242" t="str" cm="1">
        <f t="array" ref="O242">IF(ISBLANK(G242), "", VALUE(_xlfn.TEXTSPLIT(G242,":")))</f>
        <v/>
      </c>
      <c r="Q242" t="str" cm="1">
        <f t="array" ref="Q242">IF(ISBLANK(H242), "", VALUE(_xlfn.TEXTSPLIT(H242,":")))</f>
        <v/>
      </c>
      <c r="S242">
        <f t="shared" si="32"/>
        <v>29</v>
      </c>
      <c r="T242">
        <f t="shared" si="33"/>
        <v>0</v>
      </c>
      <c r="U242">
        <f t="shared" si="34"/>
        <v>0</v>
      </c>
      <c r="V242" t="str">
        <f t="shared" si="35"/>
        <v>:0O</v>
      </c>
      <c r="W242" t="str">
        <f t="shared" si="36"/>
        <v>29:0</v>
      </c>
      <c r="X242" t="str">
        <f t="shared" si="37"/>
        <v>DLCL 29:0</v>
      </c>
      <c r="Y242" t="str">
        <f t="shared" si="38"/>
        <v>DLCL</v>
      </c>
      <c r="Z242" s="13" t="s">
        <v>2711</v>
      </c>
      <c r="AA242" s="13" t="s">
        <v>3317</v>
      </c>
      <c r="AB242" s="13">
        <v>0</v>
      </c>
      <c r="AC242" s="13">
        <v>11806</v>
      </c>
      <c r="AD242" s="13">
        <v>32686</v>
      </c>
      <c r="AE242" s="13">
        <v>9326</v>
      </c>
      <c r="AF242" s="13">
        <v>20143</v>
      </c>
      <c r="AG242" s="13">
        <v>0</v>
      </c>
      <c r="AH242" s="13">
        <v>27479</v>
      </c>
      <c r="AI242" s="13">
        <v>20818</v>
      </c>
      <c r="AJ242" s="13">
        <v>0</v>
      </c>
      <c r="AK242" s="13">
        <v>8357</v>
      </c>
      <c r="AL242" s="13">
        <v>33449</v>
      </c>
      <c r="AM242" s="13">
        <v>53940</v>
      </c>
    </row>
    <row r="243" spans="1:39" x14ac:dyDescent="0.3">
      <c r="A243" s="13" t="s">
        <v>3336</v>
      </c>
      <c r="B243" s="13" t="s">
        <v>3336</v>
      </c>
      <c r="C243" t="str">
        <f t="shared" si="30"/>
        <v>DLCL 8:0_22:4</v>
      </c>
      <c r="D243" t="str">
        <f t="shared" si="31"/>
        <v>8:0_22:4</v>
      </c>
      <c r="E243" t="str" cm="1">
        <f t="array" ref="E243:F243">_xlfn.TEXTSPLIT(D243,"_")</f>
        <v>8:0</v>
      </c>
      <c r="F243" t="str">
        <v>22:4</v>
      </c>
      <c r="I243" cm="1">
        <f t="array" ref="I243:J243">IF(ISBLANK(E243), "", VALUE(_xlfn.TEXTSPLIT(E243,":")))</f>
        <v>8</v>
      </c>
      <c r="J243">
        <v>0</v>
      </c>
      <c r="L243" cm="1">
        <f t="array" ref="L243:M243">IF(ISBLANK(F243), "", VALUE(_xlfn.TEXTSPLIT(F243,":")))</f>
        <v>22</v>
      </c>
      <c r="M243">
        <v>4</v>
      </c>
      <c r="O243" t="str" cm="1">
        <f t="array" ref="O243">IF(ISBLANK(G243), "", VALUE(_xlfn.TEXTSPLIT(G243,":")))</f>
        <v/>
      </c>
      <c r="Q243" t="str" cm="1">
        <f t="array" ref="Q243">IF(ISBLANK(H243), "", VALUE(_xlfn.TEXTSPLIT(H243,":")))</f>
        <v/>
      </c>
      <c r="S243">
        <f t="shared" si="32"/>
        <v>30</v>
      </c>
      <c r="T243">
        <f t="shared" si="33"/>
        <v>4</v>
      </c>
      <c r="U243">
        <f t="shared" si="34"/>
        <v>0</v>
      </c>
      <c r="V243" t="str">
        <f t="shared" si="35"/>
        <v>:0O</v>
      </c>
      <c r="W243" t="str">
        <f t="shared" si="36"/>
        <v>30:4</v>
      </c>
      <c r="X243" t="str">
        <f t="shared" si="37"/>
        <v>DLCL 30:4</v>
      </c>
      <c r="Y243" t="str">
        <f t="shared" si="38"/>
        <v>DLCL</v>
      </c>
      <c r="Z243" s="13" t="s">
        <v>2711</v>
      </c>
      <c r="AA243" s="13" t="s">
        <v>3337</v>
      </c>
      <c r="AB243" s="13">
        <v>126013</v>
      </c>
      <c r="AC243" s="13">
        <v>91088</v>
      </c>
      <c r="AD243" s="13">
        <v>394036</v>
      </c>
      <c r="AE243" s="13">
        <v>153058</v>
      </c>
      <c r="AF243" s="13">
        <v>334843</v>
      </c>
      <c r="AG243" s="13">
        <v>429512</v>
      </c>
      <c r="AH243" s="13">
        <v>353384</v>
      </c>
      <c r="AI243" s="13">
        <v>412371</v>
      </c>
      <c r="AJ243" s="13">
        <v>310811</v>
      </c>
      <c r="AK243" s="13">
        <v>298783</v>
      </c>
      <c r="AL243" s="13">
        <v>131365</v>
      </c>
      <c r="AM243" s="13">
        <v>129882</v>
      </c>
    </row>
    <row r="244" spans="1:39" x14ac:dyDescent="0.3">
      <c r="A244" s="13" t="s">
        <v>3502</v>
      </c>
      <c r="B244" s="13" t="s">
        <v>3502</v>
      </c>
      <c r="C244" t="str">
        <f t="shared" si="30"/>
        <v>DLCL 16:3_22:6</v>
      </c>
      <c r="D244" t="str">
        <f t="shared" si="31"/>
        <v>16:3_22:6</v>
      </c>
      <c r="E244" t="str" cm="1">
        <f t="array" ref="E244:F244">_xlfn.TEXTSPLIT(D244,"_")</f>
        <v>16:3</v>
      </c>
      <c r="F244" t="str">
        <v>22:6</v>
      </c>
      <c r="I244" cm="1">
        <f t="array" ref="I244:J244">IF(ISBLANK(E244), "", VALUE(_xlfn.TEXTSPLIT(E244,":")))</f>
        <v>16</v>
      </c>
      <c r="J244">
        <v>3</v>
      </c>
      <c r="L244" cm="1">
        <f t="array" ref="L244:M244">IF(ISBLANK(F244), "", VALUE(_xlfn.TEXTSPLIT(F244,":")))</f>
        <v>22</v>
      </c>
      <c r="M244">
        <v>6</v>
      </c>
      <c r="O244" t="str" cm="1">
        <f t="array" ref="O244">IF(ISBLANK(G244), "", VALUE(_xlfn.TEXTSPLIT(G244,":")))</f>
        <v/>
      </c>
      <c r="Q244" t="str" cm="1">
        <f t="array" ref="Q244">IF(ISBLANK(H244), "", VALUE(_xlfn.TEXTSPLIT(H244,":")))</f>
        <v/>
      </c>
      <c r="S244">
        <f t="shared" si="32"/>
        <v>38</v>
      </c>
      <c r="T244">
        <f t="shared" si="33"/>
        <v>9</v>
      </c>
      <c r="U244">
        <f t="shared" si="34"/>
        <v>0</v>
      </c>
      <c r="V244" t="str">
        <f t="shared" si="35"/>
        <v>:0O</v>
      </c>
      <c r="W244" t="str">
        <f t="shared" si="36"/>
        <v>38:9</v>
      </c>
      <c r="X244" t="str">
        <f t="shared" si="37"/>
        <v>DLCL 38:9</v>
      </c>
      <c r="Y244" t="str">
        <f t="shared" si="38"/>
        <v>DLCL</v>
      </c>
      <c r="Z244" s="13" t="s">
        <v>2711</v>
      </c>
      <c r="AA244" s="13" t="s">
        <v>3503</v>
      </c>
      <c r="AB244" s="13">
        <v>40741</v>
      </c>
      <c r="AC244" s="13">
        <v>79493</v>
      </c>
      <c r="AD244" s="13">
        <v>57699</v>
      </c>
      <c r="AE244" s="13">
        <v>85615</v>
      </c>
      <c r="AF244" s="13">
        <v>27382</v>
      </c>
      <c r="AG244" s="13">
        <v>23914</v>
      </c>
      <c r="AH244" s="13">
        <v>26092</v>
      </c>
      <c r="AI244" s="13">
        <v>54625</v>
      </c>
      <c r="AJ244" s="13">
        <v>29210</v>
      </c>
      <c r="AK244" s="13">
        <v>19795</v>
      </c>
      <c r="AL244" s="13">
        <v>6843</v>
      </c>
      <c r="AM244" s="13">
        <v>46652</v>
      </c>
    </row>
    <row r="245" spans="1:39" x14ac:dyDescent="0.3">
      <c r="A245" s="13" t="s">
        <v>3305</v>
      </c>
      <c r="B245" s="13" t="s">
        <v>3305</v>
      </c>
      <c r="C245" t="str">
        <f t="shared" si="30"/>
        <v>DLCL 8:0_21:1</v>
      </c>
      <c r="D245" t="str">
        <f t="shared" si="31"/>
        <v>8:0_21:1</v>
      </c>
      <c r="E245" t="str" cm="1">
        <f t="array" ref="E245:F245">_xlfn.TEXTSPLIT(D245,"_")</f>
        <v>8:0</v>
      </c>
      <c r="F245" t="str">
        <v>21:1</v>
      </c>
      <c r="I245" cm="1">
        <f t="array" ref="I245:J245">IF(ISBLANK(E245), "", VALUE(_xlfn.TEXTSPLIT(E245,":")))</f>
        <v>8</v>
      </c>
      <c r="J245">
        <v>0</v>
      </c>
      <c r="L245" cm="1">
        <f t="array" ref="L245:M245">IF(ISBLANK(F245), "", VALUE(_xlfn.TEXTSPLIT(F245,":")))</f>
        <v>21</v>
      </c>
      <c r="M245">
        <v>1</v>
      </c>
      <c r="O245" t="str" cm="1">
        <f t="array" ref="O245">IF(ISBLANK(G245), "", VALUE(_xlfn.TEXTSPLIT(G245,":")))</f>
        <v/>
      </c>
      <c r="Q245" t="str" cm="1">
        <f t="array" ref="Q245">IF(ISBLANK(H245), "", VALUE(_xlfn.TEXTSPLIT(H245,":")))</f>
        <v/>
      </c>
      <c r="S245">
        <f t="shared" si="32"/>
        <v>29</v>
      </c>
      <c r="T245">
        <f t="shared" si="33"/>
        <v>1</v>
      </c>
      <c r="U245">
        <f t="shared" si="34"/>
        <v>0</v>
      </c>
      <c r="V245" t="str">
        <f t="shared" si="35"/>
        <v>:0O</v>
      </c>
      <c r="W245" t="str">
        <f t="shared" si="36"/>
        <v>29:1</v>
      </c>
      <c r="X245" t="str">
        <f t="shared" si="37"/>
        <v>DLCL 29:1</v>
      </c>
      <c r="Y245" t="str">
        <f t="shared" si="38"/>
        <v>DLCL</v>
      </c>
      <c r="Z245" s="13" t="s">
        <v>2711</v>
      </c>
      <c r="AA245" s="13" t="s">
        <v>3306</v>
      </c>
      <c r="AB245" s="13">
        <v>671014</v>
      </c>
      <c r="AC245" s="13">
        <v>115236</v>
      </c>
      <c r="AD245" s="13">
        <v>127876</v>
      </c>
      <c r="AE245" s="13">
        <v>73669</v>
      </c>
      <c r="AF245" s="13">
        <v>491555</v>
      </c>
      <c r="AG245" s="13">
        <v>471</v>
      </c>
      <c r="AH245" s="13">
        <v>162846</v>
      </c>
      <c r="AI245" s="13">
        <v>910798</v>
      </c>
      <c r="AJ245" s="13">
        <v>534638</v>
      </c>
      <c r="AK245" s="13">
        <v>450840</v>
      </c>
      <c r="AL245" s="13">
        <v>258309</v>
      </c>
      <c r="AM245" s="13">
        <v>130890</v>
      </c>
    </row>
    <row r="246" spans="1:39" x14ac:dyDescent="0.3">
      <c r="A246" s="13" t="s">
        <v>3508</v>
      </c>
      <c r="B246" s="13" t="s">
        <v>3508</v>
      </c>
      <c r="C246" t="str">
        <f t="shared" si="30"/>
        <v>DLCL 16:1_22:6</v>
      </c>
      <c r="D246" t="str">
        <f t="shared" si="31"/>
        <v>16:1_22:6</v>
      </c>
      <c r="E246" t="str" cm="1">
        <f t="array" ref="E246:F246">_xlfn.TEXTSPLIT(D246,"_")</f>
        <v>16:1</v>
      </c>
      <c r="F246" t="str">
        <v>22:6</v>
      </c>
      <c r="I246" cm="1">
        <f t="array" ref="I246:J246">IF(ISBLANK(E246), "", VALUE(_xlfn.TEXTSPLIT(E246,":")))</f>
        <v>16</v>
      </c>
      <c r="J246">
        <v>1</v>
      </c>
      <c r="L246" cm="1">
        <f t="array" ref="L246:M246">IF(ISBLANK(F246), "", VALUE(_xlfn.TEXTSPLIT(F246,":")))</f>
        <v>22</v>
      </c>
      <c r="M246">
        <v>6</v>
      </c>
      <c r="O246" t="str" cm="1">
        <f t="array" ref="O246">IF(ISBLANK(G246), "", VALUE(_xlfn.TEXTSPLIT(G246,":")))</f>
        <v/>
      </c>
      <c r="Q246" t="str" cm="1">
        <f t="array" ref="Q246">IF(ISBLANK(H246), "", VALUE(_xlfn.TEXTSPLIT(H246,":")))</f>
        <v/>
      </c>
      <c r="S246">
        <f t="shared" si="32"/>
        <v>38</v>
      </c>
      <c r="T246">
        <f t="shared" si="33"/>
        <v>7</v>
      </c>
      <c r="U246">
        <f t="shared" si="34"/>
        <v>0</v>
      </c>
      <c r="V246" t="str">
        <f t="shared" si="35"/>
        <v>:0O</v>
      </c>
      <c r="W246" t="str">
        <f t="shared" si="36"/>
        <v>38:7</v>
      </c>
      <c r="X246" t="str">
        <f t="shared" si="37"/>
        <v>DLCL 38:7</v>
      </c>
      <c r="Y246" t="str">
        <f t="shared" si="38"/>
        <v>DLCL</v>
      </c>
      <c r="Z246" s="13" t="s">
        <v>2711</v>
      </c>
      <c r="AA246" s="13" t="s">
        <v>3509</v>
      </c>
      <c r="AB246" s="13">
        <v>0</v>
      </c>
      <c r="AC246" s="13">
        <v>207241</v>
      </c>
      <c r="AD246" s="13">
        <v>223315</v>
      </c>
      <c r="AE246" s="13">
        <v>297186</v>
      </c>
      <c r="AF246" s="13">
        <v>448714</v>
      </c>
      <c r="AG246" s="13">
        <v>38992</v>
      </c>
      <c r="AH246" s="13">
        <v>126693</v>
      </c>
      <c r="AI246" s="13">
        <v>56477</v>
      </c>
      <c r="AJ246" s="13">
        <v>123410</v>
      </c>
      <c r="AK246" s="13">
        <v>205480</v>
      </c>
      <c r="AL246" s="13">
        <v>344522</v>
      </c>
      <c r="AM246" s="13">
        <v>370651</v>
      </c>
    </row>
    <row r="247" spans="1:39" x14ac:dyDescent="0.3">
      <c r="A247" s="13" t="s">
        <v>3489</v>
      </c>
      <c r="B247" s="13" t="s">
        <v>3489</v>
      </c>
      <c r="C247" t="str">
        <f t="shared" si="30"/>
        <v>DLCL 15:3_22:6</v>
      </c>
      <c r="D247" t="str">
        <f t="shared" si="31"/>
        <v>15:3_22:6</v>
      </c>
      <c r="E247" t="str" cm="1">
        <f t="array" ref="E247:F247">_xlfn.TEXTSPLIT(D247,"_")</f>
        <v>15:3</v>
      </c>
      <c r="F247" t="str">
        <v>22:6</v>
      </c>
      <c r="I247" cm="1">
        <f t="array" ref="I247:J247">IF(ISBLANK(E247), "", VALUE(_xlfn.TEXTSPLIT(E247,":")))</f>
        <v>15</v>
      </c>
      <c r="J247">
        <v>3</v>
      </c>
      <c r="L247" cm="1">
        <f t="array" ref="L247:M247">IF(ISBLANK(F247), "", VALUE(_xlfn.TEXTSPLIT(F247,":")))</f>
        <v>22</v>
      </c>
      <c r="M247">
        <v>6</v>
      </c>
      <c r="O247" t="str" cm="1">
        <f t="array" ref="O247">IF(ISBLANK(G247), "", VALUE(_xlfn.TEXTSPLIT(G247,":")))</f>
        <v/>
      </c>
      <c r="Q247" t="str" cm="1">
        <f t="array" ref="Q247">IF(ISBLANK(H247), "", VALUE(_xlfn.TEXTSPLIT(H247,":")))</f>
        <v/>
      </c>
      <c r="S247">
        <f t="shared" si="32"/>
        <v>37</v>
      </c>
      <c r="T247">
        <f t="shared" si="33"/>
        <v>9</v>
      </c>
      <c r="U247">
        <f t="shared" si="34"/>
        <v>0</v>
      </c>
      <c r="V247" t="str">
        <f t="shared" si="35"/>
        <v>:0O</v>
      </c>
      <c r="W247" t="str">
        <f t="shared" si="36"/>
        <v>37:9</v>
      </c>
      <c r="X247" t="str">
        <f t="shared" si="37"/>
        <v>DLCL 37:9</v>
      </c>
      <c r="Y247" t="str">
        <f t="shared" si="38"/>
        <v>DLCL</v>
      </c>
      <c r="Z247" s="13" t="s">
        <v>2711</v>
      </c>
      <c r="AA247" s="13" t="s">
        <v>3490</v>
      </c>
      <c r="AB247" s="13">
        <v>538364</v>
      </c>
      <c r="AC247" s="13">
        <v>620531</v>
      </c>
      <c r="AD247" s="13">
        <v>435238</v>
      </c>
      <c r="AE247" s="13">
        <v>1069972</v>
      </c>
      <c r="AF247" s="13">
        <v>479628</v>
      </c>
      <c r="AG247" s="13">
        <v>428231</v>
      </c>
      <c r="AH247" s="13">
        <v>1166082</v>
      </c>
      <c r="AI247" s="13">
        <v>816523</v>
      </c>
      <c r="AJ247" s="13">
        <v>531335</v>
      </c>
      <c r="AK247" s="13">
        <v>596816</v>
      </c>
      <c r="AL247" s="13">
        <v>936585</v>
      </c>
      <c r="AM247" s="13">
        <v>1038010</v>
      </c>
    </row>
    <row r="248" spans="1:39" x14ac:dyDescent="0.3">
      <c r="A248" s="13" t="s">
        <v>3305</v>
      </c>
      <c r="B248" s="13" t="s">
        <v>3305</v>
      </c>
      <c r="C248" t="str">
        <f t="shared" si="30"/>
        <v>DLCL 8:0_21:1</v>
      </c>
      <c r="D248" t="str">
        <f t="shared" si="31"/>
        <v>8:0_21:1</v>
      </c>
      <c r="E248" t="str" cm="1">
        <f t="array" ref="E248:F248">_xlfn.TEXTSPLIT(D248,"_")</f>
        <v>8:0</v>
      </c>
      <c r="F248" t="str">
        <v>21:1</v>
      </c>
      <c r="I248" cm="1">
        <f t="array" ref="I248:J248">IF(ISBLANK(E248), "", VALUE(_xlfn.TEXTSPLIT(E248,":")))</f>
        <v>8</v>
      </c>
      <c r="J248">
        <v>0</v>
      </c>
      <c r="L248" cm="1">
        <f t="array" ref="L248:M248">IF(ISBLANK(F248), "", VALUE(_xlfn.TEXTSPLIT(F248,":")))</f>
        <v>21</v>
      </c>
      <c r="M248">
        <v>1</v>
      </c>
      <c r="O248" t="str" cm="1">
        <f t="array" ref="O248">IF(ISBLANK(G248), "", VALUE(_xlfn.TEXTSPLIT(G248,":")))</f>
        <v/>
      </c>
      <c r="Q248" t="str" cm="1">
        <f t="array" ref="Q248">IF(ISBLANK(H248), "", VALUE(_xlfn.TEXTSPLIT(H248,":")))</f>
        <v/>
      </c>
      <c r="S248">
        <f t="shared" si="32"/>
        <v>29</v>
      </c>
      <c r="T248">
        <f t="shared" si="33"/>
        <v>1</v>
      </c>
      <c r="U248">
        <f t="shared" si="34"/>
        <v>0</v>
      </c>
      <c r="V248" t="str">
        <f t="shared" si="35"/>
        <v>:0O</v>
      </c>
      <c r="W248" t="str">
        <f t="shared" si="36"/>
        <v>29:1</v>
      </c>
      <c r="X248" t="str">
        <f t="shared" si="37"/>
        <v>DLCL 29:1</v>
      </c>
      <c r="Y248" t="str">
        <f t="shared" si="38"/>
        <v>DLCL</v>
      </c>
      <c r="Z248" s="13" t="s">
        <v>2711</v>
      </c>
      <c r="AA248" s="13" t="s">
        <v>3306</v>
      </c>
      <c r="AB248" s="13">
        <v>3031331</v>
      </c>
      <c r="AC248" s="13">
        <v>515555</v>
      </c>
      <c r="AD248" s="13">
        <v>156542</v>
      </c>
      <c r="AE248" s="13">
        <v>201195</v>
      </c>
      <c r="AF248" s="13">
        <v>1298565</v>
      </c>
      <c r="AG248" s="13">
        <v>927640</v>
      </c>
      <c r="AH248" s="13">
        <v>601575</v>
      </c>
      <c r="AI248" s="13">
        <v>1886949</v>
      </c>
      <c r="AJ248" s="13">
        <v>698070</v>
      </c>
      <c r="AK248" s="13">
        <v>2025225</v>
      </c>
      <c r="AL248" s="13">
        <v>955364</v>
      </c>
      <c r="AM248" s="13">
        <v>655271</v>
      </c>
    </row>
    <row r="249" spans="1:39" x14ac:dyDescent="0.3">
      <c r="A249" t="s">
        <v>3400</v>
      </c>
      <c r="B249" t="s">
        <v>3400</v>
      </c>
      <c r="C249" t="str">
        <f t="shared" si="30"/>
        <v>DLCL 10:0_22:4</v>
      </c>
      <c r="D249" t="str">
        <f t="shared" si="31"/>
        <v>10:0_22:4</v>
      </c>
      <c r="E249" t="str" cm="1">
        <f t="array" ref="E249:F249">_xlfn.TEXTSPLIT(D249,"_")</f>
        <v>10:0</v>
      </c>
      <c r="F249" t="str">
        <v>22:4</v>
      </c>
      <c r="I249" cm="1">
        <f t="array" ref="I249:J249">IF(ISBLANK(E249), "", VALUE(_xlfn.TEXTSPLIT(E249,":")))</f>
        <v>10</v>
      </c>
      <c r="J249">
        <v>0</v>
      </c>
      <c r="L249" cm="1">
        <f t="array" ref="L249:M249">IF(ISBLANK(F249), "", VALUE(_xlfn.TEXTSPLIT(F249,":")))</f>
        <v>22</v>
      </c>
      <c r="M249">
        <v>4</v>
      </c>
      <c r="O249" t="str" cm="1">
        <f t="array" ref="O249">IF(ISBLANK(G249), "", VALUE(_xlfn.TEXTSPLIT(G249,":")))</f>
        <v/>
      </c>
      <c r="Q249" t="str" cm="1">
        <f t="array" ref="Q249">IF(ISBLANK(H249), "", VALUE(_xlfn.TEXTSPLIT(H249,":")))</f>
        <v/>
      </c>
      <c r="S249">
        <f t="shared" si="32"/>
        <v>32</v>
      </c>
      <c r="T249">
        <f t="shared" si="33"/>
        <v>4</v>
      </c>
      <c r="U249">
        <f t="shared" si="34"/>
        <v>0</v>
      </c>
      <c r="V249" t="str">
        <f t="shared" si="35"/>
        <v>:0O</v>
      </c>
      <c r="W249" t="str">
        <f t="shared" si="36"/>
        <v>32:4</v>
      </c>
      <c r="X249" t="str">
        <f t="shared" si="37"/>
        <v>DLCL 32:4</v>
      </c>
      <c r="Y249" t="str">
        <f t="shared" si="38"/>
        <v>DLCL</v>
      </c>
      <c r="Z249" t="s">
        <v>2711</v>
      </c>
      <c r="AA249" t="s">
        <v>3401</v>
      </c>
      <c r="AB249">
        <v>1445491</v>
      </c>
      <c r="AC249">
        <v>1294025</v>
      </c>
      <c r="AD249">
        <v>1656410</v>
      </c>
      <c r="AE249">
        <v>1298215</v>
      </c>
      <c r="AF249">
        <v>1425290</v>
      </c>
      <c r="AG249">
        <v>1723972</v>
      </c>
      <c r="AH249">
        <v>1510540</v>
      </c>
      <c r="AI249">
        <v>890596</v>
      </c>
      <c r="AJ249">
        <v>1238120</v>
      </c>
      <c r="AK249">
        <v>646048</v>
      </c>
      <c r="AL249">
        <v>1355130</v>
      </c>
      <c r="AM249">
        <v>1500478</v>
      </c>
    </row>
    <row r="250" spans="1:39" x14ac:dyDescent="0.3">
      <c r="A250" t="s">
        <v>3400</v>
      </c>
      <c r="B250" t="s">
        <v>3400</v>
      </c>
      <c r="C250" t="str">
        <f t="shared" si="30"/>
        <v>DLCL 10:0_22:4</v>
      </c>
      <c r="D250" t="str">
        <f t="shared" si="31"/>
        <v>10:0_22:4</v>
      </c>
      <c r="E250" t="str" cm="1">
        <f t="array" ref="E250:F250">_xlfn.TEXTSPLIT(D250,"_")</f>
        <v>10:0</v>
      </c>
      <c r="F250" t="str">
        <v>22:4</v>
      </c>
      <c r="I250" cm="1">
        <f t="array" ref="I250:J250">IF(ISBLANK(E250), "", VALUE(_xlfn.TEXTSPLIT(E250,":")))</f>
        <v>10</v>
      </c>
      <c r="J250">
        <v>0</v>
      </c>
      <c r="L250" cm="1">
        <f t="array" ref="L250:M250">IF(ISBLANK(F250), "", VALUE(_xlfn.TEXTSPLIT(F250,":")))</f>
        <v>22</v>
      </c>
      <c r="M250">
        <v>4</v>
      </c>
      <c r="O250" t="str" cm="1">
        <f t="array" ref="O250">IF(ISBLANK(G250), "", VALUE(_xlfn.TEXTSPLIT(G250,":")))</f>
        <v/>
      </c>
      <c r="Q250" t="str" cm="1">
        <f t="array" ref="Q250">IF(ISBLANK(H250), "", VALUE(_xlfn.TEXTSPLIT(H250,":")))</f>
        <v/>
      </c>
      <c r="S250">
        <f t="shared" si="32"/>
        <v>32</v>
      </c>
      <c r="T250">
        <f t="shared" si="33"/>
        <v>4</v>
      </c>
      <c r="U250">
        <f t="shared" si="34"/>
        <v>0</v>
      </c>
      <c r="V250" t="str">
        <f t="shared" si="35"/>
        <v>:0O</v>
      </c>
      <c r="W250" t="str">
        <f t="shared" si="36"/>
        <v>32:4</v>
      </c>
      <c r="X250" t="str">
        <f t="shared" si="37"/>
        <v>DLCL 32:4</v>
      </c>
      <c r="Y250" t="str">
        <f t="shared" si="38"/>
        <v>DLCL</v>
      </c>
      <c r="Z250" t="s">
        <v>2711</v>
      </c>
      <c r="AA250" t="s">
        <v>3401</v>
      </c>
      <c r="AB250">
        <v>2752253</v>
      </c>
      <c r="AC250">
        <v>1629176</v>
      </c>
      <c r="AD250">
        <v>1906575</v>
      </c>
      <c r="AE250">
        <v>1835235</v>
      </c>
      <c r="AF250">
        <v>1538887</v>
      </c>
      <c r="AG250">
        <v>1962354</v>
      </c>
      <c r="AH250">
        <v>2644741</v>
      </c>
      <c r="AI250">
        <v>2418842</v>
      </c>
      <c r="AJ250">
        <v>3264879</v>
      </c>
      <c r="AK250">
        <v>2577965</v>
      </c>
      <c r="AL250">
        <v>1977852</v>
      </c>
      <c r="AM250">
        <v>2176287</v>
      </c>
    </row>
    <row r="251" spans="1:39" x14ac:dyDescent="0.3">
      <c r="A251" t="s">
        <v>3495</v>
      </c>
      <c r="B251" t="s">
        <v>3495</v>
      </c>
      <c r="C251" t="str">
        <f t="shared" si="30"/>
        <v>DLCL 16:4_22:6</v>
      </c>
      <c r="D251" t="str">
        <f t="shared" si="31"/>
        <v>16:4_22:6</v>
      </c>
      <c r="E251" t="str" cm="1">
        <f t="array" ref="E251:F251">_xlfn.TEXTSPLIT(D251,"_")</f>
        <v>16:4</v>
      </c>
      <c r="F251" t="str">
        <v>22:6</v>
      </c>
      <c r="I251" cm="1">
        <f t="array" ref="I251:J251">IF(ISBLANK(E251), "", VALUE(_xlfn.TEXTSPLIT(E251,":")))</f>
        <v>16</v>
      </c>
      <c r="J251">
        <v>4</v>
      </c>
      <c r="L251" cm="1">
        <f t="array" ref="L251:M251">IF(ISBLANK(F251), "", VALUE(_xlfn.TEXTSPLIT(F251,":")))</f>
        <v>22</v>
      </c>
      <c r="M251">
        <v>6</v>
      </c>
      <c r="O251" t="str" cm="1">
        <f t="array" ref="O251">IF(ISBLANK(G251), "", VALUE(_xlfn.TEXTSPLIT(G251,":")))</f>
        <v/>
      </c>
      <c r="Q251" t="str" cm="1">
        <f t="array" ref="Q251">IF(ISBLANK(H251), "", VALUE(_xlfn.TEXTSPLIT(H251,":")))</f>
        <v/>
      </c>
      <c r="S251">
        <f t="shared" si="32"/>
        <v>38</v>
      </c>
      <c r="T251">
        <f t="shared" si="33"/>
        <v>10</v>
      </c>
      <c r="U251">
        <f t="shared" si="34"/>
        <v>0</v>
      </c>
      <c r="V251" t="str">
        <f t="shared" si="35"/>
        <v>:0O</v>
      </c>
      <c r="W251" t="str">
        <f t="shared" si="36"/>
        <v>38:10</v>
      </c>
      <c r="X251" t="str">
        <f t="shared" si="37"/>
        <v>DLCL 38:10</v>
      </c>
      <c r="Y251" t="str">
        <f t="shared" si="38"/>
        <v>DLCL</v>
      </c>
      <c r="Z251" t="s">
        <v>2711</v>
      </c>
      <c r="AA251" t="s">
        <v>3496</v>
      </c>
      <c r="AB251">
        <v>47936</v>
      </c>
      <c r="AC251">
        <v>85246</v>
      </c>
      <c r="AD251">
        <v>99380</v>
      </c>
      <c r="AE251">
        <v>30378</v>
      </c>
      <c r="AF251">
        <v>55956</v>
      </c>
      <c r="AG251">
        <v>60167</v>
      </c>
      <c r="AH251">
        <v>69495</v>
      </c>
      <c r="AI251">
        <v>102506</v>
      </c>
      <c r="AJ251">
        <v>71148</v>
      </c>
      <c r="AK251">
        <v>38555</v>
      </c>
      <c r="AL251">
        <v>73298</v>
      </c>
      <c r="AM251">
        <v>83916</v>
      </c>
    </row>
    <row r="252" spans="1:39" x14ac:dyDescent="0.3">
      <c r="A252" t="s">
        <v>3479</v>
      </c>
      <c r="B252" t="s">
        <v>3479</v>
      </c>
      <c r="C252" t="str">
        <f t="shared" si="30"/>
        <v>DLCL 14:0_22:4</v>
      </c>
      <c r="D252" t="str">
        <f t="shared" si="31"/>
        <v>14:0_22:4</v>
      </c>
      <c r="E252" t="str" cm="1">
        <f t="array" ref="E252:F252">_xlfn.TEXTSPLIT(D252,"_")</f>
        <v>14:0</v>
      </c>
      <c r="F252" t="str">
        <v>22:4</v>
      </c>
      <c r="I252" cm="1">
        <f t="array" ref="I252:J252">IF(ISBLANK(E252), "", VALUE(_xlfn.TEXTSPLIT(E252,":")))</f>
        <v>14</v>
      </c>
      <c r="J252">
        <v>0</v>
      </c>
      <c r="L252" cm="1">
        <f t="array" ref="L252:M252">IF(ISBLANK(F252), "", VALUE(_xlfn.TEXTSPLIT(F252,":")))</f>
        <v>22</v>
      </c>
      <c r="M252">
        <v>4</v>
      </c>
      <c r="O252" t="str" cm="1">
        <f t="array" ref="O252">IF(ISBLANK(G252), "", VALUE(_xlfn.TEXTSPLIT(G252,":")))</f>
        <v/>
      </c>
      <c r="Q252" t="str" cm="1">
        <f t="array" ref="Q252">IF(ISBLANK(H252), "", VALUE(_xlfn.TEXTSPLIT(H252,":")))</f>
        <v/>
      </c>
      <c r="S252">
        <f t="shared" si="32"/>
        <v>36</v>
      </c>
      <c r="T252">
        <f t="shared" si="33"/>
        <v>4</v>
      </c>
      <c r="U252">
        <f t="shared" si="34"/>
        <v>0</v>
      </c>
      <c r="V252" t="str">
        <f t="shared" si="35"/>
        <v>:0O</v>
      </c>
      <c r="W252" t="str">
        <f t="shared" si="36"/>
        <v>36:4</v>
      </c>
      <c r="X252" t="str">
        <f t="shared" si="37"/>
        <v>DLCL 36:4</v>
      </c>
      <c r="Y252" t="str">
        <f t="shared" si="38"/>
        <v>DLCL</v>
      </c>
      <c r="Z252" t="s">
        <v>2711</v>
      </c>
      <c r="AA252" t="s">
        <v>3480</v>
      </c>
      <c r="AB252">
        <v>48847</v>
      </c>
      <c r="AC252">
        <v>53462</v>
      </c>
      <c r="AD252">
        <v>16994</v>
      </c>
      <c r="AE252">
        <v>24506</v>
      </c>
      <c r="AF252">
        <v>48000</v>
      </c>
      <c r="AG252">
        <v>48681</v>
      </c>
      <c r="AH252">
        <v>58135</v>
      </c>
      <c r="AI252">
        <v>34461</v>
      </c>
      <c r="AJ252">
        <v>70233</v>
      </c>
      <c r="AK252">
        <v>51532</v>
      </c>
      <c r="AL252">
        <v>23136</v>
      </c>
      <c r="AM252">
        <v>23102</v>
      </c>
    </row>
    <row r="253" spans="1:39" x14ac:dyDescent="0.3">
      <c r="A253" t="s">
        <v>3495</v>
      </c>
      <c r="B253" t="s">
        <v>3495</v>
      </c>
      <c r="C253" t="str">
        <f t="shared" si="30"/>
        <v>DLCL 16:4_22:6</v>
      </c>
      <c r="D253" t="str">
        <f t="shared" si="31"/>
        <v>16:4_22:6</v>
      </c>
      <c r="E253" t="str" cm="1">
        <f t="array" ref="E253:F253">_xlfn.TEXTSPLIT(D253,"_")</f>
        <v>16:4</v>
      </c>
      <c r="F253" t="str">
        <v>22:6</v>
      </c>
      <c r="I253" cm="1">
        <f t="array" ref="I253:J253">IF(ISBLANK(E253), "", VALUE(_xlfn.TEXTSPLIT(E253,":")))</f>
        <v>16</v>
      </c>
      <c r="J253">
        <v>4</v>
      </c>
      <c r="L253" cm="1">
        <f t="array" ref="L253:M253">IF(ISBLANK(F253), "", VALUE(_xlfn.TEXTSPLIT(F253,":")))</f>
        <v>22</v>
      </c>
      <c r="M253">
        <v>6</v>
      </c>
      <c r="O253" t="str" cm="1">
        <f t="array" ref="O253">IF(ISBLANK(G253), "", VALUE(_xlfn.TEXTSPLIT(G253,":")))</f>
        <v/>
      </c>
      <c r="Q253" t="str" cm="1">
        <f t="array" ref="Q253">IF(ISBLANK(H253), "", VALUE(_xlfn.TEXTSPLIT(H253,":")))</f>
        <v/>
      </c>
      <c r="S253">
        <f t="shared" si="32"/>
        <v>38</v>
      </c>
      <c r="T253">
        <f t="shared" si="33"/>
        <v>10</v>
      </c>
      <c r="U253">
        <f t="shared" si="34"/>
        <v>0</v>
      </c>
      <c r="V253" t="str">
        <f t="shared" si="35"/>
        <v>:0O</v>
      </c>
      <c r="W253" t="str">
        <f t="shared" si="36"/>
        <v>38:10</v>
      </c>
      <c r="X253" t="str">
        <f t="shared" si="37"/>
        <v>DLCL 38:10</v>
      </c>
      <c r="Y253" t="str">
        <f t="shared" si="38"/>
        <v>DLCL</v>
      </c>
      <c r="Z253" t="s">
        <v>2711</v>
      </c>
      <c r="AA253" t="s">
        <v>3496</v>
      </c>
      <c r="AB253">
        <v>107994</v>
      </c>
      <c r="AC253">
        <v>271548</v>
      </c>
      <c r="AD253">
        <v>432598</v>
      </c>
      <c r="AE253">
        <v>178996</v>
      </c>
      <c r="AF253">
        <v>157619</v>
      </c>
      <c r="AG253">
        <v>188570</v>
      </c>
      <c r="AH253">
        <v>244493</v>
      </c>
      <c r="AI253">
        <v>223080</v>
      </c>
      <c r="AJ253">
        <v>136659</v>
      </c>
      <c r="AK253">
        <v>172233</v>
      </c>
      <c r="AL253">
        <v>140960</v>
      </c>
      <c r="AM253">
        <v>298168</v>
      </c>
    </row>
    <row r="254" spans="1:39" x14ac:dyDescent="0.3">
      <c r="A254" t="s">
        <v>3514</v>
      </c>
      <c r="B254" t="s">
        <v>3514</v>
      </c>
      <c r="C254" t="str">
        <f t="shared" si="30"/>
        <v>DLCL 18:4_22:6</v>
      </c>
      <c r="D254" t="str">
        <f t="shared" si="31"/>
        <v>18:4_22:6</v>
      </c>
      <c r="E254" t="str" cm="1">
        <f t="array" ref="E254:F254">_xlfn.TEXTSPLIT(D254,"_")</f>
        <v>18:4</v>
      </c>
      <c r="F254" t="str">
        <v>22:6</v>
      </c>
      <c r="I254" cm="1">
        <f t="array" ref="I254:J254">IF(ISBLANK(E254), "", VALUE(_xlfn.TEXTSPLIT(E254,":")))</f>
        <v>18</v>
      </c>
      <c r="J254">
        <v>4</v>
      </c>
      <c r="L254" cm="1">
        <f t="array" ref="L254:M254">IF(ISBLANK(F254), "", VALUE(_xlfn.TEXTSPLIT(F254,":")))</f>
        <v>22</v>
      </c>
      <c r="M254">
        <v>6</v>
      </c>
      <c r="O254" t="str" cm="1">
        <f t="array" ref="O254">IF(ISBLANK(G254), "", VALUE(_xlfn.TEXTSPLIT(G254,":")))</f>
        <v/>
      </c>
      <c r="Q254" t="str" cm="1">
        <f t="array" ref="Q254">IF(ISBLANK(H254), "", VALUE(_xlfn.TEXTSPLIT(H254,":")))</f>
        <v/>
      </c>
      <c r="S254">
        <f t="shared" si="32"/>
        <v>40</v>
      </c>
      <c r="T254">
        <f t="shared" si="33"/>
        <v>10</v>
      </c>
      <c r="U254">
        <f t="shared" si="34"/>
        <v>0</v>
      </c>
      <c r="V254" t="str">
        <f t="shared" si="35"/>
        <v>:0O</v>
      </c>
      <c r="W254" t="str">
        <f t="shared" si="36"/>
        <v>40:10</v>
      </c>
      <c r="X254" t="str">
        <f t="shared" si="37"/>
        <v>DLCL 40:10</v>
      </c>
      <c r="Y254" t="str">
        <f t="shared" si="38"/>
        <v>DLCL</v>
      </c>
      <c r="Z254" t="s">
        <v>2711</v>
      </c>
      <c r="AA254" t="s">
        <v>3515</v>
      </c>
      <c r="AB254">
        <v>435311</v>
      </c>
      <c r="AC254">
        <v>341938</v>
      </c>
      <c r="AD254">
        <v>838067</v>
      </c>
      <c r="AE254">
        <v>432902</v>
      </c>
      <c r="AF254">
        <v>409170</v>
      </c>
      <c r="AG254">
        <v>153272</v>
      </c>
      <c r="AH254">
        <v>471486</v>
      </c>
      <c r="AI254">
        <v>342175</v>
      </c>
      <c r="AJ254">
        <v>186217</v>
      </c>
      <c r="AK254">
        <v>332616</v>
      </c>
      <c r="AL254">
        <v>120370</v>
      </c>
      <c r="AM254">
        <v>388787</v>
      </c>
    </row>
    <row r="255" spans="1:39" x14ac:dyDescent="0.3">
      <c r="A255" s="13" t="s">
        <v>2877</v>
      </c>
      <c r="B255" s="13" t="s">
        <v>4262</v>
      </c>
      <c r="C255" t="str">
        <f t="shared" si="30"/>
        <v>DGDG O-  8:0_13:1</v>
      </c>
      <c r="D255" t="str">
        <f>_xlfn.TEXTAFTER(C255," O-")</f>
        <v xml:space="preserve">  8:0_13:1</v>
      </c>
      <c r="E255" t="str" cm="1">
        <f t="array" ref="E255:F255">_xlfn.TEXTSPLIT(D255,"_")</f>
        <v xml:space="preserve">  8:0</v>
      </c>
      <c r="F255" t="str">
        <v>13:1</v>
      </c>
      <c r="I255" cm="1">
        <f t="array" ref="I255:J255">IF(ISBLANK(E255), "", VALUE(_xlfn.TEXTSPLIT(E255,":")))</f>
        <v>8</v>
      </c>
      <c r="J255">
        <v>0</v>
      </c>
      <c r="L255" cm="1">
        <f t="array" ref="L255:M255">IF(ISBLANK(F255), "", VALUE(_xlfn.TEXTSPLIT(F255,":")))</f>
        <v>13</v>
      </c>
      <c r="M255">
        <v>1</v>
      </c>
      <c r="O255" t="str" cm="1">
        <f t="array" ref="O255">IF(ISBLANK(G255), "", VALUE(_xlfn.TEXTSPLIT(G255,":")))</f>
        <v/>
      </c>
      <c r="Q255" t="str" cm="1">
        <f t="array" ref="Q255">IF(ISBLANK(H255), "", VALUE(_xlfn.TEXTSPLIT(H255,":")))</f>
        <v/>
      </c>
      <c r="S255">
        <f t="shared" si="32"/>
        <v>21</v>
      </c>
      <c r="T255">
        <f t="shared" si="33"/>
        <v>1</v>
      </c>
      <c r="U255">
        <f t="shared" si="34"/>
        <v>0</v>
      </c>
      <c r="V255" t="str">
        <f t="shared" si="35"/>
        <v>:0O</v>
      </c>
      <c r="W255" t="str">
        <f t="shared" si="36"/>
        <v>21:1</v>
      </c>
      <c r="X255" t="str">
        <f>IF(ISNUMBER(S255),_xlfn.CONCAT(Y255," ",W255), A255)</f>
        <v>DGDG O- 21:1</v>
      </c>
      <c r="Y255" t="str">
        <f>_xlfn.TEXTBEFORE(C255, "  ")</f>
        <v>DGDG O-</v>
      </c>
      <c r="Z255" s="13" t="s">
        <v>2734</v>
      </c>
      <c r="AA255" s="13" t="s">
        <v>2878</v>
      </c>
      <c r="AB255" s="13">
        <v>160025</v>
      </c>
      <c r="AC255" s="13">
        <v>213950</v>
      </c>
      <c r="AD255" s="13">
        <v>193181</v>
      </c>
      <c r="AE255" s="13">
        <v>110455</v>
      </c>
      <c r="AF255" s="13">
        <v>102532</v>
      </c>
      <c r="AG255" s="13">
        <v>86294</v>
      </c>
      <c r="AH255" s="13">
        <v>175983</v>
      </c>
      <c r="AI255" s="13">
        <v>71375</v>
      </c>
      <c r="AJ255" s="13">
        <v>188445</v>
      </c>
      <c r="AK255" s="13">
        <v>109144</v>
      </c>
      <c r="AL255" s="13">
        <v>219111</v>
      </c>
      <c r="AM255" s="13">
        <v>89954</v>
      </c>
    </row>
    <row r="256" spans="1:39" x14ac:dyDescent="0.3">
      <c r="A256" s="13" t="s">
        <v>3451</v>
      </c>
      <c r="B256" s="13" t="s">
        <v>4263</v>
      </c>
      <c r="C256" t="str">
        <f t="shared" si="30"/>
        <v>DGDG O-  15:3_16:4</v>
      </c>
      <c r="D256" t="str">
        <f t="shared" ref="D256:D426" si="39">_xlfn.TEXTAFTER(C256," O-")</f>
        <v xml:space="preserve">  15:3_16:4</v>
      </c>
      <c r="E256" t="str" cm="1">
        <f t="array" ref="E256:F256">_xlfn.TEXTSPLIT(D256,"_")</f>
        <v xml:space="preserve">  15:3</v>
      </c>
      <c r="F256" t="str">
        <v>16:4</v>
      </c>
      <c r="I256" cm="1">
        <f t="array" ref="I256:J256">IF(ISBLANK(E256), "", VALUE(_xlfn.TEXTSPLIT(E256,":")))</f>
        <v>15</v>
      </c>
      <c r="J256">
        <v>3</v>
      </c>
      <c r="L256" cm="1">
        <f t="array" ref="L256:M256">IF(ISBLANK(F256), "", VALUE(_xlfn.TEXTSPLIT(F256,":")))</f>
        <v>16</v>
      </c>
      <c r="M256">
        <v>4</v>
      </c>
      <c r="O256" t="str" cm="1">
        <f t="array" ref="O256">IF(ISBLANK(G256), "", VALUE(_xlfn.TEXTSPLIT(G256,":")))</f>
        <v/>
      </c>
      <c r="Q256" t="str" cm="1">
        <f t="array" ref="Q256">IF(ISBLANK(H256), "", VALUE(_xlfn.TEXTSPLIT(H256,":")))</f>
        <v/>
      </c>
      <c r="S256">
        <f t="shared" si="32"/>
        <v>31</v>
      </c>
      <c r="T256">
        <f t="shared" si="33"/>
        <v>7</v>
      </c>
      <c r="U256">
        <f t="shared" si="34"/>
        <v>0</v>
      </c>
      <c r="V256" t="str">
        <f t="shared" si="35"/>
        <v>:0O</v>
      </c>
      <c r="W256" t="str">
        <f t="shared" si="36"/>
        <v>31:7</v>
      </c>
      <c r="X256" t="str">
        <f t="shared" ref="X256:X280" si="40">IF(ISNUMBER(S256),_xlfn.CONCAT(Y256," ",W256), A256)</f>
        <v>DGDG O- 31:7</v>
      </c>
      <c r="Y256" t="str">
        <f t="shared" ref="Y256:Y280" si="41">_xlfn.TEXTBEFORE(C256, "  ")</f>
        <v>DGDG O-</v>
      </c>
      <c r="Z256" s="13" t="s">
        <v>2734</v>
      </c>
      <c r="AA256" s="13" t="s">
        <v>3452</v>
      </c>
      <c r="AB256" s="13">
        <v>2291620</v>
      </c>
      <c r="AC256" s="13">
        <v>2684435</v>
      </c>
      <c r="AD256" s="13">
        <v>2878052</v>
      </c>
      <c r="AE256" s="13">
        <v>2402314</v>
      </c>
      <c r="AF256" s="13">
        <v>1767602</v>
      </c>
      <c r="AG256" s="13">
        <v>2451575</v>
      </c>
      <c r="AH256" s="13">
        <v>2929516</v>
      </c>
      <c r="AI256" s="13">
        <v>2220444</v>
      </c>
      <c r="AJ256" s="13">
        <v>2703672</v>
      </c>
      <c r="AK256" s="13">
        <v>2088212</v>
      </c>
      <c r="AL256" s="13">
        <v>2692698</v>
      </c>
      <c r="AM256" s="13">
        <v>2549405</v>
      </c>
    </row>
    <row r="257" spans="1:39" x14ac:dyDescent="0.3">
      <c r="A257" t="s">
        <v>3175</v>
      </c>
      <c r="B257" t="s">
        <v>4264</v>
      </c>
      <c r="C257" t="str">
        <f t="shared" si="30"/>
        <v>DGDG O-  8:0_16:1</v>
      </c>
      <c r="D257" t="str">
        <f t="shared" si="39"/>
        <v xml:space="preserve">  8:0_16:1</v>
      </c>
      <c r="E257" t="str" cm="1">
        <f t="array" ref="E257:F257">_xlfn.TEXTSPLIT(D257,"_")</f>
        <v xml:space="preserve">  8:0</v>
      </c>
      <c r="F257" t="str">
        <v>16:1</v>
      </c>
      <c r="I257" cm="1">
        <f t="array" ref="I257:J257">IF(ISBLANK(E257), "", VALUE(_xlfn.TEXTSPLIT(E257,":")))</f>
        <v>8</v>
      </c>
      <c r="J257">
        <v>0</v>
      </c>
      <c r="L257" cm="1">
        <f t="array" ref="L257:M257">IF(ISBLANK(F257), "", VALUE(_xlfn.TEXTSPLIT(F257,":")))</f>
        <v>16</v>
      </c>
      <c r="M257">
        <v>1</v>
      </c>
      <c r="O257" t="str" cm="1">
        <f t="array" ref="O257">IF(ISBLANK(G257), "", VALUE(_xlfn.TEXTSPLIT(G257,":")))</f>
        <v/>
      </c>
      <c r="Q257" t="str" cm="1">
        <f t="array" ref="Q257">IF(ISBLANK(H257), "", VALUE(_xlfn.TEXTSPLIT(H257,":")))</f>
        <v/>
      </c>
      <c r="S257">
        <f t="shared" si="32"/>
        <v>24</v>
      </c>
      <c r="T257">
        <f t="shared" si="33"/>
        <v>1</v>
      </c>
      <c r="U257">
        <f t="shared" si="34"/>
        <v>0</v>
      </c>
      <c r="V257" t="str">
        <f t="shared" si="35"/>
        <v>:0O</v>
      </c>
      <c r="W257" t="str">
        <f t="shared" si="36"/>
        <v>24:1</v>
      </c>
      <c r="X257" t="str">
        <f t="shared" si="40"/>
        <v>DGDG O- 24:1</v>
      </c>
      <c r="Y257" t="str">
        <f t="shared" si="41"/>
        <v>DGDG O-</v>
      </c>
      <c r="Z257" t="s">
        <v>2734</v>
      </c>
      <c r="AA257" t="s">
        <v>3176</v>
      </c>
      <c r="AB257">
        <v>690207</v>
      </c>
      <c r="AC257">
        <v>945904</v>
      </c>
      <c r="AD257">
        <v>500064</v>
      </c>
      <c r="AE257">
        <v>410541</v>
      </c>
      <c r="AF257">
        <v>254459</v>
      </c>
      <c r="AG257">
        <v>1051034</v>
      </c>
      <c r="AH257">
        <v>743230</v>
      </c>
      <c r="AI257">
        <v>473586</v>
      </c>
      <c r="AJ257">
        <v>880105</v>
      </c>
      <c r="AK257">
        <v>848965</v>
      </c>
      <c r="AL257">
        <v>562957</v>
      </c>
      <c r="AM257">
        <v>623970</v>
      </c>
    </row>
    <row r="258" spans="1:39" x14ac:dyDescent="0.3">
      <c r="A258" t="s">
        <v>3451</v>
      </c>
      <c r="B258" t="s">
        <v>4263</v>
      </c>
      <c r="C258" t="str">
        <f t="shared" si="30"/>
        <v>DGDG O-  15:3_16:4</v>
      </c>
      <c r="D258" t="str">
        <f t="shared" si="39"/>
        <v xml:space="preserve">  15:3_16:4</v>
      </c>
      <c r="E258" t="str" cm="1">
        <f t="array" ref="E258:F258">_xlfn.TEXTSPLIT(D258,"_")</f>
        <v xml:space="preserve">  15:3</v>
      </c>
      <c r="F258" t="str">
        <v>16:4</v>
      </c>
      <c r="I258" cm="1">
        <f t="array" ref="I258:J258">IF(ISBLANK(E258), "", VALUE(_xlfn.TEXTSPLIT(E258,":")))</f>
        <v>15</v>
      </c>
      <c r="J258">
        <v>3</v>
      </c>
      <c r="L258" cm="1">
        <f t="array" ref="L258:M258">IF(ISBLANK(F258), "", VALUE(_xlfn.TEXTSPLIT(F258,":")))</f>
        <v>16</v>
      </c>
      <c r="M258">
        <v>4</v>
      </c>
      <c r="O258" t="str" cm="1">
        <f t="array" ref="O258">IF(ISBLANK(G258), "", VALUE(_xlfn.TEXTSPLIT(G258,":")))</f>
        <v/>
      </c>
      <c r="Q258" t="str" cm="1">
        <f t="array" ref="Q258">IF(ISBLANK(H258), "", VALUE(_xlfn.TEXTSPLIT(H258,":")))</f>
        <v/>
      </c>
      <c r="S258">
        <f t="shared" si="32"/>
        <v>31</v>
      </c>
      <c r="T258">
        <f t="shared" si="33"/>
        <v>7</v>
      </c>
      <c r="U258">
        <f t="shared" si="34"/>
        <v>0</v>
      </c>
      <c r="V258" t="str">
        <f t="shared" si="35"/>
        <v>:0O</v>
      </c>
      <c r="W258" t="str">
        <f t="shared" si="36"/>
        <v>31:7</v>
      </c>
      <c r="X258" t="str">
        <f t="shared" si="40"/>
        <v>DGDG O- 31:7</v>
      </c>
      <c r="Y258" t="str">
        <f t="shared" si="41"/>
        <v>DGDG O-</v>
      </c>
      <c r="Z258" t="s">
        <v>2734</v>
      </c>
      <c r="AA258" t="s">
        <v>3452</v>
      </c>
      <c r="AB258">
        <v>828865</v>
      </c>
      <c r="AC258">
        <v>935986</v>
      </c>
      <c r="AD258">
        <v>752571</v>
      </c>
      <c r="AE258">
        <v>1083948</v>
      </c>
      <c r="AF258">
        <v>479681</v>
      </c>
      <c r="AG258">
        <v>988799</v>
      </c>
      <c r="AH258">
        <v>1186095</v>
      </c>
      <c r="AI258">
        <v>917915</v>
      </c>
      <c r="AJ258">
        <v>1184148</v>
      </c>
      <c r="AK258">
        <v>707466</v>
      </c>
      <c r="AL258">
        <v>883341</v>
      </c>
      <c r="AM258">
        <v>553553</v>
      </c>
    </row>
    <row r="259" spans="1:39" x14ac:dyDescent="0.3">
      <c r="A259" t="s">
        <v>3102</v>
      </c>
      <c r="B259" t="s">
        <v>4265</v>
      </c>
      <c r="C259" t="str">
        <f t="shared" si="30"/>
        <v>DGDG O-  18:5_6:0</v>
      </c>
      <c r="D259" t="str">
        <f t="shared" si="39"/>
        <v xml:space="preserve">  18:5_6:0</v>
      </c>
      <c r="E259" t="str" cm="1">
        <f t="array" ref="E259:F259">_xlfn.TEXTSPLIT(D259,"_")</f>
        <v xml:space="preserve">  18:5</v>
      </c>
      <c r="F259" t="str">
        <v>6:0</v>
      </c>
      <c r="I259" cm="1">
        <f t="array" ref="I259:J259">IF(ISBLANK(E259), "", VALUE(_xlfn.TEXTSPLIT(E259,":")))</f>
        <v>18</v>
      </c>
      <c r="J259">
        <v>5</v>
      </c>
      <c r="L259" cm="1">
        <f t="array" ref="L259:M259">IF(ISBLANK(F259), "", VALUE(_xlfn.TEXTSPLIT(F259,":")))</f>
        <v>6</v>
      </c>
      <c r="M259">
        <v>0</v>
      </c>
      <c r="O259" t="str" cm="1">
        <f t="array" ref="O259">IF(ISBLANK(G259), "", VALUE(_xlfn.TEXTSPLIT(G259,":")))</f>
        <v/>
      </c>
      <c r="Q259" t="str" cm="1">
        <f t="array" ref="Q259">IF(ISBLANK(H259), "", VALUE(_xlfn.TEXTSPLIT(H259,":")))</f>
        <v/>
      </c>
      <c r="S259">
        <f t="shared" si="32"/>
        <v>24</v>
      </c>
      <c r="T259">
        <f t="shared" si="33"/>
        <v>5</v>
      </c>
      <c r="U259">
        <f t="shared" si="34"/>
        <v>0</v>
      </c>
      <c r="V259" t="str">
        <f t="shared" si="35"/>
        <v>:0O</v>
      </c>
      <c r="W259" t="str">
        <f t="shared" si="36"/>
        <v>24:5</v>
      </c>
      <c r="X259" t="str">
        <f t="shared" si="40"/>
        <v>DGDG O- 24:5</v>
      </c>
      <c r="Y259" t="str">
        <f t="shared" si="41"/>
        <v>DGDG O-</v>
      </c>
      <c r="Z259" t="s">
        <v>2734</v>
      </c>
      <c r="AA259" t="s">
        <v>3103</v>
      </c>
      <c r="AB259">
        <v>213563</v>
      </c>
      <c r="AC259">
        <v>154059</v>
      </c>
      <c r="AD259">
        <v>335087</v>
      </c>
      <c r="AE259">
        <v>252175</v>
      </c>
      <c r="AF259">
        <v>200665</v>
      </c>
      <c r="AG259">
        <v>218459</v>
      </c>
      <c r="AH259">
        <v>187866</v>
      </c>
      <c r="AI259">
        <v>64622</v>
      </c>
      <c r="AJ259">
        <v>92191</v>
      </c>
      <c r="AK259">
        <v>74608</v>
      </c>
      <c r="AL259">
        <v>164528</v>
      </c>
      <c r="AM259">
        <v>75703</v>
      </c>
    </row>
    <row r="260" spans="1:39" x14ac:dyDescent="0.3">
      <c r="A260" t="s">
        <v>3015</v>
      </c>
      <c r="B260" t="s">
        <v>4266</v>
      </c>
      <c r="C260" t="str">
        <f t="shared" si="30"/>
        <v>DGDG O-  8:0_15:4</v>
      </c>
      <c r="D260" t="str">
        <f t="shared" si="39"/>
        <v xml:space="preserve">  8:0_15:4</v>
      </c>
      <c r="E260" t="str" cm="1">
        <f t="array" ref="E260:F260">_xlfn.TEXTSPLIT(D260,"_")</f>
        <v xml:space="preserve">  8:0</v>
      </c>
      <c r="F260" t="str">
        <v>15:4</v>
      </c>
      <c r="I260" cm="1">
        <f t="array" ref="I260:J260">IF(ISBLANK(E260), "", VALUE(_xlfn.TEXTSPLIT(E260,":")))</f>
        <v>8</v>
      </c>
      <c r="J260">
        <v>0</v>
      </c>
      <c r="L260" cm="1">
        <f t="array" ref="L260:M260">IF(ISBLANK(F260), "", VALUE(_xlfn.TEXTSPLIT(F260,":")))</f>
        <v>15</v>
      </c>
      <c r="M260">
        <v>4</v>
      </c>
      <c r="O260" t="str" cm="1">
        <f t="array" ref="O260">IF(ISBLANK(G260), "", VALUE(_xlfn.TEXTSPLIT(G260,":")))</f>
        <v/>
      </c>
      <c r="Q260" t="str" cm="1">
        <f t="array" ref="Q260">IF(ISBLANK(H260), "", VALUE(_xlfn.TEXTSPLIT(H260,":")))</f>
        <v/>
      </c>
      <c r="S260">
        <f t="shared" si="32"/>
        <v>23</v>
      </c>
      <c r="T260">
        <f t="shared" si="33"/>
        <v>4</v>
      </c>
      <c r="U260">
        <f t="shared" si="34"/>
        <v>0</v>
      </c>
      <c r="V260" t="str">
        <f t="shared" si="35"/>
        <v>:0O</v>
      </c>
      <c r="W260" t="str">
        <f t="shared" si="36"/>
        <v>23:4</v>
      </c>
      <c r="X260" t="str">
        <f t="shared" si="40"/>
        <v>DGDG O- 23:4</v>
      </c>
      <c r="Y260" t="str">
        <f t="shared" si="41"/>
        <v>DGDG O-</v>
      </c>
      <c r="Z260" t="s">
        <v>2734</v>
      </c>
      <c r="AA260" t="s">
        <v>3016</v>
      </c>
      <c r="AB260">
        <v>389370</v>
      </c>
      <c r="AC260">
        <v>216761</v>
      </c>
      <c r="AD260">
        <v>306162</v>
      </c>
      <c r="AE260">
        <v>383606</v>
      </c>
      <c r="AF260">
        <v>282369</v>
      </c>
      <c r="AG260">
        <v>382796</v>
      </c>
      <c r="AH260">
        <v>332396</v>
      </c>
      <c r="AI260">
        <v>239818</v>
      </c>
      <c r="AJ260">
        <v>306603</v>
      </c>
      <c r="AK260">
        <v>107697</v>
      </c>
      <c r="AL260">
        <v>442150</v>
      </c>
      <c r="AM260">
        <v>345738</v>
      </c>
    </row>
    <row r="261" spans="1:39" x14ac:dyDescent="0.3">
      <c r="A261" t="s">
        <v>3037</v>
      </c>
      <c r="B261" t="s">
        <v>4267</v>
      </c>
      <c r="C261" t="str">
        <f t="shared" ref="C261:C280" si="42">IF( ISNUMBER( SEARCH("w/o MS2",B261)), SUBSTITUTE(B261,"w/o MS2: ",""), " ")</f>
        <v>DGDG O-  8:0_15:3</v>
      </c>
      <c r="D261" t="str">
        <f t="shared" si="39"/>
        <v xml:space="preserve">  8:0_15:3</v>
      </c>
      <c r="E261" t="str" cm="1">
        <f t="array" ref="E261:F261">_xlfn.TEXTSPLIT(D261,"_")</f>
        <v xml:space="preserve">  8:0</v>
      </c>
      <c r="F261" t="str">
        <v>15:3</v>
      </c>
      <c r="I261" cm="1">
        <f t="array" ref="I261:J261">IF(ISBLANK(E261), "", VALUE(_xlfn.TEXTSPLIT(E261,":")))</f>
        <v>8</v>
      </c>
      <c r="J261">
        <v>0</v>
      </c>
      <c r="L261" cm="1">
        <f t="array" ref="L261:M261">IF(ISBLANK(F261), "", VALUE(_xlfn.TEXTSPLIT(F261,":")))</f>
        <v>15</v>
      </c>
      <c r="M261">
        <v>3</v>
      </c>
      <c r="O261" t="str" cm="1">
        <f t="array" ref="O261">IF(ISBLANK(G261), "", VALUE(_xlfn.TEXTSPLIT(G261,":")))</f>
        <v/>
      </c>
      <c r="Q261" t="str" cm="1">
        <f t="array" ref="Q261">IF(ISBLANK(H261), "", VALUE(_xlfn.TEXTSPLIT(H261,":")))</f>
        <v/>
      </c>
      <c r="S261">
        <f t="shared" ref="S261:S280" si="43">SUM(I261,L261,O261,Q261)</f>
        <v>23</v>
      </c>
      <c r="T261">
        <f t="shared" ref="T261:T280" si="44">SUM(J261,M261,P261,R261)</f>
        <v>3</v>
      </c>
      <c r="U261">
        <f t="shared" ref="U261:U280" si="45">SUM(K261,N261)</f>
        <v>0</v>
      </c>
      <c r="V261" t="str">
        <f t="shared" ref="V261:V280" si="46">_xlfn.CONCAT(":",U261,"O")</f>
        <v>:0O</v>
      </c>
      <c r="W261" t="str">
        <f t="shared" ref="W261:W280" si="47">IF(ISNUMBER(S261),_xlfn.CONCAT(S261,":",T261,IF(U261&gt;0,V261,""),""))</f>
        <v>23:3</v>
      </c>
      <c r="X261" t="str">
        <f t="shared" si="40"/>
        <v>DGDG O- 23:3</v>
      </c>
      <c r="Y261" t="str">
        <f t="shared" si="41"/>
        <v>DGDG O-</v>
      </c>
      <c r="Z261" t="s">
        <v>2734</v>
      </c>
      <c r="AA261" t="s">
        <v>3038</v>
      </c>
      <c r="AB261">
        <v>293525</v>
      </c>
      <c r="AC261">
        <v>453575</v>
      </c>
      <c r="AD261">
        <v>556502</v>
      </c>
      <c r="AE261">
        <v>402243</v>
      </c>
      <c r="AF261">
        <v>255162</v>
      </c>
      <c r="AG261">
        <v>304468</v>
      </c>
      <c r="AH261">
        <v>345548</v>
      </c>
      <c r="AI261">
        <v>527364</v>
      </c>
      <c r="AJ261">
        <v>485462</v>
      </c>
      <c r="AK261">
        <v>467905</v>
      </c>
      <c r="AL261">
        <v>480652</v>
      </c>
      <c r="AM261">
        <v>694891</v>
      </c>
    </row>
    <row r="262" spans="1:39" x14ac:dyDescent="0.3">
      <c r="A262" t="s">
        <v>3416</v>
      </c>
      <c r="B262" t="s">
        <v>4268</v>
      </c>
      <c r="C262" t="str">
        <f t="shared" si="42"/>
        <v>DGDG O-  8:0_21:5</v>
      </c>
      <c r="D262" t="str">
        <f t="shared" si="39"/>
        <v xml:space="preserve">  8:0_21:5</v>
      </c>
      <c r="E262" t="str" cm="1">
        <f t="array" ref="E262:F262">_xlfn.TEXTSPLIT(D262,"_")</f>
        <v xml:space="preserve">  8:0</v>
      </c>
      <c r="F262" t="str">
        <v>21:5</v>
      </c>
      <c r="I262" cm="1">
        <f t="array" ref="I262:J262">IF(ISBLANK(E262), "", VALUE(_xlfn.TEXTSPLIT(E262,":")))</f>
        <v>8</v>
      </c>
      <c r="J262">
        <v>0</v>
      </c>
      <c r="L262" cm="1">
        <f t="array" ref="L262:M262">IF(ISBLANK(F262), "", VALUE(_xlfn.TEXTSPLIT(F262,":")))</f>
        <v>21</v>
      </c>
      <c r="M262">
        <v>5</v>
      </c>
      <c r="O262" t="str" cm="1">
        <f t="array" ref="O262">IF(ISBLANK(G262), "", VALUE(_xlfn.TEXTSPLIT(G262,":")))</f>
        <v/>
      </c>
      <c r="Q262" t="str" cm="1">
        <f t="array" ref="Q262">IF(ISBLANK(H262), "", VALUE(_xlfn.TEXTSPLIT(H262,":")))</f>
        <v/>
      </c>
      <c r="S262">
        <f t="shared" si="43"/>
        <v>29</v>
      </c>
      <c r="T262">
        <f t="shared" si="44"/>
        <v>5</v>
      </c>
      <c r="U262">
        <f t="shared" si="45"/>
        <v>0</v>
      </c>
      <c r="V262" t="str">
        <f t="shared" si="46"/>
        <v>:0O</v>
      </c>
      <c r="W262" t="str">
        <f t="shared" si="47"/>
        <v>29:5</v>
      </c>
      <c r="X262" t="str">
        <f t="shared" si="40"/>
        <v>DGDG O- 29:5</v>
      </c>
      <c r="Y262" t="str">
        <f t="shared" si="41"/>
        <v>DGDG O-</v>
      </c>
      <c r="Z262" t="s">
        <v>2734</v>
      </c>
      <c r="AA262" t="s">
        <v>3417</v>
      </c>
      <c r="AB262">
        <v>50384</v>
      </c>
      <c r="AC262">
        <v>42373</v>
      </c>
      <c r="AD262">
        <v>41141</v>
      </c>
      <c r="AE262">
        <v>20164</v>
      </c>
      <c r="AF262">
        <v>26333</v>
      </c>
      <c r="AG262">
        <v>33572</v>
      </c>
      <c r="AH262">
        <v>28656</v>
      </c>
      <c r="AI262">
        <v>58028</v>
      </c>
      <c r="AJ262">
        <v>23776</v>
      </c>
      <c r="AK262">
        <v>12388</v>
      </c>
      <c r="AL262">
        <v>10096</v>
      </c>
      <c r="AM262">
        <v>25276</v>
      </c>
    </row>
    <row r="263" spans="1:39" x14ac:dyDescent="0.3">
      <c r="A263" t="s">
        <v>3436</v>
      </c>
      <c r="B263" t="s">
        <v>4269</v>
      </c>
      <c r="C263" t="str">
        <f t="shared" si="42"/>
        <v>DGDG O-  8:0_21:0</v>
      </c>
      <c r="D263" t="str">
        <f t="shared" si="39"/>
        <v xml:space="preserve">  8:0_21:0</v>
      </c>
      <c r="E263" t="str" cm="1">
        <f t="array" ref="E263:F263">_xlfn.TEXTSPLIT(D263,"_")</f>
        <v xml:space="preserve">  8:0</v>
      </c>
      <c r="F263" t="str">
        <v>21:0</v>
      </c>
      <c r="I263" cm="1">
        <f t="array" ref="I263:J263">IF(ISBLANK(E263), "", VALUE(_xlfn.TEXTSPLIT(E263,":")))</f>
        <v>8</v>
      </c>
      <c r="J263">
        <v>0</v>
      </c>
      <c r="L263" cm="1">
        <f t="array" ref="L263:M263">IF(ISBLANK(F263), "", VALUE(_xlfn.TEXTSPLIT(F263,":")))</f>
        <v>21</v>
      </c>
      <c r="M263">
        <v>0</v>
      </c>
      <c r="O263" t="str" cm="1">
        <f t="array" ref="O263">IF(ISBLANK(G263), "", VALUE(_xlfn.TEXTSPLIT(G263,":")))</f>
        <v/>
      </c>
      <c r="Q263" t="str" cm="1">
        <f t="array" ref="Q263">IF(ISBLANK(H263), "", VALUE(_xlfn.TEXTSPLIT(H263,":")))</f>
        <v/>
      </c>
      <c r="S263">
        <f t="shared" si="43"/>
        <v>29</v>
      </c>
      <c r="T263">
        <f t="shared" si="44"/>
        <v>0</v>
      </c>
      <c r="U263">
        <f t="shared" si="45"/>
        <v>0</v>
      </c>
      <c r="V263" t="str">
        <f t="shared" si="46"/>
        <v>:0O</v>
      </c>
      <c r="W263" t="str">
        <f t="shared" si="47"/>
        <v>29:0</v>
      </c>
      <c r="X263" t="str">
        <f t="shared" si="40"/>
        <v>DGDG O- 29:0</v>
      </c>
      <c r="Y263" t="str">
        <f t="shared" si="41"/>
        <v>DGDG O-</v>
      </c>
      <c r="Z263" t="s">
        <v>2734</v>
      </c>
      <c r="AA263" t="s">
        <v>3437</v>
      </c>
      <c r="AB263">
        <v>29642</v>
      </c>
      <c r="AC263">
        <v>17913</v>
      </c>
      <c r="AD263">
        <v>19228</v>
      </c>
      <c r="AE263">
        <v>121880</v>
      </c>
      <c r="AF263">
        <v>85975</v>
      </c>
      <c r="AG263">
        <v>101285</v>
      </c>
      <c r="AH263">
        <v>88894</v>
      </c>
      <c r="AI263">
        <v>76755</v>
      </c>
      <c r="AJ263">
        <v>73906</v>
      </c>
      <c r="AK263">
        <v>69478</v>
      </c>
      <c r="AL263">
        <v>120683</v>
      </c>
      <c r="AM263">
        <v>76046</v>
      </c>
    </row>
    <row r="264" spans="1:39" x14ac:dyDescent="0.3">
      <c r="A264" t="s">
        <v>3463</v>
      </c>
      <c r="B264" t="s">
        <v>4270</v>
      </c>
      <c r="C264" t="str">
        <f t="shared" si="42"/>
        <v>DGDG O-  9:0_22:2</v>
      </c>
      <c r="D264" t="str">
        <f t="shared" si="39"/>
        <v xml:space="preserve">  9:0_22:2</v>
      </c>
      <c r="E264" t="str" cm="1">
        <f t="array" ref="E264:F264">_xlfn.TEXTSPLIT(D264,"_")</f>
        <v xml:space="preserve">  9:0</v>
      </c>
      <c r="F264" t="str">
        <v>22:2</v>
      </c>
      <c r="I264" cm="1">
        <f t="array" ref="I264:J264">IF(ISBLANK(E264), "", VALUE(_xlfn.TEXTSPLIT(E264,":")))</f>
        <v>9</v>
      </c>
      <c r="J264">
        <v>0</v>
      </c>
      <c r="L264" cm="1">
        <f t="array" ref="L264:M264">IF(ISBLANK(F264), "", VALUE(_xlfn.TEXTSPLIT(F264,":")))</f>
        <v>22</v>
      </c>
      <c r="M264">
        <v>2</v>
      </c>
      <c r="O264" t="str" cm="1">
        <f t="array" ref="O264">IF(ISBLANK(G264), "", VALUE(_xlfn.TEXTSPLIT(G264,":")))</f>
        <v/>
      </c>
      <c r="Q264" t="str" cm="1">
        <f t="array" ref="Q264">IF(ISBLANK(H264), "", VALUE(_xlfn.TEXTSPLIT(H264,":")))</f>
        <v/>
      </c>
      <c r="S264">
        <f t="shared" si="43"/>
        <v>31</v>
      </c>
      <c r="T264">
        <f t="shared" si="44"/>
        <v>2</v>
      </c>
      <c r="U264">
        <f t="shared" si="45"/>
        <v>0</v>
      </c>
      <c r="V264" t="str">
        <f t="shared" si="46"/>
        <v>:0O</v>
      </c>
      <c r="W264" t="str">
        <f t="shared" si="47"/>
        <v>31:2</v>
      </c>
      <c r="X264" t="str">
        <f t="shared" si="40"/>
        <v>DGDG O- 31:2</v>
      </c>
      <c r="Y264" t="str">
        <f t="shared" si="41"/>
        <v>DGDG O-</v>
      </c>
      <c r="Z264" t="s">
        <v>2734</v>
      </c>
      <c r="AA264" t="s">
        <v>3464</v>
      </c>
      <c r="AB264">
        <v>389283</v>
      </c>
      <c r="AC264">
        <v>262567</v>
      </c>
      <c r="AD264">
        <v>219718</v>
      </c>
      <c r="AE264">
        <v>56925</v>
      </c>
      <c r="AF264">
        <v>73674</v>
      </c>
      <c r="AG264">
        <v>61222</v>
      </c>
      <c r="AH264">
        <v>94103</v>
      </c>
      <c r="AI264">
        <v>132954</v>
      </c>
      <c r="AJ264">
        <v>74289</v>
      </c>
      <c r="AK264">
        <v>15035</v>
      </c>
      <c r="AL264">
        <v>34628</v>
      </c>
      <c r="AM264">
        <v>33278</v>
      </c>
    </row>
    <row r="265" spans="1:39" x14ac:dyDescent="0.3">
      <c r="A265" t="s">
        <v>3300</v>
      </c>
      <c r="B265" t="s">
        <v>4271</v>
      </c>
      <c r="C265" t="str">
        <f t="shared" si="42"/>
        <v>DGDG O-  8:0_18:5</v>
      </c>
      <c r="D265" t="str">
        <f t="shared" si="39"/>
        <v xml:space="preserve">  8:0_18:5</v>
      </c>
      <c r="E265" t="str" cm="1">
        <f t="array" ref="E265:F265">_xlfn.TEXTSPLIT(D265,"_")</f>
        <v xml:space="preserve">  8:0</v>
      </c>
      <c r="F265" t="str">
        <v>18:5</v>
      </c>
      <c r="I265" cm="1">
        <f t="array" ref="I265:J265">IF(ISBLANK(E265), "", VALUE(_xlfn.TEXTSPLIT(E265,":")))</f>
        <v>8</v>
      </c>
      <c r="J265">
        <v>0</v>
      </c>
      <c r="L265" cm="1">
        <f t="array" ref="L265:M265">IF(ISBLANK(F265), "", VALUE(_xlfn.TEXTSPLIT(F265,":")))</f>
        <v>18</v>
      </c>
      <c r="M265">
        <v>5</v>
      </c>
      <c r="O265" t="str" cm="1">
        <f t="array" ref="O265">IF(ISBLANK(G265), "", VALUE(_xlfn.TEXTSPLIT(G265,":")))</f>
        <v/>
      </c>
      <c r="Q265" t="str" cm="1">
        <f t="array" ref="Q265">IF(ISBLANK(H265), "", VALUE(_xlfn.TEXTSPLIT(H265,":")))</f>
        <v/>
      </c>
      <c r="S265">
        <f t="shared" si="43"/>
        <v>26</v>
      </c>
      <c r="T265">
        <f t="shared" si="44"/>
        <v>5</v>
      </c>
      <c r="U265">
        <f t="shared" si="45"/>
        <v>0</v>
      </c>
      <c r="V265" t="str">
        <f t="shared" si="46"/>
        <v>:0O</v>
      </c>
      <c r="W265" t="str">
        <f t="shared" si="47"/>
        <v>26:5</v>
      </c>
      <c r="X265" t="str">
        <f t="shared" si="40"/>
        <v>DGDG O- 26:5</v>
      </c>
      <c r="Y265" t="str">
        <f t="shared" si="41"/>
        <v>DGDG O-</v>
      </c>
      <c r="Z265" t="s">
        <v>2734</v>
      </c>
      <c r="AA265" t="s">
        <v>3301</v>
      </c>
      <c r="AB265">
        <v>28748</v>
      </c>
      <c r="AC265">
        <v>197829</v>
      </c>
      <c r="AD265">
        <v>246104</v>
      </c>
      <c r="AE265">
        <v>200139</v>
      </c>
      <c r="AF265">
        <v>142440</v>
      </c>
      <c r="AG265">
        <v>302439</v>
      </c>
      <c r="AH265">
        <v>92102</v>
      </c>
      <c r="AI265">
        <v>99746</v>
      </c>
      <c r="AJ265">
        <v>112974</v>
      </c>
      <c r="AK265">
        <v>215757</v>
      </c>
      <c r="AL265">
        <v>176610</v>
      </c>
      <c r="AM265">
        <v>320716</v>
      </c>
    </row>
    <row r="266" spans="1:39" x14ac:dyDescent="0.3">
      <c r="A266" t="s">
        <v>3222</v>
      </c>
      <c r="B266" t="s">
        <v>4272</v>
      </c>
      <c r="C266" t="str">
        <f t="shared" si="42"/>
        <v>DGDG O-  18:5_7:0</v>
      </c>
      <c r="D266" t="str">
        <f t="shared" si="39"/>
        <v xml:space="preserve">  18:5_7:0</v>
      </c>
      <c r="E266" t="str" cm="1">
        <f t="array" ref="E266:F266">_xlfn.TEXTSPLIT(D266,"_")</f>
        <v xml:space="preserve">  18:5</v>
      </c>
      <c r="F266" t="str">
        <v>7:0</v>
      </c>
      <c r="I266" cm="1">
        <f t="array" ref="I266:J266">IF(ISBLANK(E266), "", VALUE(_xlfn.TEXTSPLIT(E266,":")))</f>
        <v>18</v>
      </c>
      <c r="J266">
        <v>5</v>
      </c>
      <c r="L266" cm="1">
        <f t="array" ref="L266:M266">IF(ISBLANK(F266), "", VALUE(_xlfn.TEXTSPLIT(F266,":")))</f>
        <v>7</v>
      </c>
      <c r="M266">
        <v>0</v>
      </c>
      <c r="O266" t="str" cm="1">
        <f t="array" ref="O266">IF(ISBLANK(G266), "", VALUE(_xlfn.TEXTSPLIT(G266,":")))</f>
        <v/>
      </c>
      <c r="Q266" t="str" cm="1">
        <f t="array" ref="Q266">IF(ISBLANK(H266), "", VALUE(_xlfn.TEXTSPLIT(H266,":")))</f>
        <v/>
      </c>
      <c r="S266">
        <f t="shared" si="43"/>
        <v>25</v>
      </c>
      <c r="T266">
        <f t="shared" si="44"/>
        <v>5</v>
      </c>
      <c r="U266">
        <f t="shared" si="45"/>
        <v>0</v>
      </c>
      <c r="V266" t="str">
        <f t="shared" si="46"/>
        <v>:0O</v>
      </c>
      <c r="W266" t="str">
        <f t="shared" si="47"/>
        <v>25:5</v>
      </c>
      <c r="X266" t="str">
        <f t="shared" si="40"/>
        <v>DGDG O- 25:5</v>
      </c>
      <c r="Y266" t="str">
        <f t="shared" si="41"/>
        <v>DGDG O-</v>
      </c>
      <c r="Z266" t="s">
        <v>2734</v>
      </c>
      <c r="AA266" t="s">
        <v>3223</v>
      </c>
      <c r="AB266">
        <v>129955</v>
      </c>
      <c r="AC266">
        <v>20094</v>
      </c>
      <c r="AD266">
        <v>116823</v>
      </c>
      <c r="AE266">
        <v>205791</v>
      </c>
      <c r="AF266">
        <v>30008</v>
      </c>
      <c r="AG266">
        <v>189893</v>
      </c>
      <c r="AH266">
        <v>146476</v>
      </c>
      <c r="AI266">
        <v>67334</v>
      </c>
      <c r="AJ266">
        <v>162464</v>
      </c>
      <c r="AK266">
        <v>95881</v>
      </c>
      <c r="AL266">
        <v>217739</v>
      </c>
      <c r="AM266">
        <v>54585</v>
      </c>
    </row>
    <row r="267" spans="1:39" x14ac:dyDescent="0.3">
      <c r="A267" t="s">
        <v>3142</v>
      </c>
      <c r="B267" t="s">
        <v>4273</v>
      </c>
      <c r="C267" t="str">
        <f t="shared" si="42"/>
        <v>DGDG O-  8:0_16:3</v>
      </c>
      <c r="D267" t="str">
        <f t="shared" si="39"/>
        <v xml:space="preserve">  8:0_16:3</v>
      </c>
      <c r="E267" t="str" cm="1">
        <f t="array" ref="E267:F267">_xlfn.TEXTSPLIT(D267,"_")</f>
        <v xml:space="preserve">  8:0</v>
      </c>
      <c r="F267" t="str">
        <v>16:3</v>
      </c>
      <c r="I267" cm="1">
        <f t="array" ref="I267:J267">IF(ISBLANK(E267), "", VALUE(_xlfn.TEXTSPLIT(E267,":")))</f>
        <v>8</v>
      </c>
      <c r="J267">
        <v>0</v>
      </c>
      <c r="L267" cm="1">
        <f t="array" ref="L267:M267">IF(ISBLANK(F267), "", VALUE(_xlfn.TEXTSPLIT(F267,":")))</f>
        <v>16</v>
      </c>
      <c r="M267">
        <v>3</v>
      </c>
      <c r="O267" t="str" cm="1">
        <f t="array" ref="O267">IF(ISBLANK(G267), "", VALUE(_xlfn.TEXTSPLIT(G267,":")))</f>
        <v/>
      </c>
      <c r="Q267" t="str" cm="1">
        <f t="array" ref="Q267">IF(ISBLANK(H267), "", VALUE(_xlfn.TEXTSPLIT(H267,":")))</f>
        <v/>
      </c>
      <c r="S267">
        <f t="shared" si="43"/>
        <v>24</v>
      </c>
      <c r="T267">
        <f t="shared" si="44"/>
        <v>3</v>
      </c>
      <c r="U267">
        <f t="shared" si="45"/>
        <v>0</v>
      </c>
      <c r="V267" t="str">
        <f t="shared" si="46"/>
        <v>:0O</v>
      </c>
      <c r="W267" t="str">
        <f t="shared" si="47"/>
        <v>24:3</v>
      </c>
      <c r="X267" t="str">
        <f t="shared" si="40"/>
        <v>DGDG O- 24:3</v>
      </c>
      <c r="Y267" t="str">
        <f t="shared" si="41"/>
        <v>DGDG O-</v>
      </c>
      <c r="Z267" t="s">
        <v>2734</v>
      </c>
      <c r="AA267" t="s">
        <v>3143</v>
      </c>
      <c r="AB267">
        <v>364923</v>
      </c>
      <c r="AC267">
        <v>316916</v>
      </c>
      <c r="AD267">
        <v>45445</v>
      </c>
      <c r="AE267">
        <v>339390</v>
      </c>
      <c r="AF267">
        <v>251280</v>
      </c>
      <c r="AG267">
        <v>342848</v>
      </c>
      <c r="AH267">
        <v>308742</v>
      </c>
      <c r="AI267">
        <v>406739</v>
      </c>
      <c r="AJ267">
        <v>435353</v>
      </c>
      <c r="AK267">
        <v>223566</v>
      </c>
      <c r="AL267">
        <v>314893</v>
      </c>
      <c r="AM267">
        <v>172567</v>
      </c>
    </row>
    <row r="268" spans="1:39" x14ac:dyDescent="0.3">
      <c r="A268" t="s">
        <v>2732</v>
      </c>
      <c r="B268" t="s">
        <v>4274</v>
      </c>
      <c r="C268" t="str">
        <f t="shared" si="42"/>
        <v>DGDG O-  15:2_5:0</v>
      </c>
      <c r="D268" t="str">
        <f t="shared" si="39"/>
        <v xml:space="preserve">  15:2_5:0</v>
      </c>
      <c r="E268" t="str" cm="1">
        <f t="array" ref="E268:F268">_xlfn.TEXTSPLIT(D268,"_")</f>
        <v xml:space="preserve">  15:2</v>
      </c>
      <c r="F268" t="str">
        <v>5:0</v>
      </c>
      <c r="I268" cm="1">
        <f t="array" ref="I268:J268">IF(ISBLANK(E268), "", VALUE(_xlfn.TEXTSPLIT(E268,":")))</f>
        <v>15</v>
      </c>
      <c r="J268">
        <v>2</v>
      </c>
      <c r="L268" cm="1">
        <f t="array" ref="L268:M268">IF(ISBLANK(F268), "", VALUE(_xlfn.TEXTSPLIT(F268,":")))</f>
        <v>5</v>
      </c>
      <c r="M268">
        <v>0</v>
      </c>
      <c r="O268" t="str" cm="1">
        <f t="array" ref="O268">IF(ISBLANK(G268), "", VALUE(_xlfn.TEXTSPLIT(G268,":")))</f>
        <v/>
      </c>
      <c r="Q268" t="str" cm="1">
        <f t="array" ref="Q268">IF(ISBLANK(H268), "", VALUE(_xlfn.TEXTSPLIT(H268,":")))</f>
        <v/>
      </c>
      <c r="S268">
        <f t="shared" si="43"/>
        <v>20</v>
      </c>
      <c r="T268">
        <f t="shared" si="44"/>
        <v>2</v>
      </c>
      <c r="U268">
        <f t="shared" si="45"/>
        <v>0</v>
      </c>
      <c r="V268" t="str">
        <f t="shared" si="46"/>
        <v>:0O</v>
      </c>
      <c r="W268" t="str">
        <f t="shared" si="47"/>
        <v>20:2</v>
      </c>
      <c r="X268" t="str">
        <f t="shared" si="40"/>
        <v>DGDG O- 20:2</v>
      </c>
      <c r="Y268" t="str">
        <f t="shared" si="41"/>
        <v>DGDG O-</v>
      </c>
      <c r="Z268" t="s">
        <v>2734</v>
      </c>
      <c r="AA268" t="s">
        <v>2733</v>
      </c>
      <c r="AB268">
        <v>70367</v>
      </c>
      <c r="AC268">
        <v>115793</v>
      </c>
      <c r="AD268">
        <v>95662</v>
      </c>
      <c r="AE268">
        <v>100972</v>
      </c>
      <c r="AF268">
        <v>87246</v>
      </c>
      <c r="AG268">
        <v>101243</v>
      </c>
      <c r="AH268">
        <v>35238</v>
      </c>
      <c r="AI268">
        <v>175602</v>
      </c>
      <c r="AJ268">
        <v>41619</v>
      </c>
      <c r="AK268">
        <v>123083</v>
      </c>
      <c r="AL268">
        <v>236379</v>
      </c>
      <c r="AM268">
        <v>234815</v>
      </c>
    </row>
    <row r="269" spans="1:39" x14ac:dyDescent="0.3">
      <c r="A269" t="s">
        <v>3395</v>
      </c>
      <c r="B269" t="s">
        <v>4275</v>
      </c>
      <c r="C269" t="str">
        <f t="shared" si="42"/>
        <v>DGDG O-  8:0_20:2</v>
      </c>
      <c r="D269" t="str">
        <f t="shared" si="39"/>
        <v xml:space="preserve">  8:0_20:2</v>
      </c>
      <c r="E269" t="str" cm="1">
        <f t="array" ref="E269:F269">_xlfn.TEXTSPLIT(D269,"_")</f>
        <v xml:space="preserve">  8:0</v>
      </c>
      <c r="F269" t="str">
        <v>20:2</v>
      </c>
      <c r="I269" cm="1">
        <f t="array" ref="I269:J269">IF(ISBLANK(E269), "", VALUE(_xlfn.TEXTSPLIT(E269,":")))</f>
        <v>8</v>
      </c>
      <c r="J269">
        <v>0</v>
      </c>
      <c r="L269" cm="1">
        <f t="array" ref="L269:M269">IF(ISBLANK(F269), "", VALUE(_xlfn.TEXTSPLIT(F269,":")))</f>
        <v>20</v>
      </c>
      <c r="M269">
        <v>2</v>
      </c>
      <c r="O269" t="str" cm="1">
        <f t="array" ref="O269">IF(ISBLANK(G269), "", VALUE(_xlfn.TEXTSPLIT(G269,":")))</f>
        <v/>
      </c>
      <c r="Q269" t="str" cm="1">
        <f t="array" ref="Q269">IF(ISBLANK(H269), "", VALUE(_xlfn.TEXTSPLIT(H269,":")))</f>
        <v/>
      </c>
      <c r="S269">
        <f t="shared" si="43"/>
        <v>28</v>
      </c>
      <c r="T269">
        <f t="shared" si="44"/>
        <v>2</v>
      </c>
      <c r="U269">
        <f t="shared" si="45"/>
        <v>0</v>
      </c>
      <c r="V269" t="str">
        <f t="shared" si="46"/>
        <v>:0O</v>
      </c>
      <c r="W269" t="str">
        <f t="shared" si="47"/>
        <v>28:2</v>
      </c>
      <c r="X269" t="str">
        <f t="shared" si="40"/>
        <v>DGDG O- 28:2</v>
      </c>
      <c r="Y269" t="str">
        <f t="shared" si="41"/>
        <v>DGDG O-</v>
      </c>
      <c r="Z269" t="s">
        <v>2734</v>
      </c>
      <c r="AA269" t="s">
        <v>3396</v>
      </c>
      <c r="AB269">
        <v>198054</v>
      </c>
      <c r="AC269">
        <v>365389</v>
      </c>
      <c r="AD269">
        <v>204750</v>
      </c>
      <c r="AE269">
        <v>157776</v>
      </c>
      <c r="AF269">
        <v>115226</v>
      </c>
      <c r="AG269">
        <v>151039</v>
      </c>
      <c r="AH269">
        <v>245954</v>
      </c>
      <c r="AI269">
        <v>31578</v>
      </c>
      <c r="AJ269">
        <v>157105</v>
      </c>
      <c r="AK269">
        <v>51243</v>
      </c>
      <c r="AL269">
        <v>48164</v>
      </c>
      <c r="AM269">
        <v>79181</v>
      </c>
    </row>
    <row r="270" spans="1:39" x14ac:dyDescent="0.3">
      <c r="A270" t="s">
        <v>3406</v>
      </c>
      <c r="B270" t="s">
        <v>4276</v>
      </c>
      <c r="C270" t="str">
        <f t="shared" si="42"/>
        <v>DGDG O-  8:0_20:0</v>
      </c>
      <c r="D270" t="str">
        <f t="shared" si="39"/>
        <v xml:space="preserve">  8:0_20:0</v>
      </c>
      <c r="E270" t="str" cm="1">
        <f t="array" ref="E270:F270">_xlfn.TEXTSPLIT(D270,"_")</f>
        <v xml:space="preserve">  8:0</v>
      </c>
      <c r="F270" t="str">
        <v>20:0</v>
      </c>
      <c r="I270" cm="1">
        <f t="array" ref="I270:J270">IF(ISBLANK(E270), "", VALUE(_xlfn.TEXTSPLIT(E270,":")))</f>
        <v>8</v>
      </c>
      <c r="J270">
        <v>0</v>
      </c>
      <c r="L270" cm="1">
        <f t="array" ref="L270:M270">IF(ISBLANK(F270), "", VALUE(_xlfn.TEXTSPLIT(F270,":")))</f>
        <v>20</v>
      </c>
      <c r="M270">
        <v>0</v>
      </c>
      <c r="O270" t="str" cm="1">
        <f t="array" ref="O270">IF(ISBLANK(G270), "", VALUE(_xlfn.TEXTSPLIT(G270,":")))</f>
        <v/>
      </c>
      <c r="Q270" t="str" cm="1">
        <f t="array" ref="Q270">IF(ISBLANK(H270), "", VALUE(_xlfn.TEXTSPLIT(H270,":")))</f>
        <v/>
      </c>
      <c r="S270">
        <f t="shared" si="43"/>
        <v>28</v>
      </c>
      <c r="T270">
        <f t="shared" si="44"/>
        <v>0</v>
      </c>
      <c r="U270">
        <f t="shared" si="45"/>
        <v>0</v>
      </c>
      <c r="V270" t="str">
        <f t="shared" si="46"/>
        <v>:0O</v>
      </c>
      <c r="W270" t="str">
        <f t="shared" si="47"/>
        <v>28:0</v>
      </c>
      <c r="X270" t="str">
        <f t="shared" si="40"/>
        <v>DGDG O- 28:0</v>
      </c>
      <c r="Y270" t="str">
        <f t="shared" si="41"/>
        <v>DGDG O-</v>
      </c>
      <c r="Z270" t="s">
        <v>2734</v>
      </c>
      <c r="AA270" t="s">
        <v>3407</v>
      </c>
      <c r="AB270">
        <v>114990</v>
      </c>
      <c r="AC270">
        <v>183746</v>
      </c>
      <c r="AD270">
        <v>79951</v>
      </c>
      <c r="AE270">
        <v>109839</v>
      </c>
      <c r="AF270">
        <v>110446</v>
      </c>
      <c r="AG270">
        <v>117220</v>
      </c>
      <c r="AH270">
        <v>102635</v>
      </c>
      <c r="AI270">
        <v>97739</v>
      </c>
      <c r="AJ270">
        <v>85675</v>
      </c>
      <c r="AK270">
        <v>115644</v>
      </c>
      <c r="AL270">
        <v>104098</v>
      </c>
      <c r="AM270">
        <v>122579</v>
      </c>
    </row>
    <row r="271" spans="1:39" x14ac:dyDescent="0.3">
      <c r="A271" t="s">
        <v>1691</v>
      </c>
      <c r="B271" t="s">
        <v>4277</v>
      </c>
      <c r="C271" t="str">
        <f t="shared" si="42"/>
        <v>MGDG O-  22:1_4:0</v>
      </c>
      <c r="D271" t="str">
        <f t="shared" si="39"/>
        <v xml:space="preserve">  22:1_4:0</v>
      </c>
      <c r="E271" t="str" cm="1">
        <f t="array" ref="E271:F271">_xlfn.TEXTSPLIT(D271,"_")</f>
        <v xml:space="preserve">  22:1</v>
      </c>
      <c r="F271" t="str">
        <v>4:0</v>
      </c>
      <c r="I271" cm="1">
        <f t="array" ref="I271:J271">IF(ISBLANK(E271), "", VALUE(_xlfn.TEXTSPLIT(E271,":")))</f>
        <v>22</v>
      </c>
      <c r="J271">
        <v>1</v>
      </c>
      <c r="L271" cm="1">
        <f t="array" ref="L271:M271">IF(ISBLANK(F271), "", VALUE(_xlfn.TEXTSPLIT(F271,":")))</f>
        <v>4</v>
      </c>
      <c r="M271">
        <v>0</v>
      </c>
      <c r="O271" t="str" cm="1">
        <f t="array" ref="O271">IF(ISBLANK(G271), "", VALUE(_xlfn.TEXTSPLIT(G271,":")))</f>
        <v/>
      </c>
      <c r="Q271" t="str" cm="1">
        <f t="array" ref="Q271">IF(ISBLANK(H271), "", VALUE(_xlfn.TEXTSPLIT(H271,":")))</f>
        <v/>
      </c>
      <c r="S271">
        <f t="shared" si="43"/>
        <v>26</v>
      </c>
      <c r="T271">
        <f t="shared" si="44"/>
        <v>1</v>
      </c>
      <c r="U271">
        <f t="shared" si="45"/>
        <v>0</v>
      </c>
      <c r="V271" t="str">
        <f t="shared" si="46"/>
        <v>:0O</v>
      </c>
      <c r="W271" t="str">
        <f t="shared" si="47"/>
        <v>26:1</v>
      </c>
      <c r="X271" t="str">
        <f t="shared" si="40"/>
        <v>MGDG O- 26:1</v>
      </c>
      <c r="Y271" t="str">
        <f t="shared" si="41"/>
        <v>MGDG O-</v>
      </c>
      <c r="Z271" t="s">
        <v>204</v>
      </c>
      <c r="AA271" t="s">
        <v>1692</v>
      </c>
      <c r="AB271">
        <v>2827039</v>
      </c>
      <c r="AC271">
        <v>3394046</v>
      </c>
      <c r="AD271">
        <v>3581562</v>
      </c>
      <c r="AE271">
        <v>3464487</v>
      </c>
      <c r="AF271">
        <v>3765892</v>
      </c>
      <c r="AG271">
        <v>3259176</v>
      </c>
      <c r="AH271">
        <v>12735436</v>
      </c>
      <c r="AI271">
        <v>14082378</v>
      </c>
      <c r="AJ271">
        <v>11120261</v>
      </c>
      <c r="AK271">
        <v>11776796</v>
      </c>
      <c r="AL271">
        <v>14068568</v>
      </c>
      <c r="AM271">
        <v>14039955</v>
      </c>
    </row>
    <row r="272" spans="1:39" x14ac:dyDescent="0.3">
      <c r="A272" t="s">
        <v>1915</v>
      </c>
      <c r="B272" t="s">
        <v>4278</v>
      </c>
      <c r="C272" t="str">
        <f t="shared" si="42"/>
        <v>MGDG O-  23:1_4:0</v>
      </c>
      <c r="D272" t="str">
        <f t="shared" si="39"/>
        <v xml:space="preserve">  23:1_4:0</v>
      </c>
      <c r="E272" t="str" cm="1">
        <f t="array" ref="E272:F272">_xlfn.TEXTSPLIT(D272,"_")</f>
        <v xml:space="preserve">  23:1</v>
      </c>
      <c r="F272" t="str">
        <v>4:0</v>
      </c>
      <c r="I272" cm="1">
        <f t="array" ref="I272:J272">IF(ISBLANK(E272), "", VALUE(_xlfn.TEXTSPLIT(E272,":")))</f>
        <v>23</v>
      </c>
      <c r="J272">
        <v>1</v>
      </c>
      <c r="L272" cm="1">
        <f t="array" ref="L272:M272">IF(ISBLANK(F272), "", VALUE(_xlfn.TEXTSPLIT(F272,":")))</f>
        <v>4</v>
      </c>
      <c r="M272">
        <v>0</v>
      </c>
      <c r="O272" t="str" cm="1">
        <f t="array" ref="O272">IF(ISBLANK(G272), "", VALUE(_xlfn.TEXTSPLIT(G272,":")))</f>
        <v/>
      </c>
      <c r="Q272" t="str" cm="1">
        <f t="array" ref="Q272">IF(ISBLANK(H272), "", VALUE(_xlfn.TEXTSPLIT(H272,":")))</f>
        <v/>
      </c>
      <c r="S272">
        <f t="shared" si="43"/>
        <v>27</v>
      </c>
      <c r="T272">
        <f t="shared" si="44"/>
        <v>1</v>
      </c>
      <c r="U272">
        <f t="shared" si="45"/>
        <v>0</v>
      </c>
      <c r="V272" t="str">
        <f t="shared" si="46"/>
        <v>:0O</v>
      </c>
      <c r="W272" t="str">
        <f t="shared" si="47"/>
        <v>27:1</v>
      </c>
      <c r="X272" t="str">
        <f t="shared" si="40"/>
        <v>MGDG O- 27:1</v>
      </c>
      <c r="Y272" t="str">
        <f t="shared" si="41"/>
        <v>MGDG O-</v>
      </c>
      <c r="Z272" t="s">
        <v>204</v>
      </c>
      <c r="AA272" t="s">
        <v>1916</v>
      </c>
      <c r="AB272">
        <v>9073545</v>
      </c>
      <c r="AC272">
        <v>13716416</v>
      </c>
      <c r="AD272">
        <v>14192522</v>
      </c>
      <c r="AE272">
        <v>6733497</v>
      </c>
      <c r="AF272">
        <v>8974735</v>
      </c>
      <c r="AG272">
        <v>7582224</v>
      </c>
      <c r="AH272">
        <v>14298091</v>
      </c>
      <c r="AI272">
        <v>20733165</v>
      </c>
      <c r="AJ272">
        <v>13178260</v>
      </c>
      <c r="AK272">
        <v>11265431</v>
      </c>
      <c r="AL272">
        <v>15175346</v>
      </c>
      <c r="AM272">
        <v>14082593</v>
      </c>
    </row>
    <row r="273" spans="1:39" x14ac:dyDescent="0.3">
      <c r="A273" t="s">
        <v>2247</v>
      </c>
      <c r="B273" t="s">
        <v>4279</v>
      </c>
      <c r="C273" t="str">
        <f t="shared" si="42"/>
        <v>MGDG O-  8:0_21:4</v>
      </c>
      <c r="D273" t="str">
        <f t="shared" si="39"/>
        <v xml:space="preserve">  8:0_21:4</v>
      </c>
      <c r="E273" t="str" cm="1">
        <f t="array" ref="E273:F273">_xlfn.TEXTSPLIT(D273,"_")</f>
        <v xml:space="preserve">  8:0</v>
      </c>
      <c r="F273" t="str">
        <v>21:4</v>
      </c>
      <c r="I273" cm="1">
        <f t="array" ref="I273:J273">IF(ISBLANK(E273), "", VALUE(_xlfn.TEXTSPLIT(E273,":")))</f>
        <v>8</v>
      </c>
      <c r="J273">
        <v>0</v>
      </c>
      <c r="L273" cm="1">
        <f t="array" ref="L273:M273">IF(ISBLANK(F273), "", VALUE(_xlfn.TEXTSPLIT(F273,":")))</f>
        <v>21</v>
      </c>
      <c r="M273">
        <v>4</v>
      </c>
      <c r="O273" t="str" cm="1">
        <f t="array" ref="O273">IF(ISBLANK(G273), "", VALUE(_xlfn.TEXTSPLIT(G273,":")))</f>
        <v/>
      </c>
      <c r="Q273" t="str" cm="1">
        <f t="array" ref="Q273">IF(ISBLANK(H273), "", VALUE(_xlfn.TEXTSPLIT(H273,":")))</f>
        <v/>
      </c>
      <c r="S273">
        <f t="shared" si="43"/>
        <v>29</v>
      </c>
      <c r="T273">
        <f t="shared" si="44"/>
        <v>4</v>
      </c>
      <c r="U273">
        <f t="shared" si="45"/>
        <v>0</v>
      </c>
      <c r="V273" t="str">
        <f t="shared" si="46"/>
        <v>:0O</v>
      </c>
      <c r="W273" t="str">
        <f t="shared" si="47"/>
        <v>29:4</v>
      </c>
      <c r="X273" t="str">
        <f t="shared" si="40"/>
        <v>MGDG O- 29:4</v>
      </c>
      <c r="Y273" t="str">
        <f t="shared" si="41"/>
        <v>MGDG O-</v>
      </c>
      <c r="Z273" t="s">
        <v>204</v>
      </c>
      <c r="AA273" t="s">
        <v>2248</v>
      </c>
      <c r="AB273">
        <v>1438956</v>
      </c>
      <c r="AC273">
        <v>1747206</v>
      </c>
      <c r="AD273">
        <v>1641289</v>
      </c>
      <c r="AE273">
        <v>1233509</v>
      </c>
      <c r="AF273">
        <v>1200354</v>
      </c>
      <c r="AG273">
        <v>1185500</v>
      </c>
      <c r="AH273">
        <v>1360126</v>
      </c>
      <c r="AI273">
        <v>1523494</v>
      </c>
      <c r="AJ273">
        <v>1727273</v>
      </c>
      <c r="AK273">
        <v>1598241</v>
      </c>
      <c r="AL273">
        <v>1360055</v>
      </c>
      <c r="AM273">
        <v>1711816</v>
      </c>
    </row>
    <row r="274" spans="1:39" x14ac:dyDescent="0.3">
      <c r="A274" t="s">
        <v>2466</v>
      </c>
      <c r="B274" t="s">
        <v>4280</v>
      </c>
      <c r="C274" t="str">
        <f t="shared" si="42"/>
        <v>MGDG O-  8:0_22:3</v>
      </c>
      <c r="D274" t="str">
        <f t="shared" si="39"/>
        <v xml:space="preserve">  8:0_22:3</v>
      </c>
      <c r="E274" t="str" cm="1">
        <f t="array" ref="E274:F274">_xlfn.TEXTSPLIT(D274,"_")</f>
        <v xml:space="preserve">  8:0</v>
      </c>
      <c r="F274" t="str">
        <v>22:3</v>
      </c>
      <c r="I274" cm="1">
        <f t="array" ref="I274:J274">IF(ISBLANK(E274), "", VALUE(_xlfn.TEXTSPLIT(E274,":")))</f>
        <v>8</v>
      </c>
      <c r="J274">
        <v>0</v>
      </c>
      <c r="L274" cm="1">
        <f t="array" ref="L274:M274">IF(ISBLANK(F274), "", VALUE(_xlfn.TEXTSPLIT(F274,":")))</f>
        <v>22</v>
      </c>
      <c r="M274">
        <v>3</v>
      </c>
      <c r="O274" t="str" cm="1">
        <f t="array" ref="O274">IF(ISBLANK(G274), "", VALUE(_xlfn.TEXTSPLIT(G274,":")))</f>
        <v/>
      </c>
      <c r="Q274" t="str" cm="1">
        <f t="array" ref="Q274">IF(ISBLANK(H274), "", VALUE(_xlfn.TEXTSPLIT(H274,":")))</f>
        <v/>
      </c>
      <c r="S274">
        <f t="shared" si="43"/>
        <v>30</v>
      </c>
      <c r="T274">
        <f t="shared" si="44"/>
        <v>3</v>
      </c>
      <c r="U274">
        <f t="shared" si="45"/>
        <v>0</v>
      </c>
      <c r="V274" t="str">
        <f t="shared" si="46"/>
        <v>:0O</v>
      </c>
      <c r="W274" t="str">
        <f t="shared" si="47"/>
        <v>30:3</v>
      </c>
      <c r="X274" t="str">
        <f t="shared" si="40"/>
        <v>MGDG O- 30:3</v>
      </c>
      <c r="Y274" t="str">
        <f t="shared" si="41"/>
        <v>MGDG O-</v>
      </c>
      <c r="Z274" t="s">
        <v>204</v>
      </c>
      <c r="AA274" t="s">
        <v>2467</v>
      </c>
      <c r="AB274">
        <v>1169820</v>
      </c>
      <c r="AC274">
        <v>882160</v>
      </c>
      <c r="AD274">
        <v>699842</v>
      </c>
      <c r="AE274">
        <v>848941</v>
      </c>
      <c r="AF274">
        <v>912054</v>
      </c>
      <c r="AG274">
        <v>628684</v>
      </c>
      <c r="AH274">
        <v>1254841</v>
      </c>
      <c r="AI274">
        <v>1113541</v>
      </c>
      <c r="AJ274">
        <v>1248339</v>
      </c>
      <c r="AK274">
        <v>1006401</v>
      </c>
      <c r="AL274">
        <v>998376</v>
      </c>
      <c r="AM274">
        <v>800348</v>
      </c>
    </row>
    <row r="275" spans="1:39" x14ac:dyDescent="0.3">
      <c r="A275" t="s">
        <v>1867</v>
      </c>
      <c r="B275" t="s">
        <v>4281</v>
      </c>
      <c r="C275" t="str">
        <f t="shared" si="42"/>
        <v>MGDG O-  8:0_19:3</v>
      </c>
      <c r="D275" t="str">
        <f t="shared" si="39"/>
        <v xml:space="preserve">  8:0_19:3</v>
      </c>
      <c r="E275" t="str" cm="1">
        <f t="array" ref="E275:F275">_xlfn.TEXTSPLIT(D275,"_")</f>
        <v xml:space="preserve">  8:0</v>
      </c>
      <c r="F275" t="str">
        <v>19:3</v>
      </c>
      <c r="I275" cm="1">
        <f t="array" ref="I275:J275">IF(ISBLANK(E275), "", VALUE(_xlfn.TEXTSPLIT(E275,":")))</f>
        <v>8</v>
      </c>
      <c r="J275">
        <v>0</v>
      </c>
      <c r="L275" cm="1">
        <f t="array" ref="L275:M275">IF(ISBLANK(F275), "", VALUE(_xlfn.TEXTSPLIT(F275,":")))</f>
        <v>19</v>
      </c>
      <c r="M275">
        <v>3</v>
      </c>
      <c r="O275" t="str" cm="1">
        <f t="array" ref="O275">IF(ISBLANK(G275), "", VALUE(_xlfn.TEXTSPLIT(G275,":")))</f>
        <v/>
      </c>
      <c r="Q275" t="str" cm="1">
        <f t="array" ref="Q275">IF(ISBLANK(H275), "", VALUE(_xlfn.TEXTSPLIT(H275,":")))</f>
        <v/>
      </c>
      <c r="S275">
        <f t="shared" si="43"/>
        <v>27</v>
      </c>
      <c r="T275">
        <f t="shared" si="44"/>
        <v>3</v>
      </c>
      <c r="U275">
        <f t="shared" si="45"/>
        <v>0</v>
      </c>
      <c r="V275" t="str">
        <f t="shared" si="46"/>
        <v>:0O</v>
      </c>
      <c r="W275" t="str">
        <f t="shared" si="47"/>
        <v>27:3</v>
      </c>
      <c r="X275" t="str">
        <f t="shared" si="40"/>
        <v>MGDG O- 27:3</v>
      </c>
      <c r="Y275" t="str">
        <f t="shared" si="41"/>
        <v>MGDG O-</v>
      </c>
      <c r="Z275" t="s">
        <v>204</v>
      </c>
      <c r="AA275" t="s">
        <v>1868</v>
      </c>
      <c r="AB275">
        <v>89602</v>
      </c>
      <c r="AC275">
        <v>111889</v>
      </c>
      <c r="AD275">
        <v>96315</v>
      </c>
      <c r="AE275">
        <v>226567</v>
      </c>
      <c r="AF275">
        <v>281626</v>
      </c>
      <c r="AG275">
        <v>150830</v>
      </c>
      <c r="AH275">
        <v>258210</v>
      </c>
      <c r="AI275">
        <v>252183</v>
      </c>
      <c r="AJ275">
        <v>185578</v>
      </c>
      <c r="AK275">
        <v>312937</v>
      </c>
      <c r="AL275">
        <v>275134</v>
      </c>
      <c r="AM275">
        <v>155712</v>
      </c>
    </row>
    <row r="276" spans="1:39" x14ac:dyDescent="0.3">
      <c r="A276" t="s">
        <v>1664</v>
      </c>
      <c r="B276" t="s">
        <v>4282</v>
      </c>
      <c r="C276" t="str">
        <f t="shared" si="42"/>
        <v>MGDG O-  8:0_18:2</v>
      </c>
      <c r="D276" t="str">
        <f t="shared" si="39"/>
        <v xml:space="preserve">  8:0_18:2</v>
      </c>
      <c r="E276" t="str" cm="1">
        <f t="array" ref="E276:F276">_xlfn.TEXTSPLIT(D276,"_")</f>
        <v xml:space="preserve">  8:0</v>
      </c>
      <c r="F276" t="str">
        <v>18:2</v>
      </c>
      <c r="I276" cm="1">
        <f t="array" ref="I276:J276">IF(ISBLANK(E276), "", VALUE(_xlfn.TEXTSPLIT(E276,":")))</f>
        <v>8</v>
      </c>
      <c r="J276">
        <v>0</v>
      </c>
      <c r="L276" cm="1">
        <f t="array" ref="L276:M276">IF(ISBLANK(F276), "", VALUE(_xlfn.TEXTSPLIT(F276,":")))</f>
        <v>18</v>
      </c>
      <c r="M276">
        <v>2</v>
      </c>
      <c r="O276" t="str" cm="1">
        <f t="array" ref="O276">IF(ISBLANK(G276), "", VALUE(_xlfn.TEXTSPLIT(G276,":")))</f>
        <v/>
      </c>
      <c r="Q276" t="str" cm="1">
        <f t="array" ref="Q276">IF(ISBLANK(H276), "", VALUE(_xlfn.TEXTSPLIT(H276,":")))</f>
        <v/>
      </c>
      <c r="S276">
        <f t="shared" si="43"/>
        <v>26</v>
      </c>
      <c r="T276">
        <f t="shared" si="44"/>
        <v>2</v>
      </c>
      <c r="U276">
        <f t="shared" si="45"/>
        <v>0</v>
      </c>
      <c r="V276" t="str">
        <f t="shared" si="46"/>
        <v>:0O</v>
      </c>
      <c r="W276" t="str">
        <f t="shared" si="47"/>
        <v>26:2</v>
      </c>
      <c r="X276" t="str">
        <f t="shared" si="40"/>
        <v>MGDG O- 26:2</v>
      </c>
      <c r="Y276" t="str">
        <f t="shared" si="41"/>
        <v>MGDG O-</v>
      </c>
      <c r="Z276" t="s">
        <v>204</v>
      </c>
      <c r="AA276" t="s">
        <v>1665</v>
      </c>
      <c r="AB276">
        <v>26166</v>
      </c>
      <c r="AC276">
        <v>66205</v>
      </c>
      <c r="AD276">
        <v>20324</v>
      </c>
      <c r="AE276">
        <v>47511</v>
      </c>
      <c r="AF276">
        <v>48478</v>
      </c>
      <c r="AG276">
        <v>0</v>
      </c>
      <c r="AH276">
        <v>36532</v>
      </c>
      <c r="AI276">
        <v>35145</v>
      </c>
      <c r="AJ276">
        <v>48177</v>
      </c>
      <c r="AK276">
        <v>73969</v>
      </c>
      <c r="AL276">
        <v>87491</v>
      </c>
      <c r="AM276">
        <v>146929</v>
      </c>
    </row>
    <row r="277" spans="1:39" x14ac:dyDescent="0.3">
      <c r="A277" t="s">
        <v>2060</v>
      </c>
      <c r="B277" t="s">
        <v>4283</v>
      </c>
      <c r="C277" t="str">
        <f t="shared" si="42"/>
        <v>MGDG O-  8:0_20:4</v>
      </c>
      <c r="D277" t="str">
        <f t="shared" si="39"/>
        <v xml:space="preserve">  8:0_20:4</v>
      </c>
      <c r="E277" t="str" cm="1">
        <f t="array" ref="E277:F277">_xlfn.TEXTSPLIT(D277,"_")</f>
        <v xml:space="preserve">  8:0</v>
      </c>
      <c r="F277" t="str">
        <v>20:4</v>
      </c>
      <c r="I277" cm="1">
        <f t="array" ref="I277:J277">IF(ISBLANK(E277), "", VALUE(_xlfn.TEXTSPLIT(E277,":")))</f>
        <v>8</v>
      </c>
      <c r="J277">
        <v>0</v>
      </c>
      <c r="L277" cm="1">
        <f t="array" ref="L277:M277">IF(ISBLANK(F277), "", VALUE(_xlfn.TEXTSPLIT(F277,":")))</f>
        <v>20</v>
      </c>
      <c r="M277">
        <v>4</v>
      </c>
      <c r="O277" t="str" cm="1">
        <f t="array" ref="O277">IF(ISBLANK(G277), "", VALUE(_xlfn.TEXTSPLIT(G277,":")))</f>
        <v/>
      </c>
      <c r="Q277" t="str" cm="1">
        <f t="array" ref="Q277">IF(ISBLANK(H277), "", VALUE(_xlfn.TEXTSPLIT(H277,":")))</f>
        <v/>
      </c>
      <c r="S277">
        <f t="shared" si="43"/>
        <v>28</v>
      </c>
      <c r="T277">
        <f t="shared" si="44"/>
        <v>4</v>
      </c>
      <c r="U277">
        <f t="shared" si="45"/>
        <v>0</v>
      </c>
      <c r="V277" t="str">
        <f t="shared" si="46"/>
        <v>:0O</v>
      </c>
      <c r="W277" t="str">
        <f t="shared" si="47"/>
        <v>28:4</v>
      </c>
      <c r="X277" t="str">
        <f t="shared" si="40"/>
        <v>MGDG O- 28:4</v>
      </c>
      <c r="Y277" t="str">
        <f t="shared" si="41"/>
        <v>MGDG O-</v>
      </c>
      <c r="Z277" t="s">
        <v>204</v>
      </c>
      <c r="AA277" t="s">
        <v>2061</v>
      </c>
      <c r="AB277">
        <v>174460</v>
      </c>
      <c r="AC277">
        <v>326089</v>
      </c>
      <c r="AD277">
        <v>315377</v>
      </c>
      <c r="AE277">
        <v>278268</v>
      </c>
      <c r="AF277">
        <v>284208</v>
      </c>
      <c r="AG277">
        <v>279043</v>
      </c>
      <c r="AH277">
        <v>472951</v>
      </c>
      <c r="AI277">
        <v>571900</v>
      </c>
      <c r="AJ277">
        <v>560759</v>
      </c>
      <c r="AK277">
        <v>529517</v>
      </c>
      <c r="AL277">
        <v>460833</v>
      </c>
      <c r="AM277">
        <v>528644</v>
      </c>
    </row>
    <row r="278" spans="1:39" x14ac:dyDescent="0.3">
      <c r="A278" t="s">
        <v>1648</v>
      </c>
      <c r="B278" t="s">
        <v>4284</v>
      </c>
      <c r="C278" t="str">
        <f t="shared" si="42"/>
        <v>MGDG O-  8:0_18:4</v>
      </c>
      <c r="D278" t="str">
        <f t="shared" si="39"/>
        <v xml:space="preserve">  8:0_18:4</v>
      </c>
      <c r="E278" t="str" cm="1">
        <f t="array" ref="E278:F278">_xlfn.TEXTSPLIT(D278,"_")</f>
        <v xml:space="preserve">  8:0</v>
      </c>
      <c r="F278" t="str">
        <v>18:4</v>
      </c>
      <c r="I278" cm="1">
        <f t="array" ref="I278:J278">IF(ISBLANK(E278), "", VALUE(_xlfn.TEXTSPLIT(E278,":")))</f>
        <v>8</v>
      </c>
      <c r="J278">
        <v>0</v>
      </c>
      <c r="L278" cm="1">
        <f t="array" ref="L278:M278">IF(ISBLANK(F278), "", VALUE(_xlfn.TEXTSPLIT(F278,":")))</f>
        <v>18</v>
      </c>
      <c r="M278">
        <v>4</v>
      </c>
      <c r="O278" t="str" cm="1">
        <f t="array" ref="O278">IF(ISBLANK(G278), "", VALUE(_xlfn.TEXTSPLIT(G278,":")))</f>
        <v/>
      </c>
      <c r="Q278" t="str" cm="1">
        <f t="array" ref="Q278">IF(ISBLANK(H278), "", VALUE(_xlfn.TEXTSPLIT(H278,":")))</f>
        <v/>
      </c>
      <c r="S278">
        <f t="shared" si="43"/>
        <v>26</v>
      </c>
      <c r="T278">
        <f t="shared" si="44"/>
        <v>4</v>
      </c>
      <c r="U278">
        <f t="shared" si="45"/>
        <v>0</v>
      </c>
      <c r="V278" t="str">
        <f t="shared" si="46"/>
        <v>:0O</v>
      </c>
      <c r="W278" t="str">
        <f t="shared" si="47"/>
        <v>26:4</v>
      </c>
      <c r="X278" t="str">
        <f t="shared" si="40"/>
        <v>MGDG O- 26:4</v>
      </c>
      <c r="Y278" t="str">
        <f t="shared" si="41"/>
        <v>MGDG O-</v>
      </c>
      <c r="Z278" t="s">
        <v>204</v>
      </c>
      <c r="AA278" t="s">
        <v>1649</v>
      </c>
      <c r="AB278">
        <v>0</v>
      </c>
      <c r="AC278">
        <v>9515</v>
      </c>
      <c r="AD278">
        <v>59187</v>
      </c>
      <c r="AE278">
        <v>19758</v>
      </c>
      <c r="AF278">
        <v>0</v>
      </c>
      <c r="AG278">
        <v>20901</v>
      </c>
      <c r="AH278">
        <v>20417</v>
      </c>
      <c r="AI278">
        <v>47002</v>
      </c>
      <c r="AJ278">
        <v>80212</v>
      </c>
      <c r="AK278">
        <v>37073</v>
      </c>
      <c r="AL278">
        <v>15570</v>
      </c>
      <c r="AM278">
        <v>80403</v>
      </c>
    </row>
    <row r="279" spans="1:39" x14ac:dyDescent="0.3">
      <c r="A279" t="s">
        <v>2275</v>
      </c>
      <c r="B279" t="s">
        <v>4285</v>
      </c>
      <c r="C279" t="str">
        <f t="shared" si="42"/>
        <v>MGDG O-  8:0_21:3</v>
      </c>
      <c r="D279" t="str">
        <f t="shared" si="39"/>
        <v xml:space="preserve">  8:0_21:3</v>
      </c>
      <c r="E279" t="str" cm="1">
        <f t="array" ref="E279:F279">_xlfn.TEXTSPLIT(D279,"_")</f>
        <v xml:space="preserve">  8:0</v>
      </c>
      <c r="F279" t="str">
        <v>21:3</v>
      </c>
      <c r="I279" cm="1">
        <f t="array" ref="I279:J279">IF(ISBLANK(E279), "", VALUE(_xlfn.TEXTSPLIT(E279,":")))</f>
        <v>8</v>
      </c>
      <c r="J279">
        <v>0</v>
      </c>
      <c r="L279" cm="1">
        <f t="array" ref="L279:M279">IF(ISBLANK(F279), "", VALUE(_xlfn.TEXTSPLIT(F279,":")))</f>
        <v>21</v>
      </c>
      <c r="M279">
        <v>3</v>
      </c>
      <c r="O279" t="str" cm="1">
        <f t="array" ref="O279">IF(ISBLANK(G279), "", VALUE(_xlfn.TEXTSPLIT(G279,":")))</f>
        <v/>
      </c>
      <c r="Q279" t="str" cm="1">
        <f t="array" ref="Q279">IF(ISBLANK(H279), "", VALUE(_xlfn.TEXTSPLIT(H279,":")))</f>
        <v/>
      </c>
      <c r="S279">
        <f t="shared" si="43"/>
        <v>29</v>
      </c>
      <c r="T279">
        <f t="shared" si="44"/>
        <v>3</v>
      </c>
      <c r="U279">
        <f t="shared" si="45"/>
        <v>0</v>
      </c>
      <c r="V279" t="str">
        <f t="shared" si="46"/>
        <v>:0O</v>
      </c>
      <c r="W279" t="str">
        <f t="shared" si="47"/>
        <v>29:3</v>
      </c>
      <c r="X279" t="str">
        <f t="shared" si="40"/>
        <v>MGDG O- 29:3</v>
      </c>
      <c r="Y279" t="str">
        <f t="shared" si="41"/>
        <v>MGDG O-</v>
      </c>
      <c r="Z279" t="s">
        <v>204</v>
      </c>
      <c r="AA279" t="s">
        <v>2276</v>
      </c>
      <c r="AB279">
        <v>3599548</v>
      </c>
      <c r="AC279">
        <v>4133172</v>
      </c>
      <c r="AD279">
        <v>2993849</v>
      </c>
      <c r="AE279">
        <v>3327844</v>
      </c>
      <c r="AF279">
        <v>3237655</v>
      </c>
      <c r="AG279">
        <v>3260026</v>
      </c>
      <c r="AH279">
        <v>4263635</v>
      </c>
      <c r="AI279">
        <v>4219420</v>
      </c>
      <c r="AJ279">
        <v>5464222</v>
      </c>
      <c r="AK279">
        <v>3540128</v>
      </c>
      <c r="AL279">
        <v>4125057</v>
      </c>
      <c r="AM279">
        <v>3113079</v>
      </c>
    </row>
    <row r="280" spans="1:39" x14ac:dyDescent="0.3">
      <c r="A280" t="s">
        <v>1664</v>
      </c>
      <c r="B280" t="s">
        <v>4282</v>
      </c>
      <c r="C280" t="str">
        <f t="shared" si="42"/>
        <v>MGDG O-  8:0_18:2</v>
      </c>
      <c r="D280" t="str">
        <f t="shared" si="39"/>
        <v xml:space="preserve">  8:0_18:2</v>
      </c>
      <c r="E280" t="str" cm="1">
        <f t="array" ref="E280:F280">_xlfn.TEXTSPLIT(D280,"_")</f>
        <v xml:space="preserve">  8:0</v>
      </c>
      <c r="F280" t="str">
        <v>18:2</v>
      </c>
      <c r="I280" cm="1">
        <f t="array" ref="I280:J280">IF(ISBLANK(E280), "", VALUE(_xlfn.TEXTSPLIT(E280,":")))</f>
        <v>8</v>
      </c>
      <c r="J280">
        <v>0</v>
      </c>
      <c r="L280" cm="1">
        <f t="array" ref="L280:M280">IF(ISBLANK(F280), "", VALUE(_xlfn.TEXTSPLIT(F280,":")))</f>
        <v>18</v>
      </c>
      <c r="M280">
        <v>2</v>
      </c>
      <c r="O280" t="str" cm="1">
        <f t="array" ref="O280">IF(ISBLANK(G280), "", VALUE(_xlfn.TEXTSPLIT(G280,":")))</f>
        <v/>
      </c>
      <c r="Q280" t="str" cm="1">
        <f t="array" ref="Q280">IF(ISBLANK(H280), "", VALUE(_xlfn.TEXTSPLIT(H280,":")))</f>
        <v/>
      </c>
      <c r="S280">
        <f t="shared" si="43"/>
        <v>26</v>
      </c>
      <c r="T280">
        <f t="shared" si="44"/>
        <v>2</v>
      </c>
      <c r="U280">
        <f t="shared" si="45"/>
        <v>0</v>
      </c>
      <c r="V280" t="str">
        <f t="shared" si="46"/>
        <v>:0O</v>
      </c>
      <c r="W280" t="str">
        <f t="shared" si="47"/>
        <v>26:2</v>
      </c>
      <c r="X280" t="str">
        <f t="shared" si="40"/>
        <v>MGDG O- 26:2</v>
      </c>
      <c r="Y280" t="str">
        <f t="shared" si="41"/>
        <v>MGDG O-</v>
      </c>
      <c r="Z280" t="s">
        <v>204</v>
      </c>
      <c r="AA280" t="s">
        <v>1665</v>
      </c>
      <c r="AB280">
        <v>118579</v>
      </c>
      <c r="AC280">
        <v>149984</v>
      </c>
      <c r="AD280">
        <v>34127</v>
      </c>
      <c r="AE280">
        <v>37073</v>
      </c>
      <c r="AF280">
        <v>141033</v>
      </c>
      <c r="AG280">
        <v>87806</v>
      </c>
      <c r="AH280">
        <v>154562</v>
      </c>
      <c r="AI280">
        <v>119212</v>
      </c>
      <c r="AJ280">
        <v>260807</v>
      </c>
      <c r="AK280">
        <v>132402</v>
      </c>
      <c r="AL280">
        <v>149882</v>
      </c>
      <c r="AM280">
        <v>148483</v>
      </c>
    </row>
    <row r="281" spans="1:39" x14ac:dyDescent="0.3">
      <c r="A281" t="s">
        <v>2822</v>
      </c>
      <c r="B281" t="s">
        <v>4286</v>
      </c>
      <c r="C281" t="str">
        <f t="shared" ref="C281:C344" si="48">IF( ISNUMBER( SEARCH("w/o MS2",B281)), SUBSTITUTE(B281,"w/o MS2: ",""), " ")</f>
        <v>MGDG O-  15:2_18:5</v>
      </c>
      <c r="D281" t="str">
        <f t="shared" si="39"/>
        <v xml:space="preserve">  15:2_18:5</v>
      </c>
      <c r="E281" t="str" cm="1">
        <f t="array" ref="E281:F281">_xlfn.TEXTSPLIT(D281,"_")</f>
        <v xml:space="preserve">  15:2</v>
      </c>
      <c r="F281" t="str">
        <v>18:5</v>
      </c>
      <c r="I281" cm="1">
        <f t="array" ref="I281:J281">IF(ISBLANK(E281), "", VALUE(_xlfn.TEXTSPLIT(E281,":")))</f>
        <v>15</v>
      </c>
      <c r="J281">
        <v>2</v>
      </c>
      <c r="L281" cm="1">
        <f t="array" ref="L281:M281">IF(ISBLANK(F281), "", VALUE(_xlfn.TEXTSPLIT(F281,":")))</f>
        <v>18</v>
      </c>
      <c r="M281">
        <v>5</v>
      </c>
      <c r="O281" t="str" cm="1">
        <f t="array" ref="O281">IF(ISBLANK(G281), "", VALUE(_xlfn.TEXTSPLIT(G281,":")))</f>
        <v/>
      </c>
      <c r="Q281" t="str" cm="1">
        <f t="array" ref="Q281">IF(ISBLANK(H281), "", VALUE(_xlfn.TEXTSPLIT(H281,":")))</f>
        <v/>
      </c>
      <c r="S281">
        <f t="shared" ref="S281:S344" si="49">SUM(I281,L281,O281,Q281)</f>
        <v>33</v>
      </c>
      <c r="T281">
        <f t="shared" ref="T281:T344" si="50">SUM(J281,M281,P281,R281)</f>
        <v>7</v>
      </c>
      <c r="U281">
        <f t="shared" ref="U281:U344" si="51">SUM(K281,N281)</f>
        <v>0</v>
      </c>
      <c r="V281" t="str">
        <f t="shared" ref="V281:V344" si="52">_xlfn.CONCAT(":",U281,"O")</f>
        <v>:0O</v>
      </c>
      <c r="W281" t="str">
        <f t="shared" ref="W281:W344" si="53">IF(ISNUMBER(S281),_xlfn.CONCAT(S281,":",T281,IF(U281&gt;0,V281,""),""))</f>
        <v>33:7</v>
      </c>
      <c r="X281" t="str">
        <f t="shared" ref="X281:X344" si="54">IF(ISNUMBER(S281),_xlfn.CONCAT(Y281," ",W281), A281)</f>
        <v>MGDG O- 33:7</v>
      </c>
      <c r="Y281" t="str">
        <f t="shared" ref="Y281:Y344" si="55">_xlfn.TEXTBEFORE(C281, "  ")</f>
        <v>MGDG O-</v>
      </c>
      <c r="Z281" t="s">
        <v>204</v>
      </c>
      <c r="AA281" t="s">
        <v>2823</v>
      </c>
      <c r="AB281">
        <v>243565</v>
      </c>
      <c r="AC281">
        <v>391413</v>
      </c>
      <c r="AD281">
        <v>139549</v>
      </c>
      <c r="AE281">
        <v>237055</v>
      </c>
      <c r="AF281">
        <v>421508</v>
      </c>
      <c r="AG281">
        <v>551253</v>
      </c>
      <c r="AH281">
        <v>299104</v>
      </c>
      <c r="AI281">
        <v>211162</v>
      </c>
      <c r="AJ281">
        <v>372439</v>
      </c>
      <c r="AK281">
        <v>301313</v>
      </c>
      <c r="AL281">
        <v>407678</v>
      </c>
      <c r="AM281">
        <v>392953</v>
      </c>
    </row>
    <row r="282" spans="1:39" x14ac:dyDescent="0.3">
      <c r="A282" t="s">
        <v>1849</v>
      </c>
      <c r="B282" t="s">
        <v>4287</v>
      </c>
      <c r="C282" t="str">
        <f t="shared" si="48"/>
        <v>MGDG O-  8:0_19:4</v>
      </c>
      <c r="D282" t="str">
        <f t="shared" si="39"/>
        <v xml:space="preserve">  8:0_19:4</v>
      </c>
      <c r="E282" t="str" cm="1">
        <f t="array" ref="E282:F282">_xlfn.TEXTSPLIT(D282,"_")</f>
        <v xml:space="preserve">  8:0</v>
      </c>
      <c r="F282" t="str">
        <v>19:4</v>
      </c>
      <c r="I282" cm="1">
        <f t="array" ref="I282:J282">IF(ISBLANK(E282), "", VALUE(_xlfn.TEXTSPLIT(E282,":")))</f>
        <v>8</v>
      </c>
      <c r="J282">
        <v>0</v>
      </c>
      <c r="L282" cm="1">
        <f t="array" ref="L282:M282">IF(ISBLANK(F282), "", VALUE(_xlfn.TEXTSPLIT(F282,":")))</f>
        <v>19</v>
      </c>
      <c r="M282">
        <v>4</v>
      </c>
      <c r="O282" t="str" cm="1">
        <f t="array" ref="O282">IF(ISBLANK(G282), "", VALUE(_xlfn.TEXTSPLIT(G282,":")))</f>
        <v/>
      </c>
      <c r="Q282" t="str" cm="1">
        <f t="array" ref="Q282">IF(ISBLANK(H282), "", VALUE(_xlfn.TEXTSPLIT(H282,":")))</f>
        <v/>
      </c>
      <c r="S282">
        <f t="shared" si="49"/>
        <v>27</v>
      </c>
      <c r="T282">
        <f t="shared" si="50"/>
        <v>4</v>
      </c>
      <c r="U282">
        <f t="shared" si="51"/>
        <v>0</v>
      </c>
      <c r="V282" t="str">
        <f t="shared" si="52"/>
        <v>:0O</v>
      </c>
      <c r="W282" t="str">
        <f t="shared" si="53"/>
        <v>27:4</v>
      </c>
      <c r="X282" t="str">
        <f t="shared" si="54"/>
        <v>MGDG O- 27:4</v>
      </c>
      <c r="Y282" t="str">
        <f t="shared" si="55"/>
        <v>MGDG O-</v>
      </c>
      <c r="Z282" t="s">
        <v>204</v>
      </c>
      <c r="AA282" t="s">
        <v>1850</v>
      </c>
      <c r="AB282">
        <v>86259</v>
      </c>
      <c r="AC282">
        <v>87362</v>
      </c>
      <c r="AD282">
        <v>170264</v>
      </c>
      <c r="AE282">
        <v>193876</v>
      </c>
      <c r="AF282">
        <v>163260</v>
      </c>
      <c r="AG282">
        <v>146663</v>
      </c>
      <c r="AH282">
        <v>371993</v>
      </c>
      <c r="AI282">
        <v>401471</v>
      </c>
      <c r="AJ282">
        <v>322209</v>
      </c>
      <c r="AK282">
        <v>404836</v>
      </c>
      <c r="AL282">
        <v>382025</v>
      </c>
      <c r="AM282">
        <v>411339</v>
      </c>
    </row>
    <row r="283" spans="1:39" x14ac:dyDescent="0.3">
      <c r="A283" t="s">
        <v>2685</v>
      </c>
      <c r="B283" t="s">
        <v>4288</v>
      </c>
      <c r="C283" t="str">
        <f t="shared" si="48"/>
        <v>MGDG O-  15:3_17:4</v>
      </c>
      <c r="D283" t="str">
        <f t="shared" si="39"/>
        <v xml:space="preserve">  15:3_17:4</v>
      </c>
      <c r="E283" t="str" cm="1">
        <f t="array" ref="E283:F283">_xlfn.TEXTSPLIT(D283,"_")</f>
        <v xml:space="preserve">  15:3</v>
      </c>
      <c r="F283" t="str">
        <v>17:4</v>
      </c>
      <c r="I283" cm="1">
        <f t="array" ref="I283:J283">IF(ISBLANK(E283), "", VALUE(_xlfn.TEXTSPLIT(E283,":")))</f>
        <v>15</v>
      </c>
      <c r="J283">
        <v>3</v>
      </c>
      <c r="L283" cm="1">
        <f t="array" ref="L283:M283">IF(ISBLANK(F283), "", VALUE(_xlfn.TEXTSPLIT(F283,":")))</f>
        <v>17</v>
      </c>
      <c r="M283">
        <v>4</v>
      </c>
      <c r="O283" t="str" cm="1">
        <f t="array" ref="O283">IF(ISBLANK(G283), "", VALUE(_xlfn.TEXTSPLIT(G283,":")))</f>
        <v/>
      </c>
      <c r="Q283" t="str" cm="1">
        <f t="array" ref="Q283">IF(ISBLANK(H283), "", VALUE(_xlfn.TEXTSPLIT(H283,":")))</f>
        <v/>
      </c>
      <c r="S283">
        <f t="shared" si="49"/>
        <v>32</v>
      </c>
      <c r="T283">
        <f t="shared" si="50"/>
        <v>7</v>
      </c>
      <c r="U283">
        <f t="shared" si="51"/>
        <v>0</v>
      </c>
      <c r="V283" t="str">
        <f t="shared" si="52"/>
        <v>:0O</v>
      </c>
      <c r="W283" t="str">
        <f t="shared" si="53"/>
        <v>32:7</v>
      </c>
      <c r="X283" t="str">
        <f t="shared" si="54"/>
        <v>MGDG O- 32:7</v>
      </c>
      <c r="Y283" t="str">
        <f t="shared" si="55"/>
        <v>MGDG O-</v>
      </c>
      <c r="Z283" t="s">
        <v>204</v>
      </c>
      <c r="AA283" t="s">
        <v>2686</v>
      </c>
      <c r="AB283">
        <v>1008788</v>
      </c>
      <c r="AC283">
        <v>811867</v>
      </c>
      <c r="AD283">
        <v>867393</v>
      </c>
      <c r="AE283">
        <v>692283</v>
      </c>
      <c r="AF283">
        <v>591744</v>
      </c>
      <c r="AG283">
        <v>760593</v>
      </c>
      <c r="AH283">
        <v>788563</v>
      </c>
      <c r="AI283">
        <v>369560</v>
      </c>
      <c r="AJ283">
        <v>619553</v>
      </c>
      <c r="AK283">
        <v>785297</v>
      </c>
      <c r="AL283">
        <v>1022343</v>
      </c>
      <c r="AM283">
        <v>898417</v>
      </c>
    </row>
    <row r="284" spans="1:39" x14ac:dyDescent="0.3">
      <c r="A284" t="s">
        <v>2690</v>
      </c>
      <c r="B284" t="s">
        <v>4289</v>
      </c>
      <c r="C284" t="str">
        <f t="shared" si="48"/>
        <v>MGDG O-  8:0_23:0</v>
      </c>
      <c r="D284" t="str">
        <f t="shared" si="39"/>
        <v xml:space="preserve">  8:0_23:0</v>
      </c>
      <c r="E284" t="str" cm="1">
        <f t="array" ref="E284:F284">_xlfn.TEXTSPLIT(D284,"_")</f>
        <v xml:space="preserve">  8:0</v>
      </c>
      <c r="F284" t="str">
        <v>23:0</v>
      </c>
      <c r="I284" cm="1">
        <f t="array" ref="I284:J284">IF(ISBLANK(E284), "", VALUE(_xlfn.TEXTSPLIT(E284,":")))</f>
        <v>8</v>
      </c>
      <c r="J284">
        <v>0</v>
      </c>
      <c r="L284" cm="1">
        <f t="array" ref="L284:M284">IF(ISBLANK(F284), "", VALUE(_xlfn.TEXTSPLIT(F284,":")))</f>
        <v>23</v>
      </c>
      <c r="M284">
        <v>0</v>
      </c>
      <c r="O284" t="str" cm="1">
        <f t="array" ref="O284">IF(ISBLANK(G284), "", VALUE(_xlfn.TEXTSPLIT(G284,":")))</f>
        <v/>
      </c>
      <c r="Q284" t="str" cm="1">
        <f t="array" ref="Q284">IF(ISBLANK(H284), "", VALUE(_xlfn.TEXTSPLIT(H284,":")))</f>
        <v/>
      </c>
      <c r="S284">
        <f t="shared" si="49"/>
        <v>31</v>
      </c>
      <c r="T284">
        <f t="shared" si="50"/>
        <v>0</v>
      </c>
      <c r="U284">
        <f t="shared" si="51"/>
        <v>0</v>
      </c>
      <c r="V284" t="str">
        <f t="shared" si="52"/>
        <v>:0O</v>
      </c>
      <c r="W284" t="str">
        <f t="shared" si="53"/>
        <v>31:0</v>
      </c>
      <c r="X284" t="str">
        <f t="shared" si="54"/>
        <v>MGDG O- 31:0</v>
      </c>
      <c r="Y284" t="str">
        <f t="shared" si="55"/>
        <v>MGDG O-</v>
      </c>
      <c r="Z284" t="s">
        <v>204</v>
      </c>
      <c r="AA284" t="s">
        <v>2691</v>
      </c>
      <c r="AB284">
        <v>162015</v>
      </c>
      <c r="AC284">
        <v>404069</v>
      </c>
      <c r="AD284">
        <v>546979</v>
      </c>
      <c r="AE284">
        <v>284882</v>
      </c>
      <c r="AF284">
        <v>310799</v>
      </c>
      <c r="AG284">
        <v>329851</v>
      </c>
      <c r="AH284">
        <v>227368</v>
      </c>
      <c r="AI284">
        <v>319763</v>
      </c>
      <c r="AJ284">
        <v>265338</v>
      </c>
      <c r="AK284">
        <v>103566</v>
      </c>
      <c r="AL284">
        <v>266240</v>
      </c>
      <c r="AM284">
        <v>272696</v>
      </c>
    </row>
    <row r="285" spans="1:39" x14ac:dyDescent="0.3">
      <c r="A285" t="s">
        <v>2466</v>
      </c>
      <c r="B285" t="s">
        <v>4280</v>
      </c>
      <c r="C285" t="str">
        <f t="shared" si="48"/>
        <v>MGDG O-  8:0_22:3</v>
      </c>
      <c r="D285" t="str">
        <f t="shared" si="39"/>
        <v xml:space="preserve">  8:0_22:3</v>
      </c>
      <c r="E285" t="str" cm="1">
        <f t="array" ref="E285:F285">_xlfn.TEXTSPLIT(D285,"_")</f>
        <v xml:space="preserve">  8:0</v>
      </c>
      <c r="F285" t="str">
        <v>22:3</v>
      </c>
      <c r="I285" cm="1">
        <f t="array" ref="I285:J285">IF(ISBLANK(E285), "", VALUE(_xlfn.TEXTSPLIT(E285,":")))</f>
        <v>8</v>
      </c>
      <c r="J285">
        <v>0</v>
      </c>
      <c r="L285" cm="1">
        <f t="array" ref="L285:M285">IF(ISBLANK(F285), "", VALUE(_xlfn.TEXTSPLIT(F285,":")))</f>
        <v>22</v>
      </c>
      <c r="M285">
        <v>3</v>
      </c>
      <c r="O285" t="str" cm="1">
        <f t="array" ref="O285">IF(ISBLANK(G285), "", VALUE(_xlfn.TEXTSPLIT(G285,":")))</f>
        <v/>
      </c>
      <c r="Q285" t="str" cm="1">
        <f t="array" ref="Q285">IF(ISBLANK(H285), "", VALUE(_xlfn.TEXTSPLIT(H285,":")))</f>
        <v/>
      </c>
      <c r="S285">
        <f t="shared" si="49"/>
        <v>30</v>
      </c>
      <c r="T285">
        <f t="shared" si="50"/>
        <v>3</v>
      </c>
      <c r="U285">
        <f t="shared" si="51"/>
        <v>0</v>
      </c>
      <c r="V285" t="str">
        <f t="shared" si="52"/>
        <v>:0O</v>
      </c>
      <c r="W285" t="str">
        <f t="shared" si="53"/>
        <v>30:3</v>
      </c>
      <c r="X285" t="str">
        <f t="shared" si="54"/>
        <v>MGDG O- 30:3</v>
      </c>
      <c r="Y285" t="str">
        <f t="shared" si="55"/>
        <v>MGDG O-</v>
      </c>
      <c r="Z285" t="s">
        <v>204</v>
      </c>
      <c r="AA285" t="s">
        <v>2467</v>
      </c>
      <c r="AB285">
        <v>953424</v>
      </c>
      <c r="AC285">
        <v>996845</v>
      </c>
      <c r="AD285">
        <v>957117</v>
      </c>
      <c r="AE285">
        <v>827811</v>
      </c>
      <c r="AF285">
        <v>952752</v>
      </c>
      <c r="AG285">
        <v>565209</v>
      </c>
      <c r="AH285">
        <v>783179</v>
      </c>
      <c r="AI285">
        <v>706799</v>
      </c>
      <c r="AJ285">
        <v>627112</v>
      </c>
      <c r="AK285">
        <v>673036</v>
      </c>
      <c r="AL285">
        <v>739430</v>
      </c>
      <c r="AM285">
        <v>661230</v>
      </c>
    </row>
    <row r="286" spans="1:39" x14ac:dyDescent="0.3">
      <c r="A286" t="s">
        <v>2060</v>
      </c>
      <c r="B286" t="s">
        <v>4283</v>
      </c>
      <c r="C286" t="str">
        <f t="shared" si="48"/>
        <v>MGDG O-  8:0_20:4</v>
      </c>
      <c r="D286" t="str">
        <f t="shared" si="39"/>
        <v xml:space="preserve">  8:0_20:4</v>
      </c>
      <c r="E286" t="str" cm="1">
        <f t="array" ref="E286:F286">_xlfn.TEXTSPLIT(D286,"_")</f>
        <v xml:space="preserve">  8:0</v>
      </c>
      <c r="F286" t="str">
        <v>20:4</v>
      </c>
      <c r="I286" cm="1">
        <f t="array" ref="I286:J286">IF(ISBLANK(E286), "", VALUE(_xlfn.TEXTSPLIT(E286,":")))</f>
        <v>8</v>
      </c>
      <c r="J286">
        <v>0</v>
      </c>
      <c r="L286" cm="1">
        <f t="array" ref="L286:M286">IF(ISBLANK(F286), "", VALUE(_xlfn.TEXTSPLIT(F286,":")))</f>
        <v>20</v>
      </c>
      <c r="M286">
        <v>4</v>
      </c>
      <c r="O286" t="str" cm="1">
        <f t="array" ref="O286">IF(ISBLANK(G286), "", VALUE(_xlfn.TEXTSPLIT(G286,":")))</f>
        <v/>
      </c>
      <c r="Q286" t="str" cm="1">
        <f t="array" ref="Q286">IF(ISBLANK(H286), "", VALUE(_xlfn.TEXTSPLIT(H286,":")))</f>
        <v/>
      </c>
      <c r="S286">
        <f t="shared" si="49"/>
        <v>28</v>
      </c>
      <c r="T286">
        <f t="shared" si="50"/>
        <v>4</v>
      </c>
      <c r="U286">
        <f t="shared" si="51"/>
        <v>0</v>
      </c>
      <c r="V286" t="str">
        <f t="shared" si="52"/>
        <v>:0O</v>
      </c>
      <c r="W286" t="str">
        <f t="shared" si="53"/>
        <v>28:4</v>
      </c>
      <c r="X286" t="str">
        <f t="shared" si="54"/>
        <v>MGDG O- 28:4</v>
      </c>
      <c r="Y286" t="str">
        <f t="shared" si="55"/>
        <v>MGDG O-</v>
      </c>
      <c r="Z286" t="s">
        <v>204</v>
      </c>
      <c r="AA286" t="s">
        <v>2061</v>
      </c>
      <c r="AB286">
        <v>1337236</v>
      </c>
      <c r="AC286">
        <v>1584780</v>
      </c>
      <c r="AD286">
        <v>1597724</v>
      </c>
      <c r="AE286">
        <v>1561720</v>
      </c>
      <c r="AF286">
        <v>1316556</v>
      </c>
      <c r="AG286">
        <v>1384552</v>
      </c>
      <c r="AH286">
        <v>2011231</v>
      </c>
      <c r="AI286">
        <v>1916490</v>
      </c>
      <c r="AJ286">
        <v>2276662</v>
      </c>
      <c r="AK286">
        <v>1954316</v>
      </c>
      <c r="AL286">
        <v>2319193</v>
      </c>
      <c r="AM286">
        <v>2391980</v>
      </c>
    </row>
    <row r="287" spans="1:39" x14ac:dyDescent="0.3">
      <c r="A287" t="s">
        <v>2306</v>
      </c>
      <c r="B287" t="s">
        <v>4290</v>
      </c>
      <c r="C287" t="str">
        <f t="shared" si="48"/>
        <v>MGDG O-  8:0_21:2</v>
      </c>
      <c r="D287" t="str">
        <f t="shared" si="39"/>
        <v xml:space="preserve">  8:0_21:2</v>
      </c>
      <c r="E287" t="str" cm="1">
        <f t="array" ref="E287:F287">_xlfn.TEXTSPLIT(D287,"_")</f>
        <v xml:space="preserve">  8:0</v>
      </c>
      <c r="F287" t="str">
        <v>21:2</v>
      </c>
      <c r="I287" cm="1">
        <f t="array" ref="I287:J287">IF(ISBLANK(E287), "", VALUE(_xlfn.TEXTSPLIT(E287,":")))</f>
        <v>8</v>
      </c>
      <c r="J287">
        <v>0</v>
      </c>
      <c r="L287" cm="1">
        <f t="array" ref="L287:M287">IF(ISBLANK(F287), "", VALUE(_xlfn.TEXTSPLIT(F287,":")))</f>
        <v>21</v>
      </c>
      <c r="M287">
        <v>2</v>
      </c>
      <c r="O287" t="str" cm="1">
        <f t="array" ref="O287">IF(ISBLANK(G287), "", VALUE(_xlfn.TEXTSPLIT(G287,":")))</f>
        <v/>
      </c>
      <c r="Q287" t="str" cm="1">
        <f t="array" ref="Q287">IF(ISBLANK(H287), "", VALUE(_xlfn.TEXTSPLIT(H287,":")))</f>
        <v/>
      </c>
      <c r="S287">
        <f t="shared" si="49"/>
        <v>29</v>
      </c>
      <c r="T287">
        <f t="shared" si="50"/>
        <v>2</v>
      </c>
      <c r="U287">
        <f t="shared" si="51"/>
        <v>0</v>
      </c>
      <c r="V287" t="str">
        <f t="shared" si="52"/>
        <v>:0O</v>
      </c>
      <c r="W287" t="str">
        <f t="shared" si="53"/>
        <v>29:2</v>
      </c>
      <c r="X287" t="str">
        <f t="shared" si="54"/>
        <v>MGDG O- 29:2</v>
      </c>
      <c r="Y287" t="str">
        <f t="shared" si="55"/>
        <v>MGDG O-</v>
      </c>
      <c r="Z287" t="s">
        <v>204</v>
      </c>
      <c r="AA287" t="s">
        <v>2307</v>
      </c>
      <c r="AB287">
        <v>3413238</v>
      </c>
      <c r="AC287">
        <v>2581041</v>
      </c>
      <c r="AD287">
        <v>2374383</v>
      </c>
      <c r="AE287">
        <v>3194723</v>
      </c>
      <c r="AF287">
        <v>3248321</v>
      </c>
      <c r="AG287">
        <v>2795524</v>
      </c>
      <c r="AH287">
        <v>4879199</v>
      </c>
      <c r="AI287">
        <v>4897861</v>
      </c>
      <c r="AJ287">
        <v>4751088</v>
      </c>
      <c r="AK287">
        <v>4395353</v>
      </c>
      <c r="AL287">
        <v>4895679</v>
      </c>
      <c r="AM287">
        <v>4115072</v>
      </c>
    </row>
    <row r="288" spans="1:39" x14ac:dyDescent="0.3">
      <c r="A288" t="s">
        <v>1849</v>
      </c>
      <c r="B288" t="s">
        <v>4287</v>
      </c>
      <c r="C288" t="str">
        <f t="shared" si="48"/>
        <v>MGDG O-  8:0_19:4</v>
      </c>
      <c r="D288" t="str">
        <f t="shared" si="39"/>
        <v xml:space="preserve">  8:0_19:4</v>
      </c>
      <c r="E288" t="str" cm="1">
        <f t="array" ref="E288:F288">_xlfn.TEXTSPLIT(D288,"_")</f>
        <v xml:space="preserve">  8:0</v>
      </c>
      <c r="F288" t="str">
        <v>19:4</v>
      </c>
      <c r="I288" cm="1">
        <f t="array" ref="I288:J288">IF(ISBLANK(E288), "", VALUE(_xlfn.TEXTSPLIT(E288,":")))</f>
        <v>8</v>
      </c>
      <c r="J288">
        <v>0</v>
      </c>
      <c r="L288" cm="1">
        <f t="array" ref="L288:M288">IF(ISBLANK(F288), "", VALUE(_xlfn.TEXTSPLIT(F288,":")))</f>
        <v>19</v>
      </c>
      <c r="M288">
        <v>4</v>
      </c>
      <c r="O288" t="str" cm="1">
        <f t="array" ref="O288">IF(ISBLANK(G288), "", VALUE(_xlfn.TEXTSPLIT(G288,":")))</f>
        <v/>
      </c>
      <c r="Q288" t="str" cm="1">
        <f t="array" ref="Q288">IF(ISBLANK(H288), "", VALUE(_xlfn.TEXTSPLIT(H288,":")))</f>
        <v/>
      </c>
      <c r="S288">
        <f t="shared" si="49"/>
        <v>27</v>
      </c>
      <c r="T288">
        <f t="shared" si="50"/>
        <v>4</v>
      </c>
      <c r="U288">
        <f t="shared" si="51"/>
        <v>0</v>
      </c>
      <c r="V288" t="str">
        <f t="shared" si="52"/>
        <v>:0O</v>
      </c>
      <c r="W288" t="str">
        <f t="shared" si="53"/>
        <v>27:4</v>
      </c>
      <c r="X288" t="str">
        <f t="shared" si="54"/>
        <v>MGDG O- 27:4</v>
      </c>
      <c r="Y288" t="str">
        <f t="shared" si="55"/>
        <v>MGDG O-</v>
      </c>
      <c r="Z288" t="s">
        <v>204</v>
      </c>
      <c r="AA288" t="s">
        <v>1850</v>
      </c>
      <c r="AB288">
        <v>31243</v>
      </c>
      <c r="AC288">
        <v>53661</v>
      </c>
      <c r="AD288">
        <v>30967</v>
      </c>
      <c r="AE288">
        <v>53590</v>
      </c>
      <c r="AF288">
        <v>57493</v>
      </c>
      <c r="AG288">
        <v>41319</v>
      </c>
      <c r="AH288">
        <v>136449</v>
      </c>
      <c r="AI288">
        <v>145749</v>
      </c>
      <c r="AJ288">
        <v>114891</v>
      </c>
      <c r="AK288">
        <v>147065</v>
      </c>
      <c r="AL288">
        <v>201961</v>
      </c>
      <c r="AM288">
        <v>219510</v>
      </c>
    </row>
    <row r="289" spans="1:39" x14ac:dyDescent="0.3">
      <c r="A289" t="s">
        <v>2822</v>
      </c>
      <c r="B289" t="s">
        <v>4286</v>
      </c>
      <c r="C289" t="str">
        <f t="shared" si="48"/>
        <v>MGDG O-  15:2_18:5</v>
      </c>
      <c r="D289" t="str">
        <f t="shared" si="39"/>
        <v xml:space="preserve">  15:2_18:5</v>
      </c>
      <c r="E289" t="str" cm="1">
        <f t="array" ref="E289:F289">_xlfn.TEXTSPLIT(D289,"_")</f>
        <v xml:space="preserve">  15:2</v>
      </c>
      <c r="F289" t="str">
        <v>18:5</v>
      </c>
      <c r="I289" cm="1">
        <f t="array" ref="I289:J289">IF(ISBLANK(E289), "", VALUE(_xlfn.TEXTSPLIT(E289,":")))</f>
        <v>15</v>
      </c>
      <c r="J289">
        <v>2</v>
      </c>
      <c r="L289" cm="1">
        <f t="array" ref="L289:M289">IF(ISBLANK(F289), "", VALUE(_xlfn.TEXTSPLIT(F289,":")))</f>
        <v>18</v>
      </c>
      <c r="M289">
        <v>5</v>
      </c>
      <c r="O289" t="str" cm="1">
        <f t="array" ref="O289">IF(ISBLANK(G289), "", VALUE(_xlfn.TEXTSPLIT(G289,":")))</f>
        <v/>
      </c>
      <c r="Q289" t="str" cm="1">
        <f t="array" ref="Q289">IF(ISBLANK(H289), "", VALUE(_xlfn.TEXTSPLIT(H289,":")))</f>
        <v/>
      </c>
      <c r="S289">
        <f t="shared" si="49"/>
        <v>33</v>
      </c>
      <c r="T289">
        <f t="shared" si="50"/>
        <v>7</v>
      </c>
      <c r="U289">
        <f t="shared" si="51"/>
        <v>0</v>
      </c>
      <c r="V289" t="str">
        <f t="shared" si="52"/>
        <v>:0O</v>
      </c>
      <c r="W289" t="str">
        <f t="shared" si="53"/>
        <v>33:7</v>
      </c>
      <c r="X289" t="str">
        <f t="shared" si="54"/>
        <v>MGDG O- 33:7</v>
      </c>
      <c r="Y289" t="str">
        <f t="shared" si="55"/>
        <v>MGDG O-</v>
      </c>
      <c r="Z289" t="s">
        <v>204</v>
      </c>
      <c r="AA289" t="s">
        <v>2823</v>
      </c>
      <c r="AB289">
        <v>2072171</v>
      </c>
      <c r="AC289">
        <v>1924237</v>
      </c>
      <c r="AD289">
        <v>2881809</v>
      </c>
      <c r="AE289">
        <v>1846764</v>
      </c>
      <c r="AF289">
        <v>2421104</v>
      </c>
      <c r="AG289">
        <v>1308476</v>
      </c>
      <c r="AH289">
        <v>772384</v>
      </c>
      <c r="AI289">
        <v>2350050</v>
      </c>
      <c r="AJ289">
        <v>2176462</v>
      </c>
      <c r="AK289">
        <v>1998712</v>
      </c>
      <c r="AL289">
        <v>2351367</v>
      </c>
      <c r="AM289">
        <v>1596811</v>
      </c>
    </row>
    <row r="290" spans="1:39" x14ac:dyDescent="0.3">
      <c r="A290" t="s">
        <v>2098</v>
      </c>
      <c r="B290" t="s">
        <v>4291</v>
      </c>
      <c r="C290" t="str">
        <f t="shared" si="48"/>
        <v>MGDG O-  8:0_20:2</v>
      </c>
      <c r="D290" t="str">
        <f t="shared" si="39"/>
        <v xml:space="preserve">  8:0_20:2</v>
      </c>
      <c r="E290" t="str" cm="1">
        <f t="array" ref="E290:F290">_xlfn.TEXTSPLIT(D290,"_")</f>
        <v xml:space="preserve">  8:0</v>
      </c>
      <c r="F290" t="str">
        <v>20:2</v>
      </c>
      <c r="I290" cm="1">
        <f t="array" ref="I290:J290">IF(ISBLANK(E290), "", VALUE(_xlfn.TEXTSPLIT(E290,":")))</f>
        <v>8</v>
      </c>
      <c r="J290">
        <v>0</v>
      </c>
      <c r="L290" cm="1">
        <f t="array" ref="L290:M290">IF(ISBLANK(F290), "", VALUE(_xlfn.TEXTSPLIT(F290,":")))</f>
        <v>20</v>
      </c>
      <c r="M290">
        <v>2</v>
      </c>
      <c r="O290" t="str" cm="1">
        <f t="array" ref="O290">IF(ISBLANK(G290), "", VALUE(_xlfn.TEXTSPLIT(G290,":")))</f>
        <v/>
      </c>
      <c r="Q290" t="str" cm="1">
        <f t="array" ref="Q290">IF(ISBLANK(H290), "", VALUE(_xlfn.TEXTSPLIT(H290,":")))</f>
        <v/>
      </c>
      <c r="S290">
        <f t="shared" si="49"/>
        <v>28</v>
      </c>
      <c r="T290">
        <f t="shared" si="50"/>
        <v>2</v>
      </c>
      <c r="U290">
        <f t="shared" si="51"/>
        <v>0</v>
      </c>
      <c r="V290" t="str">
        <f t="shared" si="52"/>
        <v>:0O</v>
      </c>
      <c r="W290" t="str">
        <f t="shared" si="53"/>
        <v>28:2</v>
      </c>
      <c r="X290" t="str">
        <f t="shared" si="54"/>
        <v>MGDG O- 28:2</v>
      </c>
      <c r="Y290" t="str">
        <f t="shared" si="55"/>
        <v>MGDG O-</v>
      </c>
      <c r="Z290" t="s">
        <v>204</v>
      </c>
      <c r="AA290" t="s">
        <v>2099</v>
      </c>
      <c r="AB290">
        <v>8559581</v>
      </c>
      <c r="AC290">
        <v>9180537</v>
      </c>
      <c r="AD290">
        <v>9122561</v>
      </c>
      <c r="AE290">
        <v>8228621</v>
      </c>
      <c r="AF290">
        <v>9181913</v>
      </c>
      <c r="AG290">
        <v>8165324</v>
      </c>
      <c r="AH290">
        <v>9499257</v>
      </c>
      <c r="AI290">
        <v>10627280</v>
      </c>
      <c r="AJ290">
        <v>9299829</v>
      </c>
      <c r="AK290">
        <v>8096066</v>
      </c>
      <c r="AL290">
        <v>8884608</v>
      </c>
      <c r="AM290">
        <v>7452068</v>
      </c>
    </row>
    <row r="291" spans="1:39" x14ac:dyDescent="0.3">
      <c r="A291" s="13" t="s">
        <v>3380</v>
      </c>
      <c r="B291" s="13" t="s">
        <v>4292</v>
      </c>
      <c r="C291" t="str">
        <f t="shared" si="48"/>
        <v>PC O-  15:0_22:4:2</v>
      </c>
      <c r="D291" t="str">
        <f t="shared" si="39"/>
        <v xml:space="preserve">  15:0_22:4:2</v>
      </c>
      <c r="E291" t="str" cm="1">
        <f t="array" ref="E291:F291">_xlfn.TEXTSPLIT(D291,"_")</f>
        <v xml:space="preserve">  15:0</v>
      </c>
      <c r="F291" t="str">
        <v>22:4:2</v>
      </c>
      <c r="I291" cm="1">
        <f t="array" ref="I291:J291">IF(ISBLANK(E291), "", VALUE(_xlfn.TEXTSPLIT(E291,":")))</f>
        <v>15</v>
      </c>
      <c r="J291">
        <v>0</v>
      </c>
      <c r="L291" cm="1">
        <f t="array" ref="L291:N291">IF(ISBLANK(F291), "", VALUE(_xlfn.TEXTSPLIT(F291,":")))</f>
        <v>22</v>
      </c>
      <c r="M291">
        <v>4</v>
      </c>
      <c r="N291">
        <v>2</v>
      </c>
      <c r="O291" t="str" cm="1">
        <f t="array" ref="O291">IF(ISBLANK(G291), "", VALUE(_xlfn.TEXTSPLIT(G291,":")))</f>
        <v/>
      </c>
      <c r="Q291" t="str" cm="1">
        <f t="array" ref="Q291">IF(ISBLANK(H291), "", VALUE(_xlfn.TEXTSPLIT(H291,":")))</f>
        <v/>
      </c>
      <c r="S291">
        <f t="shared" si="49"/>
        <v>37</v>
      </c>
      <c r="T291">
        <f t="shared" si="50"/>
        <v>4</v>
      </c>
      <c r="U291">
        <f t="shared" si="51"/>
        <v>2</v>
      </c>
      <c r="V291" t="str">
        <f t="shared" si="52"/>
        <v>:2O</v>
      </c>
      <c r="W291" t="str">
        <f t="shared" si="53"/>
        <v>37:4:2O</v>
      </c>
      <c r="X291" t="str">
        <f t="shared" si="54"/>
        <v>PC O- 37:4:2O</v>
      </c>
      <c r="Y291" t="str">
        <f t="shared" si="55"/>
        <v>PC O-</v>
      </c>
      <c r="Z291" s="13" t="s">
        <v>1236</v>
      </c>
      <c r="AA291" s="13" t="s">
        <v>3381</v>
      </c>
      <c r="AB291" s="13">
        <v>758160</v>
      </c>
      <c r="AC291" s="13">
        <v>1124729</v>
      </c>
      <c r="AD291" s="13">
        <v>1067692</v>
      </c>
      <c r="AE291" s="13">
        <v>294934</v>
      </c>
      <c r="AF291" s="13">
        <v>122238</v>
      </c>
      <c r="AG291" s="13">
        <v>273730</v>
      </c>
      <c r="AH291" s="13">
        <v>559684</v>
      </c>
      <c r="AI291" s="13">
        <v>480828</v>
      </c>
      <c r="AJ291" s="13">
        <v>495076</v>
      </c>
      <c r="AK291" s="13">
        <v>114910</v>
      </c>
      <c r="AL291" s="13">
        <v>129315</v>
      </c>
      <c r="AM291" s="13">
        <v>184923</v>
      </c>
    </row>
    <row r="292" spans="1:39" x14ac:dyDescent="0.3">
      <c r="A292" s="13" t="s">
        <v>2905</v>
      </c>
      <c r="B292" s="13" t="s">
        <v>4367</v>
      </c>
      <c r="C292" t="str">
        <f t="shared" si="48"/>
        <v>PC O-  10:0_22:5:1</v>
      </c>
      <c r="D292" t="str">
        <f t="shared" si="39"/>
        <v xml:space="preserve">  10:0_22:5:1</v>
      </c>
      <c r="E292" t="str" cm="1">
        <f t="array" ref="E292:F292">_xlfn.TEXTSPLIT(D292,"_")</f>
        <v xml:space="preserve">  10:0</v>
      </c>
      <c r="F292" t="str">
        <v>22:5:1</v>
      </c>
      <c r="I292" cm="1">
        <f t="array" ref="I292:J292">IF(ISBLANK(E292), "", VALUE(_xlfn.TEXTSPLIT(E292,":")))</f>
        <v>10</v>
      </c>
      <c r="J292">
        <v>0</v>
      </c>
      <c r="L292" cm="1">
        <f t="array" ref="L292:N292">IF(ISBLANK(F292), "", VALUE(_xlfn.TEXTSPLIT(F292,":")))</f>
        <v>22</v>
      </c>
      <c r="M292">
        <v>5</v>
      </c>
      <c r="N292">
        <v>1</v>
      </c>
      <c r="O292" t="str" cm="1">
        <f t="array" ref="O292">IF(ISBLANK(G292), "", VALUE(_xlfn.TEXTSPLIT(G292,":")))</f>
        <v/>
      </c>
      <c r="Q292" t="str" cm="1">
        <f t="array" ref="Q292">IF(ISBLANK(H292), "", VALUE(_xlfn.TEXTSPLIT(H292,":")))</f>
        <v/>
      </c>
      <c r="S292">
        <f t="shared" si="49"/>
        <v>32</v>
      </c>
      <c r="T292">
        <f t="shared" si="50"/>
        <v>5</v>
      </c>
      <c r="U292">
        <f t="shared" si="51"/>
        <v>1</v>
      </c>
      <c r="V292" t="str">
        <f t="shared" si="52"/>
        <v>:1O</v>
      </c>
      <c r="W292" t="str">
        <f t="shared" si="53"/>
        <v>32:5:1O</v>
      </c>
      <c r="X292" t="str">
        <f t="shared" si="54"/>
        <v>PC O- 32:5:1O</v>
      </c>
      <c r="Y292" t="str">
        <f t="shared" si="55"/>
        <v>PC O-</v>
      </c>
      <c r="Z292" s="13" t="s">
        <v>1236</v>
      </c>
      <c r="AA292" s="13" t="s">
        <v>247</v>
      </c>
      <c r="AB292" s="13">
        <v>2513153</v>
      </c>
      <c r="AC292" s="13">
        <v>2754178</v>
      </c>
      <c r="AD292" s="13">
        <v>2824300</v>
      </c>
      <c r="AE292" s="13">
        <v>2571442</v>
      </c>
      <c r="AF292" s="13">
        <v>2527145</v>
      </c>
      <c r="AG292" s="13">
        <v>2561578</v>
      </c>
      <c r="AH292" s="13">
        <v>3225529</v>
      </c>
      <c r="AI292" s="13">
        <v>2491046</v>
      </c>
      <c r="AJ292" s="13">
        <v>2720753</v>
      </c>
      <c r="AK292" s="13">
        <v>2399438</v>
      </c>
      <c r="AL292" s="13">
        <v>2545353</v>
      </c>
      <c r="AM292" s="13">
        <v>2423202</v>
      </c>
    </row>
    <row r="293" spans="1:39" x14ac:dyDescent="0.3">
      <c r="A293" s="13" t="s">
        <v>2695</v>
      </c>
      <c r="B293" s="13" t="s">
        <v>4348</v>
      </c>
      <c r="C293" t="str">
        <f t="shared" si="48"/>
        <v>PC O-  8:0_20:4:3</v>
      </c>
      <c r="D293" t="str">
        <f t="shared" si="39"/>
        <v xml:space="preserve">  8:0_20:4:3</v>
      </c>
      <c r="E293" t="str" cm="1">
        <f t="array" ref="E293:F293">_xlfn.TEXTSPLIT(D293,"_")</f>
        <v xml:space="preserve">  8:0</v>
      </c>
      <c r="F293" t="str">
        <v>20:4:3</v>
      </c>
      <c r="I293" cm="1">
        <f t="array" ref="I293:J293">IF(ISBLANK(E293), "", VALUE(_xlfn.TEXTSPLIT(E293,":")))</f>
        <v>8</v>
      </c>
      <c r="J293">
        <v>0</v>
      </c>
      <c r="L293" cm="1">
        <f t="array" ref="L293:N293">IF(ISBLANK(F293), "", VALUE(_xlfn.TEXTSPLIT(F293,":")))</f>
        <v>20</v>
      </c>
      <c r="M293">
        <v>4</v>
      </c>
      <c r="N293">
        <v>3</v>
      </c>
      <c r="O293" t="str" cm="1">
        <f t="array" ref="O293">IF(ISBLANK(G293), "", VALUE(_xlfn.TEXTSPLIT(G293,":")))</f>
        <v/>
      </c>
      <c r="Q293" t="str" cm="1">
        <f t="array" ref="Q293">IF(ISBLANK(H293), "", VALUE(_xlfn.TEXTSPLIT(H293,":")))</f>
        <v/>
      </c>
      <c r="S293">
        <f t="shared" si="49"/>
        <v>28</v>
      </c>
      <c r="T293">
        <f t="shared" si="50"/>
        <v>4</v>
      </c>
      <c r="U293">
        <f t="shared" si="51"/>
        <v>3</v>
      </c>
      <c r="V293" t="str">
        <f t="shared" si="52"/>
        <v>:3O</v>
      </c>
      <c r="W293" t="str">
        <f t="shared" si="53"/>
        <v>28:4:3O</v>
      </c>
      <c r="X293" t="str">
        <f t="shared" si="54"/>
        <v>PC O- 28:4:3O</v>
      </c>
      <c r="Y293" t="str">
        <f t="shared" si="55"/>
        <v>PC O-</v>
      </c>
      <c r="Z293" s="13" t="s">
        <v>1236</v>
      </c>
      <c r="AA293" s="13" t="s">
        <v>2109</v>
      </c>
      <c r="AB293" s="13">
        <v>1583040</v>
      </c>
      <c r="AC293" s="13">
        <v>1976841</v>
      </c>
      <c r="AD293" s="13">
        <v>1698393</v>
      </c>
      <c r="AE293" s="13">
        <v>1314909</v>
      </c>
      <c r="AF293" s="13">
        <v>1394754</v>
      </c>
      <c r="AG293" s="13">
        <v>1218721</v>
      </c>
      <c r="AH293" s="13">
        <v>1452062</v>
      </c>
      <c r="AI293" s="13">
        <v>1376427</v>
      </c>
      <c r="AJ293" s="13">
        <v>1219725</v>
      </c>
      <c r="AK293" s="13">
        <v>1108020</v>
      </c>
      <c r="AL293" s="13">
        <v>1362031</v>
      </c>
      <c r="AM293" s="13">
        <v>1288078</v>
      </c>
    </row>
    <row r="294" spans="1:39" x14ac:dyDescent="0.3">
      <c r="A294" t="s">
        <v>2029</v>
      </c>
      <c r="B294" t="s">
        <v>4368</v>
      </c>
      <c r="C294" t="str">
        <f t="shared" si="48"/>
        <v>PC O-  8:0_18:1:1</v>
      </c>
      <c r="D294" t="str">
        <f t="shared" si="39"/>
        <v xml:space="preserve">  8:0_18:1:1</v>
      </c>
      <c r="E294" t="str" cm="1">
        <f t="array" ref="E294:F294">_xlfn.TEXTSPLIT(D294,"_")</f>
        <v xml:space="preserve">  8:0</v>
      </c>
      <c r="F294" t="str">
        <v>18:1:1</v>
      </c>
      <c r="I294" cm="1">
        <f t="array" ref="I294:J294">IF(ISBLANK(E294), "", VALUE(_xlfn.TEXTSPLIT(E294,":")))</f>
        <v>8</v>
      </c>
      <c r="J294">
        <v>0</v>
      </c>
      <c r="L294" cm="1">
        <f t="array" ref="L294:N294">IF(ISBLANK(F294), "", VALUE(_xlfn.TEXTSPLIT(F294,":")))</f>
        <v>18</v>
      </c>
      <c r="M294">
        <v>1</v>
      </c>
      <c r="N294">
        <v>1</v>
      </c>
      <c r="O294" t="str" cm="1">
        <f t="array" ref="O294">IF(ISBLANK(G294), "", VALUE(_xlfn.TEXTSPLIT(G294,":")))</f>
        <v/>
      </c>
      <c r="Q294" t="str" cm="1">
        <f t="array" ref="Q294">IF(ISBLANK(H294), "", VALUE(_xlfn.TEXTSPLIT(H294,":")))</f>
        <v/>
      </c>
      <c r="S294">
        <f t="shared" si="49"/>
        <v>26</v>
      </c>
      <c r="T294">
        <f t="shared" si="50"/>
        <v>1</v>
      </c>
      <c r="U294">
        <f t="shared" si="51"/>
        <v>1</v>
      </c>
      <c r="V294" t="str">
        <f t="shared" si="52"/>
        <v>:1O</v>
      </c>
      <c r="W294" t="str">
        <f t="shared" si="53"/>
        <v>26:1:1O</v>
      </c>
      <c r="X294" t="str">
        <f t="shared" si="54"/>
        <v>PC O- 26:1:1O</v>
      </c>
      <c r="Y294" t="str">
        <f t="shared" si="55"/>
        <v>PC O-</v>
      </c>
      <c r="Z294" t="s">
        <v>1236</v>
      </c>
      <c r="AA294" t="s">
        <v>186</v>
      </c>
      <c r="AB294">
        <v>917048</v>
      </c>
      <c r="AC294">
        <v>1014507</v>
      </c>
      <c r="AD294">
        <v>1011434</v>
      </c>
      <c r="AE294">
        <v>749878</v>
      </c>
      <c r="AF294">
        <v>645249</v>
      </c>
      <c r="AG294">
        <v>851575</v>
      </c>
      <c r="AH294">
        <v>1348514</v>
      </c>
      <c r="AI294">
        <v>1569169</v>
      </c>
      <c r="AJ294">
        <v>1411653</v>
      </c>
      <c r="AK294">
        <v>1111713</v>
      </c>
      <c r="AL294">
        <v>1246897</v>
      </c>
      <c r="AM294">
        <v>1090122</v>
      </c>
    </row>
    <row r="295" spans="1:39" x14ac:dyDescent="0.3">
      <c r="A295" t="s">
        <v>2890</v>
      </c>
      <c r="B295" t="s">
        <v>4369</v>
      </c>
      <c r="C295" t="str">
        <f t="shared" si="48"/>
        <v>PC O-  10:0_22:6:1</v>
      </c>
      <c r="D295" t="str">
        <f t="shared" si="39"/>
        <v xml:space="preserve">  10:0_22:6:1</v>
      </c>
      <c r="E295" t="str" cm="1">
        <f t="array" ref="E295:F295">_xlfn.TEXTSPLIT(D295,"_")</f>
        <v xml:space="preserve">  10:0</v>
      </c>
      <c r="F295" t="str">
        <v>22:6:1</v>
      </c>
      <c r="I295" cm="1">
        <f t="array" ref="I295:J295">IF(ISBLANK(E295), "", VALUE(_xlfn.TEXTSPLIT(E295,":")))</f>
        <v>10</v>
      </c>
      <c r="J295">
        <v>0</v>
      </c>
      <c r="L295" cm="1">
        <f t="array" ref="L295:N295">IF(ISBLANK(F295), "", VALUE(_xlfn.TEXTSPLIT(F295,":")))</f>
        <v>22</v>
      </c>
      <c r="M295">
        <v>6</v>
      </c>
      <c r="N295">
        <v>1</v>
      </c>
      <c r="O295" t="str" cm="1">
        <f t="array" ref="O295">IF(ISBLANK(G295), "", VALUE(_xlfn.TEXTSPLIT(G295,":")))</f>
        <v/>
      </c>
      <c r="Q295" t="str" cm="1">
        <f t="array" ref="Q295">IF(ISBLANK(H295), "", VALUE(_xlfn.TEXTSPLIT(H295,":")))</f>
        <v/>
      </c>
      <c r="S295">
        <f t="shared" si="49"/>
        <v>32</v>
      </c>
      <c r="T295">
        <f t="shared" si="50"/>
        <v>6</v>
      </c>
      <c r="U295">
        <f t="shared" si="51"/>
        <v>1</v>
      </c>
      <c r="V295" t="str">
        <f t="shared" si="52"/>
        <v>:1O</v>
      </c>
      <c r="W295" t="str">
        <f t="shared" si="53"/>
        <v>32:6:1O</v>
      </c>
      <c r="X295" t="str">
        <f t="shared" si="54"/>
        <v>PC O- 32:6:1O</v>
      </c>
      <c r="Y295" t="str">
        <f t="shared" si="55"/>
        <v>PC O-</v>
      </c>
      <c r="Z295" t="s">
        <v>1236</v>
      </c>
      <c r="AA295" t="s">
        <v>2891</v>
      </c>
      <c r="AB295">
        <v>591401</v>
      </c>
      <c r="AC295">
        <v>597258</v>
      </c>
      <c r="AD295">
        <v>613448</v>
      </c>
      <c r="AE295">
        <v>662096</v>
      </c>
      <c r="AF295">
        <v>559091</v>
      </c>
      <c r="AG295">
        <v>653337</v>
      </c>
      <c r="AH295">
        <v>694383</v>
      </c>
      <c r="AI295">
        <v>394348</v>
      </c>
      <c r="AJ295">
        <v>536243</v>
      </c>
      <c r="AK295">
        <v>478341</v>
      </c>
      <c r="AL295">
        <v>587614</v>
      </c>
      <c r="AM295">
        <v>543945</v>
      </c>
    </row>
    <row r="296" spans="1:39" x14ac:dyDescent="0.3">
      <c r="A296" t="s">
        <v>3457</v>
      </c>
      <c r="B296" t="s">
        <v>4356</v>
      </c>
      <c r="C296" t="str">
        <f t="shared" si="48"/>
        <v>PC O-  16:1_22:6:4</v>
      </c>
      <c r="D296" t="str">
        <f t="shared" si="39"/>
        <v xml:space="preserve">  16:1_22:6:4</v>
      </c>
      <c r="E296" t="str" cm="1">
        <f t="array" ref="E296:F296">_xlfn.TEXTSPLIT(D296,"_")</f>
        <v xml:space="preserve">  16:1</v>
      </c>
      <c r="F296" t="str">
        <v>22:6:4</v>
      </c>
      <c r="I296" cm="1">
        <f t="array" ref="I296:J296">IF(ISBLANK(E296), "", VALUE(_xlfn.TEXTSPLIT(E296,":")))</f>
        <v>16</v>
      </c>
      <c r="J296">
        <v>1</v>
      </c>
      <c r="L296" cm="1">
        <f t="array" ref="L296:N296">IF(ISBLANK(F296), "", VALUE(_xlfn.TEXTSPLIT(F296,":")))</f>
        <v>22</v>
      </c>
      <c r="M296">
        <v>6</v>
      </c>
      <c r="N296">
        <v>4</v>
      </c>
      <c r="O296" t="str" cm="1">
        <f t="array" ref="O296">IF(ISBLANK(G296), "", VALUE(_xlfn.TEXTSPLIT(G296,":")))</f>
        <v/>
      </c>
      <c r="Q296" t="str" cm="1">
        <f t="array" ref="Q296">IF(ISBLANK(H296), "", VALUE(_xlfn.TEXTSPLIT(H296,":")))</f>
        <v/>
      </c>
      <c r="S296">
        <f t="shared" si="49"/>
        <v>38</v>
      </c>
      <c r="T296">
        <f t="shared" si="50"/>
        <v>7</v>
      </c>
      <c r="U296">
        <f t="shared" si="51"/>
        <v>4</v>
      </c>
      <c r="V296" t="str">
        <f t="shared" si="52"/>
        <v>:4O</v>
      </c>
      <c r="W296" t="str">
        <f t="shared" si="53"/>
        <v>38:7:4O</v>
      </c>
      <c r="X296" t="str">
        <f t="shared" si="54"/>
        <v>PC O- 38:7:4O</v>
      </c>
      <c r="Y296" t="str">
        <f t="shared" si="55"/>
        <v>PC O-</v>
      </c>
      <c r="Z296" t="s">
        <v>1236</v>
      </c>
      <c r="AA296" t="s">
        <v>3458</v>
      </c>
      <c r="AB296">
        <v>179566</v>
      </c>
      <c r="AC296">
        <v>307082</v>
      </c>
      <c r="AD296">
        <v>416078</v>
      </c>
      <c r="AE296">
        <v>172766</v>
      </c>
      <c r="AF296">
        <v>132464</v>
      </c>
      <c r="AG296">
        <v>174919</v>
      </c>
      <c r="AH296">
        <v>173551</v>
      </c>
      <c r="AI296">
        <v>209572</v>
      </c>
      <c r="AJ296">
        <v>155987</v>
      </c>
      <c r="AK296">
        <v>86818</v>
      </c>
      <c r="AL296">
        <v>95318</v>
      </c>
      <c r="AM296">
        <v>141122</v>
      </c>
    </row>
    <row r="297" spans="1:39" x14ac:dyDescent="0.3">
      <c r="A297" t="s">
        <v>3250</v>
      </c>
      <c r="B297" t="s">
        <v>4293</v>
      </c>
      <c r="C297" t="str">
        <f t="shared" si="48"/>
        <v>PC O-  12:0_22:3:2</v>
      </c>
      <c r="D297" t="str">
        <f t="shared" si="39"/>
        <v xml:space="preserve">  12:0_22:3:2</v>
      </c>
      <c r="E297" t="str" cm="1">
        <f t="array" ref="E297:F297">_xlfn.TEXTSPLIT(D297,"_")</f>
        <v xml:space="preserve">  12:0</v>
      </c>
      <c r="F297" t="str">
        <v>22:3:2</v>
      </c>
      <c r="I297" cm="1">
        <f t="array" ref="I297:J297">IF(ISBLANK(E297), "", VALUE(_xlfn.TEXTSPLIT(E297,":")))</f>
        <v>12</v>
      </c>
      <c r="J297">
        <v>0</v>
      </c>
      <c r="L297" cm="1">
        <f t="array" ref="L297:N297">IF(ISBLANK(F297), "", VALUE(_xlfn.TEXTSPLIT(F297,":")))</f>
        <v>22</v>
      </c>
      <c r="M297">
        <v>3</v>
      </c>
      <c r="N297">
        <v>2</v>
      </c>
      <c r="O297" t="str" cm="1">
        <f t="array" ref="O297">IF(ISBLANK(G297), "", VALUE(_xlfn.TEXTSPLIT(G297,":")))</f>
        <v/>
      </c>
      <c r="Q297" t="str" cm="1">
        <f t="array" ref="Q297">IF(ISBLANK(H297), "", VALUE(_xlfn.TEXTSPLIT(H297,":")))</f>
        <v/>
      </c>
      <c r="S297">
        <f t="shared" si="49"/>
        <v>34</v>
      </c>
      <c r="T297">
        <f t="shared" si="50"/>
        <v>3</v>
      </c>
      <c r="U297">
        <f t="shared" si="51"/>
        <v>2</v>
      </c>
      <c r="V297" t="str">
        <f t="shared" si="52"/>
        <v>:2O</v>
      </c>
      <c r="W297" t="str">
        <f t="shared" si="53"/>
        <v>34:3:2O</v>
      </c>
      <c r="X297" t="str">
        <f t="shared" si="54"/>
        <v>PC O- 34:3:2O</v>
      </c>
      <c r="Y297" t="str">
        <f t="shared" si="55"/>
        <v>PC O-</v>
      </c>
      <c r="Z297" t="s">
        <v>1236</v>
      </c>
      <c r="AA297" t="s">
        <v>3251</v>
      </c>
      <c r="AB297">
        <v>33193</v>
      </c>
      <c r="AC297">
        <v>117012</v>
      </c>
      <c r="AD297">
        <v>197824</v>
      </c>
      <c r="AE297">
        <v>46668</v>
      </c>
      <c r="AF297">
        <v>28033</v>
      </c>
      <c r="AG297">
        <v>28116</v>
      </c>
      <c r="AH297">
        <v>135645</v>
      </c>
      <c r="AI297">
        <v>93145</v>
      </c>
      <c r="AJ297">
        <v>108450</v>
      </c>
      <c r="AK297">
        <v>15580</v>
      </c>
      <c r="AL297">
        <v>19751</v>
      </c>
      <c r="AM297">
        <v>0</v>
      </c>
    </row>
    <row r="298" spans="1:39" x14ac:dyDescent="0.3">
      <c r="A298" t="s">
        <v>2817</v>
      </c>
      <c r="B298" t="s">
        <v>4294</v>
      </c>
      <c r="C298" t="str">
        <f t="shared" si="48"/>
        <v>PC O-  8:0_22:4:2</v>
      </c>
      <c r="D298" t="str">
        <f t="shared" si="39"/>
        <v xml:space="preserve">  8:0_22:4:2</v>
      </c>
      <c r="E298" t="str" cm="1">
        <f t="array" ref="E298:F298">_xlfn.TEXTSPLIT(D298,"_")</f>
        <v xml:space="preserve">  8:0</v>
      </c>
      <c r="F298" t="str">
        <v>22:4:2</v>
      </c>
      <c r="I298" cm="1">
        <f t="array" ref="I298:J298">IF(ISBLANK(E298), "", VALUE(_xlfn.TEXTSPLIT(E298,":")))</f>
        <v>8</v>
      </c>
      <c r="J298">
        <v>0</v>
      </c>
      <c r="L298" cm="1">
        <f t="array" ref="L298:N298">IF(ISBLANK(F298), "", VALUE(_xlfn.TEXTSPLIT(F298,":")))</f>
        <v>22</v>
      </c>
      <c r="M298">
        <v>4</v>
      </c>
      <c r="N298">
        <v>2</v>
      </c>
      <c r="O298" t="str" cm="1">
        <f t="array" ref="O298">IF(ISBLANK(G298), "", VALUE(_xlfn.TEXTSPLIT(G298,":")))</f>
        <v/>
      </c>
      <c r="Q298" t="str" cm="1">
        <f t="array" ref="Q298">IF(ISBLANK(H298), "", VALUE(_xlfn.TEXTSPLIT(H298,":")))</f>
        <v/>
      </c>
      <c r="S298">
        <f t="shared" si="49"/>
        <v>30</v>
      </c>
      <c r="T298">
        <f t="shared" si="50"/>
        <v>4</v>
      </c>
      <c r="U298">
        <f t="shared" si="51"/>
        <v>2</v>
      </c>
      <c r="V298" t="str">
        <f t="shared" si="52"/>
        <v>:2O</v>
      </c>
      <c r="W298" t="str">
        <f t="shared" si="53"/>
        <v>30:4:2O</v>
      </c>
      <c r="X298" t="str">
        <f t="shared" si="54"/>
        <v>PC O- 30:4:2O</v>
      </c>
      <c r="Y298" t="str">
        <f t="shared" si="55"/>
        <v>PC O-</v>
      </c>
      <c r="Z298" t="s">
        <v>1236</v>
      </c>
      <c r="AA298" t="s">
        <v>2818</v>
      </c>
      <c r="AB298">
        <v>176290</v>
      </c>
      <c r="AC298">
        <v>204257</v>
      </c>
      <c r="AD298">
        <v>334912</v>
      </c>
      <c r="AE298">
        <v>238896</v>
      </c>
      <c r="AF298">
        <v>208033</v>
      </c>
      <c r="AG298">
        <v>127483</v>
      </c>
      <c r="AH298">
        <v>318747</v>
      </c>
      <c r="AI298">
        <v>115295</v>
      </c>
      <c r="AJ298">
        <v>191492</v>
      </c>
      <c r="AK298">
        <v>265259</v>
      </c>
      <c r="AL298">
        <v>164712</v>
      </c>
      <c r="AM298">
        <v>327102</v>
      </c>
    </row>
    <row r="299" spans="1:39" x14ac:dyDescent="0.3">
      <c r="A299" t="s">
        <v>3107</v>
      </c>
      <c r="B299" t="s">
        <v>4349</v>
      </c>
      <c r="C299" t="str">
        <f t="shared" si="48"/>
        <v>PC O-  10:0_22:5:3</v>
      </c>
      <c r="D299" t="str">
        <f t="shared" si="39"/>
        <v xml:space="preserve">  10:0_22:5:3</v>
      </c>
      <c r="E299" t="str" cm="1">
        <f t="array" ref="E299:F299">_xlfn.TEXTSPLIT(D299,"_")</f>
        <v xml:space="preserve">  10:0</v>
      </c>
      <c r="F299" t="str">
        <v>22:5:3</v>
      </c>
      <c r="I299" cm="1">
        <f t="array" ref="I299:J299">IF(ISBLANK(E299), "", VALUE(_xlfn.TEXTSPLIT(E299,":")))</f>
        <v>10</v>
      </c>
      <c r="J299">
        <v>0</v>
      </c>
      <c r="L299" cm="1">
        <f t="array" ref="L299:N299">IF(ISBLANK(F299), "", VALUE(_xlfn.TEXTSPLIT(F299,":")))</f>
        <v>22</v>
      </c>
      <c r="M299">
        <v>5</v>
      </c>
      <c r="N299">
        <v>3</v>
      </c>
      <c r="O299" t="str" cm="1">
        <f t="array" ref="O299">IF(ISBLANK(G299), "", VALUE(_xlfn.TEXTSPLIT(G299,":")))</f>
        <v/>
      </c>
      <c r="Q299" t="str" cm="1">
        <f t="array" ref="Q299">IF(ISBLANK(H299), "", VALUE(_xlfn.TEXTSPLIT(H299,":")))</f>
        <v/>
      </c>
      <c r="S299">
        <f t="shared" si="49"/>
        <v>32</v>
      </c>
      <c r="T299">
        <f t="shared" si="50"/>
        <v>5</v>
      </c>
      <c r="U299">
        <f t="shared" si="51"/>
        <v>3</v>
      </c>
      <c r="V299" t="str">
        <f t="shared" si="52"/>
        <v>:3O</v>
      </c>
      <c r="W299" t="str">
        <f t="shared" si="53"/>
        <v>32:5:3O</v>
      </c>
      <c r="X299" t="str">
        <f t="shared" si="54"/>
        <v>PC O- 32:5:3O</v>
      </c>
      <c r="Y299" t="str">
        <f t="shared" si="55"/>
        <v>PC O-</v>
      </c>
      <c r="Z299" t="s">
        <v>1236</v>
      </c>
      <c r="AA299" t="s">
        <v>3108</v>
      </c>
      <c r="AB299">
        <v>385612</v>
      </c>
      <c r="AC299">
        <v>250876</v>
      </c>
      <c r="AD299">
        <v>815813</v>
      </c>
      <c r="AE299">
        <v>409681</v>
      </c>
      <c r="AF299">
        <v>574061</v>
      </c>
      <c r="AG299">
        <v>131850</v>
      </c>
      <c r="AH299">
        <v>327042</v>
      </c>
      <c r="AI299">
        <v>308367</v>
      </c>
      <c r="AJ299">
        <v>135288</v>
      </c>
      <c r="AK299">
        <v>189899</v>
      </c>
      <c r="AL299">
        <v>406090</v>
      </c>
      <c r="AM299">
        <v>163723</v>
      </c>
    </row>
    <row r="300" spans="1:39" x14ac:dyDescent="0.3">
      <c r="A300" t="s">
        <v>1653</v>
      </c>
      <c r="B300" t="s">
        <v>4370</v>
      </c>
      <c r="C300" t="str">
        <f t="shared" si="48"/>
        <v>PC O-  20:5_5:0:1</v>
      </c>
      <c r="D300" t="str">
        <f t="shared" si="39"/>
        <v xml:space="preserve">  20:5_5:0:1</v>
      </c>
      <c r="E300" t="str" cm="1">
        <f t="array" ref="E300:F300">_xlfn.TEXTSPLIT(D300,"_")</f>
        <v xml:space="preserve">  20:5</v>
      </c>
      <c r="F300" t="str">
        <v>5:0:1</v>
      </c>
      <c r="I300" cm="1">
        <f t="array" ref="I300:J300">IF(ISBLANK(E300), "", VALUE(_xlfn.TEXTSPLIT(E300,":")))</f>
        <v>20</v>
      </c>
      <c r="J300">
        <v>5</v>
      </c>
      <c r="L300" cm="1">
        <f t="array" ref="L300:N300">IF(ISBLANK(F300), "", VALUE(_xlfn.TEXTSPLIT(F300,":")))</f>
        <v>5</v>
      </c>
      <c r="M300">
        <v>0</v>
      </c>
      <c r="N300">
        <v>1</v>
      </c>
      <c r="O300" t="str" cm="1">
        <f t="array" ref="O300">IF(ISBLANK(G300), "", VALUE(_xlfn.TEXTSPLIT(G300,":")))</f>
        <v/>
      </c>
      <c r="Q300" t="str" cm="1">
        <f t="array" ref="Q300">IF(ISBLANK(H300), "", VALUE(_xlfn.TEXTSPLIT(H300,":")))</f>
        <v/>
      </c>
      <c r="S300">
        <f t="shared" si="49"/>
        <v>25</v>
      </c>
      <c r="T300">
        <f t="shared" si="50"/>
        <v>5</v>
      </c>
      <c r="U300">
        <f t="shared" si="51"/>
        <v>1</v>
      </c>
      <c r="V300" t="str">
        <f t="shared" si="52"/>
        <v>:1O</v>
      </c>
      <c r="W300" t="str">
        <f t="shared" si="53"/>
        <v>25:5:1O</v>
      </c>
      <c r="X300" t="str">
        <f t="shared" si="54"/>
        <v>PC O- 25:5:1O</v>
      </c>
      <c r="Y300" t="str">
        <f t="shared" si="55"/>
        <v>PC O-</v>
      </c>
      <c r="Z300" t="s">
        <v>1236</v>
      </c>
      <c r="AA300" t="s">
        <v>1654</v>
      </c>
      <c r="AB300">
        <v>246558</v>
      </c>
      <c r="AC300">
        <v>226044</v>
      </c>
      <c r="AD300">
        <v>220282</v>
      </c>
      <c r="AE300">
        <v>420698</v>
      </c>
      <c r="AF300">
        <v>351249</v>
      </c>
      <c r="AG300">
        <v>356346</v>
      </c>
      <c r="AH300">
        <v>396996</v>
      </c>
      <c r="AI300">
        <v>287387</v>
      </c>
      <c r="AJ300">
        <v>433336</v>
      </c>
      <c r="AK300">
        <v>493742</v>
      </c>
      <c r="AL300">
        <v>468693</v>
      </c>
      <c r="AM300">
        <v>703720</v>
      </c>
    </row>
    <row r="301" spans="1:39" x14ac:dyDescent="0.3">
      <c r="A301" t="s">
        <v>1878</v>
      </c>
      <c r="B301" t="s">
        <v>4371</v>
      </c>
      <c r="C301" t="str">
        <f t="shared" si="48"/>
        <v>PC O-  20:5_6:0:1</v>
      </c>
      <c r="D301" t="str">
        <f t="shared" si="39"/>
        <v xml:space="preserve">  20:5_6:0:1</v>
      </c>
      <c r="E301" t="str" cm="1">
        <f t="array" ref="E301:F301">_xlfn.TEXTSPLIT(D301,"_")</f>
        <v xml:space="preserve">  20:5</v>
      </c>
      <c r="F301" t="str">
        <v>6:0:1</v>
      </c>
      <c r="I301" cm="1">
        <f t="array" ref="I301:J301">IF(ISBLANK(E301), "", VALUE(_xlfn.TEXTSPLIT(E301,":")))</f>
        <v>20</v>
      </c>
      <c r="J301">
        <v>5</v>
      </c>
      <c r="L301" cm="1">
        <f t="array" ref="L301:N301">IF(ISBLANK(F301), "", VALUE(_xlfn.TEXTSPLIT(F301,":")))</f>
        <v>6</v>
      </c>
      <c r="M301">
        <v>0</v>
      </c>
      <c r="N301">
        <v>1</v>
      </c>
      <c r="O301" t="str" cm="1">
        <f t="array" ref="O301">IF(ISBLANK(G301), "", VALUE(_xlfn.TEXTSPLIT(G301,":")))</f>
        <v/>
      </c>
      <c r="Q301" t="str" cm="1">
        <f t="array" ref="Q301">IF(ISBLANK(H301), "", VALUE(_xlfn.TEXTSPLIT(H301,":")))</f>
        <v/>
      </c>
      <c r="S301">
        <f t="shared" si="49"/>
        <v>26</v>
      </c>
      <c r="T301">
        <f t="shared" si="50"/>
        <v>5</v>
      </c>
      <c r="U301">
        <f t="shared" si="51"/>
        <v>1</v>
      </c>
      <c r="V301" t="str">
        <f t="shared" si="52"/>
        <v>:1O</v>
      </c>
      <c r="W301" t="str">
        <f t="shared" si="53"/>
        <v>26:5:1O</v>
      </c>
      <c r="X301" t="str">
        <f t="shared" si="54"/>
        <v>PC O- 26:5:1O</v>
      </c>
      <c r="Y301" t="str">
        <f t="shared" si="55"/>
        <v>PC O-</v>
      </c>
      <c r="Z301" t="s">
        <v>1236</v>
      </c>
      <c r="AA301" t="s">
        <v>1388</v>
      </c>
      <c r="AB301">
        <v>313003</v>
      </c>
      <c r="AC301">
        <v>376334</v>
      </c>
      <c r="AD301">
        <v>405892</v>
      </c>
      <c r="AE301">
        <v>444888</v>
      </c>
      <c r="AF301">
        <v>366768</v>
      </c>
      <c r="AG301">
        <v>425225</v>
      </c>
      <c r="AH301">
        <v>458409</v>
      </c>
      <c r="AI301">
        <v>342466</v>
      </c>
      <c r="AJ301">
        <v>374984</v>
      </c>
      <c r="AK301">
        <v>456809</v>
      </c>
      <c r="AL301">
        <v>455061</v>
      </c>
      <c r="AM301">
        <v>532986</v>
      </c>
    </row>
    <row r="302" spans="1:39" x14ac:dyDescent="0.3">
      <c r="A302" t="s">
        <v>2648</v>
      </c>
      <c r="B302" t="s">
        <v>4372</v>
      </c>
      <c r="C302" t="str">
        <f t="shared" si="48"/>
        <v>PC O-  8:0_22:5:1</v>
      </c>
      <c r="D302" t="str">
        <f t="shared" si="39"/>
        <v xml:space="preserve">  8:0_22:5:1</v>
      </c>
      <c r="E302" t="str" cm="1">
        <f t="array" ref="E302:F302">_xlfn.TEXTSPLIT(D302,"_")</f>
        <v xml:space="preserve">  8:0</v>
      </c>
      <c r="F302" t="str">
        <v>22:5:1</v>
      </c>
      <c r="I302" cm="1">
        <f t="array" ref="I302:J302">IF(ISBLANK(E302), "", VALUE(_xlfn.TEXTSPLIT(E302,":")))</f>
        <v>8</v>
      </c>
      <c r="J302">
        <v>0</v>
      </c>
      <c r="L302" cm="1">
        <f t="array" ref="L302:N302">IF(ISBLANK(F302), "", VALUE(_xlfn.TEXTSPLIT(F302,":")))</f>
        <v>22</v>
      </c>
      <c r="M302">
        <v>5</v>
      </c>
      <c r="N302">
        <v>1</v>
      </c>
      <c r="O302" t="str" cm="1">
        <f t="array" ref="O302">IF(ISBLANK(G302), "", VALUE(_xlfn.TEXTSPLIT(G302,":")))</f>
        <v/>
      </c>
      <c r="Q302" t="str" cm="1">
        <f t="array" ref="Q302">IF(ISBLANK(H302), "", VALUE(_xlfn.TEXTSPLIT(H302,":")))</f>
        <v/>
      </c>
      <c r="S302">
        <f t="shared" si="49"/>
        <v>30</v>
      </c>
      <c r="T302">
        <f t="shared" si="50"/>
        <v>5</v>
      </c>
      <c r="U302">
        <f t="shared" si="51"/>
        <v>1</v>
      </c>
      <c r="V302" t="str">
        <f t="shared" si="52"/>
        <v>:1O</v>
      </c>
      <c r="W302" t="str">
        <f t="shared" si="53"/>
        <v>30:5:1O</v>
      </c>
      <c r="X302" t="str">
        <f t="shared" si="54"/>
        <v>PC O- 30:5:1O</v>
      </c>
      <c r="Y302" t="str">
        <f t="shared" si="55"/>
        <v>PC O-</v>
      </c>
      <c r="Z302" t="s">
        <v>1236</v>
      </c>
      <c r="AA302" t="s">
        <v>2649</v>
      </c>
      <c r="AB302">
        <v>600688</v>
      </c>
      <c r="AC302">
        <v>945968</v>
      </c>
      <c r="AD302">
        <v>896112</v>
      </c>
      <c r="AE302">
        <v>728789</v>
      </c>
      <c r="AF302">
        <v>758716</v>
      </c>
      <c r="AG302">
        <v>633599</v>
      </c>
      <c r="AH302">
        <v>625574</v>
      </c>
      <c r="AI302">
        <v>474315</v>
      </c>
      <c r="AJ302">
        <v>476597</v>
      </c>
      <c r="AK302">
        <v>343544</v>
      </c>
      <c r="AL302">
        <v>501396</v>
      </c>
      <c r="AM302">
        <v>547717</v>
      </c>
    </row>
    <row r="303" spans="1:39" x14ac:dyDescent="0.3">
      <c r="A303" t="s">
        <v>3484</v>
      </c>
      <c r="B303" t="s">
        <v>4357</v>
      </c>
      <c r="C303" t="str">
        <f t="shared" si="48"/>
        <v>PC O-  18:1_22:6:4</v>
      </c>
      <c r="D303" t="str">
        <f t="shared" si="39"/>
        <v xml:space="preserve">  18:1_22:6:4</v>
      </c>
      <c r="E303" t="str" cm="1">
        <f t="array" ref="E303:F303">_xlfn.TEXTSPLIT(D303,"_")</f>
        <v xml:space="preserve">  18:1</v>
      </c>
      <c r="F303" t="str">
        <v>22:6:4</v>
      </c>
      <c r="I303" cm="1">
        <f t="array" ref="I303:J303">IF(ISBLANK(E303), "", VALUE(_xlfn.TEXTSPLIT(E303,":")))</f>
        <v>18</v>
      </c>
      <c r="J303">
        <v>1</v>
      </c>
      <c r="L303" cm="1">
        <f t="array" ref="L303:N303">IF(ISBLANK(F303), "", VALUE(_xlfn.TEXTSPLIT(F303,":")))</f>
        <v>22</v>
      </c>
      <c r="M303">
        <v>6</v>
      </c>
      <c r="N303">
        <v>4</v>
      </c>
      <c r="O303" t="str" cm="1">
        <f t="array" ref="O303">IF(ISBLANK(G303), "", VALUE(_xlfn.TEXTSPLIT(G303,":")))</f>
        <v/>
      </c>
      <c r="Q303" t="str" cm="1">
        <f t="array" ref="Q303">IF(ISBLANK(H303), "", VALUE(_xlfn.TEXTSPLIT(H303,":")))</f>
        <v/>
      </c>
      <c r="S303">
        <f t="shared" si="49"/>
        <v>40</v>
      </c>
      <c r="T303">
        <f t="shared" si="50"/>
        <v>7</v>
      </c>
      <c r="U303">
        <f t="shared" si="51"/>
        <v>4</v>
      </c>
      <c r="V303" t="str">
        <f t="shared" si="52"/>
        <v>:4O</v>
      </c>
      <c r="W303" t="str">
        <f t="shared" si="53"/>
        <v>40:7:4O</v>
      </c>
      <c r="X303" t="str">
        <f t="shared" si="54"/>
        <v>PC O- 40:7:4O</v>
      </c>
      <c r="Y303" t="str">
        <f t="shared" si="55"/>
        <v>PC O-</v>
      </c>
      <c r="Z303" t="s">
        <v>1236</v>
      </c>
      <c r="AA303" t="s">
        <v>3485</v>
      </c>
      <c r="AB303">
        <v>160009</v>
      </c>
      <c r="AC303">
        <v>314546</v>
      </c>
      <c r="AD303">
        <v>271843</v>
      </c>
      <c r="AE303">
        <v>51931</v>
      </c>
      <c r="AF303">
        <v>18090</v>
      </c>
      <c r="AG303">
        <v>41362</v>
      </c>
      <c r="AH303">
        <v>138454</v>
      </c>
      <c r="AI303">
        <v>125276</v>
      </c>
      <c r="AJ303">
        <v>92215</v>
      </c>
      <c r="AK303">
        <v>9186</v>
      </c>
      <c r="AL303">
        <v>21344</v>
      </c>
      <c r="AM303">
        <v>24353</v>
      </c>
    </row>
    <row r="304" spans="1:39" x14ac:dyDescent="0.3">
      <c r="A304" t="s">
        <v>1541</v>
      </c>
      <c r="B304" t="s">
        <v>4373</v>
      </c>
      <c r="C304" t="str">
        <f t="shared" si="48"/>
        <v>PC O-  20:4_4:0:1</v>
      </c>
      <c r="D304" t="str">
        <f t="shared" si="39"/>
        <v xml:space="preserve">  20:4_4:0:1</v>
      </c>
      <c r="E304" t="str" cm="1">
        <f t="array" ref="E304:F304">_xlfn.TEXTSPLIT(D304,"_")</f>
        <v xml:space="preserve">  20:4</v>
      </c>
      <c r="F304" t="str">
        <v>4:0:1</v>
      </c>
      <c r="I304" cm="1">
        <f t="array" ref="I304:J304">IF(ISBLANK(E304), "", VALUE(_xlfn.TEXTSPLIT(E304,":")))</f>
        <v>20</v>
      </c>
      <c r="J304">
        <v>4</v>
      </c>
      <c r="L304" cm="1">
        <f t="array" ref="L304:N304">IF(ISBLANK(F304), "", VALUE(_xlfn.TEXTSPLIT(F304,":")))</f>
        <v>4</v>
      </c>
      <c r="M304">
        <v>0</v>
      </c>
      <c r="N304">
        <v>1</v>
      </c>
      <c r="O304" t="str" cm="1">
        <f t="array" ref="O304">IF(ISBLANK(G304), "", VALUE(_xlfn.TEXTSPLIT(G304,":")))</f>
        <v/>
      </c>
      <c r="Q304" t="str" cm="1">
        <f t="array" ref="Q304">IF(ISBLANK(H304), "", VALUE(_xlfn.TEXTSPLIT(H304,":")))</f>
        <v/>
      </c>
      <c r="S304">
        <f t="shared" si="49"/>
        <v>24</v>
      </c>
      <c r="T304">
        <f t="shared" si="50"/>
        <v>4</v>
      </c>
      <c r="U304">
        <f t="shared" si="51"/>
        <v>1</v>
      </c>
      <c r="V304" t="str">
        <f t="shared" si="52"/>
        <v>:1O</v>
      </c>
      <c r="W304" t="str">
        <f t="shared" si="53"/>
        <v>24:4:1O</v>
      </c>
      <c r="X304" t="str">
        <f t="shared" si="54"/>
        <v>PC O- 24:4:1O</v>
      </c>
      <c r="Y304" t="str">
        <f t="shared" si="55"/>
        <v>PC O-</v>
      </c>
      <c r="Z304" t="s">
        <v>1236</v>
      </c>
      <c r="AA304" t="s">
        <v>1542</v>
      </c>
      <c r="AB304">
        <v>226715</v>
      </c>
      <c r="AC304">
        <v>207319</v>
      </c>
      <c r="AD304">
        <v>207469</v>
      </c>
      <c r="AE304">
        <v>332346</v>
      </c>
      <c r="AF304">
        <v>319881</v>
      </c>
      <c r="AG304">
        <v>324683</v>
      </c>
      <c r="AH304">
        <v>411057</v>
      </c>
      <c r="AI304">
        <v>309043</v>
      </c>
      <c r="AJ304">
        <v>337321</v>
      </c>
      <c r="AK304">
        <v>565255</v>
      </c>
      <c r="AL304">
        <v>579330</v>
      </c>
      <c r="AM304">
        <v>582211</v>
      </c>
    </row>
    <row r="305" spans="1:39" x14ac:dyDescent="0.3">
      <c r="A305" t="s">
        <v>2495</v>
      </c>
      <c r="B305" t="s">
        <v>4295</v>
      </c>
      <c r="C305" t="str">
        <f t="shared" si="48"/>
        <v>PC O-  8:0_20:5:2</v>
      </c>
      <c r="D305" t="str">
        <f t="shared" si="39"/>
        <v xml:space="preserve">  8:0_20:5:2</v>
      </c>
      <c r="E305" t="str" cm="1">
        <f t="array" ref="E305:F305">_xlfn.TEXTSPLIT(D305,"_")</f>
        <v xml:space="preserve">  8:0</v>
      </c>
      <c r="F305" t="str">
        <v>20:5:2</v>
      </c>
      <c r="I305" cm="1">
        <f t="array" ref="I305:J305">IF(ISBLANK(E305), "", VALUE(_xlfn.TEXTSPLIT(E305,":")))</f>
        <v>8</v>
      </c>
      <c r="J305">
        <v>0</v>
      </c>
      <c r="L305" cm="1">
        <f t="array" ref="L305:N305">IF(ISBLANK(F305), "", VALUE(_xlfn.TEXTSPLIT(F305,":")))</f>
        <v>20</v>
      </c>
      <c r="M305">
        <v>5</v>
      </c>
      <c r="N305">
        <v>2</v>
      </c>
      <c r="O305" t="str" cm="1">
        <f t="array" ref="O305">IF(ISBLANK(G305), "", VALUE(_xlfn.TEXTSPLIT(G305,":")))</f>
        <v/>
      </c>
      <c r="Q305" t="str" cm="1">
        <f t="array" ref="Q305">IF(ISBLANK(H305), "", VALUE(_xlfn.TEXTSPLIT(H305,":")))</f>
        <v/>
      </c>
      <c r="S305">
        <f t="shared" si="49"/>
        <v>28</v>
      </c>
      <c r="T305">
        <f t="shared" si="50"/>
        <v>5</v>
      </c>
      <c r="U305">
        <f t="shared" si="51"/>
        <v>2</v>
      </c>
      <c r="V305" t="str">
        <f t="shared" si="52"/>
        <v>:2O</v>
      </c>
      <c r="W305" t="str">
        <f t="shared" si="53"/>
        <v>28:5:2O</v>
      </c>
      <c r="X305" t="str">
        <f t="shared" si="54"/>
        <v>PC O- 28:5:2O</v>
      </c>
      <c r="Y305" t="str">
        <f t="shared" si="55"/>
        <v>PC O-</v>
      </c>
      <c r="Z305" t="s">
        <v>1236</v>
      </c>
      <c r="AA305" t="s">
        <v>2496</v>
      </c>
      <c r="AB305">
        <v>122218</v>
      </c>
      <c r="AC305">
        <v>146493</v>
      </c>
      <c r="AD305">
        <v>165639</v>
      </c>
      <c r="AE305">
        <v>181622</v>
      </c>
      <c r="AF305">
        <v>178704</v>
      </c>
      <c r="AG305">
        <v>176027</v>
      </c>
      <c r="AH305">
        <v>211559</v>
      </c>
      <c r="AI305">
        <v>130072</v>
      </c>
      <c r="AJ305">
        <v>169396</v>
      </c>
      <c r="AK305">
        <v>206194</v>
      </c>
      <c r="AL305">
        <v>201959</v>
      </c>
      <c r="AM305">
        <v>216259</v>
      </c>
    </row>
    <row r="306" spans="1:39" x14ac:dyDescent="0.3">
      <c r="A306" t="s">
        <v>1541</v>
      </c>
      <c r="B306" t="s">
        <v>4373</v>
      </c>
      <c r="C306" t="str">
        <f t="shared" si="48"/>
        <v>PC O-  20:4_4:0:1</v>
      </c>
      <c r="D306" t="str">
        <f t="shared" si="39"/>
        <v xml:space="preserve">  20:4_4:0:1</v>
      </c>
      <c r="E306" t="str" cm="1">
        <f t="array" ref="E306:F306">_xlfn.TEXTSPLIT(D306,"_")</f>
        <v xml:space="preserve">  20:4</v>
      </c>
      <c r="F306" t="str">
        <v>4:0:1</v>
      </c>
      <c r="I306" cm="1">
        <f t="array" ref="I306:J306">IF(ISBLANK(E306), "", VALUE(_xlfn.TEXTSPLIT(E306,":")))</f>
        <v>20</v>
      </c>
      <c r="J306">
        <v>4</v>
      </c>
      <c r="L306" cm="1">
        <f t="array" ref="L306:N306">IF(ISBLANK(F306), "", VALUE(_xlfn.TEXTSPLIT(F306,":")))</f>
        <v>4</v>
      </c>
      <c r="M306">
        <v>0</v>
      </c>
      <c r="N306">
        <v>1</v>
      </c>
      <c r="O306" t="str" cm="1">
        <f t="array" ref="O306">IF(ISBLANK(G306), "", VALUE(_xlfn.TEXTSPLIT(G306,":")))</f>
        <v/>
      </c>
      <c r="Q306" t="str" cm="1">
        <f t="array" ref="Q306">IF(ISBLANK(H306), "", VALUE(_xlfn.TEXTSPLIT(H306,":")))</f>
        <v/>
      </c>
      <c r="S306">
        <f t="shared" si="49"/>
        <v>24</v>
      </c>
      <c r="T306">
        <f t="shared" si="50"/>
        <v>4</v>
      </c>
      <c r="U306">
        <f t="shared" si="51"/>
        <v>1</v>
      </c>
      <c r="V306" t="str">
        <f t="shared" si="52"/>
        <v>:1O</v>
      </c>
      <c r="W306" t="str">
        <f t="shared" si="53"/>
        <v>24:4:1O</v>
      </c>
      <c r="X306" t="str">
        <f t="shared" si="54"/>
        <v>PC O- 24:4:1O</v>
      </c>
      <c r="Y306" t="str">
        <f t="shared" si="55"/>
        <v>PC O-</v>
      </c>
      <c r="Z306" t="s">
        <v>1236</v>
      </c>
      <c r="AA306" t="s">
        <v>1542</v>
      </c>
      <c r="AB306">
        <v>17480</v>
      </c>
      <c r="AC306">
        <v>37976</v>
      </c>
      <c r="AD306">
        <v>23544</v>
      </c>
      <c r="AE306">
        <v>37775</v>
      </c>
      <c r="AF306">
        <v>23110</v>
      </c>
      <c r="AG306">
        <v>48562</v>
      </c>
      <c r="AH306">
        <v>98807</v>
      </c>
      <c r="AI306">
        <v>57847</v>
      </c>
      <c r="AJ306">
        <v>68039</v>
      </c>
      <c r="AK306">
        <v>130234</v>
      </c>
      <c r="AL306">
        <v>135149</v>
      </c>
      <c r="AM306">
        <v>150613</v>
      </c>
    </row>
    <row r="307" spans="1:39" x14ac:dyDescent="0.3">
      <c r="A307" t="s">
        <v>3107</v>
      </c>
      <c r="B307" t="s">
        <v>4349</v>
      </c>
      <c r="C307" t="str">
        <f t="shared" si="48"/>
        <v>PC O-  10:0_22:5:3</v>
      </c>
      <c r="D307" t="str">
        <f t="shared" si="39"/>
        <v xml:space="preserve">  10:0_22:5:3</v>
      </c>
      <c r="E307" t="str" cm="1">
        <f t="array" ref="E307:F307">_xlfn.TEXTSPLIT(D307,"_")</f>
        <v xml:space="preserve">  10:0</v>
      </c>
      <c r="F307" t="str">
        <v>22:5:3</v>
      </c>
      <c r="I307" cm="1">
        <f t="array" ref="I307:J307">IF(ISBLANK(E307), "", VALUE(_xlfn.TEXTSPLIT(E307,":")))</f>
        <v>10</v>
      </c>
      <c r="J307">
        <v>0</v>
      </c>
      <c r="L307" cm="1">
        <f t="array" ref="L307:N307">IF(ISBLANK(F307), "", VALUE(_xlfn.TEXTSPLIT(F307,":")))</f>
        <v>22</v>
      </c>
      <c r="M307">
        <v>5</v>
      </c>
      <c r="N307">
        <v>3</v>
      </c>
      <c r="O307" t="str" cm="1">
        <f t="array" ref="O307">IF(ISBLANK(G307), "", VALUE(_xlfn.TEXTSPLIT(G307,":")))</f>
        <v/>
      </c>
      <c r="Q307" t="str" cm="1">
        <f t="array" ref="Q307">IF(ISBLANK(H307), "", VALUE(_xlfn.TEXTSPLIT(H307,":")))</f>
        <v/>
      </c>
      <c r="S307">
        <f t="shared" si="49"/>
        <v>32</v>
      </c>
      <c r="T307">
        <f t="shared" si="50"/>
        <v>5</v>
      </c>
      <c r="U307">
        <f t="shared" si="51"/>
        <v>3</v>
      </c>
      <c r="V307" t="str">
        <f t="shared" si="52"/>
        <v>:3O</v>
      </c>
      <c r="W307" t="str">
        <f t="shared" si="53"/>
        <v>32:5:3O</v>
      </c>
      <c r="X307" t="str">
        <f t="shared" si="54"/>
        <v>PC O- 32:5:3O</v>
      </c>
      <c r="Y307" t="str">
        <f t="shared" si="55"/>
        <v>PC O-</v>
      </c>
      <c r="Z307" t="s">
        <v>1236</v>
      </c>
      <c r="AA307" t="s">
        <v>3108</v>
      </c>
      <c r="AB307">
        <v>1066849</v>
      </c>
      <c r="AC307">
        <v>1727955</v>
      </c>
      <c r="AD307">
        <v>2319073</v>
      </c>
      <c r="AE307">
        <v>739436</v>
      </c>
      <c r="AF307">
        <v>903046</v>
      </c>
      <c r="AG307">
        <v>833530</v>
      </c>
      <c r="AH307">
        <v>671569</v>
      </c>
      <c r="AI307">
        <v>830098</v>
      </c>
      <c r="AJ307">
        <v>556546</v>
      </c>
      <c r="AK307">
        <v>430411</v>
      </c>
      <c r="AL307">
        <v>588916</v>
      </c>
      <c r="AM307">
        <v>521190</v>
      </c>
    </row>
    <row r="308" spans="1:39" x14ac:dyDescent="0.3">
      <c r="A308" t="s">
        <v>1420</v>
      </c>
      <c r="B308" t="s">
        <v>4374</v>
      </c>
      <c r="C308" t="str">
        <f t="shared" si="48"/>
        <v>PC O-  20:4_3:0:1</v>
      </c>
      <c r="D308" t="str">
        <f t="shared" si="39"/>
        <v xml:space="preserve">  20:4_3:0:1</v>
      </c>
      <c r="E308" t="str" cm="1">
        <f t="array" ref="E308:F308">_xlfn.TEXTSPLIT(D308,"_")</f>
        <v xml:space="preserve">  20:4</v>
      </c>
      <c r="F308" t="str">
        <v>3:0:1</v>
      </c>
      <c r="I308" cm="1">
        <f t="array" ref="I308:J308">IF(ISBLANK(E308), "", VALUE(_xlfn.TEXTSPLIT(E308,":")))</f>
        <v>20</v>
      </c>
      <c r="J308">
        <v>4</v>
      </c>
      <c r="L308" cm="1">
        <f t="array" ref="L308:N308">IF(ISBLANK(F308), "", VALUE(_xlfn.TEXTSPLIT(F308,":")))</f>
        <v>3</v>
      </c>
      <c r="M308">
        <v>0</v>
      </c>
      <c r="N308">
        <v>1</v>
      </c>
      <c r="O308" t="str" cm="1">
        <f t="array" ref="O308">IF(ISBLANK(G308), "", VALUE(_xlfn.TEXTSPLIT(G308,":")))</f>
        <v/>
      </c>
      <c r="Q308" t="str" cm="1">
        <f t="array" ref="Q308">IF(ISBLANK(H308), "", VALUE(_xlfn.TEXTSPLIT(H308,":")))</f>
        <v/>
      </c>
      <c r="S308">
        <f t="shared" si="49"/>
        <v>23</v>
      </c>
      <c r="T308">
        <f t="shared" si="50"/>
        <v>4</v>
      </c>
      <c r="U308">
        <f t="shared" si="51"/>
        <v>1</v>
      </c>
      <c r="V308" t="str">
        <f t="shared" si="52"/>
        <v>:1O</v>
      </c>
      <c r="W308" t="str">
        <f t="shared" si="53"/>
        <v>23:4:1O</v>
      </c>
      <c r="X308" t="str">
        <f t="shared" si="54"/>
        <v>PC O- 23:4:1O</v>
      </c>
      <c r="Y308" t="str">
        <f t="shared" si="55"/>
        <v>PC O-</v>
      </c>
      <c r="Z308" t="s">
        <v>1236</v>
      </c>
      <c r="AA308" t="s">
        <v>1421</v>
      </c>
      <c r="AB308">
        <v>7888</v>
      </c>
      <c r="AC308">
        <v>28210</v>
      </c>
      <c r="AD308">
        <v>48645</v>
      </c>
      <c r="AE308">
        <v>60342</v>
      </c>
      <c r="AF308">
        <v>33392</v>
      </c>
      <c r="AG308">
        <v>29210</v>
      </c>
      <c r="AH308">
        <v>78785</v>
      </c>
      <c r="AI308">
        <v>68697</v>
      </c>
      <c r="AJ308">
        <v>52417</v>
      </c>
      <c r="AK308">
        <v>76010</v>
      </c>
      <c r="AL308">
        <v>94471</v>
      </c>
      <c r="AM308">
        <v>105674</v>
      </c>
    </row>
    <row r="309" spans="1:39" x14ac:dyDescent="0.3">
      <c r="A309" t="s">
        <v>2796</v>
      </c>
      <c r="B309" t="s">
        <v>4375</v>
      </c>
      <c r="C309" t="str">
        <f t="shared" si="48"/>
        <v>PC O-  9:0_22:5:1</v>
      </c>
      <c r="D309" t="str">
        <f t="shared" si="39"/>
        <v xml:space="preserve">  9:0_22:5:1</v>
      </c>
      <c r="E309" t="str" cm="1">
        <f t="array" ref="E309:F309">_xlfn.TEXTSPLIT(D309,"_")</f>
        <v xml:space="preserve">  9:0</v>
      </c>
      <c r="F309" t="str">
        <v>22:5:1</v>
      </c>
      <c r="I309" cm="1">
        <f t="array" ref="I309:J309">IF(ISBLANK(E309), "", VALUE(_xlfn.TEXTSPLIT(E309,":")))</f>
        <v>9</v>
      </c>
      <c r="J309">
        <v>0</v>
      </c>
      <c r="L309" cm="1">
        <f t="array" ref="L309:N309">IF(ISBLANK(F309), "", VALUE(_xlfn.TEXTSPLIT(F309,":")))</f>
        <v>22</v>
      </c>
      <c r="M309">
        <v>5</v>
      </c>
      <c r="N309">
        <v>1</v>
      </c>
      <c r="O309" t="str" cm="1">
        <f t="array" ref="O309">IF(ISBLANK(G309), "", VALUE(_xlfn.TEXTSPLIT(G309,":")))</f>
        <v/>
      </c>
      <c r="Q309" t="str" cm="1">
        <f t="array" ref="Q309">IF(ISBLANK(H309), "", VALUE(_xlfn.TEXTSPLIT(H309,":")))</f>
        <v/>
      </c>
      <c r="S309">
        <f t="shared" si="49"/>
        <v>31</v>
      </c>
      <c r="T309">
        <f t="shared" si="50"/>
        <v>5</v>
      </c>
      <c r="U309">
        <f t="shared" si="51"/>
        <v>1</v>
      </c>
      <c r="V309" t="str">
        <f t="shared" si="52"/>
        <v>:1O</v>
      </c>
      <c r="W309" t="str">
        <f t="shared" si="53"/>
        <v>31:5:1O</v>
      </c>
      <c r="X309" t="str">
        <f t="shared" si="54"/>
        <v>PC O- 31:5:1O</v>
      </c>
      <c r="Y309" t="str">
        <f t="shared" si="55"/>
        <v>PC O-</v>
      </c>
      <c r="Z309" t="s">
        <v>1236</v>
      </c>
      <c r="AA309" t="s">
        <v>2236</v>
      </c>
      <c r="AB309">
        <v>2301251</v>
      </c>
      <c r="AC309">
        <v>2304210</v>
      </c>
      <c r="AD309">
        <v>2337382</v>
      </c>
      <c r="AE309">
        <v>2345126</v>
      </c>
      <c r="AF309">
        <v>2324689</v>
      </c>
      <c r="AG309">
        <v>2552792</v>
      </c>
      <c r="AH309">
        <v>2595602</v>
      </c>
      <c r="AI309">
        <v>2190285</v>
      </c>
      <c r="AJ309">
        <v>2234488</v>
      </c>
      <c r="AK309">
        <v>2345711</v>
      </c>
      <c r="AL309">
        <v>2235469</v>
      </c>
      <c r="AM309">
        <v>2251853</v>
      </c>
    </row>
    <row r="310" spans="1:39" x14ac:dyDescent="0.3">
      <c r="A310" t="s">
        <v>2485</v>
      </c>
      <c r="B310" t="s">
        <v>4376</v>
      </c>
      <c r="C310" t="str">
        <f t="shared" si="48"/>
        <v>PC O-  9:0_20:5:1</v>
      </c>
      <c r="D310" t="str">
        <f t="shared" si="39"/>
        <v xml:space="preserve">  9:0_20:5:1</v>
      </c>
      <c r="E310" t="str" cm="1">
        <f t="array" ref="E310:F310">_xlfn.TEXTSPLIT(D310,"_")</f>
        <v xml:space="preserve">  9:0</v>
      </c>
      <c r="F310" t="str">
        <v>20:5:1</v>
      </c>
      <c r="I310" cm="1">
        <f t="array" ref="I310:J310">IF(ISBLANK(E310), "", VALUE(_xlfn.TEXTSPLIT(E310,":")))</f>
        <v>9</v>
      </c>
      <c r="J310">
        <v>0</v>
      </c>
      <c r="L310" cm="1">
        <f t="array" ref="L310:N310">IF(ISBLANK(F310), "", VALUE(_xlfn.TEXTSPLIT(F310,":")))</f>
        <v>20</v>
      </c>
      <c r="M310">
        <v>5</v>
      </c>
      <c r="N310">
        <v>1</v>
      </c>
      <c r="O310" t="str" cm="1">
        <f t="array" ref="O310">IF(ISBLANK(G310), "", VALUE(_xlfn.TEXTSPLIT(G310,":")))</f>
        <v/>
      </c>
      <c r="Q310" t="str" cm="1">
        <f t="array" ref="Q310">IF(ISBLANK(H310), "", VALUE(_xlfn.TEXTSPLIT(H310,":")))</f>
        <v/>
      </c>
      <c r="S310">
        <f t="shared" si="49"/>
        <v>29</v>
      </c>
      <c r="T310">
        <f t="shared" si="50"/>
        <v>5</v>
      </c>
      <c r="U310">
        <f t="shared" si="51"/>
        <v>1</v>
      </c>
      <c r="V310" t="str">
        <f t="shared" si="52"/>
        <v>:1O</v>
      </c>
      <c r="W310" t="str">
        <f t="shared" si="53"/>
        <v>29:5:1O</v>
      </c>
      <c r="X310" t="str">
        <f t="shared" si="54"/>
        <v>PC O- 29:5:1O</v>
      </c>
      <c r="Y310" t="str">
        <f t="shared" si="55"/>
        <v>PC O-</v>
      </c>
      <c r="Z310" t="s">
        <v>1236</v>
      </c>
      <c r="AA310" t="s">
        <v>2486</v>
      </c>
      <c r="AB310">
        <v>70105</v>
      </c>
      <c r="AC310">
        <v>146766</v>
      </c>
      <c r="AD310">
        <v>274371</v>
      </c>
      <c r="AE310">
        <v>167553</v>
      </c>
      <c r="AF310">
        <v>137681</v>
      </c>
      <c r="AG310">
        <v>119703</v>
      </c>
      <c r="AH310">
        <v>87659</v>
      </c>
      <c r="AI310">
        <v>139693</v>
      </c>
      <c r="AJ310">
        <v>92721</v>
      </c>
      <c r="AK310">
        <v>101644</v>
      </c>
      <c r="AL310">
        <v>134451</v>
      </c>
      <c r="AM310">
        <v>149449</v>
      </c>
    </row>
    <row r="311" spans="1:39" x14ac:dyDescent="0.3">
      <c r="A311" t="s">
        <v>3457</v>
      </c>
      <c r="B311" t="s">
        <v>4356</v>
      </c>
      <c r="C311" t="str">
        <f t="shared" si="48"/>
        <v>PC O-  16:1_22:6:4</v>
      </c>
      <c r="D311" t="str">
        <f t="shared" si="39"/>
        <v xml:space="preserve">  16:1_22:6:4</v>
      </c>
      <c r="E311" t="str" cm="1">
        <f t="array" ref="E311:F311">_xlfn.TEXTSPLIT(D311,"_")</f>
        <v xml:space="preserve">  16:1</v>
      </c>
      <c r="F311" t="str">
        <v>22:6:4</v>
      </c>
      <c r="I311" cm="1">
        <f t="array" ref="I311:J311">IF(ISBLANK(E311), "", VALUE(_xlfn.TEXTSPLIT(E311,":")))</f>
        <v>16</v>
      </c>
      <c r="J311">
        <v>1</v>
      </c>
      <c r="L311" cm="1">
        <f t="array" ref="L311:N311">IF(ISBLANK(F311), "", VALUE(_xlfn.TEXTSPLIT(F311,":")))</f>
        <v>22</v>
      </c>
      <c r="M311">
        <v>6</v>
      </c>
      <c r="N311">
        <v>4</v>
      </c>
      <c r="O311" t="str" cm="1">
        <f t="array" ref="O311">IF(ISBLANK(G311), "", VALUE(_xlfn.TEXTSPLIT(G311,":")))</f>
        <v/>
      </c>
      <c r="Q311" t="str" cm="1">
        <f t="array" ref="Q311">IF(ISBLANK(H311), "", VALUE(_xlfn.TEXTSPLIT(H311,":")))</f>
        <v/>
      </c>
      <c r="S311">
        <f t="shared" si="49"/>
        <v>38</v>
      </c>
      <c r="T311">
        <f t="shared" si="50"/>
        <v>7</v>
      </c>
      <c r="U311">
        <f t="shared" si="51"/>
        <v>4</v>
      </c>
      <c r="V311" t="str">
        <f t="shared" si="52"/>
        <v>:4O</v>
      </c>
      <c r="W311" t="str">
        <f t="shared" si="53"/>
        <v>38:7:4O</v>
      </c>
      <c r="X311" t="str">
        <f t="shared" si="54"/>
        <v>PC O- 38:7:4O</v>
      </c>
      <c r="Y311" t="str">
        <f t="shared" si="55"/>
        <v>PC O-</v>
      </c>
      <c r="Z311" t="s">
        <v>1236</v>
      </c>
      <c r="AA311" t="s">
        <v>3458</v>
      </c>
      <c r="AB311">
        <v>873128</v>
      </c>
      <c r="AC311">
        <v>601920</v>
      </c>
      <c r="AD311">
        <v>533154</v>
      </c>
      <c r="AE311">
        <v>435651</v>
      </c>
      <c r="AF311">
        <v>162984</v>
      </c>
      <c r="AG311">
        <v>322231</v>
      </c>
      <c r="AH311">
        <v>622834</v>
      </c>
      <c r="AI311">
        <v>314703</v>
      </c>
      <c r="AJ311">
        <v>190346</v>
      </c>
      <c r="AK311">
        <v>89286</v>
      </c>
      <c r="AL311">
        <v>70717</v>
      </c>
      <c r="AM311">
        <v>16153</v>
      </c>
    </row>
    <row r="312" spans="1:39" x14ac:dyDescent="0.3">
      <c r="A312" t="s">
        <v>1653</v>
      </c>
      <c r="B312" t="s">
        <v>4370</v>
      </c>
      <c r="C312" t="str">
        <f t="shared" si="48"/>
        <v>PC O-  20:5_5:0:1</v>
      </c>
      <c r="D312" t="str">
        <f t="shared" si="39"/>
        <v xml:space="preserve">  20:5_5:0:1</v>
      </c>
      <c r="E312" t="str" cm="1">
        <f t="array" ref="E312:F312">_xlfn.TEXTSPLIT(D312,"_")</f>
        <v xml:space="preserve">  20:5</v>
      </c>
      <c r="F312" t="str">
        <v>5:0:1</v>
      </c>
      <c r="I312" cm="1">
        <f t="array" ref="I312:J312">IF(ISBLANK(E312), "", VALUE(_xlfn.TEXTSPLIT(E312,":")))</f>
        <v>20</v>
      </c>
      <c r="J312">
        <v>5</v>
      </c>
      <c r="L312" cm="1">
        <f t="array" ref="L312:N312">IF(ISBLANK(F312), "", VALUE(_xlfn.TEXTSPLIT(F312,":")))</f>
        <v>5</v>
      </c>
      <c r="M312">
        <v>0</v>
      </c>
      <c r="N312">
        <v>1</v>
      </c>
      <c r="O312" t="str" cm="1">
        <f t="array" ref="O312">IF(ISBLANK(G312), "", VALUE(_xlfn.TEXTSPLIT(G312,":")))</f>
        <v/>
      </c>
      <c r="Q312" t="str" cm="1">
        <f t="array" ref="Q312">IF(ISBLANK(H312), "", VALUE(_xlfn.TEXTSPLIT(H312,":")))</f>
        <v/>
      </c>
      <c r="S312">
        <f t="shared" si="49"/>
        <v>25</v>
      </c>
      <c r="T312">
        <f t="shared" si="50"/>
        <v>5</v>
      </c>
      <c r="U312">
        <f t="shared" si="51"/>
        <v>1</v>
      </c>
      <c r="V312" t="str">
        <f t="shared" si="52"/>
        <v>:1O</v>
      </c>
      <c r="W312" t="str">
        <f t="shared" si="53"/>
        <v>25:5:1O</v>
      </c>
      <c r="X312" t="str">
        <f t="shared" si="54"/>
        <v>PC O- 25:5:1O</v>
      </c>
      <c r="Y312" t="str">
        <f t="shared" si="55"/>
        <v>PC O-</v>
      </c>
      <c r="Z312" t="s">
        <v>1236</v>
      </c>
      <c r="AA312" t="s">
        <v>1654</v>
      </c>
      <c r="AB312">
        <v>467310</v>
      </c>
      <c r="AC312">
        <v>529222</v>
      </c>
      <c r="AD312">
        <v>585513</v>
      </c>
      <c r="AE312">
        <v>608451</v>
      </c>
      <c r="AF312">
        <v>589572</v>
      </c>
      <c r="AG312">
        <v>544833</v>
      </c>
      <c r="AH312">
        <v>651307</v>
      </c>
      <c r="AI312">
        <v>536976</v>
      </c>
      <c r="AJ312">
        <v>518706</v>
      </c>
      <c r="AK312">
        <v>593632</v>
      </c>
      <c r="AL312">
        <v>757238</v>
      </c>
      <c r="AM312">
        <v>780861</v>
      </c>
    </row>
    <row r="313" spans="1:39" x14ac:dyDescent="0.3">
      <c r="A313" t="s">
        <v>2813</v>
      </c>
      <c r="B313" t="s">
        <v>4350</v>
      </c>
      <c r="C313" t="str">
        <f t="shared" si="48"/>
        <v>PC O-  9:0_20:5:3</v>
      </c>
      <c r="D313" t="str">
        <f t="shared" si="39"/>
        <v xml:space="preserve">  9:0_20:5:3</v>
      </c>
      <c r="E313" t="str" cm="1">
        <f t="array" ref="E313:F313">_xlfn.TEXTSPLIT(D313,"_")</f>
        <v xml:space="preserve">  9:0</v>
      </c>
      <c r="F313" t="str">
        <v>20:5:3</v>
      </c>
      <c r="I313" cm="1">
        <f t="array" ref="I313:J313">IF(ISBLANK(E313), "", VALUE(_xlfn.TEXTSPLIT(E313,":")))</f>
        <v>9</v>
      </c>
      <c r="J313">
        <v>0</v>
      </c>
      <c r="L313" cm="1">
        <f t="array" ref="L313:N313">IF(ISBLANK(F313), "", VALUE(_xlfn.TEXTSPLIT(F313,":")))</f>
        <v>20</v>
      </c>
      <c r="M313">
        <v>5</v>
      </c>
      <c r="N313">
        <v>3</v>
      </c>
      <c r="O313" t="str" cm="1">
        <f t="array" ref="O313">IF(ISBLANK(G313), "", VALUE(_xlfn.TEXTSPLIT(G313,":")))</f>
        <v/>
      </c>
      <c r="Q313" t="str" cm="1">
        <f t="array" ref="Q313">IF(ISBLANK(H313), "", VALUE(_xlfn.TEXTSPLIT(H313,":")))</f>
        <v/>
      </c>
      <c r="S313">
        <f t="shared" si="49"/>
        <v>29</v>
      </c>
      <c r="T313">
        <f t="shared" si="50"/>
        <v>5</v>
      </c>
      <c r="U313">
        <f t="shared" si="51"/>
        <v>3</v>
      </c>
      <c r="V313" t="str">
        <f t="shared" si="52"/>
        <v>:3O</v>
      </c>
      <c r="W313" t="str">
        <f t="shared" si="53"/>
        <v>29:5:3O</v>
      </c>
      <c r="X313" t="str">
        <f t="shared" si="54"/>
        <v>PC O- 29:5:3O</v>
      </c>
      <c r="Y313" t="str">
        <f t="shared" si="55"/>
        <v>PC O-</v>
      </c>
      <c r="Z313" t="s">
        <v>1236</v>
      </c>
      <c r="AA313" t="s">
        <v>2291</v>
      </c>
      <c r="AB313">
        <v>1314638</v>
      </c>
      <c r="AC313">
        <v>1740908</v>
      </c>
      <c r="AD313">
        <v>2118743</v>
      </c>
      <c r="AE313">
        <v>1522763</v>
      </c>
      <c r="AF313">
        <v>1568797</v>
      </c>
      <c r="AG313">
        <v>1666954</v>
      </c>
      <c r="AH313">
        <v>1535240</v>
      </c>
      <c r="AI313">
        <v>1602913</v>
      </c>
      <c r="AJ313">
        <v>1419886</v>
      </c>
      <c r="AK313">
        <v>1451569</v>
      </c>
      <c r="AL313">
        <v>1541387</v>
      </c>
      <c r="AM313">
        <v>1480186</v>
      </c>
    </row>
    <row r="314" spans="1:39" x14ac:dyDescent="0.3">
      <c r="A314" t="s">
        <v>2861</v>
      </c>
      <c r="B314" t="s">
        <v>4351</v>
      </c>
      <c r="C314" t="str">
        <f t="shared" si="48"/>
        <v>PC O-  9:0_20:3:3</v>
      </c>
      <c r="D314" t="str">
        <f t="shared" si="39"/>
        <v xml:space="preserve">  9:0_20:3:3</v>
      </c>
      <c r="E314" t="str" cm="1">
        <f t="array" ref="E314:F314">_xlfn.TEXTSPLIT(D314,"_")</f>
        <v xml:space="preserve">  9:0</v>
      </c>
      <c r="F314" t="str">
        <v>20:3:3</v>
      </c>
      <c r="I314" cm="1">
        <f t="array" ref="I314:J314">IF(ISBLANK(E314), "", VALUE(_xlfn.TEXTSPLIT(E314,":")))</f>
        <v>9</v>
      </c>
      <c r="J314">
        <v>0</v>
      </c>
      <c r="L314" cm="1">
        <f t="array" ref="L314:N314">IF(ISBLANK(F314), "", VALUE(_xlfn.TEXTSPLIT(F314,":")))</f>
        <v>20</v>
      </c>
      <c r="M314">
        <v>3</v>
      </c>
      <c r="N314">
        <v>3</v>
      </c>
      <c r="O314" t="str" cm="1">
        <f t="array" ref="O314">IF(ISBLANK(G314), "", VALUE(_xlfn.TEXTSPLIT(G314,":")))</f>
        <v/>
      </c>
      <c r="Q314" t="str" cm="1">
        <f t="array" ref="Q314">IF(ISBLANK(H314), "", VALUE(_xlfn.TEXTSPLIT(H314,":")))</f>
        <v/>
      </c>
      <c r="S314">
        <f t="shared" si="49"/>
        <v>29</v>
      </c>
      <c r="T314">
        <f t="shared" si="50"/>
        <v>3</v>
      </c>
      <c r="U314">
        <f t="shared" si="51"/>
        <v>3</v>
      </c>
      <c r="V314" t="str">
        <f t="shared" si="52"/>
        <v>:3O</v>
      </c>
      <c r="W314" t="str">
        <f t="shared" si="53"/>
        <v>29:3:3O</v>
      </c>
      <c r="X314" t="str">
        <f t="shared" si="54"/>
        <v>PC O- 29:3:3O</v>
      </c>
      <c r="Y314" t="str">
        <f t="shared" si="55"/>
        <v>PC O-</v>
      </c>
      <c r="Z314" t="s">
        <v>1236</v>
      </c>
      <c r="AA314" t="s">
        <v>2375</v>
      </c>
      <c r="AB314">
        <v>0</v>
      </c>
      <c r="AC314">
        <v>11613</v>
      </c>
      <c r="AD314">
        <v>41513</v>
      </c>
      <c r="AE314">
        <v>24501</v>
      </c>
      <c r="AF314">
        <v>0</v>
      </c>
      <c r="AG314">
        <v>0</v>
      </c>
      <c r="AH314">
        <v>49728</v>
      </c>
      <c r="AI314">
        <v>0</v>
      </c>
      <c r="AJ314">
        <v>23975</v>
      </c>
      <c r="AK314">
        <v>0</v>
      </c>
      <c r="AL314">
        <v>35467</v>
      </c>
      <c r="AM314">
        <v>14576</v>
      </c>
    </row>
    <row r="315" spans="1:39" x14ac:dyDescent="0.3">
      <c r="A315" t="s">
        <v>1930</v>
      </c>
      <c r="B315" t="s">
        <v>4377</v>
      </c>
      <c r="C315" t="str">
        <f t="shared" si="48"/>
        <v>PC O-  8:0_18:3:1</v>
      </c>
      <c r="D315" t="str">
        <f t="shared" si="39"/>
        <v xml:space="preserve">  8:0_18:3:1</v>
      </c>
      <c r="E315" t="str" cm="1">
        <f t="array" ref="E315:F315">_xlfn.TEXTSPLIT(D315,"_")</f>
        <v xml:space="preserve">  8:0</v>
      </c>
      <c r="F315" t="str">
        <v>18:3:1</v>
      </c>
      <c r="I315" cm="1">
        <f t="array" ref="I315:J315">IF(ISBLANK(E315), "", VALUE(_xlfn.TEXTSPLIT(E315,":")))</f>
        <v>8</v>
      </c>
      <c r="J315">
        <v>0</v>
      </c>
      <c r="L315" cm="1">
        <f t="array" ref="L315:N315">IF(ISBLANK(F315), "", VALUE(_xlfn.TEXTSPLIT(F315,":")))</f>
        <v>18</v>
      </c>
      <c r="M315">
        <v>3</v>
      </c>
      <c r="N315">
        <v>1</v>
      </c>
      <c r="O315" t="str" cm="1">
        <f t="array" ref="O315">IF(ISBLANK(G315), "", VALUE(_xlfn.TEXTSPLIT(G315,":")))</f>
        <v/>
      </c>
      <c r="Q315" t="str" cm="1">
        <f t="array" ref="Q315">IF(ISBLANK(H315), "", VALUE(_xlfn.TEXTSPLIT(H315,":")))</f>
        <v/>
      </c>
      <c r="S315">
        <f t="shared" si="49"/>
        <v>26</v>
      </c>
      <c r="T315">
        <f t="shared" si="50"/>
        <v>3</v>
      </c>
      <c r="U315">
        <f t="shared" si="51"/>
        <v>1</v>
      </c>
      <c r="V315" t="str">
        <f t="shared" si="52"/>
        <v>:1O</v>
      </c>
      <c r="W315" t="str">
        <f t="shared" si="53"/>
        <v>26:3:1O</v>
      </c>
      <c r="X315" t="str">
        <f t="shared" si="54"/>
        <v>PC O- 26:3:1O</v>
      </c>
      <c r="Y315" t="str">
        <f t="shared" si="55"/>
        <v>PC O-</v>
      </c>
      <c r="Z315" t="s">
        <v>1236</v>
      </c>
      <c r="AA315" t="s">
        <v>1931</v>
      </c>
      <c r="AB315">
        <v>374421</v>
      </c>
      <c r="AC315">
        <v>282959</v>
      </c>
      <c r="AD315">
        <v>276536</v>
      </c>
      <c r="AE315">
        <v>329052</v>
      </c>
      <c r="AF315">
        <v>307859</v>
      </c>
      <c r="AG315">
        <v>280689</v>
      </c>
      <c r="AH315">
        <v>393071</v>
      </c>
      <c r="AI315">
        <v>482838</v>
      </c>
      <c r="AJ315">
        <v>385453</v>
      </c>
      <c r="AK315">
        <v>376927</v>
      </c>
      <c r="AL315">
        <v>444351</v>
      </c>
      <c r="AM315">
        <v>422603</v>
      </c>
    </row>
    <row r="316" spans="1:39" x14ac:dyDescent="0.3">
      <c r="A316" t="s">
        <v>1708</v>
      </c>
      <c r="B316" t="s">
        <v>4378</v>
      </c>
      <c r="C316" t="str">
        <f t="shared" si="48"/>
        <v>PC O-  18:3_7:0:1</v>
      </c>
      <c r="D316" t="str">
        <f t="shared" si="39"/>
        <v xml:space="preserve">  18:3_7:0:1</v>
      </c>
      <c r="E316" t="str" cm="1">
        <f t="array" ref="E316:F316">_xlfn.TEXTSPLIT(D316,"_")</f>
        <v xml:space="preserve">  18:3</v>
      </c>
      <c r="F316" t="str">
        <v>7:0:1</v>
      </c>
      <c r="I316" cm="1">
        <f t="array" ref="I316:J316">IF(ISBLANK(E316), "", VALUE(_xlfn.TEXTSPLIT(E316,":")))</f>
        <v>18</v>
      </c>
      <c r="J316">
        <v>3</v>
      </c>
      <c r="L316" cm="1">
        <f t="array" ref="L316:N316">IF(ISBLANK(F316), "", VALUE(_xlfn.TEXTSPLIT(F316,":")))</f>
        <v>7</v>
      </c>
      <c r="M316">
        <v>0</v>
      </c>
      <c r="N316">
        <v>1</v>
      </c>
      <c r="O316" t="str" cm="1">
        <f t="array" ref="O316">IF(ISBLANK(G316), "", VALUE(_xlfn.TEXTSPLIT(G316,":")))</f>
        <v/>
      </c>
      <c r="Q316" t="str" cm="1">
        <f t="array" ref="Q316">IF(ISBLANK(H316), "", VALUE(_xlfn.TEXTSPLIT(H316,":")))</f>
        <v/>
      </c>
      <c r="S316">
        <f t="shared" si="49"/>
        <v>25</v>
      </c>
      <c r="T316">
        <f t="shared" si="50"/>
        <v>3</v>
      </c>
      <c r="U316">
        <f t="shared" si="51"/>
        <v>1</v>
      </c>
      <c r="V316" t="str">
        <f t="shared" si="52"/>
        <v>:1O</v>
      </c>
      <c r="W316" t="str">
        <f t="shared" si="53"/>
        <v>25:3:1O</v>
      </c>
      <c r="X316" t="str">
        <f t="shared" si="54"/>
        <v>PC O- 25:3:1O</v>
      </c>
      <c r="Y316" t="str">
        <f t="shared" si="55"/>
        <v>PC O-</v>
      </c>
      <c r="Z316" t="s">
        <v>1236</v>
      </c>
      <c r="AA316" t="s">
        <v>1709</v>
      </c>
      <c r="AB316">
        <v>554094</v>
      </c>
      <c r="AC316">
        <v>495538</v>
      </c>
      <c r="AD316">
        <v>475577</v>
      </c>
      <c r="AE316">
        <v>707538</v>
      </c>
      <c r="AF316">
        <v>614879</v>
      </c>
      <c r="AG316">
        <v>635844</v>
      </c>
      <c r="AH316">
        <v>760721</v>
      </c>
      <c r="AI316">
        <v>794983</v>
      </c>
      <c r="AJ316">
        <v>638486</v>
      </c>
      <c r="AK316">
        <v>922529</v>
      </c>
      <c r="AL316">
        <v>934350</v>
      </c>
      <c r="AM316">
        <v>864706</v>
      </c>
    </row>
    <row r="317" spans="1:39" x14ac:dyDescent="0.3">
      <c r="A317" t="s">
        <v>3294</v>
      </c>
      <c r="B317" t="s">
        <v>4296</v>
      </c>
      <c r="C317" t="str">
        <f t="shared" si="48"/>
        <v>PC O-  15:0_20:5:2</v>
      </c>
      <c r="D317" t="str">
        <f t="shared" si="39"/>
        <v xml:space="preserve">  15:0_20:5:2</v>
      </c>
      <c r="E317" t="str" cm="1">
        <f t="array" ref="E317:F317">_xlfn.TEXTSPLIT(D317,"_")</f>
        <v xml:space="preserve">  15:0</v>
      </c>
      <c r="F317" t="str">
        <v>20:5:2</v>
      </c>
      <c r="I317" cm="1">
        <f t="array" ref="I317:J317">IF(ISBLANK(E317), "", VALUE(_xlfn.TEXTSPLIT(E317,":")))</f>
        <v>15</v>
      </c>
      <c r="J317">
        <v>0</v>
      </c>
      <c r="L317" cm="1">
        <f t="array" ref="L317:N317">IF(ISBLANK(F317), "", VALUE(_xlfn.TEXTSPLIT(F317,":")))</f>
        <v>20</v>
      </c>
      <c r="M317">
        <v>5</v>
      </c>
      <c r="N317">
        <v>2</v>
      </c>
      <c r="O317" t="str" cm="1">
        <f t="array" ref="O317">IF(ISBLANK(G317), "", VALUE(_xlfn.TEXTSPLIT(G317,":")))</f>
        <v/>
      </c>
      <c r="Q317" t="str" cm="1">
        <f t="array" ref="Q317">IF(ISBLANK(H317), "", VALUE(_xlfn.TEXTSPLIT(H317,":")))</f>
        <v/>
      </c>
      <c r="S317">
        <f t="shared" si="49"/>
        <v>35</v>
      </c>
      <c r="T317">
        <f t="shared" si="50"/>
        <v>5</v>
      </c>
      <c r="U317">
        <f t="shared" si="51"/>
        <v>2</v>
      </c>
      <c r="V317" t="str">
        <f t="shared" si="52"/>
        <v>:2O</v>
      </c>
      <c r="W317" t="str">
        <f t="shared" si="53"/>
        <v>35:5:2O</v>
      </c>
      <c r="X317" t="str">
        <f t="shared" si="54"/>
        <v>PC O- 35:5:2O</v>
      </c>
      <c r="Y317" t="str">
        <f t="shared" si="55"/>
        <v>PC O-</v>
      </c>
      <c r="Z317" t="s">
        <v>1236</v>
      </c>
      <c r="AA317" t="s">
        <v>3295</v>
      </c>
      <c r="AB317">
        <v>1368339</v>
      </c>
      <c r="AC317">
        <v>2536882</v>
      </c>
      <c r="AD317">
        <v>2953374</v>
      </c>
      <c r="AE317">
        <v>2351477</v>
      </c>
      <c r="AF317">
        <v>2368663</v>
      </c>
      <c r="AG317">
        <v>2660804</v>
      </c>
      <c r="AH317">
        <v>2646843</v>
      </c>
      <c r="AI317">
        <v>2833647</v>
      </c>
      <c r="AJ317">
        <v>2377786</v>
      </c>
      <c r="AK317">
        <v>2547658</v>
      </c>
      <c r="AL317">
        <v>1327744</v>
      </c>
      <c r="AM317">
        <v>3033449</v>
      </c>
    </row>
    <row r="318" spans="1:39" x14ac:dyDescent="0.3">
      <c r="A318" t="s">
        <v>2526</v>
      </c>
      <c r="B318" t="s">
        <v>4297</v>
      </c>
      <c r="C318" t="str">
        <f t="shared" si="48"/>
        <v>PC O-  8:0_20:4:2</v>
      </c>
      <c r="D318" t="str">
        <f t="shared" si="39"/>
        <v xml:space="preserve">  8:0_20:4:2</v>
      </c>
      <c r="E318" t="str" cm="1">
        <f t="array" ref="E318:F318">_xlfn.TEXTSPLIT(D318,"_")</f>
        <v xml:space="preserve">  8:0</v>
      </c>
      <c r="F318" t="str">
        <v>20:4:2</v>
      </c>
      <c r="I318" cm="1">
        <f t="array" ref="I318:J318">IF(ISBLANK(E318), "", VALUE(_xlfn.TEXTSPLIT(E318,":")))</f>
        <v>8</v>
      </c>
      <c r="J318">
        <v>0</v>
      </c>
      <c r="L318" cm="1">
        <f t="array" ref="L318:N318">IF(ISBLANK(F318), "", VALUE(_xlfn.TEXTSPLIT(F318,":")))</f>
        <v>20</v>
      </c>
      <c r="M318">
        <v>4</v>
      </c>
      <c r="N318">
        <v>2</v>
      </c>
      <c r="O318" t="str" cm="1">
        <f t="array" ref="O318">IF(ISBLANK(G318), "", VALUE(_xlfn.TEXTSPLIT(G318,":")))</f>
        <v/>
      </c>
      <c r="Q318" t="str" cm="1">
        <f t="array" ref="Q318">IF(ISBLANK(H318), "", VALUE(_xlfn.TEXTSPLIT(H318,":")))</f>
        <v/>
      </c>
      <c r="S318">
        <f t="shared" si="49"/>
        <v>28</v>
      </c>
      <c r="T318">
        <f t="shared" si="50"/>
        <v>4</v>
      </c>
      <c r="U318">
        <f t="shared" si="51"/>
        <v>2</v>
      </c>
      <c r="V318" t="str">
        <f t="shared" si="52"/>
        <v>:2O</v>
      </c>
      <c r="W318" t="str">
        <f t="shared" si="53"/>
        <v>28:4:2O</v>
      </c>
      <c r="X318" t="str">
        <f t="shared" si="54"/>
        <v>PC O- 28:4:2O</v>
      </c>
      <c r="Y318" t="str">
        <f t="shared" si="55"/>
        <v>PC O-</v>
      </c>
      <c r="Z318" t="s">
        <v>1236</v>
      </c>
      <c r="AA318" t="s">
        <v>1883</v>
      </c>
      <c r="AB318">
        <v>277146</v>
      </c>
      <c r="AC318">
        <v>308993</v>
      </c>
      <c r="AD318">
        <v>296827</v>
      </c>
      <c r="AE318">
        <v>228786</v>
      </c>
      <c r="AF318">
        <v>247426</v>
      </c>
      <c r="AG318">
        <v>232951</v>
      </c>
      <c r="AH318">
        <v>409374</v>
      </c>
      <c r="AI318">
        <v>351886</v>
      </c>
      <c r="AJ318">
        <v>337236</v>
      </c>
      <c r="AK318">
        <v>318796</v>
      </c>
      <c r="AL318">
        <v>496179</v>
      </c>
      <c r="AM318">
        <v>433921</v>
      </c>
    </row>
    <row r="319" spans="1:39" x14ac:dyDescent="0.3">
      <c r="A319" t="s">
        <v>2659</v>
      </c>
      <c r="B319" t="s">
        <v>4379</v>
      </c>
      <c r="C319" t="str">
        <f t="shared" si="48"/>
        <v>PC O-  8:0_22:4:1</v>
      </c>
      <c r="D319" t="str">
        <f t="shared" si="39"/>
        <v xml:space="preserve">  8:0_22:4:1</v>
      </c>
      <c r="E319" t="str" cm="1">
        <f t="array" ref="E319:F319">_xlfn.TEXTSPLIT(D319,"_")</f>
        <v xml:space="preserve">  8:0</v>
      </c>
      <c r="F319" t="str">
        <v>22:4:1</v>
      </c>
      <c r="I319" cm="1">
        <f t="array" ref="I319:J319">IF(ISBLANK(E319), "", VALUE(_xlfn.TEXTSPLIT(E319,":")))</f>
        <v>8</v>
      </c>
      <c r="J319">
        <v>0</v>
      </c>
      <c r="L319" cm="1">
        <f t="array" ref="L319:N319">IF(ISBLANK(F319), "", VALUE(_xlfn.TEXTSPLIT(F319,":")))</f>
        <v>22</v>
      </c>
      <c r="M319">
        <v>4</v>
      </c>
      <c r="N319">
        <v>1</v>
      </c>
      <c r="O319" t="str" cm="1">
        <f t="array" ref="O319">IF(ISBLANK(G319), "", VALUE(_xlfn.TEXTSPLIT(G319,":")))</f>
        <v/>
      </c>
      <c r="Q319" t="str" cm="1">
        <f t="array" ref="Q319">IF(ISBLANK(H319), "", VALUE(_xlfn.TEXTSPLIT(H319,":")))</f>
        <v/>
      </c>
      <c r="S319">
        <f t="shared" si="49"/>
        <v>30</v>
      </c>
      <c r="T319">
        <f t="shared" si="50"/>
        <v>4</v>
      </c>
      <c r="U319">
        <f t="shared" si="51"/>
        <v>1</v>
      </c>
      <c r="V319" t="str">
        <f t="shared" si="52"/>
        <v>:1O</v>
      </c>
      <c r="W319" t="str">
        <f t="shared" si="53"/>
        <v>30:4:1O</v>
      </c>
      <c r="X319" t="str">
        <f t="shared" si="54"/>
        <v>PC O- 30:4:1O</v>
      </c>
      <c r="Y319" t="str">
        <f t="shared" si="55"/>
        <v>PC O-</v>
      </c>
      <c r="Z319" t="s">
        <v>1236</v>
      </c>
      <c r="AA319" t="s">
        <v>2660</v>
      </c>
      <c r="AB319">
        <v>879309</v>
      </c>
      <c r="AC319">
        <v>959385</v>
      </c>
      <c r="AD319">
        <v>1017071</v>
      </c>
      <c r="AE319">
        <v>551091</v>
      </c>
      <c r="AF319">
        <v>502823</v>
      </c>
      <c r="AG319">
        <v>1064393</v>
      </c>
      <c r="AH319">
        <v>774235</v>
      </c>
      <c r="AI319">
        <v>657563</v>
      </c>
      <c r="AJ319">
        <v>840678</v>
      </c>
      <c r="AK319">
        <v>564341</v>
      </c>
      <c r="AL319">
        <v>824727</v>
      </c>
      <c r="AM319">
        <v>643806</v>
      </c>
    </row>
    <row r="320" spans="1:39" x14ac:dyDescent="0.3">
      <c r="A320" t="s">
        <v>2659</v>
      </c>
      <c r="B320" t="s">
        <v>4379</v>
      </c>
      <c r="C320" t="str">
        <f t="shared" si="48"/>
        <v>PC O-  8:0_22:4:1</v>
      </c>
      <c r="D320" t="str">
        <f t="shared" si="39"/>
        <v xml:space="preserve">  8:0_22:4:1</v>
      </c>
      <c r="E320" t="str" cm="1">
        <f t="array" ref="E320:F320">_xlfn.TEXTSPLIT(D320,"_")</f>
        <v xml:space="preserve">  8:0</v>
      </c>
      <c r="F320" t="str">
        <v>22:4:1</v>
      </c>
      <c r="I320" cm="1">
        <f t="array" ref="I320:J320">IF(ISBLANK(E320), "", VALUE(_xlfn.TEXTSPLIT(E320,":")))</f>
        <v>8</v>
      </c>
      <c r="J320">
        <v>0</v>
      </c>
      <c r="L320" cm="1">
        <f t="array" ref="L320:N320">IF(ISBLANK(F320), "", VALUE(_xlfn.TEXTSPLIT(F320,":")))</f>
        <v>22</v>
      </c>
      <c r="M320">
        <v>4</v>
      </c>
      <c r="N320">
        <v>1</v>
      </c>
      <c r="O320" t="str" cm="1">
        <f t="array" ref="O320">IF(ISBLANK(G320), "", VALUE(_xlfn.TEXTSPLIT(G320,":")))</f>
        <v/>
      </c>
      <c r="Q320" t="str" cm="1">
        <f t="array" ref="Q320">IF(ISBLANK(H320), "", VALUE(_xlfn.TEXTSPLIT(H320,":")))</f>
        <v/>
      </c>
      <c r="S320">
        <f t="shared" si="49"/>
        <v>30</v>
      </c>
      <c r="T320">
        <f t="shared" si="50"/>
        <v>4</v>
      </c>
      <c r="U320">
        <f t="shared" si="51"/>
        <v>1</v>
      </c>
      <c r="V320" t="str">
        <f t="shared" si="52"/>
        <v>:1O</v>
      </c>
      <c r="W320" t="str">
        <f t="shared" si="53"/>
        <v>30:4:1O</v>
      </c>
      <c r="X320" t="str">
        <f t="shared" si="54"/>
        <v>PC O- 30:4:1O</v>
      </c>
      <c r="Y320" t="str">
        <f t="shared" si="55"/>
        <v>PC O-</v>
      </c>
      <c r="Z320" t="s">
        <v>1236</v>
      </c>
      <c r="AA320" t="s">
        <v>2660</v>
      </c>
      <c r="AB320">
        <v>643209</v>
      </c>
      <c r="AC320">
        <v>806848</v>
      </c>
      <c r="AD320">
        <v>795254</v>
      </c>
      <c r="AE320">
        <v>639182</v>
      </c>
      <c r="AF320">
        <v>730260</v>
      </c>
      <c r="AG320">
        <v>699935</v>
      </c>
      <c r="AH320">
        <v>563129</v>
      </c>
      <c r="AI320">
        <v>417571</v>
      </c>
      <c r="AJ320">
        <v>522164</v>
      </c>
      <c r="AK320">
        <v>680373</v>
      </c>
      <c r="AL320">
        <v>560586</v>
      </c>
      <c r="AM320">
        <v>504893</v>
      </c>
    </row>
    <row r="321" spans="1:39" x14ac:dyDescent="0.3">
      <c r="A321" t="s">
        <v>2546</v>
      </c>
      <c r="B321" t="s">
        <v>4298</v>
      </c>
      <c r="C321" t="str">
        <f t="shared" si="48"/>
        <v>PC O-  8:0_20:3:2</v>
      </c>
      <c r="D321" t="str">
        <f t="shared" si="39"/>
        <v xml:space="preserve">  8:0_20:3:2</v>
      </c>
      <c r="E321" t="str" cm="1">
        <f t="array" ref="E321:F321">_xlfn.TEXTSPLIT(D321,"_")</f>
        <v xml:space="preserve">  8:0</v>
      </c>
      <c r="F321" t="str">
        <v>20:3:2</v>
      </c>
      <c r="I321" cm="1">
        <f t="array" ref="I321:J321">IF(ISBLANK(E321), "", VALUE(_xlfn.TEXTSPLIT(E321,":")))</f>
        <v>8</v>
      </c>
      <c r="J321">
        <v>0</v>
      </c>
      <c r="L321" cm="1">
        <f t="array" ref="L321:N321">IF(ISBLANK(F321), "", VALUE(_xlfn.TEXTSPLIT(F321,":")))</f>
        <v>20</v>
      </c>
      <c r="M321">
        <v>3</v>
      </c>
      <c r="N321">
        <v>2</v>
      </c>
      <c r="O321" t="str" cm="1">
        <f t="array" ref="O321">IF(ISBLANK(G321), "", VALUE(_xlfn.TEXTSPLIT(G321,":")))</f>
        <v/>
      </c>
      <c r="Q321" t="str" cm="1">
        <f t="array" ref="Q321">IF(ISBLANK(H321), "", VALUE(_xlfn.TEXTSPLIT(H321,":")))</f>
        <v/>
      </c>
      <c r="S321">
        <f t="shared" si="49"/>
        <v>28</v>
      </c>
      <c r="T321">
        <f t="shared" si="50"/>
        <v>3</v>
      </c>
      <c r="U321">
        <f t="shared" si="51"/>
        <v>2</v>
      </c>
      <c r="V321" t="str">
        <f t="shared" si="52"/>
        <v>:2O</v>
      </c>
      <c r="W321" t="str">
        <f t="shared" si="53"/>
        <v>28:3:2O</v>
      </c>
      <c r="X321" t="str">
        <f t="shared" si="54"/>
        <v>PC O- 28:3:2O</v>
      </c>
      <c r="Y321" t="str">
        <f t="shared" si="55"/>
        <v>PC O-</v>
      </c>
      <c r="Z321" t="s">
        <v>1236</v>
      </c>
      <c r="AA321" t="s">
        <v>2547</v>
      </c>
      <c r="AB321">
        <v>133653</v>
      </c>
      <c r="AC321">
        <v>154053</v>
      </c>
      <c r="AD321">
        <v>141321</v>
      </c>
      <c r="AE321">
        <v>96645</v>
      </c>
      <c r="AF321">
        <v>132272</v>
      </c>
      <c r="AG321">
        <v>131967</v>
      </c>
      <c r="AH321">
        <v>92847</v>
      </c>
      <c r="AI321">
        <v>79539</v>
      </c>
      <c r="AJ321">
        <v>73865</v>
      </c>
      <c r="AK321">
        <v>100509</v>
      </c>
      <c r="AL321">
        <v>84963</v>
      </c>
      <c r="AM321">
        <v>76741</v>
      </c>
    </row>
    <row r="322" spans="1:39" x14ac:dyDescent="0.3">
      <c r="A322" t="s">
        <v>3217</v>
      </c>
      <c r="B322" t="s">
        <v>4299</v>
      </c>
      <c r="C322" t="str">
        <f t="shared" si="48"/>
        <v>PC O-  12:0_22:5:2</v>
      </c>
      <c r="D322" t="str">
        <f t="shared" si="39"/>
        <v xml:space="preserve">  12:0_22:5:2</v>
      </c>
      <c r="E322" t="str" cm="1">
        <f t="array" ref="E322:F322">_xlfn.TEXTSPLIT(D322,"_")</f>
        <v xml:space="preserve">  12:0</v>
      </c>
      <c r="F322" t="str">
        <v>22:5:2</v>
      </c>
      <c r="I322" cm="1">
        <f t="array" ref="I322:J322">IF(ISBLANK(E322), "", VALUE(_xlfn.TEXTSPLIT(E322,":")))</f>
        <v>12</v>
      </c>
      <c r="J322">
        <v>0</v>
      </c>
      <c r="L322" cm="1">
        <f t="array" ref="L322:N322">IF(ISBLANK(F322), "", VALUE(_xlfn.TEXTSPLIT(F322,":")))</f>
        <v>22</v>
      </c>
      <c r="M322">
        <v>5</v>
      </c>
      <c r="N322">
        <v>2</v>
      </c>
      <c r="O322" t="str" cm="1">
        <f t="array" ref="O322">IF(ISBLANK(G322), "", VALUE(_xlfn.TEXTSPLIT(G322,":")))</f>
        <v/>
      </c>
      <c r="Q322" t="str" cm="1">
        <f t="array" ref="Q322">IF(ISBLANK(H322), "", VALUE(_xlfn.TEXTSPLIT(H322,":")))</f>
        <v/>
      </c>
      <c r="S322">
        <f t="shared" si="49"/>
        <v>34</v>
      </c>
      <c r="T322">
        <f t="shared" si="50"/>
        <v>5</v>
      </c>
      <c r="U322">
        <f t="shared" si="51"/>
        <v>2</v>
      </c>
      <c r="V322" t="str">
        <f t="shared" si="52"/>
        <v>:2O</v>
      </c>
      <c r="W322" t="str">
        <f t="shared" si="53"/>
        <v>34:5:2O</v>
      </c>
      <c r="X322" t="str">
        <f t="shared" si="54"/>
        <v>PC O- 34:5:2O</v>
      </c>
      <c r="Y322" t="str">
        <f t="shared" si="55"/>
        <v>PC O-</v>
      </c>
      <c r="Z322" t="s">
        <v>1236</v>
      </c>
      <c r="AA322" t="s">
        <v>3218</v>
      </c>
      <c r="AB322">
        <v>962961</v>
      </c>
      <c r="AC322">
        <v>1585717</v>
      </c>
      <c r="AD322">
        <v>1589848</v>
      </c>
      <c r="AE322">
        <v>1234150</v>
      </c>
      <c r="AF322">
        <v>1287151</v>
      </c>
      <c r="AG322">
        <v>653077</v>
      </c>
      <c r="AH322">
        <v>1403853</v>
      </c>
      <c r="AI322">
        <v>1416799</v>
      </c>
      <c r="AJ322">
        <v>769483</v>
      </c>
      <c r="AK322">
        <v>1317694</v>
      </c>
      <c r="AL322">
        <v>1606536</v>
      </c>
      <c r="AM322">
        <v>1647563</v>
      </c>
    </row>
    <row r="323" spans="1:39" x14ac:dyDescent="0.3">
      <c r="A323" t="s">
        <v>2890</v>
      </c>
      <c r="B323" t="s">
        <v>4369</v>
      </c>
      <c r="C323" t="str">
        <f t="shared" si="48"/>
        <v>PC O-  10:0_22:6:1</v>
      </c>
      <c r="D323" t="str">
        <f t="shared" si="39"/>
        <v xml:space="preserve">  10:0_22:6:1</v>
      </c>
      <c r="E323" t="str" cm="1">
        <f t="array" ref="E323:F323">_xlfn.TEXTSPLIT(D323,"_")</f>
        <v xml:space="preserve">  10:0</v>
      </c>
      <c r="F323" t="str">
        <v>22:6:1</v>
      </c>
      <c r="I323" cm="1">
        <f t="array" ref="I323:J323">IF(ISBLANK(E323), "", VALUE(_xlfn.TEXTSPLIT(E323,":")))</f>
        <v>10</v>
      </c>
      <c r="J323">
        <v>0</v>
      </c>
      <c r="L323" cm="1">
        <f t="array" ref="L323:N323">IF(ISBLANK(F323), "", VALUE(_xlfn.TEXTSPLIT(F323,":")))</f>
        <v>22</v>
      </c>
      <c r="M323">
        <v>6</v>
      </c>
      <c r="N323">
        <v>1</v>
      </c>
      <c r="O323" t="str" cm="1">
        <f t="array" ref="O323">IF(ISBLANK(G323), "", VALUE(_xlfn.TEXTSPLIT(G323,":")))</f>
        <v/>
      </c>
      <c r="Q323" t="str" cm="1">
        <f t="array" ref="Q323">IF(ISBLANK(H323), "", VALUE(_xlfn.TEXTSPLIT(H323,":")))</f>
        <v/>
      </c>
      <c r="S323">
        <f t="shared" si="49"/>
        <v>32</v>
      </c>
      <c r="T323">
        <f t="shared" si="50"/>
        <v>6</v>
      </c>
      <c r="U323">
        <f t="shared" si="51"/>
        <v>1</v>
      </c>
      <c r="V323" t="str">
        <f t="shared" si="52"/>
        <v>:1O</v>
      </c>
      <c r="W323" t="str">
        <f t="shared" si="53"/>
        <v>32:6:1O</v>
      </c>
      <c r="X323" t="str">
        <f t="shared" si="54"/>
        <v>PC O- 32:6:1O</v>
      </c>
      <c r="Y323" t="str">
        <f t="shared" si="55"/>
        <v>PC O-</v>
      </c>
      <c r="Z323" t="s">
        <v>1236</v>
      </c>
      <c r="AA323" t="s">
        <v>2891</v>
      </c>
      <c r="AB323">
        <v>794975</v>
      </c>
      <c r="AC323">
        <v>870349</v>
      </c>
      <c r="AD323">
        <v>1093933</v>
      </c>
      <c r="AE323">
        <v>994895</v>
      </c>
      <c r="AF323">
        <v>828505</v>
      </c>
      <c r="AG323">
        <v>916576</v>
      </c>
      <c r="AH323">
        <v>760965</v>
      </c>
      <c r="AI323">
        <v>703281</v>
      </c>
      <c r="AJ323">
        <v>776731</v>
      </c>
      <c r="AK323">
        <v>772639</v>
      </c>
      <c r="AL323">
        <v>709517</v>
      </c>
      <c r="AM323">
        <v>792522</v>
      </c>
    </row>
    <row r="324" spans="1:39" x14ac:dyDescent="0.3">
      <c r="A324" t="s">
        <v>1357</v>
      </c>
      <c r="B324" t="s">
        <v>4380</v>
      </c>
      <c r="C324" t="str">
        <f t="shared" si="48"/>
        <v>PC O-  16:2_6:0:1</v>
      </c>
      <c r="D324" t="str">
        <f t="shared" si="39"/>
        <v xml:space="preserve">  16:2_6:0:1</v>
      </c>
      <c r="E324" t="str" cm="1">
        <f t="array" ref="E324:F324">_xlfn.TEXTSPLIT(D324,"_")</f>
        <v xml:space="preserve">  16:2</v>
      </c>
      <c r="F324" t="str">
        <v>6:0:1</v>
      </c>
      <c r="I324" cm="1">
        <f t="array" ref="I324:J324">IF(ISBLANK(E324), "", VALUE(_xlfn.TEXTSPLIT(E324,":")))</f>
        <v>16</v>
      </c>
      <c r="J324">
        <v>2</v>
      </c>
      <c r="L324" cm="1">
        <f t="array" ref="L324:N324">IF(ISBLANK(F324), "", VALUE(_xlfn.TEXTSPLIT(F324,":")))</f>
        <v>6</v>
      </c>
      <c r="M324">
        <v>0</v>
      </c>
      <c r="N324">
        <v>1</v>
      </c>
      <c r="O324" t="str" cm="1">
        <f t="array" ref="O324">IF(ISBLANK(G324), "", VALUE(_xlfn.TEXTSPLIT(G324,":")))</f>
        <v/>
      </c>
      <c r="Q324" t="str" cm="1">
        <f t="array" ref="Q324">IF(ISBLANK(H324), "", VALUE(_xlfn.TEXTSPLIT(H324,":")))</f>
        <v/>
      </c>
      <c r="S324">
        <f t="shared" si="49"/>
        <v>22</v>
      </c>
      <c r="T324">
        <f t="shared" si="50"/>
        <v>2</v>
      </c>
      <c r="U324">
        <f t="shared" si="51"/>
        <v>1</v>
      </c>
      <c r="V324" t="str">
        <f t="shared" si="52"/>
        <v>:1O</v>
      </c>
      <c r="W324" t="str">
        <f t="shared" si="53"/>
        <v>22:2:1O</v>
      </c>
      <c r="X324" t="str">
        <f t="shared" si="54"/>
        <v>PC O- 22:2:1O</v>
      </c>
      <c r="Y324" t="str">
        <f t="shared" si="55"/>
        <v>PC O-</v>
      </c>
      <c r="Z324" t="s">
        <v>1236</v>
      </c>
      <c r="AA324" t="s">
        <v>1358</v>
      </c>
      <c r="AB324">
        <v>240048</v>
      </c>
      <c r="AC324">
        <v>175231</v>
      </c>
      <c r="AD324">
        <v>167193</v>
      </c>
      <c r="AE324">
        <v>273690</v>
      </c>
      <c r="AF324">
        <v>252639</v>
      </c>
      <c r="AG324">
        <v>251857</v>
      </c>
      <c r="AH324">
        <v>317017</v>
      </c>
      <c r="AI324">
        <v>257438</v>
      </c>
      <c r="AJ324">
        <v>273172</v>
      </c>
      <c r="AK324">
        <v>387041</v>
      </c>
      <c r="AL324">
        <v>332745</v>
      </c>
      <c r="AM324">
        <v>391022</v>
      </c>
    </row>
    <row r="325" spans="1:39" x14ac:dyDescent="0.3">
      <c r="A325" t="s">
        <v>2369</v>
      </c>
      <c r="B325" t="s">
        <v>4381</v>
      </c>
      <c r="C325" t="str">
        <f t="shared" si="48"/>
        <v>PC O-  8:0_20:3:1</v>
      </c>
      <c r="D325" t="str">
        <f t="shared" si="39"/>
        <v xml:space="preserve">  8:0_20:3:1</v>
      </c>
      <c r="E325" t="str" cm="1">
        <f t="array" ref="E325:F325">_xlfn.TEXTSPLIT(D325,"_")</f>
        <v xml:space="preserve">  8:0</v>
      </c>
      <c r="F325" t="str">
        <v>20:3:1</v>
      </c>
      <c r="I325" cm="1">
        <f t="array" ref="I325:J325">IF(ISBLANK(E325), "", VALUE(_xlfn.TEXTSPLIT(E325,":")))</f>
        <v>8</v>
      </c>
      <c r="J325">
        <v>0</v>
      </c>
      <c r="L325" cm="1">
        <f t="array" ref="L325:N325">IF(ISBLANK(F325), "", VALUE(_xlfn.TEXTSPLIT(F325,":")))</f>
        <v>20</v>
      </c>
      <c r="M325">
        <v>3</v>
      </c>
      <c r="N325">
        <v>1</v>
      </c>
      <c r="O325" t="str" cm="1">
        <f t="array" ref="O325">IF(ISBLANK(G325), "", VALUE(_xlfn.TEXTSPLIT(G325,":")))</f>
        <v/>
      </c>
      <c r="Q325" t="str" cm="1">
        <f t="array" ref="Q325">IF(ISBLANK(H325), "", VALUE(_xlfn.TEXTSPLIT(H325,":")))</f>
        <v/>
      </c>
      <c r="S325">
        <f t="shared" si="49"/>
        <v>28</v>
      </c>
      <c r="T325">
        <f t="shared" si="50"/>
        <v>3</v>
      </c>
      <c r="U325">
        <f t="shared" si="51"/>
        <v>1</v>
      </c>
      <c r="V325" t="str">
        <f t="shared" si="52"/>
        <v>:1O</v>
      </c>
      <c r="W325" t="str">
        <f t="shared" si="53"/>
        <v>28:3:1O</v>
      </c>
      <c r="X325" t="str">
        <f t="shared" si="54"/>
        <v>PC O- 28:3:1O</v>
      </c>
      <c r="Y325" t="str">
        <f t="shared" si="55"/>
        <v>PC O-</v>
      </c>
      <c r="Z325" t="s">
        <v>1236</v>
      </c>
      <c r="AA325" t="s">
        <v>2370</v>
      </c>
      <c r="AB325">
        <v>2421761</v>
      </c>
      <c r="AC325">
        <v>2780211</v>
      </c>
      <c r="AD325">
        <v>2572422</v>
      </c>
      <c r="AE325">
        <v>2383227</v>
      </c>
      <c r="AF325">
        <v>2216867</v>
      </c>
      <c r="AG325">
        <v>2741702</v>
      </c>
      <c r="AH325">
        <v>1818846</v>
      </c>
      <c r="AI325">
        <v>1981182</v>
      </c>
      <c r="AJ325">
        <v>1932450</v>
      </c>
      <c r="AK325">
        <v>2066248</v>
      </c>
      <c r="AL325">
        <v>2106231</v>
      </c>
      <c r="AM325">
        <v>1846451</v>
      </c>
    </row>
    <row r="326" spans="1:39" x14ac:dyDescent="0.3">
      <c r="A326" t="s">
        <v>2609</v>
      </c>
      <c r="B326" t="s">
        <v>4382</v>
      </c>
      <c r="C326" t="str">
        <f t="shared" si="48"/>
        <v>PC O-  12:0_17:0:1</v>
      </c>
      <c r="D326" t="str">
        <f t="shared" si="39"/>
        <v xml:space="preserve">  12:0_17:0:1</v>
      </c>
      <c r="E326" t="str" cm="1">
        <f t="array" ref="E326:F326">_xlfn.TEXTSPLIT(D326,"_")</f>
        <v xml:space="preserve">  12:0</v>
      </c>
      <c r="F326" t="str">
        <v>17:0:1</v>
      </c>
      <c r="I326" cm="1">
        <f t="array" ref="I326:J326">IF(ISBLANK(E326), "", VALUE(_xlfn.TEXTSPLIT(E326,":")))</f>
        <v>12</v>
      </c>
      <c r="J326">
        <v>0</v>
      </c>
      <c r="L326" cm="1">
        <f t="array" ref="L326:N326">IF(ISBLANK(F326), "", VALUE(_xlfn.TEXTSPLIT(F326,":")))</f>
        <v>17</v>
      </c>
      <c r="M326">
        <v>0</v>
      </c>
      <c r="N326">
        <v>1</v>
      </c>
      <c r="O326" t="str" cm="1">
        <f t="array" ref="O326">IF(ISBLANK(G326), "", VALUE(_xlfn.TEXTSPLIT(G326,":")))</f>
        <v/>
      </c>
      <c r="Q326" t="str" cm="1">
        <f t="array" ref="Q326">IF(ISBLANK(H326), "", VALUE(_xlfn.TEXTSPLIT(H326,":")))</f>
        <v/>
      </c>
      <c r="S326">
        <f t="shared" si="49"/>
        <v>29</v>
      </c>
      <c r="T326">
        <f t="shared" si="50"/>
        <v>0</v>
      </c>
      <c r="U326">
        <f t="shared" si="51"/>
        <v>1</v>
      </c>
      <c r="V326" t="str">
        <f t="shared" si="52"/>
        <v>:1O</v>
      </c>
      <c r="W326" t="str">
        <f t="shared" si="53"/>
        <v>29:0:1O</v>
      </c>
      <c r="X326" t="str">
        <f t="shared" si="54"/>
        <v>PC O- 29:0:1O</v>
      </c>
      <c r="Y326" t="str">
        <f t="shared" si="55"/>
        <v>PC O-</v>
      </c>
      <c r="Z326" t="s">
        <v>1236</v>
      </c>
      <c r="AA326" t="s">
        <v>2610</v>
      </c>
      <c r="AB326">
        <v>456641</v>
      </c>
      <c r="AC326">
        <v>720311</v>
      </c>
      <c r="AD326">
        <v>835207</v>
      </c>
      <c r="AE326">
        <v>303939</v>
      </c>
      <c r="AF326">
        <v>251766</v>
      </c>
      <c r="AG326">
        <v>441947</v>
      </c>
      <c r="AH326">
        <v>535922</v>
      </c>
      <c r="AI326">
        <v>619896</v>
      </c>
      <c r="AJ326">
        <v>523265</v>
      </c>
      <c r="AK326">
        <v>304479</v>
      </c>
      <c r="AL326">
        <v>316662</v>
      </c>
      <c r="AM326">
        <v>365558</v>
      </c>
    </row>
    <row r="327" spans="1:39" x14ac:dyDescent="0.3">
      <c r="A327" t="s">
        <v>2187</v>
      </c>
      <c r="B327" t="s">
        <v>4300</v>
      </c>
      <c r="C327" t="str">
        <f t="shared" si="48"/>
        <v>PC O-  8:0_18:3:2</v>
      </c>
      <c r="D327" t="str">
        <f t="shared" si="39"/>
        <v xml:space="preserve">  8:0_18:3:2</v>
      </c>
      <c r="E327" t="str" cm="1">
        <f t="array" ref="E327:F327">_xlfn.TEXTSPLIT(D327,"_")</f>
        <v xml:space="preserve">  8:0</v>
      </c>
      <c r="F327" t="str">
        <v>18:3:2</v>
      </c>
      <c r="I327" cm="1">
        <f t="array" ref="I327:J327">IF(ISBLANK(E327), "", VALUE(_xlfn.TEXTSPLIT(E327,":")))</f>
        <v>8</v>
      </c>
      <c r="J327">
        <v>0</v>
      </c>
      <c r="L327" cm="1">
        <f t="array" ref="L327:N327">IF(ISBLANK(F327), "", VALUE(_xlfn.TEXTSPLIT(F327,":")))</f>
        <v>18</v>
      </c>
      <c r="M327">
        <v>3</v>
      </c>
      <c r="N327">
        <v>2</v>
      </c>
      <c r="O327" t="str" cm="1">
        <f t="array" ref="O327">IF(ISBLANK(G327), "", VALUE(_xlfn.TEXTSPLIT(G327,":")))</f>
        <v/>
      </c>
      <c r="Q327" t="str" cm="1">
        <f t="array" ref="Q327">IF(ISBLANK(H327), "", VALUE(_xlfn.TEXTSPLIT(H327,":")))</f>
        <v/>
      </c>
      <c r="S327">
        <f t="shared" si="49"/>
        <v>26</v>
      </c>
      <c r="T327">
        <f t="shared" si="50"/>
        <v>3</v>
      </c>
      <c r="U327">
        <f t="shared" si="51"/>
        <v>2</v>
      </c>
      <c r="V327" t="str">
        <f t="shared" si="52"/>
        <v>:2O</v>
      </c>
      <c r="W327" t="str">
        <f t="shared" si="53"/>
        <v>26:3:2O</v>
      </c>
      <c r="X327" t="str">
        <f t="shared" si="54"/>
        <v>PC O- 26:3:2O</v>
      </c>
      <c r="Y327" t="str">
        <f t="shared" si="55"/>
        <v>PC O-</v>
      </c>
      <c r="Z327" t="s">
        <v>1236</v>
      </c>
      <c r="AA327" t="s">
        <v>2188</v>
      </c>
      <c r="AB327">
        <v>29208</v>
      </c>
      <c r="AC327">
        <v>40302</v>
      </c>
      <c r="AD327">
        <v>57620</v>
      </c>
      <c r="AE327">
        <v>14444</v>
      </c>
      <c r="AF327">
        <v>23669</v>
      </c>
      <c r="AG327">
        <v>20132</v>
      </c>
      <c r="AH327">
        <v>31872</v>
      </c>
      <c r="AI327">
        <v>11285</v>
      </c>
      <c r="AJ327">
        <v>23213</v>
      </c>
      <c r="AK327">
        <v>22379</v>
      </c>
      <c r="AL327">
        <v>38836</v>
      </c>
      <c r="AM327">
        <v>19207</v>
      </c>
    </row>
    <row r="328" spans="1:39" x14ac:dyDescent="0.3">
      <c r="A328" t="s">
        <v>2747</v>
      </c>
      <c r="B328" t="s">
        <v>4383</v>
      </c>
      <c r="C328" t="str">
        <f t="shared" si="48"/>
        <v>PC O-  12:0_18:0:1</v>
      </c>
      <c r="D328" t="str">
        <f t="shared" si="39"/>
        <v xml:space="preserve">  12:0_18:0:1</v>
      </c>
      <c r="E328" t="str" cm="1">
        <f t="array" ref="E328:F328">_xlfn.TEXTSPLIT(D328,"_")</f>
        <v xml:space="preserve">  12:0</v>
      </c>
      <c r="F328" t="str">
        <v>18:0:1</v>
      </c>
      <c r="I328" cm="1">
        <f t="array" ref="I328:J328">IF(ISBLANK(E328), "", VALUE(_xlfn.TEXTSPLIT(E328,":")))</f>
        <v>12</v>
      </c>
      <c r="J328">
        <v>0</v>
      </c>
      <c r="L328" cm="1">
        <f t="array" ref="L328:N328">IF(ISBLANK(F328), "", VALUE(_xlfn.TEXTSPLIT(F328,":")))</f>
        <v>18</v>
      </c>
      <c r="M328">
        <v>0</v>
      </c>
      <c r="N328">
        <v>1</v>
      </c>
      <c r="O328" t="str" cm="1">
        <f t="array" ref="O328">IF(ISBLANK(G328), "", VALUE(_xlfn.TEXTSPLIT(G328,":")))</f>
        <v/>
      </c>
      <c r="Q328" t="str" cm="1">
        <f t="array" ref="Q328">IF(ISBLANK(H328), "", VALUE(_xlfn.TEXTSPLIT(H328,":")))</f>
        <v/>
      </c>
      <c r="S328">
        <f t="shared" si="49"/>
        <v>30</v>
      </c>
      <c r="T328">
        <f t="shared" si="50"/>
        <v>0</v>
      </c>
      <c r="U328">
        <f t="shared" si="51"/>
        <v>1</v>
      </c>
      <c r="V328" t="str">
        <f t="shared" si="52"/>
        <v>:1O</v>
      </c>
      <c r="W328" t="str">
        <f t="shared" si="53"/>
        <v>30:0:1O</v>
      </c>
      <c r="X328" t="str">
        <f t="shared" si="54"/>
        <v>PC O- 30:0:1O</v>
      </c>
      <c r="Y328" t="str">
        <f t="shared" si="55"/>
        <v>PC O-</v>
      </c>
      <c r="Z328" t="s">
        <v>1236</v>
      </c>
      <c r="AA328" t="s">
        <v>2748</v>
      </c>
      <c r="AB328">
        <v>2284245</v>
      </c>
      <c r="AC328">
        <v>2788005</v>
      </c>
      <c r="AD328">
        <v>2725145</v>
      </c>
      <c r="AE328">
        <v>1092334</v>
      </c>
      <c r="AF328">
        <v>1362782</v>
      </c>
      <c r="AG328">
        <v>1158112</v>
      </c>
      <c r="AH328">
        <v>1717752</v>
      </c>
      <c r="AI328">
        <v>2096356</v>
      </c>
      <c r="AJ328">
        <v>1513949</v>
      </c>
      <c r="AK328">
        <v>853153</v>
      </c>
      <c r="AL328">
        <v>676994</v>
      </c>
      <c r="AM328">
        <v>805648</v>
      </c>
    </row>
    <row r="329" spans="1:39" x14ac:dyDescent="0.3">
      <c r="A329" t="s">
        <v>1802</v>
      </c>
      <c r="B329" t="s">
        <v>4301</v>
      </c>
      <c r="C329" t="str">
        <f t="shared" si="48"/>
        <v>PC O-  8:0_16:2:2</v>
      </c>
      <c r="D329" t="str">
        <f t="shared" si="39"/>
        <v xml:space="preserve">  8:0_16:2:2</v>
      </c>
      <c r="E329" t="str" cm="1">
        <f t="array" ref="E329:F329">_xlfn.TEXTSPLIT(D329,"_")</f>
        <v xml:space="preserve">  8:0</v>
      </c>
      <c r="F329" t="str">
        <v>16:2:2</v>
      </c>
      <c r="I329" cm="1">
        <f t="array" ref="I329:J329">IF(ISBLANK(E329), "", VALUE(_xlfn.TEXTSPLIT(E329,":")))</f>
        <v>8</v>
      </c>
      <c r="J329">
        <v>0</v>
      </c>
      <c r="L329" cm="1">
        <f t="array" ref="L329:N329">IF(ISBLANK(F329), "", VALUE(_xlfn.TEXTSPLIT(F329,":")))</f>
        <v>16</v>
      </c>
      <c r="M329">
        <v>2</v>
      </c>
      <c r="N329">
        <v>2</v>
      </c>
      <c r="O329" t="str" cm="1">
        <f t="array" ref="O329">IF(ISBLANK(G329), "", VALUE(_xlfn.TEXTSPLIT(G329,":")))</f>
        <v/>
      </c>
      <c r="Q329" t="str" cm="1">
        <f t="array" ref="Q329">IF(ISBLANK(H329), "", VALUE(_xlfn.TEXTSPLIT(H329,":")))</f>
        <v/>
      </c>
      <c r="S329">
        <f t="shared" si="49"/>
        <v>24</v>
      </c>
      <c r="T329">
        <f t="shared" si="50"/>
        <v>2</v>
      </c>
      <c r="U329">
        <f t="shared" si="51"/>
        <v>2</v>
      </c>
      <c r="V329" t="str">
        <f t="shared" si="52"/>
        <v>:2O</v>
      </c>
      <c r="W329" t="str">
        <f t="shared" si="53"/>
        <v>24:2:2O</v>
      </c>
      <c r="X329" t="str">
        <f t="shared" si="54"/>
        <v>PC O- 24:2:2O</v>
      </c>
      <c r="Y329" t="str">
        <f t="shared" si="55"/>
        <v>PC O-</v>
      </c>
      <c r="Z329" t="s">
        <v>1236</v>
      </c>
      <c r="AA329" t="s">
        <v>1330</v>
      </c>
      <c r="AB329">
        <v>103839</v>
      </c>
      <c r="AC329">
        <v>113214</v>
      </c>
      <c r="AD329">
        <v>82249</v>
      </c>
      <c r="AE329">
        <v>157852</v>
      </c>
      <c r="AF329">
        <v>104777</v>
      </c>
      <c r="AG329">
        <v>152569</v>
      </c>
      <c r="AH329">
        <v>203821</v>
      </c>
      <c r="AI329">
        <v>159007</v>
      </c>
      <c r="AJ329">
        <v>191364</v>
      </c>
      <c r="AK329">
        <v>214567</v>
      </c>
      <c r="AL329">
        <v>199675</v>
      </c>
      <c r="AM329">
        <v>163827</v>
      </c>
    </row>
    <row r="330" spans="1:39" x14ac:dyDescent="0.3">
      <c r="A330" t="s">
        <v>2808</v>
      </c>
      <c r="B330" t="s">
        <v>4384</v>
      </c>
      <c r="C330" t="str">
        <f t="shared" si="48"/>
        <v>PC O-  9:0_22:4:1</v>
      </c>
      <c r="D330" t="str">
        <f t="shared" si="39"/>
        <v xml:space="preserve">  9:0_22:4:1</v>
      </c>
      <c r="E330" t="str" cm="1">
        <f t="array" ref="E330:F330">_xlfn.TEXTSPLIT(D330,"_")</f>
        <v xml:space="preserve">  9:0</v>
      </c>
      <c r="F330" t="str">
        <v>22:4:1</v>
      </c>
      <c r="I330" cm="1">
        <f t="array" ref="I330:J330">IF(ISBLANK(E330), "", VALUE(_xlfn.TEXTSPLIT(E330,":")))</f>
        <v>9</v>
      </c>
      <c r="J330">
        <v>0</v>
      </c>
      <c r="L330" cm="1">
        <f t="array" ref="L330:N330">IF(ISBLANK(F330), "", VALUE(_xlfn.TEXTSPLIT(F330,":")))</f>
        <v>22</v>
      </c>
      <c r="M330">
        <v>4</v>
      </c>
      <c r="N330">
        <v>1</v>
      </c>
      <c r="O330" t="str" cm="1">
        <f t="array" ref="O330">IF(ISBLANK(G330), "", VALUE(_xlfn.TEXTSPLIT(G330,":")))</f>
        <v/>
      </c>
      <c r="Q330" t="str" cm="1">
        <f t="array" ref="Q330">IF(ISBLANK(H330), "", VALUE(_xlfn.TEXTSPLIT(H330,":")))</f>
        <v/>
      </c>
      <c r="S330">
        <f t="shared" si="49"/>
        <v>31</v>
      </c>
      <c r="T330">
        <f t="shared" si="50"/>
        <v>4</v>
      </c>
      <c r="U330">
        <f t="shared" si="51"/>
        <v>1</v>
      </c>
      <c r="V330" t="str">
        <f t="shared" si="52"/>
        <v>:1O</v>
      </c>
      <c r="W330" t="str">
        <f t="shared" si="53"/>
        <v>31:4:1O</v>
      </c>
      <c r="X330" t="str">
        <f t="shared" si="54"/>
        <v>PC O- 31:4:1O</v>
      </c>
      <c r="Y330" t="str">
        <f t="shared" si="55"/>
        <v>PC O-</v>
      </c>
      <c r="Z330" t="s">
        <v>1236</v>
      </c>
      <c r="AA330" t="s">
        <v>2809</v>
      </c>
      <c r="AB330">
        <v>206414</v>
      </c>
      <c r="AC330">
        <v>275800</v>
      </c>
      <c r="AD330">
        <v>299146</v>
      </c>
      <c r="AE330">
        <v>164786</v>
      </c>
      <c r="AF330">
        <v>287224</v>
      </c>
      <c r="AG330">
        <v>231423</v>
      </c>
      <c r="AH330">
        <v>166526</v>
      </c>
      <c r="AI330">
        <v>140569</v>
      </c>
      <c r="AJ330">
        <v>189129</v>
      </c>
      <c r="AK330">
        <v>105171</v>
      </c>
      <c r="AL330">
        <v>105051</v>
      </c>
      <c r="AM330">
        <v>87211</v>
      </c>
    </row>
    <row r="331" spans="1:39" x14ac:dyDescent="0.3">
      <c r="A331" t="s">
        <v>2396</v>
      </c>
      <c r="B331" t="s">
        <v>4302</v>
      </c>
      <c r="C331" t="str">
        <f t="shared" si="48"/>
        <v>PC O-  9:0_18:3:2</v>
      </c>
      <c r="D331" t="str">
        <f t="shared" si="39"/>
        <v xml:space="preserve">  9:0_18:3:2</v>
      </c>
      <c r="E331" t="str" cm="1">
        <f t="array" ref="E331:F331">_xlfn.TEXTSPLIT(D331,"_")</f>
        <v xml:space="preserve">  9:0</v>
      </c>
      <c r="F331" t="str">
        <v>18:3:2</v>
      </c>
      <c r="I331" cm="1">
        <f t="array" ref="I331:J331">IF(ISBLANK(E331), "", VALUE(_xlfn.TEXTSPLIT(E331,":")))</f>
        <v>9</v>
      </c>
      <c r="J331">
        <v>0</v>
      </c>
      <c r="L331" cm="1">
        <f t="array" ref="L331:N331">IF(ISBLANK(F331), "", VALUE(_xlfn.TEXTSPLIT(F331,":")))</f>
        <v>18</v>
      </c>
      <c r="M331">
        <v>3</v>
      </c>
      <c r="N331">
        <v>2</v>
      </c>
      <c r="O331" t="str" cm="1">
        <f t="array" ref="O331">IF(ISBLANK(G331), "", VALUE(_xlfn.TEXTSPLIT(G331,":")))</f>
        <v/>
      </c>
      <c r="Q331" t="str" cm="1">
        <f t="array" ref="Q331">IF(ISBLANK(H331), "", VALUE(_xlfn.TEXTSPLIT(H331,":")))</f>
        <v/>
      </c>
      <c r="S331">
        <f t="shared" si="49"/>
        <v>27</v>
      </c>
      <c r="T331">
        <f t="shared" si="50"/>
        <v>3</v>
      </c>
      <c r="U331">
        <f t="shared" si="51"/>
        <v>2</v>
      </c>
      <c r="V331" t="str">
        <f t="shared" si="52"/>
        <v>:2O</v>
      </c>
      <c r="W331" t="str">
        <f t="shared" si="53"/>
        <v>27:3:2O</v>
      </c>
      <c r="X331" t="str">
        <f t="shared" si="54"/>
        <v>PC O- 27:3:2O</v>
      </c>
      <c r="Y331" t="str">
        <f t="shared" si="55"/>
        <v>PC O-</v>
      </c>
      <c r="Z331" t="s">
        <v>1236</v>
      </c>
      <c r="AA331" t="s">
        <v>2397</v>
      </c>
      <c r="AB331">
        <v>159829</v>
      </c>
      <c r="AC331">
        <v>37727</v>
      </c>
      <c r="AD331">
        <v>168856</v>
      </c>
      <c r="AE331">
        <v>60336</v>
      </c>
      <c r="AF331">
        <v>122977</v>
      </c>
      <c r="AG331">
        <v>91132</v>
      </c>
      <c r="AH331">
        <v>104632</v>
      </c>
      <c r="AI331">
        <v>128431</v>
      </c>
      <c r="AJ331">
        <v>118069</v>
      </c>
      <c r="AK331">
        <v>110472</v>
      </c>
      <c r="AL331">
        <v>96731</v>
      </c>
      <c r="AM331">
        <v>124230</v>
      </c>
    </row>
    <row r="332" spans="1:39" x14ac:dyDescent="0.3">
      <c r="A332" t="s">
        <v>2495</v>
      </c>
      <c r="B332" t="s">
        <v>4295</v>
      </c>
      <c r="C332" t="str">
        <f t="shared" si="48"/>
        <v>PC O-  8:0_20:5:2</v>
      </c>
      <c r="D332" t="str">
        <f t="shared" si="39"/>
        <v xml:space="preserve">  8:0_20:5:2</v>
      </c>
      <c r="E332" t="str" cm="1">
        <f t="array" ref="E332:F332">_xlfn.TEXTSPLIT(D332,"_")</f>
        <v xml:space="preserve">  8:0</v>
      </c>
      <c r="F332" t="str">
        <v>20:5:2</v>
      </c>
      <c r="I332" cm="1">
        <f t="array" ref="I332:J332">IF(ISBLANK(E332), "", VALUE(_xlfn.TEXTSPLIT(E332,":")))</f>
        <v>8</v>
      </c>
      <c r="J332">
        <v>0</v>
      </c>
      <c r="L332" cm="1">
        <f t="array" ref="L332:N332">IF(ISBLANK(F332), "", VALUE(_xlfn.TEXTSPLIT(F332,":")))</f>
        <v>20</v>
      </c>
      <c r="M332">
        <v>5</v>
      </c>
      <c r="N332">
        <v>2</v>
      </c>
      <c r="O332" t="str" cm="1">
        <f t="array" ref="O332">IF(ISBLANK(G332), "", VALUE(_xlfn.TEXTSPLIT(G332,":")))</f>
        <v/>
      </c>
      <c r="Q332" t="str" cm="1">
        <f t="array" ref="Q332">IF(ISBLANK(H332), "", VALUE(_xlfn.TEXTSPLIT(H332,":")))</f>
        <v/>
      </c>
      <c r="S332">
        <f t="shared" si="49"/>
        <v>28</v>
      </c>
      <c r="T332">
        <f t="shared" si="50"/>
        <v>5</v>
      </c>
      <c r="U332">
        <f t="shared" si="51"/>
        <v>2</v>
      </c>
      <c r="V332" t="str">
        <f t="shared" si="52"/>
        <v>:2O</v>
      </c>
      <c r="W332" t="str">
        <f t="shared" si="53"/>
        <v>28:5:2O</v>
      </c>
      <c r="X332" t="str">
        <f t="shared" si="54"/>
        <v>PC O- 28:5:2O</v>
      </c>
      <c r="Y332" t="str">
        <f t="shared" si="55"/>
        <v>PC O-</v>
      </c>
      <c r="Z332" t="s">
        <v>1236</v>
      </c>
      <c r="AA332" t="s">
        <v>2496</v>
      </c>
      <c r="AB332">
        <v>77624</v>
      </c>
      <c r="AC332">
        <v>134702</v>
      </c>
      <c r="AD332">
        <v>114389</v>
      </c>
      <c r="AE332">
        <v>121792</v>
      </c>
      <c r="AF332">
        <v>149757</v>
      </c>
      <c r="AG332">
        <v>125348</v>
      </c>
      <c r="AH332">
        <v>119235</v>
      </c>
      <c r="AI332">
        <v>113105</v>
      </c>
      <c r="AJ332">
        <v>85861</v>
      </c>
      <c r="AK332">
        <v>103113</v>
      </c>
      <c r="AL332">
        <v>107005</v>
      </c>
      <c r="AM332">
        <v>127384</v>
      </c>
    </row>
    <row r="333" spans="1:39" x14ac:dyDescent="0.3">
      <c r="A333" t="s">
        <v>2890</v>
      </c>
      <c r="B333" t="s">
        <v>4369</v>
      </c>
      <c r="C333" t="str">
        <f t="shared" si="48"/>
        <v>PC O-  10:0_22:6:1</v>
      </c>
      <c r="D333" t="str">
        <f t="shared" si="39"/>
        <v xml:space="preserve">  10:0_22:6:1</v>
      </c>
      <c r="E333" t="str" cm="1">
        <f t="array" ref="E333:F333">_xlfn.TEXTSPLIT(D333,"_")</f>
        <v xml:space="preserve">  10:0</v>
      </c>
      <c r="F333" t="str">
        <v>22:6:1</v>
      </c>
      <c r="I333" cm="1">
        <f t="array" ref="I333:J333">IF(ISBLANK(E333), "", VALUE(_xlfn.TEXTSPLIT(E333,":")))</f>
        <v>10</v>
      </c>
      <c r="J333">
        <v>0</v>
      </c>
      <c r="L333" cm="1">
        <f t="array" ref="L333:N333">IF(ISBLANK(F333), "", VALUE(_xlfn.TEXTSPLIT(F333,":")))</f>
        <v>22</v>
      </c>
      <c r="M333">
        <v>6</v>
      </c>
      <c r="N333">
        <v>1</v>
      </c>
      <c r="O333" t="str" cm="1">
        <f t="array" ref="O333">IF(ISBLANK(G333), "", VALUE(_xlfn.TEXTSPLIT(G333,":")))</f>
        <v/>
      </c>
      <c r="Q333" t="str" cm="1">
        <f t="array" ref="Q333">IF(ISBLANK(H333), "", VALUE(_xlfn.TEXTSPLIT(H333,":")))</f>
        <v/>
      </c>
      <c r="S333">
        <f t="shared" si="49"/>
        <v>32</v>
      </c>
      <c r="T333">
        <f t="shared" si="50"/>
        <v>6</v>
      </c>
      <c r="U333">
        <f t="shared" si="51"/>
        <v>1</v>
      </c>
      <c r="V333" t="str">
        <f t="shared" si="52"/>
        <v>:1O</v>
      </c>
      <c r="W333" t="str">
        <f t="shared" si="53"/>
        <v>32:6:1O</v>
      </c>
      <c r="X333" t="str">
        <f t="shared" si="54"/>
        <v>PC O- 32:6:1O</v>
      </c>
      <c r="Y333" t="str">
        <f t="shared" si="55"/>
        <v>PC O-</v>
      </c>
      <c r="Z333" t="s">
        <v>1236</v>
      </c>
      <c r="AA333" t="s">
        <v>2891</v>
      </c>
      <c r="AB333">
        <v>489585</v>
      </c>
      <c r="AC333">
        <v>1051136</v>
      </c>
      <c r="AD333">
        <v>1088696</v>
      </c>
      <c r="AE333">
        <v>782487</v>
      </c>
      <c r="AF333">
        <v>1161353</v>
      </c>
      <c r="AG333">
        <v>1111212</v>
      </c>
      <c r="AH333">
        <v>553704</v>
      </c>
      <c r="AI333">
        <v>469144</v>
      </c>
      <c r="AJ333">
        <v>769784</v>
      </c>
      <c r="AK333">
        <v>643376</v>
      </c>
      <c r="AL333">
        <v>527523</v>
      </c>
      <c r="AM333">
        <v>812158</v>
      </c>
    </row>
    <row r="334" spans="1:39" x14ac:dyDescent="0.3">
      <c r="A334" t="s">
        <v>3431</v>
      </c>
      <c r="B334" t="s">
        <v>4303</v>
      </c>
      <c r="C334" t="str">
        <f t="shared" si="48"/>
        <v>PC O-  17:2_22:6:2</v>
      </c>
      <c r="D334" t="str">
        <f t="shared" si="39"/>
        <v xml:space="preserve">  17:2_22:6:2</v>
      </c>
      <c r="E334" t="str" cm="1">
        <f t="array" ref="E334:F334">_xlfn.TEXTSPLIT(D334,"_")</f>
        <v xml:space="preserve">  17:2</v>
      </c>
      <c r="F334" t="str">
        <v>22:6:2</v>
      </c>
      <c r="I334" cm="1">
        <f t="array" ref="I334:J334">IF(ISBLANK(E334), "", VALUE(_xlfn.TEXTSPLIT(E334,":")))</f>
        <v>17</v>
      </c>
      <c r="J334">
        <v>2</v>
      </c>
      <c r="L334" cm="1">
        <f t="array" ref="L334:N334">IF(ISBLANK(F334), "", VALUE(_xlfn.TEXTSPLIT(F334,":")))</f>
        <v>22</v>
      </c>
      <c r="M334">
        <v>6</v>
      </c>
      <c r="N334">
        <v>2</v>
      </c>
      <c r="O334" t="str" cm="1">
        <f t="array" ref="O334">IF(ISBLANK(G334), "", VALUE(_xlfn.TEXTSPLIT(G334,":")))</f>
        <v/>
      </c>
      <c r="Q334" t="str" cm="1">
        <f t="array" ref="Q334">IF(ISBLANK(H334), "", VALUE(_xlfn.TEXTSPLIT(H334,":")))</f>
        <v/>
      </c>
      <c r="S334">
        <f t="shared" si="49"/>
        <v>39</v>
      </c>
      <c r="T334">
        <f t="shared" si="50"/>
        <v>8</v>
      </c>
      <c r="U334">
        <f t="shared" si="51"/>
        <v>2</v>
      </c>
      <c r="V334" t="str">
        <f t="shared" si="52"/>
        <v>:2O</v>
      </c>
      <c r="W334" t="str">
        <f t="shared" si="53"/>
        <v>39:8:2O</v>
      </c>
      <c r="X334" t="str">
        <f t="shared" si="54"/>
        <v>PC O- 39:8:2O</v>
      </c>
      <c r="Y334" t="str">
        <f t="shared" si="55"/>
        <v>PC O-</v>
      </c>
      <c r="Z334" t="s">
        <v>1236</v>
      </c>
      <c r="AA334" t="s">
        <v>3432</v>
      </c>
      <c r="AB334">
        <v>115809</v>
      </c>
      <c r="AC334">
        <v>112526</v>
      </c>
      <c r="AD334">
        <v>106883</v>
      </c>
      <c r="AE334">
        <v>42209</v>
      </c>
      <c r="AF334">
        <v>73451</v>
      </c>
      <c r="AG334">
        <v>15936</v>
      </c>
      <c r="AH334">
        <v>54800</v>
      </c>
      <c r="AI334">
        <v>115106</v>
      </c>
      <c r="AJ334">
        <v>52431</v>
      </c>
      <c r="AK334">
        <v>32290</v>
      </c>
      <c r="AL334">
        <v>48616</v>
      </c>
      <c r="AM334">
        <v>37820</v>
      </c>
    </row>
    <row r="335" spans="1:39" x14ac:dyDescent="0.3">
      <c r="A335" t="s">
        <v>2187</v>
      </c>
      <c r="B335" t="s">
        <v>4300</v>
      </c>
      <c r="C335" t="str">
        <f t="shared" si="48"/>
        <v>PC O-  8:0_18:3:2</v>
      </c>
      <c r="D335" t="str">
        <f t="shared" si="39"/>
        <v xml:space="preserve">  8:0_18:3:2</v>
      </c>
      <c r="E335" t="str" cm="1">
        <f t="array" ref="E335:F335">_xlfn.TEXTSPLIT(D335,"_")</f>
        <v xml:space="preserve">  8:0</v>
      </c>
      <c r="F335" t="str">
        <v>18:3:2</v>
      </c>
      <c r="I335" cm="1">
        <f t="array" ref="I335:J335">IF(ISBLANK(E335), "", VALUE(_xlfn.TEXTSPLIT(E335,":")))</f>
        <v>8</v>
      </c>
      <c r="J335">
        <v>0</v>
      </c>
      <c r="L335" cm="1">
        <f t="array" ref="L335:N335">IF(ISBLANK(F335), "", VALUE(_xlfn.TEXTSPLIT(F335,":")))</f>
        <v>18</v>
      </c>
      <c r="M335">
        <v>3</v>
      </c>
      <c r="N335">
        <v>2</v>
      </c>
      <c r="O335" t="str" cm="1">
        <f t="array" ref="O335">IF(ISBLANK(G335), "", VALUE(_xlfn.TEXTSPLIT(G335,":")))</f>
        <v/>
      </c>
      <c r="Q335" t="str" cm="1">
        <f t="array" ref="Q335">IF(ISBLANK(H335), "", VALUE(_xlfn.TEXTSPLIT(H335,":")))</f>
        <v/>
      </c>
      <c r="S335">
        <f t="shared" si="49"/>
        <v>26</v>
      </c>
      <c r="T335">
        <f t="shared" si="50"/>
        <v>3</v>
      </c>
      <c r="U335">
        <f t="shared" si="51"/>
        <v>2</v>
      </c>
      <c r="V335" t="str">
        <f t="shared" si="52"/>
        <v>:2O</v>
      </c>
      <c r="W335" t="str">
        <f t="shared" si="53"/>
        <v>26:3:2O</v>
      </c>
      <c r="X335" t="str">
        <f t="shared" si="54"/>
        <v>PC O- 26:3:2O</v>
      </c>
      <c r="Y335" t="str">
        <f t="shared" si="55"/>
        <v>PC O-</v>
      </c>
      <c r="Z335" t="s">
        <v>1236</v>
      </c>
      <c r="AA335" t="s">
        <v>2188</v>
      </c>
      <c r="AB335">
        <v>272927</v>
      </c>
      <c r="AC335">
        <v>224997</v>
      </c>
      <c r="AD335">
        <v>177704</v>
      </c>
      <c r="AE335">
        <v>252427</v>
      </c>
      <c r="AF335">
        <v>262585</v>
      </c>
      <c r="AG335">
        <v>271762</v>
      </c>
      <c r="AH335">
        <v>298736</v>
      </c>
      <c r="AI335">
        <v>263414</v>
      </c>
      <c r="AJ335">
        <v>251081</v>
      </c>
      <c r="AK335">
        <v>311320</v>
      </c>
      <c r="AL335">
        <v>323664</v>
      </c>
      <c r="AM335">
        <v>314904</v>
      </c>
    </row>
    <row r="336" spans="1:39" x14ac:dyDescent="0.3">
      <c r="A336" t="s">
        <v>2430</v>
      </c>
      <c r="B336" t="s">
        <v>4304</v>
      </c>
      <c r="C336" t="str">
        <f t="shared" si="48"/>
        <v>PC O-  9:0_18:2:2</v>
      </c>
      <c r="D336" t="str">
        <f t="shared" si="39"/>
        <v xml:space="preserve">  9:0_18:2:2</v>
      </c>
      <c r="E336" t="str" cm="1">
        <f t="array" ref="E336:F336">_xlfn.TEXTSPLIT(D336,"_")</f>
        <v xml:space="preserve">  9:0</v>
      </c>
      <c r="F336" t="str">
        <v>18:2:2</v>
      </c>
      <c r="I336" cm="1">
        <f t="array" ref="I336:J336">IF(ISBLANK(E336), "", VALUE(_xlfn.TEXTSPLIT(E336,":")))</f>
        <v>9</v>
      </c>
      <c r="J336">
        <v>0</v>
      </c>
      <c r="L336" cm="1">
        <f t="array" ref="L336:N336">IF(ISBLANK(F336), "", VALUE(_xlfn.TEXTSPLIT(F336,":")))</f>
        <v>18</v>
      </c>
      <c r="M336">
        <v>2</v>
      </c>
      <c r="N336">
        <v>2</v>
      </c>
      <c r="O336" t="str" cm="1">
        <f t="array" ref="O336">IF(ISBLANK(G336), "", VALUE(_xlfn.TEXTSPLIT(G336,":")))</f>
        <v/>
      </c>
      <c r="Q336" t="str" cm="1">
        <f t="array" ref="Q336">IF(ISBLANK(H336), "", VALUE(_xlfn.TEXTSPLIT(H336,":")))</f>
        <v/>
      </c>
      <c r="S336">
        <f t="shared" si="49"/>
        <v>27</v>
      </c>
      <c r="T336">
        <f t="shared" si="50"/>
        <v>2</v>
      </c>
      <c r="U336">
        <f t="shared" si="51"/>
        <v>2</v>
      </c>
      <c r="V336" t="str">
        <f t="shared" si="52"/>
        <v>:2O</v>
      </c>
      <c r="W336" t="str">
        <f t="shared" si="53"/>
        <v>27:2:2O</v>
      </c>
      <c r="X336" t="str">
        <f t="shared" si="54"/>
        <v>PC O- 27:2:2O</v>
      </c>
      <c r="Y336" t="str">
        <f t="shared" si="55"/>
        <v>PC O-</v>
      </c>
      <c r="Z336" t="s">
        <v>1236</v>
      </c>
      <c r="AA336" t="s">
        <v>1715</v>
      </c>
      <c r="AB336">
        <v>892140</v>
      </c>
      <c r="AC336">
        <v>1190814</v>
      </c>
      <c r="AD336">
        <v>1151641</v>
      </c>
      <c r="AE336">
        <v>939992</v>
      </c>
      <c r="AF336">
        <v>1012588</v>
      </c>
      <c r="AG336">
        <v>663207</v>
      </c>
      <c r="AH336">
        <v>1003339</v>
      </c>
      <c r="AI336">
        <v>1296675</v>
      </c>
      <c r="AJ336">
        <v>938062</v>
      </c>
      <c r="AK336">
        <v>1079711</v>
      </c>
      <c r="AL336">
        <v>947420</v>
      </c>
      <c r="AM336">
        <v>1018444</v>
      </c>
    </row>
    <row r="337" spans="1:39" x14ac:dyDescent="0.3">
      <c r="A337" t="s">
        <v>2747</v>
      </c>
      <c r="B337" t="s">
        <v>4383</v>
      </c>
      <c r="C337" t="str">
        <f t="shared" si="48"/>
        <v>PC O-  12:0_18:0:1</v>
      </c>
      <c r="D337" t="str">
        <f t="shared" si="39"/>
        <v xml:space="preserve">  12:0_18:0:1</v>
      </c>
      <c r="E337" t="str" cm="1">
        <f t="array" ref="E337:F337">_xlfn.TEXTSPLIT(D337,"_")</f>
        <v xml:space="preserve">  12:0</v>
      </c>
      <c r="F337" t="str">
        <v>18:0:1</v>
      </c>
      <c r="I337" cm="1">
        <f t="array" ref="I337:J337">IF(ISBLANK(E337), "", VALUE(_xlfn.TEXTSPLIT(E337,":")))</f>
        <v>12</v>
      </c>
      <c r="J337">
        <v>0</v>
      </c>
      <c r="L337" cm="1">
        <f t="array" ref="L337:N337">IF(ISBLANK(F337), "", VALUE(_xlfn.TEXTSPLIT(F337,":")))</f>
        <v>18</v>
      </c>
      <c r="M337">
        <v>0</v>
      </c>
      <c r="N337">
        <v>1</v>
      </c>
      <c r="O337" t="str" cm="1">
        <f t="array" ref="O337">IF(ISBLANK(G337), "", VALUE(_xlfn.TEXTSPLIT(G337,":")))</f>
        <v/>
      </c>
      <c r="Q337" t="str" cm="1">
        <f t="array" ref="Q337">IF(ISBLANK(H337), "", VALUE(_xlfn.TEXTSPLIT(H337,":")))</f>
        <v/>
      </c>
      <c r="S337">
        <f t="shared" si="49"/>
        <v>30</v>
      </c>
      <c r="T337">
        <f t="shared" si="50"/>
        <v>0</v>
      </c>
      <c r="U337">
        <f t="shared" si="51"/>
        <v>1</v>
      </c>
      <c r="V337" t="str">
        <f t="shared" si="52"/>
        <v>:1O</v>
      </c>
      <c r="W337" t="str">
        <f t="shared" si="53"/>
        <v>30:0:1O</v>
      </c>
      <c r="X337" t="str">
        <f t="shared" si="54"/>
        <v>PC O- 30:0:1O</v>
      </c>
      <c r="Y337" t="str">
        <f t="shared" si="55"/>
        <v>PC O-</v>
      </c>
      <c r="Z337" t="s">
        <v>1236</v>
      </c>
      <c r="AA337" t="s">
        <v>2748</v>
      </c>
      <c r="AB337">
        <v>246424</v>
      </c>
      <c r="AC337">
        <v>287198</v>
      </c>
      <c r="AD337">
        <v>287303</v>
      </c>
      <c r="AE337">
        <v>119157</v>
      </c>
      <c r="AF337">
        <v>149103</v>
      </c>
      <c r="AG337">
        <v>134635</v>
      </c>
      <c r="AH337">
        <v>209403</v>
      </c>
      <c r="AI337">
        <v>120467</v>
      </c>
      <c r="AJ337">
        <v>170476</v>
      </c>
      <c r="AK337">
        <v>74576</v>
      </c>
      <c r="AL337">
        <v>129786</v>
      </c>
      <c r="AM337">
        <v>116936</v>
      </c>
    </row>
    <row r="338" spans="1:39" x14ac:dyDescent="0.3">
      <c r="A338" t="s">
        <v>2147</v>
      </c>
      <c r="B338" t="s">
        <v>4385</v>
      </c>
      <c r="C338" t="str">
        <f t="shared" si="48"/>
        <v>PC O-  9:0_18:3:1</v>
      </c>
      <c r="D338" t="str">
        <f t="shared" si="39"/>
        <v xml:space="preserve">  9:0_18:3:1</v>
      </c>
      <c r="E338" t="str" cm="1">
        <f t="array" ref="E338:F338">_xlfn.TEXTSPLIT(D338,"_")</f>
        <v xml:space="preserve">  9:0</v>
      </c>
      <c r="F338" t="str">
        <v>18:3:1</v>
      </c>
      <c r="I338" cm="1">
        <f t="array" ref="I338:J338">IF(ISBLANK(E338), "", VALUE(_xlfn.TEXTSPLIT(E338,":")))</f>
        <v>9</v>
      </c>
      <c r="J338">
        <v>0</v>
      </c>
      <c r="L338" cm="1">
        <f t="array" ref="L338:N338">IF(ISBLANK(F338), "", VALUE(_xlfn.TEXTSPLIT(F338,":")))</f>
        <v>18</v>
      </c>
      <c r="M338">
        <v>3</v>
      </c>
      <c r="N338">
        <v>1</v>
      </c>
      <c r="O338" t="str" cm="1">
        <f t="array" ref="O338">IF(ISBLANK(G338), "", VALUE(_xlfn.TEXTSPLIT(G338,":")))</f>
        <v/>
      </c>
      <c r="Q338" t="str" cm="1">
        <f t="array" ref="Q338">IF(ISBLANK(H338), "", VALUE(_xlfn.TEXTSPLIT(H338,":")))</f>
        <v/>
      </c>
      <c r="S338">
        <f t="shared" si="49"/>
        <v>27</v>
      </c>
      <c r="T338">
        <f t="shared" si="50"/>
        <v>3</v>
      </c>
      <c r="U338">
        <f t="shared" si="51"/>
        <v>1</v>
      </c>
      <c r="V338" t="str">
        <f t="shared" si="52"/>
        <v>:1O</v>
      </c>
      <c r="W338" t="str">
        <f t="shared" si="53"/>
        <v>27:3:1O</v>
      </c>
      <c r="X338" t="str">
        <f t="shared" si="54"/>
        <v>PC O- 27:3:1O</v>
      </c>
      <c r="Y338" t="str">
        <f t="shared" si="55"/>
        <v>PC O-</v>
      </c>
      <c r="Z338" t="s">
        <v>1236</v>
      </c>
      <c r="AA338" t="s">
        <v>2148</v>
      </c>
      <c r="AB338">
        <v>639616</v>
      </c>
      <c r="AC338">
        <v>718100</v>
      </c>
      <c r="AD338">
        <v>770458</v>
      </c>
      <c r="AE338">
        <v>774030</v>
      </c>
      <c r="AF338">
        <v>779421</v>
      </c>
      <c r="AG338">
        <v>826033</v>
      </c>
      <c r="AH338">
        <v>587145</v>
      </c>
      <c r="AI338">
        <v>480818</v>
      </c>
      <c r="AJ338">
        <v>516537</v>
      </c>
      <c r="AK338">
        <v>744703</v>
      </c>
      <c r="AL338">
        <v>683861</v>
      </c>
      <c r="AM338">
        <v>633878</v>
      </c>
    </row>
    <row r="339" spans="1:39" x14ac:dyDescent="0.3">
      <c r="A339" t="s">
        <v>1234</v>
      </c>
      <c r="B339" t="s">
        <v>4386</v>
      </c>
      <c r="C339" t="str">
        <f t="shared" si="48"/>
        <v>PC O-  16:2_5:0:1</v>
      </c>
      <c r="D339" t="str">
        <f t="shared" si="39"/>
        <v xml:space="preserve">  16:2_5:0:1</v>
      </c>
      <c r="E339" t="str" cm="1">
        <f t="array" ref="E339:F339">_xlfn.TEXTSPLIT(D339,"_")</f>
        <v xml:space="preserve">  16:2</v>
      </c>
      <c r="F339" t="str">
        <v>5:0:1</v>
      </c>
      <c r="I339" cm="1">
        <f t="array" ref="I339:J339">IF(ISBLANK(E339), "", VALUE(_xlfn.TEXTSPLIT(E339,":")))</f>
        <v>16</v>
      </c>
      <c r="J339">
        <v>2</v>
      </c>
      <c r="L339" cm="1">
        <f t="array" ref="L339:N339">IF(ISBLANK(F339), "", VALUE(_xlfn.TEXTSPLIT(F339,":")))</f>
        <v>5</v>
      </c>
      <c r="M339">
        <v>0</v>
      </c>
      <c r="N339">
        <v>1</v>
      </c>
      <c r="O339" t="str" cm="1">
        <f t="array" ref="O339">IF(ISBLANK(G339), "", VALUE(_xlfn.TEXTSPLIT(G339,":")))</f>
        <v/>
      </c>
      <c r="Q339" t="str" cm="1">
        <f t="array" ref="Q339">IF(ISBLANK(H339), "", VALUE(_xlfn.TEXTSPLIT(H339,":")))</f>
        <v/>
      </c>
      <c r="S339">
        <f t="shared" si="49"/>
        <v>21</v>
      </c>
      <c r="T339">
        <f t="shared" si="50"/>
        <v>2</v>
      </c>
      <c r="U339">
        <f t="shared" si="51"/>
        <v>1</v>
      </c>
      <c r="V339" t="str">
        <f t="shared" si="52"/>
        <v>:1O</v>
      </c>
      <c r="W339" t="str">
        <f t="shared" si="53"/>
        <v>21:2:1O</v>
      </c>
      <c r="X339" t="str">
        <f t="shared" si="54"/>
        <v>PC O- 21:2:1O</v>
      </c>
      <c r="Y339" t="str">
        <f t="shared" si="55"/>
        <v>PC O-</v>
      </c>
      <c r="Z339" t="s">
        <v>1236</v>
      </c>
      <c r="AA339" t="s">
        <v>1235</v>
      </c>
      <c r="AB339">
        <v>161523</v>
      </c>
      <c r="AC339">
        <v>96219</v>
      </c>
      <c r="AD339">
        <v>76119</v>
      </c>
      <c r="AE339">
        <v>246017</v>
      </c>
      <c r="AF339">
        <v>97647</v>
      </c>
      <c r="AG339">
        <v>194651</v>
      </c>
      <c r="AH339">
        <v>271327</v>
      </c>
      <c r="AI339">
        <v>244574</v>
      </c>
      <c r="AJ339">
        <v>185295</v>
      </c>
      <c r="AK339">
        <v>347209</v>
      </c>
      <c r="AL339">
        <v>348668</v>
      </c>
      <c r="AM339">
        <v>304476</v>
      </c>
    </row>
    <row r="340" spans="1:39" x14ac:dyDescent="0.3">
      <c r="A340" t="s">
        <v>2872</v>
      </c>
      <c r="B340" t="s">
        <v>4387</v>
      </c>
      <c r="C340" t="str">
        <f t="shared" si="48"/>
        <v>PC O-  14:0_17:0:1</v>
      </c>
      <c r="D340" t="str">
        <f t="shared" si="39"/>
        <v xml:space="preserve">  14:0_17:0:1</v>
      </c>
      <c r="E340" t="str" cm="1">
        <f t="array" ref="E340:F340">_xlfn.TEXTSPLIT(D340,"_")</f>
        <v xml:space="preserve">  14:0</v>
      </c>
      <c r="F340" t="str">
        <v>17:0:1</v>
      </c>
      <c r="I340" cm="1">
        <f t="array" ref="I340:J340">IF(ISBLANK(E340), "", VALUE(_xlfn.TEXTSPLIT(E340,":")))</f>
        <v>14</v>
      </c>
      <c r="J340">
        <v>0</v>
      </c>
      <c r="L340" cm="1">
        <f t="array" ref="L340:N340">IF(ISBLANK(F340), "", VALUE(_xlfn.TEXTSPLIT(F340,":")))</f>
        <v>17</v>
      </c>
      <c r="M340">
        <v>0</v>
      </c>
      <c r="N340">
        <v>1</v>
      </c>
      <c r="O340" t="str" cm="1">
        <f t="array" ref="O340">IF(ISBLANK(G340), "", VALUE(_xlfn.TEXTSPLIT(G340,":")))</f>
        <v/>
      </c>
      <c r="Q340" t="str" cm="1">
        <f t="array" ref="Q340">IF(ISBLANK(H340), "", VALUE(_xlfn.TEXTSPLIT(H340,":")))</f>
        <v/>
      </c>
      <c r="S340">
        <f t="shared" si="49"/>
        <v>31</v>
      </c>
      <c r="T340">
        <f t="shared" si="50"/>
        <v>0</v>
      </c>
      <c r="U340">
        <f t="shared" si="51"/>
        <v>1</v>
      </c>
      <c r="V340" t="str">
        <f t="shared" si="52"/>
        <v>:1O</v>
      </c>
      <c r="W340" t="str">
        <f t="shared" si="53"/>
        <v>31:0:1O</v>
      </c>
      <c r="X340" t="str">
        <f t="shared" si="54"/>
        <v>PC O- 31:0:1O</v>
      </c>
      <c r="Y340" t="str">
        <f t="shared" si="55"/>
        <v>PC O-</v>
      </c>
      <c r="Z340" t="s">
        <v>1236</v>
      </c>
      <c r="AA340" t="s">
        <v>2873</v>
      </c>
      <c r="AB340">
        <v>157860</v>
      </c>
      <c r="AC340">
        <v>93472</v>
      </c>
      <c r="AD340">
        <v>74313</v>
      </c>
      <c r="AE340">
        <v>47309</v>
      </c>
      <c r="AF340">
        <v>14797</v>
      </c>
      <c r="AG340">
        <v>27089</v>
      </c>
      <c r="AH340">
        <v>68983</v>
      </c>
      <c r="AI340">
        <v>118327</v>
      </c>
      <c r="AJ340">
        <v>97322</v>
      </c>
      <c r="AK340">
        <v>75247</v>
      </c>
      <c r="AL340">
        <v>12740</v>
      </c>
      <c r="AM340">
        <v>80876</v>
      </c>
    </row>
    <row r="341" spans="1:39" x14ac:dyDescent="0.3">
      <c r="A341" t="s">
        <v>2579</v>
      </c>
      <c r="B341" t="s">
        <v>4305</v>
      </c>
      <c r="C341" t="str">
        <f t="shared" si="48"/>
        <v>PC O-  10:0_18:2:2</v>
      </c>
      <c r="D341" t="str">
        <f t="shared" si="39"/>
        <v xml:space="preserve">  10:0_18:2:2</v>
      </c>
      <c r="E341" t="str" cm="1">
        <f t="array" ref="E341:F341">_xlfn.TEXTSPLIT(D341,"_")</f>
        <v xml:space="preserve">  10:0</v>
      </c>
      <c r="F341" t="str">
        <v>18:2:2</v>
      </c>
      <c r="I341" cm="1">
        <f t="array" ref="I341:J341">IF(ISBLANK(E341), "", VALUE(_xlfn.TEXTSPLIT(E341,":")))</f>
        <v>10</v>
      </c>
      <c r="J341">
        <v>0</v>
      </c>
      <c r="L341" cm="1">
        <f t="array" ref="L341:N341">IF(ISBLANK(F341), "", VALUE(_xlfn.TEXTSPLIT(F341,":")))</f>
        <v>18</v>
      </c>
      <c r="M341">
        <v>2</v>
      </c>
      <c r="N341">
        <v>2</v>
      </c>
      <c r="O341" t="str" cm="1">
        <f t="array" ref="O341">IF(ISBLANK(G341), "", VALUE(_xlfn.TEXTSPLIT(G341,":")))</f>
        <v/>
      </c>
      <c r="Q341" t="str" cm="1">
        <f t="array" ref="Q341">IF(ISBLANK(H341), "", VALUE(_xlfn.TEXTSPLIT(H341,":")))</f>
        <v/>
      </c>
      <c r="S341">
        <f t="shared" si="49"/>
        <v>28</v>
      </c>
      <c r="T341">
        <f t="shared" si="50"/>
        <v>2</v>
      </c>
      <c r="U341">
        <f t="shared" si="51"/>
        <v>2</v>
      </c>
      <c r="V341" t="str">
        <f t="shared" si="52"/>
        <v>:2O</v>
      </c>
      <c r="W341" t="str">
        <f t="shared" si="53"/>
        <v>28:2:2O</v>
      </c>
      <c r="X341" t="str">
        <f t="shared" si="54"/>
        <v>PC O- 28:2:2O</v>
      </c>
      <c r="Y341" t="str">
        <f t="shared" si="55"/>
        <v>PC O-</v>
      </c>
      <c r="Z341" t="s">
        <v>1236</v>
      </c>
      <c r="AA341" t="s">
        <v>1936</v>
      </c>
      <c r="AB341">
        <v>418443</v>
      </c>
      <c r="AC341">
        <v>487226</v>
      </c>
      <c r="AD341">
        <v>417388</v>
      </c>
      <c r="AE341">
        <v>534088</v>
      </c>
      <c r="AF341">
        <v>503045</v>
      </c>
      <c r="AG341">
        <v>433365</v>
      </c>
      <c r="AH341">
        <v>535418</v>
      </c>
      <c r="AI341">
        <v>454131</v>
      </c>
      <c r="AJ341">
        <v>449425</v>
      </c>
      <c r="AK341">
        <v>550111</v>
      </c>
      <c r="AL341">
        <v>485553</v>
      </c>
      <c r="AM341">
        <v>472697</v>
      </c>
    </row>
    <row r="342" spans="1:39" x14ac:dyDescent="0.3">
      <c r="A342" t="s">
        <v>3294</v>
      </c>
      <c r="B342" t="s">
        <v>4296</v>
      </c>
      <c r="C342" t="str">
        <f t="shared" si="48"/>
        <v>PC O-  15:0_20:5:2</v>
      </c>
      <c r="D342" t="str">
        <f t="shared" si="39"/>
        <v xml:space="preserve">  15:0_20:5:2</v>
      </c>
      <c r="E342" t="str" cm="1">
        <f t="array" ref="E342:F342">_xlfn.TEXTSPLIT(D342,"_")</f>
        <v xml:space="preserve">  15:0</v>
      </c>
      <c r="F342" t="str">
        <v>20:5:2</v>
      </c>
      <c r="I342" cm="1">
        <f t="array" ref="I342:J342">IF(ISBLANK(E342), "", VALUE(_xlfn.TEXTSPLIT(E342,":")))</f>
        <v>15</v>
      </c>
      <c r="J342">
        <v>0</v>
      </c>
      <c r="L342" cm="1">
        <f t="array" ref="L342:N342">IF(ISBLANK(F342), "", VALUE(_xlfn.TEXTSPLIT(F342,":")))</f>
        <v>20</v>
      </c>
      <c r="M342">
        <v>5</v>
      </c>
      <c r="N342">
        <v>2</v>
      </c>
      <c r="O342" t="str" cm="1">
        <f t="array" ref="O342">IF(ISBLANK(G342), "", VALUE(_xlfn.TEXTSPLIT(G342,":")))</f>
        <v/>
      </c>
      <c r="Q342" t="str" cm="1">
        <f t="array" ref="Q342">IF(ISBLANK(H342), "", VALUE(_xlfn.TEXTSPLIT(H342,":")))</f>
        <v/>
      </c>
      <c r="S342">
        <f t="shared" si="49"/>
        <v>35</v>
      </c>
      <c r="T342">
        <f t="shared" si="50"/>
        <v>5</v>
      </c>
      <c r="U342">
        <f t="shared" si="51"/>
        <v>2</v>
      </c>
      <c r="V342" t="str">
        <f t="shared" si="52"/>
        <v>:2O</v>
      </c>
      <c r="W342" t="str">
        <f t="shared" si="53"/>
        <v>35:5:2O</v>
      </c>
      <c r="X342" t="str">
        <f t="shared" si="54"/>
        <v>PC O- 35:5:2O</v>
      </c>
      <c r="Y342" t="str">
        <f t="shared" si="55"/>
        <v>PC O-</v>
      </c>
      <c r="Z342" t="s">
        <v>1236</v>
      </c>
      <c r="AA342" t="s">
        <v>3295</v>
      </c>
      <c r="AB342">
        <v>399418</v>
      </c>
      <c r="AC342">
        <v>316553</v>
      </c>
      <c r="AD342">
        <v>506050</v>
      </c>
      <c r="AE342">
        <v>604541</v>
      </c>
      <c r="AF342">
        <v>287833</v>
      </c>
      <c r="AG342">
        <v>459354</v>
      </c>
      <c r="AH342">
        <v>311566</v>
      </c>
      <c r="AI342">
        <v>371772</v>
      </c>
      <c r="AJ342">
        <v>159599</v>
      </c>
      <c r="AK342">
        <v>411849</v>
      </c>
      <c r="AL342">
        <v>288841</v>
      </c>
      <c r="AM342">
        <v>463931</v>
      </c>
    </row>
    <row r="343" spans="1:39" x14ac:dyDescent="0.3">
      <c r="A343" t="s">
        <v>1234</v>
      </c>
      <c r="B343" t="s">
        <v>4386</v>
      </c>
      <c r="C343" t="str">
        <f t="shared" si="48"/>
        <v>PC O-  16:2_5:0:1</v>
      </c>
      <c r="D343" t="str">
        <f t="shared" si="39"/>
        <v xml:space="preserve">  16:2_5:0:1</v>
      </c>
      <c r="E343" t="str" cm="1">
        <f t="array" ref="E343:F343">_xlfn.TEXTSPLIT(D343,"_")</f>
        <v xml:space="preserve">  16:2</v>
      </c>
      <c r="F343" t="str">
        <v>5:0:1</v>
      </c>
      <c r="I343" cm="1">
        <f t="array" ref="I343:J343">IF(ISBLANK(E343), "", VALUE(_xlfn.TEXTSPLIT(E343,":")))</f>
        <v>16</v>
      </c>
      <c r="J343">
        <v>2</v>
      </c>
      <c r="L343" cm="1">
        <f t="array" ref="L343:N343">IF(ISBLANK(F343), "", VALUE(_xlfn.TEXTSPLIT(F343,":")))</f>
        <v>5</v>
      </c>
      <c r="M343">
        <v>0</v>
      </c>
      <c r="N343">
        <v>1</v>
      </c>
      <c r="O343" t="str" cm="1">
        <f t="array" ref="O343">IF(ISBLANK(G343), "", VALUE(_xlfn.TEXTSPLIT(G343,":")))</f>
        <v/>
      </c>
      <c r="Q343" t="str" cm="1">
        <f t="array" ref="Q343">IF(ISBLANK(H343), "", VALUE(_xlfn.TEXTSPLIT(H343,":")))</f>
        <v/>
      </c>
      <c r="S343">
        <f t="shared" si="49"/>
        <v>21</v>
      </c>
      <c r="T343">
        <f t="shared" si="50"/>
        <v>2</v>
      </c>
      <c r="U343">
        <f t="shared" si="51"/>
        <v>1</v>
      </c>
      <c r="V343" t="str">
        <f t="shared" si="52"/>
        <v>:1O</v>
      </c>
      <c r="W343" t="str">
        <f t="shared" si="53"/>
        <v>21:2:1O</v>
      </c>
      <c r="X343" t="str">
        <f t="shared" si="54"/>
        <v>PC O- 21:2:1O</v>
      </c>
      <c r="Y343" t="str">
        <f t="shared" si="55"/>
        <v>PC O-</v>
      </c>
      <c r="Z343" t="s">
        <v>1236</v>
      </c>
      <c r="AA343" t="s">
        <v>1235</v>
      </c>
      <c r="AB343">
        <v>28037</v>
      </c>
      <c r="AC343">
        <v>37883</v>
      </c>
      <c r="AD343">
        <v>11023</v>
      </c>
      <c r="AE343">
        <v>28674</v>
      </c>
      <c r="AF343">
        <v>30320</v>
      </c>
      <c r="AG343">
        <v>35668</v>
      </c>
      <c r="AH343">
        <v>96917</v>
      </c>
      <c r="AI343">
        <v>13367</v>
      </c>
      <c r="AJ343">
        <v>76347</v>
      </c>
      <c r="AK343">
        <v>134241</v>
      </c>
      <c r="AL343">
        <v>135385</v>
      </c>
      <c r="AM343">
        <v>132535</v>
      </c>
    </row>
    <row r="344" spans="1:39" x14ac:dyDescent="0.3">
      <c r="A344" t="s">
        <v>1708</v>
      </c>
      <c r="B344" t="s">
        <v>4378</v>
      </c>
      <c r="C344" t="str">
        <f t="shared" si="48"/>
        <v>PC O-  18:3_7:0:1</v>
      </c>
      <c r="D344" t="str">
        <f t="shared" si="39"/>
        <v xml:space="preserve">  18:3_7:0:1</v>
      </c>
      <c r="E344" t="str" cm="1">
        <f t="array" ref="E344:F344">_xlfn.TEXTSPLIT(D344,"_")</f>
        <v xml:space="preserve">  18:3</v>
      </c>
      <c r="F344" t="str">
        <v>7:0:1</v>
      </c>
      <c r="I344" cm="1">
        <f t="array" ref="I344:J344">IF(ISBLANK(E344), "", VALUE(_xlfn.TEXTSPLIT(E344,":")))</f>
        <v>18</v>
      </c>
      <c r="J344">
        <v>3</v>
      </c>
      <c r="L344" cm="1">
        <f t="array" ref="L344:N344">IF(ISBLANK(F344), "", VALUE(_xlfn.TEXTSPLIT(F344,":")))</f>
        <v>7</v>
      </c>
      <c r="M344">
        <v>0</v>
      </c>
      <c r="N344">
        <v>1</v>
      </c>
      <c r="O344" t="str" cm="1">
        <f t="array" ref="O344">IF(ISBLANK(G344), "", VALUE(_xlfn.TEXTSPLIT(G344,":")))</f>
        <v/>
      </c>
      <c r="Q344" t="str" cm="1">
        <f t="array" ref="Q344">IF(ISBLANK(H344), "", VALUE(_xlfn.TEXTSPLIT(H344,":")))</f>
        <v/>
      </c>
      <c r="S344">
        <f t="shared" si="49"/>
        <v>25</v>
      </c>
      <c r="T344">
        <f t="shared" si="50"/>
        <v>3</v>
      </c>
      <c r="U344">
        <f t="shared" si="51"/>
        <v>1</v>
      </c>
      <c r="V344" t="str">
        <f t="shared" si="52"/>
        <v>:1O</v>
      </c>
      <c r="W344" t="str">
        <f t="shared" si="53"/>
        <v>25:3:1O</v>
      </c>
      <c r="X344" t="str">
        <f t="shared" si="54"/>
        <v>PC O- 25:3:1O</v>
      </c>
      <c r="Y344" t="str">
        <f t="shared" si="55"/>
        <v>PC O-</v>
      </c>
      <c r="Z344" t="s">
        <v>1236</v>
      </c>
      <c r="AA344" t="s">
        <v>1709</v>
      </c>
      <c r="AB344">
        <v>927568</v>
      </c>
      <c r="AC344">
        <v>916097</v>
      </c>
      <c r="AD344">
        <v>857160</v>
      </c>
      <c r="AE344">
        <v>857878</v>
      </c>
      <c r="AF344">
        <v>874074</v>
      </c>
      <c r="AG344">
        <v>766908</v>
      </c>
      <c r="AH344">
        <v>1222690</v>
      </c>
      <c r="AI344">
        <v>1080420</v>
      </c>
      <c r="AJ344">
        <v>981581</v>
      </c>
      <c r="AK344">
        <v>1004705</v>
      </c>
      <c r="AL344">
        <v>1027761</v>
      </c>
      <c r="AM344">
        <v>991736</v>
      </c>
    </row>
    <row r="345" spans="1:39" x14ac:dyDescent="0.3">
      <c r="A345" t="s">
        <v>2430</v>
      </c>
      <c r="B345" t="s">
        <v>4304</v>
      </c>
      <c r="C345" t="str">
        <f t="shared" ref="C345:C408" si="56">IF( ISNUMBER( SEARCH("w/o MS2",B345)), SUBSTITUTE(B345,"w/o MS2: ",""), " ")</f>
        <v>PC O-  9:0_18:2:2</v>
      </c>
      <c r="D345" t="str">
        <f t="shared" si="39"/>
        <v xml:space="preserve">  9:0_18:2:2</v>
      </c>
      <c r="E345" t="str" cm="1">
        <f t="array" ref="E345:F345">_xlfn.TEXTSPLIT(D345,"_")</f>
        <v xml:space="preserve">  9:0</v>
      </c>
      <c r="F345" t="str">
        <v>18:2:2</v>
      </c>
      <c r="I345" cm="1">
        <f t="array" ref="I345:J345">IF(ISBLANK(E345), "", VALUE(_xlfn.TEXTSPLIT(E345,":")))</f>
        <v>9</v>
      </c>
      <c r="J345">
        <v>0</v>
      </c>
      <c r="L345" cm="1">
        <f t="array" ref="L345:N345">IF(ISBLANK(F345), "", VALUE(_xlfn.TEXTSPLIT(F345,":")))</f>
        <v>18</v>
      </c>
      <c r="M345">
        <v>2</v>
      </c>
      <c r="N345">
        <v>2</v>
      </c>
      <c r="O345" t="str" cm="1">
        <f t="array" ref="O345">IF(ISBLANK(G345), "", VALUE(_xlfn.TEXTSPLIT(G345,":")))</f>
        <v/>
      </c>
      <c r="Q345" t="str" cm="1">
        <f t="array" ref="Q345">IF(ISBLANK(H345), "", VALUE(_xlfn.TEXTSPLIT(H345,":")))</f>
        <v/>
      </c>
      <c r="S345">
        <f t="shared" ref="S345:S408" si="57">SUM(I345,L345,O345,Q345)</f>
        <v>27</v>
      </c>
      <c r="T345">
        <f t="shared" ref="T345:T408" si="58">SUM(J345,M345,P345,R345)</f>
        <v>2</v>
      </c>
      <c r="U345">
        <f t="shared" ref="U345:U408" si="59">SUM(K345,N345)</f>
        <v>2</v>
      </c>
      <c r="V345" t="str">
        <f t="shared" ref="V345:V408" si="60">_xlfn.CONCAT(":",U345,"O")</f>
        <v>:2O</v>
      </c>
      <c r="W345" t="str">
        <f t="shared" ref="W345:W408" si="61">IF(ISNUMBER(S345),_xlfn.CONCAT(S345,":",T345,IF(U345&gt;0,V345,""),""))</f>
        <v>27:2:2O</v>
      </c>
      <c r="X345" t="str">
        <f t="shared" ref="X345:X408" si="62">IF(ISNUMBER(S345),_xlfn.CONCAT(Y345," ",W345), A345)</f>
        <v>PC O- 27:2:2O</v>
      </c>
      <c r="Y345" t="str">
        <f t="shared" ref="Y345:Y408" si="63">_xlfn.TEXTBEFORE(C345, "  ")</f>
        <v>PC O-</v>
      </c>
      <c r="Z345" t="s">
        <v>1236</v>
      </c>
      <c r="AA345" t="s">
        <v>1715</v>
      </c>
      <c r="AB345">
        <v>813442</v>
      </c>
      <c r="AC345">
        <v>1070720</v>
      </c>
      <c r="AD345">
        <v>788452</v>
      </c>
      <c r="AE345">
        <v>933944</v>
      </c>
      <c r="AF345">
        <v>857741</v>
      </c>
      <c r="AG345">
        <v>626269</v>
      </c>
      <c r="AH345">
        <v>781379</v>
      </c>
      <c r="AI345">
        <v>912789</v>
      </c>
      <c r="AJ345">
        <v>902240</v>
      </c>
      <c r="AK345">
        <v>854502</v>
      </c>
      <c r="AL345">
        <v>850324</v>
      </c>
      <c r="AM345">
        <v>800755</v>
      </c>
    </row>
    <row r="346" spans="1:39" x14ac:dyDescent="0.3">
      <c r="A346" t="s">
        <v>1770</v>
      </c>
      <c r="B346" t="s">
        <v>4388</v>
      </c>
      <c r="C346" t="str">
        <f t="shared" si="56"/>
        <v>PC O-  8:0_17:2:1</v>
      </c>
      <c r="D346" t="str">
        <f t="shared" si="39"/>
        <v xml:space="preserve">  8:0_17:2:1</v>
      </c>
      <c r="E346" t="str" cm="1">
        <f t="array" ref="E346:F346">_xlfn.TEXTSPLIT(D346,"_")</f>
        <v xml:space="preserve">  8:0</v>
      </c>
      <c r="F346" t="str">
        <v>17:2:1</v>
      </c>
      <c r="I346" cm="1">
        <f t="array" ref="I346:J346">IF(ISBLANK(E346), "", VALUE(_xlfn.TEXTSPLIT(E346,":")))</f>
        <v>8</v>
      </c>
      <c r="J346">
        <v>0</v>
      </c>
      <c r="L346" cm="1">
        <f t="array" ref="L346:N346">IF(ISBLANK(F346), "", VALUE(_xlfn.TEXTSPLIT(F346,":")))</f>
        <v>17</v>
      </c>
      <c r="M346">
        <v>2</v>
      </c>
      <c r="N346">
        <v>1</v>
      </c>
      <c r="O346" t="str" cm="1">
        <f t="array" ref="O346">IF(ISBLANK(G346), "", VALUE(_xlfn.TEXTSPLIT(G346,":")))</f>
        <v/>
      </c>
      <c r="Q346" t="str" cm="1">
        <f t="array" ref="Q346">IF(ISBLANK(H346), "", VALUE(_xlfn.TEXTSPLIT(H346,":")))</f>
        <v/>
      </c>
      <c r="S346">
        <f t="shared" si="57"/>
        <v>25</v>
      </c>
      <c r="T346">
        <f t="shared" si="58"/>
        <v>2</v>
      </c>
      <c r="U346">
        <f t="shared" si="59"/>
        <v>1</v>
      </c>
      <c r="V346" t="str">
        <f t="shared" si="60"/>
        <v>:1O</v>
      </c>
      <c r="W346" t="str">
        <f t="shared" si="61"/>
        <v>25:2:1O</v>
      </c>
      <c r="X346" t="str">
        <f t="shared" si="62"/>
        <v>PC O- 25:2:1O</v>
      </c>
      <c r="Y346" t="str">
        <f t="shared" si="63"/>
        <v>PC O-</v>
      </c>
      <c r="Z346" t="s">
        <v>1236</v>
      </c>
      <c r="AA346" t="s">
        <v>1319</v>
      </c>
      <c r="AB346">
        <v>44411</v>
      </c>
      <c r="AC346">
        <v>81919</v>
      </c>
      <c r="AD346">
        <v>77601</v>
      </c>
      <c r="AE346">
        <v>52882</v>
      </c>
      <c r="AF346">
        <v>75276</v>
      </c>
      <c r="AG346">
        <v>80032</v>
      </c>
      <c r="AH346">
        <v>58971</v>
      </c>
      <c r="AI346">
        <v>85256</v>
      </c>
      <c r="AJ346">
        <v>36713</v>
      </c>
      <c r="AK346">
        <v>43640</v>
      </c>
      <c r="AL346">
        <v>59080</v>
      </c>
      <c r="AM346">
        <v>49910</v>
      </c>
    </row>
    <row r="347" spans="1:39" x14ac:dyDescent="0.3">
      <c r="A347" t="s">
        <v>2396</v>
      </c>
      <c r="B347" t="s">
        <v>4302</v>
      </c>
      <c r="C347" t="str">
        <f t="shared" si="56"/>
        <v>PC O-  9:0_18:3:2</v>
      </c>
      <c r="D347" t="str">
        <f t="shared" si="39"/>
        <v xml:space="preserve">  9:0_18:3:2</v>
      </c>
      <c r="E347" t="str" cm="1">
        <f t="array" ref="E347:F347">_xlfn.TEXTSPLIT(D347,"_")</f>
        <v xml:space="preserve">  9:0</v>
      </c>
      <c r="F347" t="str">
        <v>18:3:2</v>
      </c>
      <c r="I347" cm="1">
        <f t="array" ref="I347:J347">IF(ISBLANK(E347), "", VALUE(_xlfn.TEXTSPLIT(E347,":")))</f>
        <v>9</v>
      </c>
      <c r="J347">
        <v>0</v>
      </c>
      <c r="L347" cm="1">
        <f t="array" ref="L347:N347">IF(ISBLANK(F347), "", VALUE(_xlfn.TEXTSPLIT(F347,":")))</f>
        <v>18</v>
      </c>
      <c r="M347">
        <v>3</v>
      </c>
      <c r="N347">
        <v>2</v>
      </c>
      <c r="O347" t="str" cm="1">
        <f t="array" ref="O347">IF(ISBLANK(G347), "", VALUE(_xlfn.TEXTSPLIT(G347,":")))</f>
        <v/>
      </c>
      <c r="Q347" t="str" cm="1">
        <f t="array" ref="Q347">IF(ISBLANK(H347), "", VALUE(_xlfn.TEXTSPLIT(H347,":")))</f>
        <v/>
      </c>
      <c r="S347">
        <f t="shared" si="57"/>
        <v>27</v>
      </c>
      <c r="T347">
        <f t="shared" si="58"/>
        <v>3</v>
      </c>
      <c r="U347">
        <f t="shared" si="59"/>
        <v>2</v>
      </c>
      <c r="V347" t="str">
        <f t="shared" si="60"/>
        <v>:2O</v>
      </c>
      <c r="W347" t="str">
        <f t="shared" si="61"/>
        <v>27:3:2O</v>
      </c>
      <c r="X347" t="str">
        <f t="shared" si="62"/>
        <v>PC O- 27:3:2O</v>
      </c>
      <c r="Y347" t="str">
        <f t="shared" si="63"/>
        <v>PC O-</v>
      </c>
      <c r="Z347" t="s">
        <v>1236</v>
      </c>
      <c r="AA347" t="s">
        <v>2397</v>
      </c>
      <c r="AB347">
        <v>38951</v>
      </c>
      <c r="AC347">
        <v>65067</v>
      </c>
      <c r="AD347">
        <v>51857</v>
      </c>
      <c r="AE347">
        <v>39317</v>
      </c>
      <c r="AF347">
        <v>64863</v>
      </c>
      <c r="AG347">
        <v>68991</v>
      </c>
      <c r="AH347">
        <v>6555</v>
      </c>
      <c r="AI347">
        <v>20473</v>
      </c>
      <c r="AJ347">
        <v>30212</v>
      </c>
      <c r="AK347">
        <v>34609</v>
      </c>
      <c r="AL347">
        <v>47208</v>
      </c>
      <c r="AM347">
        <v>45130</v>
      </c>
    </row>
    <row r="348" spans="1:39" x14ac:dyDescent="0.3">
      <c r="A348" t="s">
        <v>2769</v>
      </c>
      <c r="B348" t="s">
        <v>4389</v>
      </c>
      <c r="C348" t="str">
        <f t="shared" si="56"/>
        <v>PC O-  9:0_22:6:1</v>
      </c>
      <c r="D348" t="str">
        <f t="shared" si="39"/>
        <v xml:space="preserve">  9:0_22:6:1</v>
      </c>
      <c r="E348" t="str" cm="1">
        <f t="array" ref="E348:F348">_xlfn.TEXTSPLIT(D348,"_")</f>
        <v xml:space="preserve">  9:0</v>
      </c>
      <c r="F348" t="str">
        <v>22:6:1</v>
      </c>
      <c r="I348" cm="1">
        <f t="array" ref="I348:J348">IF(ISBLANK(E348), "", VALUE(_xlfn.TEXTSPLIT(E348,":")))</f>
        <v>9</v>
      </c>
      <c r="J348">
        <v>0</v>
      </c>
      <c r="L348" cm="1">
        <f t="array" ref="L348:N348">IF(ISBLANK(F348), "", VALUE(_xlfn.TEXTSPLIT(F348,":")))</f>
        <v>22</v>
      </c>
      <c r="M348">
        <v>6</v>
      </c>
      <c r="N348">
        <v>1</v>
      </c>
      <c r="O348" t="str" cm="1">
        <f t="array" ref="O348">IF(ISBLANK(G348), "", VALUE(_xlfn.TEXTSPLIT(G348,":")))</f>
        <v/>
      </c>
      <c r="Q348" t="str" cm="1">
        <f t="array" ref="Q348">IF(ISBLANK(H348), "", VALUE(_xlfn.TEXTSPLIT(H348,":")))</f>
        <v/>
      </c>
      <c r="S348">
        <f t="shared" si="57"/>
        <v>31</v>
      </c>
      <c r="T348">
        <f t="shared" si="58"/>
        <v>6</v>
      </c>
      <c r="U348">
        <f t="shared" si="59"/>
        <v>1</v>
      </c>
      <c r="V348" t="str">
        <f t="shared" si="60"/>
        <v>:1O</v>
      </c>
      <c r="W348" t="str">
        <f t="shared" si="61"/>
        <v>31:6:1O</v>
      </c>
      <c r="X348" t="str">
        <f t="shared" si="62"/>
        <v>PC O- 31:6:1O</v>
      </c>
      <c r="Y348" t="str">
        <f t="shared" si="63"/>
        <v>PC O-</v>
      </c>
      <c r="Z348" t="s">
        <v>1236</v>
      </c>
      <c r="AA348" t="s">
        <v>2770</v>
      </c>
      <c r="AB348">
        <v>111699</v>
      </c>
      <c r="AC348">
        <v>155637</v>
      </c>
      <c r="AD348">
        <v>115051</v>
      </c>
      <c r="AE348">
        <v>153942</v>
      </c>
      <c r="AF348">
        <v>160218</v>
      </c>
      <c r="AG348">
        <v>181206</v>
      </c>
      <c r="AH348">
        <v>138318</v>
      </c>
      <c r="AI348">
        <v>106554</v>
      </c>
      <c r="AJ348">
        <v>139017</v>
      </c>
      <c r="AK348">
        <v>124843</v>
      </c>
      <c r="AL348">
        <v>191834</v>
      </c>
      <c r="AM348">
        <v>143533</v>
      </c>
    </row>
    <row r="349" spans="1:39" x14ac:dyDescent="0.3">
      <c r="A349" t="s">
        <v>2619</v>
      </c>
      <c r="B349" t="s">
        <v>4390</v>
      </c>
      <c r="C349" t="str">
        <f t="shared" si="56"/>
        <v>PC O-  8:0_22:6:1</v>
      </c>
      <c r="D349" t="str">
        <f t="shared" si="39"/>
        <v xml:space="preserve">  8:0_22:6:1</v>
      </c>
      <c r="E349" t="str" cm="1">
        <f t="array" ref="E349:F349">_xlfn.TEXTSPLIT(D349,"_")</f>
        <v xml:space="preserve">  8:0</v>
      </c>
      <c r="F349" t="str">
        <v>22:6:1</v>
      </c>
      <c r="I349" cm="1">
        <f t="array" ref="I349:J349">IF(ISBLANK(E349), "", VALUE(_xlfn.TEXTSPLIT(E349,":")))</f>
        <v>8</v>
      </c>
      <c r="J349">
        <v>0</v>
      </c>
      <c r="L349" cm="1">
        <f t="array" ref="L349:N349">IF(ISBLANK(F349), "", VALUE(_xlfn.TEXTSPLIT(F349,":")))</f>
        <v>22</v>
      </c>
      <c r="M349">
        <v>6</v>
      </c>
      <c r="N349">
        <v>1</v>
      </c>
      <c r="O349" t="str" cm="1">
        <f t="array" ref="O349">IF(ISBLANK(G349), "", VALUE(_xlfn.TEXTSPLIT(G349,":")))</f>
        <v/>
      </c>
      <c r="Q349" t="str" cm="1">
        <f t="array" ref="Q349">IF(ISBLANK(H349), "", VALUE(_xlfn.TEXTSPLIT(H349,":")))</f>
        <v/>
      </c>
      <c r="S349">
        <f t="shared" si="57"/>
        <v>30</v>
      </c>
      <c r="T349">
        <f t="shared" si="58"/>
        <v>6</v>
      </c>
      <c r="U349">
        <f t="shared" si="59"/>
        <v>1</v>
      </c>
      <c r="V349" t="str">
        <f t="shared" si="60"/>
        <v>:1O</v>
      </c>
      <c r="W349" t="str">
        <f t="shared" si="61"/>
        <v>30:6:1O</v>
      </c>
      <c r="X349" t="str">
        <f t="shared" si="62"/>
        <v>PC O- 30:6:1O</v>
      </c>
      <c r="Y349" t="str">
        <f t="shared" si="63"/>
        <v>PC O-</v>
      </c>
      <c r="Z349" t="s">
        <v>1236</v>
      </c>
      <c r="AA349" t="s">
        <v>2620</v>
      </c>
      <c r="AB349">
        <v>90047</v>
      </c>
      <c r="AC349">
        <v>197483</v>
      </c>
      <c r="AD349">
        <v>153519</v>
      </c>
      <c r="AE349">
        <v>109491</v>
      </c>
      <c r="AF349">
        <v>119664</v>
      </c>
      <c r="AG349">
        <v>96075</v>
      </c>
      <c r="AH349">
        <v>104240</v>
      </c>
      <c r="AI349">
        <v>93751</v>
      </c>
      <c r="AJ349">
        <v>72423</v>
      </c>
      <c r="AK349">
        <v>88027</v>
      </c>
      <c r="AL349">
        <v>102932</v>
      </c>
      <c r="AM349">
        <v>65271</v>
      </c>
    </row>
    <row r="350" spans="1:39" x14ac:dyDescent="0.3">
      <c r="A350" t="s">
        <v>1561</v>
      </c>
      <c r="B350" t="s">
        <v>4391</v>
      </c>
      <c r="C350" t="str">
        <f t="shared" si="56"/>
        <v>PC O-  18:3_6:0:1</v>
      </c>
      <c r="D350" t="str">
        <f t="shared" si="39"/>
        <v xml:space="preserve">  18:3_6:0:1</v>
      </c>
      <c r="E350" t="str" cm="1">
        <f t="array" ref="E350:F350">_xlfn.TEXTSPLIT(D350,"_")</f>
        <v xml:space="preserve">  18:3</v>
      </c>
      <c r="F350" t="str">
        <v>6:0:1</v>
      </c>
      <c r="I350" cm="1">
        <f t="array" ref="I350:J350">IF(ISBLANK(E350), "", VALUE(_xlfn.TEXTSPLIT(E350,":")))</f>
        <v>18</v>
      </c>
      <c r="J350">
        <v>3</v>
      </c>
      <c r="L350" cm="1">
        <f t="array" ref="L350:N350">IF(ISBLANK(F350), "", VALUE(_xlfn.TEXTSPLIT(F350,":")))</f>
        <v>6</v>
      </c>
      <c r="M350">
        <v>0</v>
      </c>
      <c r="N350">
        <v>1</v>
      </c>
      <c r="O350" t="str" cm="1">
        <f t="array" ref="O350">IF(ISBLANK(G350), "", VALUE(_xlfn.TEXTSPLIT(G350,":")))</f>
        <v/>
      </c>
      <c r="Q350" t="str" cm="1">
        <f t="array" ref="Q350">IF(ISBLANK(H350), "", VALUE(_xlfn.TEXTSPLIT(H350,":")))</f>
        <v/>
      </c>
      <c r="S350">
        <f t="shared" si="57"/>
        <v>24</v>
      </c>
      <c r="T350">
        <f t="shared" si="58"/>
        <v>3</v>
      </c>
      <c r="U350">
        <f t="shared" si="59"/>
        <v>1</v>
      </c>
      <c r="V350" t="str">
        <f t="shared" si="60"/>
        <v>:1O</v>
      </c>
      <c r="W350" t="str">
        <f t="shared" si="61"/>
        <v>24:3:1O</v>
      </c>
      <c r="X350" t="str">
        <f t="shared" si="62"/>
        <v>PC O- 24:3:1O</v>
      </c>
      <c r="Y350" t="str">
        <f t="shared" si="63"/>
        <v>PC O-</v>
      </c>
      <c r="Z350" t="s">
        <v>1236</v>
      </c>
      <c r="AA350" t="s">
        <v>1562</v>
      </c>
      <c r="AB350">
        <v>30846</v>
      </c>
      <c r="AC350">
        <v>64437</v>
      </c>
      <c r="AD350">
        <v>69584</v>
      </c>
      <c r="AE350">
        <v>128496</v>
      </c>
      <c r="AF350">
        <v>75155</v>
      </c>
      <c r="AG350">
        <v>119340</v>
      </c>
      <c r="AH350">
        <v>146249</v>
      </c>
      <c r="AI350">
        <v>114137</v>
      </c>
      <c r="AJ350">
        <v>105776</v>
      </c>
      <c r="AK350">
        <v>160263</v>
      </c>
      <c r="AL350">
        <v>171449</v>
      </c>
      <c r="AM350">
        <v>205857</v>
      </c>
    </row>
    <row r="351" spans="1:39" x14ac:dyDescent="0.3">
      <c r="A351" t="s">
        <v>1802</v>
      </c>
      <c r="B351" t="s">
        <v>4301</v>
      </c>
      <c r="C351" t="str">
        <f t="shared" si="56"/>
        <v>PC O-  8:0_16:2:2</v>
      </c>
      <c r="D351" t="str">
        <f t="shared" si="39"/>
        <v xml:space="preserve">  8:0_16:2:2</v>
      </c>
      <c r="E351" t="str" cm="1">
        <f t="array" ref="E351:F351">_xlfn.TEXTSPLIT(D351,"_")</f>
        <v xml:space="preserve">  8:0</v>
      </c>
      <c r="F351" t="str">
        <v>16:2:2</v>
      </c>
      <c r="I351" cm="1">
        <f t="array" ref="I351:J351">IF(ISBLANK(E351), "", VALUE(_xlfn.TEXTSPLIT(E351,":")))</f>
        <v>8</v>
      </c>
      <c r="J351">
        <v>0</v>
      </c>
      <c r="L351" cm="1">
        <f t="array" ref="L351:N351">IF(ISBLANK(F351), "", VALUE(_xlfn.TEXTSPLIT(F351,":")))</f>
        <v>16</v>
      </c>
      <c r="M351">
        <v>2</v>
      </c>
      <c r="N351">
        <v>2</v>
      </c>
      <c r="O351" t="str" cm="1">
        <f t="array" ref="O351">IF(ISBLANK(G351), "", VALUE(_xlfn.TEXTSPLIT(G351,":")))</f>
        <v/>
      </c>
      <c r="Q351" t="str" cm="1">
        <f t="array" ref="Q351">IF(ISBLANK(H351), "", VALUE(_xlfn.TEXTSPLIT(H351,":")))</f>
        <v/>
      </c>
      <c r="S351">
        <f t="shared" si="57"/>
        <v>24</v>
      </c>
      <c r="T351">
        <f t="shared" si="58"/>
        <v>2</v>
      </c>
      <c r="U351">
        <f t="shared" si="59"/>
        <v>2</v>
      </c>
      <c r="V351" t="str">
        <f t="shared" si="60"/>
        <v>:2O</v>
      </c>
      <c r="W351" t="str">
        <f t="shared" si="61"/>
        <v>24:2:2O</v>
      </c>
      <c r="X351" t="str">
        <f t="shared" si="62"/>
        <v>PC O- 24:2:2O</v>
      </c>
      <c r="Y351" t="str">
        <f t="shared" si="63"/>
        <v>PC O-</v>
      </c>
      <c r="Z351" t="s">
        <v>1236</v>
      </c>
      <c r="AA351" t="s">
        <v>1330</v>
      </c>
      <c r="AB351">
        <v>89977</v>
      </c>
      <c r="AC351">
        <v>101427</v>
      </c>
      <c r="AD351">
        <v>51445</v>
      </c>
      <c r="AE351">
        <v>183380</v>
      </c>
      <c r="AF351">
        <v>101693</v>
      </c>
      <c r="AG351">
        <v>85448</v>
      </c>
      <c r="AH351">
        <v>109623</v>
      </c>
      <c r="AI351">
        <v>139994</v>
      </c>
      <c r="AJ351">
        <v>114184</v>
      </c>
      <c r="AK351">
        <v>186534</v>
      </c>
      <c r="AL351">
        <v>164006</v>
      </c>
      <c r="AM351">
        <v>171041</v>
      </c>
    </row>
    <row r="352" spans="1:39" x14ac:dyDescent="0.3">
      <c r="A352" t="s">
        <v>2961</v>
      </c>
      <c r="B352" t="s">
        <v>4392</v>
      </c>
      <c r="C352" t="str">
        <f t="shared" si="56"/>
        <v>PC O-  8:0_24:0:1</v>
      </c>
      <c r="D352" t="str">
        <f t="shared" si="39"/>
        <v xml:space="preserve">  8:0_24:0:1</v>
      </c>
      <c r="E352" t="str" cm="1">
        <f t="array" ref="E352:F352">_xlfn.TEXTSPLIT(D352,"_")</f>
        <v xml:space="preserve">  8:0</v>
      </c>
      <c r="F352" t="str">
        <v>24:0:1</v>
      </c>
      <c r="I352" cm="1">
        <f t="array" ref="I352:J352">IF(ISBLANK(E352), "", VALUE(_xlfn.TEXTSPLIT(E352,":")))</f>
        <v>8</v>
      </c>
      <c r="J352">
        <v>0</v>
      </c>
      <c r="L352" cm="1">
        <f t="array" ref="L352:N352">IF(ISBLANK(F352), "", VALUE(_xlfn.TEXTSPLIT(F352,":")))</f>
        <v>24</v>
      </c>
      <c r="M352">
        <v>0</v>
      </c>
      <c r="N352">
        <v>1</v>
      </c>
      <c r="O352" t="str" cm="1">
        <f t="array" ref="O352">IF(ISBLANK(G352), "", VALUE(_xlfn.TEXTSPLIT(G352,":")))</f>
        <v/>
      </c>
      <c r="Q352" t="str" cm="1">
        <f t="array" ref="Q352">IF(ISBLANK(H352), "", VALUE(_xlfn.TEXTSPLIT(H352,":")))</f>
        <v/>
      </c>
      <c r="S352">
        <f t="shared" si="57"/>
        <v>32</v>
      </c>
      <c r="T352">
        <f t="shared" si="58"/>
        <v>0</v>
      </c>
      <c r="U352">
        <f t="shared" si="59"/>
        <v>1</v>
      </c>
      <c r="V352" t="str">
        <f t="shared" si="60"/>
        <v>:1O</v>
      </c>
      <c r="W352" t="str">
        <f t="shared" si="61"/>
        <v>32:0:1O</v>
      </c>
      <c r="X352" t="str">
        <f t="shared" si="62"/>
        <v>PC O- 32:0:1O</v>
      </c>
      <c r="Y352" t="str">
        <f t="shared" si="63"/>
        <v>PC O-</v>
      </c>
      <c r="Z352" t="s">
        <v>1236</v>
      </c>
      <c r="AA352" t="s">
        <v>2962</v>
      </c>
      <c r="AB352">
        <v>266420</v>
      </c>
      <c r="AC352">
        <v>259543</v>
      </c>
      <c r="AD352">
        <v>218371</v>
      </c>
      <c r="AE352">
        <v>69146</v>
      </c>
      <c r="AF352">
        <v>53282</v>
      </c>
      <c r="AG352">
        <v>21156</v>
      </c>
      <c r="AH352">
        <v>93737</v>
      </c>
      <c r="AI352">
        <v>82243</v>
      </c>
      <c r="AJ352">
        <v>106638</v>
      </c>
      <c r="AK352">
        <v>5460</v>
      </c>
      <c r="AL352">
        <v>7244</v>
      </c>
      <c r="AM352">
        <v>22719</v>
      </c>
    </row>
    <row r="353" spans="1:39" x14ac:dyDescent="0.3">
      <c r="A353" s="13" t="s">
        <v>3096</v>
      </c>
      <c r="B353" s="13" t="s">
        <v>4306</v>
      </c>
      <c r="C353" t="str">
        <f t="shared" si="56"/>
        <v>PE O-  20:5_20:5:2</v>
      </c>
      <c r="D353" t="str">
        <f t="shared" si="39"/>
        <v xml:space="preserve">  20:5_20:5:2</v>
      </c>
      <c r="E353" t="str" cm="1">
        <f t="array" ref="E353:F353">_xlfn.TEXTSPLIT(D353,"_")</f>
        <v xml:space="preserve">  20:5</v>
      </c>
      <c r="F353" t="str">
        <v>20:5:2</v>
      </c>
      <c r="I353" cm="1">
        <f t="array" ref="I353:J353">IF(ISBLANK(E353), "", VALUE(_xlfn.TEXTSPLIT(E353,":")))</f>
        <v>20</v>
      </c>
      <c r="J353">
        <v>5</v>
      </c>
      <c r="L353" cm="1">
        <f t="array" ref="L353:N353">IF(ISBLANK(F353), "", VALUE(_xlfn.TEXTSPLIT(F353,":")))</f>
        <v>20</v>
      </c>
      <c r="M353">
        <v>5</v>
      </c>
      <c r="N353">
        <v>2</v>
      </c>
      <c r="O353" t="str" cm="1">
        <f t="array" ref="O353">IF(ISBLANK(G353), "", VALUE(_xlfn.TEXTSPLIT(G353,":")))</f>
        <v/>
      </c>
      <c r="Q353" t="str" cm="1">
        <f t="array" ref="Q353">IF(ISBLANK(H353), "", VALUE(_xlfn.TEXTSPLIT(H353,":")))</f>
        <v/>
      </c>
      <c r="S353">
        <f t="shared" si="57"/>
        <v>40</v>
      </c>
      <c r="T353">
        <f t="shared" si="58"/>
        <v>10</v>
      </c>
      <c r="U353">
        <f t="shared" si="59"/>
        <v>2</v>
      </c>
      <c r="V353" t="str">
        <f t="shared" si="60"/>
        <v>:2O</v>
      </c>
      <c r="W353" t="str">
        <f t="shared" si="61"/>
        <v>40:10:2O</v>
      </c>
      <c r="X353" t="str">
        <f t="shared" si="62"/>
        <v>PE O- 40:10:2O</v>
      </c>
      <c r="Y353" t="str">
        <f t="shared" si="63"/>
        <v>PE O-</v>
      </c>
      <c r="Z353" s="13" t="s">
        <v>1070</v>
      </c>
      <c r="AA353" s="13" t="s">
        <v>3097</v>
      </c>
      <c r="AB353" s="13">
        <v>746773</v>
      </c>
      <c r="AC353" s="13">
        <v>1068997</v>
      </c>
      <c r="AD353" s="13">
        <v>703363</v>
      </c>
      <c r="AE353" s="13">
        <v>831726</v>
      </c>
      <c r="AF353" s="13">
        <v>997983</v>
      </c>
      <c r="AG353" s="13">
        <v>587020</v>
      </c>
      <c r="AH353" s="13">
        <v>3167351</v>
      </c>
      <c r="AI353" s="13">
        <v>2903021</v>
      </c>
      <c r="AJ353" s="13">
        <v>2669975</v>
      </c>
      <c r="AK353" s="13">
        <v>3488690</v>
      </c>
      <c r="AL353" s="13">
        <v>4471010</v>
      </c>
      <c r="AM353" s="13">
        <v>3175323</v>
      </c>
    </row>
    <row r="354" spans="1:39" x14ac:dyDescent="0.3">
      <c r="A354" t="s">
        <v>2103</v>
      </c>
      <c r="B354" t="s">
        <v>4358</v>
      </c>
      <c r="C354" t="str">
        <f t="shared" si="56"/>
        <v>PE O-  10:0_20:5:4</v>
      </c>
      <c r="D354" t="str">
        <f t="shared" si="39"/>
        <v xml:space="preserve">  10:0_20:5:4</v>
      </c>
      <c r="E354" t="str" cm="1">
        <f t="array" ref="E354:F354">_xlfn.TEXTSPLIT(D354,"_")</f>
        <v xml:space="preserve">  10:0</v>
      </c>
      <c r="F354" t="str">
        <v>20:5:4</v>
      </c>
      <c r="I354" cm="1">
        <f t="array" ref="I354:J354">IF(ISBLANK(E354), "", VALUE(_xlfn.TEXTSPLIT(E354,":")))</f>
        <v>10</v>
      </c>
      <c r="J354">
        <v>0</v>
      </c>
      <c r="L354" cm="1">
        <f t="array" ref="L354:N354">IF(ISBLANK(F354), "", VALUE(_xlfn.TEXTSPLIT(F354,":")))</f>
        <v>20</v>
      </c>
      <c r="M354">
        <v>5</v>
      </c>
      <c r="N354">
        <v>4</v>
      </c>
      <c r="O354" t="str" cm="1">
        <f t="array" ref="O354">IF(ISBLANK(G354), "", VALUE(_xlfn.TEXTSPLIT(G354,":")))</f>
        <v/>
      </c>
      <c r="Q354" t="str" cm="1">
        <f t="array" ref="Q354">IF(ISBLANK(H354), "", VALUE(_xlfn.TEXTSPLIT(H354,":")))</f>
        <v/>
      </c>
      <c r="S354">
        <f t="shared" si="57"/>
        <v>30</v>
      </c>
      <c r="T354">
        <f t="shared" si="58"/>
        <v>5</v>
      </c>
      <c r="U354">
        <f t="shared" si="59"/>
        <v>4</v>
      </c>
      <c r="V354" t="str">
        <f t="shared" si="60"/>
        <v>:4O</v>
      </c>
      <c r="W354" t="str">
        <f t="shared" si="61"/>
        <v>30:5:4O</v>
      </c>
      <c r="X354" t="str">
        <f t="shared" si="62"/>
        <v>PE O- 30:5:4O</v>
      </c>
      <c r="Y354" t="str">
        <f t="shared" si="63"/>
        <v>PE O-</v>
      </c>
      <c r="Z354" t="s">
        <v>1070</v>
      </c>
      <c r="AA354" t="s">
        <v>2104</v>
      </c>
      <c r="AB354">
        <v>13193</v>
      </c>
      <c r="AC354">
        <v>6275</v>
      </c>
      <c r="AD354">
        <v>10910</v>
      </c>
      <c r="AE354">
        <v>19874</v>
      </c>
      <c r="AF354">
        <v>11136</v>
      </c>
      <c r="AG354">
        <v>20860</v>
      </c>
      <c r="AH354">
        <v>19279</v>
      </c>
      <c r="AI354">
        <v>15007</v>
      </c>
      <c r="AJ354">
        <v>17270</v>
      </c>
      <c r="AK354">
        <v>11206</v>
      </c>
      <c r="AL354">
        <v>30326</v>
      </c>
      <c r="AM354">
        <v>33702</v>
      </c>
    </row>
    <row r="355" spans="1:39" x14ac:dyDescent="0.3">
      <c r="A355" t="s">
        <v>2943</v>
      </c>
      <c r="B355" t="s">
        <v>4393</v>
      </c>
      <c r="C355" t="str">
        <f t="shared" si="56"/>
        <v>PE O-  17:0_22:6:1</v>
      </c>
      <c r="D355" t="str">
        <f t="shared" si="39"/>
        <v xml:space="preserve">  17:0_22:6:1</v>
      </c>
      <c r="E355" t="str" cm="1">
        <f t="array" ref="E355:F355">_xlfn.TEXTSPLIT(D355,"_")</f>
        <v xml:space="preserve">  17:0</v>
      </c>
      <c r="F355" t="str">
        <v>22:6:1</v>
      </c>
      <c r="I355" cm="1">
        <f t="array" ref="I355:J355">IF(ISBLANK(E355), "", VALUE(_xlfn.TEXTSPLIT(E355,":")))</f>
        <v>17</v>
      </c>
      <c r="J355">
        <v>0</v>
      </c>
      <c r="L355" cm="1">
        <f t="array" ref="L355:N355">IF(ISBLANK(F355), "", VALUE(_xlfn.TEXTSPLIT(F355,":")))</f>
        <v>22</v>
      </c>
      <c r="M355">
        <v>6</v>
      </c>
      <c r="N355">
        <v>1</v>
      </c>
      <c r="O355" t="str" cm="1">
        <f t="array" ref="O355">IF(ISBLANK(G355), "", VALUE(_xlfn.TEXTSPLIT(G355,":")))</f>
        <v/>
      </c>
      <c r="Q355" t="str" cm="1">
        <f t="array" ref="Q355">IF(ISBLANK(H355), "", VALUE(_xlfn.TEXTSPLIT(H355,":")))</f>
        <v/>
      </c>
      <c r="S355">
        <f t="shared" si="57"/>
        <v>39</v>
      </c>
      <c r="T355">
        <f t="shared" si="58"/>
        <v>6</v>
      </c>
      <c r="U355">
        <f t="shared" si="59"/>
        <v>1</v>
      </c>
      <c r="V355" t="str">
        <f t="shared" si="60"/>
        <v>:1O</v>
      </c>
      <c r="W355" t="str">
        <f t="shared" si="61"/>
        <v>39:6:1O</v>
      </c>
      <c r="X355" t="str">
        <f t="shared" si="62"/>
        <v>PE O- 39:6:1O</v>
      </c>
      <c r="Y355" t="str">
        <f t="shared" si="63"/>
        <v>PE O-</v>
      </c>
      <c r="Z355" t="s">
        <v>1070</v>
      </c>
      <c r="AA355" t="s">
        <v>2944</v>
      </c>
      <c r="AB355">
        <v>195010</v>
      </c>
      <c r="AC355">
        <v>183194</v>
      </c>
      <c r="AD355">
        <v>232684</v>
      </c>
      <c r="AE355">
        <v>152061</v>
      </c>
      <c r="AF355">
        <v>150482</v>
      </c>
      <c r="AG355">
        <v>94604</v>
      </c>
      <c r="AH355">
        <v>210135</v>
      </c>
      <c r="AI355">
        <v>260981</v>
      </c>
      <c r="AJ355">
        <v>145456</v>
      </c>
      <c r="AK355">
        <v>162870</v>
      </c>
      <c r="AL355">
        <v>173799</v>
      </c>
      <c r="AM355">
        <v>125303</v>
      </c>
    </row>
    <row r="356" spans="1:39" x14ac:dyDescent="0.3">
      <c r="A356" t="s">
        <v>3359</v>
      </c>
      <c r="B356" t="s">
        <v>4352</v>
      </c>
      <c r="C356" t="str">
        <f t="shared" si="56"/>
        <v>PE O-  20:4_22:6:3</v>
      </c>
      <c r="D356" t="str">
        <f t="shared" si="39"/>
        <v xml:space="preserve">  20:4_22:6:3</v>
      </c>
      <c r="E356" t="str" cm="1">
        <f t="array" ref="E356:F356">_xlfn.TEXTSPLIT(D356,"_")</f>
        <v xml:space="preserve">  20:4</v>
      </c>
      <c r="F356" t="str">
        <v>22:6:3</v>
      </c>
      <c r="I356" cm="1">
        <f t="array" ref="I356:J356">IF(ISBLANK(E356), "", VALUE(_xlfn.TEXTSPLIT(E356,":")))</f>
        <v>20</v>
      </c>
      <c r="J356">
        <v>4</v>
      </c>
      <c r="L356" cm="1">
        <f t="array" ref="L356:N356">IF(ISBLANK(F356), "", VALUE(_xlfn.TEXTSPLIT(F356,":")))</f>
        <v>22</v>
      </c>
      <c r="M356">
        <v>6</v>
      </c>
      <c r="N356">
        <v>3</v>
      </c>
      <c r="O356" t="str" cm="1">
        <f t="array" ref="O356">IF(ISBLANK(G356), "", VALUE(_xlfn.TEXTSPLIT(G356,":")))</f>
        <v/>
      </c>
      <c r="Q356" t="str" cm="1">
        <f t="array" ref="Q356">IF(ISBLANK(H356), "", VALUE(_xlfn.TEXTSPLIT(H356,":")))</f>
        <v/>
      </c>
      <c r="S356">
        <f t="shared" si="57"/>
        <v>42</v>
      </c>
      <c r="T356">
        <f t="shared" si="58"/>
        <v>10</v>
      </c>
      <c r="U356">
        <f t="shared" si="59"/>
        <v>3</v>
      </c>
      <c r="V356" t="str">
        <f t="shared" si="60"/>
        <v>:3O</v>
      </c>
      <c r="W356" t="str">
        <f t="shared" si="61"/>
        <v>42:10:3O</v>
      </c>
      <c r="X356" t="str">
        <f t="shared" si="62"/>
        <v>PE O- 42:10:3O</v>
      </c>
      <c r="Y356" t="str">
        <f t="shared" si="63"/>
        <v>PE O-</v>
      </c>
      <c r="Z356" t="s">
        <v>1070</v>
      </c>
      <c r="AA356" t="s">
        <v>3360</v>
      </c>
      <c r="AB356">
        <v>13619</v>
      </c>
      <c r="AC356">
        <v>0</v>
      </c>
      <c r="AD356">
        <v>8471</v>
      </c>
      <c r="AE356">
        <v>16618</v>
      </c>
      <c r="AF356">
        <v>32139</v>
      </c>
      <c r="AG356">
        <v>26903</v>
      </c>
      <c r="AH356">
        <v>45423</v>
      </c>
      <c r="AI356">
        <v>14438</v>
      </c>
      <c r="AJ356">
        <v>27346</v>
      </c>
      <c r="AK356">
        <v>18010</v>
      </c>
      <c r="AL356">
        <v>62206</v>
      </c>
      <c r="AM356">
        <v>58286</v>
      </c>
    </row>
    <row r="357" spans="1:39" x14ac:dyDescent="0.3">
      <c r="A357" t="s">
        <v>2583</v>
      </c>
      <c r="B357" t="s">
        <v>4394</v>
      </c>
      <c r="C357" t="str">
        <f t="shared" si="56"/>
        <v>PE O-  14:0_22:6:1</v>
      </c>
      <c r="D357" t="str">
        <f t="shared" si="39"/>
        <v xml:space="preserve">  14:0_22:6:1</v>
      </c>
      <c r="E357" t="str" cm="1">
        <f t="array" ref="E357:F357">_xlfn.TEXTSPLIT(D357,"_")</f>
        <v xml:space="preserve">  14:0</v>
      </c>
      <c r="F357" t="str">
        <v>22:6:1</v>
      </c>
      <c r="I357" cm="1">
        <f t="array" ref="I357:J357">IF(ISBLANK(E357), "", VALUE(_xlfn.TEXTSPLIT(E357,":")))</f>
        <v>14</v>
      </c>
      <c r="J357">
        <v>0</v>
      </c>
      <c r="L357" cm="1">
        <f t="array" ref="L357:N357">IF(ISBLANK(F357), "", VALUE(_xlfn.TEXTSPLIT(F357,":")))</f>
        <v>22</v>
      </c>
      <c r="M357">
        <v>6</v>
      </c>
      <c r="N357">
        <v>1</v>
      </c>
      <c r="O357" t="str" cm="1">
        <f t="array" ref="O357">IF(ISBLANK(G357), "", VALUE(_xlfn.TEXTSPLIT(G357,":")))</f>
        <v/>
      </c>
      <c r="Q357" t="str" cm="1">
        <f t="array" ref="Q357">IF(ISBLANK(H357), "", VALUE(_xlfn.TEXTSPLIT(H357,":")))</f>
        <v/>
      </c>
      <c r="S357">
        <f t="shared" si="57"/>
        <v>36</v>
      </c>
      <c r="T357">
        <f t="shared" si="58"/>
        <v>6</v>
      </c>
      <c r="U357">
        <f t="shared" si="59"/>
        <v>1</v>
      </c>
      <c r="V357" t="str">
        <f t="shared" si="60"/>
        <v>:1O</v>
      </c>
      <c r="W357" t="str">
        <f t="shared" si="61"/>
        <v>36:6:1O</v>
      </c>
      <c r="X357" t="str">
        <f t="shared" si="62"/>
        <v>PE O- 36:6:1O</v>
      </c>
      <c r="Y357" t="str">
        <f t="shared" si="63"/>
        <v>PE O-</v>
      </c>
      <c r="Z357" t="s">
        <v>1070</v>
      </c>
      <c r="AA357" t="s">
        <v>2584</v>
      </c>
      <c r="AB357">
        <v>958042</v>
      </c>
      <c r="AC357">
        <v>1392326</v>
      </c>
      <c r="AD357">
        <v>1581731</v>
      </c>
      <c r="AE357">
        <v>1427158</v>
      </c>
      <c r="AF357">
        <v>1292912</v>
      </c>
      <c r="AG357">
        <v>1459592</v>
      </c>
      <c r="AH357">
        <v>1920183</v>
      </c>
      <c r="AI357">
        <v>1504942</v>
      </c>
      <c r="AJ357">
        <v>1636743</v>
      </c>
      <c r="AK357">
        <v>1532492</v>
      </c>
      <c r="AL357">
        <v>1597231</v>
      </c>
      <c r="AM357">
        <v>1784139</v>
      </c>
    </row>
    <row r="358" spans="1:39" x14ac:dyDescent="0.3">
      <c r="A358" t="s">
        <v>2727</v>
      </c>
      <c r="B358" t="s">
        <v>4395</v>
      </c>
      <c r="C358" t="str">
        <f t="shared" si="56"/>
        <v>PE O-  15:0_22:6:1</v>
      </c>
      <c r="D358" t="str">
        <f t="shared" si="39"/>
        <v xml:space="preserve">  15:0_22:6:1</v>
      </c>
      <c r="E358" t="str" cm="1">
        <f t="array" ref="E358:F358">_xlfn.TEXTSPLIT(D358,"_")</f>
        <v xml:space="preserve">  15:0</v>
      </c>
      <c r="F358" t="str">
        <v>22:6:1</v>
      </c>
      <c r="I358" cm="1">
        <f t="array" ref="I358:J358">IF(ISBLANK(E358), "", VALUE(_xlfn.TEXTSPLIT(E358,":")))</f>
        <v>15</v>
      </c>
      <c r="J358">
        <v>0</v>
      </c>
      <c r="L358" cm="1">
        <f t="array" ref="L358:N358">IF(ISBLANK(F358), "", VALUE(_xlfn.TEXTSPLIT(F358,":")))</f>
        <v>22</v>
      </c>
      <c r="M358">
        <v>6</v>
      </c>
      <c r="N358">
        <v>1</v>
      </c>
      <c r="O358" t="str" cm="1">
        <f t="array" ref="O358">IF(ISBLANK(G358), "", VALUE(_xlfn.TEXTSPLIT(G358,":")))</f>
        <v/>
      </c>
      <c r="Q358" t="str" cm="1">
        <f t="array" ref="Q358">IF(ISBLANK(H358), "", VALUE(_xlfn.TEXTSPLIT(H358,":")))</f>
        <v/>
      </c>
      <c r="S358">
        <f t="shared" si="57"/>
        <v>37</v>
      </c>
      <c r="T358">
        <f t="shared" si="58"/>
        <v>6</v>
      </c>
      <c r="U358">
        <f t="shared" si="59"/>
        <v>1</v>
      </c>
      <c r="V358" t="str">
        <f t="shared" si="60"/>
        <v>:1O</v>
      </c>
      <c r="W358" t="str">
        <f t="shared" si="61"/>
        <v>37:6:1O</v>
      </c>
      <c r="X358" t="str">
        <f t="shared" si="62"/>
        <v>PE O- 37:6:1O</v>
      </c>
      <c r="Y358" t="str">
        <f t="shared" si="63"/>
        <v>PE O-</v>
      </c>
      <c r="Z358" t="s">
        <v>1070</v>
      </c>
      <c r="AA358" t="s">
        <v>256</v>
      </c>
      <c r="AB358">
        <v>1456153</v>
      </c>
      <c r="AC358">
        <v>1936774</v>
      </c>
      <c r="AD358">
        <v>2267935</v>
      </c>
      <c r="AE358">
        <v>1434346</v>
      </c>
      <c r="AF358">
        <v>1405547</v>
      </c>
      <c r="AG358">
        <v>1478285</v>
      </c>
      <c r="AH358">
        <v>2365661</v>
      </c>
      <c r="AI358">
        <v>1973598</v>
      </c>
      <c r="AJ358">
        <v>1994611</v>
      </c>
      <c r="AK358">
        <v>1496407</v>
      </c>
      <c r="AL358">
        <v>1782798</v>
      </c>
      <c r="AM358">
        <v>1698377</v>
      </c>
    </row>
    <row r="359" spans="1:39" x14ac:dyDescent="0.3">
      <c r="A359" t="s">
        <v>2727</v>
      </c>
      <c r="B359" t="s">
        <v>4395</v>
      </c>
      <c r="C359" t="str">
        <f t="shared" si="56"/>
        <v>PE O-  15:0_22:6:1</v>
      </c>
      <c r="D359" t="str">
        <f t="shared" si="39"/>
        <v xml:space="preserve">  15:0_22:6:1</v>
      </c>
      <c r="E359" t="str" cm="1">
        <f t="array" ref="E359:F359">_xlfn.TEXTSPLIT(D359,"_")</f>
        <v xml:space="preserve">  15:0</v>
      </c>
      <c r="F359" t="str">
        <v>22:6:1</v>
      </c>
      <c r="I359" cm="1">
        <f t="array" ref="I359:J359">IF(ISBLANK(E359), "", VALUE(_xlfn.TEXTSPLIT(E359,":")))</f>
        <v>15</v>
      </c>
      <c r="J359">
        <v>0</v>
      </c>
      <c r="L359" cm="1">
        <f t="array" ref="L359:N359">IF(ISBLANK(F359), "", VALUE(_xlfn.TEXTSPLIT(F359,":")))</f>
        <v>22</v>
      </c>
      <c r="M359">
        <v>6</v>
      </c>
      <c r="N359">
        <v>1</v>
      </c>
      <c r="O359" t="str" cm="1">
        <f t="array" ref="O359">IF(ISBLANK(G359), "", VALUE(_xlfn.TEXTSPLIT(G359,":")))</f>
        <v/>
      </c>
      <c r="Q359" t="str" cm="1">
        <f t="array" ref="Q359">IF(ISBLANK(H359), "", VALUE(_xlfn.TEXTSPLIT(H359,":")))</f>
        <v/>
      </c>
      <c r="S359">
        <f t="shared" si="57"/>
        <v>37</v>
      </c>
      <c r="T359">
        <f t="shared" si="58"/>
        <v>6</v>
      </c>
      <c r="U359">
        <f t="shared" si="59"/>
        <v>1</v>
      </c>
      <c r="V359" t="str">
        <f t="shared" si="60"/>
        <v>:1O</v>
      </c>
      <c r="W359" t="str">
        <f t="shared" si="61"/>
        <v>37:6:1O</v>
      </c>
      <c r="X359" t="str">
        <f t="shared" si="62"/>
        <v>PE O- 37:6:1O</v>
      </c>
      <c r="Y359" t="str">
        <f t="shared" si="63"/>
        <v>PE O-</v>
      </c>
      <c r="Z359" t="s">
        <v>1070</v>
      </c>
      <c r="AA359" t="s">
        <v>256</v>
      </c>
      <c r="AB359">
        <v>1289990</v>
      </c>
      <c r="AC359">
        <v>1725832</v>
      </c>
      <c r="AD359">
        <v>2205527</v>
      </c>
      <c r="AE359">
        <v>1358586</v>
      </c>
      <c r="AF359">
        <v>1331622</v>
      </c>
      <c r="AG359">
        <v>1381746</v>
      </c>
      <c r="AH359">
        <v>1825690</v>
      </c>
      <c r="AI359">
        <v>1638866</v>
      </c>
      <c r="AJ359">
        <v>1623324</v>
      </c>
      <c r="AK359">
        <v>1245101</v>
      </c>
      <c r="AL359">
        <v>1419904</v>
      </c>
      <c r="AM359">
        <v>1428053</v>
      </c>
    </row>
    <row r="360" spans="1:39" x14ac:dyDescent="0.3">
      <c r="A360" t="s">
        <v>2521</v>
      </c>
      <c r="B360" t="s">
        <v>4359</v>
      </c>
      <c r="C360" t="str">
        <f t="shared" si="56"/>
        <v>PE O-  9:0_22:5:4</v>
      </c>
      <c r="D360" t="str">
        <f t="shared" si="39"/>
        <v xml:space="preserve">  9:0_22:5:4</v>
      </c>
      <c r="E360" t="str" cm="1">
        <f t="array" ref="E360:F360">_xlfn.TEXTSPLIT(D360,"_")</f>
        <v xml:space="preserve">  9:0</v>
      </c>
      <c r="F360" t="str">
        <v>22:5:4</v>
      </c>
      <c r="I360" cm="1">
        <f t="array" ref="I360:J360">IF(ISBLANK(E360), "", VALUE(_xlfn.TEXTSPLIT(E360,":")))</f>
        <v>9</v>
      </c>
      <c r="J360">
        <v>0</v>
      </c>
      <c r="L360" cm="1">
        <f t="array" ref="L360:N360">IF(ISBLANK(F360), "", VALUE(_xlfn.TEXTSPLIT(F360,":")))</f>
        <v>22</v>
      </c>
      <c r="M360">
        <v>5</v>
      </c>
      <c r="N360">
        <v>4</v>
      </c>
      <c r="O360" t="str" cm="1">
        <f t="array" ref="O360">IF(ISBLANK(G360), "", VALUE(_xlfn.TEXTSPLIT(G360,":")))</f>
        <v/>
      </c>
      <c r="Q360" t="str" cm="1">
        <f t="array" ref="Q360">IF(ISBLANK(H360), "", VALUE(_xlfn.TEXTSPLIT(H360,":")))</f>
        <v/>
      </c>
      <c r="S360">
        <f t="shared" si="57"/>
        <v>31</v>
      </c>
      <c r="T360">
        <f t="shared" si="58"/>
        <v>5</v>
      </c>
      <c r="U360">
        <f t="shared" si="59"/>
        <v>4</v>
      </c>
      <c r="V360" t="str">
        <f t="shared" si="60"/>
        <v>:4O</v>
      </c>
      <c r="W360" t="str">
        <f t="shared" si="61"/>
        <v>31:5:4O</v>
      </c>
      <c r="X360" t="str">
        <f t="shared" si="62"/>
        <v>PE O- 31:5:4O</v>
      </c>
      <c r="Y360" t="str">
        <f t="shared" si="63"/>
        <v>PE O-</v>
      </c>
      <c r="Z360" t="s">
        <v>1070</v>
      </c>
      <c r="AA360" t="s">
        <v>2522</v>
      </c>
      <c r="AB360">
        <v>213361</v>
      </c>
      <c r="AC360">
        <v>266825</v>
      </c>
      <c r="AD360">
        <v>239215</v>
      </c>
      <c r="AE360">
        <v>227131</v>
      </c>
      <c r="AF360">
        <v>269841</v>
      </c>
      <c r="AG360">
        <v>252703</v>
      </c>
      <c r="AH360">
        <v>239624</v>
      </c>
      <c r="AI360">
        <v>179991</v>
      </c>
      <c r="AJ360">
        <v>241810</v>
      </c>
      <c r="AK360">
        <v>295776</v>
      </c>
      <c r="AL360">
        <v>314551</v>
      </c>
      <c r="AM360">
        <v>266406</v>
      </c>
    </row>
    <row r="361" spans="1:39" x14ac:dyDescent="0.3">
      <c r="A361" t="s">
        <v>1142</v>
      </c>
      <c r="B361" t="s">
        <v>4307</v>
      </c>
      <c r="C361" t="str">
        <f t="shared" si="56"/>
        <v>PE O-  8:0_17:1:2</v>
      </c>
      <c r="D361" t="str">
        <f t="shared" si="39"/>
        <v xml:space="preserve">  8:0_17:1:2</v>
      </c>
      <c r="E361" t="str" cm="1">
        <f t="array" ref="E361:F361">_xlfn.TEXTSPLIT(D361,"_")</f>
        <v xml:space="preserve">  8:0</v>
      </c>
      <c r="F361" t="str">
        <v>17:1:2</v>
      </c>
      <c r="I361" cm="1">
        <f t="array" ref="I361:J361">IF(ISBLANK(E361), "", VALUE(_xlfn.TEXTSPLIT(E361,":")))</f>
        <v>8</v>
      </c>
      <c r="J361">
        <v>0</v>
      </c>
      <c r="L361" cm="1">
        <f t="array" ref="L361:N361">IF(ISBLANK(F361), "", VALUE(_xlfn.TEXTSPLIT(F361,":")))</f>
        <v>17</v>
      </c>
      <c r="M361">
        <v>1</v>
      </c>
      <c r="N361">
        <v>2</v>
      </c>
      <c r="O361" t="str" cm="1">
        <f t="array" ref="O361">IF(ISBLANK(G361), "", VALUE(_xlfn.TEXTSPLIT(G361,":")))</f>
        <v/>
      </c>
      <c r="Q361" t="str" cm="1">
        <f t="array" ref="Q361">IF(ISBLANK(H361), "", VALUE(_xlfn.TEXTSPLIT(H361,":")))</f>
        <v/>
      </c>
      <c r="S361">
        <f t="shared" si="57"/>
        <v>25</v>
      </c>
      <c r="T361">
        <f t="shared" si="58"/>
        <v>1</v>
      </c>
      <c r="U361">
        <f t="shared" si="59"/>
        <v>2</v>
      </c>
      <c r="V361" t="str">
        <f t="shared" si="60"/>
        <v>:2O</v>
      </c>
      <c r="W361" t="str">
        <f t="shared" si="61"/>
        <v>25:1:2O</v>
      </c>
      <c r="X361" t="str">
        <f t="shared" si="62"/>
        <v>PE O- 25:1:2O</v>
      </c>
      <c r="Y361" t="str">
        <f t="shared" si="63"/>
        <v>PE O-</v>
      </c>
      <c r="Z361" t="s">
        <v>1070</v>
      </c>
      <c r="AA361" t="s">
        <v>1143</v>
      </c>
      <c r="AB361">
        <v>720969</v>
      </c>
      <c r="AC361">
        <v>823915</v>
      </c>
      <c r="AD361">
        <v>546148</v>
      </c>
      <c r="AE361">
        <v>860563</v>
      </c>
      <c r="AF361">
        <v>264439</v>
      </c>
      <c r="AG361">
        <v>445790</v>
      </c>
      <c r="AH361">
        <v>788500</v>
      </c>
      <c r="AI361">
        <v>395754</v>
      </c>
      <c r="AJ361">
        <v>627601</v>
      </c>
      <c r="AK361">
        <v>293957</v>
      </c>
      <c r="AL361">
        <v>607006</v>
      </c>
      <c r="AM361">
        <v>952391</v>
      </c>
    </row>
    <row r="362" spans="1:39" x14ac:dyDescent="0.3">
      <c r="A362" t="s">
        <v>1068</v>
      </c>
      <c r="B362" t="s">
        <v>4396</v>
      </c>
      <c r="C362" t="str">
        <f t="shared" si="56"/>
        <v>PE O-  22:6_4:0:1</v>
      </c>
      <c r="D362" t="str">
        <f t="shared" si="39"/>
        <v xml:space="preserve">  22:6_4:0:1</v>
      </c>
      <c r="E362" t="str" cm="1">
        <f t="array" ref="E362:F362">_xlfn.TEXTSPLIT(D362,"_")</f>
        <v xml:space="preserve">  22:6</v>
      </c>
      <c r="F362" t="str">
        <v>4:0:1</v>
      </c>
      <c r="I362" cm="1">
        <f t="array" ref="I362:J362">IF(ISBLANK(E362), "", VALUE(_xlfn.TEXTSPLIT(E362,":")))</f>
        <v>22</v>
      </c>
      <c r="J362">
        <v>6</v>
      </c>
      <c r="L362" cm="1">
        <f t="array" ref="L362:N362">IF(ISBLANK(F362), "", VALUE(_xlfn.TEXTSPLIT(F362,":")))</f>
        <v>4</v>
      </c>
      <c r="M362">
        <v>0</v>
      </c>
      <c r="N362">
        <v>1</v>
      </c>
      <c r="O362" t="str" cm="1">
        <f t="array" ref="O362">IF(ISBLANK(G362), "", VALUE(_xlfn.TEXTSPLIT(G362,":")))</f>
        <v/>
      </c>
      <c r="Q362" t="str" cm="1">
        <f t="array" ref="Q362">IF(ISBLANK(H362), "", VALUE(_xlfn.TEXTSPLIT(H362,":")))</f>
        <v/>
      </c>
      <c r="S362">
        <f t="shared" si="57"/>
        <v>26</v>
      </c>
      <c r="T362">
        <f t="shared" si="58"/>
        <v>6</v>
      </c>
      <c r="U362">
        <f t="shared" si="59"/>
        <v>1</v>
      </c>
      <c r="V362" t="str">
        <f t="shared" si="60"/>
        <v>:1O</v>
      </c>
      <c r="W362" t="str">
        <f t="shared" si="61"/>
        <v>26:6:1O</v>
      </c>
      <c r="X362" t="str">
        <f t="shared" si="62"/>
        <v>PE O- 26:6:1O</v>
      </c>
      <c r="Y362" t="str">
        <f t="shared" si="63"/>
        <v>PE O-</v>
      </c>
      <c r="Z362" t="s">
        <v>1070</v>
      </c>
      <c r="AA362" t="s">
        <v>1069</v>
      </c>
      <c r="AB362">
        <v>32083</v>
      </c>
      <c r="AC362">
        <v>80898</v>
      </c>
      <c r="AD362">
        <v>98722</v>
      </c>
      <c r="AE362">
        <v>58552</v>
      </c>
      <c r="AF362">
        <v>51318</v>
      </c>
      <c r="AG362">
        <v>40206</v>
      </c>
      <c r="AH362">
        <v>26059</v>
      </c>
      <c r="AI362">
        <v>27024</v>
      </c>
      <c r="AJ362">
        <v>51216</v>
      </c>
      <c r="AK362">
        <v>73617</v>
      </c>
      <c r="AL362">
        <v>92745</v>
      </c>
      <c r="AM362">
        <v>73326</v>
      </c>
    </row>
    <row r="363" spans="1:39" x14ac:dyDescent="0.3">
      <c r="A363" t="s">
        <v>2583</v>
      </c>
      <c r="B363" t="s">
        <v>4394</v>
      </c>
      <c r="C363" t="str">
        <f t="shared" si="56"/>
        <v>PE O-  14:0_22:6:1</v>
      </c>
      <c r="D363" t="str">
        <f t="shared" si="39"/>
        <v xml:space="preserve">  14:0_22:6:1</v>
      </c>
      <c r="E363" t="str" cm="1">
        <f t="array" ref="E363:F363">_xlfn.TEXTSPLIT(D363,"_")</f>
        <v xml:space="preserve">  14:0</v>
      </c>
      <c r="F363" t="str">
        <v>22:6:1</v>
      </c>
      <c r="I363" cm="1">
        <f t="array" ref="I363:J363">IF(ISBLANK(E363), "", VALUE(_xlfn.TEXTSPLIT(E363,":")))</f>
        <v>14</v>
      </c>
      <c r="J363">
        <v>0</v>
      </c>
      <c r="L363" cm="1">
        <f t="array" ref="L363:N363">IF(ISBLANK(F363), "", VALUE(_xlfn.TEXTSPLIT(F363,":")))</f>
        <v>22</v>
      </c>
      <c r="M363">
        <v>6</v>
      </c>
      <c r="N363">
        <v>1</v>
      </c>
      <c r="O363" t="str" cm="1">
        <f t="array" ref="O363">IF(ISBLANK(G363), "", VALUE(_xlfn.TEXTSPLIT(G363,":")))</f>
        <v/>
      </c>
      <c r="Q363" t="str" cm="1">
        <f t="array" ref="Q363">IF(ISBLANK(H363), "", VALUE(_xlfn.TEXTSPLIT(H363,":")))</f>
        <v/>
      </c>
      <c r="S363">
        <f t="shared" si="57"/>
        <v>36</v>
      </c>
      <c r="T363">
        <f t="shared" si="58"/>
        <v>6</v>
      </c>
      <c r="U363">
        <f t="shared" si="59"/>
        <v>1</v>
      </c>
      <c r="V363" t="str">
        <f t="shared" si="60"/>
        <v>:1O</v>
      </c>
      <c r="W363" t="str">
        <f t="shared" si="61"/>
        <v>36:6:1O</v>
      </c>
      <c r="X363" t="str">
        <f t="shared" si="62"/>
        <v>PE O- 36:6:1O</v>
      </c>
      <c r="Y363" t="str">
        <f t="shared" si="63"/>
        <v>PE O-</v>
      </c>
      <c r="Z363" t="s">
        <v>1070</v>
      </c>
      <c r="AA363" t="s">
        <v>2584</v>
      </c>
      <c r="AB363">
        <v>5987847</v>
      </c>
      <c r="AC363">
        <v>6886465</v>
      </c>
      <c r="AD363">
        <v>8604523</v>
      </c>
      <c r="AE363">
        <v>5893978</v>
      </c>
      <c r="AF363">
        <v>5941088</v>
      </c>
      <c r="AG363">
        <v>6677875</v>
      </c>
      <c r="AH363">
        <v>6612194</v>
      </c>
      <c r="AI363">
        <v>6352995</v>
      </c>
      <c r="AJ363">
        <v>5746444</v>
      </c>
      <c r="AK363">
        <v>4724026</v>
      </c>
      <c r="AL363">
        <v>5602047</v>
      </c>
      <c r="AM363">
        <v>5730574</v>
      </c>
    </row>
    <row r="364" spans="1:39" x14ac:dyDescent="0.3">
      <c r="A364" t="s">
        <v>2142</v>
      </c>
      <c r="B364" t="s">
        <v>4360</v>
      </c>
      <c r="C364" t="str">
        <f t="shared" si="56"/>
        <v>PE O-  10:0_20:4:4</v>
      </c>
      <c r="D364" t="str">
        <f t="shared" si="39"/>
        <v xml:space="preserve">  10:0_20:4:4</v>
      </c>
      <c r="E364" t="str" cm="1">
        <f t="array" ref="E364:F364">_xlfn.TEXTSPLIT(D364,"_")</f>
        <v xml:space="preserve">  10:0</v>
      </c>
      <c r="F364" t="str">
        <v>20:4:4</v>
      </c>
      <c r="I364" cm="1">
        <f t="array" ref="I364:J364">IF(ISBLANK(E364), "", VALUE(_xlfn.TEXTSPLIT(E364,":")))</f>
        <v>10</v>
      </c>
      <c r="J364">
        <v>0</v>
      </c>
      <c r="L364" cm="1">
        <f t="array" ref="L364:N364">IF(ISBLANK(F364), "", VALUE(_xlfn.TEXTSPLIT(F364,":")))</f>
        <v>20</v>
      </c>
      <c r="M364">
        <v>4</v>
      </c>
      <c r="N364">
        <v>4</v>
      </c>
      <c r="O364" t="str" cm="1">
        <f t="array" ref="O364">IF(ISBLANK(G364), "", VALUE(_xlfn.TEXTSPLIT(G364,":")))</f>
        <v/>
      </c>
      <c r="Q364" t="str" cm="1">
        <f t="array" ref="Q364">IF(ISBLANK(H364), "", VALUE(_xlfn.TEXTSPLIT(H364,":")))</f>
        <v/>
      </c>
      <c r="S364">
        <f t="shared" si="57"/>
        <v>30</v>
      </c>
      <c r="T364">
        <f t="shared" si="58"/>
        <v>4</v>
      </c>
      <c r="U364">
        <f t="shared" si="59"/>
        <v>4</v>
      </c>
      <c r="V364" t="str">
        <f t="shared" si="60"/>
        <v>:4O</v>
      </c>
      <c r="W364" t="str">
        <f t="shared" si="61"/>
        <v>30:4:4O</v>
      </c>
      <c r="X364" t="str">
        <f t="shared" si="62"/>
        <v>PE O- 30:4:4O</v>
      </c>
      <c r="Y364" t="str">
        <f t="shared" si="63"/>
        <v>PE O-</v>
      </c>
      <c r="Z364" t="s">
        <v>1070</v>
      </c>
      <c r="AA364" t="s">
        <v>2143</v>
      </c>
      <c r="AB364">
        <v>33141</v>
      </c>
      <c r="AC364">
        <v>27746</v>
      </c>
      <c r="AD364">
        <v>58805</v>
      </c>
      <c r="AE364">
        <v>40996</v>
      </c>
      <c r="AF364">
        <v>22598</v>
      </c>
      <c r="AG364">
        <v>40135</v>
      </c>
      <c r="AH364">
        <v>125860</v>
      </c>
      <c r="AI364">
        <v>71279</v>
      </c>
      <c r="AJ364">
        <v>93630</v>
      </c>
      <c r="AK364">
        <v>143077</v>
      </c>
      <c r="AL364">
        <v>147434</v>
      </c>
      <c r="AM364">
        <v>161723</v>
      </c>
    </row>
    <row r="365" spans="1:39" x14ac:dyDescent="0.3">
      <c r="A365" t="s">
        <v>2665</v>
      </c>
      <c r="B365" t="s">
        <v>4397</v>
      </c>
      <c r="C365" t="str">
        <f t="shared" si="56"/>
        <v>PE O-  18:0_18:2:1</v>
      </c>
      <c r="D365" t="str">
        <f t="shared" si="39"/>
        <v xml:space="preserve">  18:0_18:2:1</v>
      </c>
      <c r="E365" t="str" cm="1">
        <f t="array" ref="E365:F365">_xlfn.TEXTSPLIT(D365,"_")</f>
        <v xml:space="preserve">  18:0</v>
      </c>
      <c r="F365" t="str">
        <v>18:2:1</v>
      </c>
      <c r="I365" cm="1">
        <f t="array" ref="I365:J365">IF(ISBLANK(E365), "", VALUE(_xlfn.TEXTSPLIT(E365,":")))</f>
        <v>18</v>
      </c>
      <c r="J365">
        <v>0</v>
      </c>
      <c r="L365" cm="1">
        <f t="array" ref="L365:N365">IF(ISBLANK(F365), "", VALUE(_xlfn.TEXTSPLIT(F365,":")))</f>
        <v>18</v>
      </c>
      <c r="M365">
        <v>2</v>
      </c>
      <c r="N365">
        <v>1</v>
      </c>
      <c r="O365" t="str" cm="1">
        <f t="array" ref="O365">IF(ISBLANK(G365), "", VALUE(_xlfn.TEXTSPLIT(G365,":")))</f>
        <v/>
      </c>
      <c r="Q365" t="str" cm="1">
        <f t="array" ref="Q365">IF(ISBLANK(H365), "", VALUE(_xlfn.TEXTSPLIT(H365,":")))</f>
        <v/>
      </c>
      <c r="S365">
        <f t="shared" si="57"/>
        <v>36</v>
      </c>
      <c r="T365">
        <f t="shared" si="58"/>
        <v>2</v>
      </c>
      <c r="U365">
        <f t="shared" si="59"/>
        <v>1</v>
      </c>
      <c r="V365" t="str">
        <f t="shared" si="60"/>
        <v>:1O</v>
      </c>
      <c r="W365" t="str">
        <f t="shared" si="61"/>
        <v>36:2:1O</v>
      </c>
      <c r="X365" t="str">
        <f t="shared" si="62"/>
        <v>PE O- 36:2:1O</v>
      </c>
      <c r="Y365" t="str">
        <f t="shared" si="63"/>
        <v>PE O-</v>
      </c>
      <c r="Z365" t="s">
        <v>1070</v>
      </c>
      <c r="AA365" t="s">
        <v>2666</v>
      </c>
      <c r="AB365">
        <v>1310766</v>
      </c>
      <c r="AC365">
        <v>1479312</v>
      </c>
      <c r="AD365">
        <v>1562351</v>
      </c>
      <c r="AE365">
        <v>1223793</v>
      </c>
      <c r="AF365">
        <v>1465624</v>
      </c>
      <c r="AG365">
        <v>1451023</v>
      </c>
      <c r="AH365">
        <v>1145119</v>
      </c>
      <c r="AI365">
        <v>1446942</v>
      </c>
      <c r="AJ365">
        <v>1054048</v>
      </c>
      <c r="AK365">
        <v>1037769</v>
      </c>
      <c r="AL365">
        <v>1249654</v>
      </c>
      <c r="AM365">
        <v>1132807</v>
      </c>
    </row>
    <row r="366" spans="1:39" x14ac:dyDescent="0.3">
      <c r="A366" t="s">
        <v>2357</v>
      </c>
      <c r="B366" t="s">
        <v>4361</v>
      </c>
      <c r="C366" t="str">
        <f t="shared" si="56"/>
        <v>PE O-  8:0_22:5:4</v>
      </c>
      <c r="D366" t="str">
        <f t="shared" si="39"/>
        <v xml:space="preserve">  8:0_22:5:4</v>
      </c>
      <c r="E366" t="str" cm="1">
        <f t="array" ref="E366:F366">_xlfn.TEXTSPLIT(D366,"_")</f>
        <v xml:space="preserve">  8:0</v>
      </c>
      <c r="F366" t="str">
        <v>22:5:4</v>
      </c>
      <c r="I366" cm="1">
        <f t="array" ref="I366:J366">IF(ISBLANK(E366), "", VALUE(_xlfn.TEXTSPLIT(E366,":")))</f>
        <v>8</v>
      </c>
      <c r="J366">
        <v>0</v>
      </c>
      <c r="L366" cm="1">
        <f t="array" ref="L366:N366">IF(ISBLANK(F366), "", VALUE(_xlfn.TEXTSPLIT(F366,":")))</f>
        <v>22</v>
      </c>
      <c r="M366">
        <v>5</v>
      </c>
      <c r="N366">
        <v>4</v>
      </c>
      <c r="O366" t="str" cm="1">
        <f t="array" ref="O366">IF(ISBLANK(G366), "", VALUE(_xlfn.TEXTSPLIT(G366,":")))</f>
        <v/>
      </c>
      <c r="Q366" t="str" cm="1">
        <f t="array" ref="Q366">IF(ISBLANK(H366), "", VALUE(_xlfn.TEXTSPLIT(H366,":")))</f>
        <v/>
      </c>
      <c r="S366">
        <f t="shared" si="57"/>
        <v>30</v>
      </c>
      <c r="T366">
        <f t="shared" si="58"/>
        <v>5</v>
      </c>
      <c r="U366">
        <f t="shared" si="59"/>
        <v>4</v>
      </c>
      <c r="V366" t="str">
        <f t="shared" si="60"/>
        <v>:4O</v>
      </c>
      <c r="W366" t="str">
        <f t="shared" si="61"/>
        <v>30:5:4O</v>
      </c>
      <c r="X366" t="str">
        <f t="shared" si="62"/>
        <v>PE O- 30:5:4O</v>
      </c>
      <c r="Y366" t="str">
        <f t="shared" si="63"/>
        <v>PE O-</v>
      </c>
      <c r="Z366" t="s">
        <v>1070</v>
      </c>
      <c r="AA366" t="s">
        <v>2358</v>
      </c>
      <c r="AB366">
        <v>205239</v>
      </c>
      <c r="AC366">
        <v>320021</v>
      </c>
      <c r="AD366">
        <v>334062</v>
      </c>
      <c r="AE366">
        <v>370275</v>
      </c>
      <c r="AF366">
        <v>317393</v>
      </c>
      <c r="AG366">
        <v>286658</v>
      </c>
      <c r="AH366">
        <v>389341</v>
      </c>
      <c r="AI366">
        <v>370098</v>
      </c>
      <c r="AJ366">
        <v>300410</v>
      </c>
      <c r="AK366">
        <v>400114</v>
      </c>
      <c r="AL366">
        <v>380288</v>
      </c>
      <c r="AM366">
        <v>404044</v>
      </c>
    </row>
    <row r="367" spans="1:39" x14ac:dyDescent="0.3">
      <c r="A367" t="s">
        <v>3255</v>
      </c>
      <c r="B367" t="s">
        <v>4398</v>
      </c>
      <c r="C367" t="str">
        <f t="shared" si="56"/>
        <v>PE O-  20:3_22:4:1</v>
      </c>
      <c r="D367" t="str">
        <f t="shared" si="39"/>
        <v xml:space="preserve">  20:3_22:4:1</v>
      </c>
      <c r="E367" t="str" cm="1">
        <f t="array" ref="E367:F367">_xlfn.TEXTSPLIT(D367,"_")</f>
        <v xml:space="preserve">  20:3</v>
      </c>
      <c r="F367" t="str">
        <v>22:4:1</v>
      </c>
      <c r="I367" cm="1">
        <f t="array" ref="I367:J367">IF(ISBLANK(E367), "", VALUE(_xlfn.TEXTSPLIT(E367,":")))</f>
        <v>20</v>
      </c>
      <c r="J367">
        <v>3</v>
      </c>
      <c r="L367" cm="1">
        <f t="array" ref="L367:N367">IF(ISBLANK(F367), "", VALUE(_xlfn.TEXTSPLIT(F367,":")))</f>
        <v>22</v>
      </c>
      <c r="M367">
        <v>4</v>
      </c>
      <c r="N367">
        <v>1</v>
      </c>
      <c r="O367" t="str" cm="1">
        <f t="array" ref="O367">IF(ISBLANK(G367), "", VALUE(_xlfn.TEXTSPLIT(G367,":")))</f>
        <v/>
      </c>
      <c r="Q367" t="str" cm="1">
        <f t="array" ref="Q367">IF(ISBLANK(H367), "", VALUE(_xlfn.TEXTSPLIT(H367,":")))</f>
        <v/>
      </c>
      <c r="S367">
        <f t="shared" si="57"/>
        <v>42</v>
      </c>
      <c r="T367">
        <f t="shared" si="58"/>
        <v>7</v>
      </c>
      <c r="U367">
        <f t="shared" si="59"/>
        <v>1</v>
      </c>
      <c r="V367" t="str">
        <f t="shared" si="60"/>
        <v>:1O</v>
      </c>
      <c r="W367" t="str">
        <f t="shared" si="61"/>
        <v>42:7:1O</v>
      </c>
      <c r="X367" t="str">
        <f t="shared" si="62"/>
        <v>PE O- 42:7:1O</v>
      </c>
      <c r="Y367" t="str">
        <f t="shared" si="63"/>
        <v>PE O-</v>
      </c>
      <c r="Z367" t="s">
        <v>1070</v>
      </c>
      <c r="AA367" t="s">
        <v>3256</v>
      </c>
      <c r="AB367">
        <v>272344</v>
      </c>
      <c r="AC367">
        <v>270566</v>
      </c>
      <c r="AD367">
        <v>507506</v>
      </c>
      <c r="AE367">
        <v>175575</v>
      </c>
      <c r="AF367">
        <v>338317</v>
      </c>
      <c r="AG367">
        <v>263018</v>
      </c>
      <c r="AH367">
        <v>614580</v>
      </c>
      <c r="AI367">
        <v>627076</v>
      </c>
      <c r="AJ367">
        <v>405587</v>
      </c>
      <c r="AK367">
        <v>508323</v>
      </c>
      <c r="AL367">
        <v>524618</v>
      </c>
      <c r="AM367">
        <v>455460</v>
      </c>
    </row>
    <row r="368" spans="1:39" x14ac:dyDescent="0.3">
      <c r="A368" t="s">
        <v>2992</v>
      </c>
      <c r="B368" t="s">
        <v>4353</v>
      </c>
      <c r="C368" t="str">
        <f t="shared" si="56"/>
        <v>PE O-  15:0_22:6:3</v>
      </c>
      <c r="D368" t="str">
        <f t="shared" si="39"/>
        <v xml:space="preserve">  15:0_22:6:3</v>
      </c>
      <c r="E368" t="str" cm="1">
        <f t="array" ref="E368:F368">_xlfn.TEXTSPLIT(D368,"_")</f>
        <v xml:space="preserve">  15:0</v>
      </c>
      <c r="F368" t="str">
        <v>22:6:3</v>
      </c>
      <c r="I368" cm="1">
        <f t="array" ref="I368:J368">IF(ISBLANK(E368), "", VALUE(_xlfn.TEXTSPLIT(E368,":")))</f>
        <v>15</v>
      </c>
      <c r="J368">
        <v>0</v>
      </c>
      <c r="L368" cm="1">
        <f t="array" ref="L368:N368">IF(ISBLANK(F368), "", VALUE(_xlfn.TEXTSPLIT(F368,":")))</f>
        <v>22</v>
      </c>
      <c r="M368">
        <v>6</v>
      </c>
      <c r="N368">
        <v>3</v>
      </c>
      <c r="O368" t="str" cm="1">
        <f t="array" ref="O368">IF(ISBLANK(G368), "", VALUE(_xlfn.TEXTSPLIT(G368,":")))</f>
        <v/>
      </c>
      <c r="Q368" t="str" cm="1">
        <f t="array" ref="Q368">IF(ISBLANK(H368), "", VALUE(_xlfn.TEXTSPLIT(H368,":")))</f>
        <v/>
      </c>
      <c r="S368">
        <f t="shared" si="57"/>
        <v>37</v>
      </c>
      <c r="T368">
        <f t="shared" si="58"/>
        <v>6</v>
      </c>
      <c r="U368">
        <f t="shared" si="59"/>
        <v>3</v>
      </c>
      <c r="V368" t="str">
        <f t="shared" si="60"/>
        <v>:3O</v>
      </c>
      <c r="W368" t="str">
        <f t="shared" si="61"/>
        <v>37:6:3O</v>
      </c>
      <c r="X368" t="str">
        <f t="shared" si="62"/>
        <v>PE O- 37:6:3O</v>
      </c>
      <c r="Y368" t="str">
        <f t="shared" si="63"/>
        <v>PE O-</v>
      </c>
      <c r="Z368" t="s">
        <v>1070</v>
      </c>
      <c r="AA368" t="s">
        <v>2993</v>
      </c>
      <c r="AB368">
        <v>432102</v>
      </c>
      <c r="AC368">
        <v>291780</v>
      </c>
      <c r="AD368">
        <v>317161</v>
      </c>
      <c r="AE368">
        <v>294668</v>
      </c>
      <c r="AF368">
        <v>298434</v>
      </c>
      <c r="AG368">
        <v>213828</v>
      </c>
      <c r="AH368">
        <v>235430</v>
      </c>
      <c r="AI368">
        <v>163789</v>
      </c>
      <c r="AJ368">
        <v>214136</v>
      </c>
      <c r="AK368">
        <v>226571</v>
      </c>
      <c r="AL368">
        <v>197092</v>
      </c>
      <c r="AM368">
        <v>116806</v>
      </c>
    </row>
    <row r="369" spans="1:39" x14ac:dyDescent="0.3">
      <c r="A369" t="s">
        <v>2501</v>
      </c>
      <c r="B369" t="s">
        <v>4399</v>
      </c>
      <c r="C369" t="str">
        <f t="shared" si="56"/>
        <v>PE O-  17:0_18:2:1</v>
      </c>
      <c r="D369" t="str">
        <f t="shared" si="39"/>
        <v xml:space="preserve">  17:0_18:2:1</v>
      </c>
      <c r="E369" t="str" cm="1">
        <f t="array" ref="E369:F369">_xlfn.TEXTSPLIT(D369,"_")</f>
        <v xml:space="preserve">  17:0</v>
      </c>
      <c r="F369" t="str">
        <v>18:2:1</v>
      </c>
      <c r="I369" cm="1">
        <f t="array" ref="I369:J369">IF(ISBLANK(E369), "", VALUE(_xlfn.TEXTSPLIT(E369,":")))</f>
        <v>17</v>
      </c>
      <c r="J369">
        <v>0</v>
      </c>
      <c r="L369" cm="1">
        <f t="array" ref="L369:N369">IF(ISBLANK(F369), "", VALUE(_xlfn.TEXTSPLIT(F369,":")))</f>
        <v>18</v>
      </c>
      <c r="M369">
        <v>2</v>
      </c>
      <c r="N369">
        <v>1</v>
      </c>
      <c r="O369" t="str" cm="1">
        <f t="array" ref="O369">IF(ISBLANK(G369), "", VALUE(_xlfn.TEXTSPLIT(G369,":")))</f>
        <v/>
      </c>
      <c r="Q369" t="str" cm="1">
        <f t="array" ref="Q369">IF(ISBLANK(H369), "", VALUE(_xlfn.TEXTSPLIT(H369,":")))</f>
        <v/>
      </c>
      <c r="S369">
        <f t="shared" si="57"/>
        <v>35</v>
      </c>
      <c r="T369">
        <f t="shared" si="58"/>
        <v>2</v>
      </c>
      <c r="U369">
        <f t="shared" si="59"/>
        <v>1</v>
      </c>
      <c r="V369" t="str">
        <f t="shared" si="60"/>
        <v>:1O</v>
      </c>
      <c r="W369" t="str">
        <f t="shared" si="61"/>
        <v>35:2:1O</v>
      </c>
      <c r="X369" t="str">
        <f t="shared" si="62"/>
        <v>PE O- 35:2:1O</v>
      </c>
      <c r="Y369" t="str">
        <f t="shared" si="63"/>
        <v>PE O-</v>
      </c>
      <c r="Z369" t="s">
        <v>1070</v>
      </c>
      <c r="AA369" t="s">
        <v>2502</v>
      </c>
      <c r="AB369">
        <v>3854576</v>
      </c>
      <c r="AC369">
        <v>5179938</v>
      </c>
      <c r="AD369">
        <v>5402039</v>
      </c>
      <c r="AE369">
        <v>4436642</v>
      </c>
      <c r="AF369">
        <v>4520840</v>
      </c>
      <c r="AG369">
        <v>4793386</v>
      </c>
      <c r="AH369">
        <v>4534330</v>
      </c>
      <c r="AI369">
        <v>4981551</v>
      </c>
      <c r="AJ369">
        <v>4158439</v>
      </c>
      <c r="AK369">
        <v>3826019</v>
      </c>
      <c r="AL369">
        <v>4537729</v>
      </c>
      <c r="AM369">
        <v>4192438</v>
      </c>
    </row>
    <row r="370" spans="1:39" x14ac:dyDescent="0.3">
      <c r="A370" t="s">
        <v>2925</v>
      </c>
      <c r="B370" t="s">
        <v>4400</v>
      </c>
      <c r="C370" t="str">
        <f t="shared" si="56"/>
        <v>PE O-  17:1_22:6:1</v>
      </c>
      <c r="D370" t="str">
        <f t="shared" si="39"/>
        <v xml:space="preserve">  17:1_22:6:1</v>
      </c>
      <c r="E370" t="str" cm="1">
        <f t="array" ref="E370:F370">_xlfn.TEXTSPLIT(D370,"_")</f>
        <v xml:space="preserve">  17:1</v>
      </c>
      <c r="F370" t="str">
        <v>22:6:1</v>
      </c>
      <c r="I370" cm="1">
        <f t="array" ref="I370:J370">IF(ISBLANK(E370), "", VALUE(_xlfn.TEXTSPLIT(E370,":")))</f>
        <v>17</v>
      </c>
      <c r="J370">
        <v>1</v>
      </c>
      <c r="L370" cm="1">
        <f t="array" ref="L370:N370">IF(ISBLANK(F370), "", VALUE(_xlfn.TEXTSPLIT(F370,":")))</f>
        <v>22</v>
      </c>
      <c r="M370">
        <v>6</v>
      </c>
      <c r="N370">
        <v>1</v>
      </c>
      <c r="O370" t="str" cm="1">
        <f t="array" ref="O370">IF(ISBLANK(G370), "", VALUE(_xlfn.TEXTSPLIT(G370,":")))</f>
        <v/>
      </c>
      <c r="Q370" t="str" cm="1">
        <f t="array" ref="Q370">IF(ISBLANK(H370), "", VALUE(_xlfn.TEXTSPLIT(H370,":")))</f>
        <v/>
      </c>
      <c r="S370">
        <f t="shared" si="57"/>
        <v>39</v>
      </c>
      <c r="T370">
        <f t="shared" si="58"/>
        <v>7</v>
      </c>
      <c r="U370">
        <f t="shared" si="59"/>
        <v>1</v>
      </c>
      <c r="V370" t="str">
        <f t="shared" si="60"/>
        <v>:1O</v>
      </c>
      <c r="W370" t="str">
        <f t="shared" si="61"/>
        <v>39:7:1O</v>
      </c>
      <c r="X370" t="str">
        <f t="shared" si="62"/>
        <v>PE O- 39:7:1O</v>
      </c>
      <c r="Y370" t="str">
        <f t="shared" si="63"/>
        <v>PE O-</v>
      </c>
      <c r="Z370" t="s">
        <v>1070</v>
      </c>
      <c r="AA370" t="s">
        <v>2926</v>
      </c>
      <c r="AB370">
        <v>243007</v>
      </c>
      <c r="AC370">
        <v>270748</v>
      </c>
      <c r="AD370">
        <v>390146</v>
      </c>
      <c r="AE370">
        <v>298408</v>
      </c>
      <c r="AF370">
        <v>270471</v>
      </c>
      <c r="AG370">
        <v>238284</v>
      </c>
      <c r="AH370">
        <v>372058</v>
      </c>
      <c r="AI370">
        <v>446389</v>
      </c>
      <c r="AJ370">
        <v>569641</v>
      </c>
      <c r="AK370">
        <v>368270</v>
      </c>
      <c r="AL370">
        <v>366481</v>
      </c>
      <c r="AM370">
        <v>463346</v>
      </c>
    </row>
    <row r="371" spans="1:39" x14ac:dyDescent="0.3">
      <c r="A371" t="s">
        <v>2380</v>
      </c>
      <c r="B371" t="s">
        <v>4308</v>
      </c>
      <c r="C371" t="str">
        <f t="shared" si="56"/>
        <v>PE O-  15:0_18:2:2</v>
      </c>
      <c r="D371" t="str">
        <f t="shared" si="39"/>
        <v xml:space="preserve">  15:0_18:2:2</v>
      </c>
      <c r="E371" t="str" cm="1">
        <f t="array" ref="E371:F371">_xlfn.TEXTSPLIT(D371,"_")</f>
        <v xml:space="preserve">  15:0</v>
      </c>
      <c r="F371" t="str">
        <v>18:2:2</v>
      </c>
      <c r="I371" cm="1">
        <f t="array" ref="I371:J371">IF(ISBLANK(E371), "", VALUE(_xlfn.TEXTSPLIT(E371,":")))</f>
        <v>15</v>
      </c>
      <c r="J371">
        <v>0</v>
      </c>
      <c r="L371" cm="1">
        <f t="array" ref="L371:N371">IF(ISBLANK(F371), "", VALUE(_xlfn.TEXTSPLIT(F371,":")))</f>
        <v>18</v>
      </c>
      <c r="M371">
        <v>2</v>
      </c>
      <c r="N371">
        <v>2</v>
      </c>
      <c r="O371" t="str" cm="1">
        <f t="array" ref="O371">IF(ISBLANK(G371), "", VALUE(_xlfn.TEXTSPLIT(G371,":")))</f>
        <v/>
      </c>
      <c r="Q371" t="str" cm="1">
        <f t="array" ref="Q371">IF(ISBLANK(H371), "", VALUE(_xlfn.TEXTSPLIT(H371,":")))</f>
        <v/>
      </c>
      <c r="S371">
        <f t="shared" si="57"/>
        <v>33</v>
      </c>
      <c r="T371">
        <f t="shared" si="58"/>
        <v>2</v>
      </c>
      <c r="U371">
        <f t="shared" si="59"/>
        <v>2</v>
      </c>
      <c r="V371" t="str">
        <f t="shared" si="60"/>
        <v>:2O</v>
      </c>
      <c r="W371" t="str">
        <f t="shared" si="61"/>
        <v>33:2:2O</v>
      </c>
      <c r="X371" t="str">
        <f t="shared" si="62"/>
        <v>PE O- 33:2:2O</v>
      </c>
      <c r="Y371" t="str">
        <f t="shared" si="63"/>
        <v>PE O-</v>
      </c>
      <c r="Z371" t="s">
        <v>1070</v>
      </c>
      <c r="AA371" t="s">
        <v>2381</v>
      </c>
      <c r="AB371">
        <v>2461183</v>
      </c>
      <c r="AC371">
        <v>1954669</v>
      </c>
      <c r="AD371">
        <v>2001684</v>
      </c>
      <c r="AE371">
        <v>1362522</v>
      </c>
      <c r="AF371">
        <v>2109519</v>
      </c>
      <c r="AG371">
        <v>1363300</v>
      </c>
      <c r="AH371">
        <v>1771255</v>
      </c>
      <c r="AI371">
        <v>2161094</v>
      </c>
      <c r="AJ371">
        <v>2029434</v>
      </c>
      <c r="AK371">
        <v>1869505</v>
      </c>
      <c r="AL371">
        <v>1865864</v>
      </c>
      <c r="AM371">
        <v>1359078</v>
      </c>
    </row>
    <row r="372" spans="1:39" x14ac:dyDescent="0.3">
      <c r="A372" t="s">
        <v>3186</v>
      </c>
      <c r="B372" t="s">
        <v>4362</v>
      </c>
      <c r="C372" t="str">
        <f t="shared" si="56"/>
        <v>PE O-  16:1_22:6:4</v>
      </c>
      <c r="D372" t="str">
        <f t="shared" si="39"/>
        <v xml:space="preserve">  16:1_22:6:4</v>
      </c>
      <c r="E372" t="str" cm="1">
        <f t="array" ref="E372:F372">_xlfn.TEXTSPLIT(D372,"_")</f>
        <v xml:space="preserve">  16:1</v>
      </c>
      <c r="F372" t="str">
        <v>22:6:4</v>
      </c>
      <c r="I372" cm="1">
        <f t="array" ref="I372:J372">IF(ISBLANK(E372), "", VALUE(_xlfn.TEXTSPLIT(E372,":")))</f>
        <v>16</v>
      </c>
      <c r="J372">
        <v>1</v>
      </c>
      <c r="L372" cm="1">
        <f t="array" ref="L372:N372">IF(ISBLANK(F372), "", VALUE(_xlfn.TEXTSPLIT(F372,":")))</f>
        <v>22</v>
      </c>
      <c r="M372">
        <v>6</v>
      </c>
      <c r="N372">
        <v>4</v>
      </c>
      <c r="O372" t="str" cm="1">
        <f t="array" ref="O372">IF(ISBLANK(G372), "", VALUE(_xlfn.TEXTSPLIT(G372,":")))</f>
        <v/>
      </c>
      <c r="Q372" t="str" cm="1">
        <f t="array" ref="Q372">IF(ISBLANK(H372), "", VALUE(_xlfn.TEXTSPLIT(H372,":")))</f>
        <v/>
      </c>
      <c r="S372">
        <f t="shared" si="57"/>
        <v>38</v>
      </c>
      <c r="T372">
        <f t="shared" si="58"/>
        <v>7</v>
      </c>
      <c r="U372">
        <f t="shared" si="59"/>
        <v>4</v>
      </c>
      <c r="V372" t="str">
        <f t="shared" si="60"/>
        <v>:4O</v>
      </c>
      <c r="W372" t="str">
        <f t="shared" si="61"/>
        <v>38:7:4O</v>
      </c>
      <c r="X372" t="str">
        <f t="shared" si="62"/>
        <v>PE O- 38:7:4O</v>
      </c>
      <c r="Y372" t="str">
        <f t="shared" si="63"/>
        <v>PE O-</v>
      </c>
      <c r="Z372" t="s">
        <v>1070</v>
      </c>
      <c r="AA372" t="s">
        <v>3187</v>
      </c>
      <c r="AB372">
        <v>108886</v>
      </c>
      <c r="AC372">
        <v>35250</v>
      </c>
      <c r="AD372">
        <v>0</v>
      </c>
      <c r="AE372">
        <v>0</v>
      </c>
      <c r="AF372">
        <v>0</v>
      </c>
      <c r="AG372">
        <v>50171</v>
      </c>
      <c r="AH372">
        <v>274778</v>
      </c>
      <c r="AI372">
        <v>414915</v>
      </c>
      <c r="AJ372">
        <v>374711</v>
      </c>
      <c r="AK372">
        <v>199837</v>
      </c>
      <c r="AL372">
        <v>289718</v>
      </c>
      <c r="AM372">
        <v>477983</v>
      </c>
    </row>
    <row r="373" spans="1:39" x14ac:dyDescent="0.3">
      <c r="A373" t="s">
        <v>2337</v>
      </c>
      <c r="B373" t="s">
        <v>4401</v>
      </c>
      <c r="C373" t="str">
        <f t="shared" si="56"/>
        <v>PE O-  16:0_18:2:1</v>
      </c>
      <c r="D373" t="str">
        <f t="shared" si="39"/>
        <v xml:space="preserve">  16:0_18:2:1</v>
      </c>
      <c r="E373" t="str" cm="1">
        <f t="array" ref="E373:F373">_xlfn.TEXTSPLIT(D373,"_")</f>
        <v xml:space="preserve">  16:0</v>
      </c>
      <c r="F373" t="str">
        <v>18:2:1</v>
      </c>
      <c r="I373" cm="1">
        <f t="array" ref="I373:J373">IF(ISBLANK(E373), "", VALUE(_xlfn.TEXTSPLIT(E373,":")))</f>
        <v>16</v>
      </c>
      <c r="J373">
        <v>0</v>
      </c>
      <c r="L373" cm="1">
        <f t="array" ref="L373:N373">IF(ISBLANK(F373), "", VALUE(_xlfn.TEXTSPLIT(F373,":")))</f>
        <v>18</v>
      </c>
      <c r="M373">
        <v>2</v>
      </c>
      <c r="N373">
        <v>1</v>
      </c>
      <c r="O373" t="str" cm="1">
        <f t="array" ref="O373">IF(ISBLANK(G373), "", VALUE(_xlfn.TEXTSPLIT(G373,":")))</f>
        <v/>
      </c>
      <c r="Q373" t="str" cm="1">
        <f t="array" ref="Q373">IF(ISBLANK(H373), "", VALUE(_xlfn.TEXTSPLIT(H373,":")))</f>
        <v/>
      </c>
      <c r="S373">
        <f t="shared" si="57"/>
        <v>34</v>
      </c>
      <c r="T373">
        <f t="shared" si="58"/>
        <v>2</v>
      </c>
      <c r="U373">
        <f t="shared" si="59"/>
        <v>1</v>
      </c>
      <c r="V373" t="str">
        <f t="shared" si="60"/>
        <v>:1O</v>
      </c>
      <c r="W373" t="str">
        <f t="shared" si="61"/>
        <v>34:2:1O</v>
      </c>
      <c r="X373" t="str">
        <f t="shared" si="62"/>
        <v>PE O- 34:2:1O</v>
      </c>
      <c r="Y373" t="str">
        <f t="shared" si="63"/>
        <v>PE O-</v>
      </c>
      <c r="Z373" t="s">
        <v>1070</v>
      </c>
      <c r="AA373" t="s">
        <v>2332</v>
      </c>
      <c r="AB373">
        <v>2297922</v>
      </c>
      <c r="AC373">
        <v>2098510</v>
      </c>
      <c r="AD373">
        <v>2440947</v>
      </c>
      <c r="AE373">
        <v>2529113</v>
      </c>
      <c r="AF373">
        <v>2900389</v>
      </c>
      <c r="AG373">
        <v>2794044</v>
      </c>
      <c r="AH373">
        <v>2982815</v>
      </c>
      <c r="AI373">
        <v>2109426</v>
      </c>
      <c r="AJ373">
        <v>2372311</v>
      </c>
      <c r="AK373">
        <v>2734025</v>
      </c>
      <c r="AL373">
        <v>2919304</v>
      </c>
      <c r="AM373">
        <v>2804543</v>
      </c>
    </row>
    <row r="374" spans="1:39" x14ac:dyDescent="0.3">
      <c r="A374" t="s">
        <v>2357</v>
      </c>
      <c r="B374" t="s">
        <v>4361</v>
      </c>
      <c r="C374" t="str">
        <f t="shared" si="56"/>
        <v>PE O-  8:0_22:5:4</v>
      </c>
      <c r="D374" t="str">
        <f t="shared" si="39"/>
        <v xml:space="preserve">  8:0_22:5:4</v>
      </c>
      <c r="E374" t="str" cm="1">
        <f t="array" ref="E374:F374">_xlfn.TEXTSPLIT(D374,"_")</f>
        <v xml:space="preserve">  8:0</v>
      </c>
      <c r="F374" t="str">
        <v>22:5:4</v>
      </c>
      <c r="I374" cm="1">
        <f t="array" ref="I374:J374">IF(ISBLANK(E374), "", VALUE(_xlfn.TEXTSPLIT(E374,":")))</f>
        <v>8</v>
      </c>
      <c r="J374">
        <v>0</v>
      </c>
      <c r="L374" cm="1">
        <f t="array" ref="L374:N374">IF(ISBLANK(F374), "", VALUE(_xlfn.TEXTSPLIT(F374,":")))</f>
        <v>22</v>
      </c>
      <c r="M374">
        <v>5</v>
      </c>
      <c r="N374">
        <v>4</v>
      </c>
      <c r="O374" t="str" cm="1">
        <f t="array" ref="O374">IF(ISBLANK(G374), "", VALUE(_xlfn.TEXTSPLIT(G374,":")))</f>
        <v/>
      </c>
      <c r="Q374" t="str" cm="1">
        <f t="array" ref="Q374">IF(ISBLANK(H374), "", VALUE(_xlfn.TEXTSPLIT(H374,":")))</f>
        <v/>
      </c>
      <c r="S374">
        <f t="shared" si="57"/>
        <v>30</v>
      </c>
      <c r="T374">
        <f t="shared" si="58"/>
        <v>5</v>
      </c>
      <c r="U374">
        <f t="shared" si="59"/>
        <v>4</v>
      </c>
      <c r="V374" t="str">
        <f t="shared" si="60"/>
        <v>:4O</v>
      </c>
      <c r="W374" t="str">
        <f t="shared" si="61"/>
        <v>30:5:4O</v>
      </c>
      <c r="X374" t="str">
        <f t="shared" si="62"/>
        <v>PE O- 30:5:4O</v>
      </c>
      <c r="Y374" t="str">
        <f t="shared" si="63"/>
        <v>PE O-</v>
      </c>
      <c r="Z374" t="s">
        <v>1070</v>
      </c>
      <c r="AA374" t="s">
        <v>2358</v>
      </c>
      <c r="AB374">
        <v>97568</v>
      </c>
      <c r="AC374">
        <v>119345</v>
      </c>
      <c r="AD374">
        <v>122580</v>
      </c>
      <c r="AE374">
        <v>209228</v>
      </c>
      <c r="AF374">
        <v>218802</v>
      </c>
      <c r="AG374">
        <v>206478</v>
      </c>
      <c r="AH374">
        <v>235500</v>
      </c>
      <c r="AI374">
        <v>210874</v>
      </c>
      <c r="AJ374">
        <v>228016</v>
      </c>
      <c r="AK374">
        <v>284377</v>
      </c>
      <c r="AL374">
        <v>296356</v>
      </c>
      <c r="AM374">
        <v>282628</v>
      </c>
    </row>
    <row r="375" spans="1:39" x14ac:dyDescent="0.3">
      <c r="A375" t="s">
        <v>2119</v>
      </c>
      <c r="B375" t="s">
        <v>4402</v>
      </c>
      <c r="C375" t="str">
        <f t="shared" si="56"/>
        <v>PE O-  15:0_18:2:1</v>
      </c>
      <c r="D375" t="str">
        <f t="shared" si="39"/>
        <v xml:space="preserve">  15:0_18:2:1</v>
      </c>
      <c r="E375" t="str" cm="1">
        <f t="array" ref="E375:F375">_xlfn.TEXTSPLIT(D375,"_")</f>
        <v xml:space="preserve">  15:0</v>
      </c>
      <c r="F375" t="str">
        <v>18:2:1</v>
      </c>
      <c r="I375" cm="1">
        <f t="array" ref="I375:J375">IF(ISBLANK(E375), "", VALUE(_xlfn.TEXTSPLIT(E375,":")))</f>
        <v>15</v>
      </c>
      <c r="J375">
        <v>0</v>
      </c>
      <c r="L375" cm="1">
        <f t="array" ref="L375:N375">IF(ISBLANK(F375), "", VALUE(_xlfn.TEXTSPLIT(F375,":")))</f>
        <v>18</v>
      </c>
      <c r="M375">
        <v>2</v>
      </c>
      <c r="N375">
        <v>1</v>
      </c>
      <c r="O375" t="str" cm="1">
        <f t="array" ref="O375">IF(ISBLANK(G375), "", VALUE(_xlfn.TEXTSPLIT(G375,":")))</f>
        <v/>
      </c>
      <c r="Q375" t="str" cm="1">
        <f t="array" ref="Q375">IF(ISBLANK(H375), "", VALUE(_xlfn.TEXTSPLIT(H375,":")))</f>
        <v/>
      </c>
      <c r="S375">
        <f t="shared" si="57"/>
        <v>33</v>
      </c>
      <c r="T375">
        <f t="shared" si="58"/>
        <v>2</v>
      </c>
      <c r="U375">
        <f t="shared" si="59"/>
        <v>1</v>
      </c>
      <c r="V375" t="str">
        <f t="shared" si="60"/>
        <v>:1O</v>
      </c>
      <c r="W375" t="str">
        <f t="shared" si="61"/>
        <v>33:2:1O</v>
      </c>
      <c r="X375" t="str">
        <f t="shared" si="62"/>
        <v>PE O- 33:2:1O</v>
      </c>
      <c r="Y375" t="str">
        <f t="shared" si="63"/>
        <v>PE O-</v>
      </c>
      <c r="Z375" t="s">
        <v>1070</v>
      </c>
      <c r="AA375" t="s">
        <v>2120</v>
      </c>
      <c r="AB375">
        <v>1208566</v>
      </c>
      <c r="AC375">
        <v>1055015</v>
      </c>
      <c r="AD375">
        <v>1204322</v>
      </c>
      <c r="AE375">
        <v>1452880</v>
      </c>
      <c r="AF375">
        <v>1410743</v>
      </c>
      <c r="AG375">
        <v>1869505</v>
      </c>
      <c r="AH375">
        <v>2213749</v>
      </c>
      <c r="AI375">
        <v>1931208</v>
      </c>
      <c r="AJ375">
        <v>1756189</v>
      </c>
      <c r="AK375">
        <v>2240783</v>
      </c>
      <c r="AL375">
        <v>2141655</v>
      </c>
      <c r="AM375">
        <v>2280652</v>
      </c>
    </row>
    <row r="376" spans="1:39" x14ac:dyDescent="0.3">
      <c r="A376" t="s">
        <v>3289</v>
      </c>
      <c r="B376" t="s">
        <v>4309</v>
      </c>
      <c r="C376" t="str">
        <f t="shared" si="56"/>
        <v>PE O-  20:4_22:6:2</v>
      </c>
      <c r="D376" t="str">
        <f t="shared" si="39"/>
        <v xml:space="preserve">  20:4_22:6:2</v>
      </c>
      <c r="E376" t="str" cm="1">
        <f t="array" ref="E376:F376">_xlfn.TEXTSPLIT(D376,"_")</f>
        <v xml:space="preserve">  20:4</v>
      </c>
      <c r="F376" t="str">
        <v>22:6:2</v>
      </c>
      <c r="I376" cm="1">
        <f t="array" ref="I376:J376">IF(ISBLANK(E376), "", VALUE(_xlfn.TEXTSPLIT(E376,":")))</f>
        <v>20</v>
      </c>
      <c r="J376">
        <v>4</v>
      </c>
      <c r="L376" cm="1">
        <f t="array" ref="L376:N376">IF(ISBLANK(F376), "", VALUE(_xlfn.TEXTSPLIT(F376,":")))</f>
        <v>22</v>
      </c>
      <c r="M376">
        <v>6</v>
      </c>
      <c r="N376">
        <v>2</v>
      </c>
      <c r="O376" t="str" cm="1">
        <f t="array" ref="O376">IF(ISBLANK(G376), "", VALUE(_xlfn.TEXTSPLIT(G376,":")))</f>
        <v/>
      </c>
      <c r="Q376" t="str" cm="1">
        <f t="array" ref="Q376">IF(ISBLANK(H376), "", VALUE(_xlfn.TEXTSPLIT(H376,":")))</f>
        <v/>
      </c>
      <c r="S376">
        <f t="shared" si="57"/>
        <v>42</v>
      </c>
      <c r="T376">
        <f t="shared" si="58"/>
        <v>10</v>
      </c>
      <c r="U376">
        <f t="shared" si="59"/>
        <v>2</v>
      </c>
      <c r="V376" t="str">
        <f t="shared" si="60"/>
        <v>:2O</v>
      </c>
      <c r="W376" t="str">
        <f t="shared" si="61"/>
        <v>42:10:2O</v>
      </c>
      <c r="X376" t="str">
        <f t="shared" si="62"/>
        <v>PE O- 42:10:2O</v>
      </c>
      <c r="Y376" t="str">
        <f t="shared" si="63"/>
        <v>PE O-</v>
      </c>
      <c r="Z376" t="s">
        <v>1070</v>
      </c>
      <c r="AA376" t="s">
        <v>3290</v>
      </c>
      <c r="AB376">
        <v>1725303</v>
      </c>
      <c r="AC376">
        <v>1574085</v>
      </c>
      <c r="AD376">
        <v>1547356</v>
      </c>
      <c r="AE376">
        <v>1521265</v>
      </c>
      <c r="AF376">
        <v>1471080</v>
      </c>
      <c r="AG376">
        <v>1759292</v>
      </c>
      <c r="AH376">
        <v>1660483</v>
      </c>
      <c r="AI376">
        <v>1545855</v>
      </c>
      <c r="AJ376">
        <v>1736099</v>
      </c>
      <c r="AK376">
        <v>1541103</v>
      </c>
      <c r="AL376">
        <v>1829031</v>
      </c>
      <c r="AM376">
        <v>1658382</v>
      </c>
    </row>
    <row r="377" spans="1:39" x14ac:dyDescent="0.3">
      <c r="A377" t="s">
        <v>3053</v>
      </c>
      <c r="B377" t="s">
        <v>4310</v>
      </c>
      <c r="C377" t="str">
        <f t="shared" si="56"/>
        <v>PE O-  24:0_14:0:2</v>
      </c>
      <c r="D377" t="str">
        <f t="shared" si="39"/>
        <v xml:space="preserve">  24:0_14:0:2</v>
      </c>
      <c r="E377" t="str" cm="1">
        <f t="array" ref="E377:F377">_xlfn.TEXTSPLIT(D377,"_")</f>
        <v xml:space="preserve">  24:0</v>
      </c>
      <c r="F377" t="str">
        <v>14:0:2</v>
      </c>
      <c r="I377" cm="1">
        <f t="array" ref="I377:J377">IF(ISBLANK(E377), "", VALUE(_xlfn.TEXTSPLIT(E377,":")))</f>
        <v>24</v>
      </c>
      <c r="J377">
        <v>0</v>
      </c>
      <c r="L377" cm="1">
        <f t="array" ref="L377:N377">IF(ISBLANK(F377), "", VALUE(_xlfn.TEXTSPLIT(F377,":")))</f>
        <v>14</v>
      </c>
      <c r="M377">
        <v>0</v>
      </c>
      <c r="N377">
        <v>2</v>
      </c>
      <c r="O377" t="str" cm="1">
        <f t="array" ref="O377">IF(ISBLANK(G377), "", VALUE(_xlfn.TEXTSPLIT(G377,":")))</f>
        <v/>
      </c>
      <c r="Q377" t="str" cm="1">
        <f t="array" ref="Q377">IF(ISBLANK(H377), "", VALUE(_xlfn.TEXTSPLIT(H377,":")))</f>
        <v/>
      </c>
      <c r="S377">
        <f t="shared" si="57"/>
        <v>38</v>
      </c>
      <c r="T377">
        <f t="shared" si="58"/>
        <v>0</v>
      </c>
      <c r="U377">
        <f t="shared" si="59"/>
        <v>2</v>
      </c>
      <c r="V377" t="str">
        <f t="shared" si="60"/>
        <v>:2O</v>
      </c>
      <c r="W377" t="str">
        <f t="shared" si="61"/>
        <v>38:0:2O</v>
      </c>
      <c r="X377" t="str">
        <f t="shared" si="62"/>
        <v>PE O- 38:0:2O</v>
      </c>
      <c r="Y377" t="str">
        <f t="shared" si="63"/>
        <v>PE O-</v>
      </c>
      <c r="Z377" t="s">
        <v>1070</v>
      </c>
      <c r="AA377" t="s">
        <v>3054</v>
      </c>
      <c r="AB377">
        <v>815380</v>
      </c>
      <c r="AC377">
        <v>908907</v>
      </c>
      <c r="AD377">
        <v>888785</v>
      </c>
      <c r="AE377">
        <v>262475</v>
      </c>
      <c r="AF377">
        <v>237595</v>
      </c>
      <c r="AG377">
        <v>217959</v>
      </c>
      <c r="AH377">
        <v>460536</v>
      </c>
      <c r="AI377">
        <v>301863</v>
      </c>
      <c r="AJ377">
        <v>348747</v>
      </c>
      <c r="AK377">
        <v>114694</v>
      </c>
      <c r="AL377">
        <v>85869</v>
      </c>
      <c r="AM377">
        <v>92936</v>
      </c>
    </row>
    <row r="378" spans="1:39" x14ac:dyDescent="0.3">
      <c r="A378" t="s">
        <v>1329</v>
      </c>
      <c r="B378" t="s">
        <v>4311</v>
      </c>
      <c r="C378" t="str">
        <f t="shared" si="56"/>
        <v>PE O-  9:0_18:2:2</v>
      </c>
      <c r="D378" t="str">
        <f t="shared" si="39"/>
        <v xml:space="preserve">  9:0_18:2:2</v>
      </c>
      <c r="E378" t="str" cm="1">
        <f t="array" ref="E378:F378">_xlfn.TEXTSPLIT(D378,"_")</f>
        <v xml:space="preserve">  9:0</v>
      </c>
      <c r="F378" t="str">
        <v>18:2:2</v>
      </c>
      <c r="I378" cm="1">
        <f t="array" ref="I378:J378">IF(ISBLANK(E378), "", VALUE(_xlfn.TEXTSPLIT(E378,":")))</f>
        <v>9</v>
      </c>
      <c r="J378">
        <v>0</v>
      </c>
      <c r="L378" cm="1">
        <f t="array" ref="L378:N378">IF(ISBLANK(F378), "", VALUE(_xlfn.TEXTSPLIT(F378,":")))</f>
        <v>18</v>
      </c>
      <c r="M378">
        <v>2</v>
      </c>
      <c r="N378">
        <v>2</v>
      </c>
      <c r="O378" t="str" cm="1">
        <f t="array" ref="O378">IF(ISBLANK(G378), "", VALUE(_xlfn.TEXTSPLIT(G378,":")))</f>
        <v/>
      </c>
      <c r="Q378" t="str" cm="1">
        <f t="array" ref="Q378">IF(ISBLANK(H378), "", VALUE(_xlfn.TEXTSPLIT(H378,":")))</f>
        <v/>
      </c>
      <c r="S378">
        <f t="shared" si="57"/>
        <v>27</v>
      </c>
      <c r="T378">
        <f t="shared" si="58"/>
        <v>2</v>
      </c>
      <c r="U378">
        <f t="shared" si="59"/>
        <v>2</v>
      </c>
      <c r="V378" t="str">
        <f t="shared" si="60"/>
        <v>:2O</v>
      </c>
      <c r="W378" t="str">
        <f t="shared" si="61"/>
        <v>27:2:2O</v>
      </c>
      <c r="X378" t="str">
        <f t="shared" si="62"/>
        <v>PE O- 27:2:2O</v>
      </c>
      <c r="Y378" t="str">
        <f t="shared" si="63"/>
        <v>PE O-</v>
      </c>
      <c r="Z378" t="s">
        <v>1070</v>
      </c>
      <c r="AA378" t="s">
        <v>1330</v>
      </c>
      <c r="AB378">
        <v>54096</v>
      </c>
      <c r="AC378">
        <v>6313</v>
      </c>
      <c r="AD378">
        <v>5770</v>
      </c>
      <c r="AE378">
        <v>37826</v>
      </c>
      <c r="AF378">
        <v>34297</v>
      </c>
      <c r="AG378">
        <v>33968</v>
      </c>
      <c r="AH378">
        <v>54280</v>
      </c>
      <c r="AI378">
        <v>68118</v>
      </c>
      <c r="AJ378">
        <v>44931</v>
      </c>
      <c r="AK378">
        <v>42301</v>
      </c>
      <c r="AL378">
        <v>65135</v>
      </c>
      <c r="AM378">
        <v>39708</v>
      </c>
    </row>
    <row r="379" spans="1:39" x14ac:dyDescent="0.3">
      <c r="A379" t="s">
        <v>1440</v>
      </c>
      <c r="B379" t="s">
        <v>4403</v>
      </c>
      <c r="C379" t="str">
        <f t="shared" si="56"/>
        <v>PE O-  12:0_17:1:1</v>
      </c>
      <c r="D379" t="str">
        <f t="shared" si="39"/>
        <v xml:space="preserve">  12:0_17:1:1</v>
      </c>
      <c r="E379" t="str" cm="1">
        <f t="array" ref="E379:F379">_xlfn.TEXTSPLIT(D379,"_")</f>
        <v xml:space="preserve">  12:0</v>
      </c>
      <c r="F379" t="str">
        <v>17:1:1</v>
      </c>
      <c r="I379" cm="1">
        <f t="array" ref="I379:J379">IF(ISBLANK(E379), "", VALUE(_xlfn.TEXTSPLIT(E379,":")))</f>
        <v>12</v>
      </c>
      <c r="J379">
        <v>0</v>
      </c>
      <c r="L379" cm="1">
        <f t="array" ref="L379:N379">IF(ISBLANK(F379), "", VALUE(_xlfn.TEXTSPLIT(F379,":")))</f>
        <v>17</v>
      </c>
      <c r="M379">
        <v>1</v>
      </c>
      <c r="N379">
        <v>1</v>
      </c>
      <c r="O379" t="str" cm="1">
        <f t="array" ref="O379">IF(ISBLANK(G379), "", VALUE(_xlfn.TEXTSPLIT(G379,":")))</f>
        <v/>
      </c>
      <c r="Q379" t="str" cm="1">
        <f t="array" ref="Q379">IF(ISBLANK(H379), "", VALUE(_xlfn.TEXTSPLIT(H379,":")))</f>
        <v/>
      </c>
      <c r="S379">
        <f t="shared" si="57"/>
        <v>29</v>
      </c>
      <c r="T379">
        <f t="shared" si="58"/>
        <v>1</v>
      </c>
      <c r="U379">
        <f t="shared" si="59"/>
        <v>1</v>
      </c>
      <c r="V379" t="str">
        <f t="shared" si="60"/>
        <v>:1O</v>
      </c>
      <c r="W379" t="str">
        <f t="shared" si="61"/>
        <v>29:1:1O</v>
      </c>
      <c r="X379" t="str">
        <f t="shared" si="62"/>
        <v>PE O- 29:1:1O</v>
      </c>
      <c r="Y379" t="str">
        <f t="shared" si="63"/>
        <v>PE O-</v>
      </c>
      <c r="Z379" t="s">
        <v>1070</v>
      </c>
      <c r="AA379" t="s">
        <v>186</v>
      </c>
      <c r="AB379">
        <v>1353607</v>
      </c>
      <c r="AC379">
        <v>3822680</v>
      </c>
      <c r="AD379">
        <v>1243507</v>
      </c>
      <c r="AE379">
        <v>3395750</v>
      </c>
      <c r="AF379">
        <v>1777790</v>
      </c>
      <c r="AG379">
        <v>1953793</v>
      </c>
      <c r="AH379">
        <v>22345</v>
      </c>
      <c r="AI379">
        <v>1512036</v>
      </c>
      <c r="AJ379">
        <v>1830777</v>
      </c>
      <c r="AK379">
        <v>1439437</v>
      </c>
      <c r="AL379">
        <v>4538349</v>
      </c>
      <c r="AM379">
        <v>2006283</v>
      </c>
    </row>
    <row r="380" spans="1:39" x14ac:dyDescent="0.3">
      <c r="A380" t="s">
        <v>3137</v>
      </c>
      <c r="B380" t="s">
        <v>4312</v>
      </c>
      <c r="C380" t="str">
        <f t="shared" si="56"/>
        <v>PE O-  18:2_22:6:2</v>
      </c>
      <c r="D380" t="str">
        <f t="shared" si="39"/>
        <v xml:space="preserve">  18:2_22:6:2</v>
      </c>
      <c r="E380" t="str" cm="1">
        <f t="array" ref="E380:F380">_xlfn.TEXTSPLIT(D380,"_")</f>
        <v xml:space="preserve">  18:2</v>
      </c>
      <c r="F380" t="str">
        <v>22:6:2</v>
      </c>
      <c r="I380" cm="1">
        <f t="array" ref="I380:J380">IF(ISBLANK(E380), "", VALUE(_xlfn.TEXTSPLIT(E380,":")))</f>
        <v>18</v>
      </c>
      <c r="J380">
        <v>2</v>
      </c>
      <c r="L380" cm="1">
        <f t="array" ref="L380:N380">IF(ISBLANK(F380), "", VALUE(_xlfn.TEXTSPLIT(F380,":")))</f>
        <v>22</v>
      </c>
      <c r="M380">
        <v>6</v>
      </c>
      <c r="N380">
        <v>2</v>
      </c>
      <c r="O380" t="str" cm="1">
        <f t="array" ref="O380">IF(ISBLANK(G380), "", VALUE(_xlfn.TEXTSPLIT(G380,":")))</f>
        <v/>
      </c>
      <c r="Q380" t="str" cm="1">
        <f t="array" ref="Q380">IF(ISBLANK(H380), "", VALUE(_xlfn.TEXTSPLIT(H380,":")))</f>
        <v/>
      </c>
      <c r="S380">
        <f t="shared" si="57"/>
        <v>40</v>
      </c>
      <c r="T380">
        <f t="shared" si="58"/>
        <v>8</v>
      </c>
      <c r="U380">
        <f t="shared" si="59"/>
        <v>2</v>
      </c>
      <c r="V380" t="str">
        <f t="shared" si="60"/>
        <v>:2O</v>
      </c>
      <c r="W380" t="str">
        <f t="shared" si="61"/>
        <v>40:8:2O</v>
      </c>
      <c r="X380" t="str">
        <f t="shared" si="62"/>
        <v>PE O- 40:8:2O</v>
      </c>
      <c r="Y380" t="str">
        <f t="shared" si="63"/>
        <v>PE O-</v>
      </c>
      <c r="Z380" t="s">
        <v>1070</v>
      </c>
      <c r="AA380" t="s">
        <v>3138</v>
      </c>
      <c r="AB380">
        <v>48626</v>
      </c>
      <c r="AC380">
        <v>24976</v>
      </c>
      <c r="AD380">
        <v>54091</v>
      </c>
      <c r="AE380">
        <v>57313</v>
      </c>
      <c r="AF380">
        <v>57141</v>
      </c>
      <c r="AG380">
        <v>7889</v>
      </c>
      <c r="AH380">
        <v>40648</v>
      </c>
      <c r="AI380">
        <v>34887</v>
      </c>
      <c r="AJ380">
        <v>45458</v>
      </c>
      <c r="AK380">
        <v>40953</v>
      </c>
      <c r="AL380">
        <v>22230</v>
      </c>
      <c r="AM380">
        <v>23064</v>
      </c>
    </row>
    <row r="381" spans="1:39" x14ac:dyDescent="0.3">
      <c r="A381" t="s">
        <v>1530</v>
      </c>
      <c r="B381" t="s">
        <v>4313</v>
      </c>
      <c r="C381" t="str">
        <f t="shared" si="56"/>
        <v>PE O-  9:0_20:4:2</v>
      </c>
      <c r="D381" t="str">
        <f t="shared" si="39"/>
        <v xml:space="preserve">  9:0_20:4:2</v>
      </c>
      <c r="E381" t="str" cm="1">
        <f t="array" ref="E381:F381">_xlfn.TEXTSPLIT(D381,"_")</f>
        <v xml:space="preserve">  9:0</v>
      </c>
      <c r="F381" t="str">
        <v>20:4:2</v>
      </c>
      <c r="I381" cm="1">
        <f t="array" ref="I381:J381">IF(ISBLANK(E381), "", VALUE(_xlfn.TEXTSPLIT(E381,":")))</f>
        <v>9</v>
      </c>
      <c r="J381">
        <v>0</v>
      </c>
      <c r="L381" cm="1">
        <f t="array" ref="L381:N381">IF(ISBLANK(F381), "", VALUE(_xlfn.TEXTSPLIT(F381,":")))</f>
        <v>20</v>
      </c>
      <c r="M381">
        <v>4</v>
      </c>
      <c r="N381">
        <v>2</v>
      </c>
      <c r="O381" t="str" cm="1">
        <f t="array" ref="O381">IF(ISBLANK(G381), "", VALUE(_xlfn.TEXTSPLIT(G381,":")))</f>
        <v/>
      </c>
      <c r="Q381" t="str" cm="1">
        <f t="array" ref="Q381">IF(ISBLANK(H381), "", VALUE(_xlfn.TEXTSPLIT(H381,":")))</f>
        <v/>
      </c>
      <c r="S381">
        <f t="shared" si="57"/>
        <v>29</v>
      </c>
      <c r="T381">
        <f t="shared" si="58"/>
        <v>4</v>
      </c>
      <c r="U381">
        <f t="shared" si="59"/>
        <v>2</v>
      </c>
      <c r="V381" t="str">
        <f t="shared" si="60"/>
        <v>:2O</v>
      </c>
      <c r="W381" t="str">
        <f t="shared" si="61"/>
        <v>29:4:2O</v>
      </c>
      <c r="X381" t="str">
        <f t="shared" si="62"/>
        <v>PE O- 29:4:2O</v>
      </c>
      <c r="Y381" t="str">
        <f t="shared" si="63"/>
        <v>PE O-</v>
      </c>
      <c r="Z381" t="s">
        <v>1070</v>
      </c>
      <c r="AA381" t="s">
        <v>1531</v>
      </c>
      <c r="AB381">
        <v>13555</v>
      </c>
      <c r="AC381">
        <v>16274</v>
      </c>
      <c r="AD381">
        <v>16958</v>
      </c>
      <c r="AE381">
        <v>43532</v>
      </c>
      <c r="AF381">
        <v>28791</v>
      </c>
      <c r="AG381">
        <v>5484</v>
      </c>
      <c r="AH381">
        <v>22788</v>
      </c>
      <c r="AI381">
        <v>58463</v>
      </c>
      <c r="AJ381">
        <v>30078</v>
      </c>
      <c r="AK381">
        <v>63588</v>
      </c>
      <c r="AL381">
        <v>59227</v>
      </c>
      <c r="AM381">
        <v>77731</v>
      </c>
    </row>
    <row r="382" spans="1:39" x14ac:dyDescent="0.3">
      <c r="A382" t="s">
        <v>1935</v>
      </c>
      <c r="B382" t="s">
        <v>4314</v>
      </c>
      <c r="C382" t="str">
        <f t="shared" si="56"/>
        <v>PE O-  14:0_17:2:2</v>
      </c>
      <c r="D382" t="str">
        <f t="shared" si="39"/>
        <v xml:space="preserve">  14:0_17:2:2</v>
      </c>
      <c r="E382" t="str" cm="1">
        <f t="array" ref="E382:F382">_xlfn.TEXTSPLIT(D382,"_")</f>
        <v xml:space="preserve">  14:0</v>
      </c>
      <c r="F382" t="str">
        <v>17:2:2</v>
      </c>
      <c r="I382" cm="1">
        <f t="array" ref="I382:J382">IF(ISBLANK(E382), "", VALUE(_xlfn.TEXTSPLIT(E382,":")))</f>
        <v>14</v>
      </c>
      <c r="J382">
        <v>0</v>
      </c>
      <c r="L382" cm="1">
        <f t="array" ref="L382:N382">IF(ISBLANK(F382), "", VALUE(_xlfn.TEXTSPLIT(F382,":")))</f>
        <v>17</v>
      </c>
      <c r="M382">
        <v>2</v>
      </c>
      <c r="N382">
        <v>2</v>
      </c>
      <c r="O382" t="str" cm="1">
        <f t="array" ref="O382">IF(ISBLANK(G382), "", VALUE(_xlfn.TEXTSPLIT(G382,":")))</f>
        <v/>
      </c>
      <c r="Q382" t="str" cm="1">
        <f t="array" ref="Q382">IF(ISBLANK(H382), "", VALUE(_xlfn.TEXTSPLIT(H382,":")))</f>
        <v/>
      </c>
      <c r="S382">
        <f t="shared" si="57"/>
        <v>31</v>
      </c>
      <c r="T382">
        <f t="shared" si="58"/>
        <v>2</v>
      </c>
      <c r="U382">
        <f t="shared" si="59"/>
        <v>2</v>
      </c>
      <c r="V382" t="str">
        <f t="shared" si="60"/>
        <v>:2O</v>
      </c>
      <c r="W382" t="str">
        <f t="shared" si="61"/>
        <v>31:2:2O</v>
      </c>
      <c r="X382" t="str">
        <f t="shared" si="62"/>
        <v>PE O- 31:2:2O</v>
      </c>
      <c r="Y382" t="str">
        <f t="shared" si="63"/>
        <v>PE O-</v>
      </c>
      <c r="Z382" t="s">
        <v>1070</v>
      </c>
      <c r="AA382" t="s">
        <v>1936</v>
      </c>
      <c r="AB382">
        <v>107304</v>
      </c>
      <c r="AC382">
        <v>159702</v>
      </c>
      <c r="AD382">
        <v>250348</v>
      </c>
      <c r="AE382">
        <v>93518</v>
      </c>
      <c r="AF382">
        <v>102502</v>
      </c>
      <c r="AG382">
        <v>53642</v>
      </c>
      <c r="AH382">
        <v>55855</v>
      </c>
      <c r="AI382">
        <v>0</v>
      </c>
      <c r="AJ382">
        <v>41625</v>
      </c>
      <c r="AK382">
        <v>56271</v>
      </c>
      <c r="AL382">
        <v>80165</v>
      </c>
      <c r="AM382">
        <v>73892</v>
      </c>
    </row>
    <row r="383" spans="1:39" x14ac:dyDescent="0.3">
      <c r="A383" t="s">
        <v>1990</v>
      </c>
      <c r="B383" t="s">
        <v>4315</v>
      </c>
      <c r="C383" t="str">
        <f t="shared" si="56"/>
        <v>PE O-  14:0_17:1:2</v>
      </c>
      <c r="D383" t="str">
        <f t="shared" si="39"/>
        <v xml:space="preserve">  14:0_17:1:2</v>
      </c>
      <c r="E383" t="str" cm="1">
        <f t="array" ref="E383:F383">_xlfn.TEXTSPLIT(D383,"_")</f>
        <v xml:space="preserve">  14:0</v>
      </c>
      <c r="F383" t="str">
        <v>17:1:2</v>
      </c>
      <c r="I383" cm="1">
        <f t="array" ref="I383:J383">IF(ISBLANK(E383), "", VALUE(_xlfn.TEXTSPLIT(E383,":")))</f>
        <v>14</v>
      </c>
      <c r="J383">
        <v>0</v>
      </c>
      <c r="L383" cm="1">
        <f t="array" ref="L383:N383">IF(ISBLANK(F383), "", VALUE(_xlfn.TEXTSPLIT(F383,":")))</f>
        <v>17</v>
      </c>
      <c r="M383">
        <v>1</v>
      </c>
      <c r="N383">
        <v>2</v>
      </c>
      <c r="O383" t="str" cm="1">
        <f t="array" ref="O383">IF(ISBLANK(G383), "", VALUE(_xlfn.TEXTSPLIT(G383,":")))</f>
        <v/>
      </c>
      <c r="Q383" t="str" cm="1">
        <f t="array" ref="Q383">IF(ISBLANK(H383), "", VALUE(_xlfn.TEXTSPLIT(H383,":")))</f>
        <v/>
      </c>
      <c r="S383">
        <f t="shared" si="57"/>
        <v>31</v>
      </c>
      <c r="T383">
        <f t="shared" si="58"/>
        <v>1</v>
      </c>
      <c r="U383">
        <f t="shared" si="59"/>
        <v>2</v>
      </c>
      <c r="V383" t="str">
        <f t="shared" si="60"/>
        <v>:2O</v>
      </c>
      <c r="W383" t="str">
        <f t="shared" si="61"/>
        <v>31:1:2O</v>
      </c>
      <c r="X383" t="str">
        <f t="shared" si="62"/>
        <v>PE O- 31:1:2O</v>
      </c>
      <c r="Y383" t="str">
        <f t="shared" si="63"/>
        <v>PE O-</v>
      </c>
      <c r="Z383" t="s">
        <v>1070</v>
      </c>
      <c r="AA383" t="s">
        <v>1991</v>
      </c>
      <c r="AB383">
        <v>458465</v>
      </c>
      <c r="AC383">
        <v>631994</v>
      </c>
      <c r="AD383">
        <v>614560</v>
      </c>
      <c r="AE383">
        <v>429107</v>
      </c>
      <c r="AF383">
        <v>399426</v>
      </c>
      <c r="AG383">
        <v>537842</v>
      </c>
      <c r="AH383">
        <v>1025079</v>
      </c>
      <c r="AI383">
        <v>837528</v>
      </c>
      <c r="AJ383">
        <v>803252</v>
      </c>
      <c r="AK383">
        <v>940058</v>
      </c>
      <c r="AL383">
        <v>928830</v>
      </c>
      <c r="AM383">
        <v>916826</v>
      </c>
    </row>
    <row r="384" spans="1:39" x14ac:dyDescent="0.3">
      <c r="A384" t="s">
        <v>1476</v>
      </c>
      <c r="B384" t="s">
        <v>4316</v>
      </c>
      <c r="C384" t="str">
        <f t="shared" si="56"/>
        <v>PE O-  10:0_18:1:2</v>
      </c>
      <c r="D384" t="str">
        <f t="shared" si="39"/>
        <v xml:space="preserve">  10:0_18:1:2</v>
      </c>
      <c r="E384" t="str" cm="1">
        <f t="array" ref="E384:F384">_xlfn.TEXTSPLIT(D384,"_")</f>
        <v xml:space="preserve">  10:0</v>
      </c>
      <c r="F384" t="str">
        <v>18:1:2</v>
      </c>
      <c r="I384" cm="1">
        <f t="array" ref="I384:J384">IF(ISBLANK(E384), "", VALUE(_xlfn.TEXTSPLIT(E384,":")))</f>
        <v>10</v>
      </c>
      <c r="J384">
        <v>0</v>
      </c>
      <c r="L384" cm="1">
        <f t="array" ref="L384:N384">IF(ISBLANK(F384), "", VALUE(_xlfn.TEXTSPLIT(F384,":")))</f>
        <v>18</v>
      </c>
      <c r="M384">
        <v>1</v>
      </c>
      <c r="N384">
        <v>2</v>
      </c>
      <c r="O384" t="str" cm="1">
        <f t="array" ref="O384">IF(ISBLANK(G384), "", VALUE(_xlfn.TEXTSPLIT(G384,":")))</f>
        <v/>
      </c>
      <c r="Q384" t="str" cm="1">
        <f t="array" ref="Q384">IF(ISBLANK(H384), "", VALUE(_xlfn.TEXTSPLIT(H384,":")))</f>
        <v/>
      </c>
      <c r="S384">
        <f t="shared" si="57"/>
        <v>28</v>
      </c>
      <c r="T384">
        <f t="shared" si="58"/>
        <v>1</v>
      </c>
      <c r="U384">
        <f t="shared" si="59"/>
        <v>2</v>
      </c>
      <c r="V384" t="str">
        <f t="shared" si="60"/>
        <v>:2O</v>
      </c>
      <c r="W384" t="str">
        <f t="shared" si="61"/>
        <v>28:1:2O</v>
      </c>
      <c r="X384" t="str">
        <f t="shared" si="62"/>
        <v>PE O- 28:1:2O</v>
      </c>
      <c r="Y384" t="str">
        <f t="shared" si="63"/>
        <v>PE O-</v>
      </c>
      <c r="Z384" t="s">
        <v>1070</v>
      </c>
      <c r="AA384" t="s">
        <v>1477</v>
      </c>
      <c r="AB384">
        <v>396210</v>
      </c>
      <c r="AC384">
        <v>591413</v>
      </c>
      <c r="AD384">
        <v>722090</v>
      </c>
      <c r="AE384">
        <v>351960</v>
      </c>
      <c r="AF384">
        <v>407876</v>
      </c>
      <c r="AG384">
        <v>483999</v>
      </c>
      <c r="AH384">
        <v>420958</v>
      </c>
      <c r="AI384">
        <v>513964</v>
      </c>
      <c r="AJ384">
        <v>331965</v>
      </c>
      <c r="AK384">
        <v>363660</v>
      </c>
      <c r="AL384">
        <v>427191</v>
      </c>
      <c r="AM384">
        <v>333092</v>
      </c>
    </row>
    <row r="385" spans="1:39" x14ac:dyDescent="0.3">
      <c r="A385" t="s">
        <v>1607</v>
      </c>
      <c r="B385" t="s">
        <v>4363</v>
      </c>
      <c r="C385" t="str">
        <f t="shared" si="56"/>
        <v>PE O-  9:0_18:2:4</v>
      </c>
      <c r="D385" t="str">
        <f t="shared" si="39"/>
        <v xml:space="preserve">  9:0_18:2:4</v>
      </c>
      <c r="E385" t="str" cm="1">
        <f t="array" ref="E385:F385">_xlfn.TEXTSPLIT(D385,"_")</f>
        <v xml:space="preserve">  9:0</v>
      </c>
      <c r="F385" t="str">
        <v>18:2:4</v>
      </c>
      <c r="I385" cm="1">
        <f t="array" ref="I385:J385">IF(ISBLANK(E385), "", VALUE(_xlfn.TEXTSPLIT(E385,":")))</f>
        <v>9</v>
      </c>
      <c r="J385">
        <v>0</v>
      </c>
      <c r="L385" cm="1">
        <f t="array" ref="L385:N385">IF(ISBLANK(F385), "", VALUE(_xlfn.TEXTSPLIT(F385,":")))</f>
        <v>18</v>
      </c>
      <c r="M385">
        <v>2</v>
      </c>
      <c r="N385">
        <v>4</v>
      </c>
      <c r="O385" t="str" cm="1">
        <f t="array" ref="O385">IF(ISBLANK(G385), "", VALUE(_xlfn.TEXTSPLIT(G385,":")))</f>
        <v/>
      </c>
      <c r="Q385" t="str" cm="1">
        <f t="array" ref="Q385">IF(ISBLANK(H385), "", VALUE(_xlfn.TEXTSPLIT(H385,":")))</f>
        <v/>
      </c>
      <c r="S385">
        <f t="shared" si="57"/>
        <v>27</v>
      </c>
      <c r="T385">
        <f t="shared" si="58"/>
        <v>2</v>
      </c>
      <c r="U385">
        <f t="shared" si="59"/>
        <v>4</v>
      </c>
      <c r="V385" t="str">
        <f t="shared" si="60"/>
        <v>:4O</v>
      </c>
      <c r="W385" t="str">
        <f t="shared" si="61"/>
        <v>27:2:4O</v>
      </c>
      <c r="X385" t="str">
        <f t="shared" si="62"/>
        <v>PE O- 27:2:4O</v>
      </c>
      <c r="Y385" t="str">
        <f t="shared" si="63"/>
        <v>PE O-</v>
      </c>
      <c r="Z385" t="s">
        <v>1070</v>
      </c>
      <c r="AA385" t="s">
        <v>1608</v>
      </c>
      <c r="AB385">
        <v>51030</v>
      </c>
      <c r="AC385">
        <v>59597</v>
      </c>
      <c r="AD385">
        <v>63525</v>
      </c>
      <c r="AE385">
        <v>108358</v>
      </c>
      <c r="AF385">
        <v>19788</v>
      </c>
      <c r="AG385">
        <v>51885</v>
      </c>
      <c r="AH385">
        <v>143193</v>
      </c>
      <c r="AI385">
        <v>101758</v>
      </c>
      <c r="AJ385">
        <v>72063</v>
      </c>
      <c r="AK385">
        <v>156553</v>
      </c>
      <c r="AL385">
        <v>129645</v>
      </c>
      <c r="AM385">
        <v>148678</v>
      </c>
    </row>
    <row r="386" spans="1:39" x14ac:dyDescent="0.3">
      <c r="A386" t="s">
        <v>1202</v>
      </c>
      <c r="B386" t="s">
        <v>4404</v>
      </c>
      <c r="C386" t="str">
        <f t="shared" si="56"/>
        <v>PE O-  9:0_18:2:1</v>
      </c>
      <c r="D386" t="str">
        <f t="shared" si="39"/>
        <v xml:space="preserve">  9:0_18:2:1</v>
      </c>
      <c r="E386" t="str" cm="1">
        <f t="array" ref="E386:F386">_xlfn.TEXTSPLIT(D386,"_")</f>
        <v xml:space="preserve">  9:0</v>
      </c>
      <c r="F386" t="str">
        <v>18:2:1</v>
      </c>
      <c r="I386" cm="1">
        <f t="array" ref="I386:J386">IF(ISBLANK(E386), "", VALUE(_xlfn.TEXTSPLIT(E386,":")))</f>
        <v>9</v>
      </c>
      <c r="J386">
        <v>0</v>
      </c>
      <c r="L386" cm="1">
        <f t="array" ref="L386:N386">IF(ISBLANK(F386), "", VALUE(_xlfn.TEXTSPLIT(F386,":")))</f>
        <v>18</v>
      </c>
      <c r="M386">
        <v>2</v>
      </c>
      <c r="N386">
        <v>1</v>
      </c>
      <c r="O386" t="str" cm="1">
        <f t="array" ref="O386">IF(ISBLANK(G386), "", VALUE(_xlfn.TEXTSPLIT(G386,":")))</f>
        <v/>
      </c>
      <c r="Q386" t="str" cm="1">
        <f t="array" ref="Q386">IF(ISBLANK(H386), "", VALUE(_xlfn.TEXTSPLIT(H386,":")))</f>
        <v/>
      </c>
      <c r="S386">
        <f t="shared" si="57"/>
        <v>27</v>
      </c>
      <c r="T386">
        <f t="shared" si="58"/>
        <v>2</v>
      </c>
      <c r="U386">
        <f t="shared" si="59"/>
        <v>1</v>
      </c>
      <c r="V386" t="str">
        <f t="shared" si="60"/>
        <v>:1O</v>
      </c>
      <c r="W386" t="str">
        <f t="shared" si="61"/>
        <v>27:2:1O</v>
      </c>
      <c r="X386" t="str">
        <f t="shared" si="62"/>
        <v>PE O- 27:2:1O</v>
      </c>
      <c r="Y386" t="str">
        <f t="shared" si="63"/>
        <v>PE O-</v>
      </c>
      <c r="Z386" t="s">
        <v>1070</v>
      </c>
      <c r="AA386" t="s">
        <v>156</v>
      </c>
      <c r="AB386">
        <v>64798</v>
      </c>
      <c r="AC386">
        <v>62846</v>
      </c>
      <c r="AD386">
        <v>97278</v>
      </c>
      <c r="AE386">
        <v>201149</v>
      </c>
      <c r="AF386">
        <v>70824</v>
      </c>
      <c r="AG386">
        <v>214409</v>
      </c>
      <c r="AH386">
        <v>108890</v>
      </c>
      <c r="AI386">
        <v>183500</v>
      </c>
      <c r="AJ386">
        <v>182485</v>
      </c>
      <c r="AK386">
        <v>348329</v>
      </c>
      <c r="AL386">
        <v>401671</v>
      </c>
      <c r="AM386">
        <v>373919</v>
      </c>
    </row>
    <row r="387" spans="1:39" x14ac:dyDescent="0.3">
      <c r="A387" t="s">
        <v>1202</v>
      </c>
      <c r="B387" t="s">
        <v>4404</v>
      </c>
      <c r="C387" t="str">
        <f t="shared" si="56"/>
        <v>PE O-  9:0_18:2:1</v>
      </c>
      <c r="D387" t="str">
        <f t="shared" si="39"/>
        <v xml:space="preserve">  9:0_18:2:1</v>
      </c>
      <c r="E387" t="str" cm="1">
        <f t="array" ref="E387:F387">_xlfn.TEXTSPLIT(D387,"_")</f>
        <v xml:space="preserve">  9:0</v>
      </c>
      <c r="F387" t="str">
        <v>18:2:1</v>
      </c>
      <c r="I387" cm="1">
        <f t="array" ref="I387:J387">IF(ISBLANK(E387), "", VALUE(_xlfn.TEXTSPLIT(E387,":")))</f>
        <v>9</v>
      </c>
      <c r="J387">
        <v>0</v>
      </c>
      <c r="L387" cm="1">
        <f t="array" ref="L387:N387">IF(ISBLANK(F387), "", VALUE(_xlfn.TEXTSPLIT(F387,":")))</f>
        <v>18</v>
      </c>
      <c r="M387">
        <v>2</v>
      </c>
      <c r="N387">
        <v>1</v>
      </c>
      <c r="O387" t="str" cm="1">
        <f t="array" ref="O387">IF(ISBLANK(G387), "", VALUE(_xlfn.TEXTSPLIT(G387,":")))</f>
        <v/>
      </c>
      <c r="Q387" t="str" cm="1">
        <f t="array" ref="Q387">IF(ISBLANK(H387), "", VALUE(_xlfn.TEXTSPLIT(H387,":")))</f>
        <v/>
      </c>
      <c r="S387">
        <f t="shared" si="57"/>
        <v>27</v>
      </c>
      <c r="T387">
        <f t="shared" si="58"/>
        <v>2</v>
      </c>
      <c r="U387">
        <f t="shared" si="59"/>
        <v>1</v>
      </c>
      <c r="V387" t="str">
        <f t="shared" si="60"/>
        <v>:1O</v>
      </c>
      <c r="W387" t="str">
        <f t="shared" si="61"/>
        <v>27:2:1O</v>
      </c>
      <c r="X387" t="str">
        <f t="shared" si="62"/>
        <v>PE O- 27:2:1O</v>
      </c>
      <c r="Y387" t="str">
        <f t="shared" si="63"/>
        <v>PE O-</v>
      </c>
      <c r="Z387" t="s">
        <v>1070</v>
      </c>
      <c r="AA387" t="s">
        <v>156</v>
      </c>
      <c r="AB387">
        <v>41965</v>
      </c>
      <c r="AC387">
        <v>48257</v>
      </c>
      <c r="AD387">
        <v>23974</v>
      </c>
      <c r="AE387">
        <v>75128</v>
      </c>
      <c r="AF387">
        <v>116737</v>
      </c>
      <c r="AG387">
        <v>87502</v>
      </c>
      <c r="AH387">
        <v>58417</v>
      </c>
      <c r="AI387">
        <v>78402</v>
      </c>
      <c r="AJ387">
        <v>97572</v>
      </c>
      <c r="AK387">
        <v>279897</v>
      </c>
      <c r="AL387">
        <v>146080</v>
      </c>
      <c r="AM387">
        <v>390946</v>
      </c>
    </row>
    <row r="388" spans="1:39" x14ac:dyDescent="0.3">
      <c r="A388" t="s">
        <v>2743</v>
      </c>
      <c r="B388" t="s">
        <v>4405</v>
      </c>
      <c r="C388" t="str">
        <f t="shared" si="56"/>
        <v>PE O-  15:0_22:5:1</v>
      </c>
      <c r="D388" t="str">
        <f t="shared" si="39"/>
        <v xml:space="preserve">  15:0_22:5:1</v>
      </c>
      <c r="E388" t="str" cm="1">
        <f t="array" ref="E388:F388">_xlfn.TEXTSPLIT(D388,"_")</f>
        <v xml:space="preserve">  15:0</v>
      </c>
      <c r="F388" t="str">
        <v>22:5:1</v>
      </c>
      <c r="I388" cm="1">
        <f t="array" ref="I388:J388">IF(ISBLANK(E388), "", VALUE(_xlfn.TEXTSPLIT(E388,":")))</f>
        <v>15</v>
      </c>
      <c r="J388">
        <v>0</v>
      </c>
      <c r="L388" cm="1">
        <f t="array" ref="L388:N388">IF(ISBLANK(F388), "", VALUE(_xlfn.TEXTSPLIT(F388,":")))</f>
        <v>22</v>
      </c>
      <c r="M388">
        <v>5</v>
      </c>
      <c r="N388">
        <v>1</v>
      </c>
      <c r="O388" t="str" cm="1">
        <f t="array" ref="O388">IF(ISBLANK(G388), "", VALUE(_xlfn.TEXTSPLIT(G388,":")))</f>
        <v/>
      </c>
      <c r="Q388" t="str" cm="1">
        <f t="array" ref="Q388">IF(ISBLANK(H388), "", VALUE(_xlfn.TEXTSPLIT(H388,":")))</f>
        <v/>
      </c>
      <c r="S388">
        <f t="shared" si="57"/>
        <v>37</v>
      </c>
      <c r="T388">
        <f t="shared" si="58"/>
        <v>5</v>
      </c>
      <c r="U388">
        <f t="shared" si="59"/>
        <v>1</v>
      </c>
      <c r="V388" t="str">
        <f t="shared" si="60"/>
        <v>:1O</v>
      </c>
      <c r="W388" t="str">
        <f t="shared" si="61"/>
        <v>37:5:1O</v>
      </c>
      <c r="X388" t="str">
        <f t="shared" si="62"/>
        <v>PE O- 37:5:1O</v>
      </c>
      <c r="Y388" t="str">
        <f t="shared" si="63"/>
        <v>PE O-</v>
      </c>
      <c r="Z388" t="s">
        <v>1070</v>
      </c>
      <c r="AA388" t="s">
        <v>257</v>
      </c>
      <c r="AB388">
        <v>405774</v>
      </c>
      <c r="AC388">
        <v>595989</v>
      </c>
      <c r="AD388">
        <v>503204</v>
      </c>
      <c r="AE388">
        <v>410924</v>
      </c>
      <c r="AF388">
        <v>398406</v>
      </c>
      <c r="AG388">
        <v>397989</v>
      </c>
      <c r="AH388">
        <v>495464</v>
      </c>
      <c r="AI388">
        <v>237511</v>
      </c>
      <c r="AJ388">
        <v>492303</v>
      </c>
      <c r="AK388">
        <v>379133</v>
      </c>
      <c r="AL388">
        <v>343255</v>
      </c>
      <c r="AM388">
        <v>385672</v>
      </c>
    </row>
    <row r="389" spans="1:39" x14ac:dyDescent="0.3">
      <c r="A389" t="s">
        <v>1425</v>
      </c>
      <c r="B389" t="s">
        <v>4406</v>
      </c>
      <c r="C389" t="str">
        <f t="shared" si="56"/>
        <v>PE O-  12:0_17:2:1</v>
      </c>
      <c r="D389" t="str">
        <f t="shared" si="39"/>
        <v xml:space="preserve">  12:0_17:2:1</v>
      </c>
      <c r="E389" t="str" cm="1">
        <f t="array" ref="E389:F389">_xlfn.TEXTSPLIT(D389,"_")</f>
        <v xml:space="preserve">  12:0</v>
      </c>
      <c r="F389" t="str">
        <v>17:2:1</v>
      </c>
      <c r="I389" cm="1">
        <f t="array" ref="I389:J389">IF(ISBLANK(E389), "", VALUE(_xlfn.TEXTSPLIT(E389,":")))</f>
        <v>12</v>
      </c>
      <c r="J389">
        <v>0</v>
      </c>
      <c r="L389" cm="1">
        <f t="array" ref="L389:N389">IF(ISBLANK(F389), "", VALUE(_xlfn.TEXTSPLIT(F389,":")))</f>
        <v>17</v>
      </c>
      <c r="M389">
        <v>2</v>
      </c>
      <c r="N389">
        <v>1</v>
      </c>
      <c r="O389" t="str" cm="1">
        <f t="array" ref="O389">IF(ISBLANK(G389), "", VALUE(_xlfn.TEXTSPLIT(G389,":")))</f>
        <v/>
      </c>
      <c r="Q389" t="str" cm="1">
        <f t="array" ref="Q389">IF(ISBLANK(H389), "", VALUE(_xlfn.TEXTSPLIT(H389,":")))</f>
        <v/>
      </c>
      <c r="S389">
        <f t="shared" si="57"/>
        <v>29</v>
      </c>
      <c r="T389">
        <f t="shared" si="58"/>
        <v>2</v>
      </c>
      <c r="U389">
        <f t="shared" si="59"/>
        <v>1</v>
      </c>
      <c r="V389" t="str">
        <f t="shared" si="60"/>
        <v>:1O</v>
      </c>
      <c r="W389" t="str">
        <f t="shared" si="61"/>
        <v>29:2:1O</v>
      </c>
      <c r="X389" t="str">
        <f t="shared" si="62"/>
        <v>PE O- 29:2:1O</v>
      </c>
      <c r="Y389" t="str">
        <f t="shared" si="63"/>
        <v>PE O-</v>
      </c>
      <c r="Z389" t="s">
        <v>1070</v>
      </c>
      <c r="AA389" t="s">
        <v>184</v>
      </c>
      <c r="AB389">
        <v>1067247</v>
      </c>
      <c r="AC389">
        <v>999620</v>
      </c>
      <c r="AD389">
        <v>1070009</v>
      </c>
      <c r="AE389">
        <v>1015064</v>
      </c>
      <c r="AF389">
        <v>949409</v>
      </c>
      <c r="AG389">
        <v>1115319</v>
      </c>
      <c r="AH389">
        <v>1130388</v>
      </c>
      <c r="AI389">
        <v>1536969</v>
      </c>
      <c r="AJ389">
        <v>1073341</v>
      </c>
      <c r="AK389">
        <v>1241137</v>
      </c>
      <c r="AL389">
        <v>1239401</v>
      </c>
      <c r="AM389">
        <v>1271635</v>
      </c>
    </row>
    <row r="390" spans="1:39" x14ac:dyDescent="0.3">
      <c r="A390" t="s">
        <v>1434</v>
      </c>
      <c r="B390" t="s">
        <v>4317</v>
      </c>
      <c r="C390" t="str">
        <f t="shared" si="56"/>
        <v>PE O-  10:0_18:2:2</v>
      </c>
      <c r="D390" t="str">
        <f t="shared" si="39"/>
        <v xml:space="preserve">  10:0_18:2:2</v>
      </c>
      <c r="E390" t="str" cm="1">
        <f t="array" ref="E390:F390">_xlfn.TEXTSPLIT(D390,"_")</f>
        <v xml:space="preserve">  10:0</v>
      </c>
      <c r="F390" t="str">
        <v>18:2:2</v>
      </c>
      <c r="I390" cm="1">
        <f t="array" ref="I390:J390">IF(ISBLANK(E390), "", VALUE(_xlfn.TEXTSPLIT(E390,":")))</f>
        <v>10</v>
      </c>
      <c r="J390">
        <v>0</v>
      </c>
      <c r="L390" cm="1">
        <f t="array" ref="L390:N390">IF(ISBLANK(F390), "", VALUE(_xlfn.TEXTSPLIT(F390,":")))</f>
        <v>18</v>
      </c>
      <c r="M390">
        <v>2</v>
      </c>
      <c r="N390">
        <v>2</v>
      </c>
      <c r="O390" t="str" cm="1">
        <f t="array" ref="O390">IF(ISBLANK(G390), "", VALUE(_xlfn.TEXTSPLIT(G390,":")))</f>
        <v/>
      </c>
      <c r="Q390" t="str" cm="1">
        <f t="array" ref="Q390">IF(ISBLANK(H390), "", VALUE(_xlfn.TEXTSPLIT(H390,":")))</f>
        <v/>
      </c>
      <c r="S390">
        <f t="shared" si="57"/>
        <v>28</v>
      </c>
      <c r="T390">
        <f t="shared" si="58"/>
        <v>2</v>
      </c>
      <c r="U390">
        <f t="shared" si="59"/>
        <v>2</v>
      </c>
      <c r="V390" t="str">
        <f t="shared" si="60"/>
        <v>:2O</v>
      </c>
      <c r="W390" t="str">
        <f t="shared" si="61"/>
        <v>28:2:2O</v>
      </c>
      <c r="X390" t="str">
        <f t="shared" si="62"/>
        <v>PE O- 28:2:2O</v>
      </c>
      <c r="Y390" t="str">
        <f t="shared" si="63"/>
        <v>PE O-</v>
      </c>
      <c r="Z390" t="s">
        <v>1070</v>
      </c>
      <c r="AA390" t="s">
        <v>1435</v>
      </c>
      <c r="AB390">
        <v>347830</v>
      </c>
      <c r="AC390">
        <v>289286</v>
      </c>
      <c r="AD390">
        <v>174639</v>
      </c>
      <c r="AE390">
        <v>434349</v>
      </c>
      <c r="AF390">
        <v>345922</v>
      </c>
      <c r="AG390">
        <v>440529</v>
      </c>
      <c r="AH390">
        <v>492078</v>
      </c>
      <c r="AI390">
        <v>433254</v>
      </c>
      <c r="AJ390">
        <v>357602</v>
      </c>
      <c r="AK390">
        <v>518239</v>
      </c>
      <c r="AL390">
        <v>567770</v>
      </c>
      <c r="AM390">
        <v>489323</v>
      </c>
    </row>
    <row r="391" spans="1:39" x14ac:dyDescent="0.3">
      <c r="A391" t="s">
        <v>1476</v>
      </c>
      <c r="B391" t="s">
        <v>4316</v>
      </c>
      <c r="C391" t="str">
        <f t="shared" si="56"/>
        <v>PE O-  10:0_18:1:2</v>
      </c>
      <c r="D391" t="str">
        <f t="shared" si="39"/>
        <v xml:space="preserve">  10:0_18:1:2</v>
      </c>
      <c r="E391" t="str" cm="1">
        <f t="array" ref="E391:F391">_xlfn.TEXTSPLIT(D391,"_")</f>
        <v xml:space="preserve">  10:0</v>
      </c>
      <c r="F391" t="str">
        <v>18:1:2</v>
      </c>
      <c r="I391" cm="1">
        <f t="array" ref="I391:J391">IF(ISBLANK(E391), "", VALUE(_xlfn.TEXTSPLIT(E391,":")))</f>
        <v>10</v>
      </c>
      <c r="J391">
        <v>0</v>
      </c>
      <c r="L391" cm="1">
        <f t="array" ref="L391:N391">IF(ISBLANK(F391), "", VALUE(_xlfn.TEXTSPLIT(F391,":")))</f>
        <v>18</v>
      </c>
      <c r="M391">
        <v>1</v>
      </c>
      <c r="N391">
        <v>2</v>
      </c>
      <c r="O391" t="str" cm="1">
        <f t="array" ref="O391">IF(ISBLANK(G391), "", VALUE(_xlfn.TEXTSPLIT(G391,":")))</f>
        <v/>
      </c>
      <c r="Q391" t="str" cm="1">
        <f t="array" ref="Q391">IF(ISBLANK(H391), "", VALUE(_xlfn.TEXTSPLIT(H391,":")))</f>
        <v/>
      </c>
      <c r="S391">
        <f t="shared" si="57"/>
        <v>28</v>
      </c>
      <c r="T391">
        <f t="shared" si="58"/>
        <v>1</v>
      </c>
      <c r="U391">
        <f t="shared" si="59"/>
        <v>2</v>
      </c>
      <c r="V391" t="str">
        <f t="shared" si="60"/>
        <v>:2O</v>
      </c>
      <c r="W391" t="str">
        <f t="shared" si="61"/>
        <v>28:1:2O</v>
      </c>
      <c r="X391" t="str">
        <f t="shared" si="62"/>
        <v>PE O- 28:1:2O</v>
      </c>
      <c r="Y391" t="str">
        <f t="shared" si="63"/>
        <v>PE O-</v>
      </c>
      <c r="Z391" t="s">
        <v>1070</v>
      </c>
      <c r="AA391" t="s">
        <v>1477</v>
      </c>
      <c r="AB391">
        <v>3636833</v>
      </c>
      <c r="AC391">
        <v>3782779</v>
      </c>
      <c r="AD391">
        <v>3447504</v>
      </c>
      <c r="AE391">
        <v>4413202</v>
      </c>
      <c r="AF391">
        <v>4093572</v>
      </c>
      <c r="AG391">
        <v>4148602</v>
      </c>
      <c r="AH391">
        <v>6062139</v>
      </c>
      <c r="AI391">
        <v>5843382</v>
      </c>
      <c r="AJ391">
        <v>5607225</v>
      </c>
      <c r="AK391">
        <v>6683650</v>
      </c>
      <c r="AL391">
        <v>7682576</v>
      </c>
      <c r="AM391">
        <v>7086676</v>
      </c>
    </row>
    <row r="392" spans="1:39" x14ac:dyDescent="0.3">
      <c r="A392" t="s">
        <v>1777</v>
      </c>
      <c r="B392" t="s">
        <v>4318</v>
      </c>
      <c r="C392" t="str">
        <f t="shared" si="56"/>
        <v>PE O-  12:0_18:1:2</v>
      </c>
      <c r="D392" t="str">
        <f t="shared" si="39"/>
        <v xml:space="preserve">  12:0_18:1:2</v>
      </c>
      <c r="E392" t="str" cm="1">
        <f t="array" ref="E392:F392">_xlfn.TEXTSPLIT(D392,"_")</f>
        <v xml:space="preserve">  12:0</v>
      </c>
      <c r="F392" t="str">
        <v>18:1:2</v>
      </c>
      <c r="I392" cm="1">
        <f t="array" ref="I392:J392">IF(ISBLANK(E392), "", VALUE(_xlfn.TEXTSPLIT(E392,":")))</f>
        <v>12</v>
      </c>
      <c r="J392">
        <v>0</v>
      </c>
      <c r="L392" cm="1">
        <f t="array" ref="L392:N392">IF(ISBLANK(F392), "", VALUE(_xlfn.TEXTSPLIT(F392,":")))</f>
        <v>18</v>
      </c>
      <c r="M392">
        <v>1</v>
      </c>
      <c r="N392">
        <v>2</v>
      </c>
      <c r="O392" t="str" cm="1">
        <f t="array" ref="O392">IF(ISBLANK(G392), "", VALUE(_xlfn.TEXTSPLIT(G392,":")))</f>
        <v/>
      </c>
      <c r="Q392" t="str" cm="1">
        <f t="array" ref="Q392">IF(ISBLANK(H392), "", VALUE(_xlfn.TEXTSPLIT(H392,":")))</f>
        <v/>
      </c>
      <c r="S392">
        <f t="shared" si="57"/>
        <v>30</v>
      </c>
      <c r="T392">
        <f t="shared" si="58"/>
        <v>1</v>
      </c>
      <c r="U392">
        <f t="shared" si="59"/>
        <v>2</v>
      </c>
      <c r="V392" t="str">
        <f t="shared" si="60"/>
        <v>:2O</v>
      </c>
      <c r="W392" t="str">
        <f t="shared" si="61"/>
        <v>30:1:2O</v>
      </c>
      <c r="X392" t="str">
        <f t="shared" si="62"/>
        <v>PE O- 30:1:2O</v>
      </c>
      <c r="Y392" t="str">
        <f t="shared" si="63"/>
        <v>PE O-</v>
      </c>
      <c r="Z392" t="s">
        <v>1070</v>
      </c>
      <c r="AA392" t="s">
        <v>1778</v>
      </c>
      <c r="AB392">
        <v>1784216</v>
      </c>
      <c r="AC392">
        <v>2118660</v>
      </c>
      <c r="AD392">
        <v>2292136</v>
      </c>
      <c r="AE392">
        <v>1540583</v>
      </c>
      <c r="AF392">
        <v>1770513</v>
      </c>
      <c r="AG392">
        <v>1660487</v>
      </c>
      <c r="AH392">
        <v>3140339</v>
      </c>
      <c r="AI392">
        <v>3437355</v>
      </c>
      <c r="AJ392">
        <v>2934908</v>
      </c>
      <c r="AK392">
        <v>2792341</v>
      </c>
      <c r="AL392">
        <v>3029962</v>
      </c>
      <c r="AM392">
        <v>2838485</v>
      </c>
    </row>
    <row r="393" spans="1:39" x14ac:dyDescent="0.3">
      <c r="A393" t="s">
        <v>1368</v>
      </c>
      <c r="B393" t="s">
        <v>4319</v>
      </c>
      <c r="C393" t="str">
        <f t="shared" si="56"/>
        <v>PE O-  9:0_18:1:2</v>
      </c>
      <c r="D393" t="str">
        <f t="shared" si="39"/>
        <v xml:space="preserve">  9:0_18:1:2</v>
      </c>
      <c r="E393" t="str" cm="1">
        <f t="array" ref="E393:F393">_xlfn.TEXTSPLIT(D393,"_")</f>
        <v xml:space="preserve">  9:0</v>
      </c>
      <c r="F393" t="str">
        <v>18:1:2</v>
      </c>
      <c r="I393" cm="1">
        <f t="array" ref="I393:J393">IF(ISBLANK(E393), "", VALUE(_xlfn.TEXTSPLIT(E393,":")))</f>
        <v>9</v>
      </c>
      <c r="J393">
        <v>0</v>
      </c>
      <c r="L393" cm="1">
        <f t="array" ref="L393:N393">IF(ISBLANK(F393), "", VALUE(_xlfn.TEXTSPLIT(F393,":")))</f>
        <v>18</v>
      </c>
      <c r="M393">
        <v>1</v>
      </c>
      <c r="N393">
        <v>2</v>
      </c>
      <c r="O393" t="str" cm="1">
        <f t="array" ref="O393">IF(ISBLANK(G393), "", VALUE(_xlfn.TEXTSPLIT(G393,":")))</f>
        <v/>
      </c>
      <c r="Q393" t="str" cm="1">
        <f t="array" ref="Q393">IF(ISBLANK(H393), "", VALUE(_xlfn.TEXTSPLIT(H393,":")))</f>
        <v/>
      </c>
      <c r="S393">
        <f t="shared" si="57"/>
        <v>27</v>
      </c>
      <c r="T393">
        <f t="shared" si="58"/>
        <v>1</v>
      </c>
      <c r="U393">
        <f t="shared" si="59"/>
        <v>2</v>
      </c>
      <c r="V393" t="str">
        <f t="shared" si="60"/>
        <v>:2O</v>
      </c>
      <c r="W393" t="str">
        <f t="shared" si="61"/>
        <v>27:1:2O</v>
      </c>
      <c r="X393" t="str">
        <f t="shared" si="62"/>
        <v>PE O- 27:1:2O</v>
      </c>
      <c r="Y393" t="str">
        <f t="shared" si="63"/>
        <v>PE O-</v>
      </c>
      <c r="Z393" t="s">
        <v>1070</v>
      </c>
      <c r="AA393" t="s">
        <v>1369</v>
      </c>
      <c r="AB393">
        <v>152410</v>
      </c>
      <c r="AC393">
        <v>160623</v>
      </c>
      <c r="AD393">
        <v>174477</v>
      </c>
      <c r="AE393">
        <v>165897</v>
      </c>
      <c r="AF393">
        <v>155021</v>
      </c>
      <c r="AG393">
        <v>148094</v>
      </c>
      <c r="AH393">
        <v>282575</v>
      </c>
      <c r="AI393">
        <v>287501</v>
      </c>
      <c r="AJ393">
        <v>223552</v>
      </c>
      <c r="AK393">
        <v>295967</v>
      </c>
      <c r="AL393">
        <v>285637</v>
      </c>
      <c r="AM393">
        <v>282131</v>
      </c>
    </row>
    <row r="394" spans="1:39" x14ac:dyDescent="0.3">
      <c r="A394" t="s">
        <v>3244</v>
      </c>
      <c r="B394" t="s">
        <v>4354</v>
      </c>
      <c r="C394" t="str">
        <f t="shared" si="56"/>
        <v>PE O-  18:3_22:6:3</v>
      </c>
      <c r="D394" t="str">
        <f t="shared" si="39"/>
        <v xml:space="preserve">  18:3_22:6:3</v>
      </c>
      <c r="E394" t="str" cm="1">
        <f t="array" ref="E394:F394">_xlfn.TEXTSPLIT(D394,"_")</f>
        <v xml:space="preserve">  18:3</v>
      </c>
      <c r="F394" t="str">
        <v>22:6:3</v>
      </c>
      <c r="I394" cm="1">
        <f t="array" ref="I394:J394">IF(ISBLANK(E394), "", VALUE(_xlfn.TEXTSPLIT(E394,":")))</f>
        <v>18</v>
      </c>
      <c r="J394">
        <v>3</v>
      </c>
      <c r="L394" cm="1">
        <f t="array" ref="L394:N394">IF(ISBLANK(F394), "", VALUE(_xlfn.TEXTSPLIT(F394,":")))</f>
        <v>22</v>
      </c>
      <c r="M394">
        <v>6</v>
      </c>
      <c r="N394">
        <v>3</v>
      </c>
      <c r="O394" t="str" cm="1">
        <f t="array" ref="O394">IF(ISBLANK(G394), "", VALUE(_xlfn.TEXTSPLIT(G394,":")))</f>
        <v/>
      </c>
      <c r="Q394" t="str" cm="1">
        <f t="array" ref="Q394">IF(ISBLANK(H394), "", VALUE(_xlfn.TEXTSPLIT(H394,":")))</f>
        <v/>
      </c>
      <c r="S394">
        <f t="shared" si="57"/>
        <v>40</v>
      </c>
      <c r="T394">
        <f t="shared" si="58"/>
        <v>9</v>
      </c>
      <c r="U394">
        <f t="shared" si="59"/>
        <v>3</v>
      </c>
      <c r="V394" t="str">
        <f t="shared" si="60"/>
        <v>:3O</v>
      </c>
      <c r="W394" t="str">
        <f t="shared" si="61"/>
        <v>40:9:3O</v>
      </c>
      <c r="X394" t="str">
        <f t="shared" si="62"/>
        <v>PE O- 40:9:3O</v>
      </c>
      <c r="Y394" t="str">
        <f t="shared" si="63"/>
        <v>PE O-</v>
      </c>
      <c r="Z394" t="s">
        <v>1070</v>
      </c>
      <c r="AA394" t="s">
        <v>3245</v>
      </c>
      <c r="AB394">
        <v>63223</v>
      </c>
      <c r="AC394">
        <v>110206</v>
      </c>
      <c r="AD394">
        <v>205477</v>
      </c>
      <c r="AE394">
        <v>55333</v>
      </c>
      <c r="AF394">
        <v>58176</v>
      </c>
      <c r="AG394">
        <v>101312</v>
      </c>
      <c r="AH394">
        <v>71761</v>
      </c>
      <c r="AI394">
        <v>73617</v>
      </c>
      <c r="AJ394">
        <v>138981</v>
      </c>
      <c r="AK394">
        <v>82318</v>
      </c>
      <c r="AL394">
        <v>107698</v>
      </c>
      <c r="AM394">
        <v>118674</v>
      </c>
    </row>
    <row r="395" spans="1:39" x14ac:dyDescent="0.3">
      <c r="A395" t="s">
        <v>1777</v>
      </c>
      <c r="B395" t="s">
        <v>4318</v>
      </c>
      <c r="C395" t="str">
        <f t="shared" si="56"/>
        <v>PE O-  12:0_18:1:2</v>
      </c>
      <c r="D395" t="str">
        <f t="shared" si="39"/>
        <v xml:space="preserve">  12:0_18:1:2</v>
      </c>
      <c r="E395" t="str" cm="1">
        <f t="array" ref="E395:F395">_xlfn.TEXTSPLIT(D395,"_")</f>
        <v xml:space="preserve">  12:0</v>
      </c>
      <c r="F395" t="str">
        <v>18:1:2</v>
      </c>
      <c r="I395" cm="1">
        <f t="array" ref="I395:J395">IF(ISBLANK(E395), "", VALUE(_xlfn.TEXTSPLIT(E395,":")))</f>
        <v>12</v>
      </c>
      <c r="J395">
        <v>0</v>
      </c>
      <c r="L395" cm="1">
        <f t="array" ref="L395:N395">IF(ISBLANK(F395), "", VALUE(_xlfn.TEXTSPLIT(F395,":")))</f>
        <v>18</v>
      </c>
      <c r="M395">
        <v>1</v>
      </c>
      <c r="N395">
        <v>2</v>
      </c>
      <c r="O395" t="str" cm="1">
        <f t="array" ref="O395">IF(ISBLANK(G395), "", VALUE(_xlfn.TEXTSPLIT(G395,":")))</f>
        <v/>
      </c>
      <c r="Q395" t="str" cm="1">
        <f t="array" ref="Q395">IF(ISBLANK(H395), "", VALUE(_xlfn.TEXTSPLIT(H395,":")))</f>
        <v/>
      </c>
      <c r="S395">
        <f t="shared" si="57"/>
        <v>30</v>
      </c>
      <c r="T395">
        <f t="shared" si="58"/>
        <v>1</v>
      </c>
      <c r="U395">
        <f t="shared" si="59"/>
        <v>2</v>
      </c>
      <c r="V395" t="str">
        <f t="shared" si="60"/>
        <v>:2O</v>
      </c>
      <c r="W395" t="str">
        <f t="shared" si="61"/>
        <v>30:1:2O</v>
      </c>
      <c r="X395" t="str">
        <f t="shared" si="62"/>
        <v>PE O- 30:1:2O</v>
      </c>
      <c r="Y395" t="str">
        <f t="shared" si="63"/>
        <v>PE O-</v>
      </c>
      <c r="Z395" t="s">
        <v>1070</v>
      </c>
      <c r="AA395" t="s">
        <v>1778</v>
      </c>
      <c r="AB395">
        <v>1461373</v>
      </c>
      <c r="AC395">
        <v>1160460</v>
      </c>
      <c r="AD395">
        <v>1684200</v>
      </c>
      <c r="AE395">
        <v>1286793</v>
      </c>
      <c r="AF395">
        <v>1203964</v>
      </c>
      <c r="AG395">
        <v>1217093</v>
      </c>
      <c r="AH395">
        <v>2183781</v>
      </c>
      <c r="AI395">
        <v>2233964</v>
      </c>
      <c r="AJ395">
        <v>1838138</v>
      </c>
      <c r="AK395">
        <v>2385546</v>
      </c>
      <c r="AL395">
        <v>2608484</v>
      </c>
      <c r="AM395">
        <v>2456201</v>
      </c>
    </row>
    <row r="396" spans="1:39" x14ac:dyDescent="0.3">
      <c r="A396" t="s">
        <v>1990</v>
      </c>
      <c r="B396" t="s">
        <v>4315</v>
      </c>
      <c r="C396" t="str">
        <f t="shared" si="56"/>
        <v>PE O-  14:0_17:1:2</v>
      </c>
      <c r="D396" t="str">
        <f t="shared" si="39"/>
        <v xml:space="preserve">  14:0_17:1:2</v>
      </c>
      <c r="E396" t="str" cm="1">
        <f t="array" ref="E396:F396">_xlfn.TEXTSPLIT(D396,"_")</f>
        <v xml:space="preserve">  14:0</v>
      </c>
      <c r="F396" t="str">
        <v>17:1:2</v>
      </c>
      <c r="I396" cm="1">
        <f t="array" ref="I396:J396">IF(ISBLANK(E396), "", VALUE(_xlfn.TEXTSPLIT(E396,":")))</f>
        <v>14</v>
      </c>
      <c r="J396">
        <v>0</v>
      </c>
      <c r="L396" cm="1">
        <f t="array" ref="L396:N396">IF(ISBLANK(F396), "", VALUE(_xlfn.TEXTSPLIT(F396,":")))</f>
        <v>17</v>
      </c>
      <c r="M396">
        <v>1</v>
      </c>
      <c r="N396">
        <v>2</v>
      </c>
      <c r="O396" t="str" cm="1">
        <f t="array" ref="O396">IF(ISBLANK(G396), "", VALUE(_xlfn.TEXTSPLIT(G396,":")))</f>
        <v/>
      </c>
      <c r="Q396" t="str" cm="1">
        <f t="array" ref="Q396">IF(ISBLANK(H396), "", VALUE(_xlfn.TEXTSPLIT(H396,":")))</f>
        <v/>
      </c>
      <c r="S396">
        <f t="shared" si="57"/>
        <v>31</v>
      </c>
      <c r="T396">
        <f t="shared" si="58"/>
        <v>1</v>
      </c>
      <c r="U396">
        <f t="shared" si="59"/>
        <v>2</v>
      </c>
      <c r="V396" t="str">
        <f t="shared" si="60"/>
        <v>:2O</v>
      </c>
      <c r="W396" t="str">
        <f t="shared" si="61"/>
        <v>31:1:2O</v>
      </c>
      <c r="X396" t="str">
        <f t="shared" si="62"/>
        <v>PE O- 31:1:2O</v>
      </c>
      <c r="Y396" t="str">
        <f t="shared" si="63"/>
        <v>PE O-</v>
      </c>
      <c r="Z396" t="s">
        <v>1070</v>
      </c>
      <c r="AA396" t="s">
        <v>1991</v>
      </c>
      <c r="AB396">
        <v>35353</v>
      </c>
      <c r="AC396">
        <v>78750</v>
      </c>
      <c r="AD396">
        <v>68241</v>
      </c>
      <c r="AE396">
        <v>76343</v>
      </c>
      <c r="AF396">
        <v>73250</v>
      </c>
      <c r="AG396">
        <v>87037</v>
      </c>
      <c r="AH396">
        <v>54740</v>
      </c>
      <c r="AI396">
        <v>52796</v>
      </c>
      <c r="AJ396">
        <v>85672</v>
      </c>
      <c r="AK396">
        <v>90732</v>
      </c>
      <c r="AL396">
        <v>94611</v>
      </c>
      <c r="AM396">
        <v>80401</v>
      </c>
    </row>
    <row r="397" spans="1:39" x14ac:dyDescent="0.3">
      <c r="A397" t="s">
        <v>1202</v>
      </c>
      <c r="B397" t="s">
        <v>4404</v>
      </c>
      <c r="C397" t="str">
        <f t="shared" si="56"/>
        <v>PE O-  9:0_18:2:1</v>
      </c>
      <c r="D397" t="str">
        <f t="shared" si="39"/>
        <v xml:space="preserve">  9:0_18:2:1</v>
      </c>
      <c r="E397" t="str" cm="1">
        <f t="array" ref="E397:F397">_xlfn.TEXTSPLIT(D397,"_")</f>
        <v xml:space="preserve">  9:0</v>
      </c>
      <c r="F397" t="str">
        <v>18:2:1</v>
      </c>
      <c r="I397" cm="1">
        <f t="array" ref="I397:J397">IF(ISBLANK(E397), "", VALUE(_xlfn.TEXTSPLIT(E397,":")))</f>
        <v>9</v>
      </c>
      <c r="J397">
        <v>0</v>
      </c>
      <c r="L397" cm="1">
        <f t="array" ref="L397:N397">IF(ISBLANK(F397), "", VALUE(_xlfn.TEXTSPLIT(F397,":")))</f>
        <v>18</v>
      </c>
      <c r="M397">
        <v>2</v>
      </c>
      <c r="N397">
        <v>1</v>
      </c>
      <c r="O397" t="str" cm="1">
        <f t="array" ref="O397">IF(ISBLANK(G397), "", VALUE(_xlfn.TEXTSPLIT(G397,":")))</f>
        <v/>
      </c>
      <c r="Q397" t="str" cm="1">
        <f t="array" ref="Q397">IF(ISBLANK(H397), "", VALUE(_xlfn.TEXTSPLIT(H397,":")))</f>
        <v/>
      </c>
      <c r="S397">
        <f t="shared" si="57"/>
        <v>27</v>
      </c>
      <c r="T397">
        <f t="shared" si="58"/>
        <v>2</v>
      </c>
      <c r="U397">
        <f t="shared" si="59"/>
        <v>1</v>
      </c>
      <c r="V397" t="str">
        <f t="shared" si="60"/>
        <v>:1O</v>
      </c>
      <c r="W397" t="str">
        <f t="shared" si="61"/>
        <v>27:2:1O</v>
      </c>
      <c r="X397" t="str">
        <f t="shared" si="62"/>
        <v>PE O- 27:2:1O</v>
      </c>
      <c r="Y397" t="str">
        <f t="shared" si="63"/>
        <v>PE O-</v>
      </c>
      <c r="Z397" t="s">
        <v>1070</v>
      </c>
      <c r="AA397" t="s">
        <v>156</v>
      </c>
      <c r="AB397">
        <v>308255</v>
      </c>
      <c r="AC397">
        <v>154190</v>
      </c>
      <c r="AD397">
        <v>276114</v>
      </c>
      <c r="AE397">
        <v>366520</v>
      </c>
      <c r="AF397">
        <v>323404</v>
      </c>
      <c r="AG397">
        <v>284770</v>
      </c>
      <c r="AH397">
        <v>437551</v>
      </c>
      <c r="AI397">
        <v>460838</v>
      </c>
      <c r="AJ397">
        <v>473697</v>
      </c>
      <c r="AK397">
        <v>520030</v>
      </c>
      <c r="AL397">
        <v>519805</v>
      </c>
      <c r="AM397">
        <v>482932</v>
      </c>
    </row>
    <row r="398" spans="1:39" x14ac:dyDescent="0.3">
      <c r="A398" t="s">
        <v>1241</v>
      </c>
      <c r="B398" t="s">
        <v>4320</v>
      </c>
      <c r="C398" t="str">
        <f t="shared" si="56"/>
        <v>PE O-  8:0_18:1:2</v>
      </c>
      <c r="D398" t="str">
        <f t="shared" si="39"/>
        <v xml:space="preserve">  8:0_18:1:2</v>
      </c>
      <c r="E398" t="str" cm="1">
        <f t="array" ref="E398:F398">_xlfn.TEXTSPLIT(D398,"_")</f>
        <v xml:space="preserve">  8:0</v>
      </c>
      <c r="F398" t="str">
        <v>18:1:2</v>
      </c>
      <c r="I398" cm="1">
        <f t="array" ref="I398:J398">IF(ISBLANK(E398), "", VALUE(_xlfn.TEXTSPLIT(E398,":")))</f>
        <v>8</v>
      </c>
      <c r="J398">
        <v>0</v>
      </c>
      <c r="L398" cm="1">
        <f t="array" ref="L398:N398">IF(ISBLANK(F398), "", VALUE(_xlfn.TEXTSPLIT(F398,":")))</f>
        <v>18</v>
      </c>
      <c r="M398">
        <v>1</v>
      </c>
      <c r="N398">
        <v>2</v>
      </c>
      <c r="O398" t="str" cm="1">
        <f t="array" ref="O398">IF(ISBLANK(G398), "", VALUE(_xlfn.TEXTSPLIT(G398,":")))</f>
        <v/>
      </c>
      <c r="Q398" t="str" cm="1">
        <f t="array" ref="Q398">IF(ISBLANK(H398), "", VALUE(_xlfn.TEXTSPLIT(H398,":")))</f>
        <v/>
      </c>
      <c r="S398">
        <f t="shared" si="57"/>
        <v>26</v>
      </c>
      <c r="T398">
        <f t="shared" si="58"/>
        <v>1</v>
      </c>
      <c r="U398">
        <f t="shared" si="59"/>
        <v>2</v>
      </c>
      <c r="V398" t="str">
        <f t="shared" si="60"/>
        <v>:2O</v>
      </c>
      <c r="W398" t="str">
        <f t="shared" si="61"/>
        <v>26:1:2O</v>
      </c>
      <c r="X398" t="str">
        <f t="shared" si="62"/>
        <v>PE O- 26:1:2O</v>
      </c>
      <c r="Y398" t="str">
        <f t="shared" si="63"/>
        <v>PE O-</v>
      </c>
      <c r="Z398" t="s">
        <v>1070</v>
      </c>
      <c r="AA398" t="s">
        <v>1242</v>
      </c>
      <c r="AB398">
        <v>97771</v>
      </c>
      <c r="AC398">
        <v>120021</v>
      </c>
      <c r="AD398">
        <v>111851</v>
      </c>
      <c r="AE398">
        <v>154272</v>
      </c>
      <c r="AF398">
        <v>121450</v>
      </c>
      <c r="AG398">
        <v>111416</v>
      </c>
      <c r="AH398">
        <v>281633</v>
      </c>
      <c r="AI398">
        <v>244695</v>
      </c>
      <c r="AJ398">
        <v>224512</v>
      </c>
      <c r="AK398">
        <v>324634</v>
      </c>
      <c r="AL398">
        <v>301443</v>
      </c>
      <c r="AM398">
        <v>328544</v>
      </c>
    </row>
    <row r="399" spans="1:39" x14ac:dyDescent="0.3">
      <c r="A399" t="s">
        <v>2834</v>
      </c>
      <c r="B399" t="s">
        <v>4407</v>
      </c>
      <c r="C399" t="str">
        <f t="shared" si="56"/>
        <v>PE O-  16:1_22:6:1</v>
      </c>
      <c r="D399" t="str">
        <f t="shared" si="39"/>
        <v xml:space="preserve">  16:1_22:6:1</v>
      </c>
      <c r="E399" t="str" cm="1">
        <f t="array" ref="E399:F399">_xlfn.TEXTSPLIT(D399,"_")</f>
        <v xml:space="preserve">  16:1</v>
      </c>
      <c r="F399" t="str">
        <v>22:6:1</v>
      </c>
      <c r="I399" cm="1">
        <f t="array" ref="I399:J399">IF(ISBLANK(E399), "", VALUE(_xlfn.TEXTSPLIT(E399,":")))</f>
        <v>16</v>
      </c>
      <c r="J399">
        <v>1</v>
      </c>
      <c r="L399" cm="1">
        <f t="array" ref="L399:N399">IF(ISBLANK(F399), "", VALUE(_xlfn.TEXTSPLIT(F399,":")))</f>
        <v>22</v>
      </c>
      <c r="M399">
        <v>6</v>
      </c>
      <c r="N399">
        <v>1</v>
      </c>
      <c r="O399" t="str" cm="1">
        <f t="array" ref="O399">IF(ISBLANK(G399), "", VALUE(_xlfn.TEXTSPLIT(G399,":")))</f>
        <v/>
      </c>
      <c r="Q399" t="str" cm="1">
        <f t="array" ref="Q399">IF(ISBLANK(H399), "", VALUE(_xlfn.TEXTSPLIT(H399,":")))</f>
        <v/>
      </c>
      <c r="S399">
        <f t="shared" si="57"/>
        <v>38</v>
      </c>
      <c r="T399">
        <f t="shared" si="58"/>
        <v>7</v>
      </c>
      <c r="U399">
        <f t="shared" si="59"/>
        <v>1</v>
      </c>
      <c r="V399" t="str">
        <f t="shared" si="60"/>
        <v>:1O</v>
      </c>
      <c r="W399" t="str">
        <f t="shared" si="61"/>
        <v>38:7:1O</v>
      </c>
      <c r="X399" t="str">
        <f t="shared" si="62"/>
        <v>PE O- 38:7:1O</v>
      </c>
      <c r="Y399" t="str">
        <f t="shared" si="63"/>
        <v>PE O-</v>
      </c>
      <c r="Z399" t="s">
        <v>1070</v>
      </c>
      <c r="AA399" t="s">
        <v>2835</v>
      </c>
      <c r="AB399">
        <v>16156</v>
      </c>
      <c r="AC399">
        <v>47624</v>
      </c>
      <c r="AD399">
        <v>86195</v>
      </c>
      <c r="AE399">
        <v>51600</v>
      </c>
      <c r="AF399">
        <v>30216</v>
      </c>
      <c r="AG399">
        <v>50034</v>
      </c>
      <c r="AH399">
        <v>43069</v>
      </c>
      <c r="AI399">
        <v>58140</v>
      </c>
      <c r="AJ399">
        <v>77399</v>
      </c>
      <c r="AK399">
        <v>9920</v>
      </c>
      <c r="AL399">
        <v>33543</v>
      </c>
      <c r="AM399">
        <v>65579</v>
      </c>
    </row>
    <row r="400" spans="1:39" x14ac:dyDescent="0.3">
      <c r="A400" t="s">
        <v>1566</v>
      </c>
      <c r="B400" t="s">
        <v>4321</v>
      </c>
      <c r="C400" t="str">
        <f t="shared" si="56"/>
        <v>PE O-  12:0_17:2:2</v>
      </c>
      <c r="D400" t="str">
        <f t="shared" si="39"/>
        <v xml:space="preserve">  12:0_17:2:2</v>
      </c>
      <c r="E400" t="str" cm="1">
        <f t="array" ref="E400:F400">_xlfn.TEXTSPLIT(D400,"_")</f>
        <v xml:space="preserve">  12:0</v>
      </c>
      <c r="F400" t="str">
        <v>17:2:2</v>
      </c>
      <c r="I400" cm="1">
        <f t="array" ref="I400:J400">IF(ISBLANK(E400), "", VALUE(_xlfn.TEXTSPLIT(E400,":")))</f>
        <v>12</v>
      </c>
      <c r="J400">
        <v>0</v>
      </c>
      <c r="L400" cm="1">
        <f t="array" ref="L400:N400">IF(ISBLANK(F400), "", VALUE(_xlfn.TEXTSPLIT(F400,":")))</f>
        <v>17</v>
      </c>
      <c r="M400">
        <v>2</v>
      </c>
      <c r="N400">
        <v>2</v>
      </c>
      <c r="O400" t="str" cm="1">
        <f t="array" ref="O400">IF(ISBLANK(G400), "", VALUE(_xlfn.TEXTSPLIT(G400,":")))</f>
        <v/>
      </c>
      <c r="Q400" t="str" cm="1">
        <f t="array" ref="Q400">IF(ISBLANK(H400), "", VALUE(_xlfn.TEXTSPLIT(H400,":")))</f>
        <v/>
      </c>
      <c r="S400">
        <f t="shared" si="57"/>
        <v>29</v>
      </c>
      <c r="T400">
        <f t="shared" si="58"/>
        <v>2</v>
      </c>
      <c r="U400">
        <f t="shared" si="59"/>
        <v>2</v>
      </c>
      <c r="V400" t="str">
        <f t="shared" si="60"/>
        <v>:2O</v>
      </c>
      <c r="W400" t="str">
        <f t="shared" si="61"/>
        <v>29:2:2O</v>
      </c>
      <c r="X400" t="str">
        <f t="shared" si="62"/>
        <v>PE O- 29:2:2O</v>
      </c>
      <c r="Y400" t="str">
        <f t="shared" si="63"/>
        <v>PE O-</v>
      </c>
      <c r="Z400" t="s">
        <v>1070</v>
      </c>
      <c r="AA400" t="s">
        <v>1567</v>
      </c>
      <c r="AB400">
        <v>63436</v>
      </c>
      <c r="AC400">
        <v>90363</v>
      </c>
      <c r="AD400">
        <v>82947</v>
      </c>
      <c r="AE400">
        <v>88404</v>
      </c>
      <c r="AF400">
        <v>96312</v>
      </c>
      <c r="AG400">
        <v>113795</v>
      </c>
      <c r="AH400">
        <v>85979</v>
      </c>
      <c r="AI400">
        <v>70649</v>
      </c>
      <c r="AJ400">
        <v>94135</v>
      </c>
      <c r="AK400">
        <v>83710</v>
      </c>
      <c r="AL400">
        <v>63614</v>
      </c>
      <c r="AM400">
        <v>106130</v>
      </c>
    </row>
    <row r="401" spans="1:39" x14ac:dyDescent="0.3">
      <c r="A401" t="s">
        <v>1434</v>
      </c>
      <c r="B401" t="s">
        <v>4317</v>
      </c>
      <c r="C401" t="str">
        <f t="shared" si="56"/>
        <v>PE O-  10:0_18:2:2</v>
      </c>
      <c r="D401" t="str">
        <f t="shared" si="39"/>
        <v xml:space="preserve">  10:0_18:2:2</v>
      </c>
      <c r="E401" t="str" cm="1">
        <f t="array" ref="E401:F401">_xlfn.TEXTSPLIT(D401,"_")</f>
        <v xml:space="preserve">  10:0</v>
      </c>
      <c r="F401" t="str">
        <v>18:2:2</v>
      </c>
      <c r="I401" cm="1">
        <f t="array" ref="I401:J401">IF(ISBLANK(E401), "", VALUE(_xlfn.TEXTSPLIT(E401,":")))</f>
        <v>10</v>
      </c>
      <c r="J401">
        <v>0</v>
      </c>
      <c r="L401" cm="1">
        <f t="array" ref="L401:N401">IF(ISBLANK(F401), "", VALUE(_xlfn.TEXTSPLIT(F401,":")))</f>
        <v>18</v>
      </c>
      <c r="M401">
        <v>2</v>
      </c>
      <c r="N401">
        <v>2</v>
      </c>
      <c r="O401" t="str" cm="1">
        <f t="array" ref="O401">IF(ISBLANK(G401), "", VALUE(_xlfn.TEXTSPLIT(G401,":")))</f>
        <v/>
      </c>
      <c r="Q401" t="str" cm="1">
        <f t="array" ref="Q401">IF(ISBLANK(H401), "", VALUE(_xlfn.TEXTSPLIT(H401,":")))</f>
        <v/>
      </c>
      <c r="S401">
        <f t="shared" si="57"/>
        <v>28</v>
      </c>
      <c r="T401">
        <f t="shared" si="58"/>
        <v>2</v>
      </c>
      <c r="U401">
        <f t="shared" si="59"/>
        <v>2</v>
      </c>
      <c r="V401" t="str">
        <f t="shared" si="60"/>
        <v>:2O</v>
      </c>
      <c r="W401" t="str">
        <f t="shared" si="61"/>
        <v>28:2:2O</v>
      </c>
      <c r="X401" t="str">
        <f t="shared" si="62"/>
        <v>PE O- 28:2:2O</v>
      </c>
      <c r="Y401" t="str">
        <f t="shared" si="63"/>
        <v>PE O-</v>
      </c>
      <c r="Z401" t="s">
        <v>1070</v>
      </c>
      <c r="AA401" t="s">
        <v>1435</v>
      </c>
      <c r="AB401">
        <v>339435</v>
      </c>
      <c r="AC401">
        <v>231362</v>
      </c>
      <c r="AD401">
        <v>227179</v>
      </c>
      <c r="AE401">
        <v>345472</v>
      </c>
      <c r="AF401">
        <v>273111</v>
      </c>
      <c r="AG401">
        <v>314170</v>
      </c>
      <c r="AH401">
        <v>398664</v>
      </c>
      <c r="AI401">
        <v>371935</v>
      </c>
      <c r="AJ401">
        <v>368479</v>
      </c>
      <c r="AK401">
        <v>363581</v>
      </c>
      <c r="AL401">
        <v>344021</v>
      </c>
      <c r="AM401">
        <v>315870</v>
      </c>
    </row>
    <row r="402" spans="1:39" x14ac:dyDescent="0.3">
      <c r="A402" t="s">
        <v>1714</v>
      </c>
      <c r="B402" t="s">
        <v>4322</v>
      </c>
      <c r="C402" t="str">
        <f t="shared" si="56"/>
        <v>PE O-  12:0_18:2:2</v>
      </c>
      <c r="D402" t="str">
        <f t="shared" si="39"/>
        <v xml:space="preserve">  12:0_18:2:2</v>
      </c>
      <c r="E402" t="str" cm="1">
        <f t="array" ref="E402:F402">_xlfn.TEXTSPLIT(D402,"_")</f>
        <v xml:space="preserve">  12:0</v>
      </c>
      <c r="F402" t="str">
        <v>18:2:2</v>
      </c>
      <c r="I402" cm="1">
        <f t="array" ref="I402:J402">IF(ISBLANK(E402), "", VALUE(_xlfn.TEXTSPLIT(E402,":")))</f>
        <v>12</v>
      </c>
      <c r="J402">
        <v>0</v>
      </c>
      <c r="L402" cm="1">
        <f t="array" ref="L402:N402">IF(ISBLANK(F402), "", VALUE(_xlfn.TEXTSPLIT(F402,":")))</f>
        <v>18</v>
      </c>
      <c r="M402">
        <v>2</v>
      </c>
      <c r="N402">
        <v>2</v>
      </c>
      <c r="O402" t="str" cm="1">
        <f t="array" ref="O402">IF(ISBLANK(G402), "", VALUE(_xlfn.TEXTSPLIT(G402,":")))</f>
        <v/>
      </c>
      <c r="Q402" t="str" cm="1">
        <f t="array" ref="Q402">IF(ISBLANK(H402), "", VALUE(_xlfn.TEXTSPLIT(H402,":")))</f>
        <v/>
      </c>
      <c r="S402">
        <f t="shared" si="57"/>
        <v>30</v>
      </c>
      <c r="T402">
        <f t="shared" si="58"/>
        <v>2</v>
      </c>
      <c r="U402">
        <f t="shared" si="59"/>
        <v>2</v>
      </c>
      <c r="V402" t="str">
        <f t="shared" si="60"/>
        <v>:2O</v>
      </c>
      <c r="W402" t="str">
        <f t="shared" si="61"/>
        <v>30:2:2O</v>
      </c>
      <c r="X402" t="str">
        <f t="shared" si="62"/>
        <v>PE O- 30:2:2O</v>
      </c>
      <c r="Y402" t="str">
        <f t="shared" si="63"/>
        <v>PE O-</v>
      </c>
      <c r="Z402" t="s">
        <v>1070</v>
      </c>
      <c r="AA402" t="s">
        <v>1715</v>
      </c>
      <c r="AB402">
        <v>128751</v>
      </c>
      <c r="AC402">
        <v>137386</v>
      </c>
      <c r="AD402">
        <v>174773</v>
      </c>
      <c r="AE402">
        <v>114047</v>
      </c>
      <c r="AF402">
        <v>124291</v>
      </c>
      <c r="AG402">
        <v>112384</v>
      </c>
      <c r="AH402">
        <v>81122</v>
      </c>
      <c r="AI402">
        <v>118586</v>
      </c>
      <c r="AJ402">
        <v>99899</v>
      </c>
      <c r="AK402">
        <v>70363</v>
      </c>
      <c r="AL402">
        <v>95199</v>
      </c>
      <c r="AM402">
        <v>83038</v>
      </c>
    </row>
    <row r="403" spans="1:39" x14ac:dyDescent="0.3">
      <c r="A403" t="s">
        <v>3096</v>
      </c>
      <c r="B403" t="s">
        <v>4306</v>
      </c>
      <c r="C403" t="str">
        <f t="shared" si="56"/>
        <v>PE O-  20:5_20:5:2</v>
      </c>
      <c r="D403" t="str">
        <f t="shared" si="39"/>
        <v xml:space="preserve">  20:5_20:5:2</v>
      </c>
      <c r="E403" t="str" cm="1">
        <f t="array" ref="E403:F403">_xlfn.TEXTSPLIT(D403,"_")</f>
        <v xml:space="preserve">  20:5</v>
      </c>
      <c r="F403" t="str">
        <v>20:5:2</v>
      </c>
      <c r="I403" cm="1">
        <f t="array" ref="I403:J403">IF(ISBLANK(E403), "", VALUE(_xlfn.TEXTSPLIT(E403,":")))</f>
        <v>20</v>
      </c>
      <c r="J403">
        <v>5</v>
      </c>
      <c r="L403" cm="1">
        <f t="array" ref="L403:N403">IF(ISBLANK(F403), "", VALUE(_xlfn.TEXTSPLIT(F403,":")))</f>
        <v>20</v>
      </c>
      <c r="M403">
        <v>5</v>
      </c>
      <c r="N403">
        <v>2</v>
      </c>
      <c r="O403" t="str" cm="1">
        <f t="array" ref="O403">IF(ISBLANK(G403), "", VALUE(_xlfn.TEXTSPLIT(G403,":")))</f>
        <v/>
      </c>
      <c r="Q403" t="str" cm="1">
        <f t="array" ref="Q403">IF(ISBLANK(H403), "", VALUE(_xlfn.TEXTSPLIT(H403,":")))</f>
        <v/>
      </c>
      <c r="S403">
        <f t="shared" si="57"/>
        <v>40</v>
      </c>
      <c r="T403">
        <f t="shared" si="58"/>
        <v>10</v>
      </c>
      <c r="U403">
        <f t="shared" si="59"/>
        <v>2</v>
      </c>
      <c r="V403" t="str">
        <f t="shared" si="60"/>
        <v>:2O</v>
      </c>
      <c r="W403" t="str">
        <f t="shared" si="61"/>
        <v>40:10:2O</v>
      </c>
      <c r="X403" t="str">
        <f t="shared" si="62"/>
        <v>PE O- 40:10:2O</v>
      </c>
      <c r="Y403" t="str">
        <f t="shared" si="63"/>
        <v>PE O-</v>
      </c>
      <c r="Z403" t="s">
        <v>1070</v>
      </c>
      <c r="AA403" t="s">
        <v>3097</v>
      </c>
      <c r="AB403">
        <v>543934</v>
      </c>
      <c r="AC403">
        <v>543534</v>
      </c>
      <c r="AD403">
        <v>288926</v>
      </c>
      <c r="AE403">
        <v>441712</v>
      </c>
      <c r="AF403">
        <v>507804</v>
      </c>
      <c r="AG403">
        <v>582219</v>
      </c>
      <c r="AH403">
        <v>359071</v>
      </c>
      <c r="AI403">
        <v>283962</v>
      </c>
      <c r="AJ403">
        <v>381448</v>
      </c>
      <c r="AK403">
        <v>243131</v>
      </c>
      <c r="AL403">
        <v>567722</v>
      </c>
      <c r="AM403">
        <v>449657</v>
      </c>
    </row>
    <row r="404" spans="1:39" x14ac:dyDescent="0.3">
      <c r="A404" t="s">
        <v>3048</v>
      </c>
      <c r="B404" t="s">
        <v>4355</v>
      </c>
      <c r="C404" t="str">
        <f t="shared" si="56"/>
        <v>PE O-  16:2_22:6:3</v>
      </c>
      <c r="D404" t="str">
        <f t="shared" si="39"/>
        <v xml:space="preserve">  16:2_22:6:3</v>
      </c>
      <c r="E404" t="str" cm="1">
        <f t="array" ref="E404:F404">_xlfn.TEXTSPLIT(D404,"_")</f>
        <v xml:space="preserve">  16:2</v>
      </c>
      <c r="F404" t="str">
        <v>22:6:3</v>
      </c>
      <c r="I404" cm="1">
        <f t="array" ref="I404:J404">IF(ISBLANK(E404), "", VALUE(_xlfn.TEXTSPLIT(E404,":")))</f>
        <v>16</v>
      </c>
      <c r="J404">
        <v>2</v>
      </c>
      <c r="L404" cm="1">
        <f t="array" ref="L404:N404">IF(ISBLANK(F404), "", VALUE(_xlfn.TEXTSPLIT(F404,":")))</f>
        <v>22</v>
      </c>
      <c r="M404">
        <v>6</v>
      </c>
      <c r="N404">
        <v>3</v>
      </c>
      <c r="O404" t="str" cm="1">
        <f t="array" ref="O404">IF(ISBLANK(G404), "", VALUE(_xlfn.TEXTSPLIT(G404,":")))</f>
        <v/>
      </c>
      <c r="Q404" t="str" cm="1">
        <f t="array" ref="Q404">IF(ISBLANK(H404), "", VALUE(_xlfn.TEXTSPLIT(H404,":")))</f>
        <v/>
      </c>
      <c r="S404">
        <f t="shared" si="57"/>
        <v>38</v>
      </c>
      <c r="T404">
        <f t="shared" si="58"/>
        <v>8</v>
      </c>
      <c r="U404">
        <f t="shared" si="59"/>
        <v>3</v>
      </c>
      <c r="V404" t="str">
        <f t="shared" si="60"/>
        <v>:3O</v>
      </c>
      <c r="W404" t="str">
        <f t="shared" si="61"/>
        <v>38:8:3O</v>
      </c>
      <c r="X404" t="str">
        <f t="shared" si="62"/>
        <v>PE O- 38:8:3O</v>
      </c>
      <c r="Y404" t="str">
        <f t="shared" si="63"/>
        <v>PE O-</v>
      </c>
      <c r="Z404" t="s">
        <v>1070</v>
      </c>
      <c r="AA404" t="s">
        <v>3049</v>
      </c>
      <c r="AB404">
        <v>26128</v>
      </c>
      <c r="AC404">
        <v>43847</v>
      </c>
      <c r="AD404">
        <v>20651</v>
      </c>
      <c r="AE404">
        <v>56116</v>
      </c>
      <c r="AF404">
        <v>69063</v>
      </c>
      <c r="AG404">
        <v>44043</v>
      </c>
      <c r="AH404">
        <v>72812</v>
      </c>
      <c r="AI404">
        <v>23199</v>
      </c>
      <c r="AJ404">
        <v>24302</v>
      </c>
      <c r="AK404">
        <v>21478</v>
      </c>
      <c r="AL404">
        <v>36132</v>
      </c>
      <c r="AM404">
        <v>13242</v>
      </c>
    </row>
    <row r="405" spans="1:39" x14ac:dyDescent="0.3">
      <c r="A405" t="s">
        <v>1990</v>
      </c>
      <c r="B405" t="s">
        <v>4315</v>
      </c>
      <c r="C405" t="str">
        <f t="shared" si="56"/>
        <v>PE O-  14:0_17:1:2</v>
      </c>
      <c r="D405" t="str">
        <f t="shared" si="39"/>
        <v xml:space="preserve">  14:0_17:1:2</v>
      </c>
      <c r="E405" t="str" cm="1">
        <f t="array" ref="E405:F405">_xlfn.TEXTSPLIT(D405,"_")</f>
        <v xml:space="preserve">  14:0</v>
      </c>
      <c r="F405" t="str">
        <v>17:1:2</v>
      </c>
      <c r="I405" cm="1">
        <f t="array" ref="I405:J405">IF(ISBLANK(E405), "", VALUE(_xlfn.TEXTSPLIT(E405,":")))</f>
        <v>14</v>
      </c>
      <c r="J405">
        <v>0</v>
      </c>
      <c r="L405" cm="1">
        <f t="array" ref="L405:N405">IF(ISBLANK(F405), "", VALUE(_xlfn.TEXTSPLIT(F405,":")))</f>
        <v>17</v>
      </c>
      <c r="M405">
        <v>1</v>
      </c>
      <c r="N405">
        <v>2</v>
      </c>
      <c r="O405" t="str" cm="1">
        <f t="array" ref="O405">IF(ISBLANK(G405), "", VALUE(_xlfn.TEXTSPLIT(G405,":")))</f>
        <v/>
      </c>
      <c r="Q405" t="str" cm="1">
        <f t="array" ref="Q405">IF(ISBLANK(H405), "", VALUE(_xlfn.TEXTSPLIT(H405,":")))</f>
        <v/>
      </c>
      <c r="S405">
        <f t="shared" si="57"/>
        <v>31</v>
      </c>
      <c r="T405">
        <f t="shared" si="58"/>
        <v>1</v>
      </c>
      <c r="U405">
        <f t="shared" si="59"/>
        <v>2</v>
      </c>
      <c r="V405" t="str">
        <f t="shared" si="60"/>
        <v>:2O</v>
      </c>
      <c r="W405" t="str">
        <f t="shared" si="61"/>
        <v>31:1:2O</v>
      </c>
      <c r="X405" t="str">
        <f t="shared" si="62"/>
        <v>PE O- 31:1:2O</v>
      </c>
      <c r="Y405" t="str">
        <f t="shared" si="63"/>
        <v>PE O-</v>
      </c>
      <c r="Z405" t="s">
        <v>1070</v>
      </c>
      <c r="AA405" t="s">
        <v>1991</v>
      </c>
      <c r="AB405">
        <v>27137</v>
      </c>
      <c r="AC405">
        <v>32911</v>
      </c>
      <c r="AD405">
        <v>6998</v>
      </c>
      <c r="AE405">
        <v>57167</v>
      </c>
      <c r="AF405">
        <v>47058</v>
      </c>
      <c r="AG405">
        <v>86824</v>
      </c>
      <c r="AH405">
        <v>41635</v>
      </c>
      <c r="AI405">
        <v>21702</v>
      </c>
      <c r="AJ405">
        <v>32070</v>
      </c>
      <c r="AK405">
        <v>66502</v>
      </c>
      <c r="AL405">
        <v>104718</v>
      </c>
      <c r="AM405">
        <v>98886</v>
      </c>
    </row>
    <row r="406" spans="1:39" x14ac:dyDescent="0.3">
      <c r="A406" t="s">
        <v>2440</v>
      </c>
      <c r="B406" t="s">
        <v>4408</v>
      </c>
      <c r="C406" t="str">
        <f t="shared" si="56"/>
        <v>PE O-  15:0_20:5:1</v>
      </c>
      <c r="D406" t="str">
        <f t="shared" si="39"/>
        <v xml:space="preserve">  15:0_20:5:1</v>
      </c>
      <c r="E406" t="str" cm="1">
        <f t="array" ref="E406:F406">_xlfn.TEXTSPLIT(D406,"_")</f>
        <v xml:space="preserve">  15:0</v>
      </c>
      <c r="F406" t="str">
        <v>20:5:1</v>
      </c>
      <c r="I406" cm="1">
        <f t="array" ref="I406:J406">IF(ISBLANK(E406), "", VALUE(_xlfn.TEXTSPLIT(E406,":")))</f>
        <v>15</v>
      </c>
      <c r="J406">
        <v>0</v>
      </c>
      <c r="L406" cm="1">
        <f t="array" ref="L406:N406">IF(ISBLANK(F406), "", VALUE(_xlfn.TEXTSPLIT(F406,":")))</f>
        <v>20</v>
      </c>
      <c r="M406">
        <v>5</v>
      </c>
      <c r="N406">
        <v>1</v>
      </c>
      <c r="O406" t="str" cm="1">
        <f t="array" ref="O406">IF(ISBLANK(G406), "", VALUE(_xlfn.TEXTSPLIT(G406,":")))</f>
        <v/>
      </c>
      <c r="Q406" t="str" cm="1">
        <f t="array" ref="Q406">IF(ISBLANK(H406), "", VALUE(_xlfn.TEXTSPLIT(H406,":")))</f>
        <v/>
      </c>
      <c r="S406">
        <f t="shared" si="57"/>
        <v>35</v>
      </c>
      <c r="T406">
        <f t="shared" si="58"/>
        <v>5</v>
      </c>
      <c r="U406">
        <f t="shared" si="59"/>
        <v>1</v>
      </c>
      <c r="V406" t="str">
        <f t="shared" si="60"/>
        <v>:1O</v>
      </c>
      <c r="W406" t="str">
        <f t="shared" si="61"/>
        <v>35:5:1O</v>
      </c>
      <c r="X406" t="str">
        <f t="shared" si="62"/>
        <v>PE O- 35:5:1O</v>
      </c>
      <c r="Y406" t="str">
        <f t="shared" si="63"/>
        <v>PE O-</v>
      </c>
      <c r="Z406" t="s">
        <v>1070</v>
      </c>
      <c r="AA406" t="s">
        <v>247</v>
      </c>
      <c r="AB406">
        <v>4091501</v>
      </c>
      <c r="AC406">
        <v>4096698</v>
      </c>
      <c r="AD406">
        <v>4352574</v>
      </c>
      <c r="AE406">
        <v>4013235</v>
      </c>
      <c r="AF406">
        <v>4294742</v>
      </c>
      <c r="AG406">
        <v>4879576</v>
      </c>
      <c r="AH406">
        <v>4551046</v>
      </c>
      <c r="AI406">
        <v>4051795</v>
      </c>
      <c r="AJ406">
        <v>4402251</v>
      </c>
      <c r="AK406">
        <v>4166126</v>
      </c>
      <c r="AL406">
        <v>4210572</v>
      </c>
      <c r="AM406">
        <v>3628509</v>
      </c>
    </row>
    <row r="407" spans="1:39" x14ac:dyDescent="0.3">
      <c r="A407" t="s">
        <v>1387</v>
      </c>
      <c r="B407" t="s">
        <v>4409</v>
      </c>
      <c r="C407" t="str">
        <f t="shared" si="56"/>
        <v>PE O-  9:0_20:5:1</v>
      </c>
      <c r="D407" t="str">
        <f t="shared" si="39"/>
        <v xml:space="preserve">  9:0_20:5:1</v>
      </c>
      <c r="E407" t="str" cm="1">
        <f t="array" ref="E407:F407">_xlfn.TEXTSPLIT(D407,"_")</f>
        <v xml:space="preserve">  9:0</v>
      </c>
      <c r="F407" t="str">
        <v>20:5:1</v>
      </c>
      <c r="I407" cm="1">
        <f t="array" ref="I407:J407">IF(ISBLANK(E407), "", VALUE(_xlfn.TEXTSPLIT(E407,":")))</f>
        <v>9</v>
      </c>
      <c r="J407">
        <v>0</v>
      </c>
      <c r="L407" cm="1">
        <f t="array" ref="L407:N407">IF(ISBLANK(F407), "", VALUE(_xlfn.TEXTSPLIT(F407,":")))</f>
        <v>20</v>
      </c>
      <c r="M407">
        <v>5</v>
      </c>
      <c r="N407">
        <v>1</v>
      </c>
      <c r="O407" t="str" cm="1">
        <f t="array" ref="O407">IF(ISBLANK(G407), "", VALUE(_xlfn.TEXTSPLIT(G407,":")))</f>
        <v/>
      </c>
      <c r="Q407" t="str" cm="1">
        <f t="array" ref="Q407">IF(ISBLANK(H407), "", VALUE(_xlfn.TEXTSPLIT(H407,":")))</f>
        <v/>
      </c>
      <c r="S407">
        <f t="shared" si="57"/>
        <v>29</v>
      </c>
      <c r="T407">
        <f t="shared" si="58"/>
        <v>5</v>
      </c>
      <c r="U407">
        <f t="shared" si="59"/>
        <v>1</v>
      </c>
      <c r="V407" t="str">
        <f t="shared" si="60"/>
        <v>:1O</v>
      </c>
      <c r="W407" t="str">
        <f t="shared" si="61"/>
        <v>29:5:1O</v>
      </c>
      <c r="X407" t="str">
        <f t="shared" si="62"/>
        <v>PE O- 29:5:1O</v>
      </c>
      <c r="Y407" t="str">
        <f t="shared" si="63"/>
        <v>PE O-</v>
      </c>
      <c r="Z407" t="s">
        <v>1070</v>
      </c>
      <c r="AA407" t="s">
        <v>1388</v>
      </c>
      <c r="AB407">
        <v>36497</v>
      </c>
      <c r="AC407">
        <v>42357</v>
      </c>
      <c r="AD407">
        <v>55638</v>
      </c>
      <c r="AE407">
        <v>50935</v>
      </c>
      <c r="AF407">
        <v>64008</v>
      </c>
      <c r="AG407">
        <v>46372</v>
      </c>
      <c r="AH407">
        <v>55060</v>
      </c>
      <c r="AI407">
        <v>59630</v>
      </c>
      <c r="AJ407">
        <v>31234</v>
      </c>
      <c r="AK407">
        <v>55383</v>
      </c>
      <c r="AL407">
        <v>77904</v>
      </c>
      <c r="AM407">
        <v>23445</v>
      </c>
    </row>
    <row r="408" spans="1:39" x14ac:dyDescent="0.3">
      <c r="A408" t="s">
        <v>1971</v>
      </c>
      <c r="B408" t="s">
        <v>4364</v>
      </c>
      <c r="C408" t="str">
        <f t="shared" si="56"/>
        <v>PE O-  9:0_20:3:4</v>
      </c>
      <c r="D408" t="str">
        <f t="shared" si="39"/>
        <v xml:space="preserve">  9:0_20:3:4</v>
      </c>
      <c r="E408" t="str" cm="1">
        <f t="array" ref="E408:F408">_xlfn.TEXTSPLIT(D408,"_")</f>
        <v xml:space="preserve">  9:0</v>
      </c>
      <c r="F408" t="str">
        <v>20:3:4</v>
      </c>
      <c r="I408" cm="1">
        <f t="array" ref="I408:J408">IF(ISBLANK(E408), "", VALUE(_xlfn.TEXTSPLIT(E408,":")))</f>
        <v>9</v>
      </c>
      <c r="J408">
        <v>0</v>
      </c>
      <c r="L408" cm="1">
        <f t="array" ref="L408:N408">IF(ISBLANK(F408), "", VALUE(_xlfn.TEXTSPLIT(F408,":")))</f>
        <v>20</v>
      </c>
      <c r="M408">
        <v>3</v>
      </c>
      <c r="N408">
        <v>4</v>
      </c>
      <c r="O408" t="str" cm="1">
        <f t="array" ref="O408">IF(ISBLANK(G408), "", VALUE(_xlfn.TEXTSPLIT(G408,":")))</f>
        <v/>
      </c>
      <c r="Q408" t="str" cm="1">
        <f t="array" ref="Q408">IF(ISBLANK(H408), "", VALUE(_xlfn.TEXTSPLIT(H408,":")))</f>
        <v/>
      </c>
      <c r="S408">
        <f t="shared" si="57"/>
        <v>29</v>
      </c>
      <c r="T408">
        <f t="shared" si="58"/>
        <v>3</v>
      </c>
      <c r="U408">
        <f t="shared" si="59"/>
        <v>4</v>
      </c>
      <c r="V408" t="str">
        <f t="shared" si="60"/>
        <v>:4O</v>
      </c>
      <c r="W408" t="str">
        <f t="shared" si="61"/>
        <v>29:3:4O</v>
      </c>
      <c r="X408" t="str">
        <f t="shared" si="62"/>
        <v>PE O- 29:3:4O</v>
      </c>
      <c r="Y408" t="str">
        <f t="shared" si="63"/>
        <v>PE O-</v>
      </c>
      <c r="Z408" t="s">
        <v>1070</v>
      </c>
      <c r="AA408" t="s">
        <v>1972</v>
      </c>
      <c r="AB408">
        <v>424460</v>
      </c>
      <c r="AC408">
        <v>375734</v>
      </c>
      <c r="AD408">
        <v>276907</v>
      </c>
      <c r="AE408">
        <v>574451</v>
      </c>
      <c r="AF408">
        <v>483505</v>
      </c>
      <c r="AG408">
        <v>472055</v>
      </c>
      <c r="AH408">
        <v>585508</v>
      </c>
      <c r="AI408">
        <v>446187</v>
      </c>
      <c r="AJ408">
        <v>526485</v>
      </c>
      <c r="AK408">
        <v>596664</v>
      </c>
      <c r="AL408">
        <v>589285</v>
      </c>
      <c r="AM408">
        <v>583992</v>
      </c>
    </row>
    <row r="409" spans="1:39" x14ac:dyDescent="0.3">
      <c r="A409" t="s">
        <v>2380</v>
      </c>
      <c r="B409" t="s">
        <v>4308</v>
      </c>
      <c r="C409" t="str">
        <f t="shared" ref="C409:C472" si="64">IF( ISNUMBER( SEARCH("w/o MS2",B409)), SUBSTITUTE(B409,"w/o MS2: ",""), " ")</f>
        <v>PE O-  15:0_18:2:2</v>
      </c>
      <c r="D409" t="str">
        <f t="shared" si="39"/>
        <v xml:space="preserve">  15:0_18:2:2</v>
      </c>
      <c r="E409" t="str" cm="1">
        <f t="array" ref="E409:F409">_xlfn.TEXTSPLIT(D409,"_")</f>
        <v xml:space="preserve">  15:0</v>
      </c>
      <c r="F409" t="str">
        <v>18:2:2</v>
      </c>
      <c r="I409" cm="1">
        <f t="array" ref="I409:J409">IF(ISBLANK(E409), "", VALUE(_xlfn.TEXTSPLIT(E409,":")))</f>
        <v>15</v>
      </c>
      <c r="J409">
        <v>0</v>
      </c>
      <c r="L409" cm="1">
        <f t="array" ref="L409:N409">IF(ISBLANK(F409), "", VALUE(_xlfn.TEXTSPLIT(F409,":")))</f>
        <v>18</v>
      </c>
      <c r="M409">
        <v>2</v>
      </c>
      <c r="N409">
        <v>2</v>
      </c>
      <c r="O409" t="str" cm="1">
        <f t="array" ref="O409">IF(ISBLANK(G409), "", VALUE(_xlfn.TEXTSPLIT(G409,":")))</f>
        <v/>
      </c>
      <c r="Q409" t="str" cm="1">
        <f t="array" ref="Q409">IF(ISBLANK(H409), "", VALUE(_xlfn.TEXTSPLIT(H409,":")))</f>
        <v/>
      </c>
      <c r="S409">
        <f t="shared" ref="S409:S472" si="65">SUM(I409,L409,O409,Q409)</f>
        <v>33</v>
      </c>
      <c r="T409">
        <f t="shared" ref="T409:T472" si="66">SUM(J409,M409,P409,R409)</f>
        <v>2</v>
      </c>
      <c r="U409">
        <f t="shared" ref="U409:U472" si="67">SUM(K409,N409)</f>
        <v>2</v>
      </c>
      <c r="V409" t="str">
        <f t="shared" ref="V409:V472" si="68">_xlfn.CONCAT(":",U409,"O")</f>
        <v>:2O</v>
      </c>
      <c r="W409" t="str">
        <f t="shared" ref="W409:W472" si="69">IF(ISNUMBER(S409),_xlfn.CONCAT(S409,":",T409,IF(U409&gt;0,V409,""),""))</f>
        <v>33:2:2O</v>
      </c>
      <c r="X409" t="str">
        <f t="shared" ref="X409:X472" si="70">IF(ISNUMBER(S409),_xlfn.CONCAT(Y409," ",W409), A409)</f>
        <v>PE O- 33:2:2O</v>
      </c>
      <c r="Y409" t="str">
        <f t="shared" ref="Y409:Y426" si="71">_xlfn.TEXTBEFORE(C409, "  ")</f>
        <v>PE O-</v>
      </c>
      <c r="Z409" t="s">
        <v>1070</v>
      </c>
      <c r="AA409" t="s">
        <v>2381</v>
      </c>
      <c r="AB409">
        <v>128363</v>
      </c>
      <c r="AC409">
        <v>195689</v>
      </c>
      <c r="AD409">
        <v>105405</v>
      </c>
      <c r="AE409">
        <v>165489</v>
      </c>
      <c r="AF409">
        <v>109577</v>
      </c>
      <c r="AG409">
        <v>179649</v>
      </c>
      <c r="AH409">
        <v>188824</v>
      </c>
      <c r="AI409">
        <v>137611</v>
      </c>
      <c r="AJ409">
        <v>182216</v>
      </c>
      <c r="AK409">
        <v>158805</v>
      </c>
      <c r="AL409">
        <v>175260</v>
      </c>
      <c r="AM409">
        <v>150264</v>
      </c>
    </row>
    <row r="410" spans="1:39" x14ac:dyDescent="0.3">
      <c r="A410" t="s">
        <v>1935</v>
      </c>
      <c r="B410" t="s">
        <v>4314</v>
      </c>
      <c r="C410" t="str">
        <f t="shared" si="64"/>
        <v>PE O-  14:0_17:2:2</v>
      </c>
      <c r="D410" t="str">
        <f t="shared" si="39"/>
        <v xml:space="preserve">  14:0_17:2:2</v>
      </c>
      <c r="E410" t="str" cm="1">
        <f t="array" ref="E410:F410">_xlfn.TEXTSPLIT(D410,"_")</f>
        <v xml:space="preserve">  14:0</v>
      </c>
      <c r="F410" t="str">
        <v>17:2:2</v>
      </c>
      <c r="I410" cm="1">
        <f t="array" ref="I410:J410">IF(ISBLANK(E410), "", VALUE(_xlfn.TEXTSPLIT(E410,":")))</f>
        <v>14</v>
      </c>
      <c r="J410">
        <v>0</v>
      </c>
      <c r="L410" cm="1">
        <f t="array" ref="L410:N410">IF(ISBLANK(F410), "", VALUE(_xlfn.TEXTSPLIT(F410,":")))</f>
        <v>17</v>
      </c>
      <c r="M410">
        <v>2</v>
      </c>
      <c r="N410">
        <v>2</v>
      </c>
      <c r="O410" t="str" cm="1">
        <f t="array" ref="O410">IF(ISBLANK(G410), "", VALUE(_xlfn.TEXTSPLIT(G410,":")))</f>
        <v/>
      </c>
      <c r="Q410" t="str" cm="1">
        <f t="array" ref="Q410">IF(ISBLANK(H410), "", VALUE(_xlfn.TEXTSPLIT(H410,":")))</f>
        <v/>
      </c>
      <c r="S410">
        <f t="shared" si="65"/>
        <v>31</v>
      </c>
      <c r="T410">
        <f t="shared" si="66"/>
        <v>2</v>
      </c>
      <c r="U410">
        <f t="shared" si="67"/>
        <v>2</v>
      </c>
      <c r="V410" t="str">
        <f t="shared" si="68"/>
        <v>:2O</v>
      </c>
      <c r="W410" t="str">
        <f t="shared" si="69"/>
        <v>31:2:2O</v>
      </c>
      <c r="X410" t="str">
        <f t="shared" si="70"/>
        <v>PE O- 31:2:2O</v>
      </c>
      <c r="Y410" t="str">
        <f t="shared" si="71"/>
        <v>PE O-</v>
      </c>
      <c r="Z410" t="s">
        <v>1070</v>
      </c>
      <c r="AA410" t="s">
        <v>1936</v>
      </c>
      <c r="AB410">
        <v>337389</v>
      </c>
      <c r="AC410">
        <v>393294</v>
      </c>
      <c r="AD410">
        <v>411735</v>
      </c>
      <c r="AE410">
        <v>346650</v>
      </c>
      <c r="AF410">
        <v>363933</v>
      </c>
      <c r="AG410">
        <v>389370</v>
      </c>
      <c r="AH410">
        <v>397971</v>
      </c>
      <c r="AI410">
        <v>379154</v>
      </c>
      <c r="AJ410">
        <v>334396</v>
      </c>
      <c r="AK410">
        <v>316443</v>
      </c>
      <c r="AL410">
        <v>320673</v>
      </c>
      <c r="AM410">
        <v>308294</v>
      </c>
    </row>
    <row r="411" spans="1:39" x14ac:dyDescent="0.3">
      <c r="A411" t="s">
        <v>1687</v>
      </c>
      <c r="B411" t="s">
        <v>4410</v>
      </c>
      <c r="C411" t="str">
        <f t="shared" si="64"/>
        <v>PE O-  14:0_17:2:1</v>
      </c>
      <c r="D411" t="str">
        <f t="shared" si="39"/>
        <v xml:space="preserve">  14:0_17:2:1</v>
      </c>
      <c r="E411" t="str" cm="1">
        <f t="array" ref="E411:F411">_xlfn.TEXTSPLIT(D411,"_")</f>
        <v xml:space="preserve">  14:0</v>
      </c>
      <c r="F411" t="str">
        <v>17:2:1</v>
      </c>
      <c r="I411" cm="1">
        <f t="array" ref="I411:J411">IF(ISBLANK(E411), "", VALUE(_xlfn.TEXTSPLIT(E411,":")))</f>
        <v>14</v>
      </c>
      <c r="J411">
        <v>0</v>
      </c>
      <c r="L411" cm="1">
        <f t="array" ref="L411:N411">IF(ISBLANK(F411), "", VALUE(_xlfn.TEXTSPLIT(F411,":")))</f>
        <v>17</v>
      </c>
      <c r="M411">
        <v>2</v>
      </c>
      <c r="N411">
        <v>1</v>
      </c>
      <c r="O411" t="str" cm="1">
        <f t="array" ref="O411">IF(ISBLANK(G411), "", VALUE(_xlfn.TEXTSPLIT(G411,":")))</f>
        <v/>
      </c>
      <c r="Q411" t="str" cm="1">
        <f t="array" ref="Q411">IF(ISBLANK(H411), "", VALUE(_xlfn.TEXTSPLIT(H411,":")))</f>
        <v/>
      </c>
      <c r="S411">
        <f t="shared" si="65"/>
        <v>31</v>
      </c>
      <c r="T411">
        <f t="shared" si="66"/>
        <v>2</v>
      </c>
      <c r="U411">
        <f t="shared" si="67"/>
        <v>1</v>
      </c>
      <c r="V411" t="str">
        <f t="shared" si="68"/>
        <v>:1O</v>
      </c>
      <c r="W411" t="str">
        <f t="shared" si="69"/>
        <v>31:2:1O</v>
      </c>
      <c r="X411" t="str">
        <f t="shared" si="70"/>
        <v>PE O- 31:2:1O</v>
      </c>
      <c r="Y411" t="str">
        <f t="shared" si="71"/>
        <v>PE O-</v>
      </c>
      <c r="Z411" t="s">
        <v>1070</v>
      </c>
      <c r="AA411" t="s">
        <v>1682</v>
      </c>
      <c r="AB411">
        <v>1172808</v>
      </c>
      <c r="AC411">
        <v>1174492</v>
      </c>
      <c r="AD411">
        <v>1266152</v>
      </c>
      <c r="AE411">
        <v>856072</v>
      </c>
      <c r="AF411">
        <v>998564</v>
      </c>
      <c r="AG411">
        <v>795796</v>
      </c>
      <c r="AH411">
        <v>1147888</v>
      </c>
      <c r="AI411">
        <v>1243764</v>
      </c>
      <c r="AJ411">
        <v>912269</v>
      </c>
      <c r="AK411">
        <v>968923</v>
      </c>
      <c r="AL411">
        <v>1119253</v>
      </c>
      <c r="AM411">
        <v>1107025</v>
      </c>
    </row>
    <row r="412" spans="1:39" x14ac:dyDescent="0.3">
      <c r="A412" t="s">
        <v>1735</v>
      </c>
      <c r="B412" t="s">
        <v>4411</v>
      </c>
      <c r="C412" t="str">
        <f t="shared" si="64"/>
        <v>PE O-  14:0_17:1:1</v>
      </c>
      <c r="D412" t="str">
        <f t="shared" si="39"/>
        <v xml:space="preserve">  14:0_17:1:1</v>
      </c>
      <c r="E412" t="str" cm="1">
        <f t="array" ref="E412:F412">_xlfn.TEXTSPLIT(D412,"_")</f>
        <v xml:space="preserve">  14:0</v>
      </c>
      <c r="F412" t="str">
        <v>17:1:1</v>
      </c>
      <c r="I412" cm="1">
        <f t="array" ref="I412:J412">IF(ISBLANK(E412), "", VALUE(_xlfn.TEXTSPLIT(E412,":")))</f>
        <v>14</v>
      </c>
      <c r="J412">
        <v>0</v>
      </c>
      <c r="L412" cm="1">
        <f t="array" ref="L412:N412">IF(ISBLANK(F412), "", VALUE(_xlfn.TEXTSPLIT(F412,":")))</f>
        <v>17</v>
      </c>
      <c r="M412">
        <v>1</v>
      </c>
      <c r="N412">
        <v>1</v>
      </c>
      <c r="O412" t="str" cm="1">
        <f t="array" ref="O412">IF(ISBLANK(G412), "", VALUE(_xlfn.TEXTSPLIT(G412,":")))</f>
        <v/>
      </c>
      <c r="Q412" t="str" cm="1">
        <f t="array" ref="Q412">IF(ISBLANK(H412), "", VALUE(_xlfn.TEXTSPLIT(H412,":")))</f>
        <v/>
      </c>
      <c r="S412">
        <f t="shared" si="65"/>
        <v>31</v>
      </c>
      <c r="T412">
        <f t="shared" si="66"/>
        <v>1</v>
      </c>
      <c r="U412">
        <f t="shared" si="67"/>
        <v>1</v>
      </c>
      <c r="V412" t="str">
        <f t="shared" si="68"/>
        <v>:1O</v>
      </c>
      <c r="W412" t="str">
        <f t="shared" si="69"/>
        <v>31:1:1O</v>
      </c>
      <c r="X412" t="str">
        <f t="shared" si="70"/>
        <v>PE O- 31:1:1O</v>
      </c>
      <c r="Y412" t="str">
        <f t="shared" si="71"/>
        <v>PE O-</v>
      </c>
      <c r="Z412" t="s">
        <v>1070</v>
      </c>
      <c r="AA412" t="s">
        <v>1725</v>
      </c>
      <c r="AB412">
        <v>8842096</v>
      </c>
      <c r="AC412">
        <v>9917497</v>
      </c>
      <c r="AD412">
        <v>11940906</v>
      </c>
      <c r="AE412">
        <v>7107448</v>
      </c>
      <c r="AF412">
        <v>8559031</v>
      </c>
      <c r="AG412">
        <v>9042671</v>
      </c>
      <c r="AH412">
        <v>9453044</v>
      </c>
      <c r="AI412">
        <v>9607919</v>
      </c>
      <c r="AJ412">
        <v>8187776</v>
      </c>
      <c r="AK412">
        <v>7918262</v>
      </c>
      <c r="AL412">
        <v>7216380</v>
      </c>
      <c r="AM412">
        <v>7699229</v>
      </c>
    </row>
    <row r="413" spans="1:39" x14ac:dyDescent="0.3">
      <c r="A413" t="s">
        <v>1882</v>
      </c>
      <c r="B413" t="s">
        <v>4323</v>
      </c>
      <c r="C413" t="str">
        <f t="shared" si="64"/>
        <v>PE O-  9:0_22:4:2</v>
      </c>
      <c r="D413" t="str">
        <f t="shared" si="39"/>
        <v xml:space="preserve">  9:0_22:4:2</v>
      </c>
      <c r="E413" t="str" cm="1">
        <f t="array" ref="E413:F413">_xlfn.TEXTSPLIT(D413,"_")</f>
        <v xml:space="preserve">  9:0</v>
      </c>
      <c r="F413" t="str">
        <v>22:4:2</v>
      </c>
      <c r="I413" cm="1">
        <f t="array" ref="I413:J413">IF(ISBLANK(E413), "", VALUE(_xlfn.TEXTSPLIT(E413,":")))</f>
        <v>9</v>
      </c>
      <c r="J413">
        <v>0</v>
      </c>
      <c r="L413" cm="1">
        <f t="array" ref="L413:N413">IF(ISBLANK(F413), "", VALUE(_xlfn.TEXTSPLIT(F413,":")))</f>
        <v>22</v>
      </c>
      <c r="M413">
        <v>4</v>
      </c>
      <c r="N413">
        <v>2</v>
      </c>
      <c r="O413" t="str" cm="1">
        <f t="array" ref="O413">IF(ISBLANK(G413), "", VALUE(_xlfn.TEXTSPLIT(G413,":")))</f>
        <v/>
      </c>
      <c r="Q413" t="str" cm="1">
        <f t="array" ref="Q413">IF(ISBLANK(H413), "", VALUE(_xlfn.TEXTSPLIT(H413,":")))</f>
        <v/>
      </c>
      <c r="S413">
        <f t="shared" si="65"/>
        <v>31</v>
      </c>
      <c r="T413">
        <f t="shared" si="66"/>
        <v>4</v>
      </c>
      <c r="U413">
        <f t="shared" si="67"/>
        <v>2</v>
      </c>
      <c r="V413" t="str">
        <f t="shared" si="68"/>
        <v>:2O</v>
      </c>
      <c r="W413" t="str">
        <f t="shared" si="69"/>
        <v>31:4:2O</v>
      </c>
      <c r="X413" t="str">
        <f t="shared" si="70"/>
        <v>PE O- 31:4:2O</v>
      </c>
      <c r="Y413" t="str">
        <f t="shared" si="71"/>
        <v>PE O-</v>
      </c>
      <c r="Z413" t="s">
        <v>1070</v>
      </c>
      <c r="AA413" t="s">
        <v>1883</v>
      </c>
      <c r="AB413">
        <v>375474</v>
      </c>
      <c r="AC413">
        <v>671558</v>
      </c>
      <c r="AD413">
        <v>627116</v>
      </c>
      <c r="AE413">
        <v>655468</v>
      </c>
      <c r="AF413">
        <v>587075</v>
      </c>
      <c r="AG413">
        <v>633693</v>
      </c>
      <c r="AH413">
        <v>612965</v>
      </c>
      <c r="AI413">
        <v>642914</v>
      </c>
      <c r="AJ413">
        <v>576482</v>
      </c>
      <c r="AK413">
        <v>531268</v>
      </c>
      <c r="AL413">
        <v>574563</v>
      </c>
      <c r="AM413">
        <v>585543</v>
      </c>
    </row>
    <row r="414" spans="1:39" x14ac:dyDescent="0.3">
      <c r="A414" t="s">
        <v>1759</v>
      </c>
      <c r="B414" t="s">
        <v>4365</v>
      </c>
      <c r="C414" t="str">
        <f t="shared" si="64"/>
        <v>PE O-  8:0_20:3:4</v>
      </c>
      <c r="D414" t="str">
        <f t="shared" si="39"/>
        <v xml:space="preserve">  8:0_20:3:4</v>
      </c>
      <c r="E414" t="str" cm="1">
        <f t="array" ref="E414:F414">_xlfn.TEXTSPLIT(D414,"_")</f>
        <v xml:space="preserve">  8:0</v>
      </c>
      <c r="F414" t="str">
        <v>20:3:4</v>
      </c>
      <c r="I414" cm="1">
        <f t="array" ref="I414:J414">IF(ISBLANK(E414), "", VALUE(_xlfn.TEXTSPLIT(E414,":")))</f>
        <v>8</v>
      </c>
      <c r="J414">
        <v>0</v>
      </c>
      <c r="L414" cm="1">
        <f t="array" ref="L414:N414">IF(ISBLANK(F414), "", VALUE(_xlfn.TEXTSPLIT(F414,":")))</f>
        <v>20</v>
      </c>
      <c r="M414">
        <v>3</v>
      </c>
      <c r="N414">
        <v>4</v>
      </c>
      <c r="O414" t="str" cm="1">
        <f t="array" ref="O414">IF(ISBLANK(G414), "", VALUE(_xlfn.TEXTSPLIT(G414,":")))</f>
        <v/>
      </c>
      <c r="Q414" t="str" cm="1">
        <f t="array" ref="Q414">IF(ISBLANK(H414), "", VALUE(_xlfn.TEXTSPLIT(H414,":")))</f>
        <v/>
      </c>
      <c r="S414">
        <f t="shared" si="65"/>
        <v>28</v>
      </c>
      <c r="T414">
        <f t="shared" si="66"/>
        <v>3</v>
      </c>
      <c r="U414">
        <f t="shared" si="67"/>
        <v>4</v>
      </c>
      <c r="V414" t="str">
        <f t="shared" si="68"/>
        <v>:4O</v>
      </c>
      <c r="W414" t="str">
        <f t="shared" si="69"/>
        <v>28:3:4O</v>
      </c>
      <c r="X414" t="str">
        <f t="shared" si="70"/>
        <v>PE O- 28:3:4O</v>
      </c>
      <c r="Y414" t="str">
        <f t="shared" si="71"/>
        <v>PE O-</v>
      </c>
      <c r="Z414" t="s">
        <v>1070</v>
      </c>
      <c r="AA414" t="s">
        <v>1760</v>
      </c>
      <c r="AB414">
        <v>13105</v>
      </c>
      <c r="AC414">
        <v>16186</v>
      </c>
      <c r="AD414">
        <v>15255</v>
      </c>
      <c r="AE414">
        <v>56670</v>
      </c>
      <c r="AF414">
        <v>16245</v>
      </c>
      <c r="AG414">
        <v>16303</v>
      </c>
      <c r="AH414">
        <v>71867</v>
      </c>
      <c r="AI414">
        <v>10961</v>
      </c>
      <c r="AJ414">
        <v>64129</v>
      </c>
      <c r="AK414">
        <v>13408</v>
      </c>
      <c r="AL414">
        <v>68402</v>
      </c>
      <c r="AM414">
        <v>74862</v>
      </c>
    </row>
    <row r="415" spans="1:39" x14ac:dyDescent="0.3">
      <c r="A415" t="s">
        <v>2235</v>
      </c>
      <c r="B415" t="s">
        <v>4412</v>
      </c>
      <c r="C415" t="str">
        <f t="shared" si="64"/>
        <v>PE O-  12:0_22:5:1</v>
      </c>
      <c r="D415" t="str">
        <f t="shared" si="39"/>
        <v xml:space="preserve">  12:0_22:5:1</v>
      </c>
      <c r="E415" t="str" cm="1">
        <f t="array" ref="E415:F415">_xlfn.TEXTSPLIT(D415,"_")</f>
        <v xml:space="preserve">  12:0</v>
      </c>
      <c r="F415" t="str">
        <v>22:5:1</v>
      </c>
      <c r="I415" cm="1">
        <f t="array" ref="I415:J415">IF(ISBLANK(E415), "", VALUE(_xlfn.TEXTSPLIT(E415,":")))</f>
        <v>12</v>
      </c>
      <c r="J415">
        <v>0</v>
      </c>
      <c r="L415" cm="1">
        <f t="array" ref="L415:N415">IF(ISBLANK(F415), "", VALUE(_xlfn.TEXTSPLIT(F415,":")))</f>
        <v>22</v>
      </c>
      <c r="M415">
        <v>5</v>
      </c>
      <c r="N415">
        <v>1</v>
      </c>
      <c r="O415" t="str" cm="1">
        <f t="array" ref="O415">IF(ISBLANK(G415), "", VALUE(_xlfn.TEXTSPLIT(G415,":")))</f>
        <v/>
      </c>
      <c r="Q415" t="str" cm="1">
        <f t="array" ref="Q415">IF(ISBLANK(H415), "", VALUE(_xlfn.TEXTSPLIT(H415,":")))</f>
        <v/>
      </c>
      <c r="S415">
        <f t="shared" si="65"/>
        <v>34</v>
      </c>
      <c r="T415">
        <f t="shared" si="66"/>
        <v>5</v>
      </c>
      <c r="U415">
        <f t="shared" si="67"/>
        <v>1</v>
      </c>
      <c r="V415" t="str">
        <f t="shared" si="68"/>
        <v>:1O</v>
      </c>
      <c r="W415" t="str">
        <f t="shared" si="69"/>
        <v>34:5:1O</v>
      </c>
      <c r="X415" t="str">
        <f t="shared" si="70"/>
        <v>PE O- 34:5:1O</v>
      </c>
      <c r="Y415" t="str">
        <f t="shared" si="71"/>
        <v>PE O-</v>
      </c>
      <c r="Z415" t="s">
        <v>1070</v>
      </c>
      <c r="AA415" t="s">
        <v>2236</v>
      </c>
      <c r="AB415">
        <v>644993</v>
      </c>
      <c r="AC415">
        <v>760139</v>
      </c>
      <c r="AD415">
        <v>984504</v>
      </c>
      <c r="AE415">
        <v>997729</v>
      </c>
      <c r="AF415">
        <v>979332</v>
      </c>
      <c r="AG415">
        <v>1076077</v>
      </c>
      <c r="AH415">
        <v>1046914</v>
      </c>
      <c r="AI415">
        <v>1018947</v>
      </c>
      <c r="AJ415">
        <v>987305</v>
      </c>
      <c r="AK415">
        <v>1176691</v>
      </c>
      <c r="AL415">
        <v>1078738</v>
      </c>
      <c r="AM415">
        <v>1005058</v>
      </c>
    </row>
    <row r="416" spans="1:39" x14ac:dyDescent="0.3">
      <c r="A416" t="s">
        <v>3163</v>
      </c>
      <c r="B416" t="s">
        <v>4366</v>
      </c>
      <c r="C416" t="str">
        <f t="shared" si="64"/>
        <v>PE O-  16:2_22:6:4</v>
      </c>
      <c r="D416" t="str">
        <f t="shared" si="39"/>
        <v xml:space="preserve">  16:2_22:6:4</v>
      </c>
      <c r="E416" t="str" cm="1">
        <f t="array" ref="E416:F416">_xlfn.TEXTSPLIT(D416,"_")</f>
        <v xml:space="preserve">  16:2</v>
      </c>
      <c r="F416" t="str">
        <v>22:6:4</v>
      </c>
      <c r="I416" cm="1">
        <f t="array" ref="I416:J416">IF(ISBLANK(E416), "", VALUE(_xlfn.TEXTSPLIT(E416,":")))</f>
        <v>16</v>
      </c>
      <c r="J416">
        <v>2</v>
      </c>
      <c r="L416" cm="1">
        <f t="array" ref="L416:N416">IF(ISBLANK(F416), "", VALUE(_xlfn.TEXTSPLIT(F416,":")))</f>
        <v>22</v>
      </c>
      <c r="M416">
        <v>6</v>
      </c>
      <c r="N416">
        <v>4</v>
      </c>
      <c r="O416" t="str" cm="1">
        <f t="array" ref="O416">IF(ISBLANK(G416), "", VALUE(_xlfn.TEXTSPLIT(G416,":")))</f>
        <v/>
      </c>
      <c r="Q416" t="str" cm="1">
        <f t="array" ref="Q416">IF(ISBLANK(H416), "", VALUE(_xlfn.TEXTSPLIT(H416,":")))</f>
        <v/>
      </c>
      <c r="S416">
        <f t="shared" si="65"/>
        <v>38</v>
      </c>
      <c r="T416">
        <f t="shared" si="66"/>
        <v>8</v>
      </c>
      <c r="U416">
        <f t="shared" si="67"/>
        <v>4</v>
      </c>
      <c r="V416" t="str">
        <f t="shared" si="68"/>
        <v>:4O</v>
      </c>
      <c r="W416" t="str">
        <f t="shared" si="69"/>
        <v>38:8:4O</v>
      </c>
      <c r="X416" t="str">
        <f t="shared" si="70"/>
        <v>PE O- 38:8:4O</v>
      </c>
      <c r="Y416" t="str">
        <f t="shared" si="71"/>
        <v>PE O-</v>
      </c>
      <c r="Z416" t="s">
        <v>1070</v>
      </c>
      <c r="AA416" t="s">
        <v>3164</v>
      </c>
      <c r="AB416">
        <v>1015470</v>
      </c>
      <c r="AC416">
        <v>1051958</v>
      </c>
      <c r="AD416">
        <v>1179560</v>
      </c>
      <c r="AE416">
        <v>525487</v>
      </c>
      <c r="AF416">
        <v>968991</v>
      </c>
      <c r="AG416">
        <v>762138</v>
      </c>
      <c r="AH416">
        <v>728941</v>
      </c>
      <c r="AI416">
        <v>981104</v>
      </c>
      <c r="AJ416">
        <v>703228</v>
      </c>
      <c r="AK416">
        <v>425092</v>
      </c>
      <c r="AL416">
        <v>580220</v>
      </c>
      <c r="AM416">
        <v>251074</v>
      </c>
    </row>
    <row r="417" spans="1:39" x14ac:dyDescent="0.3">
      <c r="A417" t="s">
        <v>1607</v>
      </c>
      <c r="B417" t="s">
        <v>4363</v>
      </c>
      <c r="C417" t="str">
        <f t="shared" si="64"/>
        <v>PE O-  9:0_18:2:4</v>
      </c>
      <c r="D417" t="str">
        <f t="shared" si="39"/>
        <v xml:space="preserve">  9:0_18:2:4</v>
      </c>
      <c r="E417" t="str" cm="1">
        <f t="array" ref="E417:F417">_xlfn.TEXTSPLIT(D417,"_")</f>
        <v xml:space="preserve">  9:0</v>
      </c>
      <c r="F417" t="str">
        <v>18:2:4</v>
      </c>
      <c r="I417" cm="1">
        <f t="array" ref="I417:J417">IF(ISBLANK(E417), "", VALUE(_xlfn.TEXTSPLIT(E417,":")))</f>
        <v>9</v>
      </c>
      <c r="J417">
        <v>0</v>
      </c>
      <c r="L417" cm="1">
        <f t="array" ref="L417:N417">IF(ISBLANK(F417), "", VALUE(_xlfn.TEXTSPLIT(F417,":")))</f>
        <v>18</v>
      </c>
      <c r="M417">
        <v>2</v>
      </c>
      <c r="N417">
        <v>4</v>
      </c>
      <c r="O417" t="str" cm="1">
        <f t="array" ref="O417">IF(ISBLANK(G417), "", VALUE(_xlfn.TEXTSPLIT(G417,":")))</f>
        <v/>
      </c>
      <c r="Q417" t="str" cm="1">
        <f t="array" ref="Q417">IF(ISBLANK(H417), "", VALUE(_xlfn.TEXTSPLIT(H417,":")))</f>
        <v/>
      </c>
      <c r="S417">
        <f t="shared" si="65"/>
        <v>27</v>
      </c>
      <c r="T417">
        <f t="shared" si="66"/>
        <v>2</v>
      </c>
      <c r="U417">
        <f t="shared" si="67"/>
        <v>4</v>
      </c>
      <c r="V417" t="str">
        <f t="shared" si="68"/>
        <v>:4O</v>
      </c>
      <c r="W417" t="str">
        <f t="shared" si="69"/>
        <v>27:2:4O</v>
      </c>
      <c r="X417" t="str">
        <f t="shared" si="70"/>
        <v>PE O- 27:2:4O</v>
      </c>
      <c r="Y417" t="str">
        <f t="shared" si="71"/>
        <v>PE O-</v>
      </c>
      <c r="Z417" t="s">
        <v>1070</v>
      </c>
      <c r="AA417" t="s">
        <v>1608</v>
      </c>
      <c r="AB417">
        <v>47550</v>
      </c>
      <c r="AC417">
        <v>81249</v>
      </c>
      <c r="AD417">
        <v>38965</v>
      </c>
      <c r="AE417">
        <v>64559</v>
      </c>
      <c r="AF417">
        <v>110370</v>
      </c>
      <c r="AG417">
        <v>143025</v>
      </c>
      <c r="AH417">
        <v>124965</v>
      </c>
      <c r="AI417">
        <v>128365</v>
      </c>
      <c r="AJ417">
        <v>136108</v>
      </c>
      <c r="AK417">
        <v>90482</v>
      </c>
      <c r="AL417">
        <v>118817</v>
      </c>
      <c r="AM417">
        <v>101639</v>
      </c>
    </row>
    <row r="418" spans="1:39" x14ac:dyDescent="0.3">
      <c r="A418" t="s">
        <v>1971</v>
      </c>
      <c r="B418" t="s">
        <v>4364</v>
      </c>
      <c r="C418" t="str">
        <f t="shared" si="64"/>
        <v>PE O-  9:0_20:3:4</v>
      </c>
      <c r="D418" t="str">
        <f t="shared" si="39"/>
        <v xml:space="preserve">  9:0_20:3:4</v>
      </c>
      <c r="E418" t="str" cm="1">
        <f t="array" ref="E418:F418">_xlfn.TEXTSPLIT(D418,"_")</f>
        <v xml:space="preserve">  9:0</v>
      </c>
      <c r="F418" t="str">
        <v>20:3:4</v>
      </c>
      <c r="I418" cm="1">
        <f t="array" ref="I418:J418">IF(ISBLANK(E418), "", VALUE(_xlfn.TEXTSPLIT(E418,":")))</f>
        <v>9</v>
      </c>
      <c r="J418">
        <v>0</v>
      </c>
      <c r="L418" cm="1">
        <f t="array" ref="L418:N418">IF(ISBLANK(F418), "", VALUE(_xlfn.TEXTSPLIT(F418,":")))</f>
        <v>20</v>
      </c>
      <c r="M418">
        <v>3</v>
      </c>
      <c r="N418">
        <v>4</v>
      </c>
      <c r="O418" t="str" cm="1">
        <f t="array" ref="O418">IF(ISBLANK(G418), "", VALUE(_xlfn.TEXTSPLIT(G418,":")))</f>
        <v/>
      </c>
      <c r="Q418" t="str" cm="1">
        <f t="array" ref="Q418">IF(ISBLANK(H418), "", VALUE(_xlfn.TEXTSPLIT(H418,":")))</f>
        <v/>
      </c>
      <c r="S418">
        <f t="shared" si="65"/>
        <v>29</v>
      </c>
      <c r="T418">
        <f t="shared" si="66"/>
        <v>3</v>
      </c>
      <c r="U418">
        <f t="shared" si="67"/>
        <v>4</v>
      </c>
      <c r="V418" t="str">
        <f t="shared" si="68"/>
        <v>:4O</v>
      </c>
      <c r="W418" t="str">
        <f t="shared" si="69"/>
        <v>29:3:4O</v>
      </c>
      <c r="X418" t="str">
        <f t="shared" si="70"/>
        <v>PE O- 29:3:4O</v>
      </c>
      <c r="Y418" t="str">
        <f t="shared" si="71"/>
        <v>PE O-</v>
      </c>
      <c r="Z418" t="s">
        <v>1070</v>
      </c>
      <c r="AA418" t="s">
        <v>1972</v>
      </c>
      <c r="AB418">
        <v>507138</v>
      </c>
      <c r="AC418">
        <v>499794</v>
      </c>
      <c r="AD418">
        <v>462163</v>
      </c>
      <c r="AE418">
        <v>565438</v>
      </c>
      <c r="AF418">
        <v>547952</v>
      </c>
      <c r="AG418">
        <v>517539</v>
      </c>
      <c r="AH418">
        <v>691527</v>
      </c>
      <c r="AI418">
        <v>551449</v>
      </c>
      <c r="AJ418">
        <v>548297</v>
      </c>
      <c r="AK418">
        <v>602028</v>
      </c>
      <c r="AL418">
        <v>576147</v>
      </c>
      <c r="AM418">
        <v>518559</v>
      </c>
    </row>
    <row r="419" spans="1:39" x14ac:dyDescent="0.3">
      <c r="A419" t="s">
        <v>3244</v>
      </c>
      <c r="B419" t="s">
        <v>4354</v>
      </c>
      <c r="C419" t="str">
        <f t="shared" si="64"/>
        <v>PE O-  18:3_22:6:3</v>
      </c>
      <c r="D419" t="str">
        <f t="shared" si="39"/>
        <v xml:space="preserve">  18:3_22:6:3</v>
      </c>
      <c r="E419" t="str" cm="1">
        <f t="array" ref="E419:F419">_xlfn.TEXTSPLIT(D419,"_")</f>
        <v xml:space="preserve">  18:3</v>
      </c>
      <c r="F419" t="str">
        <v>22:6:3</v>
      </c>
      <c r="I419" cm="1">
        <f t="array" ref="I419:J419">IF(ISBLANK(E419), "", VALUE(_xlfn.TEXTSPLIT(E419,":")))</f>
        <v>18</v>
      </c>
      <c r="J419">
        <v>3</v>
      </c>
      <c r="L419" cm="1">
        <f t="array" ref="L419:N419">IF(ISBLANK(F419), "", VALUE(_xlfn.TEXTSPLIT(F419,":")))</f>
        <v>22</v>
      </c>
      <c r="M419">
        <v>6</v>
      </c>
      <c r="N419">
        <v>3</v>
      </c>
      <c r="O419" t="str" cm="1">
        <f t="array" ref="O419">IF(ISBLANK(G419), "", VALUE(_xlfn.TEXTSPLIT(G419,":")))</f>
        <v/>
      </c>
      <c r="Q419" t="str" cm="1">
        <f t="array" ref="Q419">IF(ISBLANK(H419), "", VALUE(_xlfn.TEXTSPLIT(H419,":")))</f>
        <v/>
      </c>
      <c r="S419">
        <f t="shared" si="65"/>
        <v>40</v>
      </c>
      <c r="T419">
        <f t="shared" si="66"/>
        <v>9</v>
      </c>
      <c r="U419">
        <f t="shared" si="67"/>
        <v>3</v>
      </c>
      <c r="V419" t="str">
        <f t="shared" si="68"/>
        <v>:3O</v>
      </c>
      <c r="W419" t="str">
        <f t="shared" si="69"/>
        <v>40:9:3O</v>
      </c>
      <c r="X419" t="str">
        <f t="shared" si="70"/>
        <v>PE O- 40:9:3O</v>
      </c>
      <c r="Y419" t="str">
        <f t="shared" si="71"/>
        <v>PE O-</v>
      </c>
      <c r="Z419" t="s">
        <v>1070</v>
      </c>
      <c r="AA419" t="s">
        <v>3245</v>
      </c>
      <c r="AB419">
        <v>96169</v>
      </c>
      <c r="AC419">
        <v>163880</v>
      </c>
      <c r="AD419">
        <v>250581</v>
      </c>
      <c r="AE419">
        <v>99618</v>
      </c>
      <c r="AF419">
        <v>119289</v>
      </c>
      <c r="AG419">
        <v>110788</v>
      </c>
      <c r="AH419">
        <v>267377</v>
      </c>
      <c r="AI419">
        <v>173592</v>
      </c>
      <c r="AJ419">
        <v>169276</v>
      </c>
      <c r="AK419">
        <v>112775</v>
      </c>
      <c r="AL419">
        <v>148507</v>
      </c>
      <c r="AM419">
        <v>152899</v>
      </c>
    </row>
    <row r="420" spans="1:39" x14ac:dyDescent="0.3">
      <c r="A420" t="s">
        <v>1241</v>
      </c>
      <c r="B420" t="s">
        <v>4320</v>
      </c>
      <c r="C420" t="str">
        <f t="shared" si="64"/>
        <v>PE O-  8:0_18:1:2</v>
      </c>
      <c r="D420" t="str">
        <f t="shared" si="39"/>
        <v xml:space="preserve">  8:0_18:1:2</v>
      </c>
      <c r="E420" t="str" cm="1">
        <f t="array" ref="E420:F420">_xlfn.TEXTSPLIT(D420,"_")</f>
        <v xml:space="preserve">  8:0</v>
      </c>
      <c r="F420" t="str">
        <v>18:1:2</v>
      </c>
      <c r="I420" cm="1">
        <f t="array" ref="I420:J420">IF(ISBLANK(E420), "", VALUE(_xlfn.TEXTSPLIT(E420,":")))</f>
        <v>8</v>
      </c>
      <c r="J420">
        <v>0</v>
      </c>
      <c r="L420" cm="1">
        <f t="array" ref="L420:N420">IF(ISBLANK(F420), "", VALUE(_xlfn.TEXTSPLIT(F420,":")))</f>
        <v>18</v>
      </c>
      <c r="M420">
        <v>1</v>
      </c>
      <c r="N420">
        <v>2</v>
      </c>
      <c r="O420" t="str" cm="1">
        <f t="array" ref="O420">IF(ISBLANK(G420), "", VALUE(_xlfn.TEXTSPLIT(G420,":")))</f>
        <v/>
      </c>
      <c r="Q420" t="str" cm="1">
        <f t="array" ref="Q420">IF(ISBLANK(H420), "", VALUE(_xlfn.TEXTSPLIT(H420,":")))</f>
        <v/>
      </c>
      <c r="S420">
        <f t="shared" si="65"/>
        <v>26</v>
      </c>
      <c r="T420">
        <f t="shared" si="66"/>
        <v>1</v>
      </c>
      <c r="U420">
        <f t="shared" si="67"/>
        <v>2</v>
      </c>
      <c r="V420" t="str">
        <f t="shared" si="68"/>
        <v>:2O</v>
      </c>
      <c r="W420" t="str">
        <f t="shared" si="69"/>
        <v>26:1:2O</v>
      </c>
      <c r="X420" t="str">
        <f t="shared" si="70"/>
        <v>PE O- 26:1:2O</v>
      </c>
      <c r="Y420" t="str">
        <f t="shared" si="71"/>
        <v>PE O-</v>
      </c>
      <c r="Z420" t="s">
        <v>1070</v>
      </c>
      <c r="AA420" t="s">
        <v>1242</v>
      </c>
      <c r="AB420">
        <v>132804</v>
      </c>
      <c r="AC420">
        <v>142236</v>
      </c>
      <c r="AD420">
        <v>202251</v>
      </c>
      <c r="AE420">
        <v>114545</v>
      </c>
      <c r="AF420">
        <v>58858</v>
      </c>
      <c r="AG420">
        <v>98668</v>
      </c>
      <c r="AH420">
        <v>427111</v>
      </c>
      <c r="AI420">
        <v>446000</v>
      </c>
      <c r="AJ420">
        <v>280834</v>
      </c>
      <c r="AK420">
        <v>317212</v>
      </c>
      <c r="AL420">
        <v>346946</v>
      </c>
      <c r="AM420">
        <v>440584</v>
      </c>
    </row>
    <row r="421" spans="1:39" x14ac:dyDescent="0.3">
      <c r="A421" t="s">
        <v>1387</v>
      </c>
      <c r="B421" t="s">
        <v>4409</v>
      </c>
      <c r="C421" t="str">
        <f t="shared" si="64"/>
        <v>PE O-  9:0_20:5:1</v>
      </c>
      <c r="D421" t="str">
        <f t="shared" si="39"/>
        <v xml:space="preserve">  9:0_20:5:1</v>
      </c>
      <c r="E421" t="str" cm="1">
        <f t="array" ref="E421:F421">_xlfn.TEXTSPLIT(D421,"_")</f>
        <v xml:space="preserve">  9:0</v>
      </c>
      <c r="F421" t="str">
        <v>20:5:1</v>
      </c>
      <c r="I421" cm="1">
        <f t="array" ref="I421:J421">IF(ISBLANK(E421), "", VALUE(_xlfn.TEXTSPLIT(E421,":")))</f>
        <v>9</v>
      </c>
      <c r="J421">
        <v>0</v>
      </c>
      <c r="L421" cm="1">
        <f t="array" ref="L421:N421">IF(ISBLANK(F421), "", VALUE(_xlfn.TEXTSPLIT(F421,":")))</f>
        <v>20</v>
      </c>
      <c r="M421">
        <v>5</v>
      </c>
      <c r="N421">
        <v>1</v>
      </c>
      <c r="O421" t="str" cm="1">
        <f t="array" ref="O421">IF(ISBLANK(G421), "", VALUE(_xlfn.TEXTSPLIT(G421,":")))</f>
        <v/>
      </c>
      <c r="Q421" t="str" cm="1">
        <f t="array" ref="Q421">IF(ISBLANK(H421), "", VALUE(_xlfn.TEXTSPLIT(H421,":")))</f>
        <v/>
      </c>
      <c r="S421">
        <f t="shared" si="65"/>
        <v>29</v>
      </c>
      <c r="T421">
        <f t="shared" si="66"/>
        <v>5</v>
      </c>
      <c r="U421">
        <f t="shared" si="67"/>
        <v>1</v>
      </c>
      <c r="V421" t="str">
        <f t="shared" si="68"/>
        <v>:1O</v>
      </c>
      <c r="W421" t="str">
        <f t="shared" si="69"/>
        <v>29:5:1O</v>
      </c>
      <c r="X421" t="str">
        <f t="shared" si="70"/>
        <v>PE O- 29:5:1O</v>
      </c>
      <c r="Y421" t="str">
        <f t="shared" si="71"/>
        <v>PE O-</v>
      </c>
      <c r="Z421" t="s">
        <v>1070</v>
      </c>
      <c r="AA421" t="s">
        <v>1388</v>
      </c>
      <c r="AB421">
        <v>64331</v>
      </c>
      <c r="AC421">
        <v>69907</v>
      </c>
      <c r="AD421">
        <v>48070</v>
      </c>
      <c r="AE421">
        <v>75748</v>
      </c>
      <c r="AF421">
        <v>85790</v>
      </c>
      <c r="AG421">
        <v>98239</v>
      </c>
      <c r="AH421">
        <v>71488</v>
      </c>
      <c r="AI421">
        <v>64749</v>
      </c>
      <c r="AJ421">
        <v>60385</v>
      </c>
      <c r="AK421">
        <v>80956</v>
      </c>
      <c r="AL421">
        <v>93921</v>
      </c>
      <c r="AM421">
        <v>98355</v>
      </c>
    </row>
    <row r="422" spans="1:39" x14ac:dyDescent="0.3">
      <c r="A422" t="s">
        <v>1566</v>
      </c>
      <c r="B422" t="s">
        <v>4321</v>
      </c>
      <c r="C422" t="str">
        <f t="shared" si="64"/>
        <v>PE O-  12:0_17:2:2</v>
      </c>
      <c r="D422" t="str">
        <f t="shared" si="39"/>
        <v xml:space="preserve">  12:0_17:2:2</v>
      </c>
      <c r="E422" t="str" cm="1">
        <f t="array" ref="E422:F422">_xlfn.TEXTSPLIT(D422,"_")</f>
        <v xml:space="preserve">  12:0</v>
      </c>
      <c r="F422" t="str">
        <v>17:2:2</v>
      </c>
      <c r="I422" cm="1">
        <f t="array" ref="I422:J422">IF(ISBLANK(E422), "", VALUE(_xlfn.TEXTSPLIT(E422,":")))</f>
        <v>12</v>
      </c>
      <c r="J422">
        <v>0</v>
      </c>
      <c r="L422" cm="1">
        <f t="array" ref="L422:N422">IF(ISBLANK(F422), "", VALUE(_xlfn.TEXTSPLIT(F422,":")))</f>
        <v>17</v>
      </c>
      <c r="M422">
        <v>2</v>
      </c>
      <c r="N422">
        <v>2</v>
      </c>
      <c r="O422" t="str" cm="1">
        <f t="array" ref="O422">IF(ISBLANK(G422), "", VALUE(_xlfn.TEXTSPLIT(G422,":")))</f>
        <v/>
      </c>
      <c r="Q422" t="str" cm="1">
        <f t="array" ref="Q422">IF(ISBLANK(H422), "", VALUE(_xlfn.TEXTSPLIT(H422,":")))</f>
        <v/>
      </c>
      <c r="S422">
        <f t="shared" si="65"/>
        <v>29</v>
      </c>
      <c r="T422">
        <f t="shared" si="66"/>
        <v>2</v>
      </c>
      <c r="U422">
        <f t="shared" si="67"/>
        <v>2</v>
      </c>
      <c r="V422" t="str">
        <f t="shared" si="68"/>
        <v>:2O</v>
      </c>
      <c r="W422" t="str">
        <f t="shared" si="69"/>
        <v>29:2:2O</v>
      </c>
      <c r="X422" t="str">
        <f t="shared" si="70"/>
        <v>PE O- 29:2:2O</v>
      </c>
      <c r="Y422" t="str">
        <f t="shared" si="71"/>
        <v>PE O-</v>
      </c>
      <c r="Z422" t="s">
        <v>1070</v>
      </c>
      <c r="AA422" t="s">
        <v>1567</v>
      </c>
      <c r="AB422">
        <v>297780</v>
      </c>
      <c r="AC422">
        <v>186051</v>
      </c>
      <c r="AD422">
        <v>196658</v>
      </c>
      <c r="AE422">
        <v>312840</v>
      </c>
      <c r="AF422">
        <v>235637</v>
      </c>
      <c r="AG422">
        <v>296536</v>
      </c>
      <c r="AH422">
        <v>311233</v>
      </c>
      <c r="AI422">
        <v>275760</v>
      </c>
      <c r="AJ422">
        <v>287129</v>
      </c>
      <c r="AK422">
        <v>295535</v>
      </c>
      <c r="AL422">
        <v>361871</v>
      </c>
      <c r="AM422">
        <v>325810</v>
      </c>
    </row>
    <row r="423" spans="1:39" x14ac:dyDescent="0.3">
      <c r="A423" t="s">
        <v>1566</v>
      </c>
      <c r="B423" t="s">
        <v>4321</v>
      </c>
      <c r="C423" t="str">
        <f t="shared" si="64"/>
        <v>PE O-  12:0_17:2:2</v>
      </c>
      <c r="D423" t="str">
        <f t="shared" si="39"/>
        <v xml:space="preserve">  12:0_17:2:2</v>
      </c>
      <c r="E423" t="str" cm="1">
        <f t="array" ref="E423:F423">_xlfn.TEXTSPLIT(D423,"_")</f>
        <v xml:space="preserve">  12:0</v>
      </c>
      <c r="F423" t="str">
        <v>17:2:2</v>
      </c>
      <c r="I423" cm="1">
        <f t="array" ref="I423:J423">IF(ISBLANK(E423), "", VALUE(_xlfn.TEXTSPLIT(E423,":")))</f>
        <v>12</v>
      </c>
      <c r="J423">
        <v>0</v>
      </c>
      <c r="L423" cm="1">
        <f t="array" ref="L423:N423">IF(ISBLANK(F423), "", VALUE(_xlfn.TEXTSPLIT(F423,":")))</f>
        <v>17</v>
      </c>
      <c r="M423">
        <v>2</v>
      </c>
      <c r="N423">
        <v>2</v>
      </c>
      <c r="O423" t="str" cm="1">
        <f t="array" ref="O423">IF(ISBLANK(G423), "", VALUE(_xlfn.TEXTSPLIT(G423,":")))</f>
        <v/>
      </c>
      <c r="Q423" t="str" cm="1">
        <f t="array" ref="Q423">IF(ISBLANK(H423), "", VALUE(_xlfn.TEXTSPLIT(H423,":")))</f>
        <v/>
      </c>
      <c r="S423">
        <f t="shared" si="65"/>
        <v>29</v>
      </c>
      <c r="T423">
        <f t="shared" si="66"/>
        <v>2</v>
      </c>
      <c r="U423">
        <f t="shared" si="67"/>
        <v>2</v>
      </c>
      <c r="V423" t="str">
        <f t="shared" si="68"/>
        <v>:2O</v>
      </c>
      <c r="W423" t="str">
        <f t="shared" si="69"/>
        <v>29:2:2O</v>
      </c>
      <c r="X423" t="str">
        <f t="shared" si="70"/>
        <v>PE O- 29:2:2O</v>
      </c>
      <c r="Y423" t="str">
        <f t="shared" si="71"/>
        <v>PE O-</v>
      </c>
      <c r="Z423" t="s">
        <v>1070</v>
      </c>
      <c r="AA423" t="s">
        <v>1567</v>
      </c>
      <c r="AB423">
        <v>116038</v>
      </c>
      <c r="AC423">
        <v>119669</v>
      </c>
      <c r="AD423">
        <v>151967</v>
      </c>
      <c r="AE423">
        <v>107647</v>
      </c>
      <c r="AF423">
        <v>124702</v>
      </c>
      <c r="AG423">
        <v>115155</v>
      </c>
      <c r="AH423">
        <v>111060</v>
      </c>
      <c r="AI423">
        <v>143173</v>
      </c>
      <c r="AJ423">
        <v>89290</v>
      </c>
      <c r="AK423">
        <v>109132</v>
      </c>
      <c r="AL423">
        <v>114057</v>
      </c>
      <c r="AM423">
        <v>116551</v>
      </c>
    </row>
    <row r="424" spans="1:39" x14ac:dyDescent="0.3">
      <c r="A424" t="s">
        <v>2198</v>
      </c>
      <c r="B424" t="s">
        <v>4324</v>
      </c>
      <c r="C424" t="str">
        <f t="shared" si="64"/>
        <v>PE O-  14:0_18:1:2</v>
      </c>
      <c r="D424" t="str">
        <f t="shared" si="39"/>
        <v xml:space="preserve">  14:0_18:1:2</v>
      </c>
      <c r="E424" t="str" cm="1">
        <f t="array" ref="E424:F424">_xlfn.TEXTSPLIT(D424,"_")</f>
        <v xml:space="preserve">  14:0</v>
      </c>
      <c r="F424" t="str">
        <v>18:1:2</v>
      </c>
      <c r="I424" cm="1">
        <f t="array" ref="I424:J424">IF(ISBLANK(E424), "", VALUE(_xlfn.TEXTSPLIT(E424,":")))</f>
        <v>14</v>
      </c>
      <c r="J424">
        <v>0</v>
      </c>
      <c r="L424" cm="1">
        <f t="array" ref="L424:N424">IF(ISBLANK(F424), "", VALUE(_xlfn.TEXTSPLIT(F424,":")))</f>
        <v>18</v>
      </c>
      <c r="M424">
        <v>1</v>
      </c>
      <c r="N424">
        <v>2</v>
      </c>
      <c r="O424" t="str" cm="1">
        <f t="array" ref="O424">IF(ISBLANK(G424), "", VALUE(_xlfn.TEXTSPLIT(G424,":")))</f>
        <v/>
      </c>
      <c r="Q424" t="str" cm="1">
        <f t="array" ref="Q424">IF(ISBLANK(H424), "", VALUE(_xlfn.TEXTSPLIT(H424,":")))</f>
        <v/>
      </c>
      <c r="S424">
        <f t="shared" si="65"/>
        <v>32</v>
      </c>
      <c r="T424">
        <f t="shared" si="66"/>
        <v>1</v>
      </c>
      <c r="U424">
        <f t="shared" si="67"/>
        <v>2</v>
      </c>
      <c r="V424" t="str">
        <f t="shared" si="68"/>
        <v>:2O</v>
      </c>
      <c r="W424" t="str">
        <f t="shared" si="69"/>
        <v>32:1:2O</v>
      </c>
      <c r="X424" t="str">
        <f t="shared" si="70"/>
        <v>PE O- 32:1:2O</v>
      </c>
      <c r="Y424" t="str">
        <f t="shared" si="71"/>
        <v>PE O-</v>
      </c>
      <c r="Z424" t="s">
        <v>1070</v>
      </c>
      <c r="AA424" t="s">
        <v>2199</v>
      </c>
      <c r="AB424">
        <v>591757</v>
      </c>
      <c r="AC424">
        <v>585374</v>
      </c>
      <c r="AD424">
        <v>430120</v>
      </c>
      <c r="AE424">
        <v>481439</v>
      </c>
      <c r="AF424">
        <v>415609</v>
      </c>
      <c r="AG424">
        <v>491444</v>
      </c>
      <c r="AH424">
        <v>459604</v>
      </c>
      <c r="AI424">
        <v>517640</v>
      </c>
      <c r="AJ424">
        <v>405316</v>
      </c>
      <c r="AK424">
        <v>459227</v>
      </c>
      <c r="AL424">
        <v>519132</v>
      </c>
      <c r="AM424">
        <v>522932</v>
      </c>
    </row>
    <row r="425" spans="1:39" x14ac:dyDescent="0.3">
      <c r="A425" t="s">
        <v>2600</v>
      </c>
      <c r="B425" t="s">
        <v>4413</v>
      </c>
      <c r="C425" t="str">
        <f t="shared" si="64"/>
        <v>PE O-  14:0_22:5:1</v>
      </c>
      <c r="D425" t="str">
        <f t="shared" si="39"/>
        <v xml:space="preserve">  14:0_22:5:1</v>
      </c>
      <c r="E425" t="str" cm="1">
        <f t="array" ref="E425:F425">_xlfn.TEXTSPLIT(D425,"_")</f>
        <v xml:space="preserve">  14:0</v>
      </c>
      <c r="F425" t="str">
        <v>22:5:1</v>
      </c>
      <c r="I425" cm="1">
        <f t="array" ref="I425:J425">IF(ISBLANK(E425), "", VALUE(_xlfn.TEXTSPLIT(E425,":")))</f>
        <v>14</v>
      </c>
      <c r="J425">
        <v>0</v>
      </c>
      <c r="L425" cm="1">
        <f t="array" ref="L425:N425">IF(ISBLANK(F425), "", VALUE(_xlfn.TEXTSPLIT(F425,":")))</f>
        <v>22</v>
      </c>
      <c r="M425">
        <v>5</v>
      </c>
      <c r="N425">
        <v>1</v>
      </c>
      <c r="O425" t="str" cm="1">
        <f t="array" ref="O425">IF(ISBLANK(G425), "", VALUE(_xlfn.TEXTSPLIT(G425,":")))</f>
        <v/>
      </c>
      <c r="Q425" t="str" cm="1">
        <f t="array" ref="Q425">IF(ISBLANK(H425), "", VALUE(_xlfn.TEXTSPLIT(H425,":")))</f>
        <v/>
      </c>
      <c r="S425">
        <f t="shared" si="65"/>
        <v>36</v>
      </c>
      <c r="T425">
        <f t="shared" si="66"/>
        <v>5</v>
      </c>
      <c r="U425">
        <f t="shared" si="67"/>
        <v>1</v>
      </c>
      <c r="V425" t="str">
        <f t="shared" si="68"/>
        <v>:1O</v>
      </c>
      <c r="W425" t="str">
        <f t="shared" si="69"/>
        <v>36:5:1O</v>
      </c>
      <c r="X425" t="str">
        <f t="shared" si="70"/>
        <v>PE O- 36:5:1O</v>
      </c>
      <c r="Y425" t="str">
        <f t="shared" si="71"/>
        <v>PE O-</v>
      </c>
      <c r="Z425" t="s">
        <v>1070</v>
      </c>
      <c r="AA425" t="s">
        <v>255</v>
      </c>
      <c r="AB425">
        <v>1190813</v>
      </c>
      <c r="AC425">
        <v>1166240</v>
      </c>
      <c r="AD425">
        <v>1356181</v>
      </c>
      <c r="AE425">
        <v>1033678</v>
      </c>
      <c r="AF425">
        <v>1109578</v>
      </c>
      <c r="AG425">
        <v>1016695</v>
      </c>
      <c r="AH425">
        <v>1436673</v>
      </c>
      <c r="AI425">
        <v>1265794</v>
      </c>
      <c r="AJ425">
        <v>1430785</v>
      </c>
      <c r="AK425">
        <v>1031864</v>
      </c>
      <c r="AL425">
        <v>1115182</v>
      </c>
      <c r="AM425">
        <v>1219588</v>
      </c>
    </row>
    <row r="426" spans="1:39" x14ac:dyDescent="0.3">
      <c r="A426" t="s">
        <v>1329</v>
      </c>
      <c r="B426" t="s">
        <v>4311</v>
      </c>
      <c r="C426" t="str">
        <f t="shared" si="64"/>
        <v>PE O-  9:0_18:2:2</v>
      </c>
      <c r="D426" t="str">
        <f t="shared" si="39"/>
        <v xml:space="preserve">  9:0_18:2:2</v>
      </c>
      <c r="E426" t="str" cm="1">
        <f t="array" ref="E426:F426">_xlfn.TEXTSPLIT(D426,"_")</f>
        <v xml:space="preserve">  9:0</v>
      </c>
      <c r="F426" t="str">
        <v>18:2:2</v>
      </c>
      <c r="I426" cm="1">
        <f t="array" ref="I426:J426">IF(ISBLANK(E426), "", VALUE(_xlfn.TEXTSPLIT(E426,":")))</f>
        <v>9</v>
      </c>
      <c r="J426">
        <v>0</v>
      </c>
      <c r="L426" cm="1">
        <f t="array" ref="L426:N426">IF(ISBLANK(F426), "", VALUE(_xlfn.TEXTSPLIT(F426,":")))</f>
        <v>18</v>
      </c>
      <c r="M426">
        <v>2</v>
      </c>
      <c r="N426">
        <v>2</v>
      </c>
      <c r="O426" t="str" cm="1">
        <f t="array" ref="O426">IF(ISBLANK(G426), "", VALUE(_xlfn.TEXTSPLIT(G426,":")))</f>
        <v/>
      </c>
      <c r="Q426" t="str" cm="1">
        <f t="array" ref="Q426">IF(ISBLANK(H426), "", VALUE(_xlfn.TEXTSPLIT(H426,":")))</f>
        <v/>
      </c>
      <c r="S426">
        <f t="shared" si="65"/>
        <v>27</v>
      </c>
      <c r="T426">
        <f t="shared" si="66"/>
        <v>2</v>
      </c>
      <c r="U426">
        <f t="shared" si="67"/>
        <v>2</v>
      </c>
      <c r="V426" t="str">
        <f t="shared" si="68"/>
        <v>:2O</v>
      </c>
      <c r="W426" t="str">
        <f t="shared" si="69"/>
        <v>27:2:2O</v>
      </c>
      <c r="X426" t="str">
        <f t="shared" si="70"/>
        <v>PE O- 27:2:2O</v>
      </c>
      <c r="Y426" t="str">
        <f t="shared" si="71"/>
        <v>PE O-</v>
      </c>
      <c r="Z426" t="s">
        <v>1070</v>
      </c>
      <c r="AA426" t="s">
        <v>1330</v>
      </c>
      <c r="AB426">
        <v>13003</v>
      </c>
      <c r="AC426">
        <v>21139</v>
      </c>
      <c r="AD426">
        <v>17533</v>
      </c>
      <c r="AE426">
        <v>20412</v>
      </c>
      <c r="AF426">
        <v>3983</v>
      </c>
      <c r="AG426">
        <v>44890</v>
      </c>
      <c r="AH426">
        <v>17346</v>
      </c>
      <c r="AI426">
        <v>20410</v>
      </c>
      <c r="AJ426">
        <v>6752</v>
      </c>
      <c r="AK426">
        <v>24800</v>
      </c>
      <c r="AL426">
        <v>13190</v>
      </c>
      <c r="AM426">
        <v>41313</v>
      </c>
    </row>
    <row r="427" spans="1:39" x14ac:dyDescent="0.3">
      <c r="A427" s="13" t="s">
        <v>1147</v>
      </c>
      <c r="B427" s="13" t="s">
        <v>4414</v>
      </c>
      <c r="C427" t="str">
        <f t="shared" si="64"/>
        <v>AAHFA 28:6/12:0:1</v>
      </c>
      <c r="D427" t="str">
        <f>_xlfn.TEXTAFTER(C427," ")</f>
        <v>28:6/12:0:1</v>
      </c>
      <c r="E427" t="str" cm="1">
        <f t="array" ref="E427:F427">_xlfn.TEXTSPLIT(D427,"/")</f>
        <v>28:6</v>
      </c>
      <c r="F427" t="str">
        <v>12:0:1</v>
      </c>
      <c r="I427" cm="1">
        <f t="array" ref="I427:J427">IF(ISBLANK(E427), "", VALUE(_xlfn.TEXTSPLIT(E427,":")))</f>
        <v>28</v>
      </c>
      <c r="J427">
        <v>6</v>
      </c>
      <c r="L427" cm="1">
        <f t="array" ref="L427:N427">IF(ISBLANK(F427), "", VALUE(_xlfn.TEXTSPLIT(F427,":")))</f>
        <v>12</v>
      </c>
      <c r="M427">
        <v>0</v>
      </c>
      <c r="N427">
        <v>1</v>
      </c>
      <c r="O427" t="str" cm="1">
        <f t="array" ref="O427">IF(ISBLANK(G427), "", VALUE(_xlfn.TEXTSPLIT(G427,":")))</f>
        <v/>
      </c>
      <c r="Q427" t="str" cm="1">
        <f t="array" ref="Q427">IF(ISBLANK(H427), "", VALUE(_xlfn.TEXTSPLIT(H427,":")))</f>
        <v/>
      </c>
      <c r="S427">
        <f t="shared" si="65"/>
        <v>40</v>
      </c>
      <c r="T427">
        <f t="shared" si="66"/>
        <v>6</v>
      </c>
      <c r="U427">
        <f t="shared" si="67"/>
        <v>1</v>
      </c>
      <c r="V427" t="str">
        <f t="shared" si="68"/>
        <v>:1O</v>
      </c>
      <c r="W427" t="str">
        <f t="shared" si="69"/>
        <v>40:6:1O</v>
      </c>
      <c r="X427" t="str">
        <f t="shared" si="70"/>
        <v>AAHFA 40:6:1O</v>
      </c>
      <c r="Y427" t="str">
        <f>_xlfn.TEXTBEFORE(C427, " ")</f>
        <v>AAHFA</v>
      </c>
      <c r="Z427" s="13" t="s">
        <v>965</v>
      </c>
      <c r="AA427" s="13" t="s">
        <v>1148</v>
      </c>
      <c r="AB427" s="13">
        <v>1699379</v>
      </c>
      <c r="AC427" s="13">
        <v>2325084</v>
      </c>
      <c r="AD427" s="13">
        <v>2087495</v>
      </c>
      <c r="AE427" s="13">
        <v>1534474</v>
      </c>
      <c r="AF427" s="13">
        <v>1559893</v>
      </c>
      <c r="AG427" s="13">
        <v>1460586</v>
      </c>
      <c r="AH427" s="13">
        <v>1845954</v>
      </c>
      <c r="AI427" s="13">
        <v>2279207</v>
      </c>
      <c r="AJ427" s="13">
        <v>1691989</v>
      </c>
      <c r="AK427" s="13">
        <v>1138318</v>
      </c>
      <c r="AL427" s="13">
        <v>1224173</v>
      </c>
      <c r="AM427" s="13">
        <v>1412878</v>
      </c>
    </row>
    <row r="428" spans="1:39" x14ac:dyDescent="0.3">
      <c r="A428" s="13" t="s">
        <v>1252</v>
      </c>
      <c r="B428" s="13" t="s">
        <v>4415</v>
      </c>
      <c r="C428" t="str">
        <f t="shared" si="64"/>
        <v>AAHFA 28:6/13:0:1</v>
      </c>
      <c r="D428" t="str">
        <f t="shared" ref="D428:D491" si="72">_xlfn.TEXTAFTER(C428," ")</f>
        <v>28:6/13:0:1</v>
      </c>
      <c r="E428" t="str" cm="1">
        <f t="array" ref="E428:F428">_xlfn.TEXTSPLIT(D428,"/")</f>
        <v>28:6</v>
      </c>
      <c r="F428" t="str">
        <v>13:0:1</v>
      </c>
      <c r="I428" cm="1">
        <f t="array" ref="I428:J428">IF(ISBLANK(E428), "", VALUE(_xlfn.TEXTSPLIT(E428,":")))</f>
        <v>28</v>
      </c>
      <c r="J428">
        <v>6</v>
      </c>
      <c r="L428" cm="1">
        <f t="array" ref="L428:N428">IF(ISBLANK(F428), "", VALUE(_xlfn.TEXTSPLIT(F428,":")))</f>
        <v>13</v>
      </c>
      <c r="M428">
        <v>0</v>
      </c>
      <c r="N428">
        <v>1</v>
      </c>
      <c r="O428" t="str" cm="1">
        <f t="array" ref="O428">IF(ISBLANK(G428), "", VALUE(_xlfn.TEXTSPLIT(G428,":")))</f>
        <v/>
      </c>
      <c r="Q428" t="str" cm="1">
        <f t="array" ref="Q428">IF(ISBLANK(H428), "", VALUE(_xlfn.TEXTSPLIT(H428,":")))</f>
        <v/>
      </c>
      <c r="S428">
        <f t="shared" si="65"/>
        <v>41</v>
      </c>
      <c r="T428">
        <f t="shared" si="66"/>
        <v>6</v>
      </c>
      <c r="U428">
        <f t="shared" si="67"/>
        <v>1</v>
      </c>
      <c r="V428" t="str">
        <f t="shared" si="68"/>
        <v>:1O</v>
      </c>
      <c r="W428" t="str">
        <f t="shared" si="69"/>
        <v>41:6:1O</v>
      </c>
      <c r="X428" t="str">
        <f t="shared" si="70"/>
        <v>AAHFA 41:6:1O</v>
      </c>
      <c r="Y428" t="str">
        <f t="shared" ref="Y428:Y491" si="73">_xlfn.TEXTBEFORE(C428, " ")</f>
        <v>AAHFA</v>
      </c>
      <c r="Z428" s="13" t="s">
        <v>965</v>
      </c>
      <c r="AA428" s="13" t="s">
        <v>1253</v>
      </c>
      <c r="AB428" s="13">
        <v>954829</v>
      </c>
      <c r="AC428" s="13">
        <v>1250767</v>
      </c>
      <c r="AD428" s="13">
        <v>1143319</v>
      </c>
      <c r="AE428" s="13">
        <v>975332</v>
      </c>
      <c r="AF428" s="13">
        <v>948502</v>
      </c>
      <c r="AG428" s="13">
        <v>983540</v>
      </c>
      <c r="AH428" s="13">
        <v>960980</v>
      </c>
      <c r="AI428" s="13">
        <v>1093099</v>
      </c>
      <c r="AJ428" s="13">
        <v>927854</v>
      </c>
      <c r="AK428" s="13">
        <v>993198</v>
      </c>
      <c r="AL428" s="13">
        <v>864736</v>
      </c>
      <c r="AM428" s="13">
        <v>572888</v>
      </c>
    </row>
    <row r="429" spans="1:39" x14ac:dyDescent="0.3">
      <c r="A429" s="13" t="s">
        <v>1147</v>
      </c>
      <c r="B429" s="13" t="s">
        <v>4414</v>
      </c>
      <c r="C429" t="str">
        <f t="shared" si="64"/>
        <v>AAHFA 28:6/12:0:1</v>
      </c>
      <c r="D429" t="str">
        <f t="shared" si="72"/>
        <v>28:6/12:0:1</v>
      </c>
      <c r="E429" t="str" cm="1">
        <f t="array" ref="E429:F429">_xlfn.TEXTSPLIT(D429,"/")</f>
        <v>28:6</v>
      </c>
      <c r="F429" t="str">
        <v>12:0:1</v>
      </c>
      <c r="I429" cm="1">
        <f t="array" ref="I429:J429">IF(ISBLANK(E429), "", VALUE(_xlfn.TEXTSPLIT(E429,":")))</f>
        <v>28</v>
      </c>
      <c r="J429">
        <v>6</v>
      </c>
      <c r="L429" cm="1">
        <f t="array" ref="L429:N429">IF(ISBLANK(F429), "", VALUE(_xlfn.TEXTSPLIT(F429,":")))</f>
        <v>12</v>
      </c>
      <c r="M429">
        <v>0</v>
      </c>
      <c r="N429">
        <v>1</v>
      </c>
      <c r="O429" t="str" cm="1">
        <f t="array" ref="O429">IF(ISBLANK(G429), "", VALUE(_xlfn.TEXTSPLIT(G429,":")))</f>
        <v/>
      </c>
      <c r="Q429" t="str" cm="1">
        <f t="array" ref="Q429">IF(ISBLANK(H429), "", VALUE(_xlfn.TEXTSPLIT(H429,":")))</f>
        <v/>
      </c>
      <c r="S429">
        <f t="shared" si="65"/>
        <v>40</v>
      </c>
      <c r="T429">
        <f t="shared" si="66"/>
        <v>6</v>
      </c>
      <c r="U429">
        <f t="shared" si="67"/>
        <v>1</v>
      </c>
      <c r="V429" t="str">
        <f t="shared" si="68"/>
        <v>:1O</v>
      </c>
      <c r="W429" t="str">
        <f t="shared" si="69"/>
        <v>40:6:1O</v>
      </c>
      <c r="X429" t="str">
        <f t="shared" si="70"/>
        <v>AAHFA 40:6:1O</v>
      </c>
      <c r="Y429" t="str">
        <f t="shared" si="73"/>
        <v>AAHFA</v>
      </c>
      <c r="Z429" s="13" t="s">
        <v>965</v>
      </c>
      <c r="AA429" s="13" t="s">
        <v>1148</v>
      </c>
      <c r="AB429" s="13">
        <v>9696863</v>
      </c>
      <c r="AC429" s="13">
        <v>11525781</v>
      </c>
      <c r="AD429" s="13">
        <v>12480540</v>
      </c>
      <c r="AE429" s="13">
        <v>8097778</v>
      </c>
      <c r="AF429" s="13">
        <v>8749848</v>
      </c>
      <c r="AG429" s="13">
        <v>8534344</v>
      </c>
      <c r="AH429" s="13">
        <v>10052749</v>
      </c>
      <c r="AI429" s="13">
        <v>11348466</v>
      </c>
      <c r="AJ429" s="13">
        <v>9322282</v>
      </c>
      <c r="AK429" s="13">
        <v>7965690</v>
      </c>
      <c r="AL429" s="13">
        <v>9288963</v>
      </c>
      <c r="AM429" s="13">
        <v>8255437</v>
      </c>
    </row>
    <row r="430" spans="1:39" x14ac:dyDescent="0.3">
      <c r="A430" s="13" t="s">
        <v>1062</v>
      </c>
      <c r="B430" s="13" t="s">
        <v>4416</v>
      </c>
      <c r="C430" t="str">
        <f t="shared" si="64"/>
        <v>AAHFA 28:6/11:0:1</v>
      </c>
      <c r="D430" t="str">
        <f t="shared" si="72"/>
        <v>28:6/11:0:1</v>
      </c>
      <c r="E430" t="str" cm="1">
        <f t="array" ref="E430:F430">_xlfn.TEXTSPLIT(D430,"/")</f>
        <v>28:6</v>
      </c>
      <c r="F430" t="str">
        <v>11:0:1</v>
      </c>
      <c r="I430" cm="1">
        <f t="array" ref="I430:J430">IF(ISBLANK(E430), "", VALUE(_xlfn.TEXTSPLIT(E430,":")))</f>
        <v>28</v>
      </c>
      <c r="J430">
        <v>6</v>
      </c>
      <c r="L430" cm="1">
        <f t="array" ref="L430:N430">IF(ISBLANK(F430), "", VALUE(_xlfn.TEXTSPLIT(F430,":")))</f>
        <v>11</v>
      </c>
      <c r="M430">
        <v>0</v>
      </c>
      <c r="N430">
        <v>1</v>
      </c>
      <c r="O430" t="str" cm="1">
        <f t="array" ref="O430">IF(ISBLANK(G430), "", VALUE(_xlfn.TEXTSPLIT(G430,":")))</f>
        <v/>
      </c>
      <c r="Q430" t="str" cm="1">
        <f t="array" ref="Q430">IF(ISBLANK(H430), "", VALUE(_xlfn.TEXTSPLIT(H430,":")))</f>
        <v/>
      </c>
      <c r="S430">
        <f t="shared" si="65"/>
        <v>39</v>
      </c>
      <c r="T430">
        <f t="shared" si="66"/>
        <v>6</v>
      </c>
      <c r="U430">
        <f t="shared" si="67"/>
        <v>1</v>
      </c>
      <c r="V430" t="str">
        <f t="shared" si="68"/>
        <v>:1O</v>
      </c>
      <c r="W430" t="str">
        <f t="shared" si="69"/>
        <v>39:6:1O</v>
      </c>
      <c r="X430" t="str">
        <f t="shared" si="70"/>
        <v>AAHFA 39:6:1O</v>
      </c>
      <c r="Y430" t="str">
        <f t="shared" si="73"/>
        <v>AAHFA</v>
      </c>
      <c r="Z430" s="13" t="s">
        <v>965</v>
      </c>
      <c r="AA430" s="13" t="s">
        <v>1063</v>
      </c>
      <c r="AB430" s="13">
        <v>1135833</v>
      </c>
      <c r="AC430" s="13">
        <v>1339184</v>
      </c>
      <c r="AD430" s="13">
        <v>1633219</v>
      </c>
      <c r="AE430" s="13">
        <v>1138211</v>
      </c>
      <c r="AF430" s="13">
        <v>1105738</v>
      </c>
      <c r="AG430" s="13">
        <v>873413</v>
      </c>
      <c r="AH430" s="13">
        <v>1340372</v>
      </c>
      <c r="AI430" s="13">
        <v>1411712</v>
      </c>
      <c r="AJ430" s="13">
        <v>1194631</v>
      </c>
      <c r="AK430" s="13">
        <v>1197769</v>
      </c>
      <c r="AL430" s="13">
        <v>1275070</v>
      </c>
      <c r="AM430" s="13">
        <v>1383359</v>
      </c>
    </row>
    <row r="431" spans="1:39" x14ac:dyDescent="0.3">
      <c r="A431" s="13" t="s">
        <v>1257</v>
      </c>
      <c r="B431" s="13" t="s">
        <v>4417</v>
      </c>
      <c r="C431" t="str">
        <f t="shared" si="64"/>
        <v>AAHFA 15:0/26:6:1</v>
      </c>
      <c r="D431" t="str">
        <f t="shared" si="72"/>
        <v>15:0/26:6:1</v>
      </c>
      <c r="E431" t="str" cm="1">
        <f t="array" ref="E431:F431">_xlfn.TEXTSPLIT(D431,"/")</f>
        <v>15:0</v>
      </c>
      <c r="F431" t="str">
        <v>26:6:1</v>
      </c>
      <c r="I431" cm="1">
        <f t="array" ref="I431:J431">IF(ISBLANK(E431), "", VALUE(_xlfn.TEXTSPLIT(E431,":")))</f>
        <v>15</v>
      </c>
      <c r="J431">
        <v>0</v>
      </c>
      <c r="L431" cm="1">
        <f t="array" ref="L431:N431">IF(ISBLANK(F431), "", VALUE(_xlfn.TEXTSPLIT(F431,":")))</f>
        <v>26</v>
      </c>
      <c r="M431">
        <v>6</v>
      </c>
      <c r="N431">
        <v>1</v>
      </c>
      <c r="O431" t="str" cm="1">
        <f t="array" ref="O431">IF(ISBLANK(G431), "", VALUE(_xlfn.TEXTSPLIT(G431,":")))</f>
        <v/>
      </c>
      <c r="Q431" t="str" cm="1">
        <f t="array" ref="Q431">IF(ISBLANK(H431), "", VALUE(_xlfn.TEXTSPLIT(H431,":")))</f>
        <v/>
      </c>
      <c r="S431">
        <f t="shared" si="65"/>
        <v>41</v>
      </c>
      <c r="T431">
        <f t="shared" si="66"/>
        <v>6</v>
      </c>
      <c r="U431">
        <f t="shared" si="67"/>
        <v>1</v>
      </c>
      <c r="V431" t="str">
        <f t="shared" si="68"/>
        <v>:1O</v>
      </c>
      <c r="W431" t="str">
        <f t="shared" si="69"/>
        <v>41:6:1O</v>
      </c>
      <c r="X431" t="str">
        <f t="shared" si="70"/>
        <v>AAHFA 41:6:1O</v>
      </c>
      <c r="Y431" t="str">
        <f t="shared" si="73"/>
        <v>AAHFA</v>
      </c>
      <c r="Z431" s="13" t="s">
        <v>965</v>
      </c>
      <c r="AA431" s="13" t="s">
        <v>1253</v>
      </c>
      <c r="AB431" s="13">
        <v>16799012</v>
      </c>
      <c r="AC431" s="13">
        <v>21877262</v>
      </c>
      <c r="AD431" s="13">
        <v>23574888</v>
      </c>
      <c r="AE431" s="13">
        <v>10743763</v>
      </c>
      <c r="AF431" s="13">
        <v>14390984</v>
      </c>
      <c r="AG431" s="13">
        <v>12077903</v>
      </c>
      <c r="AH431" s="13">
        <v>13328161</v>
      </c>
      <c r="AI431" s="13">
        <v>17144347</v>
      </c>
      <c r="AJ431" s="13">
        <v>11694657</v>
      </c>
      <c r="AK431" s="13">
        <v>8983995</v>
      </c>
      <c r="AL431" s="13">
        <v>10672284</v>
      </c>
      <c r="AM431" s="13">
        <v>9347158</v>
      </c>
    </row>
    <row r="432" spans="1:39" x14ac:dyDescent="0.3">
      <c r="A432" s="13" t="s">
        <v>1062</v>
      </c>
      <c r="B432" s="13" t="s">
        <v>4416</v>
      </c>
      <c r="C432" t="str">
        <f t="shared" si="64"/>
        <v>AAHFA 28:6/11:0:1</v>
      </c>
      <c r="D432" t="str">
        <f t="shared" si="72"/>
        <v>28:6/11:0:1</v>
      </c>
      <c r="E432" t="str" cm="1">
        <f t="array" ref="E432:F432">_xlfn.TEXTSPLIT(D432,"/")</f>
        <v>28:6</v>
      </c>
      <c r="F432" t="str">
        <v>11:0:1</v>
      </c>
      <c r="I432" cm="1">
        <f t="array" ref="I432:J432">IF(ISBLANK(E432), "", VALUE(_xlfn.TEXTSPLIT(E432,":")))</f>
        <v>28</v>
      </c>
      <c r="J432">
        <v>6</v>
      </c>
      <c r="L432" cm="1">
        <f t="array" ref="L432:N432">IF(ISBLANK(F432), "", VALUE(_xlfn.TEXTSPLIT(F432,":")))</f>
        <v>11</v>
      </c>
      <c r="M432">
        <v>0</v>
      </c>
      <c r="N432">
        <v>1</v>
      </c>
      <c r="O432" t="str" cm="1">
        <f t="array" ref="O432">IF(ISBLANK(G432), "", VALUE(_xlfn.TEXTSPLIT(G432,":")))</f>
        <v/>
      </c>
      <c r="Q432" t="str" cm="1">
        <f t="array" ref="Q432">IF(ISBLANK(H432), "", VALUE(_xlfn.TEXTSPLIT(H432,":")))</f>
        <v/>
      </c>
      <c r="S432">
        <f t="shared" si="65"/>
        <v>39</v>
      </c>
      <c r="T432">
        <f t="shared" si="66"/>
        <v>6</v>
      </c>
      <c r="U432">
        <f t="shared" si="67"/>
        <v>1</v>
      </c>
      <c r="V432" t="str">
        <f t="shared" si="68"/>
        <v>:1O</v>
      </c>
      <c r="W432" t="str">
        <f t="shared" si="69"/>
        <v>39:6:1O</v>
      </c>
      <c r="X432" t="str">
        <f t="shared" si="70"/>
        <v>AAHFA 39:6:1O</v>
      </c>
      <c r="Y432" t="str">
        <f t="shared" si="73"/>
        <v>AAHFA</v>
      </c>
      <c r="Z432" s="13" t="s">
        <v>965</v>
      </c>
      <c r="AA432" s="13" t="s">
        <v>1063</v>
      </c>
      <c r="AB432" s="13">
        <v>256419</v>
      </c>
      <c r="AC432" s="13">
        <v>172505</v>
      </c>
      <c r="AD432" s="13">
        <v>278018</v>
      </c>
      <c r="AE432" s="13">
        <v>173146</v>
      </c>
      <c r="AF432" s="13">
        <v>243816</v>
      </c>
      <c r="AG432" s="13">
        <v>230520</v>
      </c>
      <c r="AH432" s="13">
        <v>223851</v>
      </c>
      <c r="AI432" s="13">
        <v>241937</v>
      </c>
      <c r="AJ432" s="13">
        <v>226747</v>
      </c>
      <c r="AK432" s="13">
        <v>161522</v>
      </c>
      <c r="AL432" s="13">
        <v>257843</v>
      </c>
      <c r="AM432" s="13">
        <v>203992</v>
      </c>
    </row>
    <row r="433" spans="1:39" x14ac:dyDescent="0.3">
      <c r="A433" s="13" t="s">
        <v>1257</v>
      </c>
      <c r="B433" s="13" t="s">
        <v>4417</v>
      </c>
      <c r="C433" t="str">
        <f t="shared" si="64"/>
        <v>AAHFA 15:0/26:6:1</v>
      </c>
      <c r="D433" t="str">
        <f t="shared" si="72"/>
        <v>15:0/26:6:1</v>
      </c>
      <c r="E433" t="str" cm="1">
        <f t="array" ref="E433:F433">_xlfn.TEXTSPLIT(D433,"/")</f>
        <v>15:0</v>
      </c>
      <c r="F433" t="str">
        <v>26:6:1</v>
      </c>
      <c r="I433" cm="1">
        <f t="array" ref="I433:J433">IF(ISBLANK(E433), "", VALUE(_xlfn.TEXTSPLIT(E433,":")))</f>
        <v>15</v>
      </c>
      <c r="J433">
        <v>0</v>
      </c>
      <c r="L433" cm="1">
        <f t="array" ref="L433:N433">IF(ISBLANK(F433), "", VALUE(_xlfn.TEXTSPLIT(F433,":")))</f>
        <v>26</v>
      </c>
      <c r="M433">
        <v>6</v>
      </c>
      <c r="N433">
        <v>1</v>
      </c>
      <c r="O433" t="str" cm="1">
        <f t="array" ref="O433">IF(ISBLANK(G433), "", VALUE(_xlfn.TEXTSPLIT(G433,":")))</f>
        <v/>
      </c>
      <c r="Q433" t="str" cm="1">
        <f t="array" ref="Q433">IF(ISBLANK(H433), "", VALUE(_xlfn.TEXTSPLIT(H433,":")))</f>
        <v/>
      </c>
      <c r="S433">
        <f t="shared" si="65"/>
        <v>41</v>
      </c>
      <c r="T433">
        <f t="shared" si="66"/>
        <v>6</v>
      </c>
      <c r="U433">
        <f t="shared" si="67"/>
        <v>1</v>
      </c>
      <c r="V433" t="str">
        <f t="shared" si="68"/>
        <v>:1O</v>
      </c>
      <c r="W433" t="str">
        <f t="shared" si="69"/>
        <v>41:6:1O</v>
      </c>
      <c r="X433" t="str">
        <f t="shared" si="70"/>
        <v>AAHFA 41:6:1O</v>
      </c>
      <c r="Y433" t="str">
        <f t="shared" si="73"/>
        <v>AAHFA</v>
      </c>
      <c r="Z433" s="13" t="s">
        <v>965</v>
      </c>
      <c r="AA433" s="13" t="s">
        <v>1253</v>
      </c>
      <c r="AB433" s="13">
        <v>6522480</v>
      </c>
      <c r="AC433" s="13">
        <v>8435848</v>
      </c>
      <c r="AD433" s="13">
        <v>7905068</v>
      </c>
      <c r="AE433" s="13">
        <v>7042058</v>
      </c>
      <c r="AF433" s="13">
        <v>6509884</v>
      </c>
      <c r="AG433" s="13">
        <v>7310020</v>
      </c>
      <c r="AH433" s="13">
        <v>7442283</v>
      </c>
      <c r="AI433" s="13">
        <v>8690406</v>
      </c>
      <c r="AJ433" s="13">
        <v>7091044</v>
      </c>
      <c r="AK433" s="13">
        <v>7246929</v>
      </c>
      <c r="AL433" s="13">
        <v>7857963</v>
      </c>
      <c r="AM433" s="13">
        <v>7297857</v>
      </c>
    </row>
    <row r="434" spans="1:39" x14ac:dyDescent="0.3">
      <c r="A434" s="13" t="s">
        <v>1373</v>
      </c>
      <c r="B434" s="13" t="s">
        <v>4418</v>
      </c>
      <c r="C434" t="str">
        <f t="shared" si="64"/>
        <v>AAHFA 28:6/14:0:1</v>
      </c>
      <c r="D434" t="str">
        <f t="shared" si="72"/>
        <v>28:6/14:0:1</v>
      </c>
      <c r="E434" t="str" cm="1">
        <f t="array" ref="E434:F434">_xlfn.TEXTSPLIT(D434,"/")</f>
        <v>28:6</v>
      </c>
      <c r="F434" t="str">
        <v>14:0:1</v>
      </c>
      <c r="I434" cm="1">
        <f t="array" ref="I434:J434">IF(ISBLANK(E434), "", VALUE(_xlfn.TEXTSPLIT(E434,":")))</f>
        <v>28</v>
      </c>
      <c r="J434">
        <v>6</v>
      </c>
      <c r="L434" cm="1">
        <f t="array" ref="L434:N434">IF(ISBLANK(F434), "", VALUE(_xlfn.TEXTSPLIT(F434,":")))</f>
        <v>14</v>
      </c>
      <c r="M434">
        <v>0</v>
      </c>
      <c r="N434">
        <v>1</v>
      </c>
      <c r="O434" t="str" cm="1">
        <f t="array" ref="O434">IF(ISBLANK(G434), "", VALUE(_xlfn.TEXTSPLIT(G434,":")))</f>
        <v/>
      </c>
      <c r="Q434" t="str" cm="1">
        <f t="array" ref="Q434">IF(ISBLANK(H434), "", VALUE(_xlfn.TEXTSPLIT(H434,":")))</f>
        <v/>
      </c>
      <c r="S434">
        <f t="shared" si="65"/>
        <v>42</v>
      </c>
      <c r="T434">
        <f t="shared" si="66"/>
        <v>6</v>
      </c>
      <c r="U434">
        <f t="shared" si="67"/>
        <v>1</v>
      </c>
      <c r="V434" t="str">
        <f t="shared" si="68"/>
        <v>:1O</v>
      </c>
      <c r="W434" t="str">
        <f t="shared" si="69"/>
        <v>42:6:1O</v>
      </c>
      <c r="X434" t="str">
        <f t="shared" si="70"/>
        <v>AAHFA 42:6:1O</v>
      </c>
      <c r="Y434" t="str">
        <f t="shared" si="73"/>
        <v>AAHFA</v>
      </c>
      <c r="Z434" s="13" t="s">
        <v>965</v>
      </c>
      <c r="AA434" s="13" t="s">
        <v>1374</v>
      </c>
      <c r="AB434" s="13">
        <v>9439063</v>
      </c>
      <c r="AC434" s="13">
        <v>12648801</v>
      </c>
      <c r="AD434" s="13">
        <v>12681249</v>
      </c>
      <c r="AE434" s="13">
        <v>7300102</v>
      </c>
      <c r="AF434" s="13">
        <v>8529947</v>
      </c>
      <c r="AG434" s="13">
        <v>8101533</v>
      </c>
      <c r="AH434" s="13">
        <v>8118094</v>
      </c>
      <c r="AI434" s="13">
        <v>10123850</v>
      </c>
      <c r="AJ434" s="13">
        <v>7509368</v>
      </c>
      <c r="AK434" s="13">
        <v>6292573</v>
      </c>
      <c r="AL434" s="13">
        <v>7393513</v>
      </c>
      <c r="AM434" s="13">
        <v>6552564</v>
      </c>
    </row>
    <row r="435" spans="1:39" x14ac:dyDescent="0.3">
      <c r="A435" s="13" t="s">
        <v>1147</v>
      </c>
      <c r="B435" s="13" t="s">
        <v>4414</v>
      </c>
      <c r="C435" t="str">
        <f t="shared" si="64"/>
        <v>AAHFA 28:6/12:0:1</v>
      </c>
      <c r="D435" t="str">
        <f t="shared" si="72"/>
        <v>28:6/12:0:1</v>
      </c>
      <c r="E435" t="str" cm="1">
        <f t="array" ref="E435:F435">_xlfn.TEXTSPLIT(D435,"/")</f>
        <v>28:6</v>
      </c>
      <c r="F435" t="str">
        <v>12:0:1</v>
      </c>
      <c r="I435" cm="1">
        <f t="array" ref="I435:J435">IF(ISBLANK(E435), "", VALUE(_xlfn.TEXTSPLIT(E435,":")))</f>
        <v>28</v>
      </c>
      <c r="J435">
        <v>6</v>
      </c>
      <c r="L435" cm="1">
        <f t="array" ref="L435:N435">IF(ISBLANK(F435), "", VALUE(_xlfn.TEXTSPLIT(F435,":")))</f>
        <v>12</v>
      </c>
      <c r="M435">
        <v>0</v>
      </c>
      <c r="N435">
        <v>1</v>
      </c>
      <c r="O435" t="str" cm="1">
        <f t="array" ref="O435">IF(ISBLANK(G435), "", VALUE(_xlfn.TEXTSPLIT(G435,":")))</f>
        <v/>
      </c>
      <c r="Q435" t="str" cm="1">
        <f t="array" ref="Q435">IF(ISBLANK(H435), "", VALUE(_xlfn.TEXTSPLIT(H435,":")))</f>
        <v/>
      </c>
      <c r="S435">
        <f t="shared" si="65"/>
        <v>40</v>
      </c>
      <c r="T435">
        <f t="shared" si="66"/>
        <v>6</v>
      </c>
      <c r="U435">
        <f t="shared" si="67"/>
        <v>1</v>
      </c>
      <c r="V435" t="str">
        <f t="shared" si="68"/>
        <v>:1O</v>
      </c>
      <c r="W435" t="str">
        <f t="shared" si="69"/>
        <v>40:6:1O</v>
      </c>
      <c r="X435" t="str">
        <f t="shared" si="70"/>
        <v>AAHFA 40:6:1O</v>
      </c>
      <c r="Y435" t="str">
        <f t="shared" si="73"/>
        <v>AAHFA</v>
      </c>
      <c r="Z435" s="13" t="s">
        <v>965</v>
      </c>
      <c r="AA435" s="13" t="s">
        <v>1148</v>
      </c>
      <c r="AB435" s="13">
        <v>774839</v>
      </c>
      <c r="AC435" s="13">
        <v>884233</v>
      </c>
      <c r="AD435" s="13">
        <v>1044607</v>
      </c>
      <c r="AE435" s="13">
        <v>913362</v>
      </c>
      <c r="AF435" s="13">
        <v>1140702</v>
      </c>
      <c r="AG435" s="13">
        <v>1073081</v>
      </c>
      <c r="AH435" s="13">
        <v>1196839</v>
      </c>
      <c r="AI435" s="13">
        <v>1065341</v>
      </c>
      <c r="AJ435" s="13">
        <v>820974</v>
      </c>
      <c r="AK435" s="13">
        <v>1043078</v>
      </c>
      <c r="AL435" s="13">
        <v>1014608</v>
      </c>
      <c r="AM435" s="13">
        <v>1246308</v>
      </c>
    </row>
    <row r="436" spans="1:39" x14ac:dyDescent="0.3">
      <c r="A436" s="13" t="s">
        <v>1035</v>
      </c>
      <c r="B436" s="13" t="s">
        <v>4419</v>
      </c>
      <c r="C436" t="str">
        <f t="shared" si="64"/>
        <v>AAHFA 28:4/10:0:1</v>
      </c>
      <c r="D436" t="str">
        <f t="shared" si="72"/>
        <v>28:4/10:0:1</v>
      </c>
      <c r="E436" t="str" cm="1">
        <f t="array" ref="E436:F436">_xlfn.TEXTSPLIT(D436,"/")</f>
        <v>28:4</v>
      </c>
      <c r="F436" t="str">
        <v>10:0:1</v>
      </c>
      <c r="I436" cm="1">
        <f t="array" ref="I436:J436">IF(ISBLANK(E436), "", VALUE(_xlfn.TEXTSPLIT(E436,":")))</f>
        <v>28</v>
      </c>
      <c r="J436">
        <v>4</v>
      </c>
      <c r="L436" cm="1">
        <f t="array" ref="L436:N436">IF(ISBLANK(F436), "", VALUE(_xlfn.TEXTSPLIT(F436,":")))</f>
        <v>10</v>
      </c>
      <c r="M436">
        <v>0</v>
      </c>
      <c r="N436">
        <v>1</v>
      </c>
      <c r="O436" t="str" cm="1">
        <f t="array" ref="O436">IF(ISBLANK(G436), "", VALUE(_xlfn.TEXTSPLIT(G436,":")))</f>
        <v/>
      </c>
      <c r="Q436" t="str" cm="1">
        <f t="array" ref="Q436">IF(ISBLANK(H436), "", VALUE(_xlfn.TEXTSPLIT(H436,":")))</f>
        <v/>
      </c>
      <c r="S436">
        <f t="shared" si="65"/>
        <v>38</v>
      </c>
      <c r="T436">
        <f t="shared" si="66"/>
        <v>4</v>
      </c>
      <c r="U436">
        <f t="shared" si="67"/>
        <v>1</v>
      </c>
      <c r="V436" t="str">
        <f t="shared" si="68"/>
        <v>:1O</v>
      </c>
      <c r="W436" t="str">
        <f t="shared" si="69"/>
        <v>38:4:1O</v>
      </c>
      <c r="X436" t="str">
        <f t="shared" si="70"/>
        <v>AAHFA 38:4:1O</v>
      </c>
      <c r="Y436" t="str">
        <f t="shared" si="73"/>
        <v>AAHFA</v>
      </c>
      <c r="Z436" s="13" t="s">
        <v>965</v>
      </c>
      <c r="AA436" s="13" t="s">
        <v>1036</v>
      </c>
      <c r="AB436" s="13">
        <v>134140</v>
      </c>
      <c r="AC436" s="13">
        <v>97631</v>
      </c>
      <c r="AD436" s="13">
        <v>117200</v>
      </c>
      <c r="AE436" s="13">
        <v>180547</v>
      </c>
      <c r="AF436" s="13">
        <v>198626</v>
      </c>
      <c r="AG436" s="13">
        <v>148710</v>
      </c>
      <c r="AH436" s="13">
        <v>169818</v>
      </c>
      <c r="AI436" s="13">
        <v>236639</v>
      </c>
      <c r="AJ436" s="13">
        <v>192521</v>
      </c>
      <c r="AK436" s="13">
        <v>130736</v>
      </c>
      <c r="AL436" s="13">
        <v>52925</v>
      </c>
      <c r="AM436" s="13">
        <v>175870</v>
      </c>
    </row>
    <row r="437" spans="1:39" x14ac:dyDescent="0.3">
      <c r="A437" s="13" t="s">
        <v>1373</v>
      </c>
      <c r="B437" s="13" t="s">
        <v>4418</v>
      </c>
      <c r="C437" t="str">
        <f t="shared" si="64"/>
        <v>AAHFA 28:6/14:0:1</v>
      </c>
      <c r="D437" t="str">
        <f t="shared" si="72"/>
        <v>28:6/14:0:1</v>
      </c>
      <c r="E437" t="str" cm="1">
        <f t="array" ref="E437:F437">_xlfn.TEXTSPLIT(D437,"/")</f>
        <v>28:6</v>
      </c>
      <c r="F437" t="str">
        <v>14:0:1</v>
      </c>
      <c r="I437" cm="1">
        <f t="array" ref="I437:J437">IF(ISBLANK(E437), "", VALUE(_xlfn.TEXTSPLIT(E437,":")))</f>
        <v>28</v>
      </c>
      <c r="J437">
        <v>6</v>
      </c>
      <c r="L437" cm="1">
        <f t="array" ref="L437:N437">IF(ISBLANK(F437), "", VALUE(_xlfn.TEXTSPLIT(F437,":")))</f>
        <v>14</v>
      </c>
      <c r="M437">
        <v>0</v>
      </c>
      <c r="N437">
        <v>1</v>
      </c>
      <c r="O437" t="str" cm="1">
        <f t="array" ref="O437">IF(ISBLANK(G437), "", VALUE(_xlfn.TEXTSPLIT(G437,":")))</f>
        <v/>
      </c>
      <c r="Q437" t="str" cm="1">
        <f t="array" ref="Q437">IF(ISBLANK(H437), "", VALUE(_xlfn.TEXTSPLIT(H437,":")))</f>
        <v/>
      </c>
      <c r="S437">
        <f t="shared" si="65"/>
        <v>42</v>
      </c>
      <c r="T437">
        <f t="shared" si="66"/>
        <v>6</v>
      </c>
      <c r="U437">
        <f t="shared" si="67"/>
        <v>1</v>
      </c>
      <c r="V437" t="str">
        <f t="shared" si="68"/>
        <v>:1O</v>
      </c>
      <c r="W437" t="str">
        <f t="shared" si="69"/>
        <v>42:6:1O</v>
      </c>
      <c r="X437" t="str">
        <f t="shared" si="70"/>
        <v>AAHFA 42:6:1O</v>
      </c>
      <c r="Y437" t="str">
        <f t="shared" si="73"/>
        <v>AAHFA</v>
      </c>
      <c r="Z437" s="13" t="s">
        <v>965</v>
      </c>
      <c r="AA437" s="13" t="s">
        <v>1374</v>
      </c>
      <c r="AB437" s="13">
        <v>1193593</v>
      </c>
      <c r="AC437" s="13">
        <v>1467150</v>
      </c>
      <c r="AD437" s="13">
        <v>1486453</v>
      </c>
      <c r="AE437" s="13">
        <v>1275119</v>
      </c>
      <c r="AF437" s="13">
        <v>1265644</v>
      </c>
      <c r="AG437" s="13">
        <v>1231666</v>
      </c>
      <c r="AH437" s="13">
        <v>1275767</v>
      </c>
      <c r="AI437" s="13">
        <v>1381107</v>
      </c>
      <c r="AJ437" s="13">
        <v>1132183</v>
      </c>
      <c r="AK437" s="13">
        <v>993378</v>
      </c>
      <c r="AL437" s="13">
        <v>1242215</v>
      </c>
      <c r="AM437" s="13">
        <v>1242814</v>
      </c>
    </row>
    <row r="438" spans="1:39" x14ac:dyDescent="0.3">
      <c r="A438" s="13" t="s">
        <v>963</v>
      </c>
      <c r="B438" s="13" t="s">
        <v>4420</v>
      </c>
      <c r="C438" t="str">
        <f t="shared" si="64"/>
        <v>AAHFA 28:4/9:0:1</v>
      </c>
      <c r="D438" t="str">
        <f t="shared" si="72"/>
        <v>28:4/9:0:1</v>
      </c>
      <c r="E438" t="str" cm="1">
        <f t="array" ref="E438:F438">_xlfn.TEXTSPLIT(D438,"/")</f>
        <v>28:4</v>
      </c>
      <c r="F438" t="str">
        <v>9:0:1</v>
      </c>
      <c r="I438" cm="1">
        <f t="array" ref="I438:J438">IF(ISBLANK(E438), "", VALUE(_xlfn.TEXTSPLIT(E438,":")))</f>
        <v>28</v>
      </c>
      <c r="J438">
        <v>4</v>
      </c>
      <c r="L438" cm="1">
        <f t="array" ref="L438:N438">IF(ISBLANK(F438), "", VALUE(_xlfn.TEXTSPLIT(F438,":")))</f>
        <v>9</v>
      </c>
      <c r="M438">
        <v>0</v>
      </c>
      <c r="N438">
        <v>1</v>
      </c>
      <c r="O438" t="str" cm="1">
        <f t="array" ref="O438">IF(ISBLANK(G438), "", VALUE(_xlfn.TEXTSPLIT(G438,":")))</f>
        <v/>
      </c>
      <c r="Q438" t="str" cm="1">
        <f t="array" ref="Q438">IF(ISBLANK(H438), "", VALUE(_xlfn.TEXTSPLIT(H438,":")))</f>
        <v/>
      </c>
      <c r="S438">
        <f t="shared" si="65"/>
        <v>37</v>
      </c>
      <c r="T438">
        <f t="shared" si="66"/>
        <v>4</v>
      </c>
      <c r="U438">
        <f t="shared" si="67"/>
        <v>1</v>
      </c>
      <c r="V438" t="str">
        <f t="shared" si="68"/>
        <v>:1O</v>
      </c>
      <c r="W438" t="str">
        <f t="shared" si="69"/>
        <v>37:4:1O</v>
      </c>
      <c r="X438" t="str">
        <f t="shared" si="70"/>
        <v>AAHFA 37:4:1O</v>
      </c>
      <c r="Y438" t="str">
        <f t="shared" si="73"/>
        <v>AAHFA</v>
      </c>
      <c r="Z438" s="13" t="s">
        <v>965</v>
      </c>
      <c r="AA438" s="13" t="s">
        <v>964</v>
      </c>
      <c r="AB438" s="13">
        <v>250034</v>
      </c>
      <c r="AC438" s="13">
        <v>146107</v>
      </c>
      <c r="AD438" s="13">
        <v>156655</v>
      </c>
      <c r="AE438" s="13">
        <v>302142</v>
      </c>
      <c r="AF438" s="13">
        <v>305563</v>
      </c>
      <c r="AG438" s="13">
        <v>270108</v>
      </c>
      <c r="AH438" s="13">
        <v>401311</v>
      </c>
      <c r="AI438" s="13">
        <v>386795</v>
      </c>
      <c r="AJ438" s="13">
        <v>224825</v>
      </c>
      <c r="AK438" s="13">
        <v>358009</v>
      </c>
      <c r="AL438" s="13">
        <v>400051</v>
      </c>
      <c r="AM438" s="13">
        <v>363727</v>
      </c>
    </row>
    <row r="439" spans="1:39" x14ac:dyDescent="0.3">
      <c r="A439" s="13" t="s">
        <v>1293</v>
      </c>
      <c r="B439" s="13" t="s">
        <v>4421</v>
      </c>
      <c r="C439" t="str">
        <f t="shared" si="64"/>
        <v>AAHFA 28:4/13:0:1</v>
      </c>
      <c r="D439" t="str">
        <f t="shared" si="72"/>
        <v>28:4/13:0:1</v>
      </c>
      <c r="E439" t="str" cm="1">
        <f t="array" ref="E439:F439">_xlfn.TEXTSPLIT(D439,"/")</f>
        <v>28:4</v>
      </c>
      <c r="F439" t="str">
        <v>13:0:1</v>
      </c>
      <c r="I439" cm="1">
        <f t="array" ref="I439:J439">IF(ISBLANK(E439), "", VALUE(_xlfn.TEXTSPLIT(E439,":")))</f>
        <v>28</v>
      </c>
      <c r="J439">
        <v>4</v>
      </c>
      <c r="L439" cm="1">
        <f t="array" ref="L439:N439">IF(ISBLANK(F439), "", VALUE(_xlfn.TEXTSPLIT(F439,":")))</f>
        <v>13</v>
      </c>
      <c r="M439">
        <v>0</v>
      </c>
      <c r="N439">
        <v>1</v>
      </c>
      <c r="O439" t="str" cm="1">
        <f t="array" ref="O439">IF(ISBLANK(G439), "", VALUE(_xlfn.TEXTSPLIT(G439,":")))</f>
        <v/>
      </c>
      <c r="Q439" t="str" cm="1">
        <f t="array" ref="Q439">IF(ISBLANK(H439), "", VALUE(_xlfn.TEXTSPLIT(H439,":")))</f>
        <v/>
      </c>
      <c r="S439">
        <f t="shared" si="65"/>
        <v>41</v>
      </c>
      <c r="T439">
        <f t="shared" si="66"/>
        <v>4</v>
      </c>
      <c r="U439">
        <f t="shared" si="67"/>
        <v>1</v>
      </c>
      <c r="V439" t="str">
        <f t="shared" si="68"/>
        <v>:1O</v>
      </c>
      <c r="W439" t="str">
        <f t="shared" si="69"/>
        <v>41:4:1O</v>
      </c>
      <c r="X439" t="str">
        <f t="shared" si="70"/>
        <v>AAHFA 41:4:1O</v>
      </c>
      <c r="Y439" t="str">
        <f t="shared" si="73"/>
        <v>AAHFA</v>
      </c>
      <c r="Z439" s="13" t="s">
        <v>965</v>
      </c>
      <c r="AA439" s="13" t="s">
        <v>1294</v>
      </c>
      <c r="AB439" s="13">
        <v>115413</v>
      </c>
      <c r="AC439" s="13">
        <v>140482</v>
      </c>
      <c r="AD439" s="13">
        <v>152942</v>
      </c>
      <c r="AE439" s="13">
        <v>117274</v>
      </c>
      <c r="AF439" s="13">
        <v>145297</v>
      </c>
      <c r="AG439" s="13">
        <v>104643</v>
      </c>
      <c r="AH439" s="13">
        <v>123051</v>
      </c>
      <c r="AI439" s="13">
        <v>108221</v>
      </c>
      <c r="AJ439" s="13">
        <v>89153</v>
      </c>
      <c r="AK439" s="13">
        <v>85392</v>
      </c>
      <c r="AL439" s="13">
        <v>74163</v>
      </c>
      <c r="AM439" s="13">
        <v>85873</v>
      </c>
    </row>
    <row r="440" spans="1:39" x14ac:dyDescent="0.3">
      <c r="A440" s="13" t="s">
        <v>1252</v>
      </c>
      <c r="B440" s="13" t="s">
        <v>4415</v>
      </c>
      <c r="C440" t="str">
        <f t="shared" si="64"/>
        <v>AAHFA 28:6/13:0:1</v>
      </c>
      <c r="D440" t="str">
        <f t="shared" si="72"/>
        <v>28:6/13:0:1</v>
      </c>
      <c r="E440" t="str" cm="1">
        <f t="array" ref="E440:F440">_xlfn.TEXTSPLIT(D440,"/")</f>
        <v>28:6</v>
      </c>
      <c r="F440" t="str">
        <v>13:0:1</v>
      </c>
      <c r="I440" cm="1">
        <f t="array" ref="I440:J440">IF(ISBLANK(E440), "", VALUE(_xlfn.TEXTSPLIT(E440,":")))</f>
        <v>28</v>
      </c>
      <c r="J440">
        <v>6</v>
      </c>
      <c r="L440" cm="1">
        <f t="array" ref="L440:N440">IF(ISBLANK(F440), "", VALUE(_xlfn.TEXTSPLIT(F440,":")))</f>
        <v>13</v>
      </c>
      <c r="M440">
        <v>0</v>
      </c>
      <c r="N440">
        <v>1</v>
      </c>
      <c r="O440" t="str" cm="1">
        <f t="array" ref="O440">IF(ISBLANK(G440), "", VALUE(_xlfn.TEXTSPLIT(G440,":")))</f>
        <v/>
      </c>
      <c r="Q440" t="str" cm="1">
        <f t="array" ref="Q440">IF(ISBLANK(H440), "", VALUE(_xlfn.TEXTSPLIT(H440,":")))</f>
        <v/>
      </c>
      <c r="S440">
        <f t="shared" si="65"/>
        <v>41</v>
      </c>
      <c r="T440">
        <f t="shared" si="66"/>
        <v>6</v>
      </c>
      <c r="U440">
        <f t="shared" si="67"/>
        <v>1</v>
      </c>
      <c r="V440" t="str">
        <f t="shared" si="68"/>
        <v>:1O</v>
      </c>
      <c r="W440" t="str">
        <f t="shared" si="69"/>
        <v>41:6:1O</v>
      </c>
      <c r="X440" t="str">
        <f t="shared" si="70"/>
        <v>AAHFA 41:6:1O</v>
      </c>
      <c r="Y440" t="str">
        <f t="shared" si="73"/>
        <v>AAHFA</v>
      </c>
      <c r="Z440" s="13" t="s">
        <v>965</v>
      </c>
      <c r="AA440" s="13" t="s">
        <v>1253</v>
      </c>
      <c r="AB440" s="13">
        <v>1498502</v>
      </c>
      <c r="AC440" s="13">
        <v>1954435</v>
      </c>
      <c r="AD440" s="13">
        <v>2020059</v>
      </c>
      <c r="AE440" s="13">
        <v>1287906</v>
      </c>
      <c r="AF440" s="13">
        <v>1435138</v>
      </c>
      <c r="AG440" s="13">
        <v>1429936</v>
      </c>
      <c r="AH440" s="13">
        <v>1583389</v>
      </c>
      <c r="AI440" s="13">
        <v>1764710</v>
      </c>
      <c r="AJ440" s="13">
        <v>1361039</v>
      </c>
      <c r="AK440" s="13">
        <v>1257514</v>
      </c>
      <c r="AL440" s="13">
        <v>1340455</v>
      </c>
      <c r="AM440" s="13">
        <v>1294009</v>
      </c>
    </row>
    <row r="441" spans="1:39" x14ac:dyDescent="0.3">
      <c r="A441" s="13" t="s">
        <v>1015</v>
      </c>
      <c r="B441" s="13" t="s">
        <v>4422</v>
      </c>
      <c r="C441" t="str">
        <f t="shared" si="64"/>
        <v>AAHFA 28:5/10:0:1</v>
      </c>
      <c r="D441" t="str">
        <f t="shared" si="72"/>
        <v>28:5/10:0:1</v>
      </c>
      <c r="E441" t="str" cm="1">
        <f t="array" ref="E441:F441">_xlfn.TEXTSPLIT(D441,"/")</f>
        <v>28:5</v>
      </c>
      <c r="F441" t="str">
        <v>10:0:1</v>
      </c>
      <c r="I441" cm="1">
        <f t="array" ref="I441:J441">IF(ISBLANK(E441), "", VALUE(_xlfn.TEXTSPLIT(E441,":")))</f>
        <v>28</v>
      </c>
      <c r="J441">
        <v>5</v>
      </c>
      <c r="L441" cm="1">
        <f t="array" ref="L441:N441">IF(ISBLANK(F441), "", VALUE(_xlfn.TEXTSPLIT(F441,":")))</f>
        <v>10</v>
      </c>
      <c r="M441">
        <v>0</v>
      </c>
      <c r="N441">
        <v>1</v>
      </c>
      <c r="O441" t="str" cm="1">
        <f t="array" ref="O441">IF(ISBLANK(G441), "", VALUE(_xlfn.TEXTSPLIT(G441,":")))</f>
        <v/>
      </c>
      <c r="Q441" t="str" cm="1">
        <f t="array" ref="Q441">IF(ISBLANK(H441), "", VALUE(_xlfn.TEXTSPLIT(H441,":")))</f>
        <v/>
      </c>
      <c r="S441">
        <f t="shared" si="65"/>
        <v>38</v>
      </c>
      <c r="T441">
        <f t="shared" si="66"/>
        <v>5</v>
      </c>
      <c r="U441">
        <f t="shared" si="67"/>
        <v>1</v>
      </c>
      <c r="V441" t="str">
        <f t="shared" si="68"/>
        <v>:1O</v>
      </c>
      <c r="W441" t="str">
        <f t="shared" si="69"/>
        <v>38:5:1O</v>
      </c>
      <c r="X441" t="str">
        <f t="shared" si="70"/>
        <v>AAHFA 38:5:1O</v>
      </c>
      <c r="Y441" t="str">
        <f t="shared" si="73"/>
        <v>AAHFA</v>
      </c>
      <c r="Z441" s="13" t="s">
        <v>965</v>
      </c>
      <c r="AA441" s="13" t="s">
        <v>1016</v>
      </c>
      <c r="AB441" s="13">
        <v>1569224</v>
      </c>
      <c r="AC441" s="13">
        <v>1943819</v>
      </c>
      <c r="AD441" s="13">
        <v>2412489</v>
      </c>
      <c r="AE441" s="13">
        <v>906485</v>
      </c>
      <c r="AF441" s="13">
        <v>788348</v>
      </c>
      <c r="AG441" s="13">
        <v>374846</v>
      </c>
      <c r="AH441" s="13">
        <v>1775169</v>
      </c>
      <c r="AI441" s="13">
        <v>1618251</v>
      </c>
      <c r="AJ441" s="13">
        <v>1244149</v>
      </c>
      <c r="AK441" s="13">
        <v>1197784</v>
      </c>
      <c r="AL441" s="13">
        <v>1326832</v>
      </c>
      <c r="AM441" s="13">
        <v>547524</v>
      </c>
    </row>
    <row r="442" spans="1:39" x14ac:dyDescent="0.3">
      <c r="A442" t="s">
        <v>1015</v>
      </c>
      <c r="B442" t="s">
        <v>4422</v>
      </c>
      <c r="C442" t="str">
        <f t="shared" si="64"/>
        <v>AAHFA 28:5/10:0:1</v>
      </c>
      <c r="D442" t="str">
        <f t="shared" si="72"/>
        <v>28:5/10:0:1</v>
      </c>
      <c r="E442" t="str" cm="1">
        <f t="array" ref="E442:F442">_xlfn.TEXTSPLIT(D442,"/")</f>
        <v>28:5</v>
      </c>
      <c r="F442" t="str">
        <v>10:0:1</v>
      </c>
      <c r="I442" cm="1">
        <f t="array" ref="I442:J442">IF(ISBLANK(E442), "", VALUE(_xlfn.TEXTSPLIT(E442,":")))</f>
        <v>28</v>
      </c>
      <c r="J442">
        <v>5</v>
      </c>
      <c r="L442" cm="1">
        <f t="array" ref="L442:N442">IF(ISBLANK(F442), "", VALUE(_xlfn.TEXTSPLIT(F442,":")))</f>
        <v>10</v>
      </c>
      <c r="M442">
        <v>0</v>
      </c>
      <c r="N442">
        <v>1</v>
      </c>
      <c r="O442" t="str" cm="1">
        <f t="array" ref="O442">IF(ISBLANK(G442), "", VALUE(_xlfn.TEXTSPLIT(G442,":")))</f>
        <v/>
      </c>
      <c r="Q442" t="str" cm="1">
        <f t="array" ref="Q442">IF(ISBLANK(H442), "", VALUE(_xlfn.TEXTSPLIT(H442,":")))</f>
        <v/>
      </c>
      <c r="S442">
        <f t="shared" si="65"/>
        <v>38</v>
      </c>
      <c r="T442">
        <f t="shared" si="66"/>
        <v>5</v>
      </c>
      <c r="U442">
        <f t="shared" si="67"/>
        <v>1</v>
      </c>
      <c r="V442" t="str">
        <f t="shared" si="68"/>
        <v>:1O</v>
      </c>
      <c r="W442" t="str">
        <f t="shared" si="69"/>
        <v>38:5:1O</v>
      </c>
      <c r="X442" t="str">
        <f t="shared" si="70"/>
        <v>AAHFA 38:5:1O</v>
      </c>
      <c r="Y442" t="str">
        <f t="shared" si="73"/>
        <v>AAHFA</v>
      </c>
      <c r="Z442" t="s">
        <v>965</v>
      </c>
      <c r="AA442" t="s">
        <v>1016</v>
      </c>
      <c r="AB442">
        <v>119240</v>
      </c>
      <c r="AC442">
        <v>248805</v>
      </c>
      <c r="AD442">
        <v>375592</v>
      </c>
      <c r="AE442">
        <v>219578</v>
      </c>
      <c r="AF442">
        <v>580678</v>
      </c>
      <c r="AG442">
        <v>340511</v>
      </c>
      <c r="AH442">
        <v>249690</v>
      </c>
      <c r="AI442">
        <v>152093</v>
      </c>
      <c r="AJ442">
        <v>119813</v>
      </c>
      <c r="AK442">
        <v>284541</v>
      </c>
      <c r="AL442">
        <v>80306</v>
      </c>
      <c r="AM442">
        <v>207097</v>
      </c>
    </row>
    <row r="443" spans="1:39" x14ac:dyDescent="0.3">
      <c r="A443" t="s">
        <v>3374</v>
      </c>
      <c r="B443" t="s">
        <v>4325</v>
      </c>
      <c r="C443" t="str">
        <f t="shared" si="64"/>
        <v>Hex2Cer 31:5:2</v>
      </c>
      <c r="D443" t="str">
        <f t="shared" si="72"/>
        <v>31:5:2</v>
      </c>
      <c r="E443" t="str" cm="1">
        <f t="array" ref="E443">_xlfn.TEXTSPLIT(D443,"/")</f>
        <v>31:5:2</v>
      </c>
      <c r="I443" cm="1">
        <f t="array" ref="I443:K443">IF(ISBLANK(E443), "", VALUE(_xlfn.TEXTSPLIT(E443,":")))</f>
        <v>31</v>
      </c>
      <c r="J443">
        <v>5</v>
      </c>
      <c r="K443">
        <v>2</v>
      </c>
      <c r="L443" t="str" cm="1">
        <f t="array" ref="L443">IF(ISBLANK(F443), "", VALUE(_xlfn.TEXTSPLIT(F443,":")))</f>
        <v/>
      </c>
      <c r="O443" t="str" cm="1">
        <f t="array" ref="O443">IF(ISBLANK(G443), "", VALUE(_xlfn.TEXTSPLIT(G443,":")))</f>
        <v/>
      </c>
      <c r="Q443" t="str" cm="1">
        <f t="array" ref="Q443">IF(ISBLANK(H443), "", VALUE(_xlfn.TEXTSPLIT(H443,":")))</f>
        <v/>
      </c>
      <c r="S443">
        <f t="shared" si="65"/>
        <v>31</v>
      </c>
      <c r="T443">
        <f t="shared" si="66"/>
        <v>5</v>
      </c>
      <c r="U443">
        <f t="shared" si="67"/>
        <v>2</v>
      </c>
      <c r="V443" t="str">
        <f t="shared" si="68"/>
        <v>:2O</v>
      </c>
      <c r="W443" t="str">
        <f t="shared" si="69"/>
        <v>31:5:2O</v>
      </c>
      <c r="X443" t="str">
        <f t="shared" si="70"/>
        <v>Hex2Cer 31:5:2O</v>
      </c>
      <c r="Y443" t="str">
        <f t="shared" si="73"/>
        <v>Hex2Cer</v>
      </c>
      <c r="Z443" t="s">
        <v>3376</v>
      </c>
      <c r="AA443" t="s">
        <v>3375</v>
      </c>
      <c r="AB443">
        <v>57573</v>
      </c>
      <c r="AC443">
        <v>36299</v>
      </c>
      <c r="AD443">
        <v>105767</v>
      </c>
      <c r="AE443">
        <v>54664</v>
      </c>
      <c r="AF443">
        <v>128342</v>
      </c>
      <c r="AG443">
        <v>13190</v>
      </c>
      <c r="AH443">
        <v>76055</v>
      </c>
      <c r="AI443">
        <v>43745</v>
      </c>
      <c r="AJ443">
        <v>58350</v>
      </c>
      <c r="AK443">
        <v>121471</v>
      </c>
      <c r="AL443">
        <v>102317</v>
      </c>
      <c r="AM443">
        <v>40598</v>
      </c>
    </row>
    <row r="444" spans="1:39" x14ac:dyDescent="0.3">
      <c r="A444" t="s">
        <v>3411</v>
      </c>
      <c r="B444" t="s">
        <v>4326</v>
      </c>
      <c r="C444" t="str">
        <f t="shared" si="64"/>
        <v>Hex2Cer 32:5:2</v>
      </c>
      <c r="D444" t="str">
        <f t="shared" si="72"/>
        <v>32:5:2</v>
      </c>
      <c r="E444" t="str" cm="1">
        <f t="array" ref="E444">_xlfn.TEXTSPLIT(D444,"/")</f>
        <v>32:5:2</v>
      </c>
      <c r="I444" cm="1">
        <f t="array" ref="I444:K444">IF(ISBLANK(E444), "", VALUE(_xlfn.TEXTSPLIT(E444,":")))</f>
        <v>32</v>
      </c>
      <c r="J444">
        <v>5</v>
      </c>
      <c r="K444">
        <v>2</v>
      </c>
      <c r="L444" t="str" cm="1">
        <f t="array" ref="L444">IF(ISBLANK(F444), "", VALUE(_xlfn.TEXTSPLIT(F444,":")))</f>
        <v/>
      </c>
      <c r="O444" t="str" cm="1">
        <f t="array" ref="O444">IF(ISBLANK(G444), "", VALUE(_xlfn.TEXTSPLIT(G444,":")))</f>
        <v/>
      </c>
      <c r="Q444" t="str" cm="1">
        <f t="array" ref="Q444">IF(ISBLANK(H444), "", VALUE(_xlfn.TEXTSPLIT(H444,":")))</f>
        <v/>
      </c>
      <c r="S444">
        <f t="shared" si="65"/>
        <v>32</v>
      </c>
      <c r="T444">
        <f t="shared" si="66"/>
        <v>5</v>
      </c>
      <c r="U444">
        <f t="shared" si="67"/>
        <v>2</v>
      </c>
      <c r="V444" t="str">
        <f t="shared" si="68"/>
        <v>:2O</v>
      </c>
      <c r="W444" t="str">
        <f t="shared" si="69"/>
        <v>32:5:2O</v>
      </c>
      <c r="X444" t="str">
        <f t="shared" si="70"/>
        <v>Hex2Cer 32:5:2O</v>
      </c>
      <c r="Y444" t="str">
        <f t="shared" si="73"/>
        <v>Hex2Cer</v>
      </c>
      <c r="Z444" t="s">
        <v>3376</v>
      </c>
      <c r="AA444" t="s">
        <v>3412</v>
      </c>
      <c r="AB444">
        <v>37735</v>
      </c>
      <c r="AC444">
        <v>76639</v>
      </c>
      <c r="AD444">
        <v>46668</v>
      </c>
      <c r="AE444">
        <v>50164</v>
      </c>
      <c r="AF444">
        <v>79408</v>
      </c>
      <c r="AG444">
        <v>26352</v>
      </c>
      <c r="AH444">
        <v>49314</v>
      </c>
      <c r="AI444">
        <v>48657</v>
      </c>
      <c r="AJ444">
        <v>21203</v>
      </c>
      <c r="AK444">
        <v>110294</v>
      </c>
      <c r="AL444">
        <v>23930</v>
      </c>
      <c r="AM444">
        <v>37824</v>
      </c>
    </row>
    <row r="445" spans="1:39" x14ac:dyDescent="0.3">
      <c r="A445" t="s">
        <v>3390</v>
      </c>
      <c r="B445" t="s">
        <v>4327</v>
      </c>
      <c r="C445" t="str">
        <f t="shared" si="64"/>
        <v>Hex2Cer 31:3:2</v>
      </c>
      <c r="D445" t="str">
        <f t="shared" si="72"/>
        <v>31:3:2</v>
      </c>
      <c r="E445" t="str" cm="1">
        <f t="array" ref="E445">_xlfn.TEXTSPLIT(D445,"/")</f>
        <v>31:3:2</v>
      </c>
      <c r="I445" cm="1">
        <f t="array" ref="I445:K445">IF(ISBLANK(E445), "", VALUE(_xlfn.TEXTSPLIT(E445,":")))</f>
        <v>31</v>
      </c>
      <c r="J445">
        <v>3</v>
      </c>
      <c r="K445">
        <v>2</v>
      </c>
      <c r="L445" t="str" cm="1">
        <f t="array" ref="L445">IF(ISBLANK(F445), "", VALUE(_xlfn.TEXTSPLIT(F445,":")))</f>
        <v/>
      </c>
      <c r="O445" t="str" cm="1">
        <f t="array" ref="O445">IF(ISBLANK(G445), "", VALUE(_xlfn.TEXTSPLIT(G445,":")))</f>
        <v/>
      </c>
      <c r="Q445" t="str" cm="1">
        <f t="array" ref="Q445">IF(ISBLANK(H445), "", VALUE(_xlfn.TEXTSPLIT(H445,":")))</f>
        <v/>
      </c>
      <c r="S445">
        <f t="shared" si="65"/>
        <v>31</v>
      </c>
      <c r="T445">
        <f t="shared" si="66"/>
        <v>3</v>
      </c>
      <c r="U445">
        <f t="shared" si="67"/>
        <v>2</v>
      </c>
      <c r="V445" t="str">
        <f t="shared" si="68"/>
        <v>:2O</v>
      </c>
      <c r="W445" t="str">
        <f t="shared" si="69"/>
        <v>31:3:2O</v>
      </c>
      <c r="X445" t="str">
        <f t="shared" si="70"/>
        <v>Hex2Cer 31:3:2O</v>
      </c>
      <c r="Y445" t="str">
        <f t="shared" si="73"/>
        <v>Hex2Cer</v>
      </c>
      <c r="Z445" t="s">
        <v>3376</v>
      </c>
      <c r="AA445" t="s">
        <v>3391</v>
      </c>
      <c r="AB445">
        <v>58602</v>
      </c>
      <c r="AC445">
        <v>100722</v>
      </c>
      <c r="AD445">
        <v>0</v>
      </c>
      <c r="AE445">
        <v>18607</v>
      </c>
      <c r="AF445">
        <v>0</v>
      </c>
      <c r="AG445">
        <v>16405</v>
      </c>
      <c r="AH445">
        <v>83729</v>
      </c>
      <c r="AI445">
        <v>41135</v>
      </c>
      <c r="AJ445">
        <v>0</v>
      </c>
      <c r="AK445">
        <v>0</v>
      </c>
      <c r="AL445">
        <v>0</v>
      </c>
      <c r="AM445">
        <v>37364</v>
      </c>
    </row>
    <row r="446" spans="1:39" x14ac:dyDescent="0.3">
      <c r="A446" t="s">
        <v>3421</v>
      </c>
      <c r="B446" t="s">
        <v>4328</v>
      </c>
      <c r="C446" t="str">
        <f t="shared" si="64"/>
        <v>Hex2Cer 32:3:2</v>
      </c>
      <c r="D446" t="str">
        <f t="shared" si="72"/>
        <v>32:3:2</v>
      </c>
      <c r="E446" t="str" cm="1">
        <f t="array" ref="E446">_xlfn.TEXTSPLIT(D446,"/")</f>
        <v>32:3:2</v>
      </c>
      <c r="I446" cm="1">
        <f t="array" ref="I446:K446">IF(ISBLANK(E446), "", VALUE(_xlfn.TEXTSPLIT(E446,":")))</f>
        <v>32</v>
      </c>
      <c r="J446">
        <v>3</v>
      </c>
      <c r="K446">
        <v>2</v>
      </c>
      <c r="L446" t="str" cm="1">
        <f t="array" ref="L446">IF(ISBLANK(F446), "", VALUE(_xlfn.TEXTSPLIT(F446,":")))</f>
        <v/>
      </c>
      <c r="O446" t="str" cm="1">
        <f t="array" ref="O446">IF(ISBLANK(G446), "", VALUE(_xlfn.TEXTSPLIT(G446,":")))</f>
        <v/>
      </c>
      <c r="Q446" t="str" cm="1">
        <f t="array" ref="Q446">IF(ISBLANK(H446), "", VALUE(_xlfn.TEXTSPLIT(H446,":")))</f>
        <v/>
      </c>
      <c r="S446">
        <f t="shared" si="65"/>
        <v>32</v>
      </c>
      <c r="T446">
        <f t="shared" si="66"/>
        <v>3</v>
      </c>
      <c r="U446">
        <f t="shared" si="67"/>
        <v>2</v>
      </c>
      <c r="V446" t="str">
        <f t="shared" si="68"/>
        <v>:2O</v>
      </c>
      <c r="W446" t="str">
        <f t="shared" si="69"/>
        <v>32:3:2O</v>
      </c>
      <c r="X446" t="str">
        <f t="shared" si="70"/>
        <v>Hex2Cer 32:3:2O</v>
      </c>
      <c r="Y446" t="str">
        <f t="shared" si="73"/>
        <v>Hex2Cer</v>
      </c>
      <c r="Z446" t="s">
        <v>3376</v>
      </c>
      <c r="AA446" t="s">
        <v>3422</v>
      </c>
      <c r="AB446">
        <v>567692</v>
      </c>
      <c r="AC446">
        <v>804945</v>
      </c>
      <c r="AD446">
        <v>575818</v>
      </c>
      <c r="AE446">
        <v>270079</v>
      </c>
      <c r="AF446">
        <v>116953</v>
      </c>
      <c r="AG446">
        <v>59213</v>
      </c>
      <c r="AH446">
        <v>376675</v>
      </c>
      <c r="AI446">
        <v>225286</v>
      </c>
      <c r="AJ446">
        <v>306964</v>
      </c>
      <c r="AK446">
        <v>0</v>
      </c>
      <c r="AL446">
        <v>142090</v>
      </c>
      <c r="AM446">
        <v>187277</v>
      </c>
    </row>
    <row r="447" spans="1:39" x14ac:dyDescent="0.3">
      <c r="A447" t="s">
        <v>3441</v>
      </c>
      <c r="B447" t="s">
        <v>4329</v>
      </c>
      <c r="C447" t="str">
        <f t="shared" si="64"/>
        <v>Hex2Cer 33:5:2</v>
      </c>
      <c r="D447" t="str">
        <f t="shared" si="72"/>
        <v>33:5:2</v>
      </c>
      <c r="E447" t="str" cm="1">
        <f t="array" ref="E447">_xlfn.TEXTSPLIT(D447,"/")</f>
        <v>33:5:2</v>
      </c>
      <c r="I447" cm="1">
        <f t="array" ref="I447:K447">IF(ISBLANK(E447), "", VALUE(_xlfn.TEXTSPLIT(E447,":")))</f>
        <v>33</v>
      </c>
      <c r="J447">
        <v>5</v>
      </c>
      <c r="K447">
        <v>2</v>
      </c>
      <c r="L447" t="str" cm="1">
        <f t="array" ref="L447">IF(ISBLANK(F447), "", VALUE(_xlfn.TEXTSPLIT(F447,":")))</f>
        <v/>
      </c>
      <c r="O447" t="str" cm="1">
        <f t="array" ref="O447">IF(ISBLANK(G447), "", VALUE(_xlfn.TEXTSPLIT(G447,":")))</f>
        <v/>
      </c>
      <c r="Q447" t="str" cm="1">
        <f t="array" ref="Q447">IF(ISBLANK(H447), "", VALUE(_xlfn.TEXTSPLIT(H447,":")))</f>
        <v/>
      </c>
      <c r="S447">
        <f t="shared" si="65"/>
        <v>33</v>
      </c>
      <c r="T447">
        <f t="shared" si="66"/>
        <v>5</v>
      </c>
      <c r="U447">
        <f t="shared" si="67"/>
        <v>2</v>
      </c>
      <c r="V447" t="str">
        <f t="shared" si="68"/>
        <v>:2O</v>
      </c>
      <c r="W447" t="str">
        <f t="shared" si="69"/>
        <v>33:5:2O</v>
      </c>
      <c r="X447" t="str">
        <f t="shared" si="70"/>
        <v>Hex2Cer 33:5:2O</v>
      </c>
      <c r="Y447" t="str">
        <f t="shared" si="73"/>
        <v>Hex2Cer</v>
      </c>
      <c r="Z447" t="s">
        <v>3376</v>
      </c>
      <c r="AA447" t="s">
        <v>3442</v>
      </c>
      <c r="AB447">
        <v>40246</v>
      </c>
      <c r="AC447">
        <v>296436</v>
      </c>
      <c r="AD447">
        <v>403905</v>
      </c>
      <c r="AE447">
        <v>38346</v>
      </c>
      <c r="AF447">
        <v>326430</v>
      </c>
      <c r="AG447">
        <v>253671</v>
      </c>
      <c r="AH447">
        <v>76856</v>
      </c>
      <c r="AI447">
        <v>156874</v>
      </c>
      <c r="AJ447">
        <v>168548</v>
      </c>
      <c r="AK447">
        <v>24397</v>
      </c>
      <c r="AL447">
        <v>168402</v>
      </c>
      <c r="AM447">
        <v>106643</v>
      </c>
    </row>
    <row r="448" spans="1:39" x14ac:dyDescent="0.3">
      <c r="A448" t="s">
        <v>3468</v>
      </c>
      <c r="B448" t="s">
        <v>4330</v>
      </c>
      <c r="C448" t="str">
        <f t="shared" si="64"/>
        <v>Hex2Cer 35:8:2</v>
      </c>
      <c r="D448" t="str">
        <f t="shared" si="72"/>
        <v>35:8:2</v>
      </c>
      <c r="E448" t="str" cm="1">
        <f t="array" ref="E448">_xlfn.TEXTSPLIT(D448,"/")</f>
        <v>35:8:2</v>
      </c>
      <c r="I448" cm="1">
        <f t="array" ref="I448:K448">IF(ISBLANK(E448), "", VALUE(_xlfn.TEXTSPLIT(E448,":")))</f>
        <v>35</v>
      </c>
      <c r="J448">
        <v>8</v>
      </c>
      <c r="K448">
        <v>2</v>
      </c>
      <c r="L448" t="str" cm="1">
        <f t="array" ref="L448">IF(ISBLANK(F448), "", VALUE(_xlfn.TEXTSPLIT(F448,":")))</f>
        <v/>
      </c>
      <c r="O448" t="str" cm="1">
        <f t="array" ref="O448">IF(ISBLANK(G448), "", VALUE(_xlfn.TEXTSPLIT(G448,":")))</f>
        <v/>
      </c>
      <c r="Q448" t="str" cm="1">
        <f t="array" ref="Q448">IF(ISBLANK(H448), "", VALUE(_xlfn.TEXTSPLIT(H448,":")))</f>
        <v/>
      </c>
      <c r="S448">
        <f t="shared" si="65"/>
        <v>35</v>
      </c>
      <c r="T448">
        <f t="shared" si="66"/>
        <v>8</v>
      </c>
      <c r="U448">
        <f t="shared" si="67"/>
        <v>2</v>
      </c>
      <c r="V448" t="str">
        <f t="shared" si="68"/>
        <v>:2O</v>
      </c>
      <c r="W448" t="str">
        <f t="shared" si="69"/>
        <v>35:8:2O</v>
      </c>
      <c r="X448" t="str">
        <f t="shared" si="70"/>
        <v>Hex2Cer 35:8:2O</v>
      </c>
      <c r="Y448" t="str">
        <f t="shared" si="73"/>
        <v>Hex2Cer</v>
      </c>
      <c r="Z448" t="s">
        <v>3376</v>
      </c>
      <c r="AA448" t="s">
        <v>3469</v>
      </c>
      <c r="AB448">
        <v>549180</v>
      </c>
      <c r="AC448">
        <v>984177</v>
      </c>
      <c r="AD448">
        <v>1200714</v>
      </c>
      <c r="AE448">
        <v>520489</v>
      </c>
      <c r="AF448">
        <v>638808</v>
      </c>
      <c r="AG448">
        <v>676351</v>
      </c>
      <c r="AH448">
        <v>561333</v>
      </c>
      <c r="AI448">
        <v>405085</v>
      </c>
      <c r="AJ448">
        <v>586135</v>
      </c>
      <c r="AK448">
        <v>462141</v>
      </c>
      <c r="AL448">
        <v>449356</v>
      </c>
      <c r="AM448">
        <v>400509</v>
      </c>
    </row>
    <row r="449" spans="1:39" x14ac:dyDescent="0.3">
      <c r="A449" t="s">
        <v>3474</v>
      </c>
      <c r="B449" t="s">
        <v>4331</v>
      </c>
      <c r="C449" t="str">
        <f t="shared" si="64"/>
        <v>Hex2Cer 36:8:2</v>
      </c>
      <c r="D449" t="str">
        <f t="shared" si="72"/>
        <v>36:8:2</v>
      </c>
      <c r="E449" t="str" cm="1">
        <f t="array" ref="E449">_xlfn.TEXTSPLIT(D449,"/")</f>
        <v>36:8:2</v>
      </c>
      <c r="I449" cm="1">
        <f t="array" ref="I449:K449">IF(ISBLANK(E449), "", VALUE(_xlfn.TEXTSPLIT(E449,":")))</f>
        <v>36</v>
      </c>
      <c r="J449">
        <v>8</v>
      </c>
      <c r="K449">
        <v>2</v>
      </c>
      <c r="L449" t="str" cm="1">
        <f t="array" ref="L449">IF(ISBLANK(F449), "", VALUE(_xlfn.TEXTSPLIT(F449,":")))</f>
        <v/>
      </c>
      <c r="O449" t="str" cm="1">
        <f t="array" ref="O449">IF(ISBLANK(G449), "", VALUE(_xlfn.TEXTSPLIT(G449,":")))</f>
        <v/>
      </c>
      <c r="Q449" t="str" cm="1">
        <f t="array" ref="Q449">IF(ISBLANK(H449), "", VALUE(_xlfn.TEXTSPLIT(H449,":")))</f>
        <v/>
      </c>
      <c r="S449">
        <f t="shared" si="65"/>
        <v>36</v>
      </c>
      <c r="T449">
        <f t="shared" si="66"/>
        <v>8</v>
      </c>
      <c r="U449">
        <f t="shared" si="67"/>
        <v>2</v>
      </c>
      <c r="V449" t="str">
        <f t="shared" si="68"/>
        <v>:2O</v>
      </c>
      <c r="W449" t="str">
        <f t="shared" si="69"/>
        <v>36:8:2O</v>
      </c>
      <c r="X449" t="str">
        <f t="shared" si="70"/>
        <v>Hex2Cer 36:8:2O</v>
      </c>
      <c r="Y449" t="str">
        <f t="shared" si="73"/>
        <v>Hex2Cer</v>
      </c>
      <c r="Z449" t="s">
        <v>3376</v>
      </c>
      <c r="AA449" t="s">
        <v>3475</v>
      </c>
      <c r="AB449">
        <v>604808</v>
      </c>
      <c r="AC449">
        <v>801595</v>
      </c>
      <c r="AD449">
        <v>834508</v>
      </c>
      <c r="AE449">
        <v>592562</v>
      </c>
      <c r="AF449">
        <v>553754</v>
      </c>
      <c r="AG449">
        <v>556578</v>
      </c>
      <c r="AH449">
        <v>406402</v>
      </c>
      <c r="AI449">
        <v>356473</v>
      </c>
      <c r="AJ449">
        <v>462946</v>
      </c>
      <c r="AK449">
        <v>437754</v>
      </c>
      <c r="AL449">
        <v>390398</v>
      </c>
      <c r="AM449">
        <v>518314</v>
      </c>
    </row>
    <row r="450" spans="1:39" x14ac:dyDescent="0.3">
      <c r="A450" t="s">
        <v>3468</v>
      </c>
      <c r="B450" t="s">
        <v>4330</v>
      </c>
      <c r="C450" t="str">
        <f t="shared" si="64"/>
        <v>Hex2Cer 35:8:2</v>
      </c>
      <c r="D450" t="str">
        <f t="shared" si="72"/>
        <v>35:8:2</v>
      </c>
      <c r="E450" t="str" cm="1">
        <f t="array" ref="E450">_xlfn.TEXTSPLIT(D450,"/")</f>
        <v>35:8:2</v>
      </c>
      <c r="I450" cm="1">
        <f t="array" ref="I450:K450">IF(ISBLANK(E450), "", VALUE(_xlfn.TEXTSPLIT(E450,":")))</f>
        <v>35</v>
      </c>
      <c r="J450">
        <v>8</v>
      </c>
      <c r="K450">
        <v>2</v>
      </c>
      <c r="L450" t="str" cm="1">
        <f t="array" ref="L450">IF(ISBLANK(F450), "", VALUE(_xlfn.TEXTSPLIT(F450,":")))</f>
        <v/>
      </c>
      <c r="O450" t="str" cm="1">
        <f t="array" ref="O450">IF(ISBLANK(G450), "", VALUE(_xlfn.TEXTSPLIT(G450,":")))</f>
        <v/>
      </c>
      <c r="Q450" t="str" cm="1">
        <f t="array" ref="Q450">IF(ISBLANK(H450), "", VALUE(_xlfn.TEXTSPLIT(H450,":")))</f>
        <v/>
      </c>
      <c r="S450">
        <f t="shared" si="65"/>
        <v>35</v>
      </c>
      <c r="T450">
        <f t="shared" si="66"/>
        <v>8</v>
      </c>
      <c r="U450">
        <f t="shared" si="67"/>
        <v>2</v>
      </c>
      <c r="V450" t="str">
        <f t="shared" si="68"/>
        <v>:2O</v>
      </c>
      <c r="W450" t="str">
        <f t="shared" si="69"/>
        <v>35:8:2O</v>
      </c>
      <c r="X450" t="str">
        <f t="shared" si="70"/>
        <v>Hex2Cer 35:8:2O</v>
      </c>
      <c r="Y450" t="str">
        <f t="shared" si="73"/>
        <v>Hex2Cer</v>
      </c>
      <c r="Z450" t="s">
        <v>3376</v>
      </c>
      <c r="AA450" t="s">
        <v>3469</v>
      </c>
      <c r="AB450">
        <v>1034715</v>
      </c>
      <c r="AC450">
        <v>1231133</v>
      </c>
      <c r="AD450">
        <v>1557650</v>
      </c>
      <c r="AE450">
        <v>1193176</v>
      </c>
      <c r="AF450">
        <v>1093940</v>
      </c>
      <c r="AG450">
        <v>1379324</v>
      </c>
      <c r="AH450">
        <v>1137652</v>
      </c>
      <c r="AI450">
        <v>1042366</v>
      </c>
      <c r="AJ450">
        <v>953737</v>
      </c>
      <c r="AK450">
        <v>929451</v>
      </c>
      <c r="AL450">
        <v>1115597</v>
      </c>
      <c r="AM450">
        <v>1112746</v>
      </c>
    </row>
    <row r="451" spans="1:39" x14ac:dyDescent="0.3">
      <c r="A451" t="s">
        <v>3446</v>
      </c>
      <c r="B451" t="s">
        <v>4332</v>
      </c>
      <c r="C451" t="str">
        <f t="shared" si="64"/>
        <v>Hex2Cer 34:8:2</v>
      </c>
      <c r="D451" t="str">
        <f t="shared" si="72"/>
        <v>34:8:2</v>
      </c>
      <c r="E451" t="str" cm="1">
        <f t="array" ref="E451">_xlfn.TEXTSPLIT(D451,"/")</f>
        <v>34:8:2</v>
      </c>
      <c r="I451" cm="1">
        <f t="array" ref="I451:K451">IF(ISBLANK(E451), "", VALUE(_xlfn.TEXTSPLIT(E451,":")))</f>
        <v>34</v>
      </c>
      <c r="J451">
        <v>8</v>
      </c>
      <c r="K451">
        <v>2</v>
      </c>
      <c r="L451" t="str" cm="1">
        <f t="array" ref="L451">IF(ISBLANK(F451), "", VALUE(_xlfn.TEXTSPLIT(F451,":")))</f>
        <v/>
      </c>
      <c r="O451" t="str" cm="1">
        <f t="array" ref="O451">IF(ISBLANK(G451), "", VALUE(_xlfn.TEXTSPLIT(G451,":")))</f>
        <v/>
      </c>
      <c r="Q451" t="str" cm="1">
        <f t="array" ref="Q451">IF(ISBLANK(H451), "", VALUE(_xlfn.TEXTSPLIT(H451,":")))</f>
        <v/>
      </c>
      <c r="S451">
        <f t="shared" si="65"/>
        <v>34</v>
      </c>
      <c r="T451">
        <f t="shared" si="66"/>
        <v>8</v>
      </c>
      <c r="U451">
        <f t="shared" si="67"/>
        <v>2</v>
      </c>
      <c r="V451" t="str">
        <f t="shared" si="68"/>
        <v>:2O</v>
      </c>
      <c r="W451" t="str">
        <f t="shared" si="69"/>
        <v>34:8:2O</v>
      </c>
      <c r="X451" t="str">
        <f t="shared" si="70"/>
        <v>Hex2Cer 34:8:2O</v>
      </c>
      <c r="Y451" t="str">
        <f t="shared" si="73"/>
        <v>Hex2Cer</v>
      </c>
      <c r="Z451" t="s">
        <v>3376</v>
      </c>
      <c r="AA451" t="s">
        <v>3447</v>
      </c>
      <c r="AB451">
        <v>276478</v>
      </c>
      <c r="AC451">
        <v>692857</v>
      </c>
      <c r="AD451">
        <v>870456</v>
      </c>
      <c r="AE451">
        <v>429701</v>
      </c>
      <c r="AF451">
        <v>342956</v>
      </c>
      <c r="AG451">
        <v>656383</v>
      </c>
      <c r="AH451">
        <v>405161</v>
      </c>
      <c r="AI451">
        <v>388181</v>
      </c>
      <c r="AJ451">
        <v>402468</v>
      </c>
      <c r="AK451">
        <v>707546</v>
      </c>
      <c r="AL451">
        <v>809247</v>
      </c>
      <c r="AM451">
        <v>901760</v>
      </c>
    </row>
    <row r="452" spans="1:39" x14ac:dyDescent="0.3">
      <c r="A452" t="s">
        <v>3995</v>
      </c>
      <c r="B452" t="s">
        <v>4333</v>
      </c>
      <c r="C452" t="str">
        <f t="shared" si="64"/>
        <v>Hex3Cer 58:3:2</v>
      </c>
      <c r="D452" t="str">
        <f t="shared" si="72"/>
        <v>58:3:2</v>
      </c>
      <c r="E452" t="str" cm="1">
        <f t="array" ref="E452">_xlfn.TEXTSPLIT(D452,"/")</f>
        <v>58:3:2</v>
      </c>
      <c r="I452" cm="1">
        <f t="array" ref="I452:K452">IF(ISBLANK(E452), "", VALUE(_xlfn.TEXTSPLIT(E452,":")))</f>
        <v>58</v>
      </c>
      <c r="J452">
        <v>3</v>
      </c>
      <c r="K452">
        <v>2</v>
      </c>
      <c r="L452" t="str" cm="1">
        <f t="array" ref="L452">IF(ISBLANK(F452), "", VALUE(_xlfn.TEXTSPLIT(F452,":")))</f>
        <v/>
      </c>
      <c r="O452" t="str" cm="1">
        <f t="array" ref="O452">IF(ISBLANK(G452), "", VALUE(_xlfn.TEXTSPLIT(G452,":")))</f>
        <v/>
      </c>
      <c r="Q452" t="str" cm="1">
        <f t="array" ref="Q452">IF(ISBLANK(H452), "", VALUE(_xlfn.TEXTSPLIT(H452,":")))</f>
        <v/>
      </c>
      <c r="S452">
        <f t="shared" si="65"/>
        <v>58</v>
      </c>
      <c r="T452">
        <f t="shared" si="66"/>
        <v>3</v>
      </c>
      <c r="U452">
        <f t="shared" si="67"/>
        <v>2</v>
      </c>
      <c r="V452" t="str">
        <f t="shared" si="68"/>
        <v>:2O</v>
      </c>
      <c r="W452" t="str">
        <f t="shared" si="69"/>
        <v>58:3:2O</v>
      </c>
      <c r="X452" t="str">
        <f t="shared" si="70"/>
        <v>Hex3Cer 58:3:2O</v>
      </c>
      <c r="Y452" t="str">
        <f t="shared" si="73"/>
        <v>Hex3Cer</v>
      </c>
      <c r="Z452" t="s">
        <v>3702</v>
      </c>
      <c r="AA452" t="s">
        <v>3996</v>
      </c>
      <c r="AB452">
        <v>261883</v>
      </c>
      <c r="AC452">
        <v>360913</v>
      </c>
      <c r="AD452">
        <v>396674</v>
      </c>
      <c r="AE452">
        <v>266332</v>
      </c>
      <c r="AF452">
        <v>318340</v>
      </c>
      <c r="AG452">
        <v>209862</v>
      </c>
      <c r="AH452">
        <v>262421</v>
      </c>
      <c r="AI452">
        <v>316942</v>
      </c>
      <c r="AJ452">
        <v>337764</v>
      </c>
      <c r="AK452">
        <v>283587</v>
      </c>
      <c r="AL452">
        <v>273879</v>
      </c>
      <c r="AM452">
        <v>242214</v>
      </c>
    </row>
    <row r="453" spans="1:39" x14ac:dyDescent="0.3">
      <c r="A453" t="s">
        <v>4000</v>
      </c>
      <c r="B453" t="s">
        <v>4334</v>
      </c>
      <c r="C453" t="str">
        <f t="shared" si="64"/>
        <v>Hex3Cer 59:8:2</v>
      </c>
      <c r="D453" t="str">
        <f t="shared" si="72"/>
        <v>59:8:2</v>
      </c>
      <c r="E453" t="str" cm="1">
        <f t="array" ref="E453">_xlfn.TEXTSPLIT(D453,"/")</f>
        <v>59:8:2</v>
      </c>
      <c r="I453" cm="1">
        <f t="array" ref="I453:K453">IF(ISBLANK(E453), "", VALUE(_xlfn.TEXTSPLIT(E453,":")))</f>
        <v>59</v>
      </c>
      <c r="J453">
        <v>8</v>
      </c>
      <c r="K453">
        <v>2</v>
      </c>
      <c r="L453" t="str" cm="1">
        <f t="array" ref="L453">IF(ISBLANK(F453), "", VALUE(_xlfn.TEXTSPLIT(F453,":")))</f>
        <v/>
      </c>
      <c r="O453" t="str" cm="1">
        <f t="array" ref="O453">IF(ISBLANK(G453), "", VALUE(_xlfn.TEXTSPLIT(G453,":")))</f>
        <v/>
      </c>
      <c r="Q453" t="str" cm="1">
        <f t="array" ref="Q453">IF(ISBLANK(H453), "", VALUE(_xlfn.TEXTSPLIT(H453,":")))</f>
        <v/>
      </c>
      <c r="S453">
        <f t="shared" si="65"/>
        <v>59</v>
      </c>
      <c r="T453">
        <f t="shared" si="66"/>
        <v>8</v>
      </c>
      <c r="U453">
        <f t="shared" si="67"/>
        <v>2</v>
      </c>
      <c r="V453" t="str">
        <f t="shared" si="68"/>
        <v>:2O</v>
      </c>
      <c r="W453" t="str">
        <f t="shared" si="69"/>
        <v>59:8:2O</v>
      </c>
      <c r="X453" t="str">
        <f t="shared" si="70"/>
        <v>Hex3Cer 59:8:2O</v>
      </c>
      <c r="Y453" t="str">
        <f t="shared" si="73"/>
        <v>Hex3Cer</v>
      </c>
      <c r="Z453" t="s">
        <v>3702</v>
      </c>
      <c r="AA453" t="s">
        <v>4001</v>
      </c>
      <c r="AB453">
        <v>139933</v>
      </c>
      <c r="AC453">
        <v>241393</v>
      </c>
      <c r="AD453">
        <v>403185</v>
      </c>
      <c r="AE453">
        <v>220114</v>
      </c>
      <c r="AF453">
        <v>184524</v>
      </c>
      <c r="AG453">
        <v>235992</v>
      </c>
      <c r="AH453">
        <v>252650</v>
      </c>
      <c r="AI453">
        <v>236969</v>
      </c>
      <c r="AJ453">
        <v>294026</v>
      </c>
      <c r="AK453">
        <v>224374</v>
      </c>
      <c r="AL453">
        <v>342210</v>
      </c>
      <c r="AM453">
        <v>386212</v>
      </c>
    </row>
    <row r="454" spans="1:39" x14ac:dyDescent="0.3">
      <c r="A454" t="s">
        <v>3814</v>
      </c>
      <c r="B454" t="s">
        <v>4335</v>
      </c>
      <c r="C454" t="str">
        <f t="shared" si="64"/>
        <v>Hex3Cer 53:1:2</v>
      </c>
      <c r="D454" t="str">
        <f t="shared" si="72"/>
        <v>53:1:2</v>
      </c>
      <c r="E454" t="str" cm="1">
        <f t="array" ref="E454">_xlfn.TEXTSPLIT(D454,"/")</f>
        <v>53:1:2</v>
      </c>
      <c r="I454" cm="1">
        <f t="array" ref="I454:K454">IF(ISBLANK(E454), "", VALUE(_xlfn.TEXTSPLIT(E454,":")))</f>
        <v>53</v>
      </c>
      <c r="J454">
        <v>1</v>
      </c>
      <c r="K454">
        <v>2</v>
      </c>
      <c r="L454" t="str" cm="1">
        <f t="array" ref="L454">IF(ISBLANK(F454), "", VALUE(_xlfn.TEXTSPLIT(F454,":")))</f>
        <v/>
      </c>
      <c r="O454" t="str" cm="1">
        <f t="array" ref="O454">IF(ISBLANK(G454), "", VALUE(_xlfn.TEXTSPLIT(G454,":")))</f>
        <v/>
      </c>
      <c r="Q454" t="str" cm="1">
        <f t="array" ref="Q454">IF(ISBLANK(H454), "", VALUE(_xlfn.TEXTSPLIT(H454,":")))</f>
        <v/>
      </c>
      <c r="S454">
        <f t="shared" si="65"/>
        <v>53</v>
      </c>
      <c r="T454">
        <f t="shared" si="66"/>
        <v>1</v>
      </c>
      <c r="U454">
        <f t="shared" si="67"/>
        <v>2</v>
      </c>
      <c r="V454" t="str">
        <f t="shared" si="68"/>
        <v>:2O</v>
      </c>
      <c r="W454" t="str">
        <f t="shared" si="69"/>
        <v>53:1:2O</v>
      </c>
      <c r="X454" t="str">
        <f t="shared" si="70"/>
        <v>Hex3Cer 53:1:2O</v>
      </c>
      <c r="Y454" t="str">
        <f t="shared" si="73"/>
        <v>Hex3Cer</v>
      </c>
      <c r="Z454" t="s">
        <v>3702</v>
      </c>
      <c r="AA454" t="s">
        <v>3815</v>
      </c>
      <c r="AB454">
        <v>55273</v>
      </c>
      <c r="AC454">
        <v>106349</v>
      </c>
      <c r="AD454">
        <v>218107</v>
      </c>
      <c r="AE454">
        <v>173052</v>
      </c>
      <c r="AF454">
        <v>58813</v>
      </c>
      <c r="AG454">
        <v>223970</v>
      </c>
      <c r="AH454">
        <v>311405</v>
      </c>
      <c r="AI454">
        <v>227538</v>
      </c>
      <c r="AJ454">
        <v>215528</v>
      </c>
      <c r="AK454">
        <v>273624</v>
      </c>
      <c r="AL454">
        <v>342184</v>
      </c>
      <c r="AM454">
        <v>312814</v>
      </c>
    </row>
    <row r="455" spans="1:39" x14ac:dyDescent="0.3">
      <c r="A455" t="s">
        <v>3801</v>
      </c>
      <c r="B455" t="s">
        <v>4336</v>
      </c>
      <c r="C455" t="str">
        <f t="shared" si="64"/>
        <v>Hex3Cer 53:2:2</v>
      </c>
      <c r="D455" t="str">
        <f t="shared" si="72"/>
        <v>53:2:2</v>
      </c>
      <c r="E455" t="str" cm="1">
        <f t="array" ref="E455">_xlfn.TEXTSPLIT(D455,"/")</f>
        <v>53:2:2</v>
      </c>
      <c r="I455" cm="1">
        <f t="array" ref="I455:K455">IF(ISBLANK(E455), "", VALUE(_xlfn.TEXTSPLIT(E455,":")))</f>
        <v>53</v>
      </c>
      <c r="J455">
        <v>2</v>
      </c>
      <c r="K455">
        <v>2</v>
      </c>
      <c r="L455" t="str" cm="1">
        <f t="array" ref="L455">IF(ISBLANK(F455), "", VALUE(_xlfn.TEXTSPLIT(F455,":")))</f>
        <v/>
      </c>
      <c r="O455" t="str" cm="1">
        <f t="array" ref="O455">IF(ISBLANK(G455), "", VALUE(_xlfn.TEXTSPLIT(G455,":")))</f>
        <v/>
      </c>
      <c r="Q455" t="str" cm="1">
        <f t="array" ref="Q455">IF(ISBLANK(H455), "", VALUE(_xlfn.TEXTSPLIT(H455,":")))</f>
        <v/>
      </c>
      <c r="S455">
        <f t="shared" si="65"/>
        <v>53</v>
      </c>
      <c r="T455">
        <f t="shared" si="66"/>
        <v>2</v>
      </c>
      <c r="U455">
        <f t="shared" si="67"/>
        <v>2</v>
      </c>
      <c r="V455" t="str">
        <f t="shared" si="68"/>
        <v>:2O</v>
      </c>
      <c r="W455" t="str">
        <f t="shared" si="69"/>
        <v>53:2:2O</v>
      </c>
      <c r="X455" t="str">
        <f t="shared" si="70"/>
        <v>Hex3Cer 53:2:2O</v>
      </c>
      <c r="Y455" t="str">
        <f t="shared" si="73"/>
        <v>Hex3Cer</v>
      </c>
      <c r="Z455" t="s">
        <v>3702</v>
      </c>
      <c r="AA455" t="s">
        <v>3802</v>
      </c>
      <c r="AB455">
        <v>464097</v>
      </c>
      <c r="AC455">
        <v>657560</v>
      </c>
      <c r="AD455">
        <v>822056</v>
      </c>
      <c r="AE455">
        <v>407032</v>
      </c>
      <c r="AF455">
        <v>461295</v>
      </c>
      <c r="AG455">
        <v>475068</v>
      </c>
      <c r="AH455">
        <v>812883</v>
      </c>
      <c r="AI455">
        <v>830436</v>
      </c>
      <c r="AJ455">
        <v>681478</v>
      </c>
      <c r="AK455">
        <v>689384</v>
      </c>
      <c r="AL455">
        <v>794142</v>
      </c>
      <c r="AM455">
        <v>890493</v>
      </c>
    </row>
    <row r="456" spans="1:39" x14ac:dyDescent="0.3">
      <c r="A456" t="s">
        <v>3969</v>
      </c>
      <c r="B456" t="s">
        <v>4337</v>
      </c>
      <c r="C456" t="str">
        <f t="shared" si="64"/>
        <v>Hex3Cer 58:7:2</v>
      </c>
      <c r="D456" t="str">
        <f t="shared" si="72"/>
        <v>58:7:2</v>
      </c>
      <c r="E456" t="str" cm="1">
        <f t="array" ref="E456">_xlfn.TEXTSPLIT(D456,"/")</f>
        <v>58:7:2</v>
      </c>
      <c r="I456" cm="1">
        <f t="array" ref="I456:K456">IF(ISBLANK(E456), "", VALUE(_xlfn.TEXTSPLIT(E456,":")))</f>
        <v>58</v>
      </c>
      <c r="J456">
        <v>7</v>
      </c>
      <c r="K456">
        <v>2</v>
      </c>
      <c r="L456" t="str" cm="1">
        <f t="array" ref="L456">IF(ISBLANK(F456), "", VALUE(_xlfn.TEXTSPLIT(F456,":")))</f>
        <v/>
      </c>
      <c r="O456" t="str" cm="1">
        <f t="array" ref="O456">IF(ISBLANK(G456), "", VALUE(_xlfn.TEXTSPLIT(G456,":")))</f>
        <v/>
      </c>
      <c r="Q456" t="str" cm="1">
        <f t="array" ref="Q456">IF(ISBLANK(H456), "", VALUE(_xlfn.TEXTSPLIT(H456,":")))</f>
        <v/>
      </c>
      <c r="S456">
        <f t="shared" si="65"/>
        <v>58</v>
      </c>
      <c r="T456">
        <f t="shared" si="66"/>
        <v>7</v>
      </c>
      <c r="U456">
        <f t="shared" si="67"/>
        <v>2</v>
      </c>
      <c r="V456" t="str">
        <f t="shared" si="68"/>
        <v>:2O</v>
      </c>
      <c r="W456" t="str">
        <f t="shared" si="69"/>
        <v>58:7:2O</v>
      </c>
      <c r="X456" t="str">
        <f t="shared" si="70"/>
        <v>Hex3Cer 58:7:2O</v>
      </c>
      <c r="Y456" t="str">
        <f t="shared" si="73"/>
        <v>Hex3Cer</v>
      </c>
      <c r="Z456" t="s">
        <v>3702</v>
      </c>
      <c r="AA456" t="s">
        <v>3970</v>
      </c>
      <c r="AB456">
        <v>1071662</v>
      </c>
      <c r="AC456">
        <v>1464955</v>
      </c>
      <c r="AD456">
        <v>1535763</v>
      </c>
      <c r="AE456">
        <v>1250032</v>
      </c>
      <c r="AF456">
        <v>1318861</v>
      </c>
      <c r="AG456">
        <v>1567810</v>
      </c>
      <c r="AH456">
        <v>1567583</v>
      </c>
      <c r="AI456">
        <v>1388032</v>
      </c>
      <c r="AJ456">
        <v>1785129</v>
      </c>
      <c r="AK456">
        <v>1347891</v>
      </c>
      <c r="AL456">
        <v>1696427</v>
      </c>
      <c r="AM456">
        <v>1644045</v>
      </c>
    </row>
    <row r="457" spans="1:39" x14ac:dyDescent="0.3">
      <c r="A457" t="s">
        <v>3862</v>
      </c>
      <c r="B457" t="s">
        <v>4338</v>
      </c>
      <c r="C457" t="str">
        <f t="shared" si="64"/>
        <v>Hex3Cer 55:5:2</v>
      </c>
      <c r="D457" t="str">
        <f t="shared" si="72"/>
        <v>55:5:2</v>
      </c>
      <c r="E457" t="str" cm="1">
        <f t="array" ref="E457">_xlfn.TEXTSPLIT(D457,"/")</f>
        <v>55:5:2</v>
      </c>
      <c r="I457" cm="1">
        <f t="array" ref="I457:K457">IF(ISBLANK(E457), "", VALUE(_xlfn.TEXTSPLIT(E457,":")))</f>
        <v>55</v>
      </c>
      <c r="J457">
        <v>5</v>
      </c>
      <c r="K457">
        <v>2</v>
      </c>
      <c r="L457" t="str" cm="1">
        <f t="array" ref="L457">IF(ISBLANK(F457), "", VALUE(_xlfn.TEXTSPLIT(F457,":")))</f>
        <v/>
      </c>
      <c r="O457" t="str" cm="1">
        <f t="array" ref="O457">IF(ISBLANK(G457), "", VALUE(_xlfn.TEXTSPLIT(G457,":")))</f>
        <v/>
      </c>
      <c r="Q457" t="str" cm="1">
        <f t="array" ref="Q457">IF(ISBLANK(H457), "", VALUE(_xlfn.TEXTSPLIT(H457,":")))</f>
        <v/>
      </c>
      <c r="S457">
        <f t="shared" si="65"/>
        <v>55</v>
      </c>
      <c r="T457">
        <f t="shared" si="66"/>
        <v>5</v>
      </c>
      <c r="U457">
        <f t="shared" si="67"/>
        <v>2</v>
      </c>
      <c r="V457" t="str">
        <f t="shared" si="68"/>
        <v>:2O</v>
      </c>
      <c r="W457" t="str">
        <f t="shared" si="69"/>
        <v>55:5:2O</v>
      </c>
      <c r="X457" t="str">
        <f t="shared" si="70"/>
        <v>Hex3Cer 55:5:2O</v>
      </c>
      <c r="Y457" t="str">
        <f t="shared" si="73"/>
        <v>Hex3Cer</v>
      </c>
      <c r="Z457" t="s">
        <v>3702</v>
      </c>
      <c r="AA457" t="s">
        <v>3863</v>
      </c>
      <c r="AB457">
        <v>154529</v>
      </c>
      <c r="AC457">
        <v>245421</v>
      </c>
      <c r="AD457">
        <v>350400</v>
      </c>
      <c r="AE457">
        <v>162681</v>
      </c>
      <c r="AF457">
        <v>147038</v>
      </c>
      <c r="AG457">
        <v>174384</v>
      </c>
      <c r="AH457">
        <v>197610</v>
      </c>
      <c r="AI457">
        <v>297876</v>
      </c>
      <c r="AJ457">
        <v>131381</v>
      </c>
      <c r="AK457">
        <v>190209</v>
      </c>
      <c r="AL457">
        <v>296682</v>
      </c>
      <c r="AM457">
        <v>202263</v>
      </c>
    </row>
    <row r="458" spans="1:39" x14ac:dyDescent="0.3">
      <c r="A458" t="s">
        <v>3857</v>
      </c>
      <c r="B458" t="s">
        <v>4339</v>
      </c>
      <c r="C458" t="str">
        <f t="shared" si="64"/>
        <v>Hex3Cer 55:7:2</v>
      </c>
      <c r="D458" t="str">
        <f t="shared" si="72"/>
        <v>55:7:2</v>
      </c>
      <c r="E458" t="str" cm="1">
        <f t="array" ref="E458">_xlfn.TEXTSPLIT(D458,"/")</f>
        <v>55:7:2</v>
      </c>
      <c r="I458" cm="1">
        <f t="array" ref="I458:K458">IF(ISBLANK(E458), "", VALUE(_xlfn.TEXTSPLIT(E458,":")))</f>
        <v>55</v>
      </c>
      <c r="J458">
        <v>7</v>
      </c>
      <c r="K458">
        <v>2</v>
      </c>
      <c r="L458" t="str" cm="1">
        <f t="array" ref="L458">IF(ISBLANK(F458), "", VALUE(_xlfn.TEXTSPLIT(F458,":")))</f>
        <v/>
      </c>
      <c r="O458" t="str" cm="1">
        <f t="array" ref="O458">IF(ISBLANK(G458), "", VALUE(_xlfn.TEXTSPLIT(G458,":")))</f>
        <v/>
      </c>
      <c r="Q458" t="str" cm="1">
        <f t="array" ref="Q458">IF(ISBLANK(H458), "", VALUE(_xlfn.TEXTSPLIT(H458,":")))</f>
        <v/>
      </c>
      <c r="S458">
        <f t="shared" si="65"/>
        <v>55</v>
      </c>
      <c r="T458">
        <f t="shared" si="66"/>
        <v>7</v>
      </c>
      <c r="U458">
        <f t="shared" si="67"/>
        <v>2</v>
      </c>
      <c r="V458" t="str">
        <f t="shared" si="68"/>
        <v>:2O</v>
      </c>
      <c r="W458" t="str">
        <f t="shared" si="69"/>
        <v>55:7:2O</v>
      </c>
      <c r="X458" t="str">
        <f t="shared" si="70"/>
        <v>Hex3Cer 55:7:2O</v>
      </c>
      <c r="Y458" t="str">
        <f t="shared" si="73"/>
        <v>Hex3Cer</v>
      </c>
      <c r="Z458" t="s">
        <v>3702</v>
      </c>
      <c r="AA458" t="s">
        <v>3858</v>
      </c>
      <c r="AB458">
        <v>0</v>
      </c>
      <c r="AC458">
        <v>32980</v>
      </c>
      <c r="AD458">
        <v>137266</v>
      </c>
      <c r="AE458">
        <v>50448</v>
      </c>
      <c r="AF458">
        <v>0</v>
      </c>
      <c r="AG458">
        <v>52964</v>
      </c>
      <c r="AH458">
        <v>84916</v>
      </c>
      <c r="AI458">
        <v>69400</v>
      </c>
      <c r="AJ458">
        <v>36304</v>
      </c>
      <c r="AK458">
        <v>104179</v>
      </c>
      <c r="AL458">
        <v>25058</v>
      </c>
      <c r="AM458">
        <v>106367</v>
      </c>
    </row>
    <row r="459" spans="1:39" x14ac:dyDescent="0.3">
      <c r="A459" t="s">
        <v>3984</v>
      </c>
      <c r="B459" t="s">
        <v>4340</v>
      </c>
      <c r="C459" t="str">
        <f t="shared" si="64"/>
        <v>Hex3Cer 58:4:2</v>
      </c>
      <c r="D459" t="str">
        <f t="shared" si="72"/>
        <v>58:4:2</v>
      </c>
      <c r="E459" t="str" cm="1">
        <f t="array" ref="E459">_xlfn.TEXTSPLIT(D459,"/")</f>
        <v>58:4:2</v>
      </c>
      <c r="I459" cm="1">
        <f t="array" ref="I459:K459">IF(ISBLANK(E459), "", VALUE(_xlfn.TEXTSPLIT(E459,":")))</f>
        <v>58</v>
      </c>
      <c r="J459">
        <v>4</v>
      </c>
      <c r="K459">
        <v>2</v>
      </c>
      <c r="L459" t="str" cm="1">
        <f t="array" ref="L459">IF(ISBLANK(F459), "", VALUE(_xlfn.TEXTSPLIT(F459,":")))</f>
        <v/>
      </c>
      <c r="O459" t="str" cm="1">
        <f t="array" ref="O459">IF(ISBLANK(G459), "", VALUE(_xlfn.TEXTSPLIT(G459,":")))</f>
        <v/>
      </c>
      <c r="Q459" t="str" cm="1">
        <f t="array" ref="Q459">IF(ISBLANK(H459), "", VALUE(_xlfn.TEXTSPLIT(H459,":")))</f>
        <v/>
      </c>
      <c r="S459">
        <f t="shared" si="65"/>
        <v>58</v>
      </c>
      <c r="T459">
        <f t="shared" si="66"/>
        <v>4</v>
      </c>
      <c r="U459">
        <f t="shared" si="67"/>
        <v>2</v>
      </c>
      <c r="V459" t="str">
        <f t="shared" si="68"/>
        <v>:2O</v>
      </c>
      <c r="W459" t="str">
        <f t="shared" si="69"/>
        <v>58:4:2O</v>
      </c>
      <c r="X459" t="str">
        <f t="shared" si="70"/>
        <v>Hex3Cer 58:4:2O</v>
      </c>
      <c r="Y459" t="str">
        <f t="shared" si="73"/>
        <v>Hex3Cer</v>
      </c>
      <c r="Z459" t="s">
        <v>3702</v>
      </c>
      <c r="AA459" t="s">
        <v>3985</v>
      </c>
      <c r="AB459">
        <v>154826</v>
      </c>
      <c r="AC459">
        <v>305528</v>
      </c>
      <c r="AD459">
        <v>395695</v>
      </c>
      <c r="AE459">
        <v>251846</v>
      </c>
      <c r="AF459">
        <v>267725</v>
      </c>
      <c r="AG459">
        <v>303168</v>
      </c>
      <c r="AH459">
        <v>544120</v>
      </c>
      <c r="AI459">
        <v>475619</v>
      </c>
      <c r="AJ459">
        <v>422949</v>
      </c>
      <c r="AK459">
        <v>465795</v>
      </c>
      <c r="AL459">
        <v>671393</v>
      </c>
      <c r="AM459">
        <v>711918</v>
      </c>
    </row>
    <row r="460" spans="1:39" x14ac:dyDescent="0.3">
      <c r="A460" t="s">
        <v>3946</v>
      </c>
      <c r="B460" t="s">
        <v>4341</v>
      </c>
      <c r="C460" t="str">
        <f t="shared" si="64"/>
        <v>Hex3Cer 57:7:2</v>
      </c>
      <c r="D460" t="str">
        <f t="shared" si="72"/>
        <v>57:7:2</v>
      </c>
      <c r="E460" t="str" cm="1">
        <f t="array" ref="E460">_xlfn.TEXTSPLIT(D460,"/")</f>
        <v>57:7:2</v>
      </c>
      <c r="I460" cm="1">
        <f t="array" ref="I460:K460">IF(ISBLANK(E460), "", VALUE(_xlfn.TEXTSPLIT(E460,":")))</f>
        <v>57</v>
      </c>
      <c r="J460">
        <v>7</v>
      </c>
      <c r="K460">
        <v>2</v>
      </c>
      <c r="L460" t="str" cm="1">
        <f t="array" ref="L460">IF(ISBLANK(F460), "", VALUE(_xlfn.TEXTSPLIT(F460,":")))</f>
        <v/>
      </c>
      <c r="O460" t="str" cm="1">
        <f t="array" ref="O460">IF(ISBLANK(G460), "", VALUE(_xlfn.TEXTSPLIT(G460,":")))</f>
        <v/>
      </c>
      <c r="Q460" t="str" cm="1">
        <f t="array" ref="Q460">IF(ISBLANK(H460), "", VALUE(_xlfn.TEXTSPLIT(H460,":")))</f>
        <v/>
      </c>
      <c r="S460">
        <f t="shared" si="65"/>
        <v>57</v>
      </c>
      <c r="T460">
        <f t="shared" si="66"/>
        <v>7</v>
      </c>
      <c r="U460">
        <f t="shared" si="67"/>
        <v>2</v>
      </c>
      <c r="V460" t="str">
        <f t="shared" si="68"/>
        <v>:2O</v>
      </c>
      <c r="W460" t="str">
        <f t="shared" si="69"/>
        <v>57:7:2O</v>
      </c>
      <c r="X460" t="str">
        <f t="shared" si="70"/>
        <v>Hex3Cer 57:7:2O</v>
      </c>
      <c r="Y460" t="str">
        <f t="shared" si="73"/>
        <v>Hex3Cer</v>
      </c>
      <c r="Z460" t="s">
        <v>3702</v>
      </c>
      <c r="AA460" t="s">
        <v>3947</v>
      </c>
      <c r="AB460">
        <v>443036</v>
      </c>
      <c r="AC460">
        <v>800236</v>
      </c>
      <c r="AD460">
        <v>950400</v>
      </c>
      <c r="AE460">
        <v>660239</v>
      </c>
      <c r="AF460">
        <v>702536</v>
      </c>
      <c r="AG460">
        <v>615025</v>
      </c>
      <c r="AH460">
        <v>1247009</v>
      </c>
      <c r="AI460">
        <v>1180730</v>
      </c>
      <c r="AJ460">
        <v>1285262</v>
      </c>
      <c r="AK460">
        <v>963581</v>
      </c>
      <c r="AL460">
        <v>1177218</v>
      </c>
      <c r="AM460">
        <v>1277645</v>
      </c>
    </row>
    <row r="461" spans="1:39" x14ac:dyDescent="0.3">
      <c r="A461" t="s">
        <v>3862</v>
      </c>
      <c r="B461" t="s">
        <v>4338</v>
      </c>
      <c r="C461" t="str">
        <f t="shared" si="64"/>
        <v>Hex3Cer 55:5:2</v>
      </c>
      <c r="D461" t="str">
        <f t="shared" si="72"/>
        <v>55:5:2</v>
      </c>
      <c r="E461" t="str" cm="1">
        <f t="array" ref="E461">_xlfn.TEXTSPLIT(D461,"/")</f>
        <v>55:5:2</v>
      </c>
      <c r="I461" cm="1">
        <f t="array" ref="I461:K461">IF(ISBLANK(E461), "", VALUE(_xlfn.TEXTSPLIT(E461,":")))</f>
        <v>55</v>
      </c>
      <c r="J461">
        <v>5</v>
      </c>
      <c r="K461">
        <v>2</v>
      </c>
      <c r="L461" t="str" cm="1">
        <f t="array" ref="L461">IF(ISBLANK(F461), "", VALUE(_xlfn.TEXTSPLIT(F461,":")))</f>
        <v/>
      </c>
      <c r="O461" t="str" cm="1">
        <f t="array" ref="O461">IF(ISBLANK(G461), "", VALUE(_xlfn.TEXTSPLIT(G461,":")))</f>
        <v/>
      </c>
      <c r="Q461" t="str" cm="1">
        <f t="array" ref="Q461">IF(ISBLANK(H461), "", VALUE(_xlfn.TEXTSPLIT(H461,":")))</f>
        <v/>
      </c>
      <c r="S461">
        <f t="shared" si="65"/>
        <v>55</v>
      </c>
      <c r="T461">
        <f t="shared" si="66"/>
        <v>5</v>
      </c>
      <c r="U461">
        <f t="shared" si="67"/>
        <v>2</v>
      </c>
      <c r="V461" t="str">
        <f t="shared" si="68"/>
        <v>:2O</v>
      </c>
      <c r="W461" t="str">
        <f t="shared" si="69"/>
        <v>55:5:2O</v>
      </c>
      <c r="X461" t="str">
        <f t="shared" si="70"/>
        <v>Hex3Cer 55:5:2O</v>
      </c>
      <c r="Y461" t="str">
        <f t="shared" si="73"/>
        <v>Hex3Cer</v>
      </c>
      <c r="Z461" t="s">
        <v>3702</v>
      </c>
      <c r="AA461" t="s">
        <v>3863</v>
      </c>
      <c r="AB461">
        <v>27141</v>
      </c>
      <c r="AC461">
        <v>61883</v>
      </c>
      <c r="AD461">
        <v>79318</v>
      </c>
      <c r="AE461">
        <v>37977</v>
      </c>
      <c r="AF461">
        <v>81643</v>
      </c>
      <c r="AG461">
        <v>34385</v>
      </c>
      <c r="AH461">
        <v>152103</v>
      </c>
      <c r="AI461">
        <v>73958</v>
      </c>
      <c r="AJ461">
        <v>89471</v>
      </c>
      <c r="AK461">
        <v>118702</v>
      </c>
      <c r="AL461">
        <v>158340</v>
      </c>
      <c r="AM461">
        <v>153552</v>
      </c>
    </row>
    <row r="462" spans="1:39" x14ac:dyDescent="0.3">
      <c r="A462" t="s">
        <v>3898</v>
      </c>
      <c r="B462" t="s">
        <v>4342</v>
      </c>
      <c r="C462" t="str">
        <f t="shared" si="64"/>
        <v>Hex3Cer 55:2:2</v>
      </c>
      <c r="D462" t="str">
        <f t="shared" si="72"/>
        <v>55:2:2</v>
      </c>
      <c r="E462" t="str" cm="1">
        <f t="array" ref="E462">_xlfn.TEXTSPLIT(D462,"/")</f>
        <v>55:2:2</v>
      </c>
      <c r="I462" cm="1">
        <f t="array" ref="I462:K462">IF(ISBLANK(E462), "", VALUE(_xlfn.TEXTSPLIT(E462,":")))</f>
        <v>55</v>
      </c>
      <c r="J462">
        <v>2</v>
      </c>
      <c r="K462">
        <v>2</v>
      </c>
      <c r="L462" t="str" cm="1">
        <f t="array" ref="L462">IF(ISBLANK(F462), "", VALUE(_xlfn.TEXTSPLIT(F462,":")))</f>
        <v/>
      </c>
      <c r="O462" t="str" cm="1">
        <f t="array" ref="O462">IF(ISBLANK(G462), "", VALUE(_xlfn.TEXTSPLIT(G462,":")))</f>
        <v/>
      </c>
      <c r="Q462" t="str" cm="1">
        <f t="array" ref="Q462">IF(ISBLANK(H462), "", VALUE(_xlfn.TEXTSPLIT(H462,":")))</f>
        <v/>
      </c>
      <c r="S462">
        <f t="shared" si="65"/>
        <v>55</v>
      </c>
      <c r="T462">
        <f t="shared" si="66"/>
        <v>2</v>
      </c>
      <c r="U462">
        <f t="shared" si="67"/>
        <v>2</v>
      </c>
      <c r="V462" t="str">
        <f t="shared" si="68"/>
        <v>:2O</v>
      </c>
      <c r="W462" t="str">
        <f t="shared" si="69"/>
        <v>55:2:2O</v>
      </c>
      <c r="X462" t="str">
        <f t="shared" si="70"/>
        <v>Hex3Cer 55:2:2O</v>
      </c>
      <c r="Y462" t="str">
        <f t="shared" si="73"/>
        <v>Hex3Cer</v>
      </c>
      <c r="Z462" t="s">
        <v>3702</v>
      </c>
      <c r="AA462" t="s">
        <v>3899</v>
      </c>
      <c r="AB462">
        <v>590583</v>
      </c>
      <c r="AC462">
        <v>704637</v>
      </c>
      <c r="AD462">
        <v>819836</v>
      </c>
      <c r="AE462">
        <v>588798</v>
      </c>
      <c r="AF462">
        <v>714403</v>
      </c>
      <c r="AG462">
        <v>622599</v>
      </c>
      <c r="AH462">
        <v>801452</v>
      </c>
      <c r="AI462">
        <v>1004562</v>
      </c>
      <c r="AJ462">
        <v>819024</v>
      </c>
      <c r="AK462">
        <v>746451</v>
      </c>
      <c r="AL462">
        <v>1074497</v>
      </c>
      <c r="AM462">
        <v>968787</v>
      </c>
    </row>
    <row r="463" spans="1:39" x14ac:dyDescent="0.3">
      <c r="A463" t="s">
        <v>3932</v>
      </c>
      <c r="B463" t="s">
        <v>4343</v>
      </c>
      <c r="C463" t="str">
        <f t="shared" si="64"/>
        <v>Hex3Cer 57:8:2</v>
      </c>
      <c r="D463" t="str">
        <f t="shared" si="72"/>
        <v>57:8:2</v>
      </c>
      <c r="E463" t="str" cm="1">
        <f t="array" ref="E463">_xlfn.TEXTSPLIT(D463,"/")</f>
        <v>57:8:2</v>
      </c>
      <c r="I463" cm="1">
        <f t="array" ref="I463:K463">IF(ISBLANK(E463), "", VALUE(_xlfn.TEXTSPLIT(E463,":")))</f>
        <v>57</v>
      </c>
      <c r="J463">
        <v>8</v>
      </c>
      <c r="K463">
        <v>2</v>
      </c>
      <c r="L463" t="str" cm="1">
        <f t="array" ref="L463">IF(ISBLANK(F463), "", VALUE(_xlfn.TEXTSPLIT(F463,":")))</f>
        <v/>
      </c>
      <c r="O463" t="str" cm="1">
        <f t="array" ref="O463">IF(ISBLANK(G463), "", VALUE(_xlfn.TEXTSPLIT(G463,":")))</f>
        <v/>
      </c>
      <c r="Q463" t="str" cm="1">
        <f t="array" ref="Q463">IF(ISBLANK(H463), "", VALUE(_xlfn.TEXTSPLIT(H463,":")))</f>
        <v/>
      </c>
      <c r="S463">
        <f t="shared" si="65"/>
        <v>57</v>
      </c>
      <c r="T463">
        <f t="shared" si="66"/>
        <v>8</v>
      </c>
      <c r="U463">
        <f t="shared" si="67"/>
        <v>2</v>
      </c>
      <c r="V463" t="str">
        <f t="shared" si="68"/>
        <v>:2O</v>
      </c>
      <c r="W463" t="str">
        <f t="shared" si="69"/>
        <v>57:8:2O</v>
      </c>
      <c r="X463" t="str">
        <f t="shared" si="70"/>
        <v>Hex3Cer 57:8:2O</v>
      </c>
      <c r="Y463" t="str">
        <f t="shared" si="73"/>
        <v>Hex3Cer</v>
      </c>
      <c r="Z463" t="s">
        <v>3702</v>
      </c>
      <c r="AA463" t="s">
        <v>3933</v>
      </c>
      <c r="AB463">
        <v>98143</v>
      </c>
      <c r="AC463">
        <v>100221</v>
      </c>
      <c r="AD463">
        <v>155952</v>
      </c>
      <c r="AE463">
        <v>77487</v>
      </c>
      <c r="AF463">
        <v>58850</v>
      </c>
      <c r="AG463">
        <v>82784</v>
      </c>
      <c r="AH463">
        <v>190892</v>
      </c>
      <c r="AI463">
        <v>154366</v>
      </c>
      <c r="AJ463">
        <v>132367</v>
      </c>
      <c r="AK463">
        <v>56439</v>
      </c>
      <c r="AL463">
        <v>75401</v>
      </c>
      <c r="AM463">
        <v>211299</v>
      </c>
    </row>
    <row r="464" spans="1:39" x14ac:dyDescent="0.3">
      <c r="A464" t="s">
        <v>4000</v>
      </c>
      <c r="B464" t="s">
        <v>4334</v>
      </c>
      <c r="C464" t="str">
        <f t="shared" si="64"/>
        <v>Hex3Cer 59:8:2</v>
      </c>
      <c r="D464" t="str">
        <f t="shared" si="72"/>
        <v>59:8:2</v>
      </c>
      <c r="E464" t="str" cm="1">
        <f t="array" ref="E464">_xlfn.TEXTSPLIT(D464,"/")</f>
        <v>59:8:2</v>
      </c>
      <c r="I464" cm="1">
        <f t="array" ref="I464:K464">IF(ISBLANK(E464), "", VALUE(_xlfn.TEXTSPLIT(E464,":")))</f>
        <v>59</v>
      </c>
      <c r="J464">
        <v>8</v>
      </c>
      <c r="K464">
        <v>2</v>
      </c>
      <c r="L464" t="str" cm="1">
        <f t="array" ref="L464">IF(ISBLANK(F464), "", VALUE(_xlfn.TEXTSPLIT(F464,":")))</f>
        <v/>
      </c>
      <c r="O464" t="str" cm="1">
        <f t="array" ref="O464">IF(ISBLANK(G464), "", VALUE(_xlfn.TEXTSPLIT(G464,":")))</f>
        <v/>
      </c>
      <c r="Q464" t="str" cm="1">
        <f t="array" ref="Q464">IF(ISBLANK(H464), "", VALUE(_xlfn.TEXTSPLIT(H464,":")))</f>
        <v/>
      </c>
      <c r="S464">
        <f t="shared" si="65"/>
        <v>59</v>
      </c>
      <c r="T464">
        <f t="shared" si="66"/>
        <v>8</v>
      </c>
      <c r="U464">
        <f t="shared" si="67"/>
        <v>2</v>
      </c>
      <c r="V464" t="str">
        <f t="shared" si="68"/>
        <v>:2O</v>
      </c>
      <c r="W464" t="str">
        <f t="shared" si="69"/>
        <v>59:8:2O</v>
      </c>
      <c r="X464" t="str">
        <f t="shared" si="70"/>
        <v>Hex3Cer 59:8:2O</v>
      </c>
      <c r="Y464" t="str">
        <f t="shared" si="73"/>
        <v>Hex3Cer</v>
      </c>
      <c r="Z464" t="s">
        <v>3702</v>
      </c>
      <c r="AA464" t="s">
        <v>4001</v>
      </c>
      <c r="AB464">
        <v>220055</v>
      </c>
      <c r="AC464">
        <v>311379</v>
      </c>
      <c r="AD464">
        <v>375196</v>
      </c>
      <c r="AE464">
        <v>245677</v>
      </c>
      <c r="AF464">
        <v>230821</v>
      </c>
      <c r="AG464">
        <v>296746</v>
      </c>
      <c r="AH464">
        <v>273868</v>
      </c>
      <c r="AI464">
        <v>277626</v>
      </c>
      <c r="AJ464">
        <v>354305</v>
      </c>
      <c r="AK464">
        <v>188577</v>
      </c>
      <c r="AL464">
        <v>326069</v>
      </c>
      <c r="AM464">
        <v>361131</v>
      </c>
    </row>
    <row r="465" spans="1:39" x14ac:dyDescent="0.3">
      <c r="A465" t="s">
        <v>3898</v>
      </c>
      <c r="B465" t="s">
        <v>4342</v>
      </c>
      <c r="C465" t="str">
        <f t="shared" si="64"/>
        <v>Hex3Cer 55:2:2</v>
      </c>
      <c r="D465" t="str">
        <f t="shared" si="72"/>
        <v>55:2:2</v>
      </c>
      <c r="E465" t="str" cm="1">
        <f t="array" ref="E465">_xlfn.TEXTSPLIT(D465,"/")</f>
        <v>55:2:2</v>
      </c>
      <c r="I465" cm="1">
        <f t="array" ref="I465:K465">IF(ISBLANK(E465), "", VALUE(_xlfn.TEXTSPLIT(E465,":")))</f>
        <v>55</v>
      </c>
      <c r="J465">
        <v>2</v>
      </c>
      <c r="K465">
        <v>2</v>
      </c>
      <c r="L465" t="str" cm="1">
        <f t="array" ref="L465">IF(ISBLANK(F465), "", VALUE(_xlfn.TEXTSPLIT(F465,":")))</f>
        <v/>
      </c>
      <c r="O465" t="str" cm="1">
        <f t="array" ref="O465">IF(ISBLANK(G465), "", VALUE(_xlfn.TEXTSPLIT(G465,":")))</f>
        <v/>
      </c>
      <c r="Q465" t="str" cm="1">
        <f t="array" ref="Q465">IF(ISBLANK(H465), "", VALUE(_xlfn.TEXTSPLIT(H465,":")))</f>
        <v/>
      </c>
      <c r="S465">
        <f t="shared" si="65"/>
        <v>55</v>
      </c>
      <c r="T465">
        <f t="shared" si="66"/>
        <v>2</v>
      </c>
      <c r="U465">
        <f t="shared" si="67"/>
        <v>2</v>
      </c>
      <c r="V465" t="str">
        <f t="shared" si="68"/>
        <v>:2O</v>
      </c>
      <c r="W465" t="str">
        <f t="shared" si="69"/>
        <v>55:2:2O</v>
      </c>
      <c r="X465" t="str">
        <f t="shared" si="70"/>
        <v>Hex3Cer 55:2:2O</v>
      </c>
      <c r="Y465" t="str">
        <f t="shared" si="73"/>
        <v>Hex3Cer</v>
      </c>
      <c r="Z465" t="s">
        <v>3702</v>
      </c>
      <c r="AA465" t="s">
        <v>3899</v>
      </c>
      <c r="AB465">
        <v>664384</v>
      </c>
      <c r="AC465">
        <v>896111</v>
      </c>
      <c r="AD465">
        <v>1071485</v>
      </c>
      <c r="AE465">
        <v>724540</v>
      </c>
      <c r="AF465">
        <v>628784</v>
      </c>
      <c r="AG465">
        <v>666497</v>
      </c>
      <c r="AH465">
        <v>1157195</v>
      </c>
      <c r="AI465">
        <v>1291372</v>
      </c>
      <c r="AJ465">
        <v>975025</v>
      </c>
      <c r="AK465">
        <v>862258</v>
      </c>
      <c r="AL465">
        <v>1164634</v>
      </c>
      <c r="AM465">
        <v>1095663</v>
      </c>
    </row>
    <row r="466" spans="1:39" x14ac:dyDescent="0.3">
      <c r="A466" t="s">
        <v>4017</v>
      </c>
      <c r="B466" t="s">
        <v>4344</v>
      </c>
      <c r="C466" t="str">
        <f t="shared" si="64"/>
        <v>Hex3Cer 59:7:2</v>
      </c>
      <c r="D466" t="str">
        <f t="shared" si="72"/>
        <v>59:7:2</v>
      </c>
      <c r="E466" t="str" cm="1">
        <f t="array" ref="E466">_xlfn.TEXTSPLIT(D466,"/")</f>
        <v>59:7:2</v>
      </c>
      <c r="I466" cm="1">
        <f t="array" ref="I466:K466">IF(ISBLANK(E466), "", VALUE(_xlfn.TEXTSPLIT(E466,":")))</f>
        <v>59</v>
      </c>
      <c r="J466">
        <v>7</v>
      </c>
      <c r="K466">
        <v>2</v>
      </c>
      <c r="L466" t="str" cm="1">
        <f t="array" ref="L466">IF(ISBLANK(F466), "", VALUE(_xlfn.TEXTSPLIT(F466,":")))</f>
        <v/>
      </c>
      <c r="O466" t="str" cm="1">
        <f t="array" ref="O466">IF(ISBLANK(G466), "", VALUE(_xlfn.TEXTSPLIT(G466,":")))</f>
        <v/>
      </c>
      <c r="Q466" t="str" cm="1">
        <f t="array" ref="Q466">IF(ISBLANK(H466), "", VALUE(_xlfn.TEXTSPLIT(H466,":")))</f>
        <v/>
      </c>
      <c r="S466">
        <f t="shared" si="65"/>
        <v>59</v>
      </c>
      <c r="T466">
        <f t="shared" si="66"/>
        <v>7</v>
      </c>
      <c r="U466">
        <f t="shared" si="67"/>
        <v>2</v>
      </c>
      <c r="V466" t="str">
        <f t="shared" si="68"/>
        <v>:2O</v>
      </c>
      <c r="W466" t="str">
        <f t="shared" si="69"/>
        <v>59:7:2O</v>
      </c>
      <c r="X466" t="str">
        <f t="shared" si="70"/>
        <v>Hex3Cer 59:7:2O</v>
      </c>
      <c r="Y466" t="str">
        <f t="shared" si="73"/>
        <v>Hex3Cer</v>
      </c>
      <c r="Z466" t="s">
        <v>3702</v>
      </c>
      <c r="AA466" t="s">
        <v>4018</v>
      </c>
      <c r="AB466">
        <v>2422548</v>
      </c>
      <c r="AC466">
        <v>3184981</v>
      </c>
      <c r="AD466">
        <v>3083460</v>
      </c>
      <c r="AE466">
        <v>2581620</v>
      </c>
      <c r="AF466">
        <v>2397606</v>
      </c>
      <c r="AG466">
        <v>3089322</v>
      </c>
      <c r="AH466">
        <v>3618189</v>
      </c>
      <c r="AI466">
        <v>2918359</v>
      </c>
      <c r="AJ466">
        <v>3241279</v>
      </c>
      <c r="AK466">
        <v>2706953</v>
      </c>
      <c r="AL466">
        <v>3211755</v>
      </c>
      <c r="AM466">
        <v>3602613</v>
      </c>
    </row>
    <row r="467" spans="1:39" x14ac:dyDescent="0.3">
      <c r="A467" t="s">
        <v>4055</v>
      </c>
      <c r="B467" t="s">
        <v>4345</v>
      </c>
      <c r="C467" t="str">
        <f t="shared" si="64"/>
        <v>Hex3Cer 60:6:2</v>
      </c>
      <c r="D467" t="str">
        <f t="shared" si="72"/>
        <v>60:6:2</v>
      </c>
      <c r="E467" t="str" cm="1">
        <f t="array" ref="E467">_xlfn.TEXTSPLIT(D467,"/")</f>
        <v>60:6:2</v>
      </c>
      <c r="I467" cm="1">
        <f t="array" ref="I467:K467">IF(ISBLANK(E467), "", VALUE(_xlfn.TEXTSPLIT(E467,":")))</f>
        <v>60</v>
      </c>
      <c r="J467">
        <v>6</v>
      </c>
      <c r="K467">
        <v>2</v>
      </c>
      <c r="L467" t="str" cm="1">
        <f t="array" ref="L467">IF(ISBLANK(F467), "", VALUE(_xlfn.TEXTSPLIT(F467,":")))</f>
        <v/>
      </c>
      <c r="O467" t="str" cm="1">
        <f t="array" ref="O467">IF(ISBLANK(G467), "", VALUE(_xlfn.TEXTSPLIT(G467,":")))</f>
        <v/>
      </c>
      <c r="Q467" t="str" cm="1">
        <f t="array" ref="Q467">IF(ISBLANK(H467), "", VALUE(_xlfn.TEXTSPLIT(H467,":")))</f>
        <v/>
      </c>
      <c r="S467">
        <f t="shared" si="65"/>
        <v>60</v>
      </c>
      <c r="T467">
        <f t="shared" si="66"/>
        <v>6</v>
      </c>
      <c r="U467">
        <f t="shared" si="67"/>
        <v>2</v>
      </c>
      <c r="V467" t="str">
        <f t="shared" si="68"/>
        <v>:2O</v>
      </c>
      <c r="W467" t="str">
        <f t="shared" si="69"/>
        <v>60:6:2O</v>
      </c>
      <c r="X467" t="str">
        <f t="shared" si="70"/>
        <v>Hex3Cer 60:6:2O</v>
      </c>
      <c r="Y467" t="str">
        <f t="shared" si="73"/>
        <v>Hex3Cer</v>
      </c>
      <c r="Z467" t="s">
        <v>3702</v>
      </c>
      <c r="AA467" t="s">
        <v>4056</v>
      </c>
      <c r="AB467">
        <v>132466</v>
      </c>
      <c r="AC467">
        <v>133819</v>
      </c>
      <c r="AD467">
        <v>261205</v>
      </c>
      <c r="AE467">
        <v>124726</v>
      </c>
      <c r="AF467">
        <v>66631</v>
      </c>
      <c r="AG467">
        <v>119418</v>
      </c>
      <c r="AH467">
        <v>77042</v>
      </c>
      <c r="AI467">
        <v>97660</v>
      </c>
      <c r="AJ467">
        <v>71215</v>
      </c>
      <c r="AK467">
        <v>102234</v>
      </c>
      <c r="AL467">
        <v>111510</v>
      </c>
      <c r="AM467">
        <v>109521</v>
      </c>
    </row>
    <row r="468" spans="1:39" x14ac:dyDescent="0.3">
      <c r="A468" t="s">
        <v>3801</v>
      </c>
      <c r="B468" t="s">
        <v>4336</v>
      </c>
      <c r="C468" t="str">
        <f t="shared" si="64"/>
        <v>Hex3Cer 53:2:2</v>
      </c>
      <c r="D468" t="str">
        <f t="shared" si="72"/>
        <v>53:2:2</v>
      </c>
      <c r="E468" t="str" cm="1">
        <f t="array" ref="E468">_xlfn.TEXTSPLIT(D468,"/")</f>
        <v>53:2:2</v>
      </c>
      <c r="I468" cm="1">
        <f t="array" ref="I468:K468">IF(ISBLANK(E468), "", VALUE(_xlfn.TEXTSPLIT(E468,":")))</f>
        <v>53</v>
      </c>
      <c r="J468">
        <v>2</v>
      </c>
      <c r="K468">
        <v>2</v>
      </c>
      <c r="L468" t="str" cm="1">
        <f t="array" ref="L468">IF(ISBLANK(F468), "", VALUE(_xlfn.TEXTSPLIT(F468,":")))</f>
        <v/>
      </c>
      <c r="O468" t="str" cm="1">
        <f t="array" ref="O468">IF(ISBLANK(G468), "", VALUE(_xlfn.TEXTSPLIT(G468,":")))</f>
        <v/>
      </c>
      <c r="Q468" t="str" cm="1">
        <f t="array" ref="Q468">IF(ISBLANK(H468), "", VALUE(_xlfn.TEXTSPLIT(H468,":")))</f>
        <v/>
      </c>
      <c r="S468">
        <f t="shared" si="65"/>
        <v>53</v>
      </c>
      <c r="T468">
        <f t="shared" si="66"/>
        <v>2</v>
      </c>
      <c r="U468">
        <f t="shared" si="67"/>
        <v>2</v>
      </c>
      <c r="V468" t="str">
        <f t="shared" si="68"/>
        <v>:2O</v>
      </c>
      <c r="W468" t="str">
        <f t="shared" si="69"/>
        <v>53:2:2O</v>
      </c>
      <c r="X468" t="str">
        <f t="shared" si="70"/>
        <v>Hex3Cer 53:2:2O</v>
      </c>
      <c r="Y468" t="str">
        <f t="shared" si="73"/>
        <v>Hex3Cer</v>
      </c>
      <c r="Z468" t="s">
        <v>3702</v>
      </c>
      <c r="AA468" t="s">
        <v>3802</v>
      </c>
      <c r="AB468">
        <v>202035</v>
      </c>
      <c r="AC468">
        <v>115572</v>
      </c>
      <c r="AD468">
        <v>141864</v>
      </c>
      <c r="AE468">
        <v>159058</v>
      </c>
      <c r="AF468">
        <v>185663</v>
      </c>
      <c r="AG468">
        <v>142621</v>
      </c>
      <c r="AH468">
        <v>382791</v>
      </c>
      <c r="AI468">
        <v>418273</v>
      </c>
      <c r="AJ468">
        <v>293790</v>
      </c>
      <c r="AK468">
        <v>406610</v>
      </c>
      <c r="AL468">
        <v>492362</v>
      </c>
      <c r="AM468">
        <v>470348</v>
      </c>
    </row>
    <row r="469" spans="1:39" x14ac:dyDescent="0.3">
      <c r="A469" t="s">
        <v>3951</v>
      </c>
      <c r="B469" t="s">
        <v>4346</v>
      </c>
      <c r="C469" t="str">
        <f t="shared" si="64"/>
        <v>Hex3Cer 57:5:2</v>
      </c>
      <c r="D469" t="str">
        <f t="shared" si="72"/>
        <v>57:5:2</v>
      </c>
      <c r="E469" t="str" cm="1">
        <f t="array" ref="E469">_xlfn.TEXTSPLIT(D469,"/")</f>
        <v>57:5:2</v>
      </c>
      <c r="I469" cm="1">
        <f t="array" ref="I469:K469">IF(ISBLANK(E469), "", VALUE(_xlfn.TEXTSPLIT(E469,":")))</f>
        <v>57</v>
      </c>
      <c r="J469">
        <v>5</v>
      </c>
      <c r="K469">
        <v>2</v>
      </c>
      <c r="L469" t="str" cm="1">
        <f t="array" ref="L469">IF(ISBLANK(F469), "", VALUE(_xlfn.TEXTSPLIT(F469,":")))</f>
        <v/>
      </c>
      <c r="O469" t="str" cm="1">
        <f t="array" ref="O469">IF(ISBLANK(G469), "", VALUE(_xlfn.TEXTSPLIT(G469,":")))</f>
        <v/>
      </c>
      <c r="Q469" t="str" cm="1">
        <f t="array" ref="Q469">IF(ISBLANK(H469), "", VALUE(_xlfn.TEXTSPLIT(H469,":")))</f>
        <v/>
      </c>
      <c r="S469">
        <f t="shared" si="65"/>
        <v>57</v>
      </c>
      <c r="T469">
        <f t="shared" si="66"/>
        <v>5</v>
      </c>
      <c r="U469">
        <f t="shared" si="67"/>
        <v>2</v>
      </c>
      <c r="V469" t="str">
        <f t="shared" si="68"/>
        <v>:2O</v>
      </c>
      <c r="W469" t="str">
        <f t="shared" si="69"/>
        <v>57:5:2O</v>
      </c>
      <c r="X469" t="str">
        <f t="shared" si="70"/>
        <v>Hex3Cer 57:5:2O</v>
      </c>
      <c r="Y469" t="str">
        <f t="shared" si="73"/>
        <v>Hex3Cer</v>
      </c>
      <c r="Z469" t="s">
        <v>3702</v>
      </c>
      <c r="AA469" t="s">
        <v>3952</v>
      </c>
      <c r="AB469">
        <v>243278</v>
      </c>
      <c r="AC469">
        <v>368107</v>
      </c>
      <c r="AD469">
        <v>530280</v>
      </c>
      <c r="AE469">
        <v>230325</v>
      </c>
      <c r="AF469">
        <v>283133</v>
      </c>
      <c r="AG469">
        <v>277375</v>
      </c>
      <c r="AH469">
        <v>522961</v>
      </c>
      <c r="AI469">
        <v>435762</v>
      </c>
      <c r="AJ469">
        <v>421912</v>
      </c>
      <c r="AK469">
        <v>335048</v>
      </c>
      <c r="AL469">
        <v>439699</v>
      </c>
      <c r="AM469">
        <v>472653</v>
      </c>
    </row>
    <row r="470" spans="1:39" x14ac:dyDescent="0.3">
      <c r="A470" t="s">
        <v>3951</v>
      </c>
      <c r="B470" t="s">
        <v>4346</v>
      </c>
      <c r="C470" t="str">
        <f t="shared" si="64"/>
        <v>Hex3Cer 57:5:2</v>
      </c>
      <c r="D470" t="str">
        <f t="shared" si="72"/>
        <v>57:5:2</v>
      </c>
      <c r="E470" t="str" cm="1">
        <f t="array" ref="E470">_xlfn.TEXTSPLIT(D470,"/")</f>
        <v>57:5:2</v>
      </c>
      <c r="I470" cm="1">
        <f t="array" ref="I470:K470">IF(ISBLANK(E470), "", VALUE(_xlfn.TEXTSPLIT(E470,":")))</f>
        <v>57</v>
      </c>
      <c r="J470">
        <v>5</v>
      </c>
      <c r="K470">
        <v>2</v>
      </c>
      <c r="L470" t="str" cm="1">
        <f t="array" ref="L470">IF(ISBLANK(F470), "", VALUE(_xlfn.TEXTSPLIT(F470,":")))</f>
        <v/>
      </c>
      <c r="O470" t="str" cm="1">
        <f t="array" ref="O470">IF(ISBLANK(G470), "", VALUE(_xlfn.TEXTSPLIT(G470,":")))</f>
        <v/>
      </c>
      <c r="Q470" t="str" cm="1">
        <f t="array" ref="Q470">IF(ISBLANK(H470), "", VALUE(_xlfn.TEXTSPLIT(H470,":")))</f>
        <v/>
      </c>
      <c r="S470">
        <f t="shared" si="65"/>
        <v>57</v>
      </c>
      <c r="T470">
        <f t="shared" si="66"/>
        <v>5</v>
      </c>
      <c r="U470">
        <f t="shared" si="67"/>
        <v>2</v>
      </c>
      <c r="V470" t="str">
        <f t="shared" si="68"/>
        <v>:2O</v>
      </c>
      <c r="W470" t="str">
        <f t="shared" si="69"/>
        <v>57:5:2O</v>
      </c>
      <c r="X470" t="str">
        <f t="shared" si="70"/>
        <v>Hex3Cer 57:5:2O</v>
      </c>
      <c r="Y470" t="str">
        <f t="shared" si="73"/>
        <v>Hex3Cer</v>
      </c>
      <c r="Z470" t="s">
        <v>3702</v>
      </c>
      <c r="AA470" t="s">
        <v>3952</v>
      </c>
      <c r="AB470">
        <v>195694</v>
      </c>
      <c r="AC470">
        <v>393910</v>
      </c>
      <c r="AD470">
        <v>309475</v>
      </c>
      <c r="AE470">
        <v>154537</v>
      </c>
      <c r="AF470">
        <v>162818</v>
      </c>
      <c r="AG470">
        <v>199102</v>
      </c>
      <c r="AH470">
        <v>324314</v>
      </c>
      <c r="AI470">
        <v>330249</v>
      </c>
      <c r="AJ470">
        <v>346456</v>
      </c>
      <c r="AK470">
        <v>185290</v>
      </c>
      <c r="AL470">
        <v>379322</v>
      </c>
      <c r="AM470">
        <v>291487</v>
      </c>
    </row>
    <row r="471" spans="1:39" x14ac:dyDescent="0.3">
      <c r="A471" t="s">
        <v>3700</v>
      </c>
      <c r="B471" t="s">
        <v>4347</v>
      </c>
      <c r="C471" t="str">
        <f t="shared" si="64"/>
        <v>Hex3Cer 51:2:2</v>
      </c>
      <c r="D471" t="str">
        <f t="shared" si="72"/>
        <v>51:2:2</v>
      </c>
      <c r="E471" t="str" cm="1">
        <f t="array" ref="E471">_xlfn.TEXTSPLIT(D471,"/")</f>
        <v>51:2:2</v>
      </c>
      <c r="I471" cm="1">
        <f t="array" ref="I471:K471">IF(ISBLANK(E471), "", VALUE(_xlfn.TEXTSPLIT(E471,":")))</f>
        <v>51</v>
      </c>
      <c r="J471">
        <v>2</v>
      </c>
      <c r="K471">
        <v>2</v>
      </c>
      <c r="L471" t="str" cm="1">
        <f t="array" ref="L471">IF(ISBLANK(F471), "", VALUE(_xlfn.TEXTSPLIT(F471,":")))</f>
        <v/>
      </c>
      <c r="O471" t="str" cm="1">
        <f t="array" ref="O471">IF(ISBLANK(G471), "", VALUE(_xlfn.TEXTSPLIT(G471,":")))</f>
        <v/>
      </c>
      <c r="Q471" t="str" cm="1">
        <f t="array" ref="Q471">IF(ISBLANK(H471), "", VALUE(_xlfn.TEXTSPLIT(H471,":")))</f>
        <v/>
      </c>
      <c r="S471">
        <f t="shared" si="65"/>
        <v>51</v>
      </c>
      <c r="T471">
        <f t="shared" si="66"/>
        <v>2</v>
      </c>
      <c r="U471">
        <f t="shared" si="67"/>
        <v>2</v>
      </c>
      <c r="V471" t="str">
        <f t="shared" si="68"/>
        <v>:2O</v>
      </c>
      <c r="W471" t="str">
        <f t="shared" si="69"/>
        <v>51:2:2O</v>
      </c>
      <c r="X471" t="str">
        <f t="shared" si="70"/>
        <v>Hex3Cer 51:2:2O</v>
      </c>
      <c r="Y471" t="str">
        <f t="shared" si="73"/>
        <v>Hex3Cer</v>
      </c>
      <c r="Z471" t="s">
        <v>3702</v>
      </c>
      <c r="AA471" t="s">
        <v>3701</v>
      </c>
      <c r="AB471">
        <v>0</v>
      </c>
      <c r="AC471">
        <v>18685</v>
      </c>
      <c r="AD471">
        <v>10616</v>
      </c>
      <c r="AE471">
        <v>44705</v>
      </c>
      <c r="AF471">
        <v>22803</v>
      </c>
      <c r="AG471">
        <v>0</v>
      </c>
      <c r="AH471">
        <v>36769</v>
      </c>
      <c r="AI471">
        <v>44327</v>
      </c>
      <c r="AJ471">
        <v>44022</v>
      </c>
      <c r="AK471">
        <v>75356</v>
      </c>
      <c r="AL471">
        <v>48072</v>
      </c>
      <c r="AM471">
        <v>58155</v>
      </c>
    </row>
    <row r="472" spans="1:39" x14ac:dyDescent="0.3">
      <c r="A472" t="s">
        <v>3932</v>
      </c>
      <c r="B472" t="s">
        <v>4343</v>
      </c>
      <c r="C472" t="str">
        <f t="shared" si="64"/>
        <v>Hex3Cer 57:8:2</v>
      </c>
      <c r="D472" t="str">
        <f t="shared" si="72"/>
        <v>57:8:2</v>
      </c>
      <c r="E472" t="str" cm="1">
        <f t="array" ref="E472">_xlfn.TEXTSPLIT(D472,"/")</f>
        <v>57:8:2</v>
      </c>
      <c r="I472" cm="1">
        <f t="array" ref="I472:K472">IF(ISBLANK(E472), "", VALUE(_xlfn.TEXTSPLIT(E472,":")))</f>
        <v>57</v>
      </c>
      <c r="J472">
        <v>8</v>
      </c>
      <c r="K472">
        <v>2</v>
      </c>
      <c r="L472" t="str" cm="1">
        <f t="array" ref="L472">IF(ISBLANK(F472), "", VALUE(_xlfn.TEXTSPLIT(F472,":")))</f>
        <v/>
      </c>
      <c r="O472" t="str" cm="1">
        <f t="array" ref="O472">IF(ISBLANK(G472), "", VALUE(_xlfn.TEXTSPLIT(G472,":")))</f>
        <v/>
      </c>
      <c r="Q472" t="str" cm="1">
        <f t="array" ref="Q472">IF(ISBLANK(H472), "", VALUE(_xlfn.TEXTSPLIT(H472,":")))</f>
        <v/>
      </c>
      <c r="S472">
        <f t="shared" si="65"/>
        <v>57</v>
      </c>
      <c r="T472">
        <f t="shared" si="66"/>
        <v>8</v>
      </c>
      <c r="U472">
        <f t="shared" si="67"/>
        <v>2</v>
      </c>
      <c r="V472" t="str">
        <f t="shared" si="68"/>
        <v>:2O</v>
      </c>
      <c r="W472" t="str">
        <f t="shared" si="69"/>
        <v>57:8:2O</v>
      </c>
      <c r="X472" t="str">
        <f t="shared" si="70"/>
        <v>Hex3Cer 57:8:2O</v>
      </c>
      <c r="Y472" t="str">
        <f t="shared" si="73"/>
        <v>Hex3Cer</v>
      </c>
      <c r="Z472" t="s">
        <v>3702</v>
      </c>
      <c r="AA472" t="s">
        <v>3933</v>
      </c>
      <c r="AB472">
        <v>23653</v>
      </c>
      <c r="AC472">
        <v>23739</v>
      </c>
      <c r="AD472">
        <v>69670</v>
      </c>
      <c r="AE472">
        <v>39452</v>
      </c>
      <c r="AF472">
        <v>18202</v>
      </c>
      <c r="AG472">
        <v>0</v>
      </c>
      <c r="AH472">
        <v>60142</v>
      </c>
      <c r="AI472">
        <v>96291</v>
      </c>
      <c r="AJ472">
        <v>54141</v>
      </c>
      <c r="AK472">
        <v>95104</v>
      </c>
      <c r="AL472">
        <v>88472</v>
      </c>
      <c r="AM472">
        <v>89429</v>
      </c>
    </row>
    <row r="473" spans="1:39" x14ac:dyDescent="0.3">
      <c r="A473" s="13" t="s">
        <v>2240</v>
      </c>
      <c r="B473" s="13" t="s">
        <v>4439</v>
      </c>
      <c r="C473" t="str">
        <f t="shared" ref="C473:C536" si="74">IF( ISNUMBER( SEARCH("w/o MS2",B473)), SUBSTITUTE(B473,"w/o MS2: ",""), " ")</f>
        <v>HexCer 17:1:3/16:3:2</v>
      </c>
      <c r="D473" t="str">
        <f t="shared" si="72"/>
        <v>17:1:3/16:3:2</v>
      </c>
      <c r="E473" t="str" cm="1">
        <f t="array" ref="E473:F473">_xlfn.TEXTSPLIT(D473,"/")</f>
        <v>17:1:3</v>
      </c>
      <c r="F473" t="str">
        <v>16:3:2</v>
      </c>
      <c r="I473" cm="1">
        <f t="array" ref="I473:K473">IF(ISBLANK(E473), "", VALUE(_xlfn.TEXTSPLIT(E473,":")))</f>
        <v>17</v>
      </c>
      <c r="J473">
        <v>1</v>
      </c>
      <c r="K473">
        <v>3</v>
      </c>
      <c r="L473" cm="1">
        <f t="array" ref="L473:N473">IF(ISBLANK(F473), "", VALUE(_xlfn.TEXTSPLIT(F473,":")))</f>
        <v>16</v>
      </c>
      <c r="M473">
        <v>3</v>
      </c>
      <c r="N473">
        <v>2</v>
      </c>
      <c r="O473" t="str" cm="1">
        <f t="array" ref="O473">IF(ISBLANK(G473), "", VALUE(_xlfn.TEXTSPLIT(G473,":")))</f>
        <v/>
      </c>
      <c r="Q473" t="str" cm="1">
        <f t="array" ref="Q473">IF(ISBLANK(H473), "", VALUE(_xlfn.TEXTSPLIT(H473,":")))</f>
        <v/>
      </c>
      <c r="S473">
        <f t="shared" ref="S473:S536" si="75">SUM(I473,L473,O473,Q473)</f>
        <v>33</v>
      </c>
      <c r="T473">
        <f t="shared" ref="T473:T536" si="76">SUM(J473,M473,P473,R473)</f>
        <v>4</v>
      </c>
      <c r="U473">
        <f t="shared" ref="U473:U536" si="77">SUM(K473,N473)</f>
        <v>5</v>
      </c>
      <c r="V473" t="str">
        <f t="shared" ref="V473:V536" si="78">_xlfn.CONCAT(":",U473,"O")</f>
        <v>:5O</v>
      </c>
      <c r="W473" t="str">
        <f t="shared" ref="W473:W536" si="79">IF(ISNUMBER(S473),_xlfn.CONCAT(S473,":",T473,IF(U473&gt;0,V473,""),""))</f>
        <v>33:4:5O</v>
      </c>
      <c r="X473" t="str">
        <f t="shared" ref="X473:X536" si="80">IF(ISNUMBER(S473),_xlfn.CONCAT(Y473," ",W473), A473)</f>
        <v>HexCer 33:4:5O</v>
      </c>
      <c r="Y473" t="str">
        <f t="shared" si="73"/>
        <v>HexCer</v>
      </c>
      <c r="Z473" s="13" t="s">
        <v>2050</v>
      </c>
      <c r="AA473" s="13" t="s">
        <v>2241</v>
      </c>
      <c r="AB473" s="13">
        <v>350710</v>
      </c>
      <c r="AC473" s="13">
        <v>356471</v>
      </c>
      <c r="AD473" s="13">
        <v>266582</v>
      </c>
      <c r="AE473" s="13">
        <v>441183</v>
      </c>
      <c r="AF473" s="13">
        <v>406590</v>
      </c>
      <c r="AG473" s="13">
        <v>389764</v>
      </c>
      <c r="AH473" s="13">
        <v>482576</v>
      </c>
      <c r="AI473" s="13">
        <v>461549</v>
      </c>
      <c r="AJ473" s="13">
        <v>486298</v>
      </c>
      <c r="AK473" s="13">
        <v>437534</v>
      </c>
      <c r="AL473" s="13">
        <v>425872</v>
      </c>
      <c r="AM473" s="13">
        <v>404651</v>
      </c>
    </row>
    <row r="474" spans="1:39" x14ac:dyDescent="0.3">
      <c r="A474" t="s">
        <v>2048</v>
      </c>
      <c r="B474" t="s">
        <v>4440</v>
      </c>
      <c r="C474" t="str">
        <f t="shared" si="74"/>
        <v>HexCer 16:1:3/16:3:2</v>
      </c>
      <c r="D474" t="str">
        <f t="shared" si="72"/>
        <v>16:1:3/16:3:2</v>
      </c>
      <c r="E474" t="str" cm="1">
        <f t="array" ref="E474:F474">_xlfn.TEXTSPLIT(D474,"/")</f>
        <v>16:1:3</v>
      </c>
      <c r="F474" t="str">
        <v>16:3:2</v>
      </c>
      <c r="I474" cm="1">
        <f t="array" ref="I474:K474">IF(ISBLANK(E474), "", VALUE(_xlfn.TEXTSPLIT(E474,":")))</f>
        <v>16</v>
      </c>
      <c r="J474">
        <v>1</v>
      </c>
      <c r="K474">
        <v>3</v>
      </c>
      <c r="L474" cm="1">
        <f t="array" ref="L474:N474">IF(ISBLANK(F474), "", VALUE(_xlfn.TEXTSPLIT(F474,":")))</f>
        <v>16</v>
      </c>
      <c r="M474">
        <v>3</v>
      </c>
      <c r="N474">
        <v>2</v>
      </c>
      <c r="O474" t="str" cm="1">
        <f t="array" ref="O474">IF(ISBLANK(G474), "", VALUE(_xlfn.TEXTSPLIT(G474,":")))</f>
        <v/>
      </c>
      <c r="Q474" t="str" cm="1">
        <f t="array" ref="Q474">IF(ISBLANK(H474), "", VALUE(_xlfn.TEXTSPLIT(H474,":")))</f>
        <v/>
      </c>
      <c r="S474">
        <f t="shared" si="75"/>
        <v>32</v>
      </c>
      <c r="T474">
        <f t="shared" si="76"/>
        <v>4</v>
      </c>
      <c r="U474">
        <f t="shared" si="77"/>
        <v>5</v>
      </c>
      <c r="V474" t="str">
        <f t="shared" si="78"/>
        <v>:5O</v>
      </c>
      <c r="W474" t="str">
        <f t="shared" si="79"/>
        <v>32:4:5O</v>
      </c>
      <c r="X474" t="str">
        <f t="shared" si="80"/>
        <v>HexCer 32:4:5O</v>
      </c>
      <c r="Y474" t="str">
        <f t="shared" si="73"/>
        <v>HexCer</v>
      </c>
      <c r="Z474" t="s">
        <v>2050</v>
      </c>
      <c r="AA474" t="s">
        <v>2049</v>
      </c>
      <c r="AB474">
        <v>555104</v>
      </c>
      <c r="AC474">
        <v>157009</v>
      </c>
      <c r="AD474">
        <v>277371</v>
      </c>
      <c r="AE474">
        <v>649012</v>
      </c>
      <c r="AF474">
        <v>702453</v>
      </c>
      <c r="AG474">
        <v>671284</v>
      </c>
      <c r="AH474">
        <v>921621</v>
      </c>
      <c r="AI474">
        <v>791477</v>
      </c>
      <c r="AJ474">
        <v>780866</v>
      </c>
      <c r="AK474">
        <v>978673</v>
      </c>
      <c r="AL474">
        <v>999478</v>
      </c>
      <c r="AM474">
        <v>691507</v>
      </c>
    </row>
    <row r="475" spans="1:39" x14ac:dyDescent="0.3">
      <c r="A475" t="s">
        <v>2078</v>
      </c>
      <c r="B475" t="s">
        <v>4441</v>
      </c>
      <c r="C475" t="str">
        <f t="shared" si="74"/>
        <v>HexCer 16:1:3/16:2:2</v>
      </c>
      <c r="D475" t="str">
        <f t="shared" si="72"/>
        <v>16:1:3/16:2:2</v>
      </c>
      <c r="E475" t="str" cm="1">
        <f t="array" ref="E475:F475">_xlfn.TEXTSPLIT(D475,"/")</f>
        <v>16:1:3</v>
      </c>
      <c r="F475" t="str">
        <v>16:2:2</v>
      </c>
      <c r="I475" cm="1">
        <f t="array" ref="I475:K475">IF(ISBLANK(E475), "", VALUE(_xlfn.TEXTSPLIT(E475,":")))</f>
        <v>16</v>
      </c>
      <c r="J475">
        <v>1</v>
      </c>
      <c r="K475">
        <v>3</v>
      </c>
      <c r="L475" cm="1">
        <f t="array" ref="L475:N475">IF(ISBLANK(F475), "", VALUE(_xlfn.TEXTSPLIT(F475,":")))</f>
        <v>16</v>
      </c>
      <c r="M475">
        <v>2</v>
      </c>
      <c r="N475">
        <v>2</v>
      </c>
      <c r="O475" t="str" cm="1">
        <f t="array" ref="O475">IF(ISBLANK(G475), "", VALUE(_xlfn.TEXTSPLIT(G475,":")))</f>
        <v/>
      </c>
      <c r="Q475" t="str" cm="1">
        <f t="array" ref="Q475">IF(ISBLANK(H475), "", VALUE(_xlfn.TEXTSPLIT(H475,":")))</f>
        <v/>
      </c>
      <c r="S475">
        <f t="shared" si="75"/>
        <v>32</v>
      </c>
      <c r="T475">
        <f t="shared" si="76"/>
        <v>3</v>
      </c>
      <c r="U475">
        <f t="shared" si="77"/>
        <v>5</v>
      </c>
      <c r="V475" t="str">
        <f t="shared" si="78"/>
        <v>:5O</v>
      </c>
      <c r="W475" t="str">
        <f t="shared" si="79"/>
        <v>32:3:5O</v>
      </c>
      <c r="X475" t="str">
        <f t="shared" si="80"/>
        <v>HexCer 32:3:5O</v>
      </c>
      <c r="Y475" t="str">
        <f t="shared" si="73"/>
        <v>HexCer</v>
      </c>
      <c r="Z475" t="s">
        <v>2050</v>
      </c>
      <c r="AA475" t="s">
        <v>2079</v>
      </c>
      <c r="AB475">
        <v>387777</v>
      </c>
      <c r="AC475">
        <v>366468</v>
      </c>
      <c r="AD475">
        <v>272954</v>
      </c>
      <c r="AE475">
        <v>527632</v>
      </c>
      <c r="AF475">
        <v>659697</v>
      </c>
      <c r="AG475">
        <v>396946</v>
      </c>
      <c r="AH475">
        <v>701628</v>
      </c>
      <c r="AI475">
        <v>562234</v>
      </c>
      <c r="AJ475">
        <v>700367</v>
      </c>
      <c r="AK475">
        <v>676748</v>
      </c>
      <c r="AL475">
        <v>785735</v>
      </c>
      <c r="AM475">
        <v>516955</v>
      </c>
    </row>
    <row r="476" spans="1:39" x14ac:dyDescent="0.3">
      <c r="A476" t="s">
        <v>2240</v>
      </c>
      <c r="B476" t="s">
        <v>4439</v>
      </c>
      <c r="C476" t="str">
        <f t="shared" si="74"/>
        <v>HexCer 17:1:3/16:3:2</v>
      </c>
      <c r="D476" t="str">
        <f t="shared" si="72"/>
        <v>17:1:3/16:3:2</v>
      </c>
      <c r="E476" t="str" cm="1">
        <f t="array" ref="E476:F476">_xlfn.TEXTSPLIT(D476,"/")</f>
        <v>17:1:3</v>
      </c>
      <c r="F476" t="str">
        <v>16:3:2</v>
      </c>
      <c r="I476" cm="1">
        <f t="array" ref="I476:K476">IF(ISBLANK(E476), "", VALUE(_xlfn.TEXTSPLIT(E476,":")))</f>
        <v>17</v>
      </c>
      <c r="J476">
        <v>1</v>
      </c>
      <c r="K476">
        <v>3</v>
      </c>
      <c r="L476" cm="1">
        <f t="array" ref="L476:N476">IF(ISBLANK(F476), "", VALUE(_xlfn.TEXTSPLIT(F476,":")))</f>
        <v>16</v>
      </c>
      <c r="M476">
        <v>3</v>
      </c>
      <c r="N476">
        <v>2</v>
      </c>
      <c r="O476" t="str" cm="1">
        <f t="array" ref="O476">IF(ISBLANK(G476), "", VALUE(_xlfn.TEXTSPLIT(G476,":")))</f>
        <v/>
      </c>
      <c r="Q476" t="str" cm="1">
        <f t="array" ref="Q476">IF(ISBLANK(H476), "", VALUE(_xlfn.TEXTSPLIT(H476,":")))</f>
        <v/>
      </c>
      <c r="S476">
        <f t="shared" si="75"/>
        <v>33</v>
      </c>
      <c r="T476">
        <f t="shared" si="76"/>
        <v>4</v>
      </c>
      <c r="U476">
        <f t="shared" si="77"/>
        <v>5</v>
      </c>
      <c r="V476" t="str">
        <f t="shared" si="78"/>
        <v>:5O</v>
      </c>
      <c r="W476" t="str">
        <f t="shared" si="79"/>
        <v>33:4:5O</v>
      </c>
      <c r="X476" t="str">
        <f t="shared" si="80"/>
        <v>HexCer 33:4:5O</v>
      </c>
      <c r="Y476" t="str">
        <f t="shared" si="73"/>
        <v>HexCer</v>
      </c>
      <c r="Z476" t="s">
        <v>2050</v>
      </c>
      <c r="AA476" t="s">
        <v>2241</v>
      </c>
      <c r="AB476">
        <v>3073632</v>
      </c>
      <c r="AC476">
        <v>2940479</v>
      </c>
      <c r="AD476">
        <v>2571341</v>
      </c>
      <c r="AE476">
        <v>3245659</v>
      </c>
      <c r="AF476">
        <v>3125444</v>
      </c>
      <c r="AG476">
        <v>2767467</v>
      </c>
      <c r="AH476">
        <v>3624603</v>
      </c>
      <c r="AI476">
        <v>3103702</v>
      </c>
      <c r="AJ476">
        <v>3348648</v>
      </c>
      <c r="AK476">
        <v>2995256</v>
      </c>
      <c r="AL476">
        <v>3326754</v>
      </c>
      <c r="AM476">
        <v>2537677</v>
      </c>
    </row>
    <row r="477" spans="1:39" x14ac:dyDescent="0.3">
      <c r="A477" t="s">
        <v>2078</v>
      </c>
      <c r="B477" t="s">
        <v>4441</v>
      </c>
      <c r="C477" t="str">
        <f t="shared" si="74"/>
        <v>HexCer 16:1:3/16:2:2</v>
      </c>
      <c r="D477" t="str">
        <f t="shared" si="72"/>
        <v>16:1:3/16:2:2</v>
      </c>
      <c r="E477" t="str" cm="1">
        <f t="array" ref="E477:F477">_xlfn.TEXTSPLIT(D477,"/")</f>
        <v>16:1:3</v>
      </c>
      <c r="F477" t="str">
        <v>16:2:2</v>
      </c>
      <c r="I477" cm="1">
        <f t="array" ref="I477:K477">IF(ISBLANK(E477), "", VALUE(_xlfn.TEXTSPLIT(E477,":")))</f>
        <v>16</v>
      </c>
      <c r="J477">
        <v>1</v>
      </c>
      <c r="K477">
        <v>3</v>
      </c>
      <c r="L477" cm="1">
        <f t="array" ref="L477:N477">IF(ISBLANK(F477), "", VALUE(_xlfn.TEXTSPLIT(F477,":")))</f>
        <v>16</v>
      </c>
      <c r="M477">
        <v>2</v>
      </c>
      <c r="N477">
        <v>2</v>
      </c>
      <c r="O477" t="str" cm="1">
        <f t="array" ref="O477">IF(ISBLANK(G477), "", VALUE(_xlfn.TEXTSPLIT(G477,":")))</f>
        <v/>
      </c>
      <c r="Q477" t="str" cm="1">
        <f t="array" ref="Q477">IF(ISBLANK(H477), "", VALUE(_xlfn.TEXTSPLIT(H477,":")))</f>
        <v/>
      </c>
      <c r="S477">
        <f t="shared" si="75"/>
        <v>32</v>
      </c>
      <c r="T477">
        <f t="shared" si="76"/>
        <v>3</v>
      </c>
      <c r="U477">
        <f t="shared" si="77"/>
        <v>5</v>
      </c>
      <c r="V477" t="str">
        <f t="shared" si="78"/>
        <v>:5O</v>
      </c>
      <c r="W477" t="str">
        <f t="shared" si="79"/>
        <v>32:3:5O</v>
      </c>
      <c r="X477" t="str">
        <f t="shared" si="80"/>
        <v>HexCer 32:3:5O</v>
      </c>
      <c r="Y477" t="str">
        <f t="shared" si="73"/>
        <v>HexCer</v>
      </c>
      <c r="Z477" t="s">
        <v>2050</v>
      </c>
      <c r="AA477" t="s">
        <v>2079</v>
      </c>
      <c r="AB477">
        <v>762694</v>
      </c>
      <c r="AC477">
        <v>846700</v>
      </c>
      <c r="AD477">
        <v>860471</v>
      </c>
      <c r="AE477">
        <v>750391</v>
      </c>
      <c r="AF477">
        <v>856343</v>
      </c>
      <c r="AG477">
        <v>699739</v>
      </c>
      <c r="AH477">
        <v>814679</v>
      </c>
      <c r="AI477">
        <v>960871</v>
      </c>
      <c r="AJ477">
        <v>756735</v>
      </c>
      <c r="AK477">
        <v>654300</v>
      </c>
      <c r="AL477">
        <v>776382</v>
      </c>
      <c r="AM477">
        <v>714500</v>
      </c>
    </row>
    <row r="478" spans="1:39" x14ac:dyDescent="0.3">
      <c r="A478" t="s">
        <v>2449</v>
      </c>
      <c r="B478" t="s">
        <v>4442</v>
      </c>
      <c r="C478" t="str">
        <f t="shared" si="74"/>
        <v>HexCer 16:1:3/18:3:2</v>
      </c>
      <c r="D478" t="str">
        <f t="shared" si="72"/>
        <v>16:1:3/18:3:2</v>
      </c>
      <c r="E478" t="str" cm="1">
        <f t="array" ref="E478:F478">_xlfn.TEXTSPLIT(D478,"/")</f>
        <v>16:1:3</v>
      </c>
      <c r="F478" t="str">
        <v>18:3:2</v>
      </c>
      <c r="I478" cm="1">
        <f t="array" ref="I478:K478">IF(ISBLANK(E478), "", VALUE(_xlfn.TEXTSPLIT(E478,":")))</f>
        <v>16</v>
      </c>
      <c r="J478">
        <v>1</v>
      </c>
      <c r="K478">
        <v>3</v>
      </c>
      <c r="L478" cm="1">
        <f t="array" ref="L478:N478">IF(ISBLANK(F478), "", VALUE(_xlfn.TEXTSPLIT(F478,":")))</f>
        <v>18</v>
      </c>
      <c r="M478">
        <v>3</v>
      </c>
      <c r="N478">
        <v>2</v>
      </c>
      <c r="O478" t="str" cm="1">
        <f t="array" ref="O478">IF(ISBLANK(G478), "", VALUE(_xlfn.TEXTSPLIT(G478,":")))</f>
        <v/>
      </c>
      <c r="Q478" t="str" cm="1">
        <f t="array" ref="Q478">IF(ISBLANK(H478), "", VALUE(_xlfn.TEXTSPLIT(H478,":")))</f>
        <v/>
      </c>
      <c r="S478">
        <f t="shared" si="75"/>
        <v>34</v>
      </c>
      <c r="T478">
        <f t="shared" si="76"/>
        <v>4</v>
      </c>
      <c r="U478">
        <f t="shared" si="77"/>
        <v>5</v>
      </c>
      <c r="V478" t="str">
        <f t="shared" si="78"/>
        <v>:5O</v>
      </c>
      <c r="W478" t="str">
        <f t="shared" si="79"/>
        <v>34:4:5O</v>
      </c>
      <c r="X478" t="str">
        <f t="shared" si="80"/>
        <v>HexCer 34:4:5O</v>
      </c>
      <c r="Y478" t="str">
        <f t="shared" si="73"/>
        <v>HexCer</v>
      </c>
      <c r="Z478" t="s">
        <v>2050</v>
      </c>
      <c r="AA478" t="s">
        <v>2450</v>
      </c>
      <c r="AB478">
        <v>257924</v>
      </c>
      <c r="AC478">
        <v>240251</v>
      </c>
      <c r="AD478">
        <v>205305</v>
      </c>
      <c r="AE478">
        <v>245929</v>
      </c>
      <c r="AF478">
        <v>226486</v>
      </c>
      <c r="AG478">
        <v>141775</v>
      </c>
      <c r="AH478">
        <v>311300</v>
      </c>
      <c r="AI478">
        <v>251527</v>
      </c>
      <c r="AJ478">
        <v>250997</v>
      </c>
      <c r="AK478">
        <v>269614</v>
      </c>
      <c r="AL478">
        <v>218788</v>
      </c>
      <c r="AM478">
        <v>213502</v>
      </c>
    </row>
    <row r="479" spans="1:39" x14ac:dyDescent="0.3">
      <c r="A479" t="s">
        <v>2263</v>
      </c>
      <c r="B479" t="s">
        <v>4443</v>
      </c>
      <c r="C479" t="str">
        <f t="shared" si="74"/>
        <v>HexCer 16:1:3/17:2:2</v>
      </c>
      <c r="D479" t="str">
        <f t="shared" si="72"/>
        <v>16:1:3/17:2:2</v>
      </c>
      <c r="E479" t="str" cm="1">
        <f t="array" ref="E479:F479">_xlfn.TEXTSPLIT(D479,"/")</f>
        <v>16:1:3</v>
      </c>
      <c r="F479" t="str">
        <v>17:2:2</v>
      </c>
      <c r="I479" cm="1">
        <f t="array" ref="I479:K479">IF(ISBLANK(E479), "", VALUE(_xlfn.TEXTSPLIT(E479,":")))</f>
        <v>16</v>
      </c>
      <c r="J479">
        <v>1</v>
      </c>
      <c r="K479">
        <v>3</v>
      </c>
      <c r="L479" cm="1">
        <f t="array" ref="L479:N479">IF(ISBLANK(F479), "", VALUE(_xlfn.TEXTSPLIT(F479,":")))</f>
        <v>17</v>
      </c>
      <c r="M479">
        <v>2</v>
      </c>
      <c r="N479">
        <v>2</v>
      </c>
      <c r="O479" t="str" cm="1">
        <f t="array" ref="O479">IF(ISBLANK(G479), "", VALUE(_xlfn.TEXTSPLIT(G479,":")))</f>
        <v/>
      </c>
      <c r="Q479" t="str" cm="1">
        <f t="array" ref="Q479">IF(ISBLANK(H479), "", VALUE(_xlfn.TEXTSPLIT(H479,":")))</f>
        <v/>
      </c>
      <c r="S479">
        <f t="shared" si="75"/>
        <v>33</v>
      </c>
      <c r="T479">
        <f t="shared" si="76"/>
        <v>3</v>
      </c>
      <c r="U479">
        <f t="shared" si="77"/>
        <v>5</v>
      </c>
      <c r="V479" t="str">
        <f t="shared" si="78"/>
        <v>:5O</v>
      </c>
      <c r="W479" t="str">
        <f t="shared" si="79"/>
        <v>33:3:5O</v>
      </c>
      <c r="X479" t="str">
        <f t="shared" si="80"/>
        <v>HexCer 33:3:5O</v>
      </c>
      <c r="Y479" t="str">
        <f t="shared" si="73"/>
        <v>HexCer</v>
      </c>
      <c r="Z479" t="s">
        <v>2050</v>
      </c>
      <c r="AA479" t="s">
        <v>2264</v>
      </c>
      <c r="AB479">
        <v>15190306</v>
      </c>
      <c r="AC479">
        <v>16688870</v>
      </c>
      <c r="AD479">
        <v>13860868</v>
      </c>
      <c r="AE479">
        <v>11831665</v>
      </c>
      <c r="AF479">
        <v>13871077</v>
      </c>
      <c r="AG479">
        <v>11196745</v>
      </c>
      <c r="AH479">
        <v>14479659</v>
      </c>
      <c r="AI479">
        <v>12443108</v>
      </c>
      <c r="AJ479">
        <v>12932365</v>
      </c>
      <c r="AK479">
        <v>12239729</v>
      </c>
      <c r="AL479">
        <v>12383157</v>
      </c>
      <c r="AM479">
        <v>10220054</v>
      </c>
    </row>
    <row r="480" spans="1:39" x14ac:dyDescent="0.3">
      <c r="A480" t="s">
        <v>2604</v>
      </c>
      <c r="B480" t="s">
        <v>4444</v>
      </c>
      <c r="C480" t="str">
        <f t="shared" si="74"/>
        <v>HexCer 17:1:3/18:3:2</v>
      </c>
      <c r="D480" t="str">
        <f t="shared" si="72"/>
        <v>17:1:3/18:3:2</v>
      </c>
      <c r="E480" t="str" cm="1">
        <f t="array" ref="E480:F480">_xlfn.TEXTSPLIT(D480,"/")</f>
        <v>17:1:3</v>
      </c>
      <c r="F480" t="str">
        <v>18:3:2</v>
      </c>
      <c r="I480" cm="1">
        <f t="array" ref="I480:K480">IF(ISBLANK(E480), "", VALUE(_xlfn.TEXTSPLIT(E480,":")))</f>
        <v>17</v>
      </c>
      <c r="J480">
        <v>1</v>
      </c>
      <c r="K480">
        <v>3</v>
      </c>
      <c r="L480" cm="1">
        <f t="array" ref="L480:N480">IF(ISBLANK(F480), "", VALUE(_xlfn.TEXTSPLIT(F480,":")))</f>
        <v>18</v>
      </c>
      <c r="M480">
        <v>3</v>
      </c>
      <c r="N480">
        <v>2</v>
      </c>
      <c r="O480" t="str" cm="1">
        <f t="array" ref="O480">IF(ISBLANK(G480), "", VALUE(_xlfn.TEXTSPLIT(G480,":")))</f>
        <v/>
      </c>
      <c r="Q480" t="str" cm="1">
        <f t="array" ref="Q480">IF(ISBLANK(H480), "", VALUE(_xlfn.TEXTSPLIT(H480,":")))</f>
        <v/>
      </c>
      <c r="S480">
        <f t="shared" si="75"/>
        <v>35</v>
      </c>
      <c r="T480">
        <f t="shared" si="76"/>
        <v>4</v>
      </c>
      <c r="U480">
        <f t="shared" si="77"/>
        <v>5</v>
      </c>
      <c r="V480" t="str">
        <f t="shared" si="78"/>
        <v>:5O</v>
      </c>
      <c r="W480" t="str">
        <f t="shared" si="79"/>
        <v>35:4:5O</v>
      </c>
      <c r="X480" t="str">
        <f t="shared" si="80"/>
        <v>HexCer 35:4:5O</v>
      </c>
      <c r="Y480" t="str">
        <f t="shared" si="73"/>
        <v>HexCer</v>
      </c>
      <c r="Z480" t="s">
        <v>2050</v>
      </c>
      <c r="AA480" t="s">
        <v>2605</v>
      </c>
      <c r="AB480">
        <v>333813</v>
      </c>
      <c r="AC480">
        <v>265493</v>
      </c>
      <c r="AD480">
        <v>223132</v>
      </c>
      <c r="AE480">
        <v>119928</v>
      </c>
      <c r="AF480">
        <v>176699</v>
      </c>
      <c r="AG480">
        <v>125759</v>
      </c>
      <c r="AH480">
        <v>191843</v>
      </c>
      <c r="AI480">
        <v>164809</v>
      </c>
      <c r="AJ480">
        <v>144099</v>
      </c>
      <c r="AK480">
        <v>132467</v>
      </c>
      <c r="AL480">
        <v>114902</v>
      </c>
      <c r="AM480">
        <v>116134</v>
      </c>
    </row>
    <row r="481" spans="1:39" x14ac:dyDescent="0.3">
      <c r="A481" t="s">
        <v>2624</v>
      </c>
      <c r="B481" t="s">
        <v>4445</v>
      </c>
      <c r="C481" t="str">
        <f t="shared" si="74"/>
        <v>HexCer 16:1:3/19:2:2</v>
      </c>
      <c r="D481" t="str">
        <f t="shared" si="72"/>
        <v>16:1:3/19:2:2</v>
      </c>
      <c r="E481" t="str" cm="1">
        <f t="array" ref="E481:F481">_xlfn.TEXTSPLIT(D481,"/")</f>
        <v>16:1:3</v>
      </c>
      <c r="F481" t="str">
        <v>19:2:2</v>
      </c>
      <c r="I481" cm="1">
        <f t="array" ref="I481:K481">IF(ISBLANK(E481), "", VALUE(_xlfn.TEXTSPLIT(E481,":")))</f>
        <v>16</v>
      </c>
      <c r="J481">
        <v>1</v>
      </c>
      <c r="K481">
        <v>3</v>
      </c>
      <c r="L481" cm="1">
        <f t="array" ref="L481:N481">IF(ISBLANK(F481), "", VALUE(_xlfn.TEXTSPLIT(F481,":")))</f>
        <v>19</v>
      </c>
      <c r="M481">
        <v>2</v>
      </c>
      <c r="N481">
        <v>2</v>
      </c>
      <c r="O481" t="str" cm="1">
        <f t="array" ref="O481">IF(ISBLANK(G481), "", VALUE(_xlfn.TEXTSPLIT(G481,":")))</f>
        <v/>
      </c>
      <c r="Q481" t="str" cm="1">
        <f t="array" ref="Q481">IF(ISBLANK(H481), "", VALUE(_xlfn.TEXTSPLIT(H481,":")))</f>
        <v/>
      </c>
      <c r="S481">
        <f t="shared" si="75"/>
        <v>35</v>
      </c>
      <c r="T481">
        <f t="shared" si="76"/>
        <v>3</v>
      </c>
      <c r="U481">
        <f t="shared" si="77"/>
        <v>5</v>
      </c>
      <c r="V481" t="str">
        <f t="shared" si="78"/>
        <v>:5O</v>
      </c>
      <c r="W481" t="str">
        <f t="shared" si="79"/>
        <v>35:3:5O</v>
      </c>
      <c r="X481" t="str">
        <f t="shared" si="80"/>
        <v>HexCer 35:3:5O</v>
      </c>
      <c r="Y481" t="str">
        <f t="shared" si="73"/>
        <v>HexCer</v>
      </c>
      <c r="Z481" t="s">
        <v>2050</v>
      </c>
      <c r="AA481" t="s">
        <v>2625</v>
      </c>
      <c r="AB481">
        <v>3784561</v>
      </c>
      <c r="AC481">
        <v>4115067</v>
      </c>
      <c r="AD481">
        <v>4079854</v>
      </c>
      <c r="AE481">
        <v>1838780</v>
      </c>
      <c r="AF481">
        <v>2459057</v>
      </c>
      <c r="AG481">
        <v>1929404</v>
      </c>
      <c r="AH481">
        <v>2495026</v>
      </c>
      <c r="AI481">
        <v>3425791</v>
      </c>
      <c r="AJ481">
        <v>2235780</v>
      </c>
      <c r="AK481">
        <v>1690924</v>
      </c>
      <c r="AL481">
        <v>1751262</v>
      </c>
      <c r="AM481">
        <v>1509555</v>
      </c>
    </row>
    <row r="482" spans="1:39" x14ac:dyDescent="0.3">
      <c r="A482" t="s">
        <v>2530</v>
      </c>
      <c r="B482" t="s">
        <v>4446</v>
      </c>
      <c r="C482" t="str">
        <f t="shared" si="74"/>
        <v>HexCer 17:2:3/18:5:2</v>
      </c>
      <c r="D482" t="str">
        <f t="shared" si="72"/>
        <v>17:2:3/18:5:2</v>
      </c>
      <c r="E482" t="str" cm="1">
        <f t="array" ref="E482:F482">_xlfn.TEXTSPLIT(D482,"/")</f>
        <v>17:2:3</v>
      </c>
      <c r="F482" t="str">
        <v>18:5:2</v>
      </c>
      <c r="I482" cm="1">
        <f t="array" ref="I482:K482">IF(ISBLANK(E482), "", VALUE(_xlfn.TEXTSPLIT(E482,":")))</f>
        <v>17</v>
      </c>
      <c r="J482">
        <v>2</v>
      </c>
      <c r="K482">
        <v>3</v>
      </c>
      <c r="L482" cm="1">
        <f t="array" ref="L482:N482">IF(ISBLANK(F482), "", VALUE(_xlfn.TEXTSPLIT(F482,":")))</f>
        <v>18</v>
      </c>
      <c r="M482">
        <v>5</v>
      </c>
      <c r="N482">
        <v>2</v>
      </c>
      <c r="O482" t="str" cm="1">
        <f t="array" ref="O482">IF(ISBLANK(G482), "", VALUE(_xlfn.TEXTSPLIT(G482,":")))</f>
        <v/>
      </c>
      <c r="Q482" t="str" cm="1">
        <f t="array" ref="Q482">IF(ISBLANK(H482), "", VALUE(_xlfn.TEXTSPLIT(H482,":")))</f>
        <v/>
      </c>
      <c r="S482">
        <f t="shared" si="75"/>
        <v>35</v>
      </c>
      <c r="T482">
        <f t="shared" si="76"/>
        <v>7</v>
      </c>
      <c r="U482">
        <f t="shared" si="77"/>
        <v>5</v>
      </c>
      <c r="V482" t="str">
        <f t="shared" si="78"/>
        <v>:5O</v>
      </c>
      <c r="W482" t="str">
        <f t="shared" si="79"/>
        <v>35:7:5O</v>
      </c>
      <c r="X482" t="str">
        <f t="shared" si="80"/>
        <v>HexCer 35:7:5O</v>
      </c>
      <c r="Y482" t="str">
        <f t="shared" si="73"/>
        <v>HexCer</v>
      </c>
      <c r="Z482" t="s">
        <v>2050</v>
      </c>
      <c r="AA482" t="s">
        <v>2531</v>
      </c>
      <c r="AB482">
        <v>15894387</v>
      </c>
      <c r="AC482">
        <v>17066408</v>
      </c>
      <c r="AD482">
        <v>8449162</v>
      </c>
      <c r="AE482">
        <v>14272654</v>
      </c>
      <c r="AF482">
        <v>14472011</v>
      </c>
      <c r="AG482">
        <v>15497126</v>
      </c>
      <c r="AH482">
        <v>14664998</v>
      </c>
      <c r="AI482">
        <v>13678567</v>
      </c>
      <c r="AJ482">
        <v>13404296</v>
      </c>
      <c r="AK482">
        <v>12664085</v>
      </c>
      <c r="AL482">
        <v>7986737</v>
      </c>
      <c r="AM482">
        <v>13809018</v>
      </c>
    </row>
    <row r="483" spans="1:39" x14ac:dyDescent="0.3">
      <c r="A483" t="s">
        <v>2774</v>
      </c>
      <c r="B483" t="s">
        <v>4431</v>
      </c>
      <c r="C483" t="str">
        <f t="shared" si="74"/>
        <v>HexCer 16:0:2/18:4:1</v>
      </c>
      <c r="D483" t="str">
        <f t="shared" si="72"/>
        <v>16:0:2/18:4:1</v>
      </c>
      <c r="E483" t="str" cm="1">
        <f t="array" ref="E483:F483">_xlfn.TEXTSPLIT(D483,"/")</f>
        <v>16:0:2</v>
      </c>
      <c r="F483" t="str">
        <v>18:4:1</v>
      </c>
      <c r="I483" cm="1">
        <f t="array" ref="I483:K483">IF(ISBLANK(E483), "", VALUE(_xlfn.TEXTSPLIT(E483,":")))</f>
        <v>16</v>
      </c>
      <c r="J483">
        <v>0</v>
      </c>
      <c r="K483">
        <v>2</v>
      </c>
      <c r="L483" cm="1">
        <f t="array" ref="L483:N483">IF(ISBLANK(F483), "", VALUE(_xlfn.TEXTSPLIT(F483,":")))</f>
        <v>18</v>
      </c>
      <c r="M483">
        <v>4</v>
      </c>
      <c r="N483">
        <v>1</v>
      </c>
      <c r="O483" t="str" cm="1">
        <f t="array" ref="O483">IF(ISBLANK(G483), "", VALUE(_xlfn.TEXTSPLIT(G483,":")))</f>
        <v/>
      </c>
      <c r="Q483" t="str" cm="1">
        <f t="array" ref="Q483">IF(ISBLANK(H483), "", VALUE(_xlfn.TEXTSPLIT(H483,":")))</f>
        <v/>
      </c>
      <c r="S483">
        <f t="shared" si="75"/>
        <v>34</v>
      </c>
      <c r="T483">
        <f t="shared" si="76"/>
        <v>4</v>
      </c>
      <c r="U483">
        <f t="shared" si="77"/>
        <v>3</v>
      </c>
      <c r="V483" t="str">
        <f t="shared" si="78"/>
        <v>:3O</v>
      </c>
      <c r="W483" t="str">
        <f t="shared" si="79"/>
        <v>34:4:3O</v>
      </c>
      <c r="X483" t="str">
        <f t="shared" si="80"/>
        <v>HexCer 34:4:3O</v>
      </c>
      <c r="Y483" t="str">
        <f t="shared" si="73"/>
        <v>HexCer</v>
      </c>
      <c r="Z483" t="s">
        <v>233</v>
      </c>
      <c r="AA483" t="s">
        <v>2775</v>
      </c>
      <c r="AB483">
        <v>160905</v>
      </c>
      <c r="AC483">
        <v>275097</v>
      </c>
      <c r="AD483">
        <v>210159</v>
      </c>
      <c r="AE483">
        <v>110656</v>
      </c>
      <c r="AF483">
        <v>108291</v>
      </c>
      <c r="AG483">
        <v>147419</v>
      </c>
      <c r="AH483">
        <v>176084</v>
      </c>
      <c r="AI483">
        <v>137767</v>
      </c>
      <c r="AJ483">
        <v>146619</v>
      </c>
      <c r="AK483">
        <v>62203</v>
      </c>
      <c r="AL483">
        <v>113974</v>
      </c>
      <c r="AM483">
        <v>124974</v>
      </c>
    </row>
    <row r="484" spans="1:39" x14ac:dyDescent="0.3">
      <c r="A484" t="s">
        <v>2680</v>
      </c>
      <c r="B484" t="s">
        <v>4432</v>
      </c>
      <c r="C484" t="str">
        <f t="shared" si="74"/>
        <v>HexCer 16:0:2/17:1:1</v>
      </c>
      <c r="D484" t="str">
        <f t="shared" si="72"/>
        <v>16:0:2/17:1:1</v>
      </c>
      <c r="E484" t="str" cm="1">
        <f t="array" ref="E484:F484">_xlfn.TEXTSPLIT(D484,"/")</f>
        <v>16:0:2</v>
      </c>
      <c r="F484" t="str">
        <v>17:1:1</v>
      </c>
      <c r="I484" cm="1">
        <f t="array" ref="I484:K484">IF(ISBLANK(E484), "", VALUE(_xlfn.TEXTSPLIT(E484,":")))</f>
        <v>16</v>
      </c>
      <c r="J484">
        <v>0</v>
      </c>
      <c r="K484">
        <v>2</v>
      </c>
      <c r="L484" cm="1">
        <f t="array" ref="L484:N484">IF(ISBLANK(F484), "", VALUE(_xlfn.TEXTSPLIT(F484,":")))</f>
        <v>17</v>
      </c>
      <c r="M484">
        <v>1</v>
      </c>
      <c r="N484">
        <v>1</v>
      </c>
      <c r="O484" t="str" cm="1">
        <f t="array" ref="O484">IF(ISBLANK(G484), "", VALUE(_xlfn.TEXTSPLIT(G484,":")))</f>
        <v/>
      </c>
      <c r="Q484" t="str" cm="1">
        <f t="array" ref="Q484">IF(ISBLANK(H484), "", VALUE(_xlfn.TEXTSPLIT(H484,":")))</f>
        <v/>
      </c>
      <c r="S484">
        <f t="shared" si="75"/>
        <v>33</v>
      </c>
      <c r="T484">
        <f t="shared" si="76"/>
        <v>1</v>
      </c>
      <c r="U484">
        <f t="shared" si="77"/>
        <v>3</v>
      </c>
      <c r="V484" t="str">
        <f t="shared" si="78"/>
        <v>:3O</v>
      </c>
      <c r="W484" t="str">
        <f t="shared" si="79"/>
        <v>33:1:3O</v>
      </c>
      <c r="X484" t="str">
        <f t="shared" si="80"/>
        <v>HexCer 33:1:3O</v>
      </c>
      <c r="Y484" t="str">
        <f t="shared" si="73"/>
        <v>HexCer</v>
      </c>
      <c r="Z484" t="s">
        <v>233</v>
      </c>
      <c r="AA484" t="s">
        <v>2681</v>
      </c>
      <c r="AB484">
        <v>92744</v>
      </c>
      <c r="AC484">
        <v>80711</v>
      </c>
      <c r="AD484">
        <v>201306</v>
      </c>
      <c r="AE484">
        <v>0</v>
      </c>
      <c r="AF484">
        <v>9605</v>
      </c>
      <c r="AG484">
        <v>8027</v>
      </c>
      <c r="AH484">
        <v>71298</v>
      </c>
      <c r="AI484">
        <v>34075</v>
      </c>
      <c r="AJ484">
        <v>54737</v>
      </c>
      <c r="AK484">
        <v>0</v>
      </c>
      <c r="AL484">
        <v>0</v>
      </c>
      <c r="AM484">
        <v>5636</v>
      </c>
    </row>
    <row r="485" spans="1:39" x14ac:dyDescent="0.3">
      <c r="A485" t="s">
        <v>2559</v>
      </c>
      <c r="B485" t="s">
        <v>4433</v>
      </c>
      <c r="C485" t="str">
        <f t="shared" si="74"/>
        <v>HexCer 16:0:2/16:0:1</v>
      </c>
      <c r="D485" t="str">
        <f t="shared" si="72"/>
        <v>16:0:2/16:0:1</v>
      </c>
      <c r="E485" t="str" cm="1">
        <f t="array" ref="E485:F485">_xlfn.TEXTSPLIT(D485,"/")</f>
        <v>16:0:2</v>
      </c>
      <c r="F485" t="str">
        <v>16:0:1</v>
      </c>
      <c r="I485" cm="1">
        <f t="array" ref="I485:K485">IF(ISBLANK(E485), "", VALUE(_xlfn.TEXTSPLIT(E485,":")))</f>
        <v>16</v>
      </c>
      <c r="J485">
        <v>0</v>
      </c>
      <c r="K485">
        <v>2</v>
      </c>
      <c r="L485" cm="1">
        <f t="array" ref="L485:N485">IF(ISBLANK(F485), "", VALUE(_xlfn.TEXTSPLIT(F485,":")))</f>
        <v>16</v>
      </c>
      <c r="M485">
        <v>0</v>
      </c>
      <c r="N485">
        <v>1</v>
      </c>
      <c r="O485" t="str" cm="1">
        <f t="array" ref="O485">IF(ISBLANK(G485), "", VALUE(_xlfn.TEXTSPLIT(G485,":")))</f>
        <v/>
      </c>
      <c r="Q485" t="str" cm="1">
        <f t="array" ref="Q485">IF(ISBLANK(H485), "", VALUE(_xlfn.TEXTSPLIT(H485,":")))</f>
        <v/>
      </c>
      <c r="S485">
        <f t="shared" si="75"/>
        <v>32</v>
      </c>
      <c r="T485">
        <f t="shared" si="76"/>
        <v>0</v>
      </c>
      <c r="U485">
        <f t="shared" si="77"/>
        <v>3</v>
      </c>
      <c r="V485" t="str">
        <f t="shared" si="78"/>
        <v>:3O</v>
      </c>
      <c r="W485" t="str">
        <f t="shared" si="79"/>
        <v>32:0:3O</v>
      </c>
      <c r="X485" t="str">
        <f t="shared" si="80"/>
        <v>HexCer 32:0:3O</v>
      </c>
      <c r="Y485" t="str">
        <f t="shared" si="73"/>
        <v>HexCer</v>
      </c>
      <c r="Z485" t="s">
        <v>233</v>
      </c>
      <c r="AA485" t="s">
        <v>2560</v>
      </c>
      <c r="AB485">
        <v>638333</v>
      </c>
      <c r="AC485">
        <v>858392</v>
      </c>
      <c r="AD485">
        <v>900714</v>
      </c>
      <c r="AE485">
        <v>572447</v>
      </c>
      <c r="AF485">
        <v>663288</v>
      </c>
      <c r="AG485">
        <v>674921</v>
      </c>
      <c r="AH485">
        <v>699913</v>
      </c>
      <c r="AI485">
        <v>715078</v>
      </c>
      <c r="AJ485">
        <v>625994</v>
      </c>
      <c r="AK485">
        <v>492548</v>
      </c>
      <c r="AL485">
        <v>527437</v>
      </c>
      <c r="AM485">
        <v>484210</v>
      </c>
    </row>
    <row r="486" spans="1:39" x14ac:dyDescent="0.3">
      <c r="A486" t="s">
        <v>2559</v>
      </c>
      <c r="B486" t="s">
        <v>4433</v>
      </c>
      <c r="C486" t="str">
        <f t="shared" si="74"/>
        <v>HexCer 16:0:2/16:0:1</v>
      </c>
      <c r="D486" t="str">
        <f t="shared" si="72"/>
        <v>16:0:2/16:0:1</v>
      </c>
      <c r="E486" t="str" cm="1">
        <f t="array" ref="E486:F486">_xlfn.TEXTSPLIT(D486,"/")</f>
        <v>16:0:2</v>
      </c>
      <c r="F486" t="str">
        <v>16:0:1</v>
      </c>
      <c r="I486" cm="1">
        <f t="array" ref="I486:K486">IF(ISBLANK(E486), "", VALUE(_xlfn.TEXTSPLIT(E486,":")))</f>
        <v>16</v>
      </c>
      <c r="J486">
        <v>0</v>
      </c>
      <c r="K486">
        <v>2</v>
      </c>
      <c r="L486" cm="1">
        <f t="array" ref="L486:N486">IF(ISBLANK(F486), "", VALUE(_xlfn.TEXTSPLIT(F486,":")))</f>
        <v>16</v>
      </c>
      <c r="M486">
        <v>0</v>
      </c>
      <c r="N486">
        <v>1</v>
      </c>
      <c r="O486" t="str" cm="1">
        <f t="array" ref="O486">IF(ISBLANK(G486), "", VALUE(_xlfn.TEXTSPLIT(G486,":")))</f>
        <v/>
      </c>
      <c r="Q486" t="str" cm="1">
        <f t="array" ref="Q486">IF(ISBLANK(H486), "", VALUE(_xlfn.TEXTSPLIT(H486,":")))</f>
        <v/>
      </c>
      <c r="S486">
        <f t="shared" si="75"/>
        <v>32</v>
      </c>
      <c r="T486">
        <f t="shared" si="76"/>
        <v>0</v>
      </c>
      <c r="U486">
        <f t="shared" si="77"/>
        <v>3</v>
      </c>
      <c r="V486" t="str">
        <f t="shared" si="78"/>
        <v>:3O</v>
      </c>
      <c r="W486" t="str">
        <f t="shared" si="79"/>
        <v>32:0:3O</v>
      </c>
      <c r="X486" t="str">
        <f t="shared" si="80"/>
        <v>HexCer 32:0:3O</v>
      </c>
      <c r="Y486" t="str">
        <f t="shared" si="73"/>
        <v>HexCer</v>
      </c>
      <c r="Z486" t="s">
        <v>233</v>
      </c>
      <c r="AA486" t="s">
        <v>2560</v>
      </c>
      <c r="AB486">
        <v>321743</v>
      </c>
      <c r="AC486">
        <v>290493</v>
      </c>
      <c r="AD486">
        <v>286528</v>
      </c>
      <c r="AE486">
        <v>209131</v>
      </c>
      <c r="AF486">
        <v>269312</v>
      </c>
      <c r="AG486">
        <v>277604</v>
      </c>
      <c r="AH486">
        <v>339175</v>
      </c>
      <c r="AI486">
        <v>274697</v>
      </c>
      <c r="AJ486">
        <v>237130</v>
      </c>
      <c r="AK486">
        <v>226743</v>
      </c>
      <c r="AL486">
        <v>242671</v>
      </c>
      <c r="AM486">
        <v>211560</v>
      </c>
    </row>
    <row r="487" spans="1:39" x14ac:dyDescent="0.3">
      <c r="A487" t="s">
        <v>2704</v>
      </c>
      <c r="B487" t="s">
        <v>4434</v>
      </c>
      <c r="C487" t="str">
        <f t="shared" si="74"/>
        <v>HexCer 16:0:2/17:0:1</v>
      </c>
      <c r="D487" t="str">
        <f t="shared" si="72"/>
        <v>16:0:2/17:0:1</v>
      </c>
      <c r="E487" t="str" cm="1">
        <f t="array" ref="E487:F487">_xlfn.TEXTSPLIT(D487,"/")</f>
        <v>16:0:2</v>
      </c>
      <c r="F487" t="str">
        <v>17:0:1</v>
      </c>
      <c r="I487" cm="1">
        <f t="array" ref="I487:K487">IF(ISBLANK(E487), "", VALUE(_xlfn.TEXTSPLIT(E487,":")))</f>
        <v>16</v>
      </c>
      <c r="J487">
        <v>0</v>
      </c>
      <c r="K487">
        <v>2</v>
      </c>
      <c r="L487" cm="1">
        <f t="array" ref="L487:N487">IF(ISBLANK(F487), "", VALUE(_xlfn.TEXTSPLIT(F487,":")))</f>
        <v>17</v>
      </c>
      <c r="M487">
        <v>0</v>
      </c>
      <c r="N487">
        <v>1</v>
      </c>
      <c r="O487" t="str" cm="1">
        <f t="array" ref="O487">IF(ISBLANK(G487), "", VALUE(_xlfn.TEXTSPLIT(G487,":")))</f>
        <v/>
      </c>
      <c r="Q487" t="str" cm="1">
        <f t="array" ref="Q487">IF(ISBLANK(H487), "", VALUE(_xlfn.TEXTSPLIT(H487,":")))</f>
        <v/>
      </c>
      <c r="S487">
        <f t="shared" si="75"/>
        <v>33</v>
      </c>
      <c r="T487">
        <f t="shared" si="76"/>
        <v>0</v>
      </c>
      <c r="U487">
        <f t="shared" si="77"/>
        <v>3</v>
      </c>
      <c r="V487" t="str">
        <f t="shared" si="78"/>
        <v>:3O</v>
      </c>
      <c r="W487" t="str">
        <f t="shared" si="79"/>
        <v>33:0:3O</v>
      </c>
      <c r="X487" t="str">
        <f t="shared" si="80"/>
        <v>HexCer 33:0:3O</v>
      </c>
      <c r="Y487" t="str">
        <f t="shared" si="73"/>
        <v>HexCer</v>
      </c>
      <c r="Z487" t="s">
        <v>233</v>
      </c>
      <c r="AA487" t="s">
        <v>232</v>
      </c>
      <c r="AB487">
        <v>11127726</v>
      </c>
      <c r="AC487">
        <v>13067991</v>
      </c>
      <c r="AD487">
        <v>13709116</v>
      </c>
      <c r="AE487">
        <v>7919585</v>
      </c>
      <c r="AF487">
        <v>8037175</v>
      </c>
      <c r="AG487">
        <v>8328062</v>
      </c>
      <c r="AH487">
        <v>11249436</v>
      </c>
      <c r="AI487">
        <v>11242028</v>
      </c>
      <c r="AJ487">
        <v>10213404</v>
      </c>
      <c r="AK487">
        <v>6415495</v>
      </c>
      <c r="AL487">
        <v>6433396</v>
      </c>
      <c r="AM487">
        <v>6551732</v>
      </c>
    </row>
    <row r="488" spans="1:39" x14ac:dyDescent="0.3">
      <c r="A488" t="s">
        <v>2704</v>
      </c>
      <c r="B488" t="s">
        <v>4434</v>
      </c>
      <c r="C488" t="str">
        <f t="shared" si="74"/>
        <v>HexCer 16:0:2/17:0:1</v>
      </c>
      <c r="D488" t="str">
        <f t="shared" si="72"/>
        <v>16:0:2/17:0:1</v>
      </c>
      <c r="E488" t="str" cm="1">
        <f t="array" ref="E488:F488">_xlfn.TEXTSPLIT(D488,"/")</f>
        <v>16:0:2</v>
      </c>
      <c r="F488" t="str">
        <v>17:0:1</v>
      </c>
      <c r="I488" cm="1">
        <f t="array" ref="I488:K488">IF(ISBLANK(E488), "", VALUE(_xlfn.TEXTSPLIT(E488,":")))</f>
        <v>16</v>
      </c>
      <c r="J488">
        <v>0</v>
      </c>
      <c r="K488">
        <v>2</v>
      </c>
      <c r="L488" cm="1">
        <f t="array" ref="L488:N488">IF(ISBLANK(F488), "", VALUE(_xlfn.TEXTSPLIT(F488,":")))</f>
        <v>17</v>
      </c>
      <c r="M488">
        <v>0</v>
      </c>
      <c r="N488">
        <v>1</v>
      </c>
      <c r="O488" t="str" cm="1">
        <f t="array" ref="O488">IF(ISBLANK(G488), "", VALUE(_xlfn.TEXTSPLIT(G488,":")))</f>
        <v/>
      </c>
      <c r="Q488" t="str" cm="1">
        <f t="array" ref="Q488">IF(ISBLANK(H488), "", VALUE(_xlfn.TEXTSPLIT(H488,":")))</f>
        <v/>
      </c>
      <c r="S488">
        <f t="shared" si="75"/>
        <v>33</v>
      </c>
      <c r="T488">
        <f t="shared" si="76"/>
        <v>0</v>
      </c>
      <c r="U488">
        <f t="shared" si="77"/>
        <v>3</v>
      </c>
      <c r="V488" t="str">
        <f t="shared" si="78"/>
        <v>:3O</v>
      </c>
      <c r="W488" t="str">
        <f t="shared" si="79"/>
        <v>33:0:3O</v>
      </c>
      <c r="X488" t="str">
        <f t="shared" si="80"/>
        <v>HexCer 33:0:3O</v>
      </c>
      <c r="Y488" t="str">
        <f t="shared" si="73"/>
        <v>HexCer</v>
      </c>
      <c r="Z488" t="s">
        <v>233</v>
      </c>
      <c r="AA488" t="s">
        <v>232</v>
      </c>
      <c r="AB488">
        <v>91039</v>
      </c>
      <c r="AC488">
        <v>304836</v>
      </c>
      <c r="AD488">
        <v>587305</v>
      </c>
      <c r="AE488">
        <v>876857</v>
      </c>
      <c r="AF488">
        <v>196378</v>
      </c>
      <c r="AG488">
        <v>491671</v>
      </c>
      <c r="AH488">
        <v>891099</v>
      </c>
      <c r="AI488">
        <v>383553</v>
      </c>
      <c r="AJ488">
        <v>155009</v>
      </c>
      <c r="AK488">
        <v>425243</v>
      </c>
      <c r="AL488">
        <v>591756</v>
      </c>
      <c r="AM488">
        <v>607621</v>
      </c>
    </row>
    <row r="489" spans="1:39" x14ac:dyDescent="0.3">
      <c r="A489" t="s">
        <v>2839</v>
      </c>
      <c r="B489" t="s">
        <v>4435</v>
      </c>
      <c r="C489" t="str">
        <f t="shared" si="74"/>
        <v>HexCer 22:0:2/12:0:1</v>
      </c>
      <c r="D489" t="str">
        <f t="shared" si="72"/>
        <v>22:0:2/12:0:1</v>
      </c>
      <c r="E489" t="str" cm="1">
        <f t="array" ref="E489:F489">_xlfn.TEXTSPLIT(D489,"/")</f>
        <v>22:0:2</v>
      </c>
      <c r="F489" t="str">
        <v>12:0:1</v>
      </c>
      <c r="I489" cm="1">
        <f t="array" ref="I489:K489">IF(ISBLANK(E489), "", VALUE(_xlfn.TEXTSPLIT(E489,":")))</f>
        <v>22</v>
      </c>
      <c r="J489">
        <v>0</v>
      </c>
      <c r="K489">
        <v>2</v>
      </c>
      <c r="L489" cm="1">
        <f t="array" ref="L489:N489">IF(ISBLANK(F489), "", VALUE(_xlfn.TEXTSPLIT(F489,":")))</f>
        <v>12</v>
      </c>
      <c r="M489">
        <v>0</v>
      </c>
      <c r="N489">
        <v>1</v>
      </c>
      <c r="O489" t="str" cm="1">
        <f t="array" ref="O489">IF(ISBLANK(G489), "", VALUE(_xlfn.TEXTSPLIT(G489,":")))</f>
        <v/>
      </c>
      <c r="Q489" t="str" cm="1">
        <f t="array" ref="Q489">IF(ISBLANK(H489), "", VALUE(_xlfn.TEXTSPLIT(H489,":")))</f>
        <v/>
      </c>
      <c r="S489">
        <f t="shared" si="75"/>
        <v>34</v>
      </c>
      <c r="T489">
        <f t="shared" si="76"/>
        <v>0</v>
      </c>
      <c r="U489">
        <f t="shared" si="77"/>
        <v>3</v>
      </c>
      <c r="V489" t="str">
        <f t="shared" si="78"/>
        <v>:3O</v>
      </c>
      <c r="W489" t="str">
        <f t="shared" si="79"/>
        <v>34:0:3O</v>
      </c>
      <c r="X489" t="str">
        <f t="shared" si="80"/>
        <v>HexCer 34:0:3O</v>
      </c>
      <c r="Y489" t="str">
        <f t="shared" si="73"/>
        <v>HexCer</v>
      </c>
      <c r="Z489" t="s">
        <v>233</v>
      </c>
      <c r="AA489" t="s">
        <v>240</v>
      </c>
      <c r="AB489">
        <v>6055485</v>
      </c>
      <c r="AC489">
        <v>6873098</v>
      </c>
      <c r="AD489">
        <v>6929669</v>
      </c>
      <c r="AE489">
        <v>4089149</v>
      </c>
      <c r="AF489">
        <v>4031695</v>
      </c>
      <c r="AG489">
        <v>4082290</v>
      </c>
      <c r="AH489">
        <v>5558761</v>
      </c>
      <c r="AI489">
        <v>5394242</v>
      </c>
      <c r="AJ489">
        <v>4876556</v>
      </c>
      <c r="AK489">
        <v>3503705</v>
      </c>
      <c r="AL489">
        <v>3560661</v>
      </c>
      <c r="AM489">
        <v>3618265</v>
      </c>
    </row>
    <row r="490" spans="1:39" x14ac:dyDescent="0.3">
      <c r="A490" t="s">
        <v>2704</v>
      </c>
      <c r="B490" t="s">
        <v>4434</v>
      </c>
      <c r="C490" t="str">
        <f t="shared" si="74"/>
        <v>HexCer 16:0:2/17:0:1</v>
      </c>
      <c r="D490" t="str">
        <f t="shared" si="72"/>
        <v>16:0:2/17:0:1</v>
      </c>
      <c r="E490" t="str" cm="1">
        <f t="array" ref="E490:F490">_xlfn.TEXTSPLIT(D490,"/")</f>
        <v>16:0:2</v>
      </c>
      <c r="F490" t="str">
        <v>17:0:1</v>
      </c>
      <c r="I490" cm="1">
        <f t="array" ref="I490:K490">IF(ISBLANK(E490), "", VALUE(_xlfn.TEXTSPLIT(E490,":")))</f>
        <v>16</v>
      </c>
      <c r="J490">
        <v>0</v>
      </c>
      <c r="K490">
        <v>2</v>
      </c>
      <c r="L490" cm="1">
        <f t="array" ref="L490:N490">IF(ISBLANK(F490), "", VALUE(_xlfn.TEXTSPLIT(F490,":")))</f>
        <v>17</v>
      </c>
      <c r="M490">
        <v>0</v>
      </c>
      <c r="N490">
        <v>1</v>
      </c>
      <c r="O490" t="str" cm="1">
        <f t="array" ref="O490">IF(ISBLANK(G490), "", VALUE(_xlfn.TEXTSPLIT(G490,":")))</f>
        <v/>
      </c>
      <c r="Q490" t="str" cm="1">
        <f t="array" ref="Q490">IF(ISBLANK(H490), "", VALUE(_xlfn.TEXTSPLIT(H490,":")))</f>
        <v/>
      </c>
      <c r="S490">
        <f t="shared" si="75"/>
        <v>33</v>
      </c>
      <c r="T490">
        <f t="shared" si="76"/>
        <v>0</v>
      </c>
      <c r="U490">
        <f t="shared" si="77"/>
        <v>3</v>
      </c>
      <c r="V490" t="str">
        <f t="shared" si="78"/>
        <v>:3O</v>
      </c>
      <c r="W490" t="str">
        <f t="shared" si="79"/>
        <v>33:0:3O</v>
      </c>
      <c r="X490" t="str">
        <f t="shared" si="80"/>
        <v>HexCer 33:0:3O</v>
      </c>
      <c r="Y490" t="str">
        <f t="shared" si="73"/>
        <v>HexCer</v>
      </c>
      <c r="Z490" t="s">
        <v>233</v>
      </c>
      <c r="AA490" t="s">
        <v>232</v>
      </c>
      <c r="AB490">
        <v>1172483</v>
      </c>
      <c r="AC490">
        <v>1480104</v>
      </c>
      <c r="AD490">
        <v>1454897</v>
      </c>
      <c r="AE490">
        <v>991342</v>
      </c>
      <c r="AF490">
        <v>970872</v>
      </c>
      <c r="AG490">
        <v>910613</v>
      </c>
      <c r="AH490">
        <v>1275672</v>
      </c>
      <c r="AI490">
        <v>934602</v>
      </c>
      <c r="AJ490">
        <v>883759</v>
      </c>
      <c r="AK490">
        <v>585715</v>
      </c>
      <c r="AL490">
        <v>735520</v>
      </c>
      <c r="AM490">
        <v>624219</v>
      </c>
    </row>
    <row r="491" spans="1:39" x14ac:dyDescent="0.3">
      <c r="A491" t="s">
        <v>2844</v>
      </c>
      <c r="B491" t="s">
        <v>4436</v>
      </c>
      <c r="C491" t="str">
        <f t="shared" si="74"/>
        <v>HexCer 16:0:2/18:0:1</v>
      </c>
      <c r="D491" t="str">
        <f t="shared" si="72"/>
        <v>16:0:2/18:0:1</v>
      </c>
      <c r="E491" t="str" cm="1">
        <f t="array" ref="E491:F491">_xlfn.TEXTSPLIT(D491,"/")</f>
        <v>16:0:2</v>
      </c>
      <c r="F491" t="str">
        <v>18:0:1</v>
      </c>
      <c r="I491" cm="1">
        <f t="array" ref="I491:K491">IF(ISBLANK(E491), "", VALUE(_xlfn.TEXTSPLIT(E491,":")))</f>
        <v>16</v>
      </c>
      <c r="J491">
        <v>0</v>
      </c>
      <c r="K491">
        <v>2</v>
      </c>
      <c r="L491" cm="1">
        <f t="array" ref="L491:N491">IF(ISBLANK(F491), "", VALUE(_xlfn.TEXTSPLIT(F491,":")))</f>
        <v>18</v>
      </c>
      <c r="M491">
        <v>0</v>
      </c>
      <c r="N491">
        <v>1</v>
      </c>
      <c r="O491" t="str" cm="1">
        <f t="array" ref="O491">IF(ISBLANK(G491), "", VALUE(_xlfn.TEXTSPLIT(G491,":")))</f>
        <v/>
      </c>
      <c r="Q491" t="str" cm="1">
        <f t="array" ref="Q491">IF(ISBLANK(H491), "", VALUE(_xlfn.TEXTSPLIT(H491,":")))</f>
        <v/>
      </c>
      <c r="S491">
        <f t="shared" si="75"/>
        <v>34</v>
      </c>
      <c r="T491">
        <f t="shared" si="76"/>
        <v>0</v>
      </c>
      <c r="U491">
        <f t="shared" si="77"/>
        <v>3</v>
      </c>
      <c r="V491" t="str">
        <f t="shared" si="78"/>
        <v>:3O</v>
      </c>
      <c r="W491" t="str">
        <f t="shared" si="79"/>
        <v>34:0:3O</v>
      </c>
      <c r="X491" t="str">
        <f t="shared" si="80"/>
        <v>HexCer 34:0:3O</v>
      </c>
      <c r="Y491" t="str">
        <f t="shared" si="73"/>
        <v>HexCer</v>
      </c>
      <c r="Z491" t="s">
        <v>233</v>
      </c>
      <c r="AA491" t="s">
        <v>240</v>
      </c>
      <c r="AB491">
        <v>591789</v>
      </c>
      <c r="AC491">
        <v>617022</v>
      </c>
      <c r="AD491">
        <v>643657</v>
      </c>
      <c r="AE491">
        <v>463595</v>
      </c>
      <c r="AF491">
        <v>444449</v>
      </c>
      <c r="AG491">
        <v>426736</v>
      </c>
      <c r="AH491">
        <v>917452</v>
      </c>
      <c r="AI491">
        <v>682060</v>
      </c>
      <c r="AJ491">
        <v>651883</v>
      </c>
      <c r="AK491">
        <v>389394</v>
      </c>
      <c r="AL491">
        <v>380019</v>
      </c>
      <c r="AM491">
        <v>183214</v>
      </c>
    </row>
    <row r="492" spans="1:39" x14ac:dyDescent="0.3">
      <c r="A492" t="s">
        <v>3027</v>
      </c>
      <c r="B492" t="s">
        <v>4437</v>
      </c>
      <c r="C492" t="str">
        <f t="shared" si="74"/>
        <v>HexCer 16:0:2/20:0:1</v>
      </c>
      <c r="D492" t="str">
        <f t="shared" ref="D492:D555" si="81">_xlfn.TEXTAFTER(C492," ")</f>
        <v>16:0:2/20:0:1</v>
      </c>
      <c r="E492" t="str" cm="1">
        <f t="array" ref="E492:F492">_xlfn.TEXTSPLIT(D492,"/")</f>
        <v>16:0:2</v>
      </c>
      <c r="F492" t="str">
        <v>20:0:1</v>
      </c>
      <c r="I492" cm="1">
        <f t="array" ref="I492:K492">IF(ISBLANK(E492), "", VALUE(_xlfn.TEXTSPLIT(E492,":")))</f>
        <v>16</v>
      </c>
      <c r="J492">
        <v>0</v>
      </c>
      <c r="K492">
        <v>2</v>
      </c>
      <c r="L492" cm="1">
        <f t="array" ref="L492:N492">IF(ISBLANK(F492), "", VALUE(_xlfn.TEXTSPLIT(F492,":")))</f>
        <v>20</v>
      </c>
      <c r="M492">
        <v>0</v>
      </c>
      <c r="N492">
        <v>1</v>
      </c>
      <c r="O492" t="str" cm="1">
        <f t="array" ref="O492">IF(ISBLANK(G492), "", VALUE(_xlfn.TEXTSPLIT(G492,":")))</f>
        <v/>
      </c>
      <c r="Q492" t="str" cm="1">
        <f t="array" ref="Q492">IF(ISBLANK(H492), "", VALUE(_xlfn.TEXTSPLIT(H492,":")))</f>
        <v/>
      </c>
      <c r="S492">
        <f t="shared" si="75"/>
        <v>36</v>
      </c>
      <c r="T492">
        <f t="shared" si="76"/>
        <v>0</v>
      </c>
      <c r="U492">
        <f t="shared" si="77"/>
        <v>3</v>
      </c>
      <c r="V492" t="str">
        <f t="shared" si="78"/>
        <v>:3O</v>
      </c>
      <c r="W492" t="str">
        <f t="shared" si="79"/>
        <v>36:0:3O</v>
      </c>
      <c r="X492" t="str">
        <f t="shared" si="80"/>
        <v>HexCer 36:0:3O</v>
      </c>
      <c r="Y492" t="str">
        <f t="shared" ref="Y492:Y555" si="82">_xlfn.TEXTBEFORE(C492, " ")</f>
        <v>HexCer</v>
      </c>
      <c r="Z492" t="s">
        <v>233</v>
      </c>
      <c r="AA492" t="s">
        <v>3028</v>
      </c>
      <c r="AB492">
        <v>273891</v>
      </c>
      <c r="AC492">
        <v>363186</v>
      </c>
      <c r="AD492">
        <v>290010</v>
      </c>
      <c r="AE492">
        <v>92443</v>
      </c>
      <c r="AF492">
        <v>51858</v>
      </c>
      <c r="AG492">
        <v>85701</v>
      </c>
      <c r="AH492">
        <v>113944</v>
      </c>
      <c r="AI492">
        <v>162452</v>
      </c>
      <c r="AJ492">
        <v>118618</v>
      </c>
      <c r="AK492">
        <v>23240</v>
      </c>
      <c r="AL492">
        <v>12607</v>
      </c>
      <c r="AM492">
        <v>70071</v>
      </c>
    </row>
    <row r="493" spans="1:39" x14ac:dyDescent="0.3">
      <c r="A493" t="s">
        <v>2559</v>
      </c>
      <c r="B493" t="s">
        <v>4433</v>
      </c>
      <c r="C493" t="str">
        <f t="shared" si="74"/>
        <v>HexCer 16:0:2/16:0:1</v>
      </c>
      <c r="D493" t="str">
        <f t="shared" si="81"/>
        <v>16:0:2/16:0:1</v>
      </c>
      <c r="E493" t="str" cm="1">
        <f t="array" ref="E493:F493">_xlfn.TEXTSPLIT(D493,"/")</f>
        <v>16:0:2</v>
      </c>
      <c r="F493" t="str">
        <v>16:0:1</v>
      </c>
      <c r="I493" cm="1">
        <f t="array" ref="I493:K493">IF(ISBLANK(E493), "", VALUE(_xlfn.TEXTSPLIT(E493,":")))</f>
        <v>16</v>
      </c>
      <c r="J493">
        <v>0</v>
      </c>
      <c r="K493">
        <v>2</v>
      </c>
      <c r="L493" cm="1">
        <f t="array" ref="L493:N493">IF(ISBLANK(F493), "", VALUE(_xlfn.TEXTSPLIT(F493,":")))</f>
        <v>16</v>
      </c>
      <c r="M493">
        <v>0</v>
      </c>
      <c r="N493">
        <v>1</v>
      </c>
      <c r="O493" t="str" cm="1">
        <f t="array" ref="O493">IF(ISBLANK(G493), "", VALUE(_xlfn.TEXTSPLIT(G493,":")))</f>
        <v/>
      </c>
      <c r="Q493" t="str" cm="1">
        <f t="array" ref="Q493">IF(ISBLANK(H493), "", VALUE(_xlfn.TEXTSPLIT(H493,":")))</f>
        <v/>
      </c>
      <c r="S493">
        <f t="shared" si="75"/>
        <v>32</v>
      </c>
      <c r="T493">
        <f t="shared" si="76"/>
        <v>0</v>
      </c>
      <c r="U493">
        <f t="shared" si="77"/>
        <v>3</v>
      </c>
      <c r="V493" t="str">
        <f t="shared" si="78"/>
        <v>:3O</v>
      </c>
      <c r="W493" t="str">
        <f t="shared" si="79"/>
        <v>32:0:3O</v>
      </c>
      <c r="X493" t="str">
        <f t="shared" si="80"/>
        <v>HexCer 32:0:3O</v>
      </c>
      <c r="Y493" t="str">
        <f t="shared" si="82"/>
        <v>HexCer</v>
      </c>
      <c r="Z493" t="s">
        <v>233</v>
      </c>
      <c r="AA493" t="s">
        <v>2560</v>
      </c>
      <c r="AB493">
        <v>332070</v>
      </c>
      <c r="AC493">
        <v>391486</v>
      </c>
      <c r="AD493">
        <v>424308</v>
      </c>
      <c r="AE493">
        <v>218031</v>
      </c>
      <c r="AF493">
        <v>267722</v>
      </c>
      <c r="AG493">
        <v>182930</v>
      </c>
      <c r="AH493">
        <v>261468</v>
      </c>
      <c r="AI493">
        <v>282959</v>
      </c>
      <c r="AJ493">
        <v>238754</v>
      </c>
      <c r="AK493">
        <v>134592</v>
      </c>
      <c r="AL493">
        <v>173300</v>
      </c>
      <c r="AM493">
        <v>160010</v>
      </c>
    </row>
    <row r="494" spans="1:39" x14ac:dyDescent="0.3">
      <c r="A494" t="s">
        <v>2930</v>
      </c>
      <c r="B494" t="s">
        <v>4438</v>
      </c>
      <c r="C494" t="str">
        <f t="shared" si="74"/>
        <v>HexCer 16:0:2/19:0:1</v>
      </c>
      <c r="D494" t="str">
        <f t="shared" si="81"/>
        <v>16:0:2/19:0:1</v>
      </c>
      <c r="E494" t="str" cm="1">
        <f t="array" ref="E494:F494">_xlfn.TEXTSPLIT(D494,"/")</f>
        <v>16:0:2</v>
      </c>
      <c r="F494" t="str">
        <v>19:0:1</v>
      </c>
      <c r="I494" cm="1">
        <f t="array" ref="I494:K494">IF(ISBLANK(E494), "", VALUE(_xlfn.TEXTSPLIT(E494,":")))</f>
        <v>16</v>
      </c>
      <c r="J494">
        <v>0</v>
      </c>
      <c r="K494">
        <v>2</v>
      </c>
      <c r="L494" cm="1">
        <f t="array" ref="L494:N494">IF(ISBLANK(F494), "", VALUE(_xlfn.TEXTSPLIT(F494,":")))</f>
        <v>19</v>
      </c>
      <c r="M494">
        <v>0</v>
      </c>
      <c r="N494">
        <v>1</v>
      </c>
      <c r="O494" t="str" cm="1">
        <f t="array" ref="O494">IF(ISBLANK(G494), "", VALUE(_xlfn.TEXTSPLIT(G494,":")))</f>
        <v/>
      </c>
      <c r="Q494" t="str" cm="1">
        <f t="array" ref="Q494">IF(ISBLANK(H494), "", VALUE(_xlfn.TEXTSPLIT(H494,":")))</f>
        <v/>
      </c>
      <c r="S494">
        <f t="shared" si="75"/>
        <v>35</v>
      </c>
      <c r="T494">
        <f t="shared" si="76"/>
        <v>0</v>
      </c>
      <c r="U494">
        <f t="shared" si="77"/>
        <v>3</v>
      </c>
      <c r="V494" t="str">
        <f t="shared" si="78"/>
        <v>:3O</v>
      </c>
      <c r="W494" t="str">
        <f t="shared" si="79"/>
        <v>35:0:3O</v>
      </c>
      <c r="X494" t="str">
        <f t="shared" si="80"/>
        <v>HexCer 35:0:3O</v>
      </c>
      <c r="Y494" t="str">
        <f t="shared" si="82"/>
        <v>HexCer</v>
      </c>
      <c r="Z494" t="s">
        <v>233</v>
      </c>
      <c r="AA494" t="s">
        <v>2931</v>
      </c>
      <c r="AB494">
        <v>3494793</v>
      </c>
      <c r="AC494">
        <v>3603713</v>
      </c>
      <c r="AD494">
        <v>3134369</v>
      </c>
      <c r="AE494">
        <v>1626504</v>
      </c>
      <c r="AF494">
        <v>1828060</v>
      </c>
      <c r="AG494">
        <v>1786683</v>
      </c>
      <c r="AH494">
        <v>2324541</v>
      </c>
      <c r="AI494">
        <v>2451559</v>
      </c>
      <c r="AJ494">
        <v>2151584</v>
      </c>
      <c r="AK494">
        <v>1119236</v>
      </c>
      <c r="AL494">
        <v>1265836</v>
      </c>
      <c r="AM494">
        <v>1157110</v>
      </c>
    </row>
    <row r="495" spans="1:39" x14ac:dyDescent="0.3">
      <c r="A495" t="s">
        <v>2930</v>
      </c>
      <c r="B495" t="s">
        <v>4438</v>
      </c>
      <c r="C495" t="str">
        <f t="shared" si="74"/>
        <v>HexCer 16:0:2/19:0:1</v>
      </c>
      <c r="D495" t="str">
        <f t="shared" si="81"/>
        <v>16:0:2/19:0:1</v>
      </c>
      <c r="E495" t="str" cm="1">
        <f t="array" ref="E495:F495">_xlfn.TEXTSPLIT(D495,"/")</f>
        <v>16:0:2</v>
      </c>
      <c r="F495" t="str">
        <v>19:0:1</v>
      </c>
      <c r="I495" cm="1">
        <f t="array" ref="I495:K495">IF(ISBLANK(E495), "", VALUE(_xlfn.TEXTSPLIT(E495,":")))</f>
        <v>16</v>
      </c>
      <c r="J495">
        <v>0</v>
      </c>
      <c r="K495">
        <v>2</v>
      </c>
      <c r="L495" cm="1">
        <f t="array" ref="L495:N495">IF(ISBLANK(F495), "", VALUE(_xlfn.TEXTSPLIT(F495,":")))</f>
        <v>19</v>
      </c>
      <c r="M495">
        <v>0</v>
      </c>
      <c r="N495">
        <v>1</v>
      </c>
      <c r="O495" t="str" cm="1">
        <f t="array" ref="O495">IF(ISBLANK(G495), "", VALUE(_xlfn.TEXTSPLIT(G495,":")))</f>
        <v/>
      </c>
      <c r="Q495" t="str" cm="1">
        <f t="array" ref="Q495">IF(ISBLANK(H495), "", VALUE(_xlfn.TEXTSPLIT(H495,":")))</f>
        <v/>
      </c>
      <c r="S495">
        <f t="shared" si="75"/>
        <v>35</v>
      </c>
      <c r="T495">
        <f t="shared" si="76"/>
        <v>0</v>
      </c>
      <c r="U495">
        <f t="shared" si="77"/>
        <v>3</v>
      </c>
      <c r="V495" t="str">
        <f t="shared" si="78"/>
        <v>:3O</v>
      </c>
      <c r="W495" t="str">
        <f t="shared" si="79"/>
        <v>35:0:3O</v>
      </c>
      <c r="X495" t="str">
        <f t="shared" si="80"/>
        <v>HexCer 35:0:3O</v>
      </c>
      <c r="Y495" t="str">
        <f t="shared" si="82"/>
        <v>HexCer</v>
      </c>
      <c r="Z495" t="s">
        <v>233</v>
      </c>
      <c r="AA495" t="s">
        <v>2931</v>
      </c>
      <c r="AB495">
        <v>4771049</v>
      </c>
      <c r="AC495">
        <v>5418219</v>
      </c>
      <c r="AD495">
        <v>4992463</v>
      </c>
      <c r="AE495">
        <v>2829239</v>
      </c>
      <c r="AF495">
        <v>2597122</v>
      </c>
      <c r="AG495">
        <v>2712615</v>
      </c>
      <c r="AH495">
        <v>4227907</v>
      </c>
      <c r="AI495">
        <v>3999234</v>
      </c>
      <c r="AJ495">
        <v>3761127</v>
      </c>
      <c r="AK495">
        <v>1922863</v>
      </c>
      <c r="AL495">
        <v>2269944</v>
      </c>
      <c r="AM495">
        <v>2370291</v>
      </c>
    </row>
    <row r="496" spans="1:39" x14ac:dyDescent="0.3">
      <c r="A496" t="s">
        <v>1513</v>
      </c>
      <c r="B496" t="s">
        <v>4423</v>
      </c>
      <c r="C496" t="str">
        <f t="shared" si="74"/>
        <v>HexCer 16:0:2/15:2</v>
      </c>
      <c r="D496" t="str">
        <f t="shared" si="81"/>
        <v>16:0:2/15:2</v>
      </c>
      <c r="E496" t="str" cm="1">
        <f t="array" ref="E496:F496">_xlfn.TEXTSPLIT(D496,"/")</f>
        <v>16:0:2</v>
      </c>
      <c r="F496" t="str">
        <v>15:2</v>
      </c>
      <c r="I496" cm="1">
        <f t="array" ref="I496:K496">IF(ISBLANK(E496), "", VALUE(_xlfn.TEXTSPLIT(E496,":")))</f>
        <v>16</v>
      </c>
      <c r="J496">
        <v>0</v>
      </c>
      <c r="K496">
        <v>2</v>
      </c>
      <c r="L496" cm="1">
        <f t="array" ref="L496:M496">IF(ISBLANK(F496), "", VALUE(_xlfn.TEXTSPLIT(F496,":")))</f>
        <v>15</v>
      </c>
      <c r="M496">
        <v>2</v>
      </c>
      <c r="O496" t="str" cm="1">
        <f t="array" ref="O496">IF(ISBLANK(G496), "", VALUE(_xlfn.TEXTSPLIT(G496,":")))</f>
        <v/>
      </c>
      <c r="Q496" t="str" cm="1">
        <f t="array" ref="Q496">IF(ISBLANK(H496), "", VALUE(_xlfn.TEXTSPLIT(H496,":")))</f>
        <v/>
      </c>
      <c r="S496">
        <f t="shared" si="75"/>
        <v>31</v>
      </c>
      <c r="T496">
        <f t="shared" si="76"/>
        <v>2</v>
      </c>
      <c r="U496">
        <f t="shared" si="77"/>
        <v>2</v>
      </c>
      <c r="V496" t="str">
        <f t="shared" si="78"/>
        <v>:2O</v>
      </c>
      <c r="W496" t="str">
        <f t="shared" si="79"/>
        <v>31:2:2O</v>
      </c>
      <c r="X496" t="str">
        <f t="shared" si="80"/>
        <v>HexCer 31:2:2O</v>
      </c>
      <c r="Y496" t="str">
        <f t="shared" si="82"/>
        <v>HexCer</v>
      </c>
      <c r="Z496" t="s">
        <v>1490</v>
      </c>
      <c r="AA496" t="s">
        <v>1514</v>
      </c>
      <c r="AB496">
        <v>2149689</v>
      </c>
      <c r="AC496">
        <v>2203426</v>
      </c>
      <c r="AD496">
        <v>2782297</v>
      </c>
      <c r="AE496">
        <v>2125999</v>
      </c>
      <c r="AF496">
        <v>2563628</v>
      </c>
      <c r="AG496">
        <v>2381371</v>
      </c>
      <c r="AH496">
        <v>2260674</v>
      </c>
      <c r="AI496">
        <v>2803855</v>
      </c>
      <c r="AJ496">
        <v>2224855</v>
      </c>
      <c r="AK496">
        <v>1769642</v>
      </c>
      <c r="AL496">
        <v>2044359</v>
      </c>
      <c r="AM496">
        <v>2005921</v>
      </c>
    </row>
    <row r="497" spans="1:39" x14ac:dyDescent="0.3">
      <c r="A497" t="s">
        <v>1513</v>
      </c>
      <c r="B497" t="s">
        <v>4423</v>
      </c>
      <c r="C497" t="str">
        <f t="shared" si="74"/>
        <v>HexCer 16:0:2/15:2</v>
      </c>
      <c r="D497" t="str">
        <f t="shared" si="81"/>
        <v>16:0:2/15:2</v>
      </c>
      <c r="E497" t="str" cm="1">
        <f t="array" ref="E497:F497">_xlfn.TEXTSPLIT(D497,"/")</f>
        <v>16:0:2</v>
      </c>
      <c r="F497" t="str">
        <v>15:2</v>
      </c>
      <c r="I497" cm="1">
        <f t="array" ref="I497:K497">IF(ISBLANK(E497), "", VALUE(_xlfn.TEXTSPLIT(E497,":")))</f>
        <v>16</v>
      </c>
      <c r="J497">
        <v>0</v>
      </c>
      <c r="K497">
        <v>2</v>
      </c>
      <c r="L497" cm="1">
        <f t="array" ref="L497:M497">IF(ISBLANK(F497), "", VALUE(_xlfn.TEXTSPLIT(F497,":")))</f>
        <v>15</v>
      </c>
      <c r="M497">
        <v>2</v>
      </c>
      <c r="O497" t="str" cm="1">
        <f t="array" ref="O497">IF(ISBLANK(G497), "", VALUE(_xlfn.TEXTSPLIT(G497,":")))</f>
        <v/>
      </c>
      <c r="Q497" t="str" cm="1">
        <f t="array" ref="Q497">IF(ISBLANK(H497), "", VALUE(_xlfn.TEXTSPLIT(H497,":")))</f>
        <v/>
      </c>
      <c r="S497">
        <f t="shared" si="75"/>
        <v>31</v>
      </c>
      <c r="T497">
        <f t="shared" si="76"/>
        <v>2</v>
      </c>
      <c r="U497">
        <f t="shared" si="77"/>
        <v>2</v>
      </c>
      <c r="V497" t="str">
        <f t="shared" si="78"/>
        <v>:2O</v>
      </c>
      <c r="W497" t="str">
        <f t="shared" si="79"/>
        <v>31:2:2O</v>
      </c>
      <c r="X497" t="str">
        <f t="shared" si="80"/>
        <v>HexCer 31:2:2O</v>
      </c>
      <c r="Y497" t="str">
        <f t="shared" si="82"/>
        <v>HexCer</v>
      </c>
      <c r="Z497" t="s">
        <v>1490</v>
      </c>
      <c r="AA497" t="s">
        <v>1514</v>
      </c>
      <c r="AB497">
        <v>8747001</v>
      </c>
      <c r="AC497">
        <v>8049735</v>
      </c>
      <c r="AD497">
        <v>10567358</v>
      </c>
      <c r="AE497">
        <v>8485378</v>
      </c>
      <c r="AF497">
        <v>10007999</v>
      </c>
      <c r="AG497">
        <v>9762254</v>
      </c>
      <c r="AH497">
        <v>9990340</v>
      </c>
      <c r="AI497">
        <v>11474870</v>
      </c>
      <c r="AJ497">
        <v>10295909</v>
      </c>
      <c r="AK497">
        <v>10356543</v>
      </c>
      <c r="AL497">
        <v>9644612</v>
      </c>
      <c r="AM497">
        <v>8965641</v>
      </c>
    </row>
    <row r="498" spans="1:39" x14ac:dyDescent="0.3">
      <c r="A498" t="s">
        <v>1488</v>
      </c>
      <c r="B498" t="s">
        <v>4424</v>
      </c>
      <c r="C498" t="str">
        <f t="shared" si="74"/>
        <v>HexCer 16:0:2/15:3</v>
      </c>
      <c r="D498" t="str">
        <f t="shared" si="81"/>
        <v>16:0:2/15:3</v>
      </c>
      <c r="E498" t="str" cm="1">
        <f t="array" ref="E498:F498">_xlfn.TEXTSPLIT(D498,"/")</f>
        <v>16:0:2</v>
      </c>
      <c r="F498" t="str">
        <v>15:3</v>
      </c>
      <c r="I498" cm="1">
        <f t="array" ref="I498:K498">IF(ISBLANK(E498), "", VALUE(_xlfn.TEXTSPLIT(E498,":")))</f>
        <v>16</v>
      </c>
      <c r="J498">
        <v>0</v>
      </c>
      <c r="K498">
        <v>2</v>
      </c>
      <c r="L498" cm="1">
        <f t="array" ref="L498:M498">IF(ISBLANK(F498), "", VALUE(_xlfn.TEXTSPLIT(F498,":")))</f>
        <v>15</v>
      </c>
      <c r="M498">
        <v>3</v>
      </c>
      <c r="O498" t="str" cm="1">
        <f t="array" ref="O498">IF(ISBLANK(G498), "", VALUE(_xlfn.TEXTSPLIT(G498,":")))</f>
        <v/>
      </c>
      <c r="Q498" t="str" cm="1">
        <f t="array" ref="Q498">IF(ISBLANK(H498), "", VALUE(_xlfn.TEXTSPLIT(H498,":")))</f>
        <v/>
      </c>
      <c r="S498">
        <f t="shared" si="75"/>
        <v>31</v>
      </c>
      <c r="T498">
        <f t="shared" si="76"/>
        <v>3</v>
      </c>
      <c r="U498">
        <f t="shared" si="77"/>
        <v>2</v>
      </c>
      <c r="V498" t="str">
        <f t="shared" si="78"/>
        <v>:2O</v>
      </c>
      <c r="W498" t="str">
        <f t="shared" si="79"/>
        <v>31:3:2O</v>
      </c>
      <c r="X498" t="str">
        <f t="shared" si="80"/>
        <v>HexCer 31:3:2O</v>
      </c>
      <c r="Y498" t="str">
        <f t="shared" si="82"/>
        <v>HexCer</v>
      </c>
      <c r="Z498" t="s">
        <v>1490</v>
      </c>
      <c r="AA498" t="s">
        <v>1489</v>
      </c>
      <c r="AB498">
        <v>1361323</v>
      </c>
      <c r="AC498">
        <v>492547</v>
      </c>
      <c r="AD498">
        <v>914070</v>
      </c>
      <c r="AE498">
        <v>1314274</v>
      </c>
      <c r="AF498">
        <v>1829062</v>
      </c>
      <c r="AG498">
        <v>1696127</v>
      </c>
      <c r="AH498">
        <v>2067012</v>
      </c>
      <c r="AI498">
        <v>1835291</v>
      </c>
      <c r="AJ498">
        <v>1975654</v>
      </c>
      <c r="AK498">
        <v>1685641</v>
      </c>
      <c r="AL498">
        <v>1790257</v>
      </c>
      <c r="AM498">
        <v>1725304</v>
      </c>
    </row>
    <row r="499" spans="1:39" x14ac:dyDescent="0.3">
      <c r="A499" t="s">
        <v>1841</v>
      </c>
      <c r="B499" t="s">
        <v>4425</v>
      </c>
      <c r="C499" t="str">
        <f t="shared" si="74"/>
        <v>HexCer 16:0:2/17:2</v>
      </c>
      <c r="D499" t="str">
        <f t="shared" si="81"/>
        <v>16:0:2/17:2</v>
      </c>
      <c r="E499" t="str" cm="1">
        <f t="array" ref="E499:F499">_xlfn.TEXTSPLIT(D499,"/")</f>
        <v>16:0:2</v>
      </c>
      <c r="F499" t="str">
        <v>17:2</v>
      </c>
      <c r="I499" cm="1">
        <f t="array" ref="I499:K499">IF(ISBLANK(E499), "", VALUE(_xlfn.TEXTSPLIT(E499,":")))</f>
        <v>16</v>
      </c>
      <c r="J499">
        <v>0</v>
      </c>
      <c r="K499">
        <v>2</v>
      </c>
      <c r="L499" cm="1">
        <f t="array" ref="L499:M499">IF(ISBLANK(F499), "", VALUE(_xlfn.TEXTSPLIT(F499,":")))</f>
        <v>17</v>
      </c>
      <c r="M499">
        <v>2</v>
      </c>
      <c r="O499" t="str" cm="1">
        <f t="array" ref="O499">IF(ISBLANK(G499), "", VALUE(_xlfn.TEXTSPLIT(G499,":")))</f>
        <v/>
      </c>
      <c r="Q499" t="str" cm="1">
        <f t="array" ref="Q499">IF(ISBLANK(H499), "", VALUE(_xlfn.TEXTSPLIT(H499,":")))</f>
        <v/>
      </c>
      <c r="S499">
        <f t="shared" si="75"/>
        <v>33</v>
      </c>
      <c r="T499">
        <f t="shared" si="76"/>
        <v>2</v>
      </c>
      <c r="U499">
        <f t="shared" si="77"/>
        <v>2</v>
      </c>
      <c r="V499" t="str">
        <f t="shared" si="78"/>
        <v>:2O</v>
      </c>
      <c r="W499" t="str">
        <f t="shared" si="79"/>
        <v>33:2:2O</v>
      </c>
      <c r="X499" t="str">
        <f t="shared" si="80"/>
        <v>HexCer 33:2:2O</v>
      </c>
      <c r="Y499" t="str">
        <f t="shared" si="82"/>
        <v>HexCer</v>
      </c>
      <c r="Z499" t="s">
        <v>1490</v>
      </c>
      <c r="AA499" t="s">
        <v>1842</v>
      </c>
      <c r="AB499">
        <v>10044367</v>
      </c>
      <c r="AC499">
        <v>11560490</v>
      </c>
      <c r="AD499">
        <v>13373135</v>
      </c>
      <c r="AE499">
        <v>8623224</v>
      </c>
      <c r="AF499">
        <v>9372209</v>
      </c>
      <c r="AG499">
        <v>9439238</v>
      </c>
      <c r="AH499">
        <v>11277819</v>
      </c>
      <c r="AI499">
        <v>12261338</v>
      </c>
      <c r="AJ499">
        <v>9743197</v>
      </c>
      <c r="AK499">
        <v>7536390</v>
      </c>
      <c r="AL499">
        <v>8566922</v>
      </c>
      <c r="AM499">
        <v>8101011</v>
      </c>
    </row>
    <row r="500" spans="1:39" x14ac:dyDescent="0.3">
      <c r="A500" t="s">
        <v>2054</v>
      </c>
      <c r="B500" t="s">
        <v>4426</v>
      </c>
      <c r="C500" t="str">
        <f t="shared" si="74"/>
        <v>HexCer 16:0:2/18:2</v>
      </c>
      <c r="D500" t="str">
        <f t="shared" si="81"/>
        <v>16:0:2/18:2</v>
      </c>
      <c r="E500" t="str" cm="1">
        <f t="array" ref="E500:F500">_xlfn.TEXTSPLIT(D500,"/")</f>
        <v>16:0:2</v>
      </c>
      <c r="F500" t="str">
        <v>18:2</v>
      </c>
      <c r="I500" cm="1">
        <f t="array" ref="I500:K500">IF(ISBLANK(E500), "", VALUE(_xlfn.TEXTSPLIT(E500,":")))</f>
        <v>16</v>
      </c>
      <c r="J500">
        <v>0</v>
      </c>
      <c r="K500">
        <v>2</v>
      </c>
      <c r="L500" cm="1">
        <f t="array" ref="L500:M500">IF(ISBLANK(F500), "", VALUE(_xlfn.TEXTSPLIT(F500,":")))</f>
        <v>18</v>
      </c>
      <c r="M500">
        <v>2</v>
      </c>
      <c r="O500" t="str" cm="1">
        <f t="array" ref="O500">IF(ISBLANK(G500), "", VALUE(_xlfn.TEXTSPLIT(G500,":")))</f>
        <v/>
      </c>
      <c r="Q500" t="str" cm="1">
        <f t="array" ref="Q500">IF(ISBLANK(H500), "", VALUE(_xlfn.TEXTSPLIT(H500,":")))</f>
        <v/>
      </c>
      <c r="S500">
        <f t="shared" si="75"/>
        <v>34</v>
      </c>
      <c r="T500">
        <f t="shared" si="76"/>
        <v>2</v>
      </c>
      <c r="U500">
        <f t="shared" si="77"/>
        <v>2</v>
      </c>
      <c r="V500" t="str">
        <f t="shared" si="78"/>
        <v>:2O</v>
      </c>
      <c r="W500" t="str">
        <f t="shared" si="79"/>
        <v>34:2:2O</v>
      </c>
      <c r="X500" t="str">
        <f t="shared" si="80"/>
        <v>HexCer 34:2:2O</v>
      </c>
      <c r="Y500" t="str">
        <f t="shared" si="82"/>
        <v>HexCer</v>
      </c>
      <c r="Z500" t="s">
        <v>1490</v>
      </c>
      <c r="AA500" t="s">
        <v>2055</v>
      </c>
      <c r="AB500">
        <v>18736896</v>
      </c>
      <c r="AC500">
        <v>24873364</v>
      </c>
      <c r="AD500">
        <v>34937237</v>
      </c>
      <c r="AE500">
        <v>10463121</v>
      </c>
      <c r="AF500">
        <v>13584699</v>
      </c>
      <c r="AG500">
        <v>12627947</v>
      </c>
      <c r="AH500">
        <v>14936353</v>
      </c>
      <c r="AI500">
        <v>20735216</v>
      </c>
      <c r="AJ500">
        <v>13491745</v>
      </c>
      <c r="AK500">
        <v>8759407</v>
      </c>
      <c r="AL500">
        <v>9594087</v>
      </c>
      <c r="AM500">
        <v>9264046</v>
      </c>
    </row>
    <row r="501" spans="1:39" x14ac:dyDescent="0.3">
      <c r="A501" t="s">
        <v>1841</v>
      </c>
      <c r="B501" t="s">
        <v>4425</v>
      </c>
      <c r="C501" t="str">
        <f t="shared" si="74"/>
        <v>HexCer 16:0:2/17:2</v>
      </c>
      <c r="D501" t="str">
        <f t="shared" si="81"/>
        <v>16:0:2/17:2</v>
      </c>
      <c r="E501" t="str" cm="1">
        <f t="array" ref="E501:F501">_xlfn.TEXTSPLIT(D501,"/")</f>
        <v>16:0:2</v>
      </c>
      <c r="F501" t="str">
        <v>17:2</v>
      </c>
      <c r="I501" cm="1">
        <f t="array" ref="I501:K501">IF(ISBLANK(E501), "", VALUE(_xlfn.TEXTSPLIT(E501,":")))</f>
        <v>16</v>
      </c>
      <c r="J501">
        <v>0</v>
      </c>
      <c r="K501">
        <v>2</v>
      </c>
      <c r="L501" cm="1">
        <f t="array" ref="L501:M501">IF(ISBLANK(F501), "", VALUE(_xlfn.TEXTSPLIT(F501,":")))</f>
        <v>17</v>
      </c>
      <c r="M501">
        <v>2</v>
      </c>
      <c r="O501" t="str" cm="1">
        <f t="array" ref="O501">IF(ISBLANK(G501), "", VALUE(_xlfn.TEXTSPLIT(G501,":")))</f>
        <v/>
      </c>
      <c r="Q501" t="str" cm="1">
        <f t="array" ref="Q501">IF(ISBLANK(H501), "", VALUE(_xlfn.TEXTSPLIT(H501,":")))</f>
        <v/>
      </c>
      <c r="S501">
        <f t="shared" si="75"/>
        <v>33</v>
      </c>
      <c r="T501">
        <f t="shared" si="76"/>
        <v>2</v>
      </c>
      <c r="U501">
        <f t="shared" si="77"/>
        <v>2</v>
      </c>
      <c r="V501" t="str">
        <f t="shared" si="78"/>
        <v>:2O</v>
      </c>
      <c r="W501" t="str">
        <f t="shared" si="79"/>
        <v>33:2:2O</v>
      </c>
      <c r="X501" t="str">
        <f t="shared" si="80"/>
        <v>HexCer 33:2:2O</v>
      </c>
      <c r="Y501" t="str">
        <f t="shared" si="82"/>
        <v>HexCer</v>
      </c>
      <c r="Z501" t="s">
        <v>1490</v>
      </c>
      <c r="AA501" t="s">
        <v>1842</v>
      </c>
      <c r="AB501">
        <v>8837750</v>
      </c>
      <c r="AC501">
        <v>9839783</v>
      </c>
      <c r="AD501">
        <v>11670563</v>
      </c>
      <c r="AE501">
        <v>7719481</v>
      </c>
      <c r="AF501">
        <v>8351729</v>
      </c>
      <c r="AG501">
        <v>8524904</v>
      </c>
      <c r="AH501">
        <v>11801603</v>
      </c>
      <c r="AI501">
        <v>12542787</v>
      </c>
      <c r="AJ501">
        <v>10831091</v>
      </c>
      <c r="AK501">
        <v>8282905</v>
      </c>
      <c r="AL501">
        <v>9076282</v>
      </c>
      <c r="AM501">
        <v>8412394</v>
      </c>
    </row>
    <row r="502" spans="1:39" x14ac:dyDescent="0.3">
      <c r="A502" t="s">
        <v>1613</v>
      </c>
      <c r="B502" t="s">
        <v>4427</v>
      </c>
      <c r="C502" t="str">
        <f t="shared" si="74"/>
        <v>HexCer 17:0:2/15:3</v>
      </c>
      <c r="D502" t="str">
        <f t="shared" si="81"/>
        <v>17:0:2/15:3</v>
      </c>
      <c r="E502" t="str" cm="1">
        <f t="array" ref="E502:F502">_xlfn.TEXTSPLIT(D502,"/")</f>
        <v>17:0:2</v>
      </c>
      <c r="F502" t="str">
        <v>15:3</v>
      </c>
      <c r="I502" cm="1">
        <f t="array" ref="I502:K502">IF(ISBLANK(E502), "", VALUE(_xlfn.TEXTSPLIT(E502,":")))</f>
        <v>17</v>
      </c>
      <c r="J502">
        <v>0</v>
      </c>
      <c r="K502">
        <v>2</v>
      </c>
      <c r="L502" cm="1">
        <f t="array" ref="L502:M502">IF(ISBLANK(F502), "", VALUE(_xlfn.TEXTSPLIT(F502,":")))</f>
        <v>15</v>
      </c>
      <c r="M502">
        <v>3</v>
      </c>
      <c r="O502" t="str" cm="1">
        <f t="array" ref="O502">IF(ISBLANK(G502), "", VALUE(_xlfn.TEXTSPLIT(G502,":")))</f>
        <v/>
      </c>
      <c r="Q502" t="str" cm="1">
        <f t="array" ref="Q502">IF(ISBLANK(H502), "", VALUE(_xlfn.TEXTSPLIT(H502,":")))</f>
        <v/>
      </c>
      <c r="S502">
        <f t="shared" si="75"/>
        <v>32</v>
      </c>
      <c r="T502">
        <f t="shared" si="76"/>
        <v>3</v>
      </c>
      <c r="U502">
        <f t="shared" si="77"/>
        <v>2</v>
      </c>
      <c r="V502" t="str">
        <f t="shared" si="78"/>
        <v>:2O</v>
      </c>
      <c r="W502" t="str">
        <f t="shared" si="79"/>
        <v>32:3:2O</v>
      </c>
      <c r="X502" t="str">
        <f t="shared" si="80"/>
        <v>HexCer 32:3:2O</v>
      </c>
      <c r="Y502" t="str">
        <f t="shared" si="82"/>
        <v>HexCer</v>
      </c>
      <c r="Z502" t="s">
        <v>1490</v>
      </c>
      <c r="AA502" t="s">
        <v>1614</v>
      </c>
      <c r="AB502">
        <v>10075278</v>
      </c>
      <c r="AC502">
        <v>9616361</v>
      </c>
      <c r="AD502">
        <v>11380088</v>
      </c>
      <c r="AE502">
        <v>10778352</v>
      </c>
      <c r="AF502">
        <v>11062759</v>
      </c>
      <c r="AG502">
        <v>11154572</v>
      </c>
      <c r="AH502">
        <v>11930589</v>
      </c>
      <c r="AI502">
        <v>12022949</v>
      </c>
      <c r="AJ502">
        <v>11353767</v>
      </c>
      <c r="AK502">
        <v>9295845</v>
      </c>
      <c r="AL502">
        <v>10156580</v>
      </c>
      <c r="AM502">
        <v>9576284</v>
      </c>
    </row>
    <row r="503" spans="1:39" x14ac:dyDescent="0.3">
      <c r="A503" t="s">
        <v>1807</v>
      </c>
      <c r="B503" t="s">
        <v>4428</v>
      </c>
      <c r="C503" t="str">
        <f t="shared" si="74"/>
        <v>HexCer 16:0:2/17:3</v>
      </c>
      <c r="D503" t="str">
        <f t="shared" si="81"/>
        <v>16:0:2/17:3</v>
      </c>
      <c r="E503" t="str" cm="1">
        <f t="array" ref="E503:F503">_xlfn.TEXTSPLIT(D503,"/")</f>
        <v>16:0:2</v>
      </c>
      <c r="F503" t="str">
        <v>17:3</v>
      </c>
      <c r="I503" cm="1">
        <f t="array" ref="I503:K503">IF(ISBLANK(E503), "", VALUE(_xlfn.TEXTSPLIT(E503,":")))</f>
        <v>16</v>
      </c>
      <c r="J503">
        <v>0</v>
      </c>
      <c r="K503">
        <v>2</v>
      </c>
      <c r="L503" cm="1">
        <f t="array" ref="L503:M503">IF(ISBLANK(F503), "", VALUE(_xlfn.TEXTSPLIT(F503,":")))</f>
        <v>17</v>
      </c>
      <c r="M503">
        <v>3</v>
      </c>
      <c r="O503" t="str" cm="1">
        <f t="array" ref="O503">IF(ISBLANK(G503), "", VALUE(_xlfn.TEXTSPLIT(G503,":")))</f>
        <v/>
      </c>
      <c r="Q503" t="str" cm="1">
        <f t="array" ref="Q503">IF(ISBLANK(H503), "", VALUE(_xlfn.TEXTSPLIT(H503,":")))</f>
        <v/>
      </c>
      <c r="S503">
        <f t="shared" si="75"/>
        <v>33</v>
      </c>
      <c r="T503">
        <f t="shared" si="76"/>
        <v>3</v>
      </c>
      <c r="U503">
        <f t="shared" si="77"/>
        <v>2</v>
      </c>
      <c r="V503" t="str">
        <f t="shared" si="78"/>
        <v>:2O</v>
      </c>
      <c r="W503" t="str">
        <f t="shared" si="79"/>
        <v>33:3:2O</v>
      </c>
      <c r="X503" t="str">
        <f t="shared" si="80"/>
        <v>HexCer 33:3:2O</v>
      </c>
      <c r="Y503" t="str">
        <f t="shared" si="82"/>
        <v>HexCer</v>
      </c>
      <c r="Z503" t="s">
        <v>1490</v>
      </c>
      <c r="AA503" t="s">
        <v>1808</v>
      </c>
      <c r="AB503">
        <v>320634</v>
      </c>
      <c r="AC503">
        <v>237400</v>
      </c>
      <c r="AD503">
        <v>243830</v>
      </c>
      <c r="AE503">
        <v>242753</v>
      </c>
      <c r="AF503">
        <v>294902</v>
      </c>
      <c r="AG503">
        <v>308723</v>
      </c>
      <c r="AH503">
        <v>459814</v>
      </c>
      <c r="AI503">
        <v>487194</v>
      </c>
      <c r="AJ503">
        <v>456960</v>
      </c>
      <c r="AK503">
        <v>320531</v>
      </c>
      <c r="AL503">
        <v>296033</v>
      </c>
      <c r="AM503">
        <v>263912</v>
      </c>
    </row>
    <row r="504" spans="1:39" x14ac:dyDescent="0.3">
      <c r="A504" t="s">
        <v>2033</v>
      </c>
      <c r="B504" t="s">
        <v>4429</v>
      </c>
      <c r="C504" t="str">
        <f t="shared" si="74"/>
        <v>HexCer 16:0:2/18:3</v>
      </c>
      <c r="D504" t="str">
        <f t="shared" si="81"/>
        <v>16:0:2/18:3</v>
      </c>
      <c r="E504" t="str" cm="1">
        <f t="array" ref="E504:F504">_xlfn.TEXTSPLIT(D504,"/")</f>
        <v>16:0:2</v>
      </c>
      <c r="F504" t="str">
        <v>18:3</v>
      </c>
      <c r="I504" cm="1">
        <f t="array" ref="I504:K504">IF(ISBLANK(E504), "", VALUE(_xlfn.TEXTSPLIT(E504,":")))</f>
        <v>16</v>
      </c>
      <c r="J504">
        <v>0</v>
      </c>
      <c r="K504">
        <v>2</v>
      </c>
      <c r="L504" cm="1">
        <f t="array" ref="L504:M504">IF(ISBLANK(F504), "", VALUE(_xlfn.TEXTSPLIT(F504,":")))</f>
        <v>18</v>
      </c>
      <c r="M504">
        <v>3</v>
      </c>
      <c r="O504" t="str" cm="1">
        <f t="array" ref="O504">IF(ISBLANK(G504), "", VALUE(_xlfn.TEXTSPLIT(G504,":")))</f>
        <v/>
      </c>
      <c r="Q504" t="str" cm="1">
        <f t="array" ref="Q504">IF(ISBLANK(H504), "", VALUE(_xlfn.TEXTSPLIT(H504,":")))</f>
        <v/>
      </c>
      <c r="S504">
        <f t="shared" si="75"/>
        <v>34</v>
      </c>
      <c r="T504">
        <f t="shared" si="76"/>
        <v>3</v>
      </c>
      <c r="U504">
        <f t="shared" si="77"/>
        <v>2</v>
      </c>
      <c r="V504" t="str">
        <f t="shared" si="78"/>
        <v>:2O</v>
      </c>
      <c r="W504" t="str">
        <f t="shared" si="79"/>
        <v>34:3:2O</v>
      </c>
      <c r="X504" t="str">
        <f t="shared" si="80"/>
        <v>HexCer 34:3:2O</v>
      </c>
      <c r="Y504" t="str">
        <f t="shared" si="82"/>
        <v>HexCer</v>
      </c>
      <c r="Z504" t="s">
        <v>1490</v>
      </c>
      <c r="AA504" t="s">
        <v>2034</v>
      </c>
      <c r="AB504">
        <v>913617</v>
      </c>
      <c r="AC504">
        <v>993424</v>
      </c>
      <c r="AD504">
        <v>1238519</v>
      </c>
      <c r="AE504">
        <v>575978</v>
      </c>
      <c r="AF504">
        <v>674075</v>
      </c>
      <c r="AG504">
        <v>692610</v>
      </c>
      <c r="AH504">
        <v>729928</v>
      </c>
      <c r="AI504">
        <v>843754</v>
      </c>
      <c r="AJ504">
        <v>671042</v>
      </c>
      <c r="AK504">
        <v>437253</v>
      </c>
      <c r="AL504">
        <v>478345</v>
      </c>
      <c r="AM504">
        <v>430049</v>
      </c>
    </row>
    <row r="505" spans="1:39" x14ac:dyDescent="0.3">
      <c r="A505" t="s">
        <v>1807</v>
      </c>
      <c r="B505" t="s">
        <v>4428</v>
      </c>
      <c r="C505" t="str">
        <f t="shared" si="74"/>
        <v>HexCer 16:0:2/17:3</v>
      </c>
      <c r="D505" t="str">
        <f t="shared" si="81"/>
        <v>16:0:2/17:3</v>
      </c>
      <c r="E505" t="str" cm="1">
        <f t="array" ref="E505:F505">_xlfn.TEXTSPLIT(D505,"/")</f>
        <v>16:0:2</v>
      </c>
      <c r="F505" t="str">
        <v>17:3</v>
      </c>
      <c r="I505" cm="1">
        <f t="array" ref="I505:K505">IF(ISBLANK(E505), "", VALUE(_xlfn.TEXTSPLIT(E505,":")))</f>
        <v>16</v>
      </c>
      <c r="J505">
        <v>0</v>
      </c>
      <c r="K505">
        <v>2</v>
      </c>
      <c r="L505" cm="1">
        <f t="array" ref="L505:M505">IF(ISBLANK(F505), "", VALUE(_xlfn.TEXTSPLIT(F505,":")))</f>
        <v>17</v>
      </c>
      <c r="M505">
        <v>3</v>
      </c>
      <c r="O505" t="str" cm="1">
        <f t="array" ref="O505">IF(ISBLANK(G505), "", VALUE(_xlfn.TEXTSPLIT(G505,":")))</f>
        <v/>
      </c>
      <c r="Q505" t="str" cm="1">
        <f t="array" ref="Q505">IF(ISBLANK(H505), "", VALUE(_xlfn.TEXTSPLIT(H505,":")))</f>
        <v/>
      </c>
      <c r="S505">
        <f t="shared" si="75"/>
        <v>33</v>
      </c>
      <c r="T505">
        <f t="shared" si="76"/>
        <v>3</v>
      </c>
      <c r="U505">
        <f t="shared" si="77"/>
        <v>2</v>
      </c>
      <c r="V505" t="str">
        <f t="shared" si="78"/>
        <v>:2O</v>
      </c>
      <c r="W505" t="str">
        <f t="shared" si="79"/>
        <v>33:3:2O</v>
      </c>
      <c r="X505" t="str">
        <f t="shared" si="80"/>
        <v>HexCer 33:3:2O</v>
      </c>
      <c r="Y505" t="str">
        <f t="shared" si="82"/>
        <v>HexCer</v>
      </c>
      <c r="Z505" t="s">
        <v>1490</v>
      </c>
      <c r="AA505" t="s">
        <v>1808</v>
      </c>
      <c r="AB505">
        <v>827571</v>
      </c>
      <c r="AC505">
        <v>764051</v>
      </c>
      <c r="AD505">
        <v>868787</v>
      </c>
      <c r="AE505">
        <v>773149</v>
      </c>
      <c r="AF505">
        <v>899495</v>
      </c>
      <c r="AG505">
        <v>817838</v>
      </c>
      <c r="AH505">
        <v>977360</v>
      </c>
      <c r="AI505">
        <v>1053529</v>
      </c>
      <c r="AJ505">
        <v>1000118</v>
      </c>
      <c r="AK505">
        <v>701873</v>
      </c>
      <c r="AL505">
        <v>757767</v>
      </c>
      <c r="AM505">
        <v>753747</v>
      </c>
    </row>
    <row r="506" spans="1:39" x14ac:dyDescent="0.3">
      <c r="A506" t="s">
        <v>1619</v>
      </c>
      <c r="B506" t="s">
        <v>4430</v>
      </c>
      <c r="C506" t="str">
        <f t="shared" si="74"/>
        <v>HexCer 16:0:2/16:3</v>
      </c>
      <c r="D506" t="str">
        <f t="shared" si="81"/>
        <v>16:0:2/16:3</v>
      </c>
      <c r="E506" t="str" cm="1">
        <f t="array" ref="E506:F506">_xlfn.TEXTSPLIT(D506,"/")</f>
        <v>16:0:2</v>
      </c>
      <c r="F506" t="str">
        <v>16:3</v>
      </c>
      <c r="I506" cm="1">
        <f t="array" ref="I506:K506">IF(ISBLANK(E506), "", VALUE(_xlfn.TEXTSPLIT(E506,":")))</f>
        <v>16</v>
      </c>
      <c r="J506">
        <v>0</v>
      </c>
      <c r="K506">
        <v>2</v>
      </c>
      <c r="L506" cm="1">
        <f t="array" ref="L506:M506">IF(ISBLANK(F506), "", VALUE(_xlfn.TEXTSPLIT(F506,":")))</f>
        <v>16</v>
      </c>
      <c r="M506">
        <v>3</v>
      </c>
      <c r="O506" t="str" cm="1">
        <f t="array" ref="O506">IF(ISBLANK(G506), "", VALUE(_xlfn.TEXTSPLIT(G506,":")))</f>
        <v/>
      </c>
      <c r="Q506" t="str" cm="1">
        <f t="array" ref="Q506">IF(ISBLANK(H506), "", VALUE(_xlfn.TEXTSPLIT(H506,":")))</f>
        <v/>
      </c>
      <c r="S506">
        <f t="shared" si="75"/>
        <v>32</v>
      </c>
      <c r="T506">
        <f t="shared" si="76"/>
        <v>3</v>
      </c>
      <c r="U506">
        <f t="shared" si="77"/>
        <v>2</v>
      </c>
      <c r="V506" t="str">
        <f t="shared" si="78"/>
        <v>:2O</v>
      </c>
      <c r="W506" t="str">
        <f t="shared" si="79"/>
        <v>32:3:2O</v>
      </c>
      <c r="X506" t="str">
        <f t="shared" si="80"/>
        <v>HexCer 32:3:2O</v>
      </c>
      <c r="Y506" t="str">
        <f t="shared" si="82"/>
        <v>HexCer</v>
      </c>
      <c r="Z506" t="s">
        <v>1490</v>
      </c>
      <c r="AA506" t="s">
        <v>1614</v>
      </c>
      <c r="AB506">
        <v>1051437</v>
      </c>
      <c r="AC506">
        <v>1048190</v>
      </c>
      <c r="AD506">
        <v>1305838</v>
      </c>
      <c r="AE506">
        <v>1160375</v>
      </c>
      <c r="AF506">
        <v>1209012</v>
      </c>
      <c r="AG506">
        <v>1354056</v>
      </c>
      <c r="AH506">
        <v>1691014</v>
      </c>
      <c r="AI506">
        <v>1647039</v>
      </c>
      <c r="AJ506">
        <v>1452847</v>
      </c>
      <c r="AK506">
        <v>1301449</v>
      </c>
      <c r="AL506">
        <v>1308408</v>
      </c>
      <c r="AM506">
        <v>1374138</v>
      </c>
    </row>
    <row r="507" spans="1:39" x14ac:dyDescent="0.3">
      <c r="A507" s="13" t="s">
        <v>672</v>
      </c>
      <c r="B507" s="13" t="s">
        <v>672</v>
      </c>
      <c r="C507" t="str">
        <f t="shared" si="74"/>
        <v>LPA 18:3</v>
      </c>
      <c r="D507" t="str">
        <f t="shared" si="81"/>
        <v>18:3</v>
      </c>
      <c r="E507" t="str" cm="1">
        <f t="array" ref="E507">_xlfn.TEXTSPLIT(D507,"/")</f>
        <v>18:3</v>
      </c>
      <c r="I507" cm="1">
        <f t="array" ref="I507:J507">IF(ISBLANK(E507), "", VALUE(_xlfn.TEXTSPLIT(E507,":")))</f>
        <v>18</v>
      </c>
      <c r="J507">
        <v>3</v>
      </c>
      <c r="L507" t="str" cm="1">
        <f t="array" ref="L507">IF(ISBLANK(F507), "", VALUE(_xlfn.TEXTSPLIT(F507,":")))</f>
        <v/>
      </c>
      <c r="O507" t="str" cm="1">
        <f t="array" ref="O507">IF(ISBLANK(G507), "", VALUE(_xlfn.TEXTSPLIT(G507,":")))</f>
        <v/>
      </c>
      <c r="Q507" t="str" cm="1">
        <f t="array" ref="Q507">IF(ISBLANK(H507), "", VALUE(_xlfn.TEXTSPLIT(H507,":")))</f>
        <v/>
      </c>
      <c r="S507">
        <f t="shared" si="75"/>
        <v>18</v>
      </c>
      <c r="T507">
        <f t="shared" si="76"/>
        <v>3</v>
      </c>
      <c r="U507">
        <f t="shared" si="77"/>
        <v>0</v>
      </c>
      <c r="V507" t="str">
        <f t="shared" si="78"/>
        <v>:0O</v>
      </c>
      <c r="W507" t="str">
        <f t="shared" si="79"/>
        <v>18:3</v>
      </c>
      <c r="X507" t="str">
        <f t="shared" si="80"/>
        <v>LPA 18:3</v>
      </c>
      <c r="Y507" t="str">
        <f t="shared" si="82"/>
        <v>LPA</v>
      </c>
      <c r="Z507" s="13" t="s">
        <v>641</v>
      </c>
      <c r="AA507" s="13" t="s">
        <v>673</v>
      </c>
      <c r="AB507" s="13">
        <v>688450</v>
      </c>
      <c r="AC507" s="13">
        <v>1436980</v>
      </c>
      <c r="AD507" s="13">
        <v>391690</v>
      </c>
      <c r="AE507" s="13">
        <v>1351083</v>
      </c>
      <c r="AF507" s="13">
        <v>541166</v>
      </c>
      <c r="AG507" s="13">
        <v>172040</v>
      </c>
      <c r="AH507" s="13">
        <v>1211894</v>
      </c>
      <c r="AI507" s="13">
        <v>949191</v>
      </c>
      <c r="AJ507" s="13">
        <v>394856</v>
      </c>
      <c r="AK507" s="13">
        <v>143093</v>
      </c>
      <c r="AL507" s="13">
        <v>384525</v>
      </c>
      <c r="AM507" s="13">
        <v>361945</v>
      </c>
    </row>
    <row r="508" spans="1:39" x14ac:dyDescent="0.3">
      <c r="A508" t="s">
        <v>707</v>
      </c>
      <c r="B508" t="s">
        <v>707</v>
      </c>
      <c r="C508" t="str">
        <f t="shared" si="74"/>
        <v>LPA 20:5</v>
      </c>
      <c r="D508" t="str">
        <f t="shared" si="81"/>
        <v>20:5</v>
      </c>
      <c r="E508" t="str" cm="1">
        <f t="array" ref="E508">_xlfn.TEXTSPLIT(D508,"/")</f>
        <v>20:5</v>
      </c>
      <c r="I508" cm="1">
        <f t="array" ref="I508:J508">IF(ISBLANK(E508), "", VALUE(_xlfn.TEXTSPLIT(E508,":")))</f>
        <v>20</v>
      </c>
      <c r="J508">
        <v>5</v>
      </c>
      <c r="L508" t="str" cm="1">
        <f t="array" ref="L508">IF(ISBLANK(F508), "", VALUE(_xlfn.TEXTSPLIT(F508,":")))</f>
        <v/>
      </c>
      <c r="O508" t="str" cm="1">
        <f t="array" ref="O508">IF(ISBLANK(G508), "", VALUE(_xlfn.TEXTSPLIT(G508,":")))</f>
        <v/>
      </c>
      <c r="Q508" t="str" cm="1">
        <f t="array" ref="Q508">IF(ISBLANK(H508), "", VALUE(_xlfn.TEXTSPLIT(H508,":")))</f>
        <v/>
      </c>
      <c r="S508">
        <f t="shared" si="75"/>
        <v>20</v>
      </c>
      <c r="T508">
        <f t="shared" si="76"/>
        <v>5</v>
      </c>
      <c r="U508">
        <f t="shared" si="77"/>
        <v>0</v>
      </c>
      <c r="V508" t="str">
        <f t="shared" si="78"/>
        <v>:0O</v>
      </c>
      <c r="W508" t="str">
        <f t="shared" si="79"/>
        <v>20:5</v>
      </c>
      <c r="X508" t="str">
        <f t="shared" si="80"/>
        <v>LPA 20:5</v>
      </c>
      <c r="Y508" t="str">
        <f t="shared" si="82"/>
        <v>LPA</v>
      </c>
      <c r="Z508" t="s">
        <v>641</v>
      </c>
      <c r="AA508" t="s">
        <v>708</v>
      </c>
      <c r="AB508">
        <v>4656</v>
      </c>
      <c r="AC508">
        <v>4419</v>
      </c>
      <c r="AD508">
        <v>36041</v>
      </c>
      <c r="AE508">
        <v>31558</v>
      </c>
      <c r="AF508">
        <v>3464</v>
      </c>
      <c r="AG508">
        <v>7710</v>
      </c>
      <c r="AH508">
        <v>20656</v>
      </c>
      <c r="AI508">
        <v>25052</v>
      </c>
      <c r="AJ508">
        <v>39715</v>
      </c>
      <c r="AK508">
        <v>7844</v>
      </c>
      <c r="AL508">
        <v>6127</v>
      </c>
      <c r="AM508">
        <v>52833</v>
      </c>
    </row>
    <row r="509" spans="1:39" x14ac:dyDescent="0.3">
      <c r="A509" t="s">
        <v>688</v>
      </c>
      <c r="B509" t="s">
        <v>688</v>
      </c>
      <c r="C509" t="str">
        <f t="shared" si="74"/>
        <v>LPA 19:4</v>
      </c>
      <c r="D509" t="str">
        <f t="shared" si="81"/>
        <v>19:4</v>
      </c>
      <c r="E509" t="str" cm="1">
        <f t="array" ref="E509">_xlfn.TEXTSPLIT(D509,"/")</f>
        <v>19:4</v>
      </c>
      <c r="I509" cm="1">
        <f t="array" ref="I509:J509">IF(ISBLANK(E509), "", VALUE(_xlfn.TEXTSPLIT(E509,":")))</f>
        <v>19</v>
      </c>
      <c r="J509">
        <v>4</v>
      </c>
      <c r="L509" t="str" cm="1">
        <f t="array" ref="L509">IF(ISBLANK(F509), "", VALUE(_xlfn.TEXTSPLIT(F509,":")))</f>
        <v/>
      </c>
      <c r="O509" t="str" cm="1">
        <f t="array" ref="O509">IF(ISBLANK(G509), "", VALUE(_xlfn.TEXTSPLIT(G509,":")))</f>
        <v/>
      </c>
      <c r="Q509" t="str" cm="1">
        <f t="array" ref="Q509">IF(ISBLANK(H509), "", VALUE(_xlfn.TEXTSPLIT(H509,":")))</f>
        <v/>
      </c>
      <c r="S509">
        <f t="shared" si="75"/>
        <v>19</v>
      </c>
      <c r="T509">
        <f t="shared" si="76"/>
        <v>4</v>
      </c>
      <c r="U509">
        <f t="shared" si="77"/>
        <v>0</v>
      </c>
      <c r="V509" t="str">
        <f t="shared" si="78"/>
        <v>:0O</v>
      </c>
      <c r="W509" t="str">
        <f t="shared" si="79"/>
        <v>19:4</v>
      </c>
      <c r="X509" t="str">
        <f t="shared" si="80"/>
        <v>LPA 19:4</v>
      </c>
      <c r="Y509" t="str">
        <f t="shared" si="82"/>
        <v>LPA</v>
      </c>
      <c r="Z509" t="s">
        <v>641</v>
      </c>
      <c r="AA509" t="s">
        <v>689</v>
      </c>
      <c r="AB509">
        <v>138410</v>
      </c>
      <c r="AC509">
        <v>682877</v>
      </c>
      <c r="AD509">
        <v>116700</v>
      </c>
      <c r="AE509">
        <v>663345</v>
      </c>
      <c r="AF509">
        <v>214384</v>
      </c>
      <c r="AG509">
        <v>74737</v>
      </c>
      <c r="AH509">
        <v>116592</v>
      </c>
      <c r="AI509">
        <v>129970</v>
      </c>
      <c r="AJ509">
        <v>174915</v>
      </c>
      <c r="AK509">
        <v>170061</v>
      </c>
      <c r="AL509">
        <v>86942</v>
      </c>
      <c r="AM509">
        <v>411421</v>
      </c>
    </row>
    <row r="510" spans="1:39" x14ac:dyDescent="0.3">
      <c r="A510" s="13" t="s">
        <v>816</v>
      </c>
      <c r="B510" s="13" t="s">
        <v>816</v>
      </c>
      <c r="C510" t="str">
        <f t="shared" si="74"/>
        <v>LPC 15:3</v>
      </c>
      <c r="D510" t="str">
        <f t="shared" si="81"/>
        <v>15:3</v>
      </c>
      <c r="E510" t="str" cm="1">
        <f t="array" ref="E510">_xlfn.TEXTSPLIT(D510,"/")</f>
        <v>15:3</v>
      </c>
      <c r="I510" cm="1">
        <f t="array" ref="I510:J510">IF(ISBLANK(E510), "", VALUE(_xlfn.TEXTSPLIT(E510,":")))</f>
        <v>15</v>
      </c>
      <c r="J510">
        <v>3</v>
      </c>
      <c r="L510" t="str" cm="1">
        <f t="array" ref="L510">IF(ISBLANK(F510), "", VALUE(_xlfn.TEXTSPLIT(F510,":")))</f>
        <v/>
      </c>
      <c r="O510" t="str" cm="1">
        <f t="array" ref="O510">IF(ISBLANK(G510), "", VALUE(_xlfn.TEXTSPLIT(G510,":")))</f>
        <v/>
      </c>
      <c r="Q510" t="str" cm="1">
        <f t="array" ref="Q510">IF(ISBLANK(H510), "", VALUE(_xlfn.TEXTSPLIT(H510,":")))</f>
        <v/>
      </c>
      <c r="S510">
        <f t="shared" si="75"/>
        <v>15</v>
      </c>
      <c r="T510">
        <f t="shared" si="76"/>
        <v>3</v>
      </c>
      <c r="U510">
        <f t="shared" si="77"/>
        <v>0</v>
      </c>
      <c r="V510" t="str">
        <f t="shared" si="78"/>
        <v>:0O</v>
      </c>
      <c r="W510" t="str">
        <f t="shared" si="79"/>
        <v>15:3</v>
      </c>
      <c r="X510" t="str">
        <f t="shared" si="80"/>
        <v>LPC 15:3</v>
      </c>
      <c r="Y510" t="str">
        <f t="shared" si="82"/>
        <v>LPC</v>
      </c>
      <c r="Z510" s="13" t="s">
        <v>110</v>
      </c>
      <c r="AA510" s="13" t="s">
        <v>817</v>
      </c>
      <c r="AB510" s="13">
        <v>207667</v>
      </c>
      <c r="AC510" s="13">
        <v>365937</v>
      </c>
      <c r="AD510" s="13">
        <v>451783</v>
      </c>
      <c r="AE510" s="13">
        <v>354338</v>
      </c>
      <c r="AF510" s="13">
        <v>189930</v>
      </c>
      <c r="AG510" s="13">
        <v>215528</v>
      </c>
      <c r="AH510" s="13">
        <v>252509</v>
      </c>
      <c r="AI510" s="13">
        <v>251169</v>
      </c>
      <c r="AJ510" s="13">
        <v>269962</v>
      </c>
      <c r="AK510" s="13">
        <v>212619</v>
      </c>
      <c r="AL510" s="13">
        <v>259562</v>
      </c>
      <c r="AM510" s="13">
        <v>367616</v>
      </c>
    </row>
    <row r="511" spans="1:39" x14ac:dyDescent="0.3">
      <c r="A511" s="13" t="s">
        <v>880</v>
      </c>
      <c r="B511" s="13" t="s">
        <v>880</v>
      </c>
      <c r="C511" t="str">
        <f t="shared" si="74"/>
        <v>LPC 17:4</v>
      </c>
      <c r="D511" t="str">
        <f t="shared" si="81"/>
        <v>17:4</v>
      </c>
      <c r="E511" t="str" cm="1">
        <f t="array" ref="E511">_xlfn.TEXTSPLIT(D511,"/")</f>
        <v>17:4</v>
      </c>
      <c r="I511" cm="1">
        <f t="array" ref="I511:J511">IF(ISBLANK(E511), "", VALUE(_xlfn.TEXTSPLIT(E511,":")))</f>
        <v>17</v>
      </c>
      <c r="J511">
        <v>4</v>
      </c>
      <c r="L511" t="str" cm="1">
        <f t="array" ref="L511">IF(ISBLANK(F511), "", VALUE(_xlfn.TEXTSPLIT(F511,":")))</f>
        <v/>
      </c>
      <c r="O511" t="str" cm="1">
        <f t="array" ref="O511">IF(ISBLANK(G511), "", VALUE(_xlfn.TEXTSPLIT(G511,":")))</f>
        <v/>
      </c>
      <c r="Q511" t="str" cm="1">
        <f t="array" ref="Q511">IF(ISBLANK(H511), "", VALUE(_xlfn.TEXTSPLIT(H511,":")))</f>
        <v/>
      </c>
      <c r="S511">
        <f t="shared" si="75"/>
        <v>17</v>
      </c>
      <c r="T511">
        <f t="shared" si="76"/>
        <v>4</v>
      </c>
      <c r="U511">
        <f t="shared" si="77"/>
        <v>0</v>
      </c>
      <c r="V511" t="str">
        <f t="shared" si="78"/>
        <v>:0O</v>
      </c>
      <c r="W511" t="str">
        <f t="shared" si="79"/>
        <v>17:4</v>
      </c>
      <c r="X511" t="str">
        <f t="shared" si="80"/>
        <v>LPC 17:4</v>
      </c>
      <c r="Y511" t="str">
        <f t="shared" si="82"/>
        <v>LPC</v>
      </c>
      <c r="Z511" s="13" t="s">
        <v>110</v>
      </c>
      <c r="AA511" s="13" t="s">
        <v>881</v>
      </c>
      <c r="AB511" s="13">
        <v>4250</v>
      </c>
      <c r="AC511" s="13">
        <v>30380</v>
      </c>
      <c r="AD511" s="13">
        <v>17384</v>
      </c>
      <c r="AE511" s="13">
        <v>14447</v>
      </c>
      <c r="AF511" s="13">
        <v>12657</v>
      </c>
      <c r="AG511" s="13">
        <v>4196</v>
      </c>
      <c r="AH511" s="13">
        <v>24858</v>
      </c>
      <c r="AI511" s="13">
        <v>10673</v>
      </c>
      <c r="AJ511" s="13">
        <v>4191</v>
      </c>
      <c r="AK511" s="13">
        <v>0</v>
      </c>
      <c r="AL511" s="13">
        <v>19619</v>
      </c>
      <c r="AM511" s="13">
        <v>19086</v>
      </c>
    </row>
    <row r="512" spans="1:39" x14ac:dyDescent="0.3">
      <c r="A512" t="s">
        <v>826</v>
      </c>
      <c r="B512" t="s">
        <v>826</v>
      </c>
      <c r="C512" t="str">
        <f t="shared" si="74"/>
        <v>LPC 15:2</v>
      </c>
      <c r="D512" t="str">
        <f t="shared" si="81"/>
        <v>15:2</v>
      </c>
      <c r="E512" t="str" cm="1">
        <f t="array" ref="E512">_xlfn.TEXTSPLIT(D512,"/")</f>
        <v>15:2</v>
      </c>
      <c r="I512" cm="1">
        <f t="array" ref="I512:J512">IF(ISBLANK(E512), "", VALUE(_xlfn.TEXTSPLIT(E512,":")))</f>
        <v>15</v>
      </c>
      <c r="J512">
        <v>2</v>
      </c>
      <c r="L512" t="str" cm="1">
        <f t="array" ref="L512">IF(ISBLANK(F512), "", VALUE(_xlfn.TEXTSPLIT(F512,":")))</f>
        <v/>
      </c>
      <c r="O512" t="str" cm="1">
        <f t="array" ref="O512">IF(ISBLANK(G512), "", VALUE(_xlfn.TEXTSPLIT(G512,":")))</f>
        <v/>
      </c>
      <c r="Q512" t="str" cm="1">
        <f t="array" ref="Q512">IF(ISBLANK(H512), "", VALUE(_xlfn.TEXTSPLIT(H512,":")))</f>
        <v/>
      </c>
      <c r="S512">
        <f t="shared" si="75"/>
        <v>15</v>
      </c>
      <c r="T512">
        <f t="shared" si="76"/>
        <v>2</v>
      </c>
      <c r="U512">
        <f t="shared" si="77"/>
        <v>0</v>
      </c>
      <c r="V512" t="str">
        <f t="shared" si="78"/>
        <v>:0O</v>
      </c>
      <c r="W512" t="str">
        <f t="shared" si="79"/>
        <v>15:2</v>
      </c>
      <c r="X512" t="str">
        <f t="shared" si="80"/>
        <v>LPC 15:2</v>
      </c>
      <c r="Y512" t="str">
        <f t="shared" si="82"/>
        <v>LPC</v>
      </c>
      <c r="Z512" t="s">
        <v>110</v>
      </c>
      <c r="AA512" t="s">
        <v>827</v>
      </c>
      <c r="AB512">
        <v>136498</v>
      </c>
      <c r="AC512">
        <v>173818</v>
      </c>
      <c r="AD512">
        <v>151006</v>
      </c>
      <c r="AE512">
        <v>200173</v>
      </c>
      <c r="AF512">
        <v>179404</v>
      </c>
      <c r="AG512">
        <v>192779</v>
      </c>
      <c r="AH512">
        <v>193022</v>
      </c>
      <c r="AI512">
        <v>120412</v>
      </c>
      <c r="AJ512">
        <v>199724</v>
      </c>
      <c r="AK512">
        <v>177187</v>
      </c>
      <c r="AL512">
        <v>149333</v>
      </c>
      <c r="AM512">
        <v>96995</v>
      </c>
    </row>
    <row r="513" spans="1:39" x14ac:dyDescent="0.3">
      <c r="A513" t="s">
        <v>795</v>
      </c>
      <c r="B513" t="s">
        <v>795</v>
      </c>
      <c r="C513" t="str">
        <f t="shared" si="74"/>
        <v>LPC 14:2</v>
      </c>
      <c r="D513" t="str">
        <f t="shared" si="81"/>
        <v>14:2</v>
      </c>
      <c r="E513" t="str" cm="1">
        <f t="array" ref="E513">_xlfn.TEXTSPLIT(D513,"/")</f>
        <v>14:2</v>
      </c>
      <c r="I513" cm="1">
        <f t="array" ref="I513:J513">IF(ISBLANK(E513), "", VALUE(_xlfn.TEXTSPLIT(E513,":")))</f>
        <v>14</v>
      </c>
      <c r="J513">
        <v>2</v>
      </c>
      <c r="L513" t="str" cm="1">
        <f t="array" ref="L513">IF(ISBLANK(F513), "", VALUE(_xlfn.TEXTSPLIT(F513,":")))</f>
        <v/>
      </c>
      <c r="O513" t="str" cm="1">
        <f t="array" ref="O513">IF(ISBLANK(G513), "", VALUE(_xlfn.TEXTSPLIT(G513,":")))</f>
        <v/>
      </c>
      <c r="Q513" t="str" cm="1">
        <f t="array" ref="Q513">IF(ISBLANK(H513), "", VALUE(_xlfn.TEXTSPLIT(H513,":")))</f>
        <v/>
      </c>
      <c r="S513">
        <f t="shared" si="75"/>
        <v>14</v>
      </c>
      <c r="T513">
        <f t="shared" si="76"/>
        <v>2</v>
      </c>
      <c r="U513">
        <f t="shared" si="77"/>
        <v>0</v>
      </c>
      <c r="V513" t="str">
        <f t="shared" si="78"/>
        <v>:0O</v>
      </c>
      <c r="W513" t="str">
        <f t="shared" si="79"/>
        <v>14:2</v>
      </c>
      <c r="X513" t="str">
        <f t="shared" si="80"/>
        <v>LPC 14:2</v>
      </c>
      <c r="Y513" t="str">
        <f t="shared" si="82"/>
        <v>LPC</v>
      </c>
      <c r="Z513" t="s">
        <v>110</v>
      </c>
      <c r="AA513" t="s">
        <v>796</v>
      </c>
      <c r="AB513">
        <v>350813</v>
      </c>
      <c r="AC513">
        <v>319812</v>
      </c>
      <c r="AD513">
        <v>167373</v>
      </c>
      <c r="AE513">
        <v>262969</v>
      </c>
      <c r="AF513">
        <v>419410</v>
      </c>
      <c r="AG513">
        <v>300600</v>
      </c>
      <c r="AH513">
        <v>161530</v>
      </c>
      <c r="AI513">
        <v>301820</v>
      </c>
      <c r="AJ513">
        <v>224439</v>
      </c>
      <c r="AK513">
        <v>302207</v>
      </c>
      <c r="AL513">
        <v>246870</v>
      </c>
      <c r="AM513">
        <v>204017</v>
      </c>
    </row>
    <row r="514" spans="1:39" x14ac:dyDescent="0.3">
      <c r="A514" s="13" t="s">
        <v>606</v>
      </c>
      <c r="B514" s="13" t="s">
        <v>606</v>
      </c>
      <c r="C514" t="str">
        <f t="shared" si="74"/>
        <v>LPE 11:0</v>
      </c>
      <c r="D514" t="str">
        <f t="shared" si="81"/>
        <v>11:0</v>
      </c>
      <c r="E514" t="str" cm="1">
        <f t="array" ref="E514">_xlfn.TEXTSPLIT(D514,"/")</f>
        <v>11:0</v>
      </c>
      <c r="I514" cm="1">
        <f t="array" ref="I514:J514">IF(ISBLANK(E514), "", VALUE(_xlfn.TEXTSPLIT(E514,":")))</f>
        <v>11</v>
      </c>
      <c r="J514">
        <v>0</v>
      </c>
      <c r="L514" t="str" cm="1">
        <f t="array" ref="L514">IF(ISBLANK(F514), "", VALUE(_xlfn.TEXTSPLIT(F514,":")))</f>
        <v/>
      </c>
      <c r="O514" t="str" cm="1">
        <f t="array" ref="O514">IF(ISBLANK(G514), "", VALUE(_xlfn.TEXTSPLIT(G514,":")))</f>
        <v/>
      </c>
      <c r="Q514" t="str" cm="1">
        <f t="array" ref="Q514">IF(ISBLANK(H514), "", VALUE(_xlfn.TEXTSPLIT(H514,":")))</f>
        <v/>
      </c>
      <c r="S514">
        <f t="shared" si="75"/>
        <v>11</v>
      </c>
      <c r="T514">
        <f t="shared" si="76"/>
        <v>0</v>
      </c>
      <c r="U514">
        <f t="shared" si="77"/>
        <v>0</v>
      </c>
      <c r="V514" t="str">
        <f t="shared" si="78"/>
        <v>:0O</v>
      </c>
      <c r="W514" t="str">
        <f t="shared" si="79"/>
        <v>11:0</v>
      </c>
      <c r="X514" t="str">
        <f t="shared" si="80"/>
        <v>LPE 11:0</v>
      </c>
      <c r="Y514" t="str">
        <f t="shared" si="82"/>
        <v>LPE</v>
      </c>
      <c r="Z514" s="13" t="s">
        <v>88</v>
      </c>
      <c r="AA514" s="13" t="s">
        <v>607</v>
      </c>
      <c r="AB514" s="13">
        <v>485341</v>
      </c>
      <c r="AC514" s="13">
        <v>869712</v>
      </c>
      <c r="AD514" s="13">
        <v>704379</v>
      </c>
      <c r="AE514" s="13">
        <v>602291</v>
      </c>
      <c r="AF514" s="13">
        <v>443294</v>
      </c>
      <c r="AG514" s="13">
        <v>613065</v>
      </c>
      <c r="AH514" s="13">
        <v>661861</v>
      </c>
      <c r="AI514" s="13">
        <v>525105</v>
      </c>
      <c r="AJ514" s="13">
        <v>596644</v>
      </c>
      <c r="AK514" s="13">
        <v>469189</v>
      </c>
      <c r="AL514" s="13">
        <v>508803</v>
      </c>
      <c r="AM514" s="13">
        <v>445973</v>
      </c>
    </row>
    <row r="515" spans="1:39" x14ac:dyDescent="0.3">
      <c r="A515" t="s">
        <v>91</v>
      </c>
      <c r="B515" t="s">
        <v>91</v>
      </c>
      <c r="C515" t="str">
        <f t="shared" si="74"/>
        <v xml:space="preserve"> </v>
      </c>
      <c r="D515" t="str">
        <f t="shared" si="81"/>
        <v/>
      </c>
      <c r="E515" t="e" cm="1">
        <f t="array" ref="E515">_xlfn.TEXTSPLIT(D515,"/")</f>
        <v>#VALUE!</v>
      </c>
      <c r="I515" t="e" cm="1">
        <f t="array" ref="I515">IF(ISBLANK(E515), "", VALUE(_xlfn.TEXTSPLIT(E515,":")))</f>
        <v>#VALUE!</v>
      </c>
      <c r="L515" t="str" cm="1">
        <f t="array" ref="L515">IF(ISBLANK(F515), "", VALUE(_xlfn.TEXTSPLIT(F515,":")))</f>
        <v/>
      </c>
      <c r="O515" t="str" cm="1">
        <f t="array" ref="O515">IF(ISBLANK(G515), "", VALUE(_xlfn.TEXTSPLIT(G515,":")))</f>
        <v/>
      </c>
      <c r="Q515" t="str" cm="1">
        <f t="array" ref="Q515">IF(ISBLANK(H515), "", VALUE(_xlfn.TEXTSPLIT(H515,":")))</f>
        <v/>
      </c>
      <c r="S515" t="e">
        <f t="shared" si="75"/>
        <v>#VALUE!</v>
      </c>
      <c r="T515">
        <f t="shared" si="76"/>
        <v>0</v>
      </c>
      <c r="U515">
        <f t="shared" si="77"/>
        <v>0</v>
      </c>
      <c r="V515" t="str">
        <f t="shared" si="78"/>
        <v>:0O</v>
      </c>
      <c r="W515" t="b">
        <f t="shared" si="79"/>
        <v>0</v>
      </c>
      <c r="X515" t="str">
        <f t="shared" si="80"/>
        <v>LPE 14:0</v>
      </c>
      <c r="Y515" t="str">
        <f t="shared" si="82"/>
        <v/>
      </c>
      <c r="Z515" t="s">
        <v>88</v>
      </c>
      <c r="AA515" t="s">
        <v>92</v>
      </c>
      <c r="AB515">
        <v>1813080</v>
      </c>
      <c r="AC515">
        <v>2906241</v>
      </c>
      <c r="AD515">
        <v>2952975</v>
      </c>
      <c r="AE515">
        <v>2363307</v>
      </c>
      <c r="AF515">
        <v>2000364</v>
      </c>
      <c r="AG515">
        <v>2075205</v>
      </c>
      <c r="AH515">
        <v>2090433</v>
      </c>
      <c r="AI515">
        <v>2155866</v>
      </c>
      <c r="AJ515">
        <v>2116888</v>
      </c>
      <c r="AK515">
        <v>2733263</v>
      </c>
      <c r="AL515">
        <v>2758569</v>
      </c>
      <c r="AM515">
        <v>2888281</v>
      </c>
    </row>
    <row r="516" spans="1:39" x14ac:dyDescent="0.3">
      <c r="A516" t="s">
        <v>624</v>
      </c>
      <c r="B516" t="s">
        <v>624</v>
      </c>
      <c r="C516" t="str">
        <f t="shared" si="74"/>
        <v>LPE 12:0</v>
      </c>
      <c r="D516" t="str">
        <f t="shared" si="81"/>
        <v>12:0</v>
      </c>
      <c r="E516" t="str" cm="1">
        <f t="array" ref="E516">_xlfn.TEXTSPLIT(D516,"/")</f>
        <v>12:0</v>
      </c>
      <c r="I516" cm="1">
        <f t="array" ref="I516:J516">IF(ISBLANK(E516), "", VALUE(_xlfn.TEXTSPLIT(E516,":")))</f>
        <v>12</v>
      </c>
      <c r="J516">
        <v>0</v>
      </c>
      <c r="L516" t="str" cm="1">
        <f t="array" ref="L516">IF(ISBLANK(F516), "", VALUE(_xlfn.TEXTSPLIT(F516,":")))</f>
        <v/>
      </c>
      <c r="O516" t="str" cm="1">
        <f t="array" ref="O516">IF(ISBLANK(G516), "", VALUE(_xlfn.TEXTSPLIT(G516,":")))</f>
        <v/>
      </c>
      <c r="Q516" t="str" cm="1">
        <f t="array" ref="Q516">IF(ISBLANK(H516), "", VALUE(_xlfn.TEXTSPLIT(H516,":")))</f>
        <v/>
      </c>
      <c r="S516">
        <f t="shared" si="75"/>
        <v>12</v>
      </c>
      <c r="T516">
        <f t="shared" si="76"/>
        <v>0</v>
      </c>
      <c r="U516">
        <f t="shared" si="77"/>
        <v>0</v>
      </c>
      <c r="V516" t="str">
        <f t="shared" si="78"/>
        <v>:0O</v>
      </c>
      <c r="W516" t="str">
        <f t="shared" si="79"/>
        <v>12:0</v>
      </c>
      <c r="X516" t="str">
        <f t="shared" si="80"/>
        <v>LPE 12:0</v>
      </c>
      <c r="Y516" t="str">
        <f t="shared" si="82"/>
        <v>LPE</v>
      </c>
      <c r="Z516" t="s">
        <v>88</v>
      </c>
      <c r="AA516" t="s">
        <v>625</v>
      </c>
      <c r="AB516">
        <v>341917</v>
      </c>
      <c r="AC516">
        <v>651502</v>
      </c>
      <c r="AD516">
        <v>409583</v>
      </c>
      <c r="AE516">
        <v>576739</v>
      </c>
      <c r="AF516">
        <v>502597</v>
      </c>
      <c r="AG516">
        <v>556306</v>
      </c>
      <c r="AH516">
        <v>636965</v>
      </c>
      <c r="AI516">
        <v>459998</v>
      </c>
      <c r="AJ516">
        <v>579640</v>
      </c>
      <c r="AK516">
        <v>769602</v>
      </c>
      <c r="AL516">
        <v>895979</v>
      </c>
      <c r="AM516">
        <v>1037635</v>
      </c>
    </row>
    <row r="517" spans="1:39" x14ac:dyDescent="0.3">
      <c r="A517" t="s">
        <v>99</v>
      </c>
      <c r="B517" t="s">
        <v>99</v>
      </c>
      <c r="C517" t="str">
        <f t="shared" si="74"/>
        <v xml:space="preserve"> </v>
      </c>
      <c r="D517" t="str">
        <f t="shared" si="81"/>
        <v/>
      </c>
      <c r="E517" t="e" cm="1">
        <f t="array" ref="E517">_xlfn.TEXTSPLIT(D517,"/")</f>
        <v>#VALUE!</v>
      </c>
      <c r="I517" t="e" cm="1">
        <f t="array" ref="I517">IF(ISBLANK(E517), "", VALUE(_xlfn.TEXTSPLIT(E517,":")))</f>
        <v>#VALUE!</v>
      </c>
      <c r="L517" t="str" cm="1">
        <f t="array" ref="L517">IF(ISBLANK(F517), "", VALUE(_xlfn.TEXTSPLIT(F517,":")))</f>
        <v/>
      </c>
      <c r="O517" t="str" cm="1">
        <f t="array" ref="O517">IF(ISBLANK(G517), "", VALUE(_xlfn.TEXTSPLIT(G517,":")))</f>
        <v/>
      </c>
      <c r="Q517" t="str" cm="1">
        <f t="array" ref="Q517">IF(ISBLANK(H517), "", VALUE(_xlfn.TEXTSPLIT(H517,":")))</f>
        <v/>
      </c>
      <c r="S517" t="e">
        <f t="shared" si="75"/>
        <v>#VALUE!</v>
      </c>
      <c r="T517">
        <f t="shared" si="76"/>
        <v>0</v>
      </c>
      <c r="U517">
        <f t="shared" si="77"/>
        <v>0</v>
      </c>
      <c r="V517" t="str">
        <f t="shared" si="78"/>
        <v>:0O</v>
      </c>
      <c r="W517" t="b">
        <f t="shared" si="79"/>
        <v>0</v>
      </c>
      <c r="X517" t="str">
        <f t="shared" si="80"/>
        <v>LPE 16:0</v>
      </c>
      <c r="Y517" t="str">
        <f t="shared" si="82"/>
        <v/>
      </c>
      <c r="Z517" t="s">
        <v>88</v>
      </c>
      <c r="AA517" t="s">
        <v>100</v>
      </c>
      <c r="AB517">
        <v>5542571</v>
      </c>
      <c r="AC517">
        <v>7521719</v>
      </c>
      <c r="AD517">
        <v>9898835</v>
      </c>
      <c r="AE517">
        <v>6456215</v>
      </c>
      <c r="AF517">
        <v>5524438</v>
      </c>
      <c r="AG517">
        <v>5618838</v>
      </c>
      <c r="AH517">
        <v>5753591</v>
      </c>
      <c r="AI517">
        <v>5899004</v>
      </c>
      <c r="AJ517">
        <v>6065082</v>
      </c>
      <c r="AK517">
        <v>5131530</v>
      </c>
      <c r="AL517">
        <v>5484904</v>
      </c>
      <c r="AM517">
        <v>6249443</v>
      </c>
    </row>
    <row r="518" spans="1:39" x14ac:dyDescent="0.3">
      <c r="A518" t="s">
        <v>606</v>
      </c>
      <c r="B518" t="s">
        <v>606</v>
      </c>
      <c r="C518" t="str">
        <f t="shared" si="74"/>
        <v>LPE 11:0</v>
      </c>
      <c r="D518" t="str">
        <f t="shared" si="81"/>
        <v>11:0</v>
      </c>
      <c r="E518" t="str" cm="1">
        <f t="array" ref="E518">_xlfn.TEXTSPLIT(D518,"/")</f>
        <v>11:0</v>
      </c>
      <c r="I518" cm="1">
        <f t="array" ref="I518:J518">IF(ISBLANK(E518), "", VALUE(_xlfn.TEXTSPLIT(E518,":")))</f>
        <v>11</v>
      </c>
      <c r="J518">
        <v>0</v>
      </c>
      <c r="L518" t="str" cm="1">
        <f t="array" ref="L518">IF(ISBLANK(F518), "", VALUE(_xlfn.TEXTSPLIT(F518,":")))</f>
        <v/>
      </c>
      <c r="O518" t="str" cm="1">
        <f t="array" ref="O518">IF(ISBLANK(G518), "", VALUE(_xlfn.TEXTSPLIT(G518,":")))</f>
        <v/>
      </c>
      <c r="Q518" t="str" cm="1">
        <f t="array" ref="Q518">IF(ISBLANK(H518), "", VALUE(_xlfn.TEXTSPLIT(H518,":")))</f>
        <v/>
      </c>
      <c r="S518">
        <f t="shared" si="75"/>
        <v>11</v>
      </c>
      <c r="T518">
        <f t="shared" si="76"/>
        <v>0</v>
      </c>
      <c r="U518">
        <f t="shared" si="77"/>
        <v>0</v>
      </c>
      <c r="V518" t="str">
        <f t="shared" si="78"/>
        <v>:0O</v>
      </c>
      <c r="W518" t="str">
        <f t="shared" si="79"/>
        <v>11:0</v>
      </c>
      <c r="X518" t="str">
        <f t="shared" si="80"/>
        <v>LPE 11:0</v>
      </c>
      <c r="Y518" t="str">
        <f t="shared" si="82"/>
        <v>LPE</v>
      </c>
      <c r="Z518" t="s">
        <v>88</v>
      </c>
      <c r="AA518" t="s">
        <v>607</v>
      </c>
      <c r="AB518">
        <v>701434</v>
      </c>
      <c r="AC518">
        <v>1207041</v>
      </c>
      <c r="AD518">
        <v>856192</v>
      </c>
      <c r="AE518">
        <v>1467206</v>
      </c>
      <c r="AF518">
        <v>988858</v>
      </c>
      <c r="AG518">
        <v>1144593</v>
      </c>
      <c r="AH518">
        <v>947284</v>
      </c>
      <c r="AI518">
        <v>898446</v>
      </c>
      <c r="AJ518">
        <v>1136367</v>
      </c>
      <c r="AK518">
        <v>1851389</v>
      </c>
      <c r="AL518">
        <v>2065953</v>
      </c>
      <c r="AM518">
        <v>2409352</v>
      </c>
    </row>
    <row r="519" spans="1:39" x14ac:dyDescent="0.3">
      <c r="A519" t="s">
        <v>91</v>
      </c>
      <c r="B519" t="s">
        <v>91</v>
      </c>
      <c r="C519" t="str">
        <f t="shared" si="74"/>
        <v xml:space="preserve"> </v>
      </c>
      <c r="D519" t="str">
        <f t="shared" si="81"/>
        <v/>
      </c>
      <c r="E519" t="e" cm="1">
        <f t="array" ref="E519">_xlfn.TEXTSPLIT(D519,"/")</f>
        <v>#VALUE!</v>
      </c>
      <c r="I519" t="e" cm="1">
        <f t="array" ref="I519">IF(ISBLANK(E519), "", VALUE(_xlfn.TEXTSPLIT(E519,":")))</f>
        <v>#VALUE!</v>
      </c>
      <c r="L519" t="str" cm="1">
        <f t="array" ref="L519">IF(ISBLANK(F519), "", VALUE(_xlfn.TEXTSPLIT(F519,":")))</f>
        <v/>
      </c>
      <c r="O519" t="str" cm="1">
        <f t="array" ref="O519">IF(ISBLANK(G519), "", VALUE(_xlfn.TEXTSPLIT(G519,":")))</f>
        <v/>
      </c>
      <c r="Q519" t="str" cm="1">
        <f t="array" ref="Q519">IF(ISBLANK(H519), "", VALUE(_xlfn.TEXTSPLIT(H519,":")))</f>
        <v/>
      </c>
      <c r="S519" t="e">
        <f t="shared" si="75"/>
        <v>#VALUE!</v>
      </c>
      <c r="T519">
        <f t="shared" si="76"/>
        <v>0</v>
      </c>
      <c r="U519">
        <f t="shared" si="77"/>
        <v>0</v>
      </c>
      <c r="V519" t="str">
        <f t="shared" si="78"/>
        <v>:0O</v>
      </c>
      <c r="W519" t="b">
        <f t="shared" si="79"/>
        <v>0</v>
      </c>
      <c r="X519" t="str">
        <f t="shared" si="80"/>
        <v>LPE 14:0</v>
      </c>
      <c r="Y519" t="str">
        <f t="shared" si="82"/>
        <v/>
      </c>
      <c r="Z519" t="s">
        <v>88</v>
      </c>
      <c r="AA519" t="s">
        <v>92</v>
      </c>
      <c r="AB519">
        <v>3826204</v>
      </c>
      <c r="AC519">
        <v>5757660</v>
      </c>
      <c r="AD519">
        <v>5763865</v>
      </c>
      <c r="AE519">
        <v>4695406</v>
      </c>
      <c r="AF519">
        <v>4177062</v>
      </c>
      <c r="AG519">
        <v>4290807</v>
      </c>
      <c r="AH519">
        <v>4360258</v>
      </c>
      <c r="AI519">
        <v>4108837</v>
      </c>
      <c r="AJ519">
        <v>4398676</v>
      </c>
      <c r="AK519">
        <v>5363830</v>
      </c>
      <c r="AL519">
        <v>5515198</v>
      </c>
      <c r="AM519">
        <v>6216203</v>
      </c>
    </row>
    <row r="520" spans="1:39" x14ac:dyDescent="0.3">
      <c r="A520" t="s">
        <v>739</v>
      </c>
      <c r="B520" t="s">
        <v>739</v>
      </c>
      <c r="C520" t="str">
        <f t="shared" si="74"/>
        <v>LPE 18:0</v>
      </c>
      <c r="D520" t="str">
        <f t="shared" si="81"/>
        <v>18:0</v>
      </c>
      <c r="E520" t="str" cm="1">
        <f t="array" ref="E520">_xlfn.TEXTSPLIT(D520,"/")</f>
        <v>18:0</v>
      </c>
      <c r="I520" cm="1">
        <f t="array" ref="I520:J520">IF(ISBLANK(E520), "", VALUE(_xlfn.TEXTSPLIT(E520,":")))</f>
        <v>18</v>
      </c>
      <c r="J520">
        <v>0</v>
      </c>
      <c r="L520" t="str" cm="1">
        <f t="array" ref="L520">IF(ISBLANK(F520), "", VALUE(_xlfn.TEXTSPLIT(F520,":")))</f>
        <v/>
      </c>
      <c r="O520" t="str" cm="1">
        <f t="array" ref="O520">IF(ISBLANK(G520), "", VALUE(_xlfn.TEXTSPLIT(G520,":")))</f>
        <v/>
      </c>
      <c r="Q520" t="str" cm="1">
        <f t="array" ref="Q520">IF(ISBLANK(H520), "", VALUE(_xlfn.TEXTSPLIT(H520,":")))</f>
        <v/>
      </c>
      <c r="S520">
        <f t="shared" si="75"/>
        <v>18</v>
      </c>
      <c r="T520">
        <f t="shared" si="76"/>
        <v>0</v>
      </c>
      <c r="U520">
        <f t="shared" si="77"/>
        <v>0</v>
      </c>
      <c r="V520" t="str">
        <f t="shared" si="78"/>
        <v>:0O</v>
      </c>
      <c r="W520" t="str">
        <f t="shared" si="79"/>
        <v>18:0</v>
      </c>
      <c r="X520" t="str">
        <f t="shared" si="80"/>
        <v>LPE 18:0</v>
      </c>
      <c r="Y520" t="str">
        <f t="shared" si="82"/>
        <v>LPE</v>
      </c>
      <c r="Z520" t="s">
        <v>88</v>
      </c>
      <c r="AA520" t="s">
        <v>740</v>
      </c>
      <c r="AB520">
        <v>565040</v>
      </c>
      <c r="AC520">
        <v>704022</v>
      </c>
      <c r="AD520">
        <v>628274</v>
      </c>
      <c r="AE520">
        <v>679950</v>
      </c>
      <c r="AF520">
        <v>658733</v>
      </c>
      <c r="AG520">
        <v>660951</v>
      </c>
      <c r="AH520">
        <v>671187</v>
      </c>
      <c r="AI520">
        <v>545357</v>
      </c>
      <c r="AJ520">
        <v>874537</v>
      </c>
      <c r="AK520">
        <v>649237</v>
      </c>
      <c r="AL520">
        <v>661270</v>
      </c>
      <c r="AM520">
        <v>495558</v>
      </c>
    </row>
    <row r="521" spans="1:39" x14ac:dyDescent="0.3">
      <c r="A521" t="s">
        <v>733</v>
      </c>
      <c r="B521" t="s">
        <v>733</v>
      </c>
      <c r="C521" t="str">
        <f t="shared" si="74"/>
        <v xml:space="preserve"> </v>
      </c>
      <c r="D521" t="str">
        <f t="shared" si="81"/>
        <v/>
      </c>
      <c r="E521" t="e" cm="1">
        <f t="array" ref="E521">_xlfn.TEXTSPLIT(D521,"/")</f>
        <v>#VALUE!</v>
      </c>
      <c r="I521" t="e" cm="1">
        <f t="array" ref="I521">IF(ISBLANK(E521), "", VALUE(_xlfn.TEXTSPLIT(E521,":")))</f>
        <v>#VALUE!</v>
      </c>
      <c r="L521" t="str" cm="1">
        <f t="array" ref="L521">IF(ISBLANK(F521), "", VALUE(_xlfn.TEXTSPLIT(F521,":")))</f>
        <v/>
      </c>
      <c r="O521" t="str" cm="1">
        <f t="array" ref="O521">IF(ISBLANK(G521), "", VALUE(_xlfn.TEXTSPLIT(G521,":")))</f>
        <v/>
      </c>
      <c r="Q521" t="str" cm="1">
        <f t="array" ref="Q521">IF(ISBLANK(H521), "", VALUE(_xlfn.TEXTSPLIT(H521,":")))</f>
        <v/>
      </c>
      <c r="S521" t="e">
        <f t="shared" si="75"/>
        <v>#VALUE!</v>
      </c>
      <c r="T521">
        <f t="shared" si="76"/>
        <v>0</v>
      </c>
      <c r="U521">
        <f t="shared" si="77"/>
        <v>0</v>
      </c>
      <c r="V521" t="str">
        <f t="shared" si="78"/>
        <v>:0O</v>
      </c>
      <c r="W521" t="b">
        <f t="shared" si="79"/>
        <v>0</v>
      </c>
      <c r="X521" t="str">
        <f t="shared" si="80"/>
        <v>LPE 18:1</v>
      </c>
      <c r="Y521" t="str">
        <f t="shared" si="82"/>
        <v/>
      </c>
      <c r="Z521" t="s">
        <v>88</v>
      </c>
      <c r="AA521" t="s">
        <v>734</v>
      </c>
      <c r="AB521">
        <v>647157</v>
      </c>
      <c r="AC521">
        <v>944105</v>
      </c>
      <c r="AD521">
        <v>793921</v>
      </c>
      <c r="AE521">
        <v>791560</v>
      </c>
      <c r="AF521">
        <v>793239</v>
      </c>
      <c r="AG521">
        <v>851810</v>
      </c>
      <c r="AH521">
        <v>818823</v>
      </c>
      <c r="AI521">
        <v>613254</v>
      </c>
      <c r="AJ521">
        <v>823085</v>
      </c>
      <c r="AK521">
        <v>806941</v>
      </c>
      <c r="AL521">
        <v>795977</v>
      </c>
      <c r="AM521">
        <v>769389</v>
      </c>
    </row>
    <row r="522" spans="1:39" x14ac:dyDescent="0.3">
      <c r="A522" t="s">
        <v>95</v>
      </c>
      <c r="B522" t="s">
        <v>95</v>
      </c>
      <c r="C522" t="str">
        <f t="shared" si="74"/>
        <v xml:space="preserve"> </v>
      </c>
      <c r="D522" t="str">
        <f t="shared" si="81"/>
        <v/>
      </c>
      <c r="E522" t="e" cm="1">
        <f t="array" ref="E522">_xlfn.TEXTSPLIT(D522,"/")</f>
        <v>#VALUE!</v>
      </c>
      <c r="I522" t="e" cm="1">
        <f t="array" ref="I522">IF(ISBLANK(E522), "", VALUE(_xlfn.TEXTSPLIT(E522,":")))</f>
        <v>#VALUE!</v>
      </c>
      <c r="L522" t="str" cm="1">
        <f t="array" ref="L522">IF(ISBLANK(F522), "", VALUE(_xlfn.TEXTSPLIT(F522,":")))</f>
        <v/>
      </c>
      <c r="O522" t="str" cm="1">
        <f t="array" ref="O522">IF(ISBLANK(G522), "", VALUE(_xlfn.TEXTSPLIT(G522,":")))</f>
        <v/>
      </c>
      <c r="Q522" t="str" cm="1">
        <f t="array" ref="Q522">IF(ISBLANK(H522), "", VALUE(_xlfn.TEXTSPLIT(H522,":")))</f>
        <v/>
      </c>
      <c r="S522" t="e">
        <f t="shared" si="75"/>
        <v>#VALUE!</v>
      </c>
      <c r="T522">
        <f t="shared" si="76"/>
        <v>0</v>
      </c>
      <c r="U522">
        <f t="shared" si="77"/>
        <v>0</v>
      </c>
      <c r="V522" t="str">
        <f t="shared" si="78"/>
        <v>:0O</v>
      </c>
      <c r="W522" t="b">
        <f t="shared" si="79"/>
        <v>0</v>
      </c>
      <c r="X522" t="str">
        <f t="shared" si="80"/>
        <v>LPE 15:0</v>
      </c>
      <c r="Y522" t="str">
        <f t="shared" si="82"/>
        <v/>
      </c>
      <c r="Z522" t="s">
        <v>88</v>
      </c>
      <c r="AA522" t="s">
        <v>96</v>
      </c>
      <c r="AB522">
        <v>9551321</v>
      </c>
      <c r="AC522">
        <v>20168420</v>
      </c>
      <c r="AD522">
        <v>27142340</v>
      </c>
      <c r="AE522">
        <v>16938588</v>
      </c>
      <c r="AF522">
        <v>10708121</v>
      </c>
      <c r="AG522">
        <v>13128493</v>
      </c>
      <c r="AH522">
        <v>12581758</v>
      </c>
      <c r="AI522">
        <v>10619491</v>
      </c>
      <c r="AJ522">
        <v>11017074</v>
      </c>
      <c r="AK522">
        <v>10887475</v>
      </c>
      <c r="AL522">
        <v>12339776</v>
      </c>
      <c r="AM522">
        <v>16629987</v>
      </c>
    </row>
    <row r="523" spans="1:39" x14ac:dyDescent="0.3">
      <c r="A523" t="s">
        <v>642</v>
      </c>
      <c r="B523" t="s">
        <v>642</v>
      </c>
      <c r="C523" t="str">
        <f t="shared" si="74"/>
        <v>LPE 13:0</v>
      </c>
      <c r="D523" t="str">
        <f t="shared" si="81"/>
        <v>13:0</v>
      </c>
      <c r="E523" t="str" cm="1">
        <f t="array" ref="E523">_xlfn.TEXTSPLIT(D523,"/")</f>
        <v>13:0</v>
      </c>
      <c r="I523" cm="1">
        <f t="array" ref="I523:J523">IF(ISBLANK(E523), "", VALUE(_xlfn.TEXTSPLIT(E523,":")))</f>
        <v>13</v>
      </c>
      <c r="J523">
        <v>0</v>
      </c>
      <c r="L523" t="str" cm="1">
        <f t="array" ref="L523">IF(ISBLANK(F523), "", VALUE(_xlfn.TEXTSPLIT(F523,":")))</f>
        <v/>
      </c>
      <c r="O523" t="str" cm="1">
        <f t="array" ref="O523">IF(ISBLANK(G523), "", VALUE(_xlfn.TEXTSPLIT(G523,":")))</f>
        <v/>
      </c>
      <c r="Q523" t="str" cm="1">
        <f t="array" ref="Q523">IF(ISBLANK(H523), "", VALUE(_xlfn.TEXTSPLIT(H523,":")))</f>
        <v/>
      </c>
      <c r="S523">
        <f t="shared" si="75"/>
        <v>13</v>
      </c>
      <c r="T523">
        <f t="shared" si="76"/>
        <v>0</v>
      </c>
      <c r="U523">
        <f t="shared" si="77"/>
        <v>0</v>
      </c>
      <c r="V523" t="str">
        <f t="shared" si="78"/>
        <v>:0O</v>
      </c>
      <c r="W523" t="str">
        <f t="shared" si="79"/>
        <v>13:0</v>
      </c>
      <c r="X523" t="str">
        <f t="shared" si="80"/>
        <v>LPE 13:0</v>
      </c>
      <c r="Y523" t="str">
        <f t="shared" si="82"/>
        <v>LPE</v>
      </c>
      <c r="Z523" t="s">
        <v>88</v>
      </c>
      <c r="AA523" t="s">
        <v>87</v>
      </c>
      <c r="AB523">
        <v>11643102</v>
      </c>
      <c r="AC523">
        <v>21444909</v>
      </c>
      <c r="AD523">
        <v>16472250</v>
      </c>
      <c r="AE523">
        <v>16449371</v>
      </c>
      <c r="AF523">
        <v>13660306</v>
      </c>
      <c r="AG523">
        <v>14270359</v>
      </c>
      <c r="AH523">
        <v>14196585</v>
      </c>
      <c r="AI523">
        <v>13628543</v>
      </c>
      <c r="AJ523">
        <v>13998049</v>
      </c>
      <c r="AK523">
        <v>20817347</v>
      </c>
      <c r="AL523">
        <v>21846261</v>
      </c>
      <c r="AM523">
        <v>24764377</v>
      </c>
    </row>
    <row r="524" spans="1:39" x14ac:dyDescent="0.3">
      <c r="A524" t="s">
        <v>95</v>
      </c>
      <c r="B524" t="s">
        <v>95</v>
      </c>
      <c r="C524" t="str">
        <f t="shared" si="74"/>
        <v xml:space="preserve"> </v>
      </c>
      <c r="D524" t="str">
        <f t="shared" si="81"/>
        <v/>
      </c>
      <c r="E524" t="e" cm="1">
        <f t="array" ref="E524">_xlfn.TEXTSPLIT(D524,"/")</f>
        <v>#VALUE!</v>
      </c>
      <c r="I524" t="e" cm="1">
        <f t="array" ref="I524">IF(ISBLANK(E524), "", VALUE(_xlfn.TEXTSPLIT(E524,":")))</f>
        <v>#VALUE!</v>
      </c>
      <c r="L524" t="str" cm="1">
        <f t="array" ref="L524">IF(ISBLANK(F524), "", VALUE(_xlfn.TEXTSPLIT(F524,":")))</f>
        <v/>
      </c>
      <c r="O524" t="str" cm="1">
        <f t="array" ref="O524">IF(ISBLANK(G524), "", VALUE(_xlfn.TEXTSPLIT(G524,":")))</f>
        <v/>
      </c>
      <c r="Q524" t="str" cm="1">
        <f t="array" ref="Q524">IF(ISBLANK(H524), "", VALUE(_xlfn.TEXTSPLIT(H524,":")))</f>
        <v/>
      </c>
      <c r="S524" t="e">
        <f t="shared" si="75"/>
        <v>#VALUE!</v>
      </c>
      <c r="T524">
        <f t="shared" si="76"/>
        <v>0</v>
      </c>
      <c r="U524">
        <f t="shared" si="77"/>
        <v>0</v>
      </c>
      <c r="V524" t="str">
        <f t="shared" si="78"/>
        <v>:0O</v>
      </c>
      <c r="W524" t="b">
        <f t="shared" si="79"/>
        <v>0</v>
      </c>
      <c r="X524" t="str">
        <f t="shared" si="80"/>
        <v>LPE 15:0</v>
      </c>
      <c r="Y524" t="str">
        <f t="shared" si="82"/>
        <v/>
      </c>
      <c r="Z524" t="s">
        <v>88</v>
      </c>
      <c r="AA524" t="s">
        <v>96</v>
      </c>
      <c r="AB524">
        <v>58618490</v>
      </c>
      <c r="AC524">
        <v>108453038</v>
      </c>
      <c r="AD524">
        <v>94643914</v>
      </c>
      <c r="AE524">
        <v>62803255</v>
      </c>
      <c r="AF524">
        <v>59453256</v>
      </c>
      <c r="AG524">
        <v>59995837</v>
      </c>
      <c r="AH524">
        <v>51404236</v>
      </c>
      <c r="AI524">
        <v>57513618</v>
      </c>
      <c r="AJ524">
        <v>52348228</v>
      </c>
      <c r="AK524">
        <v>61295597</v>
      </c>
      <c r="AL524">
        <v>64810390</v>
      </c>
      <c r="AM524">
        <v>68450769</v>
      </c>
    </row>
    <row r="525" spans="1:39" x14ac:dyDescent="0.3">
      <c r="A525" t="s">
        <v>95</v>
      </c>
      <c r="B525" t="s">
        <v>95</v>
      </c>
      <c r="C525" t="str">
        <f t="shared" si="74"/>
        <v xml:space="preserve"> </v>
      </c>
      <c r="D525" t="str">
        <f t="shared" si="81"/>
        <v/>
      </c>
      <c r="E525" t="e" cm="1">
        <f t="array" ref="E525">_xlfn.TEXTSPLIT(D525,"/")</f>
        <v>#VALUE!</v>
      </c>
      <c r="I525" t="e" cm="1">
        <f t="array" ref="I525">IF(ISBLANK(E525), "", VALUE(_xlfn.TEXTSPLIT(E525,":")))</f>
        <v>#VALUE!</v>
      </c>
      <c r="L525" t="str" cm="1">
        <f t="array" ref="L525">IF(ISBLANK(F525), "", VALUE(_xlfn.TEXTSPLIT(F525,":")))</f>
        <v/>
      </c>
      <c r="O525" t="str" cm="1">
        <f t="array" ref="O525">IF(ISBLANK(G525), "", VALUE(_xlfn.TEXTSPLIT(G525,":")))</f>
        <v/>
      </c>
      <c r="Q525" t="str" cm="1">
        <f t="array" ref="Q525">IF(ISBLANK(H525), "", VALUE(_xlfn.TEXTSPLIT(H525,":")))</f>
        <v/>
      </c>
      <c r="S525" t="e">
        <f t="shared" si="75"/>
        <v>#VALUE!</v>
      </c>
      <c r="T525">
        <f t="shared" si="76"/>
        <v>0</v>
      </c>
      <c r="U525">
        <f t="shared" si="77"/>
        <v>0</v>
      </c>
      <c r="V525" t="str">
        <f t="shared" si="78"/>
        <v>:0O</v>
      </c>
      <c r="W525" t="b">
        <f t="shared" si="79"/>
        <v>0</v>
      </c>
      <c r="X525" t="str">
        <f t="shared" si="80"/>
        <v>LPE 15:0</v>
      </c>
      <c r="Y525" t="str">
        <f t="shared" si="82"/>
        <v/>
      </c>
      <c r="Z525" t="s">
        <v>88</v>
      </c>
      <c r="AA525" t="s">
        <v>96</v>
      </c>
      <c r="AB525">
        <v>12766700</v>
      </c>
      <c r="AC525">
        <v>18538323</v>
      </c>
      <c r="AD525">
        <v>21239099</v>
      </c>
      <c r="AE525">
        <v>16732633</v>
      </c>
      <c r="AF525">
        <v>14180859</v>
      </c>
      <c r="AG525">
        <v>14955258</v>
      </c>
      <c r="AH525">
        <v>13618135</v>
      </c>
      <c r="AI525">
        <v>13631788</v>
      </c>
      <c r="AJ525">
        <v>13278687</v>
      </c>
      <c r="AK525">
        <v>15522800</v>
      </c>
      <c r="AL525">
        <v>16113838</v>
      </c>
      <c r="AM525">
        <v>18515775</v>
      </c>
    </row>
    <row r="526" spans="1:39" x14ac:dyDescent="0.3">
      <c r="A526" t="s">
        <v>624</v>
      </c>
      <c r="B526" t="s">
        <v>624</v>
      </c>
      <c r="C526" t="str">
        <f t="shared" si="74"/>
        <v>LPE 12:0</v>
      </c>
      <c r="D526" t="str">
        <f t="shared" si="81"/>
        <v>12:0</v>
      </c>
      <c r="E526" t="str" cm="1">
        <f t="array" ref="E526">_xlfn.TEXTSPLIT(D526,"/")</f>
        <v>12:0</v>
      </c>
      <c r="I526" cm="1">
        <f t="array" ref="I526:J526">IF(ISBLANK(E526), "", VALUE(_xlfn.TEXTSPLIT(E526,":")))</f>
        <v>12</v>
      </c>
      <c r="J526">
        <v>0</v>
      </c>
      <c r="L526" t="str" cm="1">
        <f t="array" ref="L526">IF(ISBLANK(F526), "", VALUE(_xlfn.TEXTSPLIT(F526,":")))</f>
        <v/>
      </c>
      <c r="O526" t="str" cm="1">
        <f t="array" ref="O526">IF(ISBLANK(G526), "", VALUE(_xlfn.TEXTSPLIT(G526,":")))</f>
        <v/>
      </c>
      <c r="Q526" t="str" cm="1">
        <f t="array" ref="Q526">IF(ISBLANK(H526), "", VALUE(_xlfn.TEXTSPLIT(H526,":")))</f>
        <v/>
      </c>
      <c r="S526">
        <f t="shared" si="75"/>
        <v>12</v>
      </c>
      <c r="T526">
        <f t="shared" si="76"/>
        <v>0</v>
      </c>
      <c r="U526">
        <f t="shared" si="77"/>
        <v>0</v>
      </c>
      <c r="V526" t="str">
        <f t="shared" si="78"/>
        <v>:0O</v>
      </c>
      <c r="W526" t="str">
        <f t="shared" si="79"/>
        <v>12:0</v>
      </c>
      <c r="X526" t="str">
        <f t="shared" si="80"/>
        <v>LPE 12:0</v>
      </c>
      <c r="Y526" t="str">
        <f t="shared" si="82"/>
        <v>LPE</v>
      </c>
      <c r="Z526" t="s">
        <v>88</v>
      </c>
      <c r="AA526" t="s">
        <v>625</v>
      </c>
      <c r="AB526">
        <v>215374</v>
      </c>
      <c r="AC526">
        <v>291272</v>
      </c>
      <c r="AD526">
        <v>231248</v>
      </c>
      <c r="AE526">
        <v>314208</v>
      </c>
      <c r="AF526">
        <v>305212</v>
      </c>
      <c r="AG526">
        <v>280437</v>
      </c>
      <c r="AH526">
        <v>331741</v>
      </c>
      <c r="AI526">
        <v>239065</v>
      </c>
      <c r="AJ526">
        <v>243474</v>
      </c>
      <c r="AK526">
        <v>491905</v>
      </c>
      <c r="AL526">
        <v>487154</v>
      </c>
      <c r="AM526">
        <v>612170</v>
      </c>
    </row>
    <row r="527" spans="1:39" x14ac:dyDescent="0.3">
      <c r="A527" t="s">
        <v>677</v>
      </c>
      <c r="B527" t="s">
        <v>677</v>
      </c>
      <c r="C527" t="str">
        <f t="shared" si="74"/>
        <v>LPE 15:1</v>
      </c>
      <c r="D527" t="str">
        <f t="shared" si="81"/>
        <v>15:1</v>
      </c>
      <c r="E527" t="str" cm="1">
        <f t="array" ref="E527">_xlfn.TEXTSPLIT(D527,"/")</f>
        <v>15:1</v>
      </c>
      <c r="I527" cm="1">
        <f t="array" ref="I527:J527">IF(ISBLANK(E527), "", VALUE(_xlfn.TEXTSPLIT(E527,":")))</f>
        <v>15</v>
      </c>
      <c r="J527">
        <v>1</v>
      </c>
      <c r="L527" t="str" cm="1">
        <f t="array" ref="L527">IF(ISBLANK(F527), "", VALUE(_xlfn.TEXTSPLIT(F527,":")))</f>
        <v/>
      </c>
      <c r="O527" t="str" cm="1">
        <f t="array" ref="O527">IF(ISBLANK(G527), "", VALUE(_xlfn.TEXTSPLIT(G527,":")))</f>
        <v/>
      </c>
      <c r="Q527" t="str" cm="1">
        <f t="array" ref="Q527">IF(ISBLANK(H527), "", VALUE(_xlfn.TEXTSPLIT(H527,":")))</f>
        <v/>
      </c>
      <c r="S527">
        <f t="shared" si="75"/>
        <v>15</v>
      </c>
      <c r="T527">
        <f t="shared" si="76"/>
        <v>1</v>
      </c>
      <c r="U527">
        <f t="shared" si="77"/>
        <v>0</v>
      </c>
      <c r="V527" t="str">
        <f t="shared" si="78"/>
        <v>:0O</v>
      </c>
      <c r="W527" t="str">
        <f t="shared" si="79"/>
        <v>15:1</v>
      </c>
      <c r="X527" t="str">
        <f t="shared" si="80"/>
        <v>LPE 15:1</v>
      </c>
      <c r="Y527" t="str">
        <f t="shared" si="82"/>
        <v>LPE</v>
      </c>
      <c r="Z527" t="s">
        <v>88</v>
      </c>
      <c r="AA527" t="s">
        <v>678</v>
      </c>
      <c r="AB527">
        <v>11156</v>
      </c>
      <c r="AC527">
        <v>52702</v>
      </c>
      <c r="AD527">
        <v>28066</v>
      </c>
      <c r="AE527">
        <v>4438</v>
      </c>
      <c r="AF527">
        <v>21074</v>
      </c>
      <c r="AG527">
        <v>3780</v>
      </c>
      <c r="AH527">
        <v>0</v>
      </c>
      <c r="AI527">
        <v>13877</v>
      </c>
      <c r="AJ527">
        <v>0</v>
      </c>
      <c r="AK527">
        <v>4747</v>
      </c>
      <c r="AL527">
        <v>11813</v>
      </c>
      <c r="AM527">
        <v>36805</v>
      </c>
    </row>
    <row r="528" spans="1:39" x14ac:dyDescent="0.3">
      <c r="A528" s="13" t="s">
        <v>787</v>
      </c>
      <c r="B528" s="13" t="s">
        <v>787</v>
      </c>
      <c r="C528" t="str">
        <f t="shared" si="74"/>
        <v>LPS 17:2</v>
      </c>
      <c r="D528" t="str">
        <f t="shared" si="81"/>
        <v>17:2</v>
      </c>
      <c r="E528" t="str" cm="1">
        <f t="array" ref="E528">_xlfn.TEXTSPLIT(D528,"/")</f>
        <v>17:2</v>
      </c>
      <c r="I528" cm="1">
        <f t="array" ref="I528:J528">IF(ISBLANK(E528), "", VALUE(_xlfn.TEXTSPLIT(E528,":")))</f>
        <v>17</v>
      </c>
      <c r="J528">
        <v>2</v>
      </c>
      <c r="L528" t="str" cm="1">
        <f t="array" ref="L528">IF(ISBLANK(F528), "", VALUE(_xlfn.TEXTSPLIT(F528,":")))</f>
        <v/>
      </c>
      <c r="O528" t="str" cm="1">
        <f t="array" ref="O528">IF(ISBLANK(G528), "", VALUE(_xlfn.TEXTSPLIT(G528,":")))</f>
        <v/>
      </c>
      <c r="Q528" t="str" cm="1">
        <f t="array" ref="Q528">IF(ISBLANK(H528), "", VALUE(_xlfn.TEXTSPLIT(H528,":")))</f>
        <v/>
      </c>
      <c r="S528">
        <f t="shared" si="75"/>
        <v>17</v>
      </c>
      <c r="T528">
        <f t="shared" si="76"/>
        <v>2</v>
      </c>
      <c r="U528">
        <f t="shared" si="77"/>
        <v>0</v>
      </c>
      <c r="V528" t="str">
        <f t="shared" si="78"/>
        <v>:0O</v>
      </c>
      <c r="W528" t="str">
        <f t="shared" si="79"/>
        <v>17:2</v>
      </c>
      <c r="X528" t="str">
        <f t="shared" si="80"/>
        <v>LPS 17:2</v>
      </c>
      <c r="Y528" t="str">
        <f t="shared" si="82"/>
        <v>LPS</v>
      </c>
      <c r="Z528" s="13" t="s">
        <v>103</v>
      </c>
      <c r="AA528" s="13" t="s">
        <v>788</v>
      </c>
      <c r="AB528" s="13">
        <v>272095</v>
      </c>
      <c r="AC528" s="13">
        <v>689704</v>
      </c>
      <c r="AD528" s="13">
        <v>977965</v>
      </c>
      <c r="AE528" s="13">
        <v>643524</v>
      </c>
      <c r="AF528" s="13">
        <v>139878</v>
      </c>
      <c r="AG528" s="13">
        <v>357378</v>
      </c>
      <c r="AH528" s="13">
        <v>302789</v>
      </c>
      <c r="AI528" s="13">
        <v>296633</v>
      </c>
      <c r="AJ528" s="13">
        <v>334108</v>
      </c>
      <c r="AK528" s="13">
        <v>251384</v>
      </c>
      <c r="AL528" s="13">
        <v>396620</v>
      </c>
      <c r="AM528" s="13">
        <v>611106</v>
      </c>
    </row>
    <row r="529" spans="1:39" x14ac:dyDescent="0.3">
      <c r="A529" s="13" t="s">
        <v>728</v>
      </c>
      <c r="B529" s="13" t="s">
        <v>728</v>
      </c>
      <c r="C529" t="str">
        <f t="shared" si="74"/>
        <v>LPS 15:2</v>
      </c>
      <c r="D529" t="str">
        <f t="shared" si="81"/>
        <v>15:2</v>
      </c>
      <c r="E529" t="str" cm="1">
        <f t="array" ref="E529">_xlfn.TEXTSPLIT(D529,"/")</f>
        <v>15:2</v>
      </c>
      <c r="I529" cm="1">
        <f t="array" ref="I529:J529">IF(ISBLANK(E529), "", VALUE(_xlfn.TEXTSPLIT(E529,":")))</f>
        <v>15</v>
      </c>
      <c r="J529">
        <v>2</v>
      </c>
      <c r="L529" t="str" cm="1">
        <f t="array" ref="L529">IF(ISBLANK(F529), "", VALUE(_xlfn.TEXTSPLIT(F529,":")))</f>
        <v/>
      </c>
      <c r="O529" t="str" cm="1">
        <f t="array" ref="O529">IF(ISBLANK(G529), "", VALUE(_xlfn.TEXTSPLIT(G529,":")))</f>
        <v/>
      </c>
      <c r="Q529" t="str" cm="1">
        <f t="array" ref="Q529">IF(ISBLANK(H529), "", VALUE(_xlfn.TEXTSPLIT(H529,":")))</f>
        <v/>
      </c>
      <c r="S529">
        <f t="shared" si="75"/>
        <v>15</v>
      </c>
      <c r="T529">
        <f t="shared" si="76"/>
        <v>2</v>
      </c>
      <c r="U529">
        <f t="shared" si="77"/>
        <v>0</v>
      </c>
      <c r="V529" t="str">
        <f t="shared" si="78"/>
        <v>:0O</v>
      </c>
      <c r="W529" t="str">
        <f t="shared" si="79"/>
        <v>15:2</v>
      </c>
      <c r="X529" t="str">
        <f t="shared" si="80"/>
        <v>LPS 15:2</v>
      </c>
      <c r="Y529" t="str">
        <f t="shared" si="82"/>
        <v>LPS</v>
      </c>
      <c r="Z529" s="13" t="s">
        <v>103</v>
      </c>
      <c r="AA529" s="13" t="s">
        <v>729</v>
      </c>
      <c r="AB529" s="13">
        <v>297589</v>
      </c>
      <c r="AC529" s="13">
        <v>557267</v>
      </c>
      <c r="AD529" s="13">
        <v>385629</v>
      </c>
      <c r="AE529" s="13">
        <v>462993</v>
      </c>
      <c r="AF529" s="13">
        <v>151821</v>
      </c>
      <c r="AG529" s="13">
        <v>325729</v>
      </c>
      <c r="AH529" s="13">
        <v>323730</v>
      </c>
      <c r="AI529" s="13">
        <v>297688</v>
      </c>
      <c r="AJ529" s="13">
        <v>163513</v>
      </c>
      <c r="AK529" s="13">
        <v>311462</v>
      </c>
      <c r="AL529" s="13">
        <v>567812</v>
      </c>
      <c r="AM529" s="13">
        <v>746250</v>
      </c>
    </row>
    <row r="530" spans="1:39" x14ac:dyDescent="0.3">
      <c r="A530" s="13" t="s">
        <v>754</v>
      </c>
      <c r="B530" s="13" t="s">
        <v>754</v>
      </c>
      <c r="C530" t="str">
        <f t="shared" si="74"/>
        <v>LPS 16:2</v>
      </c>
      <c r="D530" t="str">
        <f t="shared" si="81"/>
        <v>16:2</v>
      </c>
      <c r="E530" t="str" cm="1">
        <f t="array" ref="E530">_xlfn.TEXTSPLIT(D530,"/")</f>
        <v>16:2</v>
      </c>
      <c r="I530" cm="1">
        <f t="array" ref="I530:J530">IF(ISBLANK(E530), "", VALUE(_xlfn.TEXTSPLIT(E530,":")))</f>
        <v>16</v>
      </c>
      <c r="J530">
        <v>2</v>
      </c>
      <c r="L530" t="str" cm="1">
        <f t="array" ref="L530">IF(ISBLANK(F530), "", VALUE(_xlfn.TEXTSPLIT(F530,":")))</f>
        <v/>
      </c>
      <c r="O530" t="str" cm="1">
        <f t="array" ref="O530">IF(ISBLANK(G530), "", VALUE(_xlfn.TEXTSPLIT(G530,":")))</f>
        <v/>
      </c>
      <c r="Q530" t="str" cm="1">
        <f t="array" ref="Q530">IF(ISBLANK(H530), "", VALUE(_xlfn.TEXTSPLIT(H530,":")))</f>
        <v/>
      </c>
      <c r="S530">
        <f t="shared" si="75"/>
        <v>16</v>
      </c>
      <c r="T530">
        <f t="shared" si="76"/>
        <v>2</v>
      </c>
      <c r="U530">
        <f t="shared" si="77"/>
        <v>0</v>
      </c>
      <c r="V530" t="str">
        <f t="shared" si="78"/>
        <v>:0O</v>
      </c>
      <c r="W530" t="str">
        <f t="shared" si="79"/>
        <v>16:2</v>
      </c>
      <c r="X530" t="str">
        <f t="shared" si="80"/>
        <v>LPS 16:2</v>
      </c>
      <c r="Y530" t="str">
        <f t="shared" si="82"/>
        <v>LPS</v>
      </c>
      <c r="Z530" s="13" t="s">
        <v>103</v>
      </c>
      <c r="AA530" s="13" t="s">
        <v>755</v>
      </c>
      <c r="AB530" s="13">
        <v>48547</v>
      </c>
      <c r="AC530" s="13">
        <v>189397</v>
      </c>
      <c r="AD530" s="13">
        <v>182465</v>
      </c>
      <c r="AE530" s="13">
        <v>155212</v>
      </c>
      <c r="AF530" s="13">
        <v>104608</v>
      </c>
      <c r="AG530" s="13">
        <v>76989</v>
      </c>
      <c r="AH530" s="13">
        <v>123416</v>
      </c>
      <c r="AI530" s="13">
        <v>103817</v>
      </c>
      <c r="AJ530" s="13">
        <v>103059</v>
      </c>
      <c r="AK530" s="13">
        <v>125597</v>
      </c>
      <c r="AL530" s="13">
        <v>157147</v>
      </c>
      <c r="AM530" s="13">
        <v>228608</v>
      </c>
    </row>
    <row r="531" spans="1:39" x14ac:dyDescent="0.3">
      <c r="A531" s="13" t="s">
        <v>787</v>
      </c>
      <c r="B531" s="13" t="s">
        <v>787</v>
      </c>
      <c r="C531" t="str">
        <f t="shared" si="74"/>
        <v>LPS 17:2</v>
      </c>
      <c r="D531" t="str">
        <f t="shared" si="81"/>
        <v>17:2</v>
      </c>
      <c r="E531" t="str" cm="1">
        <f t="array" ref="E531">_xlfn.TEXTSPLIT(D531,"/")</f>
        <v>17:2</v>
      </c>
      <c r="I531" cm="1">
        <f t="array" ref="I531:J531">IF(ISBLANK(E531), "", VALUE(_xlfn.TEXTSPLIT(E531,":")))</f>
        <v>17</v>
      </c>
      <c r="J531">
        <v>2</v>
      </c>
      <c r="L531" t="str" cm="1">
        <f t="array" ref="L531">IF(ISBLANK(F531), "", VALUE(_xlfn.TEXTSPLIT(F531,":")))</f>
        <v/>
      </c>
      <c r="O531" t="str" cm="1">
        <f t="array" ref="O531">IF(ISBLANK(G531), "", VALUE(_xlfn.TEXTSPLIT(G531,":")))</f>
        <v/>
      </c>
      <c r="Q531" t="str" cm="1">
        <f t="array" ref="Q531">IF(ISBLANK(H531), "", VALUE(_xlfn.TEXTSPLIT(H531,":")))</f>
        <v/>
      </c>
      <c r="S531">
        <f t="shared" si="75"/>
        <v>17</v>
      </c>
      <c r="T531">
        <f t="shared" si="76"/>
        <v>2</v>
      </c>
      <c r="U531">
        <f t="shared" si="77"/>
        <v>0</v>
      </c>
      <c r="V531" t="str">
        <f t="shared" si="78"/>
        <v>:0O</v>
      </c>
      <c r="W531" t="str">
        <f t="shared" si="79"/>
        <v>17:2</v>
      </c>
      <c r="X531" t="str">
        <f t="shared" si="80"/>
        <v>LPS 17:2</v>
      </c>
      <c r="Y531" t="str">
        <f t="shared" si="82"/>
        <v>LPS</v>
      </c>
      <c r="Z531" s="13" t="s">
        <v>103</v>
      </c>
      <c r="AA531" s="13" t="s">
        <v>788</v>
      </c>
      <c r="AB531" s="13">
        <v>1614297</v>
      </c>
      <c r="AC531" s="13">
        <v>3998659</v>
      </c>
      <c r="AD531" s="13">
        <v>3463911</v>
      </c>
      <c r="AE531" s="13">
        <v>2319693</v>
      </c>
      <c r="AF531" s="13">
        <v>965399</v>
      </c>
      <c r="AG531" s="13">
        <v>1769599</v>
      </c>
      <c r="AH531" s="13">
        <v>1781468</v>
      </c>
      <c r="AI531" s="13">
        <v>1678923</v>
      </c>
      <c r="AJ531" s="13">
        <v>1739821</v>
      </c>
      <c r="AK531" s="13">
        <v>1784572</v>
      </c>
      <c r="AL531" s="13">
        <v>2226233</v>
      </c>
      <c r="AM531" s="13">
        <v>2651287</v>
      </c>
    </row>
    <row r="532" spans="1:39" x14ac:dyDescent="0.3">
      <c r="A532" s="13" t="s">
        <v>787</v>
      </c>
      <c r="B532" s="13" t="s">
        <v>787</v>
      </c>
      <c r="C532" t="str">
        <f t="shared" si="74"/>
        <v>LPS 17:2</v>
      </c>
      <c r="D532" t="str">
        <f t="shared" si="81"/>
        <v>17:2</v>
      </c>
      <c r="E532" t="str" cm="1">
        <f t="array" ref="E532">_xlfn.TEXTSPLIT(D532,"/")</f>
        <v>17:2</v>
      </c>
      <c r="I532" cm="1">
        <f t="array" ref="I532:J532">IF(ISBLANK(E532), "", VALUE(_xlfn.TEXTSPLIT(E532,":")))</f>
        <v>17</v>
      </c>
      <c r="J532">
        <v>2</v>
      </c>
      <c r="L532" t="str" cm="1">
        <f t="array" ref="L532">IF(ISBLANK(F532), "", VALUE(_xlfn.TEXTSPLIT(F532,":")))</f>
        <v/>
      </c>
      <c r="O532" t="str" cm="1">
        <f t="array" ref="O532">IF(ISBLANK(G532), "", VALUE(_xlfn.TEXTSPLIT(G532,":")))</f>
        <v/>
      </c>
      <c r="Q532" t="str" cm="1">
        <f t="array" ref="Q532">IF(ISBLANK(H532), "", VALUE(_xlfn.TEXTSPLIT(H532,":")))</f>
        <v/>
      </c>
      <c r="S532">
        <f t="shared" si="75"/>
        <v>17</v>
      </c>
      <c r="T532">
        <f t="shared" si="76"/>
        <v>2</v>
      </c>
      <c r="U532">
        <f t="shared" si="77"/>
        <v>0</v>
      </c>
      <c r="V532" t="str">
        <f t="shared" si="78"/>
        <v>:0O</v>
      </c>
      <c r="W532" t="str">
        <f t="shared" si="79"/>
        <v>17:2</v>
      </c>
      <c r="X532" t="str">
        <f t="shared" si="80"/>
        <v>LPS 17:2</v>
      </c>
      <c r="Y532" t="str">
        <f t="shared" si="82"/>
        <v>LPS</v>
      </c>
      <c r="Z532" s="13" t="s">
        <v>103</v>
      </c>
      <c r="AA532" s="13" t="s">
        <v>788</v>
      </c>
      <c r="AB532" s="13">
        <v>325720</v>
      </c>
      <c r="AC532" s="13">
        <v>704816</v>
      </c>
      <c r="AD532" s="13">
        <v>744041</v>
      </c>
      <c r="AE532" s="13">
        <v>648893</v>
      </c>
      <c r="AF532" s="13">
        <v>406901</v>
      </c>
      <c r="AG532" s="13">
        <v>398096</v>
      </c>
      <c r="AH532" s="13">
        <v>474374</v>
      </c>
      <c r="AI532" s="13">
        <v>416542</v>
      </c>
      <c r="AJ532" s="13">
        <v>441256</v>
      </c>
      <c r="AK532" s="13">
        <v>461152</v>
      </c>
      <c r="AL532" s="13">
        <v>551205</v>
      </c>
      <c r="AM532" s="13">
        <v>745718</v>
      </c>
    </row>
    <row r="533" spans="1:39" x14ac:dyDescent="0.3">
      <c r="A533" t="s">
        <v>777</v>
      </c>
      <c r="B533" t="s">
        <v>777</v>
      </c>
      <c r="C533" t="str">
        <f t="shared" si="74"/>
        <v>LPS 17:3</v>
      </c>
      <c r="D533" t="str">
        <f t="shared" si="81"/>
        <v>17:3</v>
      </c>
      <c r="E533" t="str" cm="1">
        <f t="array" ref="E533">_xlfn.TEXTSPLIT(D533,"/")</f>
        <v>17:3</v>
      </c>
      <c r="I533" cm="1">
        <f t="array" ref="I533:J533">IF(ISBLANK(E533), "", VALUE(_xlfn.TEXTSPLIT(E533,":")))</f>
        <v>17</v>
      </c>
      <c r="J533">
        <v>3</v>
      </c>
      <c r="L533" t="str" cm="1">
        <f t="array" ref="L533">IF(ISBLANK(F533), "", VALUE(_xlfn.TEXTSPLIT(F533,":")))</f>
        <v/>
      </c>
      <c r="O533" t="str" cm="1">
        <f t="array" ref="O533">IF(ISBLANK(G533), "", VALUE(_xlfn.TEXTSPLIT(G533,":")))</f>
        <v/>
      </c>
      <c r="Q533" t="str" cm="1">
        <f t="array" ref="Q533">IF(ISBLANK(H533), "", VALUE(_xlfn.TEXTSPLIT(H533,":")))</f>
        <v/>
      </c>
      <c r="S533">
        <f t="shared" si="75"/>
        <v>17</v>
      </c>
      <c r="T533">
        <f t="shared" si="76"/>
        <v>3</v>
      </c>
      <c r="U533">
        <f t="shared" si="77"/>
        <v>0</v>
      </c>
      <c r="V533" t="str">
        <f t="shared" si="78"/>
        <v>:0O</v>
      </c>
      <c r="W533" t="str">
        <f t="shared" si="79"/>
        <v>17:3</v>
      </c>
      <c r="X533" t="str">
        <f t="shared" si="80"/>
        <v>LPS 17:3</v>
      </c>
      <c r="Y533" t="str">
        <f t="shared" si="82"/>
        <v>LPS</v>
      </c>
      <c r="Z533" t="s">
        <v>103</v>
      </c>
      <c r="AA533" t="s">
        <v>778</v>
      </c>
      <c r="AB533">
        <v>78628</v>
      </c>
      <c r="AC533">
        <v>201167</v>
      </c>
      <c r="AD533">
        <v>234458</v>
      </c>
      <c r="AE533">
        <v>142614</v>
      </c>
      <c r="AF533">
        <v>102847</v>
      </c>
      <c r="AG533">
        <v>62565</v>
      </c>
      <c r="AH533">
        <v>79177</v>
      </c>
      <c r="AI533">
        <v>177881</v>
      </c>
      <c r="AJ533">
        <v>101798</v>
      </c>
      <c r="AK533">
        <v>62741</v>
      </c>
      <c r="AL533">
        <v>85876</v>
      </c>
      <c r="AM533">
        <v>88106</v>
      </c>
    </row>
    <row r="534" spans="1:39" x14ac:dyDescent="0.3">
      <c r="A534" t="s">
        <v>111</v>
      </c>
      <c r="B534" t="s">
        <v>111</v>
      </c>
      <c r="C534" t="str">
        <f t="shared" si="74"/>
        <v>LPS 16:0</v>
      </c>
      <c r="D534" t="str">
        <f t="shared" si="81"/>
        <v>16:0</v>
      </c>
      <c r="E534" t="str" cm="1">
        <f t="array" ref="E534">_xlfn.TEXTSPLIT(D534,"/")</f>
        <v>16:0</v>
      </c>
      <c r="I534" cm="1">
        <f t="array" ref="I534:J534">IF(ISBLANK(E534), "", VALUE(_xlfn.TEXTSPLIT(E534,":")))</f>
        <v>16</v>
      </c>
      <c r="J534">
        <v>0</v>
      </c>
      <c r="L534" t="str" cm="1">
        <f t="array" ref="L534">IF(ISBLANK(F534), "", VALUE(_xlfn.TEXTSPLIT(F534,":")))</f>
        <v/>
      </c>
      <c r="O534" t="str" cm="1">
        <f t="array" ref="O534">IF(ISBLANK(G534), "", VALUE(_xlfn.TEXTSPLIT(G534,":")))</f>
        <v/>
      </c>
      <c r="Q534" t="str" cm="1">
        <f t="array" ref="Q534">IF(ISBLANK(H534), "", VALUE(_xlfn.TEXTSPLIT(H534,":")))</f>
        <v/>
      </c>
      <c r="S534">
        <f t="shared" si="75"/>
        <v>16</v>
      </c>
      <c r="T534">
        <f t="shared" si="76"/>
        <v>0</v>
      </c>
      <c r="U534">
        <f t="shared" si="77"/>
        <v>0</v>
      </c>
      <c r="V534" t="str">
        <f t="shared" si="78"/>
        <v>:0O</v>
      </c>
      <c r="W534" t="str">
        <f t="shared" si="79"/>
        <v>16:0</v>
      </c>
      <c r="X534" t="str">
        <f t="shared" si="80"/>
        <v>LPS 16:0</v>
      </c>
      <c r="Y534" t="str">
        <f t="shared" si="82"/>
        <v>LPS</v>
      </c>
      <c r="Z534" t="s">
        <v>103</v>
      </c>
      <c r="AA534" t="s">
        <v>112</v>
      </c>
      <c r="AB534">
        <v>968241</v>
      </c>
      <c r="AC534">
        <v>969036</v>
      </c>
      <c r="AD534">
        <v>1299852</v>
      </c>
      <c r="AE534">
        <v>1259238</v>
      </c>
      <c r="AF534">
        <v>1258747</v>
      </c>
      <c r="AG534">
        <v>1246990</v>
      </c>
      <c r="AH534">
        <v>1297733</v>
      </c>
      <c r="AI534">
        <v>1214041</v>
      </c>
      <c r="AJ534">
        <v>1276861</v>
      </c>
      <c r="AK534">
        <v>1082211</v>
      </c>
      <c r="AL534">
        <v>1113077</v>
      </c>
      <c r="AM534">
        <v>1101525</v>
      </c>
    </row>
    <row r="535" spans="1:39" x14ac:dyDescent="0.3">
      <c r="A535" t="s">
        <v>109</v>
      </c>
      <c r="B535" t="s">
        <v>109</v>
      </c>
      <c r="C535" t="str">
        <f t="shared" si="74"/>
        <v>LPS 15:0</v>
      </c>
      <c r="D535" t="str">
        <f t="shared" si="81"/>
        <v>15:0</v>
      </c>
      <c r="E535" t="str" cm="1">
        <f t="array" ref="E535">_xlfn.TEXTSPLIT(D535,"/")</f>
        <v>15:0</v>
      </c>
      <c r="I535" cm="1">
        <f t="array" ref="I535:J535">IF(ISBLANK(E535), "", VALUE(_xlfn.TEXTSPLIT(E535,":")))</f>
        <v>15</v>
      </c>
      <c r="J535">
        <v>0</v>
      </c>
      <c r="L535" t="str" cm="1">
        <f t="array" ref="L535">IF(ISBLANK(F535), "", VALUE(_xlfn.TEXTSPLIT(F535,":")))</f>
        <v/>
      </c>
      <c r="O535" t="str" cm="1">
        <f t="array" ref="O535">IF(ISBLANK(G535), "", VALUE(_xlfn.TEXTSPLIT(G535,":")))</f>
        <v/>
      </c>
      <c r="Q535" t="str" cm="1">
        <f t="array" ref="Q535">IF(ISBLANK(H535), "", VALUE(_xlfn.TEXTSPLIT(H535,":")))</f>
        <v/>
      </c>
      <c r="S535">
        <f t="shared" si="75"/>
        <v>15</v>
      </c>
      <c r="T535">
        <f t="shared" si="76"/>
        <v>0</v>
      </c>
      <c r="U535">
        <f t="shared" si="77"/>
        <v>0</v>
      </c>
      <c r="V535" t="str">
        <f t="shared" si="78"/>
        <v>:0O</v>
      </c>
      <c r="W535" t="str">
        <f t="shared" si="79"/>
        <v>15:0</v>
      </c>
      <c r="X535" t="str">
        <f t="shared" si="80"/>
        <v>LPS 15:0</v>
      </c>
      <c r="Y535" t="str">
        <f t="shared" si="82"/>
        <v>LPS</v>
      </c>
      <c r="Z535" t="s">
        <v>103</v>
      </c>
      <c r="AA535" t="s">
        <v>106</v>
      </c>
      <c r="AB535">
        <v>4655907</v>
      </c>
      <c r="AC535">
        <v>6954782</v>
      </c>
      <c r="AD535">
        <v>6987555</v>
      </c>
      <c r="AE535">
        <v>4812402</v>
      </c>
      <c r="AF535">
        <v>5760920</v>
      </c>
      <c r="AG535">
        <v>5100329</v>
      </c>
      <c r="AH535">
        <v>4388927</v>
      </c>
      <c r="AI535">
        <v>5180126</v>
      </c>
      <c r="AJ535">
        <v>4387870</v>
      </c>
      <c r="AK535">
        <v>4647685</v>
      </c>
      <c r="AL535">
        <v>4762246</v>
      </c>
      <c r="AM535">
        <v>4660208</v>
      </c>
    </row>
    <row r="536" spans="1:39" x14ac:dyDescent="0.3">
      <c r="A536" t="s">
        <v>109</v>
      </c>
      <c r="B536" t="s">
        <v>109</v>
      </c>
      <c r="C536" t="str">
        <f t="shared" si="74"/>
        <v>LPS 15:0</v>
      </c>
      <c r="D536" t="str">
        <f t="shared" si="81"/>
        <v>15:0</v>
      </c>
      <c r="E536" t="str" cm="1">
        <f t="array" ref="E536">_xlfn.TEXTSPLIT(D536,"/")</f>
        <v>15:0</v>
      </c>
      <c r="I536" cm="1">
        <f t="array" ref="I536:J536">IF(ISBLANK(E536), "", VALUE(_xlfn.TEXTSPLIT(E536,":")))</f>
        <v>15</v>
      </c>
      <c r="J536">
        <v>0</v>
      </c>
      <c r="L536" t="str" cm="1">
        <f t="array" ref="L536">IF(ISBLANK(F536), "", VALUE(_xlfn.TEXTSPLIT(F536,":")))</f>
        <v/>
      </c>
      <c r="O536" t="str" cm="1">
        <f t="array" ref="O536">IF(ISBLANK(G536), "", VALUE(_xlfn.TEXTSPLIT(G536,":")))</f>
        <v/>
      </c>
      <c r="Q536" t="str" cm="1">
        <f t="array" ref="Q536">IF(ISBLANK(H536), "", VALUE(_xlfn.TEXTSPLIT(H536,":")))</f>
        <v/>
      </c>
      <c r="S536">
        <f t="shared" si="75"/>
        <v>15</v>
      </c>
      <c r="T536">
        <f t="shared" si="76"/>
        <v>0</v>
      </c>
      <c r="U536">
        <f t="shared" si="77"/>
        <v>0</v>
      </c>
      <c r="V536" t="str">
        <f t="shared" si="78"/>
        <v>:0O</v>
      </c>
      <c r="W536" t="str">
        <f t="shared" si="79"/>
        <v>15:0</v>
      </c>
      <c r="X536" t="str">
        <f t="shared" si="80"/>
        <v>LPS 15:0</v>
      </c>
      <c r="Y536" t="str">
        <f t="shared" si="82"/>
        <v>LPS</v>
      </c>
      <c r="Z536" t="s">
        <v>103</v>
      </c>
      <c r="AA536" t="s">
        <v>106</v>
      </c>
      <c r="AB536">
        <v>1716260</v>
      </c>
      <c r="AC536">
        <v>2018935</v>
      </c>
      <c r="AD536">
        <v>2291546</v>
      </c>
      <c r="AE536">
        <v>2535659</v>
      </c>
      <c r="AF536">
        <v>2661400</v>
      </c>
      <c r="AG536">
        <v>2560744</v>
      </c>
      <c r="AH536">
        <v>2192301</v>
      </c>
      <c r="AI536">
        <v>2205240</v>
      </c>
      <c r="AJ536">
        <v>2270759</v>
      </c>
      <c r="AK536">
        <v>2396270</v>
      </c>
      <c r="AL536">
        <v>2491494</v>
      </c>
      <c r="AM536">
        <v>2479496</v>
      </c>
    </row>
    <row r="537" spans="1:39" x14ac:dyDescent="0.3">
      <c r="A537" t="s">
        <v>759</v>
      </c>
      <c r="B537" t="s">
        <v>759</v>
      </c>
      <c r="C537" t="str">
        <f t="shared" ref="C537:C600" si="83">IF( ISNUMBER( SEARCH("w/o MS2",B537)), SUBSTITUTE(B537,"w/o MS2: ",""), " ")</f>
        <v>LPS 16:1</v>
      </c>
      <c r="D537" t="str">
        <f t="shared" si="81"/>
        <v>16:1</v>
      </c>
      <c r="E537" t="str" cm="1">
        <f t="array" ref="E537">_xlfn.TEXTSPLIT(D537,"/")</f>
        <v>16:1</v>
      </c>
      <c r="I537" cm="1">
        <f t="array" ref="I537:J537">IF(ISBLANK(E537), "", VALUE(_xlfn.TEXTSPLIT(E537,":")))</f>
        <v>16</v>
      </c>
      <c r="J537">
        <v>1</v>
      </c>
      <c r="L537" t="str" cm="1">
        <f t="array" ref="L537">IF(ISBLANK(F537), "", VALUE(_xlfn.TEXTSPLIT(F537,":")))</f>
        <v/>
      </c>
      <c r="O537" t="str" cm="1">
        <f t="array" ref="O537">IF(ISBLANK(G537), "", VALUE(_xlfn.TEXTSPLIT(G537,":")))</f>
        <v/>
      </c>
      <c r="Q537" t="str" cm="1">
        <f t="array" ref="Q537">IF(ISBLANK(H537), "", VALUE(_xlfn.TEXTSPLIT(H537,":")))</f>
        <v/>
      </c>
      <c r="S537">
        <f t="shared" ref="S537:S600" si="84">SUM(I537,L537,O537,Q537)</f>
        <v>16</v>
      </c>
      <c r="T537">
        <f t="shared" ref="T537:T600" si="85">SUM(J537,M537,P537,R537)</f>
        <v>1</v>
      </c>
      <c r="U537">
        <f t="shared" ref="U537:U600" si="86">SUM(K537,N537)</f>
        <v>0</v>
      </c>
      <c r="V537" t="str">
        <f t="shared" ref="V537:V600" si="87">_xlfn.CONCAT(":",U537,"O")</f>
        <v>:0O</v>
      </c>
      <c r="W537" t="str">
        <f t="shared" ref="W537:W600" si="88">IF(ISNUMBER(S537),_xlfn.CONCAT(S537,":",T537,IF(U537&gt;0,V537,""),""))</f>
        <v>16:1</v>
      </c>
      <c r="X537" t="str">
        <f t="shared" ref="X537:X600" si="89">IF(ISNUMBER(S537),_xlfn.CONCAT(Y537," ",W537), A537)</f>
        <v>LPS 16:1</v>
      </c>
      <c r="Y537" t="str">
        <f t="shared" si="82"/>
        <v>LPS</v>
      </c>
      <c r="Z537" t="s">
        <v>103</v>
      </c>
      <c r="AA537" t="s">
        <v>760</v>
      </c>
      <c r="AB537">
        <v>341386</v>
      </c>
      <c r="AC537">
        <v>303090</v>
      </c>
      <c r="AD537">
        <v>146963</v>
      </c>
      <c r="AE537">
        <v>329838</v>
      </c>
      <c r="AF537">
        <v>493725</v>
      </c>
      <c r="AG537">
        <v>404038</v>
      </c>
      <c r="AH537">
        <v>234215</v>
      </c>
      <c r="AI537">
        <v>357751</v>
      </c>
      <c r="AJ537">
        <v>314180</v>
      </c>
      <c r="AK537">
        <v>401172</v>
      </c>
      <c r="AL537">
        <v>366047</v>
      </c>
      <c r="AM537">
        <v>305360</v>
      </c>
    </row>
    <row r="538" spans="1:39" x14ac:dyDescent="0.3">
      <c r="A538" s="13" t="s">
        <v>3886</v>
      </c>
      <c r="B538" s="13" t="s">
        <v>3886</v>
      </c>
      <c r="C538" t="str">
        <f t="shared" si="83"/>
        <v>MLCL 22:4_22:0_22:0</v>
      </c>
      <c r="D538" t="str">
        <f t="shared" si="81"/>
        <v>22:4_22:0_22:0</v>
      </c>
      <c r="E538" t="str" cm="1">
        <f t="array" ref="E538:G538">_xlfn.TEXTSPLIT(D538,"_")</f>
        <v>22:4</v>
      </c>
      <c r="F538" t="str">
        <v>22:0</v>
      </c>
      <c r="G538" t="str">
        <v>22:0</v>
      </c>
      <c r="I538" cm="1">
        <f t="array" ref="I538:J538">IF(ISBLANK(E538), "", VALUE(_xlfn.TEXTSPLIT(E538,":")))</f>
        <v>22</v>
      </c>
      <c r="J538">
        <v>4</v>
      </c>
      <c r="L538" cm="1">
        <f t="array" ref="L538:M538">IF(ISBLANK(F538), "", VALUE(_xlfn.TEXTSPLIT(F538,":")))</f>
        <v>22</v>
      </c>
      <c r="M538">
        <v>0</v>
      </c>
      <c r="O538" cm="1">
        <f t="array" ref="O538:P538">IF(ISBLANK(G538), "", VALUE(_xlfn.TEXTSPLIT(G538,":")))</f>
        <v>22</v>
      </c>
      <c r="P538">
        <v>0</v>
      </c>
      <c r="Q538" t="str" cm="1">
        <f t="array" ref="Q538">IF(ISBLANK(H538), "", VALUE(_xlfn.TEXTSPLIT(H538,":")))</f>
        <v/>
      </c>
      <c r="S538">
        <f t="shared" si="84"/>
        <v>66</v>
      </c>
      <c r="T538">
        <f t="shared" si="85"/>
        <v>4</v>
      </c>
      <c r="U538">
        <f t="shared" si="86"/>
        <v>0</v>
      </c>
      <c r="V538" t="str">
        <f t="shared" si="87"/>
        <v>:0O</v>
      </c>
      <c r="W538" t="str">
        <f t="shared" si="88"/>
        <v>66:4</v>
      </c>
      <c r="X538" t="str">
        <f t="shared" si="89"/>
        <v>MLCL 66:4</v>
      </c>
      <c r="Y538" t="str">
        <f t="shared" si="82"/>
        <v>MLCL</v>
      </c>
      <c r="Z538" s="13" t="s">
        <v>3520</v>
      </c>
      <c r="AA538" s="13" t="s">
        <v>3887</v>
      </c>
      <c r="AB538" s="13">
        <v>626612</v>
      </c>
      <c r="AC538" s="13">
        <v>556795</v>
      </c>
      <c r="AD538" s="13">
        <v>328901</v>
      </c>
      <c r="AE538" s="13">
        <v>634628</v>
      </c>
      <c r="AF538" s="13">
        <v>572325</v>
      </c>
      <c r="AG538" s="13">
        <v>573807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</row>
    <row r="539" spans="1:39" x14ac:dyDescent="0.3">
      <c r="A539" s="13" t="s">
        <v>3734</v>
      </c>
      <c r="B539" s="13" t="s">
        <v>3734</v>
      </c>
      <c r="C539" t="str">
        <f t="shared" si="83"/>
        <v>MLCL 22:5_19:0_22:0</v>
      </c>
      <c r="D539" t="str">
        <f t="shared" si="81"/>
        <v>22:5_19:0_22:0</v>
      </c>
      <c r="E539" t="str" cm="1">
        <f t="array" ref="E539:G539">_xlfn.TEXTSPLIT(D539,"_")</f>
        <v>22:5</v>
      </c>
      <c r="F539" t="str">
        <v>19:0</v>
      </c>
      <c r="G539" t="str">
        <v>22:0</v>
      </c>
      <c r="I539" cm="1">
        <f t="array" ref="I539:J539">IF(ISBLANK(E539), "", VALUE(_xlfn.TEXTSPLIT(E539,":")))</f>
        <v>22</v>
      </c>
      <c r="J539">
        <v>5</v>
      </c>
      <c r="L539" cm="1">
        <f t="array" ref="L539:M539">IF(ISBLANK(F539), "", VALUE(_xlfn.TEXTSPLIT(F539,":")))</f>
        <v>19</v>
      </c>
      <c r="M539">
        <v>0</v>
      </c>
      <c r="O539" cm="1">
        <f t="array" ref="O539:P539">IF(ISBLANK(G539), "", VALUE(_xlfn.TEXTSPLIT(G539,":")))</f>
        <v>22</v>
      </c>
      <c r="P539">
        <v>0</v>
      </c>
      <c r="Q539" t="str" cm="1">
        <f t="array" ref="Q539">IF(ISBLANK(H539), "", VALUE(_xlfn.TEXTSPLIT(H539,":")))</f>
        <v/>
      </c>
      <c r="S539">
        <f t="shared" si="84"/>
        <v>63</v>
      </c>
      <c r="T539">
        <f t="shared" si="85"/>
        <v>5</v>
      </c>
      <c r="U539">
        <f t="shared" si="86"/>
        <v>0</v>
      </c>
      <c r="V539" t="str">
        <f t="shared" si="87"/>
        <v>:0O</v>
      </c>
      <c r="W539" t="str">
        <f t="shared" si="88"/>
        <v>63:5</v>
      </c>
      <c r="X539" t="str">
        <f t="shared" si="89"/>
        <v>MLCL 63:5</v>
      </c>
      <c r="Y539" t="str">
        <f t="shared" si="82"/>
        <v>MLCL</v>
      </c>
      <c r="Z539" s="13" t="s">
        <v>3520</v>
      </c>
      <c r="AA539" s="13" t="s">
        <v>3735</v>
      </c>
      <c r="AB539" s="13">
        <v>137500</v>
      </c>
      <c r="AC539" s="13">
        <v>332158</v>
      </c>
      <c r="AD539" s="13">
        <v>93028</v>
      </c>
      <c r="AE539" s="13">
        <v>0</v>
      </c>
      <c r="AF539" s="13">
        <v>0</v>
      </c>
      <c r="AG539" s="13">
        <v>0</v>
      </c>
      <c r="AH539" s="13">
        <v>101739</v>
      </c>
      <c r="AI539" s="13">
        <v>263545</v>
      </c>
      <c r="AJ539" s="13">
        <v>199541</v>
      </c>
      <c r="AK539" s="13">
        <v>0</v>
      </c>
      <c r="AL539" s="13">
        <v>0</v>
      </c>
      <c r="AM539" s="13">
        <v>0</v>
      </c>
    </row>
    <row r="540" spans="1:39" x14ac:dyDescent="0.3">
      <c r="A540" s="13" t="s">
        <v>3622</v>
      </c>
      <c r="B540" s="13" t="s">
        <v>3622</v>
      </c>
      <c r="C540" t="str">
        <f t="shared" si="83"/>
        <v>MLCL 22:0_16:0_22:0</v>
      </c>
      <c r="D540" t="str">
        <f t="shared" si="81"/>
        <v>22:0_16:0_22:0</v>
      </c>
      <c r="E540" t="str" cm="1">
        <f t="array" ref="E540:G540">_xlfn.TEXTSPLIT(D540,"_")</f>
        <v>22:0</v>
      </c>
      <c r="F540" t="str">
        <v>16:0</v>
      </c>
      <c r="G540" t="str">
        <v>22:0</v>
      </c>
      <c r="I540" cm="1">
        <f t="array" ref="I540:J540">IF(ISBLANK(E540), "", VALUE(_xlfn.TEXTSPLIT(E540,":")))</f>
        <v>22</v>
      </c>
      <c r="J540">
        <v>0</v>
      </c>
      <c r="L540" cm="1">
        <f t="array" ref="L540:M540">IF(ISBLANK(F540), "", VALUE(_xlfn.TEXTSPLIT(F540,":")))</f>
        <v>16</v>
      </c>
      <c r="M540">
        <v>0</v>
      </c>
      <c r="O540" cm="1">
        <f t="array" ref="O540:P540">IF(ISBLANK(G540), "", VALUE(_xlfn.TEXTSPLIT(G540,":")))</f>
        <v>22</v>
      </c>
      <c r="P540">
        <v>0</v>
      </c>
      <c r="Q540" t="str" cm="1">
        <f t="array" ref="Q540">IF(ISBLANK(H540), "", VALUE(_xlfn.TEXTSPLIT(H540,":")))</f>
        <v/>
      </c>
      <c r="S540">
        <f t="shared" si="84"/>
        <v>60</v>
      </c>
      <c r="T540">
        <f t="shared" si="85"/>
        <v>0</v>
      </c>
      <c r="U540">
        <f t="shared" si="86"/>
        <v>0</v>
      </c>
      <c r="V540" t="str">
        <f t="shared" si="87"/>
        <v>:0O</v>
      </c>
      <c r="W540" t="str">
        <f t="shared" si="88"/>
        <v>60:0</v>
      </c>
      <c r="X540" t="str">
        <f t="shared" si="89"/>
        <v>MLCL 60:0</v>
      </c>
      <c r="Y540" t="str">
        <f t="shared" si="82"/>
        <v>MLCL</v>
      </c>
      <c r="Z540" s="13" t="s">
        <v>3520</v>
      </c>
      <c r="AA540" s="13" t="s">
        <v>3623</v>
      </c>
      <c r="AB540" s="13">
        <v>149294</v>
      </c>
      <c r="AC540" s="13">
        <v>103115</v>
      </c>
      <c r="AD540" s="13">
        <v>133083</v>
      </c>
      <c r="AE540" s="13">
        <v>265707</v>
      </c>
      <c r="AF540" s="13">
        <v>202227</v>
      </c>
      <c r="AG540" s="13">
        <v>340768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</row>
    <row r="541" spans="1:39" x14ac:dyDescent="0.3">
      <c r="A541" s="13" t="s">
        <v>3684</v>
      </c>
      <c r="B541" s="13" t="s">
        <v>3684</v>
      </c>
      <c r="C541" t="str">
        <f t="shared" si="83"/>
        <v>MLCL 22:5_18:0_22:0</v>
      </c>
      <c r="D541" t="str">
        <f t="shared" si="81"/>
        <v>22:5_18:0_22:0</v>
      </c>
      <c r="E541" t="str" cm="1">
        <f t="array" ref="E541:G541">_xlfn.TEXTSPLIT(D541,"_")</f>
        <v>22:5</v>
      </c>
      <c r="F541" t="str">
        <v>18:0</v>
      </c>
      <c r="G541" t="str">
        <v>22:0</v>
      </c>
      <c r="I541" cm="1">
        <f t="array" ref="I541:J541">IF(ISBLANK(E541), "", VALUE(_xlfn.TEXTSPLIT(E541,":")))</f>
        <v>22</v>
      </c>
      <c r="J541">
        <v>5</v>
      </c>
      <c r="L541" cm="1">
        <f t="array" ref="L541:M541">IF(ISBLANK(F541), "", VALUE(_xlfn.TEXTSPLIT(F541,":")))</f>
        <v>18</v>
      </c>
      <c r="M541">
        <v>0</v>
      </c>
      <c r="O541" cm="1">
        <f t="array" ref="O541:P541">IF(ISBLANK(G541), "", VALUE(_xlfn.TEXTSPLIT(G541,":")))</f>
        <v>22</v>
      </c>
      <c r="P541">
        <v>0</v>
      </c>
      <c r="Q541" t="str" cm="1">
        <f t="array" ref="Q541">IF(ISBLANK(H541), "", VALUE(_xlfn.TEXTSPLIT(H541,":")))</f>
        <v/>
      </c>
      <c r="S541">
        <f t="shared" si="84"/>
        <v>62</v>
      </c>
      <c r="T541">
        <f t="shared" si="85"/>
        <v>5</v>
      </c>
      <c r="U541">
        <f t="shared" si="86"/>
        <v>0</v>
      </c>
      <c r="V541" t="str">
        <f t="shared" si="87"/>
        <v>:0O</v>
      </c>
      <c r="W541" t="str">
        <f t="shared" si="88"/>
        <v>62:5</v>
      </c>
      <c r="X541" t="str">
        <f t="shared" si="89"/>
        <v>MLCL 62:5</v>
      </c>
      <c r="Y541" t="str">
        <f t="shared" si="82"/>
        <v>MLCL</v>
      </c>
      <c r="Z541" s="13" t="s">
        <v>3520</v>
      </c>
      <c r="AA541" s="13" t="s">
        <v>3685</v>
      </c>
      <c r="AB541" s="13">
        <v>136667</v>
      </c>
      <c r="AC541" s="13">
        <v>310447</v>
      </c>
      <c r="AD541" s="13">
        <v>78005</v>
      </c>
      <c r="AE541" s="13">
        <v>0</v>
      </c>
      <c r="AF541" s="13">
        <v>0</v>
      </c>
      <c r="AG541" s="13">
        <v>0</v>
      </c>
      <c r="AH541" s="13">
        <v>368538</v>
      </c>
      <c r="AI541" s="13">
        <v>215407</v>
      </c>
      <c r="AJ541" s="13">
        <v>211174</v>
      </c>
      <c r="AK541" s="13">
        <v>0</v>
      </c>
      <c r="AL541" s="13">
        <v>0</v>
      </c>
      <c r="AM541" s="13">
        <v>0</v>
      </c>
    </row>
    <row r="542" spans="1:39" x14ac:dyDescent="0.3">
      <c r="A542" s="13" t="s">
        <v>3754</v>
      </c>
      <c r="B542" s="13" t="s">
        <v>3754</v>
      </c>
      <c r="C542" t="str">
        <f t="shared" si="83"/>
        <v>MLCL 22:3_19:0_22:0</v>
      </c>
      <c r="D542" t="str">
        <f t="shared" si="81"/>
        <v>22:3_19:0_22:0</v>
      </c>
      <c r="E542" t="str" cm="1">
        <f t="array" ref="E542:G542">_xlfn.TEXTSPLIT(D542,"_")</f>
        <v>22:3</v>
      </c>
      <c r="F542" t="str">
        <v>19:0</v>
      </c>
      <c r="G542" t="str">
        <v>22:0</v>
      </c>
      <c r="I542" cm="1">
        <f t="array" ref="I542:J542">IF(ISBLANK(E542), "", VALUE(_xlfn.TEXTSPLIT(E542,":")))</f>
        <v>22</v>
      </c>
      <c r="J542">
        <v>3</v>
      </c>
      <c r="L542" cm="1">
        <f t="array" ref="L542:M542">IF(ISBLANK(F542), "", VALUE(_xlfn.TEXTSPLIT(F542,":")))</f>
        <v>19</v>
      </c>
      <c r="M542">
        <v>0</v>
      </c>
      <c r="O542" cm="1">
        <f t="array" ref="O542:P542">IF(ISBLANK(G542), "", VALUE(_xlfn.TEXTSPLIT(G542,":")))</f>
        <v>22</v>
      </c>
      <c r="P542">
        <v>0</v>
      </c>
      <c r="Q542" t="str" cm="1">
        <f t="array" ref="Q542">IF(ISBLANK(H542), "", VALUE(_xlfn.TEXTSPLIT(H542,":")))</f>
        <v/>
      </c>
      <c r="S542">
        <f t="shared" si="84"/>
        <v>63</v>
      </c>
      <c r="T542">
        <f t="shared" si="85"/>
        <v>3</v>
      </c>
      <c r="U542">
        <f t="shared" si="86"/>
        <v>0</v>
      </c>
      <c r="V542" t="str">
        <f t="shared" si="87"/>
        <v>:0O</v>
      </c>
      <c r="W542" t="str">
        <f t="shared" si="88"/>
        <v>63:3</v>
      </c>
      <c r="X542" t="str">
        <f t="shared" si="89"/>
        <v>MLCL 63:3</v>
      </c>
      <c r="Y542" t="str">
        <f t="shared" si="82"/>
        <v>MLCL</v>
      </c>
      <c r="Z542" s="13" t="s">
        <v>3520</v>
      </c>
      <c r="AA542" s="13" t="s">
        <v>3755</v>
      </c>
      <c r="AB542" s="13">
        <v>437182</v>
      </c>
      <c r="AC542" s="13">
        <v>153740</v>
      </c>
      <c r="AD542" s="13">
        <v>438296</v>
      </c>
      <c r="AE542" s="13">
        <v>235025</v>
      </c>
      <c r="AF542" s="13">
        <v>306253</v>
      </c>
      <c r="AG542" s="13">
        <v>386438</v>
      </c>
      <c r="AH542" s="13">
        <v>0</v>
      </c>
      <c r="AI542" s="13">
        <v>0</v>
      </c>
      <c r="AJ542" s="13">
        <v>15842</v>
      </c>
      <c r="AK542" s="13">
        <v>0</v>
      </c>
      <c r="AL542" s="13">
        <v>0</v>
      </c>
      <c r="AM542" s="13">
        <v>0</v>
      </c>
    </row>
    <row r="543" spans="1:39" x14ac:dyDescent="0.3">
      <c r="A543" s="13" t="s">
        <v>3790</v>
      </c>
      <c r="B543" s="13" t="s">
        <v>3790</v>
      </c>
      <c r="C543" t="str">
        <f t="shared" si="83"/>
        <v>MLCL 22:4_20:0_22:0</v>
      </c>
      <c r="D543" t="str">
        <f t="shared" si="81"/>
        <v>22:4_20:0_22:0</v>
      </c>
      <c r="E543" t="str" cm="1">
        <f t="array" ref="E543:G543">_xlfn.TEXTSPLIT(D543,"_")</f>
        <v>22:4</v>
      </c>
      <c r="F543" t="str">
        <v>20:0</v>
      </c>
      <c r="G543" t="str">
        <v>22:0</v>
      </c>
      <c r="I543" cm="1">
        <f t="array" ref="I543:J543">IF(ISBLANK(E543), "", VALUE(_xlfn.TEXTSPLIT(E543,":")))</f>
        <v>22</v>
      </c>
      <c r="J543">
        <v>4</v>
      </c>
      <c r="L543" cm="1">
        <f t="array" ref="L543:M543">IF(ISBLANK(F543), "", VALUE(_xlfn.TEXTSPLIT(F543,":")))</f>
        <v>20</v>
      </c>
      <c r="M543">
        <v>0</v>
      </c>
      <c r="O543" cm="1">
        <f t="array" ref="O543:P543">IF(ISBLANK(G543), "", VALUE(_xlfn.TEXTSPLIT(G543,":")))</f>
        <v>22</v>
      </c>
      <c r="P543">
        <v>0</v>
      </c>
      <c r="Q543" t="str" cm="1">
        <f t="array" ref="Q543">IF(ISBLANK(H543), "", VALUE(_xlfn.TEXTSPLIT(H543,":")))</f>
        <v/>
      </c>
      <c r="S543">
        <f t="shared" si="84"/>
        <v>64</v>
      </c>
      <c r="T543">
        <f t="shared" si="85"/>
        <v>4</v>
      </c>
      <c r="U543">
        <f t="shared" si="86"/>
        <v>0</v>
      </c>
      <c r="V543" t="str">
        <f t="shared" si="87"/>
        <v>:0O</v>
      </c>
      <c r="W543" t="str">
        <f t="shared" si="88"/>
        <v>64:4</v>
      </c>
      <c r="X543" t="str">
        <f t="shared" si="89"/>
        <v>MLCL 64:4</v>
      </c>
      <c r="Y543" t="str">
        <f t="shared" si="82"/>
        <v>MLCL</v>
      </c>
      <c r="Z543" s="13" t="s">
        <v>3520</v>
      </c>
      <c r="AA543" s="13" t="s">
        <v>3791</v>
      </c>
      <c r="AB543" s="13">
        <v>153161</v>
      </c>
      <c r="AC543" s="13">
        <v>87690</v>
      </c>
      <c r="AD543" s="13">
        <v>107756</v>
      </c>
      <c r="AE543" s="13">
        <v>92053</v>
      </c>
      <c r="AF543" s="13">
        <v>241307</v>
      </c>
      <c r="AG543" s="13">
        <v>179991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</row>
    <row r="544" spans="1:39" x14ac:dyDescent="0.3">
      <c r="A544" t="s">
        <v>3759</v>
      </c>
      <c r="B544" t="s">
        <v>3759</v>
      </c>
      <c r="C544" t="str">
        <f t="shared" si="83"/>
        <v>MLCL 22:6_20:0_22:2</v>
      </c>
      <c r="D544" t="str">
        <f t="shared" si="81"/>
        <v>22:6_20:0_22:2</v>
      </c>
      <c r="E544" t="str" cm="1">
        <f t="array" ref="E544:G544">_xlfn.TEXTSPLIT(D544,"_")</f>
        <v>22:6</v>
      </c>
      <c r="F544" t="str">
        <v>20:0</v>
      </c>
      <c r="G544" t="str">
        <v>22:2</v>
      </c>
      <c r="I544" cm="1">
        <f t="array" ref="I544:J544">IF(ISBLANK(E544), "", VALUE(_xlfn.TEXTSPLIT(E544,":")))</f>
        <v>22</v>
      </c>
      <c r="J544">
        <v>6</v>
      </c>
      <c r="L544" cm="1">
        <f t="array" ref="L544:M544">IF(ISBLANK(F544), "", VALUE(_xlfn.TEXTSPLIT(F544,":")))</f>
        <v>20</v>
      </c>
      <c r="M544">
        <v>0</v>
      </c>
      <c r="O544" cm="1">
        <f t="array" ref="O544:P544">IF(ISBLANK(G544), "", VALUE(_xlfn.TEXTSPLIT(G544,":")))</f>
        <v>22</v>
      </c>
      <c r="P544">
        <v>2</v>
      </c>
      <c r="Q544" t="str" cm="1">
        <f t="array" ref="Q544">IF(ISBLANK(H544), "", VALUE(_xlfn.TEXTSPLIT(H544,":")))</f>
        <v/>
      </c>
      <c r="S544">
        <f t="shared" si="84"/>
        <v>64</v>
      </c>
      <c r="T544">
        <f t="shared" si="85"/>
        <v>8</v>
      </c>
      <c r="U544">
        <f t="shared" si="86"/>
        <v>0</v>
      </c>
      <c r="V544" t="str">
        <f t="shared" si="87"/>
        <v>:0O</v>
      </c>
      <c r="W544" t="str">
        <f t="shared" si="88"/>
        <v>64:8</v>
      </c>
      <c r="X544" t="str">
        <f t="shared" si="89"/>
        <v>MLCL 64:8</v>
      </c>
      <c r="Y544" t="str">
        <f t="shared" si="82"/>
        <v>MLCL</v>
      </c>
      <c r="Z544" t="s">
        <v>3520</v>
      </c>
      <c r="AA544" t="s">
        <v>3760</v>
      </c>
      <c r="AB544">
        <v>126254</v>
      </c>
      <c r="AC544">
        <v>126589</v>
      </c>
      <c r="AD544">
        <v>170443</v>
      </c>
      <c r="AE544">
        <v>0</v>
      </c>
      <c r="AF544">
        <v>34377</v>
      </c>
      <c r="AG544">
        <v>0</v>
      </c>
      <c r="AH544">
        <v>470248</v>
      </c>
      <c r="AI544">
        <v>393379</v>
      </c>
      <c r="AJ544">
        <v>249289</v>
      </c>
      <c r="AK544">
        <v>0</v>
      </c>
      <c r="AL544">
        <v>0</v>
      </c>
      <c r="AM544">
        <v>0</v>
      </c>
    </row>
    <row r="545" spans="1:39" x14ac:dyDescent="0.3">
      <c r="A545" t="s">
        <v>3764</v>
      </c>
      <c r="B545" t="s">
        <v>3764</v>
      </c>
      <c r="C545" t="str">
        <f t="shared" si="83"/>
        <v>MLCL 22:1_19:0_22:0</v>
      </c>
      <c r="D545" t="str">
        <f t="shared" si="81"/>
        <v>22:1_19:0_22:0</v>
      </c>
      <c r="E545" t="str" cm="1">
        <f t="array" ref="E545:G545">_xlfn.TEXTSPLIT(D545,"_")</f>
        <v>22:1</v>
      </c>
      <c r="F545" t="str">
        <v>19:0</v>
      </c>
      <c r="G545" t="str">
        <v>22:0</v>
      </c>
      <c r="I545" cm="1">
        <f t="array" ref="I545:J545">IF(ISBLANK(E545), "", VALUE(_xlfn.TEXTSPLIT(E545,":")))</f>
        <v>22</v>
      </c>
      <c r="J545">
        <v>1</v>
      </c>
      <c r="L545" cm="1">
        <f t="array" ref="L545:M545">IF(ISBLANK(F545), "", VALUE(_xlfn.TEXTSPLIT(F545,":")))</f>
        <v>19</v>
      </c>
      <c r="M545">
        <v>0</v>
      </c>
      <c r="O545" cm="1">
        <f t="array" ref="O545:P545">IF(ISBLANK(G545), "", VALUE(_xlfn.TEXTSPLIT(G545,":")))</f>
        <v>22</v>
      </c>
      <c r="P545">
        <v>0</v>
      </c>
      <c r="Q545" t="str" cm="1">
        <f t="array" ref="Q545">IF(ISBLANK(H545), "", VALUE(_xlfn.TEXTSPLIT(H545,":")))</f>
        <v/>
      </c>
      <c r="S545">
        <f t="shared" si="84"/>
        <v>63</v>
      </c>
      <c r="T545">
        <f t="shared" si="85"/>
        <v>1</v>
      </c>
      <c r="U545">
        <f t="shared" si="86"/>
        <v>0</v>
      </c>
      <c r="V545" t="str">
        <f t="shared" si="87"/>
        <v>:0O</v>
      </c>
      <c r="W545" t="str">
        <f t="shared" si="88"/>
        <v>63:1</v>
      </c>
      <c r="X545" t="str">
        <f t="shared" si="89"/>
        <v>MLCL 63:1</v>
      </c>
      <c r="Y545" t="str">
        <f t="shared" si="82"/>
        <v>MLCL</v>
      </c>
      <c r="Z545" t="s">
        <v>3520</v>
      </c>
      <c r="AA545" t="s">
        <v>3765</v>
      </c>
      <c r="AB545">
        <v>400988</v>
      </c>
      <c r="AC545">
        <v>606610</v>
      </c>
      <c r="AD545">
        <v>711421</v>
      </c>
      <c r="AE545">
        <v>492937</v>
      </c>
      <c r="AF545">
        <v>930044</v>
      </c>
      <c r="AG545">
        <v>938641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3">
      <c r="A546" t="s">
        <v>3824</v>
      </c>
      <c r="B546" t="s">
        <v>3824</v>
      </c>
      <c r="C546" t="str">
        <f t="shared" si="83"/>
        <v>MLCL 22:6_21:0_22:2</v>
      </c>
      <c r="D546" t="str">
        <f t="shared" si="81"/>
        <v>22:6_21:0_22:2</v>
      </c>
      <c r="E546" t="str" cm="1">
        <f t="array" ref="E546:G546">_xlfn.TEXTSPLIT(D546,"_")</f>
        <v>22:6</v>
      </c>
      <c r="F546" t="str">
        <v>21:0</v>
      </c>
      <c r="G546" t="str">
        <v>22:2</v>
      </c>
      <c r="I546" cm="1">
        <f t="array" ref="I546:J546">IF(ISBLANK(E546), "", VALUE(_xlfn.TEXTSPLIT(E546,":")))</f>
        <v>22</v>
      </c>
      <c r="J546">
        <v>6</v>
      </c>
      <c r="L546" cm="1">
        <f t="array" ref="L546:M546">IF(ISBLANK(F546), "", VALUE(_xlfn.TEXTSPLIT(F546,":")))</f>
        <v>21</v>
      </c>
      <c r="M546">
        <v>0</v>
      </c>
      <c r="O546" cm="1">
        <f t="array" ref="O546:P546">IF(ISBLANK(G546), "", VALUE(_xlfn.TEXTSPLIT(G546,":")))</f>
        <v>22</v>
      </c>
      <c r="P546">
        <v>2</v>
      </c>
      <c r="Q546" t="str" cm="1">
        <f t="array" ref="Q546">IF(ISBLANK(H546), "", VALUE(_xlfn.TEXTSPLIT(H546,":")))</f>
        <v/>
      </c>
      <c r="S546">
        <f t="shared" si="84"/>
        <v>65</v>
      </c>
      <c r="T546">
        <f t="shared" si="85"/>
        <v>8</v>
      </c>
      <c r="U546">
        <f t="shared" si="86"/>
        <v>0</v>
      </c>
      <c r="V546" t="str">
        <f t="shared" si="87"/>
        <v>:0O</v>
      </c>
      <c r="W546" t="str">
        <f t="shared" si="88"/>
        <v>65:8</v>
      </c>
      <c r="X546" t="str">
        <f t="shared" si="89"/>
        <v>MLCL 65:8</v>
      </c>
      <c r="Y546" t="str">
        <f t="shared" si="82"/>
        <v>MLCL</v>
      </c>
      <c r="Z546" t="s">
        <v>3520</v>
      </c>
      <c r="AA546" t="s">
        <v>3825</v>
      </c>
      <c r="AB546">
        <v>193966</v>
      </c>
      <c r="AC546">
        <v>238963</v>
      </c>
      <c r="AD546">
        <v>285329</v>
      </c>
      <c r="AE546">
        <v>0</v>
      </c>
      <c r="AF546">
        <v>0</v>
      </c>
      <c r="AG546">
        <v>0</v>
      </c>
      <c r="AH546">
        <v>186960</v>
      </c>
      <c r="AI546">
        <v>357505</v>
      </c>
      <c r="AJ546">
        <v>189011</v>
      </c>
      <c r="AK546">
        <v>0</v>
      </c>
      <c r="AL546">
        <v>0</v>
      </c>
      <c r="AM546">
        <v>0</v>
      </c>
    </row>
    <row r="547" spans="1:39" x14ac:dyDescent="0.3">
      <c r="A547" t="s">
        <v>3578</v>
      </c>
      <c r="B547" t="s">
        <v>3578</v>
      </c>
      <c r="C547" t="str">
        <f t="shared" si="83"/>
        <v>MLCL 22:6_15:2_22:6</v>
      </c>
      <c r="D547" t="str">
        <f t="shared" si="81"/>
        <v>22:6_15:2_22:6</v>
      </c>
      <c r="E547" t="str" cm="1">
        <f t="array" ref="E547:G547">_xlfn.TEXTSPLIT(D547,"_")</f>
        <v>22:6</v>
      </c>
      <c r="F547" t="str">
        <v>15:2</v>
      </c>
      <c r="G547" t="str">
        <v>22:6</v>
      </c>
      <c r="I547" cm="1">
        <f t="array" ref="I547:J547">IF(ISBLANK(E547), "", VALUE(_xlfn.TEXTSPLIT(E547,":")))</f>
        <v>22</v>
      </c>
      <c r="J547">
        <v>6</v>
      </c>
      <c r="L547" cm="1">
        <f t="array" ref="L547:M547">IF(ISBLANK(F547), "", VALUE(_xlfn.TEXTSPLIT(F547,":")))</f>
        <v>15</v>
      </c>
      <c r="M547">
        <v>2</v>
      </c>
      <c r="O547" cm="1">
        <f t="array" ref="O547:P547">IF(ISBLANK(G547), "", VALUE(_xlfn.TEXTSPLIT(G547,":")))</f>
        <v>22</v>
      </c>
      <c r="P547">
        <v>6</v>
      </c>
      <c r="Q547" t="str" cm="1">
        <f t="array" ref="Q547">IF(ISBLANK(H547), "", VALUE(_xlfn.TEXTSPLIT(H547,":")))</f>
        <v/>
      </c>
      <c r="S547">
        <f t="shared" si="84"/>
        <v>59</v>
      </c>
      <c r="T547">
        <f t="shared" si="85"/>
        <v>14</v>
      </c>
      <c r="U547">
        <f t="shared" si="86"/>
        <v>0</v>
      </c>
      <c r="V547" t="str">
        <f t="shared" si="87"/>
        <v>:0O</v>
      </c>
      <c r="W547" t="str">
        <f t="shared" si="88"/>
        <v>59:14</v>
      </c>
      <c r="X547" t="str">
        <f t="shared" si="89"/>
        <v>MLCL 59:14</v>
      </c>
      <c r="Y547" t="str">
        <f t="shared" si="82"/>
        <v>MLCL</v>
      </c>
      <c r="Z547" t="s">
        <v>3520</v>
      </c>
      <c r="AA547" t="s">
        <v>3579</v>
      </c>
      <c r="AB547">
        <v>56728</v>
      </c>
      <c r="AC547">
        <v>46138</v>
      </c>
      <c r="AD547">
        <v>91965</v>
      </c>
      <c r="AE547">
        <v>34097</v>
      </c>
      <c r="AF547">
        <v>26571</v>
      </c>
      <c r="AG547">
        <v>36390</v>
      </c>
      <c r="AH547">
        <v>46717</v>
      </c>
      <c r="AI547">
        <v>18745</v>
      </c>
      <c r="AJ547">
        <v>29523</v>
      </c>
      <c r="AK547">
        <v>42058</v>
      </c>
      <c r="AL547">
        <v>76640</v>
      </c>
      <c r="AM547">
        <v>30866</v>
      </c>
    </row>
    <row r="548" spans="1:39" x14ac:dyDescent="0.3">
      <c r="A548" t="s">
        <v>3718</v>
      </c>
      <c r="B548" t="s">
        <v>3718</v>
      </c>
      <c r="C548" t="str">
        <f t="shared" si="83"/>
        <v>MLCL 22:1_18:0_22:0</v>
      </c>
      <c r="D548" t="str">
        <f t="shared" si="81"/>
        <v>22:1_18:0_22:0</v>
      </c>
      <c r="E548" t="str" cm="1">
        <f t="array" ref="E548:G548">_xlfn.TEXTSPLIT(D548,"_")</f>
        <v>22:1</v>
      </c>
      <c r="F548" t="str">
        <v>18:0</v>
      </c>
      <c r="G548" t="str">
        <v>22:0</v>
      </c>
      <c r="I548" cm="1">
        <f t="array" ref="I548:J548">IF(ISBLANK(E548), "", VALUE(_xlfn.TEXTSPLIT(E548,":")))</f>
        <v>22</v>
      </c>
      <c r="J548">
        <v>1</v>
      </c>
      <c r="L548" cm="1">
        <f t="array" ref="L548:M548">IF(ISBLANK(F548), "", VALUE(_xlfn.TEXTSPLIT(F548,":")))</f>
        <v>18</v>
      </c>
      <c r="M548">
        <v>0</v>
      </c>
      <c r="O548" cm="1">
        <f t="array" ref="O548:P548">IF(ISBLANK(G548), "", VALUE(_xlfn.TEXTSPLIT(G548,":")))</f>
        <v>22</v>
      </c>
      <c r="P548">
        <v>0</v>
      </c>
      <c r="Q548" t="str" cm="1">
        <f t="array" ref="Q548">IF(ISBLANK(H548), "", VALUE(_xlfn.TEXTSPLIT(H548,":")))</f>
        <v/>
      </c>
      <c r="S548">
        <f t="shared" si="84"/>
        <v>62</v>
      </c>
      <c r="T548">
        <f t="shared" si="85"/>
        <v>1</v>
      </c>
      <c r="U548">
        <f t="shared" si="86"/>
        <v>0</v>
      </c>
      <c r="V548" t="str">
        <f t="shared" si="87"/>
        <v>:0O</v>
      </c>
      <c r="W548" t="str">
        <f t="shared" si="88"/>
        <v>62:1</v>
      </c>
      <c r="X548" t="str">
        <f t="shared" si="89"/>
        <v>MLCL 62:1</v>
      </c>
      <c r="Y548" t="str">
        <f t="shared" si="82"/>
        <v>MLCL</v>
      </c>
      <c r="Z548" t="s">
        <v>3520</v>
      </c>
      <c r="AA548" t="s">
        <v>3719</v>
      </c>
      <c r="AB548">
        <v>482710</v>
      </c>
      <c r="AC548">
        <v>556056</v>
      </c>
      <c r="AD548">
        <v>421015</v>
      </c>
      <c r="AE548">
        <v>781524</v>
      </c>
      <c r="AF548">
        <v>554877</v>
      </c>
      <c r="AG548">
        <v>434684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3">
      <c r="A549" t="s">
        <v>3739</v>
      </c>
      <c r="B549" t="s">
        <v>3739</v>
      </c>
      <c r="C549" t="str">
        <f t="shared" si="83"/>
        <v>MLCL 22:4_19:0_22:0</v>
      </c>
      <c r="D549" t="str">
        <f t="shared" si="81"/>
        <v>22:4_19:0_22:0</v>
      </c>
      <c r="E549" t="str" cm="1">
        <f t="array" ref="E549:G549">_xlfn.TEXTSPLIT(D549,"_")</f>
        <v>22:4</v>
      </c>
      <c r="F549" t="str">
        <v>19:0</v>
      </c>
      <c r="G549" t="str">
        <v>22:0</v>
      </c>
      <c r="I549" cm="1">
        <f t="array" ref="I549:J549">IF(ISBLANK(E549), "", VALUE(_xlfn.TEXTSPLIT(E549,":")))</f>
        <v>22</v>
      </c>
      <c r="J549">
        <v>4</v>
      </c>
      <c r="L549" cm="1">
        <f t="array" ref="L549:M549">IF(ISBLANK(F549), "", VALUE(_xlfn.TEXTSPLIT(F549,":")))</f>
        <v>19</v>
      </c>
      <c r="M549">
        <v>0</v>
      </c>
      <c r="O549" cm="1">
        <f t="array" ref="O549:P549">IF(ISBLANK(G549), "", VALUE(_xlfn.TEXTSPLIT(G549,":")))</f>
        <v>22</v>
      </c>
      <c r="P549">
        <v>0</v>
      </c>
      <c r="Q549" t="str" cm="1">
        <f t="array" ref="Q549">IF(ISBLANK(H549), "", VALUE(_xlfn.TEXTSPLIT(H549,":")))</f>
        <v/>
      </c>
      <c r="S549">
        <f t="shared" si="84"/>
        <v>63</v>
      </c>
      <c r="T549">
        <f t="shared" si="85"/>
        <v>4</v>
      </c>
      <c r="U549">
        <f t="shared" si="86"/>
        <v>0</v>
      </c>
      <c r="V549" t="str">
        <f t="shared" si="87"/>
        <v>:0O</v>
      </c>
      <c r="W549" t="str">
        <f t="shared" si="88"/>
        <v>63:4</v>
      </c>
      <c r="X549" t="str">
        <f t="shared" si="89"/>
        <v>MLCL 63:4</v>
      </c>
      <c r="Y549" t="str">
        <f t="shared" si="82"/>
        <v>MLCL</v>
      </c>
      <c r="Z549" t="s">
        <v>3520</v>
      </c>
      <c r="AA549" t="s">
        <v>3740</v>
      </c>
      <c r="AB549">
        <v>102640</v>
      </c>
      <c r="AC549">
        <v>61457</v>
      </c>
      <c r="AD549">
        <v>61154</v>
      </c>
      <c r="AE549">
        <v>0</v>
      </c>
      <c r="AF549">
        <v>0</v>
      </c>
      <c r="AG549">
        <v>0</v>
      </c>
      <c r="AH549">
        <v>72992</v>
      </c>
      <c r="AI549">
        <v>54752</v>
      </c>
      <c r="AJ549">
        <v>36115</v>
      </c>
      <c r="AK549">
        <v>0</v>
      </c>
      <c r="AL549">
        <v>0</v>
      </c>
      <c r="AM549">
        <v>0</v>
      </c>
    </row>
    <row r="550" spans="1:39" x14ac:dyDescent="0.3">
      <c r="A550" t="s">
        <v>3667</v>
      </c>
      <c r="B550" t="s">
        <v>3667</v>
      </c>
      <c r="C550" t="str">
        <f t="shared" si="83"/>
        <v>MLCL 22:1_17:0_22:0</v>
      </c>
      <c r="D550" t="str">
        <f t="shared" si="81"/>
        <v>22:1_17:0_22:0</v>
      </c>
      <c r="E550" t="str" cm="1">
        <f t="array" ref="E550:G550">_xlfn.TEXTSPLIT(D550,"_")</f>
        <v>22:1</v>
      </c>
      <c r="F550" t="str">
        <v>17:0</v>
      </c>
      <c r="G550" t="str">
        <v>22:0</v>
      </c>
      <c r="I550" cm="1">
        <f t="array" ref="I550:J550">IF(ISBLANK(E550), "", VALUE(_xlfn.TEXTSPLIT(E550,":")))</f>
        <v>22</v>
      </c>
      <c r="J550">
        <v>1</v>
      </c>
      <c r="L550" cm="1">
        <f t="array" ref="L550:M550">IF(ISBLANK(F550), "", VALUE(_xlfn.TEXTSPLIT(F550,":")))</f>
        <v>17</v>
      </c>
      <c r="M550">
        <v>0</v>
      </c>
      <c r="O550" cm="1">
        <f t="array" ref="O550:P550">IF(ISBLANK(G550), "", VALUE(_xlfn.TEXTSPLIT(G550,":")))</f>
        <v>22</v>
      </c>
      <c r="P550">
        <v>0</v>
      </c>
      <c r="Q550" t="str" cm="1">
        <f t="array" ref="Q550">IF(ISBLANK(H550), "", VALUE(_xlfn.TEXTSPLIT(H550,":")))</f>
        <v/>
      </c>
      <c r="S550">
        <f t="shared" si="84"/>
        <v>61</v>
      </c>
      <c r="T550">
        <f t="shared" si="85"/>
        <v>1</v>
      </c>
      <c r="U550">
        <f t="shared" si="86"/>
        <v>0</v>
      </c>
      <c r="V550" t="str">
        <f t="shared" si="87"/>
        <v>:0O</v>
      </c>
      <c r="W550" t="str">
        <f t="shared" si="88"/>
        <v>61:1</v>
      </c>
      <c r="X550" t="str">
        <f t="shared" si="89"/>
        <v>MLCL 61:1</v>
      </c>
      <c r="Y550" t="str">
        <f t="shared" si="82"/>
        <v>MLCL</v>
      </c>
      <c r="Z550" t="s">
        <v>3520</v>
      </c>
      <c r="AA550" t="s">
        <v>3668</v>
      </c>
      <c r="AB550">
        <v>179483</v>
      </c>
      <c r="AC550">
        <v>213066</v>
      </c>
      <c r="AD550">
        <v>311793</v>
      </c>
      <c r="AE550">
        <v>218322</v>
      </c>
      <c r="AF550">
        <v>289021</v>
      </c>
      <c r="AG550">
        <v>155190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3">
      <c r="A551" t="s">
        <v>3578</v>
      </c>
      <c r="B551" t="s">
        <v>3578</v>
      </c>
      <c r="C551" t="str">
        <f t="shared" si="83"/>
        <v>MLCL 22:6_15:2_22:6</v>
      </c>
      <c r="D551" t="str">
        <f t="shared" si="81"/>
        <v>22:6_15:2_22:6</v>
      </c>
      <c r="E551" t="str" cm="1">
        <f t="array" ref="E551:G551">_xlfn.TEXTSPLIT(D551,"_")</f>
        <v>22:6</v>
      </c>
      <c r="F551" t="str">
        <v>15:2</v>
      </c>
      <c r="G551" t="str">
        <v>22:6</v>
      </c>
      <c r="I551" cm="1">
        <f t="array" ref="I551:J551">IF(ISBLANK(E551), "", VALUE(_xlfn.TEXTSPLIT(E551,":")))</f>
        <v>22</v>
      </c>
      <c r="J551">
        <v>6</v>
      </c>
      <c r="L551" cm="1">
        <f t="array" ref="L551:M551">IF(ISBLANK(F551), "", VALUE(_xlfn.TEXTSPLIT(F551,":")))</f>
        <v>15</v>
      </c>
      <c r="M551">
        <v>2</v>
      </c>
      <c r="O551" cm="1">
        <f t="array" ref="O551:P551">IF(ISBLANK(G551), "", VALUE(_xlfn.TEXTSPLIT(G551,":")))</f>
        <v>22</v>
      </c>
      <c r="P551">
        <v>6</v>
      </c>
      <c r="Q551" t="str" cm="1">
        <f t="array" ref="Q551">IF(ISBLANK(H551), "", VALUE(_xlfn.TEXTSPLIT(H551,":")))</f>
        <v/>
      </c>
      <c r="S551">
        <f t="shared" si="84"/>
        <v>59</v>
      </c>
      <c r="T551">
        <f t="shared" si="85"/>
        <v>14</v>
      </c>
      <c r="U551">
        <f t="shared" si="86"/>
        <v>0</v>
      </c>
      <c r="V551" t="str">
        <f t="shared" si="87"/>
        <v>:0O</v>
      </c>
      <c r="W551" t="str">
        <f t="shared" si="88"/>
        <v>59:14</v>
      </c>
      <c r="X551" t="str">
        <f t="shared" si="89"/>
        <v>MLCL 59:14</v>
      </c>
      <c r="Y551" t="str">
        <f t="shared" si="82"/>
        <v>MLCL</v>
      </c>
      <c r="Z551" t="s">
        <v>3520</v>
      </c>
      <c r="AA551" t="s">
        <v>3579</v>
      </c>
      <c r="AB551">
        <v>57898</v>
      </c>
      <c r="AC551">
        <v>75323</v>
      </c>
      <c r="AD551">
        <v>132205</v>
      </c>
      <c r="AE551">
        <v>89001</v>
      </c>
      <c r="AF551">
        <v>21537</v>
      </c>
      <c r="AG551">
        <v>89382</v>
      </c>
      <c r="AH551">
        <v>114323</v>
      </c>
      <c r="AI551">
        <v>59550</v>
      </c>
      <c r="AJ551">
        <v>106428</v>
      </c>
      <c r="AK551">
        <v>51898</v>
      </c>
      <c r="AL551">
        <v>66458</v>
      </c>
      <c r="AM551">
        <v>65095</v>
      </c>
    </row>
    <row r="552" spans="1:39" x14ac:dyDescent="0.3">
      <c r="A552" t="s">
        <v>3868</v>
      </c>
      <c r="B552" t="s">
        <v>3868</v>
      </c>
      <c r="C552" t="str">
        <f t="shared" si="83"/>
        <v>MLCL 22:5_22:0_22:0</v>
      </c>
      <c r="D552" t="str">
        <f t="shared" si="81"/>
        <v>22:5_22:0_22:0</v>
      </c>
      <c r="E552" t="str" cm="1">
        <f t="array" ref="E552:G552">_xlfn.TEXTSPLIT(D552,"_")</f>
        <v>22:5</v>
      </c>
      <c r="F552" t="str">
        <v>22:0</v>
      </c>
      <c r="G552" t="str">
        <v>22:0</v>
      </c>
      <c r="I552" cm="1">
        <f t="array" ref="I552:J552">IF(ISBLANK(E552), "", VALUE(_xlfn.TEXTSPLIT(E552,":")))</f>
        <v>22</v>
      </c>
      <c r="J552">
        <v>5</v>
      </c>
      <c r="L552" cm="1">
        <f t="array" ref="L552:M552">IF(ISBLANK(F552), "", VALUE(_xlfn.TEXTSPLIT(F552,":")))</f>
        <v>22</v>
      </c>
      <c r="M552">
        <v>0</v>
      </c>
      <c r="O552" cm="1">
        <f t="array" ref="O552:P552">IF(ISBLANK(G552), "", VALUE(_xlfn.TEXTSPLIT(G552,":")))</f>
        <v>22</v>
      </c>
      <c r="P552">
        <v>0</v>
      </c>
      <c r="Q552" t="str" cm="1">
        <f t="array" ref="Q552">IF(ISBLANK(H552), "", VALUE(_xlfn.TEXTSPLIT(H552,":")))</f>
        <v/>
      </c>
      <c r="S552">
        <f t="shared" si="84"/>
        <v>66</v>
      </c>
      <c r="T552">
        <f t="shared" si="85"/>
        <v>5</v>
      </c>
      <c r="U552">
        <f t="shared" si="86"/>
        <v>0</v>
      </c>
      <c r="V552" t="str">
        <f t="shared" si="87"/>
        <v>:0O</v>
      </c>
      <c r="W552" t="str">
        <f t="shared" si="88"/>
        <v>66:5</v>
      </c>
      <c r="X552" t="str">
        <f t="shared" si="89"/>
        <v>MLCL 66:5</v>
      </c>
      <c r="Y552" t="str">
        <f t="shared" si="82"/>
        <v>MLCL</v>
      </c>
      <c r="Z552" t="s">
        <v>3520</v>
      </c>
      <c r="AA552" t="s">
        <v>3869</v>
      </c>
      <c r="AB552">
        <v>1920699</v>
      </c>
      <c r="AC552">
        <v>1463712</v>
      </c>
      <c r="AD552">
        <v>869436</v>
      </c>
      <c r="AE552">
        <v>1196671</v>
      </c>
      <c r="AF552">
        <v>2130889</v>
      </c>
      <c r="AG552">
        <v>1680672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3">
      <c r="A553" s="13" t="s">
        <v>619</v>
      </c>
      <c r="B553" s="13" t="s">
        <v>619</v>
      </c>
      <c r="C553" t="str">
        <f t="shared" si="83"/>
        <v>NAE 20:4</v>
      </c>
      <c r="D553" t="str">
        <f t="shared" si="81"/>
        <v>20:4</v>
      </c>
      <c r="E553" t="str" cm="1">
        <f t="array" ref="E553">_xlfn.TEXTSPLIT(D553,"_")</f>
        <v>20:4</v>
      </c>
      <c r="I553" cm="1">
        <f t="array" ref="I553:J553">IF(ISBLANK(E553), "", VALUE(_xlfn.TEXTSPLIT(E553,":")))</f>
        <v>20</v>
      </c>
      <c r="J553">
        <v>4</v>
      </c>
      <c r="L553" t="str" cm="1">
        <f t="array" ref="L553">IF(ISBLANK(F553), "", VALUE(_xlfn.TEXTSPLIT(F553,":")))</f>
        <v/>
      </c>
      <c r="O553" t="str" cm="1">
        <f t="array" ref="O553">IF(ISBLANK(G553), "", VALUE(_xlfn.TEXTSPLIT(G553,":")))</f>
        <v/>
      </c>
      <c r="Q553" t="str" cm="1">
        <f t="array" ref="Q553">IF(ISBLANK(H553), "", VALUE(_xlfn.TEXTSPLIT(H553,":")))</f>
        <v/>
      </c>
      <c r="S553">
        <f t="shared" si="84"/>
        <v>20</v>
      </c>
      <c r="T553">
        <f t="shared" si="85"/>
        <v>4</v>
      </c>
      <c r="U553">
        <f t="shared" si="86"/>
        <v>0</v>
      </c>
      <c r="V553" t="str">
        <f t="shared" si="87"/>
        <v>:0O</v>
      </c>
      <c r="W553" t="str">
        <f t="shared" si="88"/>
        <v>20:4</v>
      </c>
      <c r="X553" t="str">
        <f t="shared" si="89"/>
        <v>NAE 20:4</v>
      </c>
      <c r="Y553" t="str">
        <f t="shared" si="82"/>
        <v>NAE</v>
      </c>
      <c r="Z553" s="13" t="s">
        <v>66</v>
      </c>
      <c r="AA553" s="13" t="s">
        <v>620</v>
      </c>
      <c r="AB553" s="13">
        <v>21826</v>
      </c>
      <c r="AC553" s="13">
        <v>57726</v>
      </c>
      <c r="AD553" s="13">
        <v>47553</v>
      </c>
      <c r="AE553" s="13">
        <v>71926</v>
      </c>
      <c r="AF553" s="13">
        <v>67215</v>
      </c>
      <c r="AG553" s="13">
        <v>48903</v>
      </c>
      <c r="AH553" s="13">
        <v>47381</v>
      </c>
      <c r="AI553" s="13">
        <v>127004</v>
      </c>
      <c r="AJ553" s="13">
        <v>116189</v>
      </c>
      <c r="AK553" s="13">
        <v>58833</v>
      </c>
      <c r="AL553" s="13">
        <v>38402</v>
      </c>
      <c r="AM553" s="13">
        <v>69531</v>
      </c>
    </row>
    <row r="554" spans="1:39" x14ac:dyDescent="0.3">
      <c r="A554" s="13" t="s">
        <v>594</v>
      </c>
      <c r="B554" s="13" t="s">
        <v>594</v>
      </c>
      <c r="C554" t="str">
        <f t="shared" si="83"/>
        <v>NAE 18:5</v>
      </c>
      <c r="D554" t="str">
        <f t="shared" si="81"/>
        <v>18:5</v>
      </c>
      <c r="E554" t="str" cm="1">
        <f t="array" ref="E554">_xlfn.TEXTSPLIT(D554,"_")</f>
        <v>18:5</v>
      </c>
      <c r="I554" cm="1">
        <f t="array" ref="I554:J554">IF(ISBLANK(E554), "", VALUE(_xlfn.TEXTSPLIT(E554,":")))</f>
        <v>18</v>
      </c>
      <c r="J554">
        <v>5</v>
      </c>
      <c r="L554" t="str" cm="1">
        <f t="array" ref="L554">IF(ISBLANK(F554), "", VALUE(_xlfn.TEXTSPLIT(F554,":")))</f>
        <v/>
      </c>
      <c r="O554" t="str" cm="1">
        <f t="array" ref="O554">IF(ISBLANK(G554), "", VALUE(_xlfn.TEXTSPLIT(G554,":")))</f>
        <v/>
      </c>
      <c r="Q554" t="str" cm="1">
        <f t="array" ref="Q554">IF(ISBLANK(H554), "", VALUE(_xlfn.TEXTSPLIT(H554,":")))</f>
        <v/>
      </c>
      <c r="S554">
        <f t="shared" si="84"/>
        <v>18</v>
      </c>
      <c r="T554">
        <f t="shared" si="85"/>
        <v>5</v>
      </c>
      <c r="U554">
        <f t="shared" si="86"/>
        <v>0</v>
      </c>
      <c r="V554" t="str">
        <f t="shared" si="87"/>
        <v>:0O</v>
      </c>
      <c r="W554" t="str">
        <f t="shared" si="88"/>
        <v>18:5</v>
      </c>
      <c r="X554" t="str">
        <f t="shared" si="89"/>
        <v>NAE 18:5</v>
      </c>
      <c r="Y554" t="str">
        <f t="shared" si="82"/>
        <v>NAE</v>
      </c>
      <c r="Z554" s="13" t="s">
        <v>66</v>
      </c>
      <c r="AA554" s="13" t="s">
        <v>595</v>
      </c>
      <c r="AB554" s="13">
        <v>0</v>
      </c>
      <c r="AC554" s="13">
        <v>12243</v>
      </c>
      <c r="AD554" s="13">
        <v>8840</v>
      </c>
      <c r="AE554" s="13">
        <v>10640</v>
      </c>
      <c r="AF554" s="13">
        <v>30344</v>
      </c>
      <c r="AG554" s="13">
        <v>3801</v>
      </c>
      <c r="AH554" s="13">
        <v>4302</v>
      </c>
      <c r="AI554" s="13">
        <v>18459</v>
      </c>
      <c r="AJ554" s="13">
        <v>21597</v>
      </c>
      <c r="AK554" s="13">
        <v>8705</v>
      </c>
      <c r="AL554" s="13">
        <v>0</v>
      </c>
      <c r="AM554" s="13">
        <v>15618</v>
      </c>
    </row>
    <row r="555" spans="1:39" x14ac:dyDescent="0.3">
      <c r="A555" t="s">
        <v>70</v>
      </c>
      <c r="B555" t="s">
        <v>70</v>
      </c>
      <c r="C555" t="str">
        <f t="shared" si="83"/>
        <v>NAE 16:2</v>
      </c>
      <c r="D555" t="str">
        <f t="shared" si="81"/>
        <v>16:2</v>
      </c>
      <c r="E555" t="str" cm="1">
        <f t="array" ref="E555">_xlfn.TEXTSPLIT(D555,"_")</f>
        <v>16:2</v>
      </c>
      <c r="I555" cm="1">
        <f t="array" ref="I555:J555">IF(ISBLANK(E555), "", VALUE(_xlfn.TEXTSPLIT(E555,":")))</f>
        <v>16</v>
      </c>
      <c r="J555">
        <v>2</v>
      </c>
      <c r="L555" t="str" cm="1">
        <f t="array" ref="L555">IF(ISBLANK(F555), "", VALUE(_xlfn.TEXTSPLIT(F555,":")))</f>
        <v/>
      </c>
      <c r="O555" t="str" cm="1">
        <f t="array" ref="O555">IF(ISBLANK(G555), "", VALUE(_xlfn.TEXTSPLIT(G555,":")))</f>
        <v/>
      </c>
      <c r="Q555" t="str" cm="1">
        <f t="array" ref="Q555">IF(ISBLANK(H555), "", VALUE(_xlfn.TEXTSPLIT(H555,":")))</f>
        <v/>
      </c>
      <c r="S555">
        <f t="shared" si="84"/>
        <v>16</v>
      </c>
      <c r="T555">
        <f t="shared" si="85"/>
        <v>2</v>
      </c>
      <c r="U555">
        <f t="shared" si="86"/>
        <v>0</v>
      </c>
      <c r="V555" t="str">
        <f t="shared" si="87"/>
        <v>:0O</v>
      </c>
      <c r="W555" t="str">
        <f t="shared" si="88"/>
        <v>16:2</v>
      </c>
      <c r="X555" t="str">
        <f t="shared" si="89"/>
        <v>NAE 16:2</v>
      </c>
      <c r="Y555" t="str">
        <f t="shared" si="82"/>
        <v>NAE</v>
      </c>
      <c r="Z555" t="s">
        <v>66</v>
      </c>
      <c r="AA555" t="s">
        <v>71</v>
      </c>
      <c r="AB555">
        <v>454403</v>
      </c>
      <c r="AC555">
        <v>565903</v>
      </c>
      <c r="AD555">
        <v>528367</v>
      </c>
      <c r="AE555">
        <v>311898</v>
      </c>
      <c r="AF555">
        <v>182561</v>
      </c>
      <c r="AG555">
        <v>369255</v>
      </c>
      <c r="AH555">
        <v>357375</v>
      </c>
      <c r="AI555">
        <v>444070</v>
      </c>
      <c r="AJ555">
        <v>302480</v>
      </c>
      <c r="AK555">
        <v>193814</v>
      </c>
      <c r="AL555">
        <v>281730</v>
      </c>
      <c r="AM555">
        <v>279387</v>
      </c>
    </row>
    <row r="556" spans="1:39" x14ac:dyDescent="0.3">
      <c r="A556" t="s">
        <v>594</v>
      </c>
      <c r="B556" t="s">
        <v>594</v>
      </c>
      <c r="C556" t="str">
        <f t="shared" si="83"/>
        <v>NAE 18:5</v>
      </c>
      <c r="D556" t="str">
        <f t="shared" ref="D556:D619" si="90">_xlfn.TEXTAFTER(C556," ")</f>
        <v>18:5</v>
      </c>
      <c r="E556" t="str" cm="1">
        <f t="array" ref="E556">_xlfn.TEXTSPLIT(D556,"_")</f>
        <v>18:5</v>
      </c>
      <c r="I556" cm="1">
        <f t="array" ref="I556:J556">IF(ISBLANK(E556), "", VALUE(_xlfn.TEXTSPLIT(E556,":")))</f>
        <v>18</v>
      </c>
      <c r="J556">
        <v>5</v>
      </c>
      <c r="L556" t="str" cm="1">
        <f t="array" ref="L556">IF(ISBLANK(F556), "", VALUE(_xlfn.TEXTSPLIT(F556,":")))</f>
        <v/>
      </c>
      <c r="O556" t="str" cm="1">
        <f t="array" ref="O556">IF(ISBLANK(G556), "", VALUE(_xlfn.TEXTSPLIT(G556,":")))</f>
        <v/>
      </c>
      <c r="Q556" t="str" cm="1">
        <f t="array" ref="Q556">IF(ISBLANK(H556), "", VALUE(_xlfn.TEXTSPLIT(H556,":")))</f>
        <v/>
      </c>
      <c r="S556">
        <f t="shared" si="84"/>
        <v>18</v>
      </c>
      <c r="T556">
        <f t="shared" si="85"/>
        <v>5</v>
      </c>
      <c r="U556">
        <f t="shared" si="86"/>
        <v>0</v>
      </c>
      <c r="V556" t="str">
        <f t="shared" si="87"/>
        <v>:0O</v>
      </c>
      <c r="W556" t="str">
        <f t="shared" si="88"/>
        <v>18:5</v>
      </c>
      <c r="X556" t="str">
        <f t="shared" si="89"/>
        <v>NAE 18:5</v>
      </c>
      <c r="Y556" t="str">
        <f t="shared" ref="Y556:Y619" si="91">_xlfn.TEXTBEFORE(C556, " ")</f>
        <v>NAE</v>
      </c>
      <c r="Z556" t="s">
        <v>66</v>
      </c>
      <c r="AA556" t="s">
        <v>595</v>
      </c>
      <c r="AB556">
        <v>62353</v>
      </c>
      <c r="AC556">
        <v>84832</v>
      </c>
      <c r="AD556">
        <v>100463</v>
      </c>
      <c r="AE556">
        <v>22072</v>
      </c>
      <c r="AF556">
        <v>47344</v>
      </c>
      <c r="AG556">
        <v>56913</v>
      </c>
      <c r="AH556">
        <v>47737</v>
      </c>
      <c r="AI556">
        <v>27542</v>
      </c>
      <c r="AJ556">
        <v>19941</v>
      </c>
      <c r="AK556">
        <v>15196</v>
      </c>
      <c r="AL556">
        <v>21313</v>
      </c>
      <c r="AM556">
        <v>19675</v>
      </c>
    </row>
    <row r="557" spans="1:39" x14ac:dyDescent="0.3">
      <c r="A557" t="s">
        <v>658</v>
      </c>
      <c r="B557" t="s">
        <v>658</v>
      </c>
      <c r="C557" t="str">
        <f t="shared" si="83"/>
        <v>NAE 22:5</v>
      </c>
      <c r="D557" t="str">
        <f t="shared" si="90"/>
        <v>22:5</v>
      </c>
      <c r="E557" t="str" cm="1">
        <f t="array" ref="E557">_xlfn.TEXTSPLIT(D557,"_")</f>
        <v>22:5</v>
      </c>
      <c r="I557" cm="1">
        <f t="array" ref="I557:J557">IF(ISBLANK(E557), "", VALUE(_xlfn.TEXTSPLIT(E557,":")))</f>
        <v>22</v>
      </c>
      <c r="J557">
        <v>5</v>
      </c>
      <c r="L557" t="str" cm="1">
        <f t="array" ref="L557">IF(ISBLANK(F557), "", VALUE(_xlfn.TEXTSPLIT(F557,":")))</f>
        <v/>
      </c>
      <c r="O557" t="str" cm="1">
        <f t="array" ref="O557">IF(ISBLANK(G557), "", VALUE(_xlfn.TEXTSPLIT(G557,":")))</f>
        <v/>
      </c>
      <c r="Q557" t="str" cm="1">
        <f t="array" ref="Q557">IF(ISBLANK(H557), "", VALUE(_xlfn.TEXTSPLIT(H557,":")))</f>
        <v/>
      </c>
      <c r="S557">
        <f t="shared" si="84"/>
        <v>22</v>
      </c>
      <c r="T557">
        <f t="shared" si="85"/>
        <v>5</v>
      </c>
      <c r="U557">
        <f t="shared" si="86"/>
        <v>0</v>
      </c>
      <c r="V557" t="str">
        <f t="shared" si="87"/>
        <v>:0O</v>
      </c>
      <c r="W557" t="str">
        <f t="shared" si="88"/>
        <v>22:5</v>
      </c>
      <c r="X557" t="str">
        <f t="shared" si="89"/>
        <v>NAE 22:5</v>
      </c>
      <c r="Y557" t="str">
        <f t="shared" si="91"/>
        <v>NAE</v>
      </c>
      <c r="Z557" t="s">
        <v>66</v>
      </c>
      <c r="AA557" t="s">
        <v>81</v>
      </c>
      <c r="AB557">
        <v>142893</v>
      </c>
      <c r="AC557">
        <v>168816</v>
      </c>
      <c r="AD557">
        <v>121075</v>
      </c>
      <c r="AE557">
        <v>148372</v>
      </c>
      <c r="AF557">
        <v>156575</v>
      </c>
      <c r="AG557">
        <v>149883</v>
      </c>
      <c r="AH557">
        <v>197538</v>
      </c>
      <c r="AI557">
        <v>126435</v>
      </c>
      <c r="AJ557">
        <v>140544</v>
      </c>
      <c r="AK557">
        <v>172877</v>
      </c>
      <c r="AL557">
        <v>189405</v>
      </c>
      <c r="AM557">
        <v>173577</v>
      </c>
    </row>
    <row r="558" spans="1:39" x14ac:dyDescent="0.3">
      <c r="A558" t="s">
        <v>539</v>
      </c>
      <c r="B558" t="s">
        <v>539</v>
      </c>
      <c r="C558" t="str">
        <f t="shared" si="83"/>
        <v>NAE 13:1</v>
      </c>
      <c r="D558" t="str">
        <f t="shared" si="90"/>
        <v>13:1</v>
      </c>
      <c r="E558" t="str" cm="1">
        <f t="array" ref="E558">_xlfn.TEXTSPLIT(D558,"_")</f>
        <v>13:1</v>
      </c>
      <c r="I558" cm="1">
        <f t="array" ref="I558:J558">IF(ISBLANK(E558), "", VALUE(_xlfn.TEXTSPLIT(E558,":")))</f>
        <v>13</v>
      </c>
      <c r="J558">
        <v>1</v>
      </c>
      <c r="L558" t="str" cm="1">
        <f t="array" ref="L558">IF(ISBLANK(F558), "", VALUE(_xlfn.TEXTSPLIT(F558,":")))</f>
        <v/>
      </c>
      <c r="O558" t="str" cm="1">
        <f t="array" ref="O558">IF(ISBLANK(G558), "", VALUE(_xlfn.TEXTSPLIT(G558,":")))</f>
        <v/>
      </c>
      <c r="Q558" t="str" cm="1">
        <f t="array" ref="Q558">IF(ISBLANK(H558), "", VALUE(_xlfn.TEXTSPLIT(H558,":")))</f>
        <v/>
      </c>
      <c r="S558">
        <f t="shared" si="84"/>
        <v>13</v>
      </c>
      <c r="T558">
        <f t="shared" si="85"/>
        <v>1</v>
      </c>
      <c r="U558">
        <f t="shared" si="86"/>
        <v>0</v>
      </c>
      <c r="V558" t="str">
        <f t="shared" si="87"/>
        <v>:0O</v>
      </c>
      <c r="W558" t="str">
        <f t="shared" si="88"/>
        <v>13:1</v>
      </c>
      <c r="X558" t="str">
        <f t="shared" si="89"/>
        <v>NAE 13:1</v>
      </c>
      <c r="Y558" t="str">
        <f t="shared" si="91"/>
        <v>NAE</v>
      </c>
      <c r="Z558" t="s">
        <v>66</v>
      </c>
      <c r="AA558" t="s">
        <v>540</v>
      </c>
      <c r="AB558">
        <v>15688</v>
      </c>
      <c r="AC558">
        <v>5465</v>
      </c>
      <c r="AD558">
        <v>44246</v>
      </c>
      <c r="AE558">
        <v>81067</v>
      </c>
      <c r="AF558">
        <v>78407</v>
      </c>
      <c r="AG558">
        <v>81803</v>
      </c>
      <c r="AH558">
        <v>45066</v>
      </c>
      <c r="AI558">
        <v>4336</v>
      </c>
      <c r="AJ558">
        <v>22664</v>
      </c>
      <c r="AK558">
        <v>44875</v>
      </c>
      <c r="AL558">
        <v>134727</v>
      </c>
      <c r="AM558">
        <v>165830</v>
      </c>
    </row>
    <row r="559" spans="1:39" x14ac:dyDescent="0.3">
      <c r="A559" t="s">
        <v>539</v>
      </c>
      <c r="B559" t="s">
        <v>539</v>
      </c>
      <c r="C559" t="str">
        <f t="shared" si="83"/>
        <v>NAE 13:1</v>
      </c>
      <c r="D559" t="str">
        <f t="shared" si="90"/>
        <v>13:1</v>
      </c>
      <c r="E559" t="str" cm="1">
        <f t="array" ref="E559">_xlfn.TEXTSPLIT(D559,"_")</f>
        <v>13:1</v>
      </c>
      <c r="I559" cm="1">
        <f t="array" ref="I559:J559">IF(ISBLANK(E559), "", VALUE(_xlfn.TEXTSPLIT(E559,":")))</f>
        <v>13</v>
      </c>
      <c r="J559">
        <v>1</v>
      </c>
      <c r="L559" t="str" cm="1">
        <f t="array" ref="L559">IF(ISBLANK(F559), "", VALUE(_xlfn.TEXTSPLIT(F559,":")))</f>
        <v/>
      </c>
      <c r="O559" t="str" cm="1">
        <f t="array" ref="O559">IF(ISBLANK(G559), "", VALUE(_xlfn.TEXTSPLIT(G559,":")))</f>
        <v/>
      </c>
      <c r="Q559" t="str" cm="1">
        <f t="array" ref="Q559">IF(ISBLANK(H559), "", VALUE(_xlfn.TEXTSPLIT(H559,":")))</f>
        <v/>
      </c>
      <c r="S559">
        <f t="shared" si="84"/>
        <v>13</v>
      </c>
      <c r="T559">
        <f t="shared" si="85"/>
        <v>1</v>
      </c>
      <c r="U559">
        <f t="shared" si="86"/>
        <v>0</v>
      </c>
      <c r="V559" t="str">
        <f t="shared" si="87"/>
        <v>:0O</v>
      </c>
      <c r="W559" t="str">
        <f t="shared" si="88"/>
        <v>13:1</v>
      </c>
      <c r="X559" t="str">
        <f t="shared" si="89"/>
        <v>NAE 13:1</v>
      </c>
      <c r="Y559" t="str">
        <f t="shared" si="91"/>
        <v>NAE</v>
      </c>
      <c r="Z559" t="s">
        <v>66</v>
      </c>
      <c r="AA559" t="s">
        <v>540</v>
      </c>
      <c r="AB559">
        <v>15688</v>
      </c>
      <c r="AC559">
        <v>94181</v>
      </c>
      <c r="AD559">
        <v>44246</v>
      </c>
      <c r="AE559">
        <v>81067</v>
      </c>
      <c r="AF559">
        <v>78407</v>
      </c>
      <c r="AG559">
        <v>81803</v>
      </c>
      <c r="AH559">
        <v>45066</v>
      </c>
      <c r="AI559">
        <v>42282</v>
      </c>
      <c r="AJ559">
        <v>30618</v>
      </c>
      <c r="AK559">
        <v>43490</v>
      </c>
      <c r="AL559">
        <v>134727</v>
      </c>
      <c r="AM559">
        <v>165830</v>
      </c>
    </row>
    <row r="560" spans="1:39" x14ac:dyDescent="0.3">
      <c r="A560" t="s">
        <v>581</v>
      </c>
      <c r="B560" t="s">
        <v>581</v>
      </c>
      <c r="C560" t="str">
        <f t="shared" si="83"/>
        <v xml:space="preserve"> </v>
      </c>
      <c r="D560" t="str">
        <f t="shared" si="90"/>
        <v/>
      </c>
      <c r="E560" t="e" cm="1">
        <f t="array" ref="E560">_xlfn.TEXTSPLIT(D560,"_")</f>
        <v>#VALUE!</v>
      </c>
      <c r="I560" t="e" cm="1">
        <f t="array" ref="I560">IF(ISBLANK(E560), "", VALUE(_xlfn.TEXTSPLIT(E560,":")))</f>
        <v>#VALUE!</v>
      </c>
      <c r="L560" t="str" cm="1">
        <f t="array" ref="L560">IF(ISBLANK(F560), "", VALUE(_xlfn.TEXTSPLIT(F560,":")))</f>
        <v/>
      </c>
      <c r="O560" t="str" cm="1">
        <f t="array" ref="O560">IF(ISBLANK(G560), "", VALUE(_xlfn.TEXTSPLIT(G560,":")))</f>
        <v/>
      </c>
      <c r="Q560" t="str" cm="1">
        <f t="array" ref="Q560">IF(ISBLANK(H560), "", VALUE(_xlfn.TEXTSPLIT(H560,":")))</f>
        <v/>
      </c>
      <c r="S560" t="e">
        <f t="shared" si="84"/>
        <v>#VALUE!</v>
      </c>
      <c r="T560">
        <f t="shared" si="85"/>
        <v>0</v>
      </c>
      <c r="U560">
        <f t="shared" si="86"/>
        <v>0</v>
      </c>
      <c r="V560" t="str">
        <f t="shared" si="87"/>
        <v>:0O</v>
      </c>
      <c r="W560" t="b">
        <f t="shared" si="88"/>
        <v>0</v>
      </c>
      <c r="X560" t="str">
        <f t="shared" si="89"/>
        <v>NAGly 17:0;O</v>
      </c>
      <c r="Y560" t="str">
        <f t="shared" si="91"/>
        <v/>
      </c>
      <c r="Z560" t="s">
        <v>104</v>
      </c>
      <c r="AA560" t="s">
        <v>582</v>
      </c>
      <c r="AB560">
        <v>1550407</v>
      </c>
      <c r="AC560">
        <v>2600445</v>
      </c>
      <c r="AD560">
        <v>1827717</v>
      </c>
      <c r="AE560">
        <v>1656676</v>
      </c>
      <c r="AF560">
        <v>1875294</v>
      </c>
      <c r="AG560">
        <v>1903815</v>
      </c>
      <c r="AH560">
        <v>1153490</v>
      </c>
      <c r="AI560">
        <v>1309066</v>
      </c>
      <c r="AJ560">
        <v>1236234</v>
      </c>
      <c r="AK560">
        <v>1856848</v>
      </c>
      <c r="AL560">
        <v>2032722</v>
      </c>
      <c r="AM560">
        <v>2072754</v>
      </c>
    </row>
    <row r="561" spans="1:39" x14ac:dyDescent="0.3">
      <c r="A561" t="s">
        <v>581</v>
      </c>
      <c r="B561" t="s">
        <v>581</v>
      </c>
      <c r="C561" t="str">
        <f t="shared" si="83"/>
        <v xml:space="preserve"> </v>
      </c>
      <c r="D561" t="str">
        <f t="shared" si="90"/>
        <v/>
      </c>
      <c r="E561" t="e" cm="1">
        <f t="array" ref="E561">_xlfn.TEXTSPLIT(D561,"_")</f>
        <v>#VALUE!</v>
      </c>
      <c r="I561" t="e" cm="1">
        <f t="array" ref="I561">IF(ISBLANK(E561), "", VALUE(_xlfn.TEXTSPLIT(E561,":")))</f>
        <v>#VALUE!</v>
      </c>
      <c r="L561" t="str" cm="1">
        <f t="array" ref="L561">IF(ISBLANK(F561), "", VALUE(_xlfn.TEXTSPLIT(F561,":")))</f>
        <v/>
      </c>
      <c r="O561" t="str" cm="1">
        <f t="array" ref="O561">IF(ISBLANK(G561), "", VALUE(_xlfn.TEXTSPLIT(G561,":")))</f>
        <v/>
      </c>
      <c r="Q561" t="str" cm="1">
        <f t="array" ref="Q561">IF(ISBLANK(H561), "", VALUE(_xlfn.TEXTSPLIT(H561,":")))</f>
        <v/>
      </c>
      <c r="S561" t="e">
        <f t="shared" si="84"/>
        <v>#VALUE!</v>
      </c>
      <c r="T561">
        <f t="shared" si="85"/>
        <v>0</v>
      </c>
      <c r="U561">
        <f t="shared" si="86"/>
        <v>0</v>
      </c>
      <c r="V561" t="str">
        <f t="shared" si="87"/>
        <v>:0O</v>
      </c>
      <c r="W561" t="b">
        <f t="shared" si="88"/>
        <v>0</v>
      </c>
      <c r="X561" t="str">
        <f t="shared" si="89"/>
        <v>NAGly 17:0;O</v>
      </c>
      <c r="Y561" t="str">
        <f t="shared" si="91"/>
        <v/>
      </c>
      <c r="Z561" t="s">
        <v>104</v>
      </c>
      <c r="AA561" t="s">
        <v>582</v>
      </c>
      <c r="AB561">
        <v>25090759</v>
      </c>
      <c r="AC561">
        <v>45768731</v>
      </c>
      <c r="AD561">
        <v>32914812</v>
      </c>
      <c r="AE561">
        <v>23940307</v>
      </c>
      <c r="AF561">
        <v>28718410</v>
      </c>
      <c r="AG561">
        <v>27544379</v>
      </c>
      <c r="AH561">
        <v>14568944</v>
      </c>
      <c r="AI561">
        <v>18352432</v>
      </c>
      <c r="AJ561">
        <v>15459801</v>
      </c>
      <c r="AK561">
        <v>22247211</v>
      </c>
      <c r="AL561">
        <v>25912762</v>
      </c>
      <c r="AM561">
        <v>26791837</v>
      </c>
    </row>
    <row r="562" spans="1:39" x14ac:dyDescent="0.3">
      <c r="A562" t="s">
        <v>522</v>
      </c>
      <c r="B562" t="s">
        <v>522</v>
      </c>
      <c r="C562" t="str">
        <f t="shared" si="83"/>
        <v>NAGly 14:1</v>
      </c>
      <c r="D562" t="str">
        <f t="shared" si="90"/>
        <v>14:1</v>
      </c>
      <c r="E562" t="str" cm="1">
        <f t="array" ref="E562">_xlfn.TEXTSPLIT(D562,"_")</f>
        <v>14:1</v>
      </c>
      <c r="I562" cm="1">
        <f t="array" ref="I562:J562">IF(ISBLANK(E562), "", VALUE(_xlfn.TEXTSPLIT(E562,":")))</f>
        <v>14</v>
      </c>
      <c r="J562">
        <v>1</v>
      </c>
      <c r="L562" t="str" cm="1">
        <f t="array" ref="L562">IF(ISBLANK(F562), "", VALUE(_xlfn.TEXTSPLIT(F562,":")))</f>
        <v/>
      </c>
      <c r="O562" t="str" cm="1">
        <f t="array" ref="O562">IF(ISBLANK(G562), "", VALUE(_xlfn.TEXTSPLIT(G562,":")))</f>
        <v/>
      </c>
      <c r="Q562" t="str" cm="1">
        <f t="array" ref="Q562">IF(ISBLANK(H562), "", VALUE(_xlfn.TEXTSPLIT(H562,":")))</f>
        <v/>
      </c>
      <c r="S562">
        <f t="shared" si="84"/>
        <v>14</v>
      </c>
      <c r="T562">
        <f t="shared" si="85"/>
        <v>1</v>
      </c>
      <c r="U562">
        <f t="shared" si="86"/>
        <v>0</v>
      </c>
      <c r="V562" t="str">
        <f t="shared" si="87"/>
        <v>:0O</v>
      </c>
      <c r="W562" t="str">
        <f t="shared" si="88"/>
        <v>14:1</v>
      </c>
      <c r="X562" t="str">
        <f t="shared" si="89"/>
        <v>NAGly 14:1</v>
      </c>
      <c r="Y562" t="str">
        <f t="shared" si="91"/>
        <v>NAGly</v>
      </c>
      <c r="Z562" t="s">
        <v>104</v>
      </c>
      <c r="AA562" t="s">
        <v>523</v>
      </c>
      <c r="AB562">
        <v>0</v>
      </c>
      <c r="AC562">
        <v>0</v>
      </c>
      <c r="AD562">
        <v>15226</v>
      </c>
      <c r="AE562">
        <v>16153</v>
      </c>
      <c r="AF562">
        <v>217918</v>
      </c>
      <c r="AG562">
        <v>28915</v>
      </c>
      <c r="AH562">
        <v>16893</v>
      </c>
      <c r="AI562">
        <v>21892</v>
      </c>
      <c r="AJ562">
        <v>274541</v>
      </c>
      <c r="AK562">
        <v>141831</v>
      </c>
      <c r="AL562">
        <v>164257</v>
      </c>
      <c r="AM562">
        <v>36216</v>
      </c>
    </row>
    <row r="563" spans="1:39" x14ac:dyDescent="0.3">
      <c r="A563" t="s">
        <v>589</v>
      </c>
      <c r="B563" t="s">
        <v>589</v>
      </c>
      <c r="C563" t="str">
        <f t="shared" si="83"/>
        <v>NAGly 19:4</v>
      </c>
      <c r="D563" t="str">
        <f t="shared" si="90"/>
        <v>19:4</v>
      </c>
      <c r="E563" t="str" cm="1">
        <f t="array" ref="E563">_xlfn.TEXTSPLIT(D563,"_")</f>
        <v>19:4</v>
      </c>
      <c r="I563" cm="1">
        <f t="array" ref="I563:J563">IF(ISBLANK(E563), "", VALUE(_xlfn.TEXTSPLIT(E563,":")))</f>
        <v>19</v>
      </c>
      <c r="J563">
        <v>4</v>
      </c>
      <c r="L563" t="str" cm="1">
        <f t="array" ref="L563">IF(ISBLANK(F563), "", VALUE(_xlfn.TEXTSPLIT(F563,":")))</f>
        <v/>
      </c>
      <c r="O563" t="str" cm="1">
        <f t="array" ref="O563">IF(ISBLANK(G563), "", VALUE(_xlfn.TEXTSPLIT(G563,":")))</f>
        <v/>
      </c>
      <c r="Q563" t="str" cm="1">
        <f t="array" ref="Q563">IF(ISBLANK(H563), "", VALUE(_xlfn.TEXTSPLIT(H563,":")))</f>
        <v/>
      </c>
      <c r="S563">
        <f t="shared" si="84"/>
        <v>19</v>
      </c>
      <c r="T563">
        <f t="shared" si="85"/>
        <v>4</v>
      </c>
      <c r="U563">
        <f t="shared" si="86"/>
        <v>0</v>
      </c>
      <c r="V563" t="str">
        <f t="shared" si="87"/>
        <v>:0O</v>
      </c>
      <c r="W563" t="str">
        <f t="shared" si="88"/>
        <v>19:4</v>
      </c>
      <c r="X563" t="str">
        <f t="shared" si="89"/>
        <v>NAGly 19:4</v>
      </c>
      <c r="Y563" t="str">
        <f t="shared" si="91"/>
        <v>NAGly</v>
      </c>
      <c r="Z563" t="s">
        <v>104</v>
      </c>
      <c r="AA563" t="s">
        <v>590</v>
      </c>
      <c r="AB563">
        <v>49499</v>
      </c>
      <c r="AC563">
        <v>55765</v>
      </c>
      <c r="AD563">
        <v>44611</v>
      </c>
      <c r="AE563">
        <v>79699</v>
      </c>
      <c r="AF563">
        <v>68773</v>
      </c>
      <c r="AG563">
        <v>74195</v>
      </c>
      <c r="AH563">
        <v>40424</v>
      </c>
      <c r="AI563">
        <v>22033</v>
      </c>
      <c r="AJ563">
        <v>17208</v>
      </c>
      <c r="AK563">
        <v>31606</v>
      </c>
      <c r="AL563">
        <v>28410</v>
      </c>
      <c r="AM563">
        <v>36115</v>
      </c>
    </row>
    <row r="564" spans="1:39" x14ac:dyDescent="0.3">
      <c r="A564" t="s">
        <v>806</v>
      </c>
      <c r="B564" t="s">
        <v>806</v>
      </c>
      <c r="C564" t="str">
        <f t="shared" si="83"/>
        <v xml:space="preserve"> </v>
      </c>
      <c r="D564" t="str">
        <f t="shared" si="90"/>
        <v/>
      </c>
      <c r="E564" t="e" cm="1">
        <f t="array" ref="E564">_xlfn.TEXTSPLIT(D564,"_")</f>
        <v>#VALUE!</v>
      </c>
      <c r="I564" t="e" cm="1">
        <f t="array" ref="I564">IF(ISBLANK(E564), "", VALUE(_xlfn.TEXTSPLIT(E564,":")))</f>
        <v>#VALUE!</v>
      </c>
      <c r="L564" t="str" cm="1">
        <f t="array" ref="L564">IF(ISBLANK(F564), "", VALUE(_xlfn.TEXTSPLIT(F564,":")))</f>
        <v/>
      </c>
      <c r="O564" t="str" cm="1">
        <f t="array" ref="O564">IF(ISBLANK(G564), "", VALUE(_xlfn.TEXTSPLIT(G564,":")))</f>
        <v/>
      </c>
      <c r="Q564" t="str" cm="1">
        <f t="array" ref="Q564">IF(ISBLANK(H564), "", VALUE(_xlfn.TEXTSPLIT(H564,":")))</f>
        <v/>
      </c>
      <c r="S564" t="e">
        <f t="shared" si="84"/>
        <v>#VALUE!</v>
      </c>
      <c r="T564">
        <f t="shared" si="85"/>
        <v>0</v>
      </c>
      <c r="U564">
        <f t="shared" si="86"/>
        <v>0</v>
      </c>
      <c r="V564" t="str">
        <f t="shared" si="87"/>
        <v>:0O</v>
      </c>
      <c r="W564" t="b">
        <f t="shared" si="88"/>
        <v>0</v>
      </c>
      <c r="X564" t="str">
        <f t="shared" si="89"/>
        <v>NAGly 28:0;O</v>
      </c>
      <c r="Y564" t="str">
        <f t="shared" si="91"/>
        <v/>
      </c>
      <c r="Z564" t="s">
        <v>104</v>
      </c>
      <c r="AA564" t="s">
        <v>117</v>
      </c>
      <c r="AB564">
        <v>1347930</v>
      </c>
      <c r="AC564">
        <v>1700986</v>
      </c>
      <c r="AD564">
        <v>1359613</v>
      </c>
      <c r="AE564">
        <v>1771397</v>
      </c>
      <c r="AF564">
        <v>1809670</v>
      </c>
      <c r="AG564">
        <v>1677949</v>
      </c>
      <c r="AH564">
        <v>2565308</v>
      </c>
      <c r="AI564">
        <v>2330238</v>
      </c>
      <c r="AJ564">
        <v>2173768</v>
      </c>
      <c r="AK564">
        <v>2621170</v>
      </c>
      <c r="AL564">
        <v>2756937</v>
      </c>
      <c r="AM564">
        <v>2742556</v>
      </c>
    </row>
    <row r="565" spans="1:39" x14ac:dyDescent="0.3">
      <c r="A565" t="s">
        <v>862</v>
      </c>
      <c r="B565" t="s">
        <v>4456</v>
      </c>
      <c r="C565" t="str">
        <f t="shared" si="83"/>
        <v xml:space="preserve"> </v>
      </c>
      <c r="D565" t="str">
        <f t="shared" si="90"/>
        <v/>
      </c>
      <c r="E565" t="e" cm="1">
        <f t="array" ref="E565">_xlfn.TEXTSPLIT(D565,"_")</f>
        <v>#VALUE!</v>
      </c>
      <c r="I565" t="e" cm="1">
        <f t="array" ref="I565">IF(ISBLANK(E565), "", VALUE(_xlfn.TEXTSPLIT(E565,":")))</f>
        <v>#VALUE!</v>
      </c>
      <c r="L565" t="str" cm="1">
        <f t="array" ref="L565">IF(ISBLANK(F565), "", VALUE(_xlfn.TEXTSPLIT(F565,":")))</f>
        <v/>
      </c>
      <c r="O565" t="str" cm="1">
        <f t="array" ref="O565">IF(ISBLANK(G565), "", VALUE(_xlfn.TEXTSPLIT(G565,":")))</f>
        <v/>
      </c>
      <c r="Q565" t="str" cm="1">
        <f t="array" ref="Q565">IF(ISBLANK(H565), "", VALUE(_xlfn.TEXTSPLIT(H565,":")))</f>
        <v/>
      </c>
      <c r="S565" t="e">
        <f t="shared" si="84"/>
        <v>#VALUE!</v>
      </c>
      <c r="T565">
        <f t="shared" si="85"/>
        <v>0</v>
      </c>
      <c r="U565">
        <f t="shared" si="86"/>
        <v>0</v>
      </c>
      <c r="V565" t="str">
        <f t="shared" si="87"/>
        <v>:0O</v>
      </c>
      <c r="W565" t="b">
        <f t="shared" si="88"/>
        <v>0</v>
      </c>
      <c r="X565" t="str">
        <f t="shared" si="89"/>
        <v>NAGly 30:1;O2|NAGly 15:0;O(FA 15:0)</v>
      </c>
      <c r="Y565" t="str">
        <f t="shared" si="91"/>
        <v/>
      </c>
      <c r="Z565" t="s">
        <v>104</v>
      </c>
      <c r="AA565" t="s">
        <v>120</v>
      </c>
      <c r="AB565">
        <v>19423132</v>
      </c>
      <c r="AC565">
        <v>18850624</v>
      </c>
      <c r="AD565">
        <v>17085107</v>
      </c>
      <c r="AE565">
        <v>22713062</v>
      </c>
      <c r="AF565">
        <v>24620726</v>
      </c>
      <c r="AG565">
        <v>23707126</v>
      </c>
      <c r="AH565">
        <v>27632964</v>
      </c>
      <c r="AI565">
        <v>25453246</v>
      </c>
      <c r="AJ565">
        <v>23603095</v>
      </c>
      <c r="AK565">
        <v>27761435</v>
      </c>
      <c r="AL565">
        <v>31356437</v>
      </c>
      <c r="AM565">
        <v>28178920</v>
      </c>
    </row>
    <row r="566" spans="1:39" x14ac:dyDescent="0.3">
      <c r="A566" t="s">
        <v>837</v>
      </c>
      <c r="B566" t="s">
        <v>4457</v>
      </c>
      <c r="C566" t="str">
        <f t="shared" si="83"/>
        <v>NAGly 16:0:1_13:0</v>
      </c>
      <c r="D566" t="str">
        <f t="shared" si="90"/>
        <v>16:0:1_13:0</v>
      </c>
      <c r="E566" t="str" cm="1">
        <f t="array" ref="E566:F566">_xlfn.TEXTSPLIT(D566,"_")</f>
        <v>16:0:1</v>
      </c>
      <c r="F566" t="str">
        <v>13:0</v>
      </c>
      <c r="I566" cm="1">
        <f t="array" ref="I566:K566">IF(ISBLANK(E566), "", VALUE(_xlfn.TEXTSPLIT(E566,":")))</f>
        <v>16</v>
      </c>
      <c r="J566">
        <v>0</v>
      </c>
      <c r="K566">
        <v>1</v>
      </c>
      <c r="L566" cm="1">
        <f t="array" ref="L566:M566">IF(ISBLANK(F566), "", VALUE(_xlfn.TEXTSPLIT(F566,":")))</f>
        <v>13</v>
      </c>
      <c r="M566">
        <v>0</v>
      </c>
      <c r="O566" t="str" cm="1">
        <f t="array" ref="O566">IF(ISBLANK(G566), "", VALUE(_xlfn.TEXTSPLIT(G566,":")))</f>
        <v/>
      </c>
      <c r="Q566" t="str" cm="1">
        <f t="array" ref="Q566">IF(ISBLANK(H566), "", VALUE(_xlfn.TEXTSPLIT(H566,":")))</f>
        <v/>
      </c>
      <c r="S566">
        <f t="shared" si="84"/>
        <v>29</v>
      </c>
      <c r="T566">
        <f t="shared" si="85"/>
        <v>0</v>
      </c>
      <c r="U566">
        <f t="shared" si="86"/>
        <v>1</v>
      </c>
      <c r="V566" t="str">
        <f t="shared" si="87"/>
        <v>:1O</v>
      </c>
      <c r="W566" t="str">
        <f t="shared" si="88"/>
        <v>29:0:1O</v>
      </c>
      <c r="X566" t="str">
        <f t="shared" si="89"/>
        <v>NAGly 29:0:1O</v>
      </c>
      <c r="Y566" t="str">
        <f t="shared" si="91"/>
        <v>NAGly</v>
      </c>
      <c r="Z566" t="s">
        <v>104</v>
      </c>
      <c r="AA566" t="s">
        <v>838</v>
      </c>
      <c r="AB566">
        <v>7285365</v>
      </c>
      <c r="AC566">
        <v>8498346</v>
      </c>
      <c r="AD566">
        <v>6516241</v>
      </c>
      <c r="AE566">
        <v>10115983</v>
      </c>
      <c r="AF566">
        <v>8871217</v>
      </c>
      <c r="AG566">
        <v>10245802</v>
      </c>
      <c r="AH566">
        <v>12042179</v>
      </c>
      <c r="AI566">
        <v>11041455</v>
      </c>
      <c r="AJ566">
        <v>10395115</v>
      </c>
      <c r="AK566">
        <v>11771535</v>
      </c>
      <c r="AL566">
        <v>12705734</v>
      </c>
      <c r="AM566">
        <v>12564353</v>
      </c>
    </row>
    <row r="567" spans="1:39" x14ac:dyDescent="0.3">
      <c r="A567" t="s">
        <v>837</v>
      </c>
      <c r="B567" t="s">
        <v>4457</v>
      </c>
      <c r="C567" t="str">
        <f t="shared" si="83"/>
        <v>NAGly 16:0:1_13:0</v>
      </c>
      <c r="D567" t="str">
        <f t="shared" si="90"/>
        <v>16:0:1_13:0</v>
      </c>
      <c r="E567" t="str" cm="1">
        <f t="array" ref="E567:F567">_xlfn.TEXTSPLIT(D567,"_")</f>
        <v>16:0:1</v>
      </c>
      <c r="F567" t="str">
        <v>13:0</v>
      </c>
      <c r="I567" cm="1">
        <f t="array" ref="I567:K567">IF(ISBLANK(E567), "", VALUE(_xlfn.TEXTSPLIT(E567,":")))</f>
        <v>16</v>
      </c>
      <c r="J567">
        <v>0</v>
      </c>
      <c r="K567">
        <v>1</v>
      </c>
      <c r="L567" cm="1">
        <f t="array" ref="L567:M567">IF(ISBLANK(F567), "", VALUE(_xlfn.TEXTSPLIT(F567,":")))</f>
        <v>13</v>
      </c>
      <c r="M567">
        <v>0</v>
      </c>
      <c r="O567" t="str" cm="1">
        <f t="array" ref="O567">IF(ISBLANK(G567), "", VALUE(_xlfn.TEXTSPLIT(G567,":")))</f>
        <v/>
      </c>
      <c r="Q567" t="str" cm="1">
        <f t="array" ref="Q567">IF(ISBLANK(H567), "", VALUE(_xlfn.TEXTSPLIT(H567,":")))</f>
        <v/>
      </c>
      <c r="S567">
        <f t="shared" si="84"/>
        <v>29</v>
      </c>
      <c r="T567">
        <f t="shared" si="85"/>
        <v>0</v>
      </c>
      <c r="U567">
        <f t="shared" si="86"/>
        <v>1</v>
      </c>
      <c r="V567" t="str">
        <f t="shared" si="87"/>
        <v>:1O</v>
      </c>
      <c r="W567" t="str">
        <f t="shared" si="88"/>
        <v>29:0:1O</v>
      </c>
      <c r="X567" t="str">
        <f t="shared" si="89"/>
        <v>NAGly 29:0:1O</v>
      </c>
      <c r="Y567" t="str">
        <f t="shared" si="91"/>
        <v>NAGly</v>
      </c>
      <c r="Z567" t="s">
        <v>104</v>
      </c>
      <c r="AA567" t="s">
        <v>838</v>
      </c>
      <c r="AB567">
        <v>3595732</v>
      </c>
      <c r="AC567">
        <v>3781140</v>
      </c>
      <c r="AD567">
        <v>3978724</v>
      </c>
      <c r="AE567">
        <v>3833536</v>
      </c>
      <c r="AF567">
        <v>4009978</v>
      </c>
      <c r="AG567">
        <v>3987566</v>
      </c>
      <c r="AH567">
        <v>4495071</v>
      </c>
      <c r="AI567">
        <v>4718148</v>
      </c>
      <c r="AJ567">
        <v>4095446</v>
      </c>
      <c r="AK567">
        <v>4175497</v>
      </c>
      <c r="AL567">
        <v>4482021</v>
      </c>
      <c r="AM567">
        <v>4328102</v>
      </c>
    </row>
    <row r="568" spans="1:39" x14ac:dyDescent="0.3">
      <c r="A568" t="s">
        <v>129</v>
      </c>
      <c r="B568" t="s">
        <v>4458</v>
      </c>
      <c r="C568" t="str">
        <f t="shared" si="83"/>
        <v xml:space="preserve"> </v>
      </c>
      <c r="D568" t="str">
        <f t="shared" si="90"/>
        <v/>
      </c>
      <c r="E568" t="e" cm="1">
        <f t="array" ref="E568">_xlfn.TEXTSPLIT(D568,"_")</f>
        <v>#VALUE!</v>
      </c>
      <c r="I568" t="e" cm="1">
        <f t="array" ref="I568">IF(ISBLANK(E568), "", VALUE(_xlfn.TEXTSPLIT(E568,":")))</f>
        <v>#VALUE!</v>
      </c>
      <c r="L568" t="str" cm="1">
        <f t="array" ref="L568">IF(ISBLANK(F568), "", VALUE(_xlfn.TEXTSPLIT(F568,":")))</f>
        <v/>
      </c>
      <c r="O568" t="str" cm="1">
        <f t="array" ref="O568">IF(ISBLANK(G568), "", VALUE(_xlfn.TEXTSPLIT(G568,":")))</f>
        <v/>
      </c>
      <c r="Q568" t="str" cm="1">
        <f t="array" ref="Q568">IF(ISBLANK(H568), "", VALUE(_xlfn.TEXTSPLIT(H568,":")))</f>
        <v/>
      </c>
      <c r="S568" t="e">
        <f t="shared" si="84"/>
        <v>#VALUE!</v>
      </c>
      <c r="T568">
        <f t="shared" si="85"/>
        <v>0</v>
      </c>
      <c r="U568">
        <f t="shared" si="86"/>
        <v>0</v>
      </c>
      <c r="V568" t="str">
        <f t="shared" si="87"/>
        <v>:0O</v>
      </c>
      <c r="W568" t="b">
        <f t="shared" si="88"/>
        <v>0</v>
      </c>
      <c r="X568" t="str">
        <f t="shared" si="89"/>
        <v>NAGly 32:1;O2|NAGly 17:0;O(FA 15:0)</v>
      </c>
      <c r="Y568" t="str">
        <f t="shared" si="91"/>
        <v/>
      </c>
      <c r="Z568" t="s">
        <v>104</v>
      </c>
      <c r="AA568" t="s">
        <v>130</v>
      </c>
      <c r="AB568">
        <v>25022980</v>
      </c>
      <c r="AC568">
        <v>28529638</v>
      </c>
      <c r="AD568">
        <v>29589401</v>
      </c>
      <c r="AE568">
        <v>23724586</v>
      </c>
      <c r="AF568">
        <v>27080099</v>
      </c>
      <c r="AG568">
        <v>24869590</v>
      </c>
      <c r="AH568">
        <v>21816930</v>
      </c>
      <c r="AI568">
        <v>26063055</v>
      </c>
      <c r="AJ568">
        <v>19678140</v>
      </c>
      <c r="AK568">
        <v>20802928</v>
      </c>
      <c r="AL568">
        <v>23545142</v>
      </c>
      <c r="AM568">
        <v>21344479</v>
      </c>
    </row>
    <row r="569" spans="1:39" x14ac:dyDescent="0.3">
      <c r="A569" t="s">
        <v>533</v>
      </c>
      <c r="B569" t="s">
        <v>533</v>
      </c>
      <c r="C569" t="str">
        <f t="shared" si="83"/>
        <v>NAGly 15:3</v>
      </c>
      <c r="D569" t="str">
        <f t="shared" si="90"/>
        <v>15:3</v>
      </c>
      <c r="E569" t="str" cm="1">
        <f t="array" ref="E569">_xlfn.TEXTSPLIT(D569,"_")</f>
        <v>15:3</v>
      </c>
      <c r="I569" cm="1">
        <f t="array" ref="I569:J569">IF(ISBLANK(E569), "", VALUE(_xlfn.TEXTSPLIT(E569,":")))</f>
        <v>15</v>
      </c>
      <c r="J569">
        <v>3</v>
      </c>
      <c r="L569" t="str" cm="1">
        <f t="array" ref="L569">IF(ISBLANK(F569), "", VALUE(_xlfn.TEXTSPLIT(F569,":")))</f>
        <v/>
      </c>
      <c r="O569" t="str" cm="1">
        <f t="array" ref="O569">IF(ISBLANK(G569), "", VALUE(_xlfn.TEXTSPLIT(G569,":")))</f>
        <v/>
      </c>
      <c r="Q569" t="str" cm="1">
        <f t="array" ref="Q569">IF(ISBLANK(H569), "", VALUE(_xlfn.TEXTSPLIT(H569,":")))</f>
        <v/>
      </c>
      <c r="S569">
        <f t="shared" si="84"/>
        <v>15</v>
      </c>
      <c r="T569">
        <f t="shared" si="85"/>
        <v>3</v>
      </c>
      <c r="U569">
        <f t="shared" si="86"/>
        <v>0</v>
      </c>
      <c r="V569" t="str">
        <f t="shared" si="87"/>
        <v>:0O</v>
      </c>
      <c r="W569" t="str">
        <f t="shared" si="88"/>
        <v>15:3</v>
      </c>
      <c r="X569" t="str">
        <f t="shared" si="89"/>
        <v>NAGly 15:3</v>
      </c>
      <c r="Y569" t="str">
        <f t="shared" si="91"/>
        <v>NAGly</v>
      </c>
      <c r="Z569" t="s">
        <v>104</v>
      </c>
      <c r="AA569" t="s">
        <v>534</v>
      </c>
      <c r="AB569">
        <v>252036</v>
      </c>
      <c r="AC569">
        <v>631539</v>
      </c>
      <c r="AD569">
        <v>448620</v>
      </c>
      <c r="AE569">
        <v>337982</v>
      </c>
      <c r="AF569">
        <v>218118</v>
      </c>
      <c r="AG569">
        <v>363064</v>
      </c>
      <c r="AH569">
        <v>747983</v>
      </c>
      <c r="AI569">
        <v>505221</v>
      </c>
      <c r="AJ569">
        <v>427244</v>
      </c>
      <c r="AK569">
        <v>377669</v>
      </c>
      <c r="AL569">
        <v>418419</v>
      </c>
      <c r="AM569">
        <v>495537</v>
      </c>
    </row>
    <row r="570" spans="1:39" x14ac:dyDescent="0.3">
      <c r="A570" t="s">
        <v>900</v>
      </c>
      <c r="B570" t="s">
        <v>4459</v>
      </c>
      <c r="C570" t="str">
        <f t="shared" si="83"/>
        <v xml:space="preserve"> </v>
      </c>
      <c r="D570" t="str">
        <f t="shared" si="90"/>
        <v/>
      </c>
      <c r="E570" t="e" cm="1">
        <f t="array" ref="E570">_xlfn.TEXTSPLIT(D570,"_")</f>
        <v>#VALUE!</v>
      </c>
      <c r="I570" t="e" cm="1">
        <f t="array" ref="I570">IF(ISBLANK(E570), "", VALUE(_xlfn.TEXTSPLIT(E570,":")))</f>
        <v>#VALUE!</v>
      </c>
      <c r="L570" t="str" cm="1">
        <f t="array" ref="L570">IF(ISBLANK(F570), "", VALUE(_xlfn.TEXTSPLIT(F570,":")))</f>
        <v/>
      </c>
      <c r="O570" t="str" cm="1">
        <f t="array" ref="O570">IF(ISBLANK(G570), "", VALUE(_xlfn.TEXTSPLIT(G570,":")))</f>
        <v/>
      </c>
      <c r="Q570" t="str" cm="1">
        <f t="array" ref="Q570">IF(ISBLANK(H570), "", VALUE(_xlfn.TEXTSPLIT(H570,":")))</f>
        <v/>
      </c>
      <c r="S570" t="e">
        <f t="shared" si="84"/>
        <v>#VALUE!</v>
      </c>
      <c r="T570">
        <f t="shared" si="85"/>
        <v>0</v>
      </c>
      <c r="U570">
        <f t="shared" si="86"/>
        <v>0</v>
      </c>
      <c r="V570" t="str">
        <f t="shared" si="87"/>
        <v>:0O</v>
      </c>
      <c r="W570" t="b">
        <f t="shared" si="88"/>
        <v>0</v>
      </c>
      <c r="X570" t="str">
        <f t="shared" si="89"/>
        <v>NAGly 31:1;O2|NAGly 16:0;O(FA 15:0)</v>
      </c>
      <c r="Y570" t="str">
        <f t="shared" si="91"/>
        <v/>
      </c>
      <c r="Z570" t="s">
        <v>104</v>
      </c>
      <c r="AA570" t="s">
        <v>126</v>
      </c>
      <c r="AB570">
        <v>50152262</v>
      </c>
      <c r="AC570">
        <v>55032269</v>
      </c>
      <c r="AD570">
        <v>51913227</v>
      </c>
      <c r="AE570">
        <v>58907137</v>
      </c>
      <c r="AF570">
        <v>61578789</v>
      </c>
      <c r="AG570">
        <v>60359339</v>
      </c>
      <c r="AH570">
        <v>67925330</v>
      </c>
      <c r="AI570">
        <v>67453127</v>
      </c>
      <c r="AJ570">
        <v>62315996</v>
      </c>
      <c r="AK570">
        <v>66557181</v>
      </c>
      <c r="AL570">
        <v>73008836</v>
      </c>
      <c r="AM570">
        <v>65593264</v>
      </c>
    </row>
    <row r="571" spans="1:39" x14ac:dyDescent="0.3">
      <c r="A571" t="s">
        <v>862</v>
      </c>
      <c r="B571" t="s">
        <v>4456</v>
      </c>
      <c r="C571" t="str">
        <f t="shared" si="83"/>
        <v xml:space="preserve"> </v>
      </c>
      <c r="D571" t="str">
        <f t="shared" si="90"/>
        <v/>
      </c>
      <c r="E571" t="e" cm="1">
        <f t="array" ref="E571">_xlfn.TEXTSPLIT(D571,"_")</f>
        <v>#VALUE!</v>
      </c>
      <c r="I571" t="e" cm="1">
        <f t="array" ref="I571">IF(ISBLANK(E571), "", VALUE(_xlfn.TEXTSPLIT(E571,":")))</f>
        <v>#VALUE!</v>
      </c>
      <c r="L571" t="str" cm="1">
        <f t="array" ref="L571">IF(ISBLANK(F571), "", VALUE(_xlfn.TEXTSPLIT(F571,":")))</f>
        <v/>
      </c>
      <c r="O571" t="str" cm="1">
        <f t="array" ref="O571">IF(ISBLANK(G571), "", VALUE(_xlfn.TEXTSPLIT(G571,":")))</f>
        <v/>
      </c>
      <c r="Q571" t="str" cm="1">
        <f t="array" ref="Q571">IF(ISBLANK(H571), "", VALUE(_xlfn.TEXTSPLIT(H571,":")))</f>
        <v/>
      </c>
      <c r="S571" t="e">
        <f t="shared" si="84"/>
        <v>#VALUE!</v>
      </c>
      <c r="T571">
        <f t="shared" si="85"/>
        <v>0</v>
      </c>
      <c r="U571">
        <f t="shared" si="86"/>
        <v>0</v>
      </c>
      <c r="V571" t="str">
        <f t="shared" si="87"/>
        <v>:0O</v>
      </c>
      <c r="W571" t="b">
        <f t="shared" si="88"/>
        <v>0</v>
      </c>
      <c r="X571" t="str">
        <f t="shared" si="89"/>
        <v>NAGly 30:1;O2|NAGly 15:0;O(FA 15:0)</v>
      </c>
      <c r="Y571" t="str">
        <f t="shared" si="91"/>
        <v/>
      </c>
      <c r="Z571" t="s">
        <v>104</v>
      </c>
      <c r="AA571" t="s">
        <v>120</v>
      </c>
      <c r="AB571">
        <v>47879802</v>
      </c>
      <c r="AC571">
        <v>53607150</v>
      </c>
      <c r="AD571">
        <v>55794965</v>
      </c>
      <c r="AE571">
        <v>44166332</v>
      </c>
      <c r="AF571">
        <v>46691794</v>
      </c>
      <c r="AG571">
        <v>44897363</v>
      </c>
      <c r="AH571">
        <v>53602887</v>
      </c>
      <c r="AI571">
        <v>57737925</v>
      </c>
      <c r="AJ571">
        <v>47284225</v>
      </c>
      <c r="AK571">
        <v>42816581</v>
      </c>
      <c r="AL571">
        <v>47342097</v>
      </c>
      <c r="AM571">
        <v>44827622</v>
      </c>
    </row>
    <row r="572" spans="1:39" x14ac:dyDescent="0.3">
      <c r="A572" t="s">
        <v>517</v>
      </c>
      <c r="B572" t="s">
        <v>517</v>
      </c>
      <c r="C572" t="str">
        <f t="shared" si="83"/>
        <v>NAGly 12:0</v>
      </c>
      <c r="D572" t="str">
        <f t="shared" si="90"/>
        <v>12:0</v>
      </c>
      <c r="E572" t="str" cm="1">
        <f t="array" ref="E572">_xlfn.TEXTSPLIT(D572,"_")</f>
        <v>12:0</v>
      </c>
      <c r="I572" cm="1">
        <f t="array" ref="I572:J572">IF(ISBLANK(E572), "", VALUE(_xlfn.TEXTSPLIT(E572,":")))</f>
        <v>12</v>
      </c>
      <c r="J572">
        <v>0</v>
      </c>
      <c r="L572" t="str" cm="1">
        <f t="array" ref="L572">IF(ISBLANK(F572), "", VALUE(_xlfn.TEXTSPLIT(F572,":")))</f>
        <v/>
      </c>
      <c r="O572" t="str" cm="1">
        <f t="array" ref="O572">IF(ISBLANK(G572), "", VALUE(_xlfn.TEXTSPLIT(G572,":")))</f>
        <v/>
      </c>
      <c r="Q572" t="str" cm="1">
        <f t="array" ref="Q572">IF(ISBLANK(H572), "", VALUE(_xlfn.TEXTSPLIT(H572,":")))</f>
        <v/>
      </c>
      <c r="S572">
        <f t="shared" si="84"/>
        <v>12</v>
      </c>
      <c r="T572">
        <f t="shared" si="85"/>
        <v>0</v>
      </c>
      <c r="U572">
        <f t="shared" si="86"/>
        <v>0</v>
      </c>
      <c r="V572" t="str">
        <f t="shared" si="87"/>
        <v>:0O</v>
      </c>
      <c r="W572" t="str">
        <f t="shared" si="88"/>
        <v>12:0</v>
      </c>
      <c r="X572" t="str">
        <f t="shared" si="89"/>
        <v>NAGly 12:0</v>
      </c>
      <c r="Y572" t="str">
        <f t="shared" si="91"/>
        <v>NAGly</v>
      </c>
      <c r="Z572" t="s">
        <v>104</v>
      </c>
      <c r="AA572" t="s">
        <v>518</v>
      </c>
      <c r="AB572">
        <v>1065234</v>
      </c>
      <c r="AC572">
        <v>1905618</v>
      </c>
      <c r="AD572">
        <v>1056878</v>
      </c>
      <c r="AE572">
        <v>956041</v>
      </c>
      <c r="AF572">
        <v>1226040</v>
      </c>
      <c r="AG572">
        <v>1153934</v>
      </c>
      <c r="AH572">
        <v>1451530</v>
      </c>
      <c r="AI572">
        <v>1187047</v>
      </c>
      <c r="AJ572">
        <v>1112773</v>
      </c>
      <c r="AK572">
        <v>1000201</v>
      </c>
      <c r="AL572">
        <v>1275721</v>
      </c>
      <c r="AM572">
        <v>1153452</v>
      </c>
    </row>
    <row r="573" spans="1:39" x14ac:dyDescent="0.3">
      <c r="A573" t="s">
        <v>1056</v>
      </c>
      <c r="B573" t="s">
        <v>4460</v>
      </c>
      <c r="C573" t="str">
        <f t="shared" si="83"/>
        <v xml:space="preserve"> </v>
      </c>
      <c r="D573" t="str">
        <f t="shared" si="90"/>
        <v/>
      </c>
      <c r="E573" t="e" cm="1">
        <f t="array" ref="E573">_xlfn.TEXTSPLIT(D573,"_")</f>
        <v>#VALUE!</v>
      </c>
      <c r="I573" t="e" cm="1">
        <f t="array" ref="I573">IF(ISBLANK(E573), "", VALUE(_xlfn.TEXTSPLIT(E573,":")))</f>
        <v>#VALUE!</v>
      </c>
      <c r="L573" t="str" cm="1">
        <f t="array" ref="L573">IF(ISBLANK(F573), "", VALUE(_xlfn.TEXTSPLIT(F573,":")))</f>
        <v/>
      </c>
      <c r="O573" t="str" cm="1">
        <f t="array" ref="O573">IF(ISBLANK(G573), "", VALUE(_xlfn.TEXTSPLIT(G573,":")))</f>
        <v/>
      </c>
      <c r="Q573" t="str" cm="1">
        <f t="array" ref="Q573">IF(ISBLANK(H573), "", VALUE(_xlfn.TEXTSPLIT(H573,":")))</f>
        <v/>
      </c>
      <c r="S573" t="e">
        <f t="shared" si="84"/>
        <v>#VALUE!</v>
      </c>
      <c r="T573">
        <f t="shared" si="85"/>
        <v>0</v>
      </c>
      <c r="U573">
        <f t="shared" si="86"/>
        <v>0</v>
      </c>
      <c r="V573" t="str">
        <f t="shared" si="87"/>
        <v>:0O</v>
      </c>
      <c r="W573" t="b">
        <f t="shared" si="88"/>
        <v>0</v>
      </c>
      <c r="X573" t="str">
        <f t="shared" si="89"/>
        <v>NAGly 34:1;O2|NAGly 17:0;O(FA 17:0)</v>
      </c>
      <c r="Y573" t="str">
        <f t="shared" si="91"/>
        <v/>
      </c>
      <c r="Z573" t="s">
        <v>104</v>
      </c>
      <c r="AA573" t="s">
        <v>1057</v>
      </c>
      <c r="AB573">
        <v>3424354</v>
      </c>
      <c r="AC573">
        <v>4760392</v>
      </c>
      <c r="AD573">
        <v>5906901</v>
      </c>
      <c r="AE573">
        <v>1940696</v>
      </c>
      <c r="AF573">
        <v>2734015</v>
      </c>
      <c r="AG573">
        <v>2395938</v>
      </c>
      <c r="AH573">
        <v>1782790</v>
      </c>
      <c r="AI573">
        <v>2808465</v>
      </c>
      <c r="AJ573">
        <v>1618347</v>
      </c>
      <c r="AK573">
        <v>1228421</v>
      </c>
      <c r="AL573">
        <v>1487402</v>
      </c>
      <c r="AM573">
        <v>1344511</v>
      </c>
    </row>
    <row r="574" spans="1:39" x14ac:dyDescent="0.3">
      <c r="A574" t="s">
        <v>573</v>
      </c>
      <c r="B574" t="s">
        <v>4447</v>
      </c>
      <c r="C574" t="str">
        <f t="shared" si="83"/>
        <v xml:space="preserve"> </v>
      </c>
      <c r="D574" t="str">
        <f t="shared" si="90"/>
        <v/>
      </c>
      <c r="E574" t="e" cm="1">
        <f t="array" ref="E574">_xlfn.TEXTSPLIT(D574,"_")</f>
        <v>#VALUE!</v>
      </c>
      <c r="I574" t="e" cm="1">
        <f t="array" ref="I574">IF(ISBLANK(E574), "", VALUE(_xlfn.TEXTSPLIT(E574,":")))</f>
        <v>#VALUE!</v>
      </c>
      <c r="L574" t="str" cm="1">
        <f t="array" ref="L574">IF(ISBLANK(F574), "", VALUE(_xlfn.TEXTSPLIT(F574,":")))</f>
        <v/>
      </c>
      <c r="O574" t="str" cm="1">
        <f t="array" ref="O574">IF(ISBLANK(G574), "", VALUE(_xlfn.TEXTSPLIT(G574,":")))</f>
        <v/>
      </c>
      <c r="Q574" t="str" cm="1">
        <f t="array" ref="Q574">IF(ISBLANK(H574), "", VALUE(_xlfn.TEXTSPLIT(H574,":")))</f>
        <v/>
      </c>
      <c r="S574" t="e">
        <f t="shared" si="84"/>
        <v>#VALUE!</v>
      </c>
      <c r="T574">
        <f t="shared" si="85"/>
        <v>0</v>
      </c>
      <c r="U574">
        <f t="shared" si="86"/>
        <v>0</v>
      </c>
      <c r="V574" t="str">
        <f t="shared" si="87"/>
        <v>:0O</v>
      </c>
      <c r="W574" t="b">
        <f t="shared" si="88"/>
        <v>0</v>
      </c>
      <c r="X574" t="str">
        <f t="shared" si="89"/>
        <v>NAGly 16:0;O</v>
      </c>
      <c r="Y574" t="str">
        <f t="shared" si="91"/>
        <v/>
      </c>
      <c r="Z574" t="s">
        <v>104</v>
      </c>
      <c r="AA574" t="s">
        <v>79</v>
      </c>
      <c r="AB574">
        <v>5543618</v>
      </c>
      <c r="AC574">
        <v>8699112</v>
      </c>
      <c r="AD574">
        <v>6484673</v>
      </c>
      <c r="AE574">
        <v>7176779</v>
      </c>
      <c r="AF574">
        <v>7286099</v>
      </c>
      <c r="AG574">
        <v>7555119</v>
      </c>
      <c r="AH574">
        <v>4196917</v>
      </c>
      <c r="AI574">
        <v>4547100</v>
      </c>
      <c r="AJ574">
        <v>4543024</v>
      </c>
      <c r="AK574">
        <v>7188032</v>
      </c>
      <c r="AL574">
        <v>7826103</v>
      </c>
      <c r="AM574">
        <v>8327473</v>
      </c>
    </row>
    <row r="575" spans="1:39" x14ac:dyDescent="0.3">
      <c r="A575" t="s">
        <v>527</v>
      </c>
      <c r="B575" t="s">
        <v>527</v>
      </c>
      <c r="C575" t="str">
        <f t="shared" si="83"/>
        <v>NAGly 14:0</v>
      </c>
      <c r="D575" t="str">
        <f t="shared" si="90"/>
        <v>14:0</v>
      </c>
      <c r="E575" t="str" cm="1">
        <f t="array" ref="E575">_xlfn.TEXTSPLIT(D575,"_")</f>
        <v>14:0</v>
      </c>
      <c r="I575" cm="1">
        <f t="array" ref="I575:J575">IF(ISBLANK(E575), "", VALUE(_xlfn.TEXTSPLIT(E575,":")))</f>
        <v>14</v>
      </c>
      <c r="J575">
        <v>0</v>
      </c>
      <c r="L575" t="str" cm="1">
        <f t="array" ref="L575">IF(ISBLANK(F575), "", VALUE(_xlfn.TEXTSPLIT(F575,":")))</f>
        <v/>
      </c>
      <c r="O575" t="str" cm="1">
        <f t="array" ref="O575">IF(ISBLANK(G575), "", VALUE(_xlfn.TEXTSPLIT(G575,":")))</f>
        <v/>
      </c>
      <c r="Q575" t="str" cm="1">
        <f t="array" ref="Q575">IF(ISBLANK(H575), "", VALUE(_xlfn.TEXTSPLIT(H575,":")))</f>
        <v/>
      </c>
      <c r="S575">
        <f t="shared" si="84"/>
        <v>14</v>
      </c>
      <c r="T575">
        <f t="shared" si="85"/>
        <v>0</v>
      </c>
      <c r="U575">
        <f t="shared" si="86"/>
        <v>0</v>
      </c>
      <c r="V575" t="str">
        <f t="shared" si="87"/>
        <v>:0O</v>
      </c>
      <c r="W575" t="str">
        <f t="shared" si="88"/>
        <v>14:0</v>
      </c>
      <c r="X575" t="str">
        <f t="shared" si="89"/>
        <v>NAGly 14:0</v>
      </c>
      <c r="Y575" t="str">
        <f t="shared" si="91"/>
        <v>NAGly</v>
      </c>
      <c r="Z575" t="s">
        <v>104</v>
      </c>
      <c r="AA575" t="s">
        <v>528</v>
      </c>
      <c r="AB575">
        <v>275223</v>
      </c>
      <c r="AC575">
        <v>309312</v>
      </c>
      <c r="AD575">
        <v>301656</v>
      </c>
      <c r="AE575">
        <v>358373</v>
      </c>
      <c r="AF575">
        <v>343132</v>
      </c>
      <c r="AG575">
        <v>305419</v>
      </c>
      <c r="AH575">
        <v>374027</v>
      </c>
      <c r="AI575">
        <v>384552</v>
      </c>
      <c r="AJ575">
        <v>316094</v>
      </c>
      <c r="AK575">
        <v>342429</v>
      </c>
      <c r="AL575">
        <v>344282</v>
      </c>
      <c r="AM575">
        <v>378162</v>
      </c>
    </row>
    <row r="576" spans="1:39" x14ac:dyDescent="0.3">
      <c r="A576" t="s">
        <v>550</v>
      </c>
      <c r="B576" t="s">
        <v>550</v>
      </c>
      <c r="C576" t="str">
        <f t="shared" si="83"/>
        <v>NAGly 16:0</v>
      </c>
      <c r="D576" t="str">
        <f t="shared" si="90"/>
        <v>16:0</v>
      </c>
      <c r="E576" t="str" cm="1">
        <f t="array" ref="E576">_xlfn.TEXTSPLIT(D576,"_")</f>
        <v>16:0</v>
      </c>
      <c r="I576" cm="1">
        <f t="array" ref="I576:J576">IF(ISBLANK(E576), "", VALUE(_xlfn.TEXTSPLIT(E576,":")))</f>
        <v>16</v>
      </c>
      <c r="J576">
        <v>0</v>
      </c>
      <c r="L576" t="str" cm="1">
        <f t="array" ref="L576">IF(ISBLANK(F576), "", VALUE(_xlfn.TEXTSPLIT(F576,":")))</f>
        <v/>
      </c>
      <c r="O576" t="str" cm="1">
        <f t="array" ref="O576">IF(ISBLANK(G576), "", VALUE(_xlfn.TEXTSPLIT(G576,":")))</f>
        <v/>
      </c>
      <c r="Q576" t="str" cm="1">
        <f t="array" ref="Q576">IF(ISBLANK(H576), "", VALUE(_xlfn.TEXTSPLIT(H576,":")))</f>
        <v/>
      </c>
      <c r="S576">
        <f t="shared" si="84"/>
        <v>16</v>
      </c>
      <c r="T576">
        <f t="shared" si="85"/>
        <v>0</v>
      </c>
      <c r="U576">
        <f t="shared" si="86"/>
        <v>0</v>
      </c>
      <c r="V576" t="str">
        <f t="shared" si="87"/>
        <v>:0O</v>
      </c>
      <c r="W576" t="str">
        <f t="shared" si="88"/>
        <v>16:0</v>
      </c>
      <c r="X576" t="str">
        <f t="shared" si="89"/>
        <v>NAGly 16:0</v>
      </c>
      <c r="Y576" t="str">
        <f t="shared" si="91"/>
        <v>NAGly</v>
      </c>
      <c r="Z576" t="s">
        <v>104</v>
      </c>
      <c r="AA576" t="s">
        <v>551</v>
      </c>
      <c r="AB576">
        <v>83644</v>
      </c>
      <c r="AC576">
        <v>96095</v>
      </c>
      <c r="AD576">
        <v>92827</v>
      </c>
      <c r="AE576">
        <v>72456</v>
      </c>
      <c r="AF576">
        <v>78562</v>
      </c>
      <c r="AG576">
        <v>66988</v>
      </c>
      <c r="AH576">
        <v>62905</v>
      </c>
      <c r="AI576">
        <v>87670</v>
      </c>
      <c r="AJ576">
        <v>88641</v>
      </c>
      <c r="AK576">
        <v>65703</v>
      </c>
      <c r="AL576">
        <v>75002</v>
      </c>
      <c r="AM576">
        <v>61292</v>
      </c>
    </row>
    <row r="577" spans="1:39" x14ac:dyDescent="0.3">
      <c r="A577" t="s">
        <v>556</v>
      </c>
      <c r="B577" t="s">
        <v>4448</v>
      </c>
      <c r="C577" t="str">
        <f t="shared" si="83"/>
        <v xml:space="preserve"> </v>
      </c>
      <c r="D577" t="str">
        <f t="shared" si="90"/>
        <v/>
      </c>
      <c r="E577" t="e" cm="1">
        <f t="array" ref="E577">_xlfn.TEXTSPLIT(D577,"_")</f>
        <v>#VALUE!</v>
      </c>
      <c r="I577" t="e" cm="1">
        <f t="array" ref="I577">IF(ISBLANK(E577), "", VALUE(_xlfn.TEXTSPLIT(E577,":")))</f>
        <v>#VALUE!</v>
      </c>
      <c r="L577" t="str" cm="1">
        <f t="array" ref="L577">IF(ISBLANK(F577), "", VALUE(_xlfn.TEXTSPLIT(F577,":")))</f>
        <v/>
      </c>
      <c r="O577" t="str" cm="1">
        <f t="array" ref="O577">IF(ISBLANK(G577), "", VALUE(_xlfn.TEXTSPLIT(G577,":")))</f>
        <v/>
      </c>
      <c r="Q577" t="str" cm="1">
        <f t="array" ref="Q577">IF(ISBLANK(H577), "", VALUE(_xlfn.TEXTSPLIT(H577,":")))</f>
        <v/>
      </c>
      <c r="S577" t="e">
        <f t="shared" si="84"/>
        <v>#VALUE!</v>
      </c>
      <c r="T577">
        <f t="shared" si="85"/>
        <v>0</v>
      </c>
      <c r="U577">
        <f t="shared" si="86"/>
        <v>0</v>
      </c>
      <c r="V577" t="str">
        <f t="shared" si="87"/>
        <v>:0O</v>
      </c>
      <c r="W577" t="b">
        <f t="shared" si="88"/>
        <v>0</v>
      </c>
      <c r="X577" t="str">
        <f t="shared" si="89"/>
        <v>NAGly 15:0;O</v>
      </c>
      <c r="Y577" t="str">
        <f t="shared" si="91"/>
        <v/>
      </c>
      <c r="Z577" t="s">
        <v>104</v>
      </c>
      <c r="AA577" t="s">
        <v>77</v>
      </c>
      <c r="AB577">
        <v>1644925</v>
      </c>
      <c r="AC577">
        <v>2341671</v>
      </c>
      <c r="AD577">
        <v>1495339</v>
      </c>
      <c r="AE577">
        <v>2245695</v>
      </c>
      <c r="AF577">
        <v>2408388</v>
      </c>
      <c r="AG577">
        <v>2470421</v>
      </c>
      <c r="AH577">
        <v>1698189</v>
      </c>
      <c r="AI577">
        <v>1625712</v>
      </c>
      <c r="AJ577">
        <v>1769548</v>
      </c>
      <c r="AK577">
        <v>3228066</v>
      </c>
      <c r="AL577">
        <v>3488643</v>
      </c>
      <c r="AM577">
        <v>3721999</v>
      </c>
    </row>
    <row r="578" spans="1:39" x14ac:dyDescent="0.3">
      <c r="A578" t="s">
        <v>511</v>
      </c>
      <c r="B578" t="s">
        <v>511</v>
      </c>
      <c r="C578" t="str">
        <f t="shared" si="83"/>
        <v>NAGly 10:0</v>
      </c>
      <c r="D578" t="str">
        <f t="shared" si="90"/>
        <v>10:0</v>
      </c>
      <c r="E578" t="str" cm="1">
        <f t="array" ref="E578">_xlfn.TEXTSPLIT(D578,"_")</f>
        <v>10:0</v>
      </c>
      <c r="I578" cm="1">
        <f t="array" ref="I578:J578">IF(ISBLANK(E578), "", VALUE(_xlfn.TEXTSPLIT(E578,":")))</f>
        <v>10</v>
      </c>
      <c r="J578">
        <v>0</v>
      </c>
      <c r="L578" t="str" cm="1">
        <f t="array" ref="L578">IF(ISBLANK(F578), "", VALUE(_xlfn.TEXTSPLIT(F578,":")))</f>
        <v/>
      </c>
      <c r="O578" t="str" cm="1">
        <f t="array" ref="O578">IF(ISBLANK(G578), "", VALUE(_xlfn.TEXTSPLIT(G578,":")))</f>
        <v/>
      </c>
      <c r="Q578" t="str" cm="1">
        <f t="array" ref="Q578">IF(ISBLANK(H578), "", VALUE(_xlfn.TEXTSPLIT(H578,":")))</f>
        <v/>
      </c>
      <c r="S578">
        <f t="shared" si="84"/>
        <v>10</v>
      </c>
      <c r="T578">
        <f t="shared" si="85"/>
        <v>0</v>
      </c>
      <c r="U578">
        <f t="shared" si="86"/>
        <v>0</v>
      </c>
      <c r="V578" t="str">
        <f t="shared" si="87"/>
        <v>:0O</v>
      </c>
      <c r="W578" t="str">
        <f t="shared" si="88"/>
        <v>10:0</v>
      </c>
      <c r="X578" t="str">
        <f t="shared" si="89"/>
        <v>NAGly 10:0</v>
      </c>
      <c r="Y578" t="str">
        <f t="shared" si="91"/>
        <v>NAGly</v>
      </c>
      <c r="Z578" t="s">
        <v>104</v>
      </c>
      <c r="AA578" t="s">
        <v>513</v>
      </c>
      <c r="AB578">
        <v>315915</v>
      </c>
      <c r="AC578">
        <v>367670</v>
      </c>
      <c r="AD578">
        <v>277300</v>
      </c>
      <c r="AE578">
        <v>327799</v>
      </c>
      <c r="AF578">
        <v>418041</v>
      </c>
      <c r="AG578">
        <v>308199</v>
      </c>
      <c r="AH578">
        <v>278928</v>
      </c>
      <c r="AI578">
        <v>401377</v>
      </c>
      <c r="AJ578">
        <v>442313</v>
      </c>
      <c r="AK578">
        <v>271145</v>
      </c>
      <c r="AL578">
        <v>287058</v>
      </c>
      <c r="AM578">
        <v>310576</v>
      </c>
    </row>
    <row r="579" spans="1:39" x14ac:dyDescent="0.3">
      <c r="A579" t="s">
        <v>545</v>
      </c>
      <c r="B579" t="s">
        <v>545</v>
      </c>
      <c r="C579" t="str">
        <f t="shared" si="83"/>
        <v>NAGly 16:1</v>
      </c>
      <c r="D579" t="str">
        <f t="shared" si="90"/>
        <v>16:1</v>
      </c>
      <c r="E579" t="str" cm="1">
        <f t="array" ref="E579">_xlfn.TEXTSPLIT(D579,"_")</f>
        <v>16:1</v>
      </c>
      <c r="I579" cm="1">
        <f t="array" ref="I579:J579">IF(ISBLANK(E579), "", VALUE(_xlfn.TEXTSPLIT(E579,":")))</f>
        <v>16</v>
      </c>
      <c r="J579">
        <v>1</v>
      </c>
      <c r="L579" t="str" cm="1">
        <f t="array" ref="L579">IF(ISBLANK(F579), "", VALUE(_xlfn.TEXTSPLIT(F579,":")))</f>
        <v/>
      </c>
      <c r="O579" t="str" cm="1">
        <f t="array" ref="O579">IF(ISBLANK(G579), "", VALUE(_xlfn.TEXTSPLIT(G579,":")))</f>
        <v/>
      </c>
      <c r="Q579" t="str" cm="1">
        <f t="array" ref="Q579">IF(ISBLANK(H579), "", VALUE(_xlfn.TEXTSPLIT(H579,":")))</f>
        <v/>
      </c>
      <c r="S579">
        <f t="shared" si="84"/>
        <v>16</v>
      </c>
      <c r="T579">
        <f t="shared" si="85"/>
        <v>1</v>
      </c>
      <c r="U579">
        <f t="shared" si="86"/>
        <v>0</v>
      </c>
      <c r="V579" t="str">
        <f t="shared" si="87"/>
        <v>:0O</v>
      </c>
      <c r="W579" t="str">
        <f t="shared" si="88"/>
        <v>16:1</v>
      </c>
      <c r="X579" t="str">
        <f t="shared" si="89"/>
        <v>NAGly 16:1</v>
      </c>
      <c r="Y579" t="str">
        <f t="shared" si="91"/>
        <v>NAGly</v>
      </c>
      <c r="Z579" t="s">
        <v>104</v>
      </c>
      <c r="AA579" t="s">
        <v>546</v>
      </c>
      <c r="AB579">
        <v>203592</v>
      </c>
      <c r="AC579">
        <v>190918</v>
      </c>
      <c r="AD579">
        <v>154740</v>
      </c>
      <c r="AE579">
        <v>187280</v>
      </c>
      <c r="AF579">
        <v>119802</v>
      </c>
      <c r="AG579">
        <v>168915</v>
      </c>
      <c r="AH579">
        <v>139069</v>
      </c>
      <c r="AI579">
        <v>93849</v>
      </c>
      <c r="AJ579">
        <v>120854</v>
      </c>
      <c r="AK579">
        <v>92230</v>
      </c>
      <c r="AL579">
        <v>135278</v>
      </c>
      <c r="AM579">
        <v>117264</v>
      </c>
    </row>
    <row r="580" spans="1:39" x14ac:dyDescent="0.3">
      <c r="A580" t="s">
        <v>550</v>
      </c>
      <c r="B580" t="s">
        <v>550</v>
      </c>
      <c r="C580" t="str">
        <f t="shared" si="83"/>
        <v>NAGly 16:0</v>
      </c>
      <c r="D580" t="str">
        <f t="shared" si="90"/>
        <v>16:0</v>
      </c>
      <c r="E580" t="str" cm="1">
        <f t="array" ref="E580">_xlfn.TEXTSPLIT(D580,"_")</f>
        <v>16:0</v>
      </c>
      <c r="I580" cm="1">
        <f t="array" ref="I580:J580">IF(ISBLANK(E580), "", VALUE(_xlfn.TEXTSPLIT(E580,":")))</f>
        <v>16</v>
      </c>
      <c r="J580">
        <v>0</v>
      </c>
      <c r="L580" t="str" cm="1">
        <f t="array" ref="L580">IF(ISBLANK(F580), "", VALUE(_xlfn.TEXTSPLIT(F580,":")))</f>
        <v/>
      </c>
      <c r="O580" t="str" cm="1">
        <f t="array" ref="O580">IF(ISBLANK(G580), "", VALUE(_xlfn.TEXTSPLIT(G580,":")))</f>
        <v/>
      </c>
      <c r="Q580" t="str" cm="1">
        <f t="array" ref="Q580">IF(ISBLANK(H580), "", VALUE(_xlfn.TEXTSPLIT(H580,":")))</f>
        <v/>
      </c>
      <c r="S580">
        <f t="shared" si="84"/>
        <v>16</v>
      </c>
      <c r="T580">
        <f t="shared" si="85"/>
        <v>0</v>
      </c>
      <c r="U580">
        <f t="shared" si="86"/>
        <v>0</v>
      </c>
      <c r="V580" t="str">
        <f t="shared" si="87"/>
        <v>:0O</v>
      </c>
      <c r="W580" t="str">
        <f t="shared" si="88"/>
        <v>16:0</v>
      </c>
      <c r="X580" t="str">
        <f t="shared" si="89"/>
        <v>NAGly 16:0</v>
      </c>
      <c r="Y580" t="str">
        <f t="shared" si="91"/>
        <v>NAGly</v>
      </c>
      <c r="Z580" t="s">
        <v>104</v>
      </c>
      <c r="AA580" t="s">
        <v>551</v>
      </c>
      <c r="AB580">
        <v>16344</v>
      </c>
      <c r="AC580">
        <v>28917</v>
      </c>
      <c r="AD580">
        <v>36579</v>
      </c>
      <c r="AE580">
        <v>24300</v>
      </c>
      <c r="AF580">
        <v>27144</v>
      </c>
      <c r="AG580">
        <v>10206</v>
      </c>
      <c r="AH580">
        <v>14672</v>
      </c>
      <c r="AI580">
        <v>26752</v>
      </c>
      <c r="AJ580">
        <v>34437</v>
      </c>
      <c r="AK580">
        <v>7961</v>
      </c>
      <c r="AL580">
        <v>11589</v>
      </c>
      <c r="AM580">
        <v>3186</v>
      </c>
    </row>
    <row r="581" spans="1:39" x14ac:dyDescent="0.3">
      <c r="A581" t="s">
        <v>556</v>
      </c>
      <c r="B581" t="s">
        <v>4448</v>
      </c>
      <c r="C581" t="str">
        <f t="shared" si="83"/>
        <v xml:space="preserve"> </v>
      </c>
      <c r="D581" t="str">
        <f t="shared" si="90"/>
        <v/>
      </c>
      <c r="E581" t="e" cm="1">
        <f t="array" ref="E581">_xlfn.TEXTSPLIT(D581,"_")</f>
        <v>#VALUE!</v>
      </c>
      <c r="I581" t="e" cm="1">
        <f t="array" ref="I581">IF(ISBLANK(E581), "", VALUE(_xlfn.TEXTSPLIT(E581,":")))</f>
        <v>#VALUE!</v>
      </c>
      <c r="L581" t="str" cm="1">
        <f t="array" ref="L581">IF(ISBLANK(F581), "", VALUE(_xlfn.TEXTSPLIT(F581,":")))</f>
        <v/>
      </c>
      <c r="O581" t="str" cm="1">
        <f t="array" ref="O581">IF(ISBLANK(G581), "", VALUE(_xlfn.TEXTSPLIT(G581,":")))</f>
        <v/>
      </c>
      <c r="Q581" t="str" cm="1">
        <f t="array" ref="Q581">IF(ISBLANK(H581), "", VALUE(_xlfn.TEXTSPLIT(H581,":")))</f>
        <v/>
      </c>
      <c r="S581" t="e">
        <f t="shared" si="84"/>
        <v>#VALUE!</v>
      </c>
      <c r="T581">
        <f t="shared" si="85"/>
        <v>0</v>
      </c>
      <c r="U581">
        <f t="shared" si="86"/>
        <v>0</v>
      </c>
      <c r="V581" t="str">
        <f t="shared" si="87"/>
        <v>:0O</v>
      </c>
      <c r="W581" t="b">
        <f t="shared" si="88"/>
        <v>0</v>
      </c>
      <c r="X581" t="str">
        <f t="shared" si="89"/>
        <v>NAGly 15:0;O</v>
      </c>
      <c r="Y581" t="str">
        <f t="shared" si="91"/>
        <v/>
      </c>
      <c r="Z581" t="s">
        <v>104</v>
      </c>
      <c r="AA581" t="s">
        <v>77</v>
      </c>
      <c r="AB581">
        <v>3453875</v>
      </c>
      <c r="AC581">
        <v>5529951</v>
      </c>
      <c r="AD581">
        <v>4135565</v>
      </c>
      <c r="AE581">
        <v>3686834</v>
      </c>
      <c r="AF581">
        <v>3834061</v>
      </c>
      <c r="AG581">
        <v>3875623</v>
      </c>
      <c r="AH581">
        <v>3141264</v>
      </c>
      <c r="AI581">
        <v>3183717</v>
      </c>
      <c r="AJ581">
        <v>3246788</v>
      </c>
      <c r="AK581">
        <v>4592911</v>
      </c>
      <c r="AL581">
        <v>5029227</v>
      </c>
      <c r="AM581">
        <v>5082460</v>
      </c>
    </row>
    <row r="582" spans="1:39" x14ac:dyDescent="0.3">
      <c r="A582" t="s">
        <v>568</v>
      </c>
      <c r="B582" t="s">
        <v>568</v>
      </c>
      <c r="C582" t="str">
        <f t="shared" si="83"/>
        <v>NAGly 17:0</v>
      </c>
      <c r="D582" t="str">
        <f t="shared" si="90"/>
        <v>17:0</v>
      </c>
      <c r="E582" t="str" cm="1">
        <f t="array" ref="E582">_xlfn.TEXTSPLIT(D582,"_")</f>
        <v>17:0</v>
      </c>
      <c r="I582" cm="1">
        <f t="array" ref="I582:J582">IF(ISBLANK(E582), "", VALUE(_xlfn.TEXTSPLIT(E582,":")))</f>
        <v>17</v>
      </c>
      <c r="J582">
        <v>0</v>
      </c>
      <c r="L582" t="str" cm="1">
        <f t="array" ref="L582">IF(ISBLANK(F582), "", VALUE(_xlfn.TEXTSPLIT(F582,":")))</f>
        <v/>
      </c>
      <c r="O582" t="str" cm="1">
        <f t="array" ref="O582">IF(ISBLANK(G582), "", VALUE(_xlfn.TEXTSPLIT(G582,":")))</f>
        <v/>
      </c>
      <c r="Q582" t="str" cm="1">
        <f t="array" ref="Q582">IF(ISBLANK(H582), "", VALUE(_xlfn.TEXTSPLIT(H582,":")))</f>
        <v/>
      </c>
      <c r="S582">
        <f t="shared" si="84"/>
        <v>17</v>
      </c>
      <c r="T582">
        <f t="shared" si="85"/>
        <v>0</v>
      </c>
      <c r="U582">
        <f t="shared" si="86"/>
        <v>0</v>
      </c>
      <c r="V582" t="str">
        <f t="shared" si="87"/>
        <v>:0O</v>
      </c>
      <c r="W582" t="str">
        <f t="shared" si="88"/>
        <v>17:0</v>
      </c>
      <c r="X582" t="str">
        <f t="shared" si="89"/>
        <v>NAGly 17:0</v>
      </c>
      <c r="Y582" t="str">
        <f t="shared" si="91"/>
        <v>NAGly</v>
      </c>
      <c r="Z582" t="s">
        <v>104</v>
      </c>
      <c r="AA582" t="s">
        <v>569</v>
      </c>
      <c r="AB582">
        <v>272662</v>
      </c>
      <c r="AC582">
        <v>336639</v>
      </c>
      <c r="AD582">
        <v>346719</v>
      </c>
      <c r="AE582">
        <v>146469</v>
      </c>
      <c r="AF582">
        <v>179528</v>
      </c>
      <c r="AG582">
        <v>162164</v>
      </c>
      <c r="AH582">
        <v>165449</v>
      </c>
      <c r="AI582">
        <v>238179</v>
      </c>
      <c r="AJ582">
        <v>149452</v>
      </c>
      <c r="AK582">
        <v>95060</v>
      </c>
      <c r="AL582">
        <v>111516</v>
      </c>
      <c r="AM582">
        <v>104306</v>
      </c>
    </row>
    <row r="583" spans="1:39" x14ac:dyDescent="0.3">
      <c r="A583" t="s">
        <v>573</v>
      </c>
      <c r="B583" t="s">
        <v>4447</v>
      </c>
      <c r="C583" t="str">
        <f t="shared" si="83"/>
        <v xml:space="preserve"> </v>
      </c>
      <c r="D583" t="str">
        <f t="shared" si="90"/>
        <v/>
      </c>
      <c r="E583" t="e" cm="1">
        <f t="array" ref="E583">_xlfn.TEXTSPLIT(D583,"_")</f>
        <v>#VALUE!</v>
      </c>
      <c r="I583" t="e" cm="1">
        <f t="array" ref="I583">IF(ISBLANK(E583), "", VALUE(_xlfn.TEXTSPLIT(E583,":")))</f>
        <v>#VALUE!</v>
      </c>
      <c r="L583" t="str" cm="1">
        <f t="array" ref="L583">IF(ISBLANK(F583), "", VALUE(_xlfn.TEXTSPLIT(F583,":")))</f>
        <v/>
      </c>
      <c r="O583" t="str" cm="1">
        <f t="array" ref="O583">IF(ISBLANK(G583), "", VALUE(_xlfn.TEXTSPLIT(G583,":")))</f>
        <v/>
      </c>
      <c r="Q583" t="str" cm="1">
        <f t="array" ref="Q583">IF(ISBLANK(H583), "", VALUE(_xlfn.TEXTSPLIT(H583,":")))</f>
        <v/>
      </c>
      <c r="S583" t="e">
        <f t="shared" si="84"/>
        <v>#VALUE!</v>
      </c>
      <c r="T583">
        <f t="shared" si="85"/>
        <v>0</v>
      </c>
      <c r="U583">
        <f t="shared" si="86"/>
        <v>0</v>
      </c>
      <c r="V583" t="str">
        <f t="shared" si="87"/>
        <v>:0O</v>
      </c>
      <c r="W583" t="b">
        <f t="shared" si="88"/>
        <v>0</v>
      </c>
      <c r="X583" t="str">
        <f t="shared" si="89"/>
        <v>NAGly 16:0;O</v>
      </c>
      <c r="Y583" t="str">
        <f t="shared" si="91"/>
        <v/>
      </c>
      <c r="Z583" t="s">
        <v>104</v>
      </c>
      <c r="AA583" t="s">
        <v>79</v>
      </c>
      <c r="AB583">
        <v>5554975</v>
      </c>
      <c r="AC583">
        <v>7949385</v>
      </c>
      <c r="AD583">
        <v>5626426</v>
      </c>
      <c r="AE583">
        <v>7013561</v>
      </c>
      <c r="AF583">
        <v>7052434</v>
      </c>
      <c r="AG583">
        <v>7711316</v>
      </c>
      <c r="AH583">
        <v>5463167</v>
      </c>
      <c r="AI583">
        <v>5281562</v>
      </c>
      <c r="AJ583">
        <v>5778802</v>
      </c>
      <c r="AK583">
        <v>9375539</v>
      </c>
      <c r="AL583">
        <v>10123201</v>
      </c>
      <c r="AM583">
        <v>10854310</v>
      </c>
    </row>
    <row r="584" spans="1:39" x14ac:dyDescent="0.3">
      <c r="A584" t="s">
        <v>996</v>
      </c>
      <c r="B584" t="s">
        <v>4461</v>
      </c>
      <c r="C584" t="str">
        <f t="shared" si="83"/>
        <v>NAGly 17:0:1_16:0</v>
      </c>
      <c r="D584" t="str">
        <f t="shared" si="90"/>
        <v>17:0:1_16:0</v>
      </c>
      <c r="E584" t="str" cm="1">
        <f t="array" ref="E584:F584">_xlfn.TEXTSPLIT(D584,"_")</f>
        <v>17:0:1</v>
      </c>
      <c r="F584" t="str">
        <v>16:0</v>
      </c>
      <c r="I584" cm="1">
        <f t="array" ref="I584:K584">IF(ISBLANK(E584), "", VALUE(_xlfn.TEXTSPLIT(E584,":")))</f>
        <v>17</v>
      </c>
      <c r="J584">
        <v>0</v>
      </c>
      <c r="K584">
        <v>1</v>
      </c>
      <c r="L584" cm="1">
        <f t="array" ref="L584:M584">IF(ISBLANK(F584), "", VALUE(_xlfn.TEXTSPLIT(F584,":")))</f>
        <v>16</v>
      </c>
      <c r="M584">
        <v>0</v>
      </c>
      <c r="O584" t="str" cm="1">
        <f t="array" ref="O584">IF(ISBLANK(G584), "", VALUE(_xlfn.TEXTSPLIT(G584,":")))</f>
        <v/>
      </c>
      <c r="Q584" t="str" cm="1">
        <f t="array" ref="Q584">IF(ISBLANK(H584), "", VALUE(_xlfn.TEXTSPLIT(H584,":")))</f>
        <v/>
      </c>
      <c r="S584">
        <f t="shared" si="84"/>
        <v>33</v>
      </c>
      <c r="T584">
        <f t="shared" si="85"/>
        <v>0</v>
      </c>
      <c r="U584">
        <f t="shared" si="86"/>
        <v>1</v>
      </c>
      <c r="V584" t="str">
        <f t="shared" si="87"/>
        <v>:1O</v>
      </c>
      <c r="W584" t="str">
        <f t="shared" si="88"/>
        <v>33:0:1O</v>
      </c>
      <c r="X584" t="str">
        <f t="shared" si="89"/>
        <v>NAGly 33:0:1O</v>
      </c>
      <c r="Y584" t="str">
        <f t="shared" si="91"/>
        <v>NAGly</v>
      </c>
      <c r="Z584" t="s">
        <v>104</v>
      </c>
      <c r="AA584" t="s">
        <v>997</v>
      </c>
      <c r="AB584">
        <v>1884710</v>
      </c>
      <c r="AC584">
        <v>2113160</v>
      </c>
      <c r="AD584">
        <v>2036686</v>
      </c>
      <c r="AE584">
        <v>1711767</v>
      </c>
      <c r="AF584">
        <v>1927216</v>
      </c>
      <c r="AG584">
        <v>1835494</v>
      </c>
      <c r="AH584">
        <v>1675617</v>
      </c>
      <c r="AI584">
        <v>1801937</v>
      </c>
      <c r="AJ584">
        <v>1551724</v>
      </c>
      <c r="AK584">
        <v>1433347</v>
      </c>
      <c r="AL584">
        <v>1614760</v>
      </c>
      <c r="AM584">
        <v>1617015</v>
      </c>
    </row>
    <row r="585" spans="1:39" x14ac:dyDescent="0.3">
      <c r="A585" t="s">
        <v>533</v>
      </c>
      <c r="B585" t="s">
        <v>533</v>
      </c>
      <c r="C585" t="str">
        <f t="shared" si="83"/>
        <v>NAGly 15:3</v>
      </c>
      <c r="D585" t="str">
        <f t="shared" si="90"/>
        <v>15:3</v>
      </c>
      <c r="E585" t="str" cm="1">
        <f t="array" ref="E585">_xlfn.TEXTSPLIT(D585,"_")</f>
        <v>15:3</v>
      </c>
      <c r="I585" cm="1">
        <f t="array" ref="I585:J585">IF(ISBLANK(E585), "", VALUE(_xlfn.TEXTSPLIT(E585,":")))</f>
        <v>15</v>
      </c>
      <c r="J585">
        <v>3</v>
      </c>
      <c r="L585" t="str" cm="1">
        <f t="array" ref="L585">IF(ISBLANK(F585), "", VALUE(_xlfn.TEXTSPLIT(F585,":")))</f>
        <v/>
      </c>
      <c r="O585" t="str" cm="1">
        <f t="array" ref="O585">IF(ISBLANK(G585), "", VALUE(_xlfn.TEXTSPLIT(G585,":")))</f>
        <v/>
      </c>
      <c r="Q585" t="str" cm="1">
        <f t="array" ref="Q585">IF(ISBLANK(H585), "", VALUE(_xlfn.TEXTSPLIT(H585,":")))</f>
        <v/>
      </c>
      <c r="S585">
        <f t="shared" si="84"/>
        <v>15</v>
      </c>
      <c r="T585">
        <f t="shared" si="85"/>
        <v>3</v>
      </c>
      <c r="U585">
        <f t="shared" si="86"/>
        <v>0</v>
      </c>
      <c r="V585" t="str">
        <f t="shared" si="87"/>
        <v>:0O</v>
      </c>
      <c r="W585" t="str">
        <f t="shared" si="88"/>
        <v>15:3</v>
      </c>
      <c r="X585" t="str">
        <f t="shared" si="89"/>
        <v>NAGly 15:3</v>
      </c>
      <c r="Y585" t="str">
        <f t="shared" si="91"/>
        <v>NAGly</v>
      </c>
      <c r="Z585" t="s">
        <v>104</v>
      </c>
      <c r="AA585" t="s">
        <v>534</v>
      </c>
      <c r="AB585">
        <v>271429</v>
      </c>
      <c r="AC585">
        <v>431403</v>
      </c>
      <c r="AD585">
        <v>181792</v>
      </c>
      <c r="AE585">
        <v>169677</v>
      </c>
      <c r="AF585">
        <v>305931</v>
      </c>
      <c r="AG585">
        <v>265783</v>
      </c>
      <c r="AH585">
        <v>485004</v>
      </c>
      <c r="AI585">
        <v>681898</v>
      </c>
      <c r="AJ585">
        <v>462987</v>
      </c>
      <c r="AK585">
        <v>483983</v>
      </c>
      <c r="AL585">
        <v>363357</v>
      </c>
      <c r="AM585">
        <v>286157</v>
      </c>
    </row>
    <row r="586" spans="1:39" x14ac:dyDescent="0.3">
      <c r="A586" t="s">
        <v>563</v>
      </c>
      <c r="B586" t="s">
        <v>563</v>
      </c>
      <c r="C586" t="str">
        <f t="shared" si="83"/>
        <v>NAGly 17:1</v>
      </c>
      <c r="D586" t="str">
        <f t="shared" si="90"/>
        <v>17:1</v>
      </c>
      <c r="E586" t="str" cm="1">
        <f t="array" ref="E586">_xlfn.TEXTSPLIT(D586,"_")</f>
        <v>17:1</v>
      </c>
      <c r="I586" cm="1">
        <f t="array" ref="I586:J586">IF(ISBLANK(E586), "", VALUE(_xlfn.TEXTSPLIT(E586,":")))</f>
        <v>17</v>
      </c>
      <c r="J586">
        <v>1</v>
      </c>
      <c r="L586" t="str" cm="1">
        <f t="array" ref="L586">IF(ISBLANK(F586), "", VALUE(_xlfn.TEXTSPLIT(F586,":")))</f>
        <v/>
      </c>
      <c r="O586" t="str" cm="1">
        <f t="array" ref="O586">IF(ISBLANK(G586), "", VALUE(_xlfn.TEXTSPLIT(G586,":")))</f>
        <v/>
      </c>
      <c r="Q586" t="str" cm="1">
        <f t="array" ref="Q586">IF(ISBLANK(H586), "", VALUE(_xlfn.TEXTSPLIT(H586,":")))</f>
        <v/>
      </c>
      <c r="S586">
        <f t="shared" si="84"/>
        <v>17</v>
      </c>
      <c r="T586">
        <f t="shared" si="85"/>
        <v>1</v>
      </c>
      <c r="U586">
        <f t="shared" si="86"/>
        <v>0</v>
      </c>
      <c r="V586" t="str">
        <f t="shared" si="87"/>
        <v>:0O</v>
      </c>
      <c r="W586" t="str">
        <f t="shared" si="88"/>
        <v>17:1</v>
      </c>
      <c r="X586" t="str">
        <f t="shared" si="89"/>
        <v>NAGly 17:1</v>
      </c>
      <c r="Y586" t="str">
        <f t="shared" si="91"/>
        <v>NAGly</v>
      </c>
      <c r="Z586" t="s">
        <v>104</v>
      </c>
      <c r="AA586" t="s">
        <v>564</v>
      </c>
      <c r="AB586">
        <v>84510</v>
      </c>
      <c r="AC586">
        <v>132458</v>
      </c>
      <c r="AD586">
        <v>153135</v>
      </c>
      <c r="AE586">
        <v>50189</v>
      </c>
      <c r="AF586">
        <v>69577</v>
      </c>
      <c r="AG586">
        <v>57018</v>
      </c>
      <c r="AH586">
        <v>68766</v>
      </c>
      <c r="AI586">
        <v>98554</v>
      </c>
      <c r="AJ586">
        <v>55617</v>
      </c>
      <c r="AK586">
        <v>17877</v>
      </c>
      <c r="AL586">
        <v>20783</v>
      </c>
      <c r="AM586">
        <v>43723</v>
      </c>
    </row>
    <row r="587" spans="1:39" x14ac:dyDescent="0.3">
      <c r="A587" t="s">
        <v>717</v>
      </c>
      <c r="B587" t="s">
        <v>4449</v>
      </c>
      <c r="C587" t="str">
        <f t="shared" si="83"/>
        <v>NAGlySer 20:3:1</v>
      </c>
      <c r="D587" t="str">
        <f t="shared" si="90"/>
        <v>20:3:1</v>
      </c>
      <c r="E587" t="str" cm="1">
        <f t="array" ref="E587">_xlfn.TEXTSPLIT(D587,"_")</f>
        <v>20:3:1</v>
      </c>
      <c r="I587" cm="1">
        <f t="array" ref="I587:K587">IF(ISBLANK(E587), "", VALUE(_xlfn.TEXTSPLIT(E587,":")))</f>
        <v>20</v>
      </c>
      <c r="J587">
        <v>3</v>
      </c>
      <c r="K587">
        <v>1</v>
      </c>
      <c r="L587" t="str" cm="1">
        <f t="array" ref="L587">IF(ISBLANK(F587), "", VALUE(_xlfn.TEXTSPLIT(F587,":")))</f>
        <v/>
      </c>
      <c r="O587" t="str" cm="1">
        <f t="array" ref="O587">IF(ISBLANK(G587), "", VALUE(_xlfn.TEXTSPLIT(G587,":")))</f>
        <v/>
      </c>
      <c r="Q587" t="str" cm="1">
        <f t="array" ref="Q587">IF(ISBLANK(H587), "", VALUE(_xlfn.TEXTSPLIT(H587,":")))</f>
        <v/>
      </c>
      <c r="S587">
        <f t="shared" si="84"/>
        <v>20</v>
      </c>
      <c r="T587">
        <f t="shared" si="85"/>
        <v>3</v>
      </c>
      <c r="U587">
        <f t="shared" si="86"/>
        <v>1</v>
      </c>
      <c r="V587" t="str">
        <f t="shared" si="87"/>
        <v>:1O</v>
      </c>
      <c r="W587" t="str">
        <f t="shared" si="88"/>
        <v>20:3:1O</v>
      </c>
      <c r="X587" t="str">
        <f t="shared" si="89"/>
        <v>NAGlySer 20:3:1O</v>
      </c>
      <c r="Y587" t="str">
        <f t="shared" si="91"/>
        <v>NAGlySer</v>
      </c>
      <c r="Z587" t="s">
        <v>125</v>
      </c>
      <c r="AA587" t="s">
        <v>718</v>
      </c>
      <c r="AB587">
        <v>7875</v>
      </c>
      <c r="AC587">
        <v>43376</v>
      </c>
      <c r="AD587">
        <v>43862</v>
      </c>
      <c r="AE587">
        <v>16082</v>
      </c>
      <c r="AF587">
        <v>51210</v>
      </c>
      <c r="AG587">
        <v>11656</v>
      </c>
      <c r="AH587">
        <v>5362</v>
      </c>
      <c r="AI587">
        <v>48211</v>
      </c>
      <c r="AJ587">
        <v>30496</v>
      </c>
      <c r="AK587">
        <v>5733</v>
      </c>
      <c r="AL587">
        <v>23855</v>
      </c>
      <c r="AM587">
        <v>43525</v>
      </c>
    </row>
    <row r="588" spans="1:39" x14ac:dyDescent="0.3">
      <c r="A588" t="s">
        <v>1247</v>
      </c>
      <c r="B588" t="s">
        <v>4462</v>
      </c>
      <c r="C588" t="str">
        <f t="shared" si="83"/>
        <v>NAGlySer 8:0:1_22:1</v>
      </c>
      <c r="D588" t="str">
        <f t="shared" si="90"/>
        <v>8:0:1_22:1</v>
      </c>
      <c r="E588" t="str" cm="1">
        <f t="array" ref="E588:F588">_xlfn.TEXTSPLIT(D588,"_")</f>
        <v>8:0:1</v>
      </c>
      <c r="F588" t="str">
        <v>22:1</v>
      </c>
      <c r="I588" cm="1">
        <f t="array" ref="I588:K588">IF(ISBLANK(E588), "", VALUE(_xlfn.TEXTSPLIT(E588,":")))</f>
        <v>8</v>
      </c>
      <c r="J588">
        <v>0</v>
      </c>
      <c r="K588">
        <v>1</v>
      </c>
      <c r="L588" cm="1">
        <f t="array" ref="L588:M588">IF(ISBLANK(F588), "", VALUE(_xlfn.TEXTSPLIT(F588,":")))</f>
        <v>22</v>
      </c>
      <c r="M588">
        <v>1</v>
      </c>
      <c r="O588" t="str" cm="1">
        <f t="array" ref="O588">IF(ISBLANK(G588), "", VALUE(_xlfn.TEXTSPLIT(G588,":")))</f>
        <v/>
      </c>
      <c r="Q588" t="str" cm="1">
        <f t="array" ref="Q588">IF(ISBLANK(H588), "", VALUE(_xlfn.TEXTSPLIT(H588,":")))</f>
        <v/>
      </c>
      <c r="S588">
        <f t="shared" si="84"/>
        <v>30</v>
      </c>
      <c r="T588">
        <f t="shared" si="85"/>
        <v>1</v>
      </c>
      <c r="U588">
        <f t="shared" si="86"/>
        <v>1</v>
      </c>
      <c r="V588" t="str">
        <f t="shared" si="87"/>
        <v>:1O</v>
      </c>
      <c r="W588" t="str">
        <f t="shared" si="88"/>
        <v>30:1:1O</v>
      </c>
      <c r="X588" t="str">
        <f t="shared" si="89"/>
        <v>NAGlySer 30:1:1O</v>
      </c>
      <c r="Y588" t="str">
        <f t="shared" si="91"/>
        <v>NAGlySer</v>
      </c>
      <c r="Z588" t="s">
        <v>125</v>
      </c>
      <c r="AA588" t="s">
        <v>1248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287787</v>
      </c>
      <c r="AI588">
        <v>241647</v>
      </c>
      <c r="AJ588">
        <v>321830</v>
      </c>
      <c r="AK588">
        <v>237546</v>
      </c>
      <c r="AL588">
        <v>271742</v>
      </c>
      <c r="AM588">
        <v>316450</v>
      </c>
    </row>
    <row r="589" spans="1:39" x14ac:dyDescent="0.3">
      <c r="A589" t="s">
        <v>693</v>
      </c>
      <c r="B589" t="s">
        <v>4450</v>
      </c>
      <c r="C589" t="str">
        <f t="shared" si="83"/>
        <v>NAGlySer 18:0:1</v>
      </c>
      <c r="D589" t="str">
        <f t="shared" si="90"/>
        <v>18:0:1</v>
      </c>
      <c r="E589" t="str" cm="1">
        <f t="array" ref="E589">_xlfn.TEXTSPLIT(D589,"_")</f>
        <v>18:0:1</v>
      </c>
      <c r="I589" cm="1">
        <f t="array" ref="I589:K589">IF(ISBLANK(E589), "", VALUE(_xlfn.TEXTSPLIT(E589,":")))</f>
        <v>18</v>
      </c>
      <c r="J589">
        <v>0</v>
      </c>
      <c r="K589">
        <v>1</v>
      </c>
      <c r="L589" t="str" cm="1">
        <f t="array" ref="L589">IF(ISBLANK(F589), "", VALUE(_xlfn.TEXTSPLIT(F589,":")))</f>
        <v/>
      </c>
      <c r="O589" t="str" cm="1">
        <f t="array" ref="O589">IF(ISBLANK(G589), "", VALUE(_xlfn.TEXTSPLIT(G589,":")))</f>
        <v/>
      </c>
      <c r="Q589" t="str" cm="1">
        <f t="array" ref="Q589">IF(ISBLANK(H589), "", VALUE(_xlfn.TEXTSPLIT(H589,":")))</f>
        <v/>
      </c>
      <c r="S589">
        <f t="shared" si="84"/>
        <v>18</v>
      </c>
      <c r="T589">
        <f t="shared" si="85"/>
        <v>0</v>
      </c>
      <c r="U589">
        <f t="shared" si="86"/>
        <v>1</v>
      </c>
      <c r="V589" t="str">
        <f t="shared" si="87"/>
        <v>:1O</v>
      </c>
      <c r="W589" t="str">
        <f t="shared" si="88"/>
        <v>18:0:1O</v>
      </c>
      <c r="X589" t="str">
        <f t="shared" si="89"/>
        <v>NAGlySer 18:0:1O</v>
      </c>
      <c r="Y589" t="str">
        <f t="shared" si="91"/>
        <v>NAGlySer</v>
      </c>
      <c r="Z589" t="s">
        <v>125</v>
      </c>
      <c r="AA589" t="s">
        <v>694</v>
      </c>
      <c r="AB589">
        <v>0</v>
      </c>
      <c r="AC589">
        <v>21844</v>
      </c>
      <c r="AD589">
        <v>34495</v>
      </c>
      <c r="AE589">
        <v>4128</v>
      </c>
      <c r="AF589">
        <v>0</v>
      </c>
      <c r="AG589">
        <v>0</v>
      </c>
      <c r="AH589">
        <v>46505</v>
      </c>
      <c r="AI589">
        <v>57225</v>
      </c>
      <c r="AJ589">
        <v>21842</v>
      </c>
      <c r="AK589">
        <v>9843</v>
      </c>
      <c r="AL589">
        <v>10742</v>
      </c>
      <c r="AM589">
        <v>18224</v>
      </c>
    </row>
    <row r="590" spans="1:39" x14ac:dyDescent="0.3">
      <c r="A590" t="s">
        <v>645</v>
      </c>
      <c r="B590" t="s">
        <v>4451</v>
      </c>
      <c r="C590" t="str">
        <f t="shared" si="83"/>
        <v>NAGlySer 16:1:1</v>
      </c>
      <c r="D590" t="str">
        <f t="shared" si="90"/>
        <v>16:1:1</v>
      </c>
      <c r="E590" t="str" cm="1">
        <f t="array" ref="E590">_xlfn.TEXTSPLIT(D590,"_")</f>
        <v>16:1:1</v>
      </c>
      <c r="I590" cm="1">
        <f t="array" ref="I590:K590">IF(ISBLANK(E590), "", VALUE(_xlfn.TEXTSPLIT(E590,":")))</f>
        <v>16</v>
      </c>
      <c r="J590">
        <v>1</v>
      </c>
      <c r="K590">
        <v>1</v>
      </c>
      <c r="L590" t="str" cm="1">
        <f t="array" ref="L590">IF(ISBLANK(F590), "", VALUE(_xlfn.TEXTSPLIT(F590,":")))</f>
        <v/>
      </c>
      <c r="O590" t="str" cm="1">
        <f t="array" ref="O590">IF(ISBLANK(G590), "", VALUE(_xlfn.TEXTSPLIT(G590,":")))</f>
        <v/>
      </c>
      <c r="Q590" t="str" cm="1">
        <f t="array" ref="Q590">IF(ISBLANK(H590), "", VALUE(_xlfn.TEXTSPLIT(H590,":")))</f>
        <v/>
      </c>
      <c r="S590">
        <f t="shared" si="84"/>
        <v>16</v>
      </c>
      <c r="T590">
        <f t="shared" si="85"/>
        <v>1</v>
      </c>
      <c r="U590">
        <f t="shared" si="86"/>
        <v>1</v>
      </c>
      <c r="V590" t="str">
        <f t="shared" si="87"/>
        <v>:1O</v>
      </c>
      <c r="W590" t="str">
        <f t="shared" si="88"/>
        <v>16:1:1O</v>
      </c>
      <c r="X590" t="str">
        <f t="shared" si="89"/>
        <v>NAGlySer 16:1:1O</v>
      </c>
      <c r="Y590" t="str">
        <f t="shared" si="91"/>
        <v>NAGlySer</v>
      </c>
      <c r="Z590" t="s">
        <v>125</v>
      </c>
      <c r="AA590" t="s">
        <v>646</v>
      </c>
      <c r="AB590">
        <v>6258</v>
      </c>
      <c r="AC590">
        <v>11319</v>
      </c>
      <c r="AD590">
        <v>28652</v>
      </c>
      <c r="AE590">
        <v>13069</v>
      </c>
      <c r="AF590">
        <v>8001</v>
      </c>
      <c r="AG590">
        <v>13076</v>
      </c>
      <c r="AH590">
        <v>218928</v>
      </c>
      <c r="AI590">
        <v>191269</v>
      </c>
      <c r="AJ590">
        <v>232825</v>
      </c>
      <c r="AK590">
        <v>146175</v>
      </c>
      <c r="AL590">
        <v>128570</v>
      </c>
      <c r="AM590">
        <v>184288</v>
      </c>
    </row>
    <row r="591" spans="1:39" x14ac:dyDescent="0.3">
      <c r="A591" t="s">
        <v>635</v>
      </c>
      <c r="B591" t="s">
        <v>4452</v>
      </c>
      <c r="C591" t="str">
        <f t="shared" si="83"/>
        <v xml:space="preserve"> </v>
      </c>
      <c r="D591" t="str">
        <f t="shared" si="90"/>
        <v/>
      </c>
      <c r="E591" t="e" cm="1">
        <f t="array" ref="E591">_xlfn.TEXTSPLIT(D591,"_")</f>
        <v>#VALUE!</v>
      </c>
      <c r="I591" t="e" cm="1">
        <f t="array" ref="I591">IF(ISBLANK(E591), "", VALUE(_xlfn.TEXTSPLIT(E591,":")))</f>
        <v>#VALUE!</v>
      </c>
      <c r="L591" t="str" cm="1">
        <f t="array" ref="L591">IF(ISBLANK(F591), "", VALUE(_xlfn.TEXTSPLIT(F591,":")))</f>
        <v/>
      </c>
      <c r="O591" t="str" cm="1">
        <f t="array" ref="O591">IF(ISBLANK(G591), "", VALUE(_xlfn.TEXTSPLIT(G591,":")))</f>
        <v/>
      </c>
      <c r="Q591" t="str" cm="1">
        <f t="array" ref="Q591">IF(ISBLANK(H591), "", VALUE(_xlfn.TEXTSPLIT(H591,":")))</f>
        <v/>
      </c>
      <c r="S591" t="e">
        <f t="shared" si="84"/>
        <v>#VALUE!</v>
      </c>
      <c r="T591">
        <f t="shared" si="85"/>
        <v>0</v>
      </c>
      <c r="U591">
        <f t="shared" si="86"/>
        <v>0</v>
      </c>
      <c r="V591" t="str">
        <f t="shared" si="87"/>
        <v>:0O</v>
      </c>
      <c r="W591" t="b">
        <f t="shared" si="88"/>
        <v>0</v>
      </c>
      <c r="X591" t="str">
        <f t="shared" si="89"/>
        <v>NAGlySer 15:0;O</v>
      </c>
      <c r="Y591" t="str">
        <f t="shared" si="91"/>
        <v/>
      </c>
      <c r="Z591" t="s">
        <v>125</v>
      </c>
      <c r="AA591" t="s">
        <v>636</v>
      </c>
      <c r="AB591">
        <v>2189802</v>
      </c>
      <c r="AC591">
        <v>3170612</v>
      </c>
      <c r="AD591">
        <v>3461256</v>
      </c>
      <c r="AE591">
        <v>1836584</v>
      </c>
      <c r="AF591">
        <v>2226200</v>
      </c>
      <c r="AG591">
        <v>1991401</v>
      </c>
      <c r="AH591">
        <v>3632599</v>
      </c>
      <c r="AI591">
        <v>4197711</v>
      </c>
      <c r="AJ591">
        <v>3557395</v>
      </c>
      <c r="AK591">
        <v>3919062</v>
      </c>
      <c r="AL591">
        <v>4182582</v>
      </c>
      <c r="AM591">
        <v>4089813</v>
      </c>
    </row>
    <row r="592" spans="1:39" x14ac:dyDescent="0.3">
      <c r="A592" t="s">
        <v>1166</v>
      </c>
      <c r="B592" t="s">
        <v>4463</v>
      </c>
      <c r="C592" t="str">
        <f t="shared" si="83"/>
        <v>NAGlySer 15:0:1_14:0</v>
      </c>
      <c r="D592" t="str">
        <f t="shared" si="90"/>
        <v>15:0:1_14:0</v>
      </c>
      <c r="E592" t="str" cm="1">
        <f t="array" ref="E592:F592">_xlfn.TEXTSPLIT(D592,"_")</f>
        <v>15:0:1</v>
      </c>
      <c r="F592" t="str">
        <v>14:0</v>
      </c>
      <c r="I592" cm="1">
        <f t="array" ref="I592:K592">IF(ISBLANK(E592), "", VALUE(_xlfn.TEXTSPLIT(E592,":")))</f>
        <v>15</v>
      </c>
      <c r="J592">
        <v>0</v>
      </c>
      <c r="K592">
        <v>1</v>
      </c>
      <c r="L592" cm="1">
        <f t="array" ref="L592:M592">IF(ISBLANK(F592), "", VALUE(_xlfn.TEXTSPLIT(F592,":")))</f>
        <v>14</v>
      </c>
      <c r="M592">
        <v>0</v>
      </c>
      <c r="O592" t="str" cm="1">
        <f t="array" ref="O592">IF(ISBLANK(G592), "", VALUE(_xlfn.TEXTSPLIT(G592,":")))</f>
        <v/>
      </c>
      <c r="Q592" t="str" cm="1">
        <f t="array" ref="Q592">IF(ISBLANK(H592), "", VALUE(_xlfn.TEXTSPLIT(H592,":")))</f>
        <v/>
      </c>
      <c r="S592">
        <f t="shared" si="84"/>
        <v>29</v>
      </c>
      <c r="T592">
        <f t="shared" si="85"/>
        <v>0</v>
      </c>
      <c r="U592">
        <f t="shared" si="86"/>
        <v>1</v>
      </c>
      <c r="V592" t="str">
        <f t="shared" si="87"/>
        <v>:1O</v>
      </c>
      <c r="W592" t="str">
        <f t="shared" si="88"/>
        <v>29:0:1O</v>
      </c>
      <c r="X592" t="str">
        <f t="shared" si="89"/>
        <v>NAGlySer 29:0:1O</v>
      </c>
      <c r="Y592" t="str">
        <f t="shared" si="91"/>
        <v>NAGlySer</v>
      </c>
      <c r="Z592" t="s">
        <v>125</v>
      </c>
      <c r="AA592" t="s">
        <v>166</v>
      </c>
      <c r="AB592">
        <v>3549359</v>
      </c>
      <c r="AC592">
        <v>4057499</v>
      </c>
      <c r="AD592">
        <v>3989271</v>
      </c>
      <c r="AE592">
        <v>5396007</v>
      </c>
      <c r="AF592">
        <v>5355684</v>
      </c>
      <c r="AG592">
        <v>5289451</v>
      </c>
      <c r="AH592">
        <v>9979815</v>
      </c>
      <c r="AI592">
        <v>9952737</v>
      </c>
      <c r="AJ592">
        <v>10151259</v>
      </c>
      <c r="AK592">
        <v>13708070</v>
      </c>
      <c r="AL592">
        <v>14223048</v>
      </c>
      <c r="AM592">
        <v>13644388</v>
      </c>
    </row>
    <row r="593" spans="1:39" x14ac:dyDescent="0.3">
      <c r="A593" t="s">
        <v>1275</v>
      </c>
      <c r="B593" t="s">
        <v>4464</v>
      </c>
      <c r="C593" t="str">
        <f t="shared" si="83"/>
        <v>NAGlySer 15:0:1_15:0</v>
      </c>
      <c r="D593" t="str">
        <f t="shared" si="90"/>
        <v>15:0:1_15:0</v>
      </c>
      <c r="E593" t="str" cm="1">
        <f t="array" ref="E593:F593">_xlfn.TEXTSPLIT(D593,"_")</f>
        <v>15:0:1</v>
      </c>
      <c r="F593" t="str">
        <v>15:0</v>
      </c>
      <c r="I593" cm="1">
        <f t="array" ref="I593:K593">IF(ISBLANK(E593), "", VALUE(_xlfn.TEXTSPLIT(E593,":")))</f>
        <v>15</v>
      </c>
      <c r="J593">
        <v>0</v>
      </c>
      <c r="K593">
        <v>1</v>
      </c>
      <c r="L593" cm="1">
        <f t="array" ref="L593:M593">IF(ISBLANK(F593), "", VALUE(_xlfn.TEXTSPLIT(F593,":")))</f>
        <v>15</v>
      </c>
      <c r="M593">
        <v>0</v>
      </c>
      <c r="O593" t="str" cm="1">
        <f t="array" ref="O593">IF(ISBLANK(G593), "", VALUE(_xlfn.TEXTSPLIT(G593,":")))</f>
        <v/>
      </c>
      <c r="Q593" t="str" cm="1">
        <f t="array" ref="Q593">IF(ISBLANK(H593), "", VALUE(_xlfn.TEXTSPLIT(H593,":")))</f>
        <v/>
      </c>
      <c r="S593">
        <f t="shared" si="84"/>
        <v>30</v>
      </c>
      <c r="T593">
        <f t="shared" si="85"/>
        <v>0</v>
      </c>
      <c r="U593">
        <f t="shared" si="86"/>
        <v>1</v>
      </c>
      <c r="V593" t="str">
        <f t="shared" si="87"/>
        <v>:1O</v>
      </c>
      <c r="W593" t="str">
        <f t="shared" si="88"/>
        <v>30:0:1O</v>
      </c>
      <c r="X593" t="str">
        <f t="shared" si="89"/>
        <v>NAGlySer 30:0:1O</v>
      </c>
      <c r="Y593" t="str">
        <f t="shared" si="91"/>
        <v>NAGlySer</v>
      </c>
      <c r="Z593" t="s">
        <v>125</v>
      </c>
      <c r="AA593" t="s">
        <v>179</v>
      </c>
      <c r="AB593">
        <v>21254983</v>
      </c>
      <c r="AC593">
        <v>26114307</v>
      </c>
      <c r="AD593">
        <v>29738851</v>
      </c>
      <c r="AE593">
        <v>19806640</v>
      </c>
      <c r="AF593">
        <v>20945414</v>
      </c>
      <c r="AG593">
        <v>20908933</v>
      </c>
      <c r="AH593">
        <v>38945599</v>
      </c>
      <c r="AI593">
        <v>43093226</v>
      </c>
      <c r="AJ593">
        <v>36117523</v>
      </c>
      <c r="AK593">
        <v>31746293</v>
      </c>
      <c r="AL593">
        <v>33855357</v>
      </c>
      <c r="AM593">
        <v>34256877</v>
      </c>
    </row>
    <row r="594" spans="1:39" x14ac:dyDescent="0.3">
      <c r="A594" t="s">
        <v>693</v>
      </c>
      <c r="B594" t="s">
        <v>4450</v>
      </c>
      <c r="C594" t="str">
        <f t="shared" si="83"/>
        <v>NAGlySer 18:0:1</v>
      </c>
      <c r="D594" t="str">
        <f t="shared" si="90"/>
        <v>18:0:1</v>
      </c>
      <c r="E594" t="str" cm="1">
        <f t="array" ref="E594">_xlfn.TEXTSPLIT(D594,"_")</f>
        <v>18:0:1</v>
      </c>
      <c r="I594" cm="1">
        <f t="array" ref="I594:K594">IF(ISBLANK(E594), "", VALUE(_xlfn.TEXTSPLIT(E594,":")))</f>
        <v>18</v>
      </c>
      <c r="J594">
        <v>0</v>
      </c>
      <c r="K594">
        <v>1</v>
      </c>
      <c r="L594" t="str" cm="1">
        <f t="array" ref="L594">IF(ISBLANK(F594), "", VALUE(_xlfn.TEXTSPLIT(F594,":")))</f>
        <v/>
      </c>
      <c r="O594" t="str" cm="1">
        <f t="array" ref="O594">IF(ISBLANK(G594), "", VALUE(_xlfn.TEXTSPLIT(G594,":")))</f>
        <v/>
      </c>
      <c r="Q594" t="str" cm="1">
        <f t="array" ref="Q594">IF(ISBLANK(H594), "", VALUE(_xlfn.TEXTSPLIT(H594,":")))</f>
        <v/>
      </c>
      <c r="S594">
        <f t="shared" si="84"/>
        <v>18</v>
      </c>
      <c r="T594">
        <f t="shared" si="85"/>
        <v>0</v>
      </c>
      <c r="U594">
        <f t="shared" si="86"/>
        <v>1</v>
      </c>
      <c r="V594" t="str">
        <f t="shared" si="87"/>
        <v>:1O</v>
      </c>
      <c r="W594" t="str">
        <f t="shared" si="88"/>
        <v>18:0:1O</v>
      </c>
      <c r="X594" t="str">
        <f t="shared" si="89"/>
        <v>NAGlySer 18:0:1O</v>
      </c>
      <c r="Y594" t="str">
        <f t="shared" si="91"/>
        <v>NAGlySer</v>
      </c>
      <c r="Z594" t="s">
        <v>125</v>
      </c>
      <c r="AA594" t="s">
        <v>694</v>
      </c>
      <c r="AB594">
        <v>185172</v>
      </c>
      <c r="AC594">
        <v>204666</v>
      </c>
      <c r="AD594">
        <v>274580</v>
      </c>
      <c r="AE594">
        <v>121705</v>
      </c>
      <c r="AF594">
        <v>57532</v>
      </c>
      <c r="AG594">
        <v>114692</v>
      </c>
      <c r="AH594">
        <v>27551</v>
      </c>
      <c r="AI594">
        <v>46433</v>
      </c>
      <c r="AJ594">
        <v>28381</v>
      </c>
      <c r="AK594">
        <v>3193</v>
      </c>
      <c r="AL594">
        <v>12939</v>
      </c>
      <c r="AM594">
        <v>11572</v>
      </c>
    </row>
    <row r="595" spans="1:39" x14ac:dyDescent="0.3">
      <c r="A595" t="s">
        <v>650</v>
      </c>
      <c r="B595" t="s">
        <v>4453</v>
      </c>
      <c r="C595" t="str">
        <f t="shared" si="83"/>
        <v xml:space="preserve"> </v>
      </c>
      <c r="D595" t="str">
        <f t="shared" si="90"/>
        <v/>
      </c>
      <c r="E595" t="e" cm="1">
        <f t="array" ref="E595">_xlfn.TEXTSPLIT(D595,"_")</f>
        <v>#VALUE!</v>
      </c>
      <c r="I595" t="e" cm="1">
        <f t="array" ref="I595">IF(ISBLANK(E595), "", VALUE(_xlfn.TEXTSPLIT(E595,":")))</f>
        <v>#VALUE!</v>
      </c>
      <c r="L595" t="str" cm="1">
        <f t="array" ref="L595">IF(ISBLANK(F595), "", VALUE(_xlfn.TEXTSPLIT(F595,":")))</f>
        <v/>
      </c>
      <c r="O595" t="str" cm="1">
        <f t="array" ref="O595">IF(ISBLANK(G595), "", VALUE(_xlfn.TEXTSPLIT(G595,":")))</f>
        <v/>
      </c>
      <c r="Q595" t="str" cm="1">
        <f t="array" ref="Q595">IF(ISBLANK(H595), "", VALUE(_xlfn.TEXTSPLIT(H595,":")))</f>
        <v/>
      </c>
      <c r="S595" t="e">
        <f t="shared" si="84"/>
        <v>#VALUE!</v>
      </c>
      <c r="T595">
        <f t="shared" si="85"/>
        <v>0</v>
      </c>
      <c r="U595">
        <f t="shared" si="86"/>
        <v>0</v>
      </c>
      <c r="V595" t="str">
        <f t="shared" si="87"/>
        <v>:0O</v>
      </c>
      <c r="W595" t="b">
        <f t="shared" si="88"/>
        <v>0</v>
      </c>
      <c r="X595" t="str">
        <f t="shared" si="89"/>
        <v>NAGlySer 16:0;O</v>
      </c>
      <c r="Y595" t="str">
        <f t="shared" si="91"/>
        <v/>
      </c>
      <c r="Z595" t="s">
        <v>125</v>
      </c>
      <c r="AA595" t="s">
        <v>651</v>
      </c>
      <c r="AB595">
        <v>2598789</v>
      </c>
      <c r="AC595">
        <v>3662367</v>
      </c>
      <c r="AD595">
        <v>4286935</v>
      </c>
      <c r="AE595">
        <v>1983578</v>
      </c>
      <c r="AF595">
        <v>2415135</v>
      </c>
      <c r="AG595">
        <v>2047175</v>
      </c>
      <c r="AH595">
        <v>3616838</v>
      </c>
      <c r="AI595">
        <v>4511731</v>
      </c>
      <c r="AJ595">
        <v>3659566</v>
      </c>
      <c r="AK595">
        <v>3377101</v>
      </c>
      <c r="AL595">
        <v>3640250</v>
      </c>
      <c r="AM595">
        <v>3946749</v>
      </c>
    </row>
    <row r="596" spans="1:39" x14ac:dyDescent="0.3">
      <c r="A596" t="s">
        <v>664</v>
      </c>
      <c r="B596" t="s">
        <v>4454</v>
      </c>
      <c r="C596" t="str">
        <f t="shared" si="83"/>
        <v xml:space="preserve"> </v>
      </c>
      <c r="D596" t="str">
        <f t="shared" si="90"/>
        <v/>
      </c>
      <c r="E596" t="e" cm="1">
        <f t="array" ref="E596">_xlfn.TEXTSPLIT(D596,"_")</f>
        <v>#VALUE!</v>
      </c>
      <c r="I596" t="e" cm="1">
        <f t="array" ref="I596">IF(ISBLANK(E596), "", VALUE(_xlfn.TEXTSPLIT(E596,":")))</f>
        <v>#VALUE!</v>
      </c>
      <c r="L596" t="str" cm="1">
        <f t="array" ref="L596">IF(ISBLANK(F596), "", VALUE(_xlfn.TEXTSPLIT(F596,":")))</f>
        <v/>
      </c>
      <c r="O596" t="str" cm="1">
        <f t="array" ref="O596">IF(ISBLANK(G596), "", VALUE(_xlfn.TEXTSPLIT(G596,":")))</f>
        <v/>
      </c>
      <c r="Q596" t="str" cm="1">
        <f t="array" ref="Q596">IF(ISBLANK(H596), "", VALUE(_xlfn.TEXTSPLIT(H596,":")))</f>
        <v/>
      </c>
      <c r="S596" t="e">
        <f t="shared" si="84"/>
        <v>#VALUE!</v>
      </c>
      <c r="T596">
        <f t="shared" si="85"/>
        <v>0</v>
      </c>
      <c r="U596">
        <f t="shared" si="86"/>
        <v>0</v>
      </c>
      <c r="V596" t="str">
        <f t="shared" si="87"/>
        <v>:0O</v>
      </c>
      <c r="W596" t="b">
        <f t="shared" si="88"/>
        <v>0</v>
      </c>
      <c r="X596" t="str">
        <f t="shared" si="89"/>
        <v>NAGlySer 17:0;O</v>
      </c>
      <c r="Y596" t="str">
        <f t="shared" si="91"/>
        <v/>
      </c>
      <c r="Z596" t="s">
        <v>125</v>
      </c>
      <c r="AA596" t="s">
        <v>665</v>
      </c>
      <c r="AB596">
        <v>1982198</v>
      </c>
      <c r="AC596">
        <v>3066163</v>
      </c>
      <c r="AD596">
        <v>2975422</v>
      </c>
      <c r="AE596">
        <v>1594868</v>
      </c>
      <c r="AF596">
        <v>1958774</v>
      </c>
      <c r="AG596">
        <v>1705566</v>
      </c>
      <c r="AH596">
        <v>3425236</v>
      </c>
      <c r="AI596">
        <v>3998735</v>
      </c>
      <c r="AJ596">
        <v>3026743</v>
      </c>
      <c r="AK596">
        <v>2597254</v>
      </c>
      <c r="AL596">
        <v>2928784</v>
      </c>
      <c r="AM596">
        <v>2918983</v>
      </c>
    </row>
    <row r="597" spans="1:39" x14ac:dyDescent="0.3">
      <c r="A597" t="s">
        <v>1169</v>
      </c>
      <c r="B597" t="s">
        <v>4465</v>
      </c>
      <c r="C597" t="str">
        <f t="shared" si="83"/>
        <v>NAGlySer 16:0:1_13:0</v>
      </c>
      <c r="D597" t="str">
        <f t="shared" si="90"/>
        <v>16:0:1_13:0</v>
      </c>
      <c r="E597" t="str" cm="1">
        <f t="array" ref="E597:F597">_xlfn.TEXTSPLIT(D597,"_")</f>
        <v>16:0:1</v>
      </c>
      <c r="F597" t="str">
        <v>13:0</v>
      </c>
      <c r="I597" cm="1">
        <f t="array" ref="I597:K597">IF(ISBLANK(E597), "", VALUE(_xlfn.TEXTSPLIT(E597,":")))</f>
        <v>16</v>
      </c>
      <c r="J597">
        <v>0</v>
      </c>
      <c r="K597">
        <v>1</v>
      </c>
      <c r="L597" cm="1">
        <f t="array" ref="L597:M597">IF(ISBLANK(F597), "", VALUE(_xlfn.TEXTSPLIT(F597,":")))</f>
        <v>13</v>
      </c>
      <c r="M597">
        <v>0</v>
      </c>
      <c r="O597" t="str" cm="1">
        <f t="array" ref="O597">IF(ISBLANK(G597), "", VALUE(_xlfn.TEXTSPLIT(G597,":")))</f>
        <v/>
      </c>
      <c r="Q597" t="str" cm="1">
        <f t="array" ref="Q597">IF(ISBLANK(H597), "", VALUE(_xlfn.TEXTSPLIT(H597,":")))</f>
        <v/>
      </c>
      <c r="S597">
        <f t="shared" si="84"/>
        <v>29</v>
      </c>
      <c r="T597">
        <f t="shared" si="85"/>
        <v>0</v>
      </c>
      <c r="U597">
        <f t="shared" si="86"/>
        <v>1</v>
      </c>
      <c r="V597" t="str">
        <f t="shared" si="87"/>
        <v>:1O</v>
      </c>
      <c r="W597" t="str">
        <f t="shared" si="88"/>
        <v>29:0:1O</v>
      </c>
      <c r="X597" t="str">
        <f t="shared" si="89"/>
        <v>NAGlySer 29:0:1O</v>
      </c>
      <c r="Y597" t="str">
        <f t="shared" si="91"/>
        <v>NAGlySer</v>
      </c>
      <c r="Z597" t="s">
        <v>125</v>
      </c>
      <c r="AA597" t="s">
        <v>166</v>
      </c>
      <c r="AB597">
        <v>8459986</v>
      </c>
      <c r="AC597">
        <v>10279007</v>
      </c>
      <c r="AD597">
        <v>10710528</v>
      </c>
      <c r="AE597">
        <v>9032773</v>
      </c>
      <c r="AF597">
        <v>10079269</v>
      </c>
      <c r="AG597">
        <v>9598351</v>
      </c>
      <c r="AH597">
        <v>19421506</v>
      </c>
      <c r="AI597">
        <v>21369617</v>
      </c>
      <c r="AJ597">
        <v>17998694</v>
      </c>
      <c r="AK597">
        <v>19641871</v>
      </c>
      <c r="AL597">
        <v>21598725</v>
      </c>
      <c r="AM597">
        <v>19806468</v>
      </c>
    </row>
    <row r="598" spans="1:39" x14ac:dyDescent="0.3">
      <c r="A598" t="s">
        <v>1169</v>
      </c>
      <c r="B598" t="s">
        <v>4465</v>
      </c>
      <c r="C598" t="str">
        <f t="shared" si="83"/>
        <v>NAGlySer 16:0:1_13:0</v>
      </c>
      <c r="D598" t="str">
        <f t="shared" si="90"/>
        <v>16:0:1_13:0</v>
      </c>
      <c r="E598" t="str" cm="1">
        <f t="array" ref="E598:F598">_xlfn.TEXTSPLIT(D598,"_")</f>
        <v>16:0:1</v>
      </c>
      <c r="F598" t="str">
        <v>13:0</v>
      </c>
      <c r="I598" cm="1">
        <f t="array" ref="I598:K598">IF(ISBLANK(E598), "", VALUE(_xlfn.TEXTSPLIT(E598,":")))</f>
        <v>16</v>
      </c>
      <c r="J598">
        <v>0</v>
      </c>
      <c r="K598">
        <v>1</v>
      </c>
      <c r="L598" cm="1">
        <f t="array" ref="L598:M598">IF(ISBLANK(F598), "", VALUE(_xlfn.TEXTSPLIT(F598,":")))</f>
        <v>13</v>
      </c>
      <c r="M598">
        <v>0</v>
      </c>
      <c r="O598" t="str" cm="1">
        <f t="array" ref="O598">IF(ISBLANK(G598), "", VALUE(_xlfn.TEXTSPLIT(G598,":")))</f>
        <v/>
      </c>
      <c r="Q598" t="str" cm="1">
        <f t="array" ref="Q598">IF(ISBLANK(H598), "", VALUE(_xlfn.TEXTSPLIT(H598,":")))</f>
        <v/>
      </c>
      <c r="S598">
        <f t="shared" si="84"/>
        <v>29</v>
      </c>
      <c r="T598">
        <f t="shared" si="85"/>
        <v>0</v>
      </c>
      <c r="U598">
        <f t="shared" si="86"/>
        <v>1</v>
      </c>
      <c r="V598" t="str">
        <f t="shared" si="87"/>
        <v>:1O</v>
      </c>
      <c r="W598" t="str">
        <f t="shared" si="88"/>
        <v>29:0:1O</v>
      </c>
      <c r="X598" t="str">
        <f t="shared" si="89"/>
        <v>NAGlySer 29:0:1O</v>
      </c>
      <c r="Y598" t="str">
        <f t="shared" si="91"/>
        <v>NAGlySer</v>
      </c>
      <c r="Z598" t="s">
        <v>125</v>
      </c>
      <c r="AA598" t="s">
        <v>166</v>
      </c>
      <c r="AB598">
        <v>784023</v>
      </c>
      <c r="AC598">
        <v>1046002</v>
      </c>
      <c r="AD598">
        <v>1158382</v>
      </c>
      <c r="AE598">
        <v>808512</v>
      </c>
      <c r="AF598">
        <v>934481</v>
      </c>
      <c r="AG598">
        <v>829846</v>
      </c>
      <c r="AH598">
        <v>1870888</v>
      </c>
      <c r="AI598">
        <v>1859934</v>
      </c>
      <c r="AJ598">
        <v>1487362</v>
      </c>
      <c r="AK598">
        <v>1463648</v>
      </c>
      <c r="AL598">
        <v>1704988</v>
      </c>
      <c r="AM598">
        <v>1621847</v>
      </c>
    </row>
    <row r="599" spans="1:39" x14ac:dyDescent="0.3">
      <c r="A599" t="s">
        <v>650</v>
      </c>
      <c r="B599" t="s">
        <v>4453</v>
      </c>
      <c r="C599" t="str">
        <f t="shared" si="83"/>
        <v xml:space="preserve"> </v>
      </c>
      <c r="D599" t="str">
        <f t="shared" si="90"/>
        <v/>
      </c>
      <c r="E599" t="e" cm="1">
        <f t="array" ref="E599">_xlfn.TEXTSPLIT(D599,"_")</f>
        <v>#VALUE!</v>
      </c>
      <c r="I599" t="e" cm="1">
        <f t="array" ref="I599">IF(ISBLANK(E599), "", VALUE(_xlfn.TEXTSPLIT(E599,":")))</f>
        <v>#VALUE!</v>
      </c>
      <c r="L599" t="str" cm="1">
        <f t="array" ref="L599">IF(ISBLANK(F599), "", VALUE(_xlfn.TEXTSPLIT(F599,":")))</f>
        <v/>
      </c>
      <c r="O599" t="str" cm="1">
        <f t="array" ref="O599">IF(ISBLANK(G599), "", VALUE(_xlfn.TEXTSPLIT(G599,":")))</f>
        <v/>
      </c>
      <c r="Q599" t="str" cm="1">
        <f t="array" ref="Q599">IF(ISBLANK(H599), "", VALUE(_xlfn.TEXTSPLIT(H599,":")))</f>
        <v/>
      </c>
      <c r="S599" t="e">
        <f t="shared" si="84"/>
        <v>#VALUE!</v>
      </c>
      <c r="T599">
        <f t="shared" si="85"/>
        <v>0</v>
      </c>
      <c r="U599">
        <f t="shared" si="86"/>
        <v>0</v>
      </c>
      <c r="V599" t="str">
        <f t="shared" si="87"/>
        <v>:0O</v>
      </c>
      <c r="W599" t="b">
        <f t="shared" si="88"/>
        <v>0</v>
      </c>
      <c r="X599" t="str">
        <f t="shared" si="89"/>
        <v>NAGlySer 16:0;O</v>
      </c>
      <c r="Y599" t="str">
        <f t="shared" si="91"/>
        <v/>
      </c>
      <c r="Z599" t="s">
        <v>125</v>
      </c>
      <c r="AA599" t="s">
        <v>651</v>
      </c>
      <c r="AB599">
        <v>17536121</v>
      </c>
      <c r="AC599">
        <v>26491328</v>
      </c>
      <c r="AD599">
        <v>27078329</v>
      </c>
      <c r="AE599">
        <v>14164111</v>
      </c>
      <c r="AF599">
        <v>17677741</v>
      </c>
      <c r="AG599">
        <v>15018073</v>
      </c>
      <c r="AH599">
        <v>30220894</v>
      </c>
      <c r="AI599">
        <v>34340833</v>
      </c>
      <c r="AJ599">
        <v>28672245</v>
      </c>
      <c r="AK599">
        <v>27999882</v>
      </c>
      <c r="AL599">
        <v>30815788</v>
      </c>
      <c r="AM599">
        <v>31234979</v>
      </c>
    </row>
    <row r="600" spans="1:39" x14ac:dyDescent="0.3">
      <c r="A600" t="s">
        <v>1483</v>
      </c>
      <c r="B600" t="s">
        <v>4466</v>
      </c>
      <c r="C600" t="str">
        <f t="shared" si="83"/>
        <v>NAGlySer 8:0:1_24:1</v>
      </c>
      <c r="D600" t="str">
        <f t="shared" si="90"/>
        <v>8:0:1_24:1</v>
      </c>
      <c r="E600" t="str" cm="1">
        <f t="array" ref="E600:F600">_xlfn.TEXTSPLIT(D600,"_")</f>
        <v>8:0:1</v>
      </c>
      <c r="F600" t="str">
        <v>24:1</v>
      </c>
      <c r="I600" cm="1">
        <f t="array" ref="I600:K600">IF(ISBLANK(E600), "", VALUE(_xlfn.TEXTSPLIT(E600,":")))</f>
        <v>8</v>
      </c>
      <c r="J600">
        <v>0</v>
      </c>
      <c r="K600">
        <v>1</v>
      </c>
      <c r="L600" cm="1">
        <f t="array" ref="L600:M600">IF(ISBLANK(F600), "", VALUE(_xlfn.TEXTSPLIT(F600,":")))</f>
        <v>24</v>
      </c>
      <c r="M600">
        <v>1</v>
      </c>
      <c r="O600" t="str" cm="1">
        <f t="array" ref="O600">IF(ISBLANK(G600), "", VALUE(_xlfn.TEXTSPLIT(G600,":")))</f>
        <v/>
      </c>
      <c r="Q600" t="str" cm="1">
        <f t="array" ref="Q600">IF(ISBLANK(H600), "", VALUE(_xlfn.TEXTSPLIT(H600,":")))</f>
        <v/>
      </c>
      <c r="S600">
        <f t="shared" si="84"/>
        <v>32</v>
      </c>
      <c r="T600">
        <f t="shared" si="85"/>
        <v>1</v>
      </c>
      <c r="U600">
        <f t="shared" si="86"/>
        <v>1</v>
      </c>
      <c r="V600" t="str">
        <f t="shared" si="87"/>
        <v>:1O</v>
      </c>
      <c r="W600" t="str">
        <f t="shared" si="88"/>
        <v>32:1:1O</v>
      </c>
      <c r="X600" t="str">
        <f t="shared" si="89"/>
        <v>NAGlySer 32:1:1O</v>
      </c>
      <c r="Y600" t="str">
        <f t="shared" si="91"/>
        <v>NAGlySer</v>
      </c>
      <c r="Z600" t="s">
        <v>125</v>
      </c>
      <c r="AA600" t="s">
        <v>1484</v>
      </c>
      <c r="AB600">
        <v>353843</v>
      </c>
      <c r="AC600">
        <v>572443</v>
      </c>
      <c r="AD600">
        <v>801151</v>
      </c>
      <c r="AE600">
        <v>159180</v>
      </c>
      <c r="AF600">
        <v>315495</v>
      </c>
      <c r="AG600">
        <v>269957</v>
      </c>
      <c r="AH600">
        <v>494764</v>
      </c>
      <c r="AI600">
        <v>834638</v>
      </c>
      <c r="AJ600">
        <v>463068</v>
      </c>
      <c r="AK600">
        <v>502541</v>
      </c>
      <c r="AL600">
        <v>511488</v>
      </c>
      <c r="AM600">
        <v>567783</v>
      </c>
    </row>
    <row r="601" spans="1:39" x14ac:dyDescent="0.3">
      <c r="A601" t="s">
        <v>1275</v>
      </c>
      <c r="B601" t="s">
        <v>4464</v>
      </c>
      <c r="C601" t="str">
        <f t="shared" ref="C601:C664" si="92">IF( ISNUMBER( SEARCH("w/o MS2",B601)), SUBSTITUTE(B601,"w/o MS2: ",""), " ")</f>
        <v>NAGlySer 15:0:1_15:0</v>
      </c>
      <c r="D601" t="str">
        <f t="shared" si="90"/>
        <v>15:0:1_15:0</v>
      </c>
      <c r="E601" t="str" cm="1">
        <f t="array" ref="E601:F601">_xlfn.TEXTSPLIT(D601,"_")</f>
        <v>15:0:1</v>
      </c>
      <c r="F601" t="str">
        <v>15:0</v>
      </c>
      <c r="I601" cm="1">
        <f t="array" ref="I601:K601">IF(ISBLANK(E601), "", VALUE(_xlfn.TEXTSPLIT(E601,":")))</f>
        <v>15</v>
      </c>
      <c r="J601">
        <v>0</v>
      </c>
      <c r="K601">
        <v>1</v>
      </c>
      <c r="L601" cm="1">
        <f t="array" ref="L601:M601">IF(ISBLANK(F601), "", VALUE(_xlfn.TEXTSPLIT(F601,":")))</f>
        <v>15</v>
      </c>
      <c r="M601">
        <v>0</v>
      </c>
      <c r="O601" t="str" cm="1">
        <f t="array" ref="O601">IF(ISBLANK(G601), "", VALUE(_xlfn.TEXTSPLIT(G601,":")))</f>
        <v/>
      </c>
      <c r="Q601" t="str" cm="1">
        <f t="array" ref="Q601">IF(ISBLANK(H601), "", VALUE(_xlfn.TEXTSPLIT(H601,":")))</f>
        <v/>
      </c>
      <c r="S601">
        <f t="shared" ref="S601:S664" si="93">SUM(I601,L601,O601,Q601)</f>
        <v>30</v>
      </c>
      <c r="T601">
        <f t="shared" ref="T601:T664" si="94">SUM(J601,M601,P601,R601)</f>
        <v>0</v>
      </c>
      <c r="U601">
        <f t="shared" ref="U601:U664" si="95">SUM(K601,N601)</f>
        <v>1</v>
      </c>
      <c r="V601" t="str">
        <f t="shared" ref="V601:V664" si="96">_xlfn.CONCAT(":",U601,"O")</f>
        <v>:1O</v>
      </c>
      <c r="W601" t="str">
        <f t="shared" ref="W601:W664" si="97">IF(ISNUMBER(S601),_xlfn.CONCAT(S601,":",T601,IF(U601&gt;0,V601,""),""))</f>
        <v>30:0:1O</v>
      </c>
      <c r="X601" t="str">
        <f t="shared" ref="X601:X664" si="98">IF(ISNUMBER(S601),_xlfn.CONCAT(Y601," ",W601), A601)</f>
        <v>NAGlySer 30:0:1O</v>
      </c>
      <c r="Y601" t="str">
        <f t="shared" si="91"/>
        <v>NAGlySer</v>
      </c>
      <c r="Z601" t="s">
        <v>125</v>
      </c>
      <c r="AA601" t="s">
        <v>179</v>
      </c>
      <c r="AB601">
        <v>72255542</v>
      </c>
      <c r="AC601">
        <v>86577716</v>
      </c>
      <c r="AD601">
        <v>87310511</v>
      </c>
      <c r="AE601">
        <v>85285379</v>
      </c>
      <c r="AF601">
        <v>93939320</v>
      </c>
      <c r="AG601">
        <v>89570276</v>
      </c>
      <c r="AH601">
        <v>176102159</v>
      </c>
      <c r="AI601">
        <v>185585289</v>
      </c>
      <c r="AJ601">
        <v>160114048</v>
      </c>
      <c r="AK601">
        <v>187090038</v>
      </c>
      <c r="AL601">
        <v>205125333</v>
      </c>
      <c r="AM601">
        <v>193983377</v>
      </c>
    </row>
    <row r="602" spans="1:39" x14ac:dyDescent="0.3">
      <c r="A602" t="s">
        <v>1380</v>
      </c>
      <c r="B602" t="s">
        <v>4467</v>
      </c>
      <c r="C602" t="str">
        <f t="shared" si="92"/>
        <v>NAGlySer 16:0:1_15:0</v>
      </c>
      <c r="D602" t="str">
        <f t="shared" si="90"/>
        <v>16:0:1_15:0</v>
      </c>
      <c r="E602" t="str" cm="1">
        <f t="array" ref="E602:F602">_xlfn.TEXTSPLIT(D602,"_")</f>
        <v>16:0:1</v>
      </c>
      <c r="F602" t="str">
        <v>15:0</v>
      </c>
      <c r="I602" cm="1">
        <f t="array" ref="I602:K602">IF(ISBLANK(E602), "", VALUE(_xlfn.TEXTSPLIT(E602,":")))</f>
        <v>16</v>
      </c>
      <c r="J602">
        <v>0</v>
      </c>
      <c r="K602">
        <v>1</v>
      </c>
      <c r="L602" cm="1">
        <f t="array" ref="L602:M602">IF(ISBLANK(F602), "", VALUE(_xlfn.TEXTSPLIT(F602,":")))</f>
        <v>15</v>
      </c>
      <c r="M602">
        <v>0</v>
      </c>
      <c r="O602" t="str" cm="1">
        <f t="array" ref="O602">IF(ISBLANK(G602), "", VALUE(_xlfn.TEXTSPLIT(G602,":")))</f>
        <v/>
      </c>
      <c r="Q602" t="str" cm="1">
        <f t="array" ref="Q602">IF(ISBLANK(H602), "", VALUE(_xlfn.TEXTSPLIT(H602,":")))</f>
        <v/>
      </c>
      <c r="S602">
        <f t="shared" si="93"/>
        <v>31</v>
      </c>
      <c r="T602">
        <f t="shared" si="94"/>
        <v>0</v>
      </c>
      <c r="U602">
        <f t="shared" si="95"/>
        <v>1</v>
      </c>
      <c r="V602" t="str">
        <f t="shared" si="96"/>
        <v>:1O</v>
      </c>
      <c r="W602" t="str">
        <f t="shared" si="97"/>
        <v>31:0:1O</v>
      </c>
      <c r="X602" t="str">
        <f t="shared" si="98"/>
        <v>NAGlySer 31:0:1O</v>
      </c>
      <c r="Y602" t="str">
        <f t="shared" si="91"/>
        <v>NAGlySer</v>
      </c>
      <c r="Z602" t="s">
        <v>125</v>
      </c>
      <c r="AA602" t="s">
        <v>195</v>
      </c>
      <c r="AB602">
        <v>21833075</v>
      </c>
      <c r="AC602">
        <v>22117210</v>
      </c>
      <c r="AD602">
        <v>21798930</v>
      </c>
      <c r="AE602">
        <v>28494861</v>
      </c>
      <c r="AF602">
        <v>27841526</v>
      </c>
      <c r="AG602">
        <v>29013481</v>
      </c>
      <c r="AH602">
        <v>50974261</v>
      </c>
      <c r="AI602">
        <v>48522541</v>
      </c>
      <c r="AJ602">
        <v>48051122</v>
      </c>
      <c r="AK602">
        <v>55136938</v>
      </c>
      <c r="AL602">
        <v>62578262</v>
      </c>
      <c r="AM602">
        <v>56795478</v>
      </c>
    </row>
    <row r="603" spans="1:39" x14ac:dyDescent="0.3">
      <c r="A603" t="s">
        <v>664</v>
      </c>
      <c r="B603" t="s">
        <v>4454</v>
      </c>
      <c r="C603" t="str">
        <f t="shared" si="92"/>
        <v xml:space="preserve"> </v>
      </c>
      <c r="D603" t="str">
        <f t="shared" si="90"/>
        <v/>
      </c>
      <c r="E603" t="e" cm="1">
        <f t="array" ref="E603">_xlfn.TEXTSPLIT(D603,"_")</f>
        <v>#VALUE!</v>
      </c>
      <c r="I603" t="e" cm="1">
        <f t="array" ref="I603">IF(ISBLANK(E603), "", VALUE(_xlfn.TEXTSPLIT(E603,":")))</f>
        <v>#VALUE!</v>
      </c>
      <c r="L603" t="str" cm="1">
        <f t="array" ref="L603">IF(ISBLANK(F603), "", VALUE(_xlfn.TEXTSPLIT(F603,":")))</f>
        <v/>
      </c>
      <c r="O603" t="str" cm="1">
        <f t="array" ref="O603">IF(ISBLANK(G603), "", VALUE(_xlfn.TEXTSPLIT(G603,":")))</f>
        <v/>
      </c>
      <c r="Q603" t="str" cm="1">
        <f t="array" ref="Q603">IF(ISBLANK(H603), "", VALUE(_xlfn.TEXTSPLIT(H603,":")))</f>
        <v/>
      </c>
      <c r="S603" t="e">
        <f t="shared" si="93"/>
        <v>#VALUE!</v>
      </c>
      <c r="T603">
        <f t="shared" si="94"/>
        <v>0</v>
      </c>
      <c r="U603">
        <f t="shared" si="95"/>
        <v>0</v>
      </c>
      <c r="V603" t="str">
        <f t="shared" si="96"/>
        <v>:0O</v>
      </c>
      <c r="W603" t="b">
        <f t="shared" si="97"/>
        <v>0</v>
      </c>
      <c r="X603" t="str">
        <f t="shared" si="98"/>
        <v>NAGlySer 17:0;O</v>
      </c>
      <c r="Y603" t="str">
        <f t="shared" si="91"/>
        <v/>
      </c>
      <c r="Z603" t="s">
        <v>125</v>
      </c>
      <c r="AA603" t="s">
        <v>665</v>
      </c>
      <c r="AB603">
        <v>22894344</v>
      </c>
      <c r="AC603">
        <v>34530136</v>
      </c>
      <c r="AD603">
        <v>36393380</v>
      </c>
      <c r="AE603">
        <v>14360680</v>
      </c>
      <c r="AF603">
        <v>18182438</v>
      </c>
      <c r="AG603">
        <v>15116015</v>
      </c>
      <c r="AH603">
        <v>31399262</v>
      </c>
      <c r="AI603">
        <v>38890386</v>
      </c>
      <c r="AJ603">
        <v>29691870</v>
      </c>
      <c r="AK603">
        <v>23108083</v>
      </c>
      <c r="AL603">
        <v>27005098</v>
      </c>
      <c r="AM603">
        <v>26364239</v>
      </c>
    </row>
    <row r="604" spans="1:39" x14ac:dyDescent="0.3">
      <c r="A604" t="s">
        <v>1380</v>
      </c>
      <c r="B604" t="s">
        <v>4467</v>
      </c>
      <c r="C604" t="str">
        <f t="shared" si="92"/>
        <v>NAGlySer 16:0:1_15:0</v>
      </c>
      <c r="D604" t="str">
        <f t="shared" si="90"/>
        <v>16:0:1_15:0</v>
      </c>
      <c r="E604" t="str" cm="1">
        <f t="array" ref="E604:F604">_xlfn.TEXTSPLIT(D604,"_")</f>
        <v>16:0:1</v>
      </c>
      <c r="F604" t="str">
        <v>15:0</v>
      </c>
      <c r="I604" cm="1">
        <f t="array" ref="I604:K604">IF(ISBLANK(E604), "", VALUE(_xlfn.TEXTSPLIT(E604,":")))</f>
        <v>16</v>
      </c>
      <c r="J604">
        <v>0</v>
      </c>
      <c r="K604">
        <v>1</v>
      </c>
      <c r="L604" cm="1">
        <f t="array" ref="L604:M604">IF(ISBLANK(F604), "", VALUE(_xlfn.TEXTSPLIT(F604,":")))</f>
        <v>15</v>
      </c>
      <c r="M604">
        <v>0</v>
      </c>
      <c r="O604" t="str" cm="1">
        <f t="array" ref="O604">IF(ISBLANK(G604), "", VALUE(_xlfn.TEXTSPLIT(G604,":")))</f>
        <v/>
      </c>
      <c r="Q604" t="str" cm="1">
        <f t="array" ref="Q604">IF(ISBLANK(H604), "", VALUE(_xlfn.TEXTSPLIT(H604,":")))</f>
        <v/>
      </c>
      <c r="S604">
        <f t="shared" si="93"/>
        <v>31</v>
      </c>
      <c r="T604">
        <f t="shared" si="94"/>
        <v>0</v>
      </c>
      <c r="U604">
        <f t="shared" si="95"/>
        <v>1</v>
      </c>
      <c r="V604" t="str">
        <f t="shared" si="96"/>
        <v>:1O</v>
      </c>
      <c r="W604" t="str">
        <f t="shared" si="97"/>
        <v>31:0:1O</v>
      </c>
      <c r="X604" t="str">
        <f t="shared" si="98"/>
        <v>NAGlySer 31:0:1O</v>
      </c>
      <c r="Y604" t="str">
        <f t="shared" si="91"/>
        <v>NAGlySer</v>
      </c>
      <c r="Z604" t="s">
        <v>125</v>
      </c>
      <c r="AA604" t="s">
        <v>195</v>
      </c>
      <c r="AB604">
        <v>514404057</v>
      </c>
      <c r="AC604">
        <v>602833748</v>
      </c>
      <c r="AD604">
        <v>627934066</v>
      </c>
      <c r="AE604">
        <v>554290442</v>
      </c>
      <c r="AF604">
        <v>578333314</v>
      </c>
      <c r="AG604">
        <v>578005411</v>
      </c>
      <c r="AH604">
        <v>1163607464</v>
      </c>
      <c r="AI604">
        <v>1219398118</v>
      </c>
      <c r="AJ604">
        <v>1112608455</v>
      </c>
      <c r="AK604">
        <v>1131102178</v>
      </c>
      <c r="AL604">
        <v>1262364927</v>
      </c>
      <c r="AM604">
        <v>1180742908</v>
      </c>
    </row>
    <row r="605" spans="1:39" x14ac:dyDescent="0.3">
      <c r="A605" t="s">
        <v>1085</v>
      </c>
      <c r="B605" t="s">
        <v>4455</v>
      </c>
      <c r="C605" t="str">
        <f t="shared" si="92"/>
        <v xml:space="preserve"> </v>
      </c>
      <c r="D605" t="str">
        <f t="shared" si="90"/>
        <v/>
      </c>
      <c r="E605" t="e" cm="1">
        <f t="array" ref="E605">_xlfn.TEXTSPLIT(D605,"_")</f>
        <v>#VALUE!</v>
      </c>
      <c r="I605" t="e" cm="1">
        <f t="array" ref="I605">IF(ISBLANK(E605), "", VALUE(_xlfn.TEXTSPLIT(E605,":")))</f>
        <v>#VALUE!</v>
      </c>
      <c r="L605" t="str" cm="1">
        <f t="array" ref="L605">IF(ISBLANK(F605), "", VALUE(_xlfn.TEXTSPLIT(F605,":")))</f>
        <v/>
      </c>
      <c r="O605" t="str" cm="1">
        <f t="array" ref="O605">IF(ISBLANK(G605), "", VALUE(_xlfn.TEXTSPLIT(G605,":")))</f>
        <v/>
      </c>
      <c r="Q605" t="str" cm="1">
        <f t="array" ref="Q605">IF(ISBLANK(H605), "", VALUE(_xlfn.TEXTSPLIT(H605,":")))</f>
        <v/>
      </c>
      <c r="S605" t="e">
        <f t="shared" si="93"/>
        <v>#VALUE!</v>
      </c>
      <c r="T605">
        <f t="shared" si="94"/>
        <v>0</v>
      </c>
      <c r="U605">
        <f t="shared" si="95"/>
        <v>0</v>
      </c>
      <c r="V605" t="str">
        <f t="shared" si="96"/>
        <v>:0O</v>
      </c>
      <c r="W605" t="b">
        <f t="shared" si="97"/>
        <v>0</v>
      </c>
      <c r="X605" t="str">
        <f t="shared" si="98"/>
        <v>NAGlySer 28:0;O</v>
      </c>
      <c r="Y605" t="str">
        <f t="shared" si="91"/>
        <v/>
      </c>
      <c r="Z605" t="s">
        <v>125</v>
      </c>
      <c r="AA605" t="s">
        <v>155</v>
      </c>
      <c r="AB605">
        <v>544378</v>
      </c>
      <c r="AC605">
        <v>611604</v>
      </c>
      <c r="AD605">
        <v>645017</v>
      </c>
      <c r="AE605">
        <v>560236</v>
      </c>
      <c r="AF605">
        <v>532450</v>
      </c>
      <c r="AG605">
        <v>638030</v>
      </c>
      <c r="AH605">
        <v>1111638</v>
      </c>
      <c r="AI605">
        <v>1244574</v>
      </c>
      <c r="AJ605">
        <v>1047466</v>
      </c>
      <c r="AK605">
        <v>1349978</v>
      </c>
      <c r="AL605">
        <v>1427314</v>
      </c>
      <c r="AM605">
        <v>1277842</v>
      </c>
    </row>
    <row r="606" spans="1:39" x14ac:dyDescent="0.3">
      <c r="A606" t="s">
        <v>1380</v>
      </c>
      <c r="B606" t="s">
        <v>4467</v>
      </c>
      <c r="C606" t="str">
        <f t="shared" si="92"/>
        <v>NAGlySer 16:0:1_15:0</v>
      </c>
      <c r="D606" t="str">
        <f t="shared" si="90"/>
        <v>16:0:1_15:0</v>
      </c>
      <c r="E606" t="str" cm="1">
        <f t="array" ref="E606:F606">_xlfn.TEXTSPLIT(D606,"_")</f>
        <v>16:0:1</v>
      </c>
      <c r="F606" t="str">
        <v>15:0</v>
      </c>
      <c r="I606" cm="1">
        <f t="array" ref="I606:K606">IF(ISBLANK(E606), "", VALUE(_xlfn.TEXTSPLIT(E606,":")))</f>
        <v>16</v>
      </c>
      <c r="J606">
        <v>0</v>
      </c>
      <c r="K606">
        <v>1</v>
      </c>
      <c r="L606" cm="1">
        <f t="array" ref="L606:M606">IF(ISBLANK(F606), "", VALUE(_xlfn.TEXTSPLIT(F606,":")))</f>
        <v>15</v>
      </c>
      <c r="M606">
        <v>0</v>
      </c>
      <c r="O606" t="str" cm="1">
        <f t="array" ref="O606">IF(ISBLANK(G606), "", VALUE(_xlfn.TEXTSPLIT(G606,":")))</f>
        <v/>
      </c>
      <c r="Q606" t="str" cm="1">
        <f t="array" ref="Q606">IF(ISBLANK(H606), "", VALUE(_xlfn.TEXTSPLIT(H606,":")))</f>
        <v/>
      </c>
      <c r="S606">
        <f t="shared" si="93"/>
        <v>31</v>
      </c>
      <c r="T606">
        <f t="shared" si="94"/>
        <v>0</v>
      </c>
      <c r="U606">
        <f t="shared" si="95"/>
        <v>1</v>
      </c>
      <c r="V606" t="str">
        <f t="shared" si="96"/>
        <v>:1O</v>
      </c>
      <c r="W606" t="str">
        <f t="shared" si="97"/>
        <v>31:0:1O</v>
      </c>
      <c r="X606" t="str">
        <f t="shared" si="98"/>
        <v>NAGlySer 31:0:1O</v>
      </c>
      <c r="Y606" t="str">
        <f t="shared" si="91"/>
        <v>NAGlySer</v>
      </c>
      <c r="Z606" t="s">
        <v>125</v>
      </c>
      <c r="AA606" t="s">
        <v>195</v>
      </c>
      <c r="AB606">
        <v>93248393</v>
      </c>
      <c r="AC606">
        <v>113434681</v>
      </c>
      <c r="AD606">
        <v>123434677</v>
      </c>
      <c r="AE606">
        <v>92327767</v>
      </c>
      <c r="AF606">
        <v>105783389</v>
      </c>
      <c r="AG606">
        <v>93885476</v>
      </c>
      <c r="AH606">
        <v>189132512</v>
      </c>
      <c r="AI606">
        <v>216731077</v>
      </c>
      <c r="AJ606">
        <v>172344440</v>
      </c>
      <c r="AK606">
        <v>167178579</v>
      </c>
      <c r="AL606">
        <v>186283140</v>
      </c>
      <c r="AM606">
        <v>179862676</v>
      </c>
    </row>
    <row r="607" spans="1:39" x14ac:dyDescent="0.3">
      <c r="A607" t="s">
        <v>1629</v>
      </c>
      <c r="B607" t="s">
        <v>4468</v>
      </c>
      <c r="C607" t="str">
        <f t="shared" si="92"/>
        <v>NAGlySer 17:0:1_16:0</v>
      </c>
      <c r="D607" t="str">
        <f t="shared" si="90"/>
        <v>17:0:1_16:0</v>
      </c>
      <c r="E607" t="str" cm="1">
        <f t="array" ref="E607:F607">_xlfn.TEXTSPLIT(D607,"_")</f>
        <v>17:0:1</v>
      </c>
      <c r="F607" t="str">
        <v>16:0</v>
      </c>
      <c r="I607" cm="1">
        <f t="array" ref="I607:K607">IF(ISBLANK(E607), "", VALUE(_xlfn.TEXTSPLIT(E607,":")))</f>
        <v>17</v>
      </c>
      <c r="J607">
        <v>0</v>
      </c>
      <c r="K607">
        <v>1</v>
      </c>
      <c r="L607" cm="1">
        <f t="array" ref="L607:M607">IF(ISBLANK(F607), "", VALUE(_xlfn.TEXTSPLIT(F607,":")))</f>
        <v>16</v>
      </c>
      <c r="M607">
        <v>0</v>
      </c>
      <c r="O607" t="str" cm="1">
        <f t="array" ref="O607">IF(ISBLANK(G607), "", VALUE(_xlfn.TEXTSPLIT(G607,":")))</f>
        <v/>
      </c>
      <c r="Q607" t="str" cm="1">
        <f t="array" ref="Q607">IF(ISBLANK(H607), "", VALUE(_xlfn.TEXTSPLIT(H607,":")))</f>
        <v/>
      </c>
      <c r="S607">
        <f t="shared" si="93"/>
        <v>33</v>
      </c>
      <c r="T607">
        <f t="shared" si="94"/>
        <v>0</v>
      </c>
      <c r="U607">
        <f t="shared" si="95"/>
        <v>1</v>
      </c>
      <c r="V607" t="str">
        <f t="shared" si="96"/>
        <v>:1O</v>
      </c>
      <c r="W607" t="str">
        <f t="shared" si="97"/>
        <v>33:0:1O</v>
      </c>
      <c r="X607" t="str">
        <f t="shared" si="98"/>
        <v>NAGlySer 33:0:1O</v>
      </c>
      <c r="Y607" t="str">
        <f t="shared" si="91"/>
        <v>NAGlySer</v>
      </c>
      <c r="Z607" t="s">
        <v>125</v>
      </c>
      <c r="AA607" t="s">
        <v>1630</v>
      </c>
      <c r="AB607">
        <v>7058032</v>
      </c>
      <c r="AC607">
        <v>8027282</v>
      </c>
      <c r="AD607">
        <v>8173190</v>
      </c>
      <c r="AE607">
        <v>5958407</v>
      </c>
      <c r="AF607">
        <v>6536248</v>
      </c>
      <c r="AG607">
        <v>6445662</v>
      </c>
      <c r="AH607">
        <v>7611635</v>
      </c>
      <c r="AI607">
        <v>8420257</v>
      </c>
      <c r="AJ607">
        <v>7036582</v>
      </c>
      <c r="AK607">
        <v>6541138</v>
      </c>
      <c r="AL607">
        <v>7102293</v>
      </c>
      <c r="AM607">
        <v>6716151</v>
      </c>
    </row>
    <row r="608" spans="1:39" x14ac:dyDescent="0.3">
      <c r="A608" t="s">
        <v>1827</v>
      </c>
      <c r="B608" t="s">
        <v>4469</v>
      </c>
      <c r="C608" t="str">
        <f t="shared" si="92"/>
        <v>NAGlySer 17:0:1_17:0</v>
      </c>
      <c r="D608" t="str">
        <f t="shared" si="90"/>
        <v>17:0:1_17:0</v>
      </c>
      <c r="E608" t="str" cm="1">
        <f t="array" ref="E608:F608">_xlfn.TEXTSPLIT(D608,"_")</f>
        <v>17:0:1</v>
      </c>
      <c r="F608" t="str">
        <v>17:0</v>
      </c>
      <c r="I608" cm="1">
        <f t="array" ref="I608:K608">IF(ISBLANK(E608), "", VALUE(_xlfn.TEXTSPLIT(E608,":")))</f>
        <v>17</v>
      </c>
      <c r="J608">
        <v>0</v>
      </c>
      <c r="K608">
        <v>1</v>
      </c>
      <c r="L608" cm="1">
        <f t="array" ref="L608:M608">IF(ISBLANK(F608), "", VALUE(_xlfn.TEXTSPLIT(F608,":")))</f>
        <v>17</v>
      </c>
      <c r="M608">
        <v>0</v>
      </c>
      <c r="O608" t="str" cm="1">
        <f t="array" ref="O608">IF(ISBLANK(G608), "", VALUE(_xlfn.TEXTSPLIT(G608,":")))</f>
        <v/>
      </c>
      <c r="Q608" t="str" cm="1">
        <f t="array" ref="Q608">IF(ISBLANK(H608), "", VALUE(_xlfn.TEXTSPLIT(H608,":")))</f>
        <v/>
      </c>
      <c r="S608">
        <f t="shared" si="93"/>
        <v>34</v>
      </c>
      <c r="T608">
        <f t="shared" si="94"/>
        <v>0</v>
      </c>
      <c r="U608">
        <f t="shared" si="95"/>
        <v>1</v>
      </c>
      <c r="V608" t="str">
        <f t="shared" si="96"/>
        <v>:1O</v>
      </c>
      <c r="W608" t="str">
        <f t="shared" si="97"/>
        <v>34:0:1O</v>
      </c>
      <c r="X608" t="str">
        <f t="shared" si="98"/>
        <v>NAGlySer 34:0:1O</v>
      </c>
      <c r="Y608" t="str">
        <f t="shared" si="91"/>
        <v>NAGlySer</v>
      </c>
      <c r="Z608" t="s">
        <v>125</v>
      </c>
      <c r="AA608" t="s">
        <v>228</v>
      </c>
      <c r="AB608">
        <v>5030555</v>
      </c>
      <c r="AC608">
        <v>6726069</v>
      </c>
      <c r="AD608">
        <v>8326253</v>
      </c>
      <c r="AE608">
        <v>2703702</v>
      </c>
      <c r="AF608">
        <v>3476534</v>
      </c>
      <c r="AG608">
        <v>3131599</v>
      </c>
      <c r="AH608">
        <v>2974406</v>
      </c>
      <c r="AI608">
        <v>4261061</v>
      </c>
      <c r="AJ608">
        <v>2648707</v>
      </c>
      <c r="AK608">
        <v>2092819</v>
      </c>
      <c r="AL608">
        <v>2301701</v>
      </c>
      <c r="AM608">
        <v>2155767</v>
      </c>
    </row>
    <row r="609" spans="1:39" x14ac:dyDescent="0.3">
      <c r="A609" t="s">
        <v>1629</v>
      </c>
      <c r="B609" t="s">
        <v>4468</v>
      </c>
      <c r="C609" t="str">
        <f t="shared" si="92"/>
        <v>NAGlySer 17:0:1_16:0</v>
      </c>
      <c r="D609" t="str">
        <f t="shared" si="90"/>
        <v>17:0:1_16:0</v>
      </c>
      <c r="E609" t="str" cm="1">
        <f t="array" ref="E609:F609">_xlfn.TEXTSPLIT(D609,"_")</f>
        <v>17:0:1</v>
      </c>
      <c r="F609" t="str">
        <v>16:0</v>
      </c>
      <c r="I609" cm="1">
        <f t="array" ref="I609:K609">IF(ISBLANK(E609), "", VALUE(_xlfn.TEXTSPLIT(E609,":")))</f>
        <v>17</v>
      </c>
      <c r="J609">
        <v>0</v>
      </c>
      <c r="K609">
        <v>1</v>
      </c>
      <c r="L609" cm="1">
        <f t="array" ref="L609:M609">IF(ISBLANK(F609), "", VALUE(_xlfn.TEXTSPLIT(F609,":")))</f>
        <v>16</v>
      </c>
      <c r="M609">
        <v>0</v>
      </c>
      <c r="O609" t="str" cm="1">
        <f t="array" ref="O609">IF(ISBLANK(G609), "", VALUE(_xlfn.TEXTSPLIT(G609,":")))</f>
        <v/>
      </c>
      <c r="Q609" t="str" cm="1">
        <f t="array" ref="Q609">IF(ISBLANK(H609), "", VALUE(_xlfn.TEXTSPLIT(H609,":")))</f>
        <v/>
      </c>
      <c r="S609">
        <f t="shared" si="93"/>
        <v>33</v>
      </c>
      <c r="T609">
        <f t="shared" si="94"/>
        <v>0</v>
      </c>
      <c r="U609">
        <f t="shared" si="95"/>
        <v>1</v>
      </c>
      <c r="V609" t="str">
        <f t="shared" si="96"/>
        <v>:1O</v>
      </c>
      <c r="W609" t="str">
        <f t="shared" si="97"/>
        <v>33:0:1O</v>
      </c>
      <c r="X609" t="str">
        <f t="shared" si="98"/>
        <v>NAGlySer 33:0:1O</v>
      </c>
      <c r="Y609" t="str">
        <f t="shared" si="91"/>
        <v>NAGlySer</v>
      </c>
      <c r="Z609" t="s">
        <v>125</v>
      </c>
      <c r="AA609" t="s">
        <v>1630</v>
      </c>
      <c r="AB609">
        <v>12624450</v>
      </c>
      <c r="AC609">
        <v>15384558</v>
      </c>
      <c r="AD609">
        <v>17183525</v>
      </c>
      <c r="AE609">
        <v>10027089</v>
      </c>
      <c r="AF609">
        <v>11602079</v>
      </c>
      <c r="AG609">
        <v>10917610</v>
      </c>
      <c r="AH609">
        <v>11725966</v>
      </c>
      <c r="AI609">
        <v>14268140</v>
      </c>
      <c r="AJ609">
        <v>11373618</v>
      </c>
      <c r="AK609">
        <v>9528225</v>
      </c>
      <c r="AL609">
        <v>10161185</v>
      </c>
      <c r="AM609">
        <v>10652038</v>
      </c>
    </row>
    <row r="610" spans="1:39" x14ac:dyDescent="0.3">
      <c r="A610" t="s">
        <v>1085</v>
      </c>
      <c r="B610" t="s">
        <v>4455</v>
      </c>
      <c r="C610" t="str">
        <f t="shared" si="92"/>
        <v xml:space="preserve"> </v>
      </c>
      <c r="D610" t="str">
        <f t="shared" si="90"/>
        <v/>
      </c>
      <c r="E610" t="e" cm="1">
        <f t="array" ref="E610">_xlfn.TEXTSPLIT(D610,"_")</f>
        <v>#VALUE!</v>
      </c>
      <c r="I610" t="e" cm="1">
        <f t="array" ref="I610">IF(ISBLANK(E610), "", VALUE(_xlfn.TEXTSPLIT(E610,":")))</f>
        <v>#VALUE!</v>
      </c>
      <c r="L610" t="str" cm="1">
        <f t="array" ref="L610">IF(ISBLANK(F610), "", VALUE(_xlfn.TEXTSPLIT(F610,":")))</f>
        <v/>
      </c>
      <c r="O610" t="str" cm="1">
        <f t="array" ref="O610">IF(ISBLANK(G610), "", VALUE(_xlfn.TEXTSPLIT(G610,":")))</f>
        <v/>
      </c>
      <c r="Q610" t="str" cm="1">
        <f t="array" ref="Q610">IF(ISBLANK(H610), "", VALUE(_xlfn.TEXTSPLIT(H610,":")))</f>
        <v/>
      </c>
      <c r="S610" t="e">
        <f t="shared" si="93"/>
        <v>#VALUE!</v>
      </c>
      <c r="T610">
        <f t="shared" si="94"/>
        <v>0</v>
      </c>
      <c r="U610">
        <f t="shared" si="95"/>
        <v>0</v>
      </c>
      <c r="V610" t="str">
        <f t="shared" si="96"/>
        <v>:0O</v>
      </c>
      <c r="W610" t="b">
        <f t="shared" si="97"/>
        <v>0</v>
      </c>
      <c r="X610" t="str">
        <f t="shared" si="98"/>
        <v>NAGlySer 28:0;O</v>
      </c>
      <c r="Y610" t="str">
        <f t="shared" si="91"/>
        <v/>
      </c>
      <c r="Z610" t="s">
        <v>125</v>
      </c>
      <c r="AA610" t="s">
        <v>155</v>
      </c>
      <c r="AB610">
        <v>344169</v>
      </c>
      <c r="AC610">
        <v>439201</v>
      </c>
      <c r="AD610">
        <v>448562</v>
      </c>
      <c r="AE610">
        <v>627468</v>
      </c>
      <c r="AF610">
        <v>588441</v>
      </c>
      <c r="AG610">
        <v>640275</v>
      </c>
      <c r="AH610">
        <v>1160765</v>
      </c>
      <c r="AI610">
        <v>1185222</v>
      </c>
      <c r="AJ610">
        <v>1025137</v>
      </c>
      <c r="AK610">
        <v>1442838</v>
      </c>
      <c r="AL610">
        <v>1571154</v>
      </c>
      <c r="AM610">
        <v>1504200</v>
      </c>
    </row>
    <row r="611" spans="1:39" x14ac:dyDescent="0.3">
      <c r="A611" t="s">
        <v>1893</v>
      </c>
      <c r="B611" t="s">
        <v>4470</v>
      </c>
      <c r="C611" t="str">
        <f t="shared" si="92"/>
        <v>NAGlySer 9:0:1_26:4</v>
      </c>
      <c r="D611" t="str">
        <f t="shared" si="90"/>
        <v>9:0:1_26:4</v>
      </c>
      <c r="E611" t="str" cm="1">
        <f t="array" ref="E611:F611">_xlfn.TEXTSPLIT(D611,"_")</f>
        <v>9:0:1</v>
      </c>
      <c r="F611" t="str">
        <v>26:4</v>
      </c>
      <c r="I611" cm="1">
        <f t="array" ref="I611:K611">IF(ISBLANK(E611), "", VALUE(_xlfn.TEXTSPLIT(E611,":")))</f>
        <v>9</v>
      </c>
      <c r="J611">
        <v>0</v>
      </c>
      <c r="K611">
        <v>1</v>
      </c>
      <c r="L611" cm="1">
        <f t="array" ref="L611:M611">IF(ISBLANK(F611), "", VALUE(_xlfn.TEXTSPLIT(F611,":")))</f>
        <v>26</v>
      </c>
      <c r="M611">
        <v>4</v>
      </c>
      <c r="O611" t="str" cm="1">
        <f t="array" ref="O611">IF(ISBLANK(G611), "", VALUE(_xlfn.TEXTSPLIT(G611,":")))</f>
        <v/>
      </c>
      <c r="Q611" t="str" cm="1">
        <f t="array" ref="Q611">IF(ISBLANK(H611), "", VALUE(_xlfn.TEXTSPLIT(H611,":")))</f>
        <v/>
      </c>
      <c r="S611">
        <f t="shared" si="93"/>
        <v>35</v>
      </c>
      <c r="T611">
        <f t="shared" si="94"/>
        <v>4</v>
      </c>
      <c r="U611">
        <f t="shared" si="95"/>
        <v>1</v>
      </c>
      <c r="V611" t="str">
        <f t="shared" si="96"/>
        <v>:1O</v>
      </c>
      <c r="W611" t="str">
        <f t="shared" si="97"/>
        <v>35:4:1O</v>
      </c>
      <c r="X611" t="str">
        <f t="shared" si="98"/>
        <v>NAGlySer 35:4:1O</v>
      </c>
      <c r="Y611" t="str">
        <f t="shared" si="91"/>
        <v>NAGlySer</v>
      </c>
      <c r="Z611" t="s">
        <v>125</v>
      </c>
      <c r="AA611" t="s">
        <v>1894</v>
      </c>
      <c r="AB611">
        <v>52126</v>
      </c>
      <c r="AC611">
        <v>131668</v>
      </c>
      <c r="AD611">
        <v>55035</v>
      </c>
      <c r="AE611">
        <v>53213</v>
      </c>
      <c r="AF611">
        <v>56136</v>
      </c>
      <c r="AG611">
        <v>70765</v>
      </c>
      <c r="AH611">
        <v>61006</v>
      </c>
      <c r="AI611">
        <v>147052</v>
      </c>
      <c r="AJ611">
        <v>93137</v>
      </c>
      <c r="AK611">
        <v>121146</v>
      </c>
      <c r="AL611">
        <v>123492</v>
      </c>
      <c r="AM611">
        <v>103854</v>
      </c>
    </row>
    <row r="612" spans="1:39" x14ac:dyDescent="0.3">
      <c r="A612" s="13" t="s">
        <v>3009</v>
      </c>
      <c r="B612" s="13" t="s">
        <v>4494</v>
      </c>
      <c r="C612" t="str">
        <f t="shared" si="92"/>
        <v>PC 8:0_22:6:3</v>
      </c>
      <c r="D612" t="str">
        <f t="shared" si="90"/>
        <v>8:0_22:6:3</v>
      </c>
      <c r="E612" t="str" cm="1">
        <f t="array" ref="E612:F612">_xlfn.TEXTSPLIT(D612,"_")</f>
        <v>8:0</v>
      </c>
      <c r="F612" t="str">
        <v>22:6:3</v>
      </c>
      <c r="I612" cm="1">
        <f t="array" ref="I612:J612">IF(ISBLANK(E612), "", VALUE(_xlfn.TEXTSPLIT(E612,":")))</f>
        <v>8</v>
      </c>
      <c r="J612">
        <v>0</v>
      </c>
      <c r="L612" cm="1">
        <f t="array" ref="L612:N612">IF(ISBLANK(F612), "", VALUE(_xlfn.TEXTSPLIT(F612,":")))</f>
        <v>22</v>
      </c>
      <c r="M612">
        <v>6</v>
      </c>
      <c r="N612">
        <v>3</v>
      </c>
      <c r="O612" t="str" cm="1">
        <f t="array" ref="O612">IF(ISBLANK(G612), "", VALUE(_xlfn.TEXTSPLIT(G612,":")))</f>
        <v/>
      </c>
      <c r="Q612" t="str" cm="1">
        <f t="array" ref="Q612">IF(ISBLANK(H612), "", VALUE(_xlfn.TEXTSPLIT(H612,":")))</f>
        <v/>
      </c>
      <c r="S612">
        <f t="shared" si="93"/>
        <v>30</v>
      </c>
      <c r="T612">
        <f t="shared" si="94"/>
        <v>6</v>
      </c>
      <c r="U612">
        <f t="shared" si="95"/>
        <v>3</v>
      </c>
      <c r="V612" t="str">
        <f t="shared" si="96"/>
        <v>:3O</v>
      </c>
      <c r="W612" t="str">
        <f t="shared" si="97"/>
        <v>30:6:3O</v>
      </c>
      <c r="X612" t="str">
        <f t="shared" si="98"/>
        <v>PC 30:6:3O</v>
      </c>
      <c r="Y612" t="str">
        <f t="shared" si="91"/>
        <v>PC</v>
      </c>
      <c r="Z612" s="13" t="s">
        <v>2318</v>
      </c>
      <c r="AA612" s="13" t="s">
        <v>3010</v>
      </c>
      <c r="AB612" s="13">
        <v>207621</v>
      </c>
      <c r="AC612" s="13">
        <v>276944</v>
      </c>
      <c r="AD612" s="13">
        <v>226661</v>
      </c>
      <c r="AE612" s="13">
        <v>324511</v>
      </c>
      <c r="AF612" s="13">
        <v>96535</v>
      </c>
      <c r="AG612" s="13">
        <v>130403</v>
      </c>
      <c r="AH612" s="13">
        <v>188777</v>
      </c>
      <c r="AI612" s="13">
        <v>175498</v>
      </c>
      <c r="AJ612" s="13">
        <v>202817</v>
      </c>
      <c r="AK612" s="13">
        <v>146933</v>
      </c>
      <c r="AL612" s="13">
        <v>159736</v>
      </c>
      <c r="AM612" s="13">
        <v>330546</v>
      </c>
    </row>
    <row r="613" spans="1:39" x14ac:dyDescent="0.3">
      <c r="A613" s="13" t="s">
        <v>3020</v>
      </c>
      <c r="B613" s="13" t="s">
        <v>4471</v>
      </c>
      <c r="C613" t="str">
        <f t="shared" si="92"/>
        <v>PC 9:0_20:5:4</v>
      </c>
      <c r="D613" t="str">
        <f t="shared" si="90"/>
        <v>9:0_20:5:4</v>
      </c>
      <c r="E613" t="str" cm="1">
        <f t="array" ref="E613:F613">_xlfn.TEXTSPLIT(D613,"_")</f>
        <v>9:0</v>
      </c>
      <c r="F613" t="str">
        <v>20:5:4</v>
      </c>
      <c r="I613" cm="1">
        <f t="array" ref="I613:J613">IF(ISBLANK(E613), "", VALUE(_xlfn.TEXTSPLIT(E613,":")))</f>
        <v>9</v>
      </c>
      <c r="J613">
        <v>0</v>
      </c>
      <c r="L613" cm="1">
        <f t="array" ref="L613:N613">IF(ISBLANK(F613), "", VALUE(_xlfn.TEXTSPLIT(F613,":")))</f>
        <v>20</v>
      </c>
      <c r="M613">
        <v>5</v>
      </c>
      <c r="N613">
        <v>4</v>
      </c>
      <c r="O613" t="str" cm="1">
        <f t="array" ref="O613">IF(ISBLANK(G613), "", VALUE(_xlfn.TEXTSPLIT(G613,":")))</f>
        <v/>
      </c>
      <c r="Q613" t="str" cm="1">
        <f t="array" ref="Q613">IF(ISBLANK(H613), "", VALUE(_xlfn.TEXTSPLIT(H613,":")))</f>
        <v/>
      </c>
      <c r="S613">
        <f t="shared" si="93"/>
        <v>29</v>
      </c>
      <c r="T613">
        <f t="shared" si="94"/>
        <v>5</v>
      </c>
      <c r="U613">
        <f t="shared" si="95"/>
        <v>4</v>
      </c>
      <c r="V613" t="str">
        <f t="shared" si="96"/>
        <v>:4O</v>
      </c>
      <c r="W613" t="str">
        <f t="shared" si="97"/>
        <v>29:5:4O</v>
      </c>
      <c r="X613" t="str">
        <f t="shared" si="98"/>
        <v>PC 29:5:4O</v>
      </c>
      <c r="Y613" t="str">
        <f t="shared" si="91"/>
        <v>PC</v>
      </c>
      <c r="Z613" s="13" t="s">
        <v>2318</v>
      </c>
      <c r="AA613" s="13" t="s">
        <v>3021</v>
      </c>
      <c r="AB613" s="13">
        <v>147669</v>
      </c>
      <c r="AC613" s="13">
        <v>67602</v>
      </c>
      <c r="AD613" s="13">
        <v>144825</v>
      </c>
      <c r="AE613" s="13">
        <v>207637</v>
      </c>
      <c r="AF613" s="13">
        <v>251778</v>
      </c>
      <c r="AG613" s="13">
        <v>225471</v>
      </c>
      <c r="AH613" s="13">
        <v>230614</v>
      </c>
      <c r="AI613" s="13">
        <v>84807</v>
      </c>
      <c r="AJ613" s="13">
        <v>262509</v>
      </c>
      <c r="AK613" s="13">
        <v>191199</v>
      </c>
      <c r="AL613" s="13">
        <v>43422</v>
      </c>
      <c r="AM613" s="13">
        <v>180355</v>
      </c>
    </row>
    <row r="614" spans="1:39" x14ac:dyDescent="0.3">
      <c r="A614" s="13" t="s">
        <v>3009</v>
      </c>
      <c r="B614" s="13" t="s">
        <v>4494</v>
      </c>
      <c r="C614" t="str">
        <f t="shared" si="92"/>
        <v>PC 8:0_22:6:3</v>
      </c>
      <c r="D614" t="str">
        <f t="shared" si="90"/>
        <v>8:0_22:6:3</v>
      </c>
      <c r="E614" t="str" cm="1">
        <f t="array" ref="E614:F614">_xlfn.TEXTSPLIT(D614,"_")</f>
        <v>8:0</v>
      </c>
      <c r="F614" t="str">
        <v>22:6:3</v>
      </c>
      <c r="I614" cm="1">
        <f t="array" ref="I614:J614">IF(ISBLANK(E614), "", VALUE(_xlfn.TEXTSPLIT(E614,":")))</f>
        <v>8</v>
      </c>
      <c r="J614">
        <v>0</v>
      </c>
      <c r="L614" cm="1">
        <f t="array" ref="L614:N614">IF(ISBLANK(F614), "", VALUE(_xlfn.TEXTSPLIT(F614,":")))</f>
        <v>22</v>
      </c>
      <c r="M614">
        <v>6</v>
      </c>
      <c r="N614">
        <v>3</v>
      </c>
      <c r="O614" t="str" cm="1">
        <f t="array" ref="O614">IF(ISBLANK(G614), "", VALUE(_xlfn.TEXTSPLIT(G614,":")))</f>
        <v/>
      </c>
      <c r="Q614" t="str" cm="1">
        <f t="array" ref="Q614">IF(ISBLANK(H614), "", VALUE(_xlfn.TEXTSPLIT(H614,":")))</f>
        <v/>
      </c>
      <c r="S614">
        <f t="shared" si="93"/>
        <v>30</v>
      </c>
      <c r="T614">
        <f t="shared" si="94"/>
        <v>6</v>
      </c>
      <c r="U614">
        <f t="shared" si="95"/>
        <v>3</v>
      </c>
      <c r="V614" t="str">
        <f t="shared" si="96"/>
        <v>:3O</v>
      </c>
      <c r="W614" t="str">
        <f t="shared" si="97"/>
        <v>30:6:3O</v>
      </c>
      <c r="X614" t="str">
        <f t="shared" si="98"/>
        <v>PC 30:6:3O</v>
      </c>
      <c r="Y614" t="str">
        <f t="shared" si="91"/>
        <v>PC</v>
      </c>
      <c r="Z614" s="13" t="s">
        <v>2318</v>
      </c>
      <c r="AA614" s="13" t="s">
        <v>3010</v>
      </c>
      <c r="AB614" s="13">
        <v>173777</v>
      </c>
      <c r="AC614" s="13">
        <v>127968</v>
      </c>
      <c r="AD614" s="13">
        <v>283885</v>
      </c>
      <c r="AE614" s="13">
        <v>181515</v>
      </c>
      <c r="AF614" s="13">
        <v>176116</v>
      </c>
      <c r="AG614" s="13">
        <v>102349</v>
      </c>
      <c r="AH614" s="13">
        <v>311610</v>
      </c>
      <c r="AI614" s="13">
        <v>287837</v>
      </c>
      <c r="AJ614" s="13">
        <v>235670</v>
      </c>
      <c r="AK614" s="13">
        <v>163370</v>
      </c>
      <c r="AL614" s="13">
        <v>356368</v>
      </c>
      <c r="AM614" s="13">
        <v>339066</v>
      </c>
    </row>
    <row r="615" spans="1:39" x14ac:dyDescent="0.3">
      <c r="A615" t="s">
        <v>2919</v>
      </c>
      <c r="B615" t="s">
        <v>4472</v>
      </c>
      <c r="C615" t="str">
        <f t="shared" si="92"/>
        <v>PC 8:0_20:5:4</v>
      </c>
      <c r="D615" t="str">
        <f t="shared" si="90"/>
        <v>8:0_20:5:4</v>
      </c>
      <c r="E615" t="str" cm="1">
        <f t="array" ref="E615:F615">_xlfn.TEXTSPLIT(D615,"_")</f>
        <v>8:0</v>
      </c>
      <c r="F615" t="str">
        <v>20:5:4</v>
      </c>
      <c r="I615" cm="1">
        <f t="array" ref="I615:J615">IF(ISBLANK(E615), "", VALUE(_xlfn.TEXTSPLIT(E615,":")))</f>
        <v>8</v>
      </c>
      <c r="J615">
        <v>0</v>
      </c>
      <c r="L615" cm="1">
        <f t="array" ref="L615:N615">IF(ISBLANK(F615), "", VALUE(_xlfn.TEXTSPLIT(F615,":")))</f>
        <v>20</v>
      </c>
      <c r="M615">
        <v>5</v>
      </c>
      <c r="N615">
        <v>4</v>
      </c>
      <c r="O615" t="str" cm="1">
        <f t="array" ref="O615">IF(ISBLANK(G615), "", VALUE(_xlfn.TEXTSPLIT(G615,":")))</f>
        <v/>
      </c>
      <c r="Q615" t="str" cm="1">
        <f t="array" ref="Q615">IF(ISBLANK(H615), "", VALUE(_xlfn.TEXTSPLIT(H615,":")))</f>
        <v/>
      </c>
      <c r="S615">
        <f t="shared" si="93"/>
        <v>28</v>
      </c>
      <c r="T615">
        <f t="shared" si="94"/>
        <v>5</v>
      </c>
      <c r="U615">
        <f t="shared" si="95"/>
        <v>4</v>
      </c>
      <c r="V615" t="str">
        <f t="shared" si="96"/>
        <v>:4O</v>
      </c>
      <c r="W615" t="str">
        <f t="shared" si="97"/>
        <v>28:5:4O</v>
      </c>
      <c r="X615" t="str">
        <f t="shared" si="98"/>
        <v>PC 28:5:4O</v>
      </c>
      <c r="Y615" t="str">
        <f t="shared" si="91"/>
        <v>PC</v>
      </c>
      <c r="Z615" t="s">
        <v>2318</v>
      </c>
      <c r="AA615" t="s">
        <v>2920</v>
      </c>
      <c r="AB615">
        <v>290134</v>
      </c>
      <c r="AC615">
        <v>294563</v>
      </c>
      <c r="AD615">
        <v>91483</v>
      </c>
      <c r="AE615">
        <v>253584</v>
      </c>
      <c r="AF615">
        <v>407289</v>
      </c>
      <c r="AG615">
        <v>272428</v>
      </c>
      <c r="AH615">
        <v>163536</v>
      </c>
      <c r="AI615">
        <v>394599</v>
      </c>
      <c r="AJ615">
        <v>266333</v>
      </c>
      <c r="AK615">
        <v>262331</v>
      </c>
      <c r="AL615">
        <v>288579</v>
      </c>
      <c r="AM615">
        <v>113810</v>
      </c>
    </row>
    <row r="616" spans="1:39" x14ac:dyDescent="0.3">
      <c r="A616" t="s">
        <v>2919</v>
      </c>
      <c r="B616" t="s">
        <v>4472</v>
      </c>
      <c r="C616" t="str">
        <f t="shared" si="92"/>
        <v>PC 8:0_20:5:4</v>
      </c>
      <c r="D616" t="str">
        <f t="shared" si="90"/>
        <v>8:0_20:5:4</v>
      </c>
      <c r="E616" t="str" cm="1">
        <f t="array" ref="E616:F616">_xlfn.TEXTSPLIT(D616,"_")</f>
        <v>8:0</v>
      </c>
      <c r="F616" t="str">
        <v>20:5:4</v>
      </c>
      <c r="I616" cm="1">
        <f t="array" ref="I616:J616">IF(ISBLANK(E616), "", VALUE(_xlfn.TEXTSPLIT(E616,":")))</f>
        <v>8</v>
      </c>
      <c r="J616">
        <v>0</v>
      </c>
      <c r="L616" cm="1">
        <f t="array" ref="L616:N616">IF(ISBLANK(F616), "", VALUE(_xlfn.TEXTSPLIT(F616,":")))</f>
        <v>20</v>
      </c>
      <c r="M616">
        <v>5</v>
      </c>
      <c r="N616">
        <v>4</v>
      </c>
      <c r="O616" t="str" cm="1">
        <f t="array" ref="O616">IF(ISBLANK(G616), "", VALUE(_xlfn.TEXTSPLIT(G616,":")))</f>
        <v/>
      </c>
      <c r="Q616" t="str" cm="1">
        <f t="array" ref="Q616">IF(ISBLANK(H616), "", VALUE(_xlfn.TEXTSPLIT(H616,":")))</f>
        <v/>
      </c>
      <c r="S616">
        <f t="shared" si="93"/>
        <v>28</v>
      </c>
      <c r="T616">
        <f t="shared" si="94"/>
        <v>5</v>
      </c>
      <c r="U616">
        <f t="shared" si="95"/>
        <v>4</v>
      </c>
      <c r="V616" t="str">
        <f t="shared" si="96"/>
        <v>:4O</v>
      </c>
      <c r="W616" t="str">
        <f t="shared" si="97"/>
        <v>28:5:4O</v>
      </c>
      <c r="X616" t="str">
        <f t="shared" si="98"/>
        <v>PC 28:5:4O</v>
      </c>
      <c r="Y616" t="str">
        <f t="shared" si="91"/>
        <v>PC</v>
      </c>
      <c r="Z616" t="s">
        <v>2318</v>
      </c>
      <c r="AA616" t="s">
        <v>2920</v>
      </c>
      <c r="AB616">
        <v>1117303</v>
      </c>
      <c r="AC616">
        <v>840617</v>
      </c>
      <c r="AD616">
        <v>175874</v>
      </c>
      <c r="AE616">
        <v>1123363</v>
      </c>
      <c r="AF616">
        <v>1674880</v>
      </c>
      <c r="AG616">
        <v>728621</v>
      </c>
      <c r="AH616">
        <v>812356</v>
      </c>
      <c r="AI616">
        <v>1423990</v>
      </c>
      <c r="AJ616">
        <v>780492</v>
      </c>
      <c r="AK616">
        <v>1504438</v>
      </c>
      <c r="AL616">
        <v>1061220</v>
      </c>
      <c r="AM616">
        <v>1304306</v>
      </c>
    </row>
    <row r="617" spans="1:39" x14ac:dyDescent="0.3">
      <c r="A617" t="s">
        <v>3020</v>
      </c>
      <c r="B617" t="s">
        <v>4471</v>
      </c>
      <c r="C617" t="str">
        <f t="shared" si="92"/>
        <v>PC 9:0_20:5:4</v>
      </c>
      <c r="D617" t="str">
        <f t="shared" si="90"/>
        <v>9:0_20:5:4</v>
      </c>
      <c r="E617" t="str" cm="1">
        <f t="array" ref="E617:F617">_xlfn.TEXTSPLIT(D617,"_")</f>
        <v>9:0</v>
      </c>
      <c r="F617" t="str">
        <v>20:5:4</v>
      </c>
      <c r="I617" cm="1">
        <f t="array" ref="I617:J617">IF(ISBLANK(E617), "", VALUE(_xlfn.TEXTSPLIT(E617,":")))</f>
        <v>9</v>
      </c>
      <c r="J617">
        <v>0</v>
      </c>
      <c r="L617" cm="1">
        <f t="array" ref="L617:N617">IF(ISBLANK(F617), "", VALUE(_xlfn.TEXTSPLIT(F617,":")))</f>
        <v>20</v>
      </c>
      <c r="M617">
        <v>5</v>
      </c>
      <c r="N617">
        <v>4</v>
      </c>
      <c r="O617" t="str" cm="1">
        <f t="array" ref="O617">IF(ISBLANK(G617), "", VALUE(_xlfn.TEXTSPLIT(G617,":")))</f>
        <v/>
      </c>
      <c r="Q617" t="str" cm="1">
        <f t="array" ref="Q617">IF(ISBLANK(H617), "", VALUE(_xlfn.TEXTSPLIT(H617,":")))</f>
        <v/>
      </c>
      <c r="S617">
        <f t="shared" si="93"/>
        <v>29</v>
      </c>
      <c r="T617">
        <f t="shared" si="94"/>
        <v>5</v>
      </c>
      <c r="U617">
        <f t="shared" si="95"/>
        <v>4</v>
      </c>
      <c r="V617" t="str">
        <f t="shared" si="96"/>
        <v>:4O</v>
      </c>
      <c r="W617" t="str">
        <f t="shared" si="97"/>
        <v>29:5:4O</v>
      </c>
      <c r="X617" t="str">
        <f t="shared" si="98"/>
        <v>PC 29:5:4O</v>
      </c>
      <c r="Y617" t="str">
        <f t="shared" si="91"/>
        <v>PC</v>
      </c>
      <c r="Z617" t="s">
        <v>2318</v>
      </c>
      <c r="AA617" t="s">
        <v>3021</v>
      </c>
      <c r="AB617">
        <v>3570256</v>
      </c>
      <c r="AC617">
        <v>3309284</v>
      </c>
      <c r="AD617">
        <v>1660893</v>
      </c>
      <c r="AE617">
        <v>2093668</v>
      </c>
      <c r="AF617">
        <v>3479230</v>
      </c>
      <c r="AG617">
        <v>2793911</v>
      </c>
      <c r="AH617">
        <v>2014659</v>
      </c>
      <c r="AI617">
        <v>2968330</v>
      </c>
      <c r="AJ617">
        <v>2379807</v>
      </c>
      <c r="AK617">
        <v>2279904</v>
      </c>
      <c r="AL617">
        <v>2165565</v>
      </c>
      <c r="AM617">
        <v>1283100</v>
      </c>
    </row>
    <row r="618" spans="1:39" x14ac:dyDescent="0.3">
      <c r="A618" t="s">
        <v>2316</v>
      </c>
      <c r="B618" t="s">
        <v>4526</v>
      </c>
      <c r="C618" t="str">
        <f t="shared" si="92"/>
        <v>PC 20:4_7:0:1</v>
      </c>
      <c r="D618" t="str">
        <f t="shared" si="90"/>
        <v>20:4_7:0:1</v>
      </c>
      <c r="E618" t="str" cm="1">
        <f t="array" ref="E618:F618">_xlfn.TEXTSPLIT(D618,"_")</f>
        <v>20:4</v>
      </c>
      <c r="F618" t="str">
        <v>7:0:1</v>
      </c>
      <c r="I618" cm="1">
        <f t="array" ref="I618:J618">IF(ISBLANK(E618), "", VALUE(_xlfn.TEXTSPLIT(E618,":")))</f>
        <v>20</v>
      </c>
      <c r="J618">
        <v>4</v>
      </c>
      <c r="L618" cm="1">
        <f t="array" ref="L618:N618">IF(ISBLANK(F618), "", VALUE(_xlfn.TEXTSPLIT(F618,":")))</f>
        <v>7</v>
      </c>
      <c r="M618">
        <v>0</v>
      </c>
      <c r="N618">
        <v>1</v>
      </c>
      <c r="O618" t="str" cm="1">
        <f t="array" ref="O618">IF(ISBLANK(G618), "", VALUE(_xlfn.TEXTSPLIT(G618,":")))</f>
        <v/>
      </c>
      <c r="Q618" t="str" cm="1">
        <f t="array" ref="Q618">IF(ISBLANK(H618), "", VALUE(_xlfn.TEXTSPLIT(H618,":")))</f>
        <v/>
      </c>
      <c r="S618">
        <f t="shared" si="93"/>
        <v>27</v>
      </c>
      <c r="T618">
        <f t="shared" si="94"/>
        <v>4</v>
      </c>
      <c r="U618">
        <f t="shared" si="95"/>
        <v>1</v>
      </c>
      <c r="V618" t="str">
        <f t="shared" si="96"/>
        <v>:1O</v>
      </c>
      <c r="W618" t="str">
        <f t="shared" si="97"/>
        <v>27:4:1O</v>
      </c>
      <c r="X618" t="str">
        <f t="shared" si="98"/>
        <v>PC 27:4:1O</v>
      </c>
      <c r="Y618" t="str">
        <f t="shared" si="91"/>
        <v>PC</v>
      </c>
      <c r="Z618" t="s">
        <v>2318</v>
      </c>
      <c r="AA618" t="s">
        <v>2317</v>
      </c>
      <c r="AB618">
        <v>183768</v>
      </c>
      <c r="AC618">
        <v>227651</v>
      </c>
      <c r="AD618">
        <v>248367</v>
      </c>
      <c r="AE618">
        <v>347065</v>
      </c>
      <c r="AF618">
        <v>281135</v>
      </c>
      <c r="AG618">
        <v>249566</v>
      </c>
      <c r="AH618">
        <v>337098</v>
      </c>
      <c r="AI618">
        <v>301890</v>
      </c>
      <c r="AJ618">
        <v>292845</v>
      </c>
      <c r="AK618">
        <v>415704</v>
      </c>
      <c r="AL618">
        <v>373471</v>
      </c>
      <c r="AM618">
        <v>400864</v>
      </c>
    </row>
    <row r="619" spans="1:39" x14ac:dyDescent="0.3">
      <c r="A619" t="s">
        <v>2316</v>
      </c>
      <c r="B619" t="s">
        <v>4526</v>
      </c>
      <c r="C619" t="str">
        <f t="shared" si="92"/>
        <v>PC 20:4_7:0:1</v>
      </c>
      <c r="D619" t="str">
        <f t="shared" si="90"/>
        <v>20:4_7:0:1</v>
      </c>
      <c r="E619" t="str" cm="1">
        <f t="array" ref="E619:F619">_xlfn.TEXTSPLIT(D619,"_")</f>
        <v>20:4</v>
      </c>
      <c r="F619" t="str">
        <v>7:0:1</v>
      </c>
      <c r="I619" cm="1">
        <f t="array" ref="I619:J619">IF(ISBLANK(E619), "", VALUE(_xlfn.TEXTSPLIT(E619,":")))</f>
        <v>20</v>
      </c>
      <c r="J619">
        <v>4</v>
      </c>
      <c r="L619" cm="1">
        <f t="array" ref="L619:N619">IF(ISBLANK(F619), "", VALUE(_xlfn.TEXTSPLIT(F619,":")))</f>
        <v>7</v>
      </c>
      <c r="M619">
        <v>0</v>
      </c>
      <c r="N619">
        <v>1</v>
      </c>
      <c r="O619" t="str" cm="1">
        <f t="array" ref="O619">IF(ISBLANK(G619), "", VALUE(_xlfn.TEXTSPLIT(G619,":")))</f>
        <v/>
      </c>
      <c r="Q619" t="str" cm="1">
        <f t="array" ref="Q619">IF(ISBLANK(H619), "", VALUE(_xlfn.TEXTSPLIT(H619,":")))</f>
        <v/>
      </c>
      <c r="S619">
        <f t="shared" si="93"/>
        <v>27</v>
      </c>
      <c r="T619">
        <f t="shared" si="94"/>
        <v>4</v>
      </c>
      <c r="U619">
        <f t="shared" si="95"/>
        <v>1</v>
      </c>
      <c r="V619" t="str">
        <f t="shared" si="96"/>
        <v>:1O</v>
      </c>
      <c r="W619" t="str">
        <f t="shared" si="97"/>
        <v>27:4:1O</v>
      </c>
      <c r="X619" t="str">
        <f t="shared" si="98"/>
        <v>PC 27:4:1O</v>
      </c>
      <c r="Y619" t="str">
        <f t="shared" si="91"/>
        <v>PC</v>
      </c>
      <c r="Z619" t="s">
        <v>2318</v>
      </c>
      <c r="AA619" t="s">
        <v>2317</v>
      </c>
      <c r="AB619">
        <v>333411</v>
      </c>
      <c r="AC619">
        <v>354294</v>
      </c>
      <c r="AD619">
        <v>402792</v>
      </c>
      <c r="AE619">
        <v>324707</v>
      </c>
      <c r="AF619">
        <v>294886</v>
      </c>
      <c r="AG619">
        <v>274773</v>
      </c>
      <c r="AH619">
        <v>403433</v>
      </c>
      <c r="AI619">
        <v>367218</v>
      </c>
      <c r="AJ619">
        <v>301296</v>
      </c>
      <c r="AK619">
        <v>310918</v>
      </c>
      <c r="AL619">
        <v>361762</v>
      </c>
      <c r="AM619">
        <v>386094</v>
      </c>
    </row>
    <row r="620" spans="1:39" x14ac:dyDescent="0.3">
      <c r="A620" t="s">
        <v>2363</v>
      </c>
      <c r="B620" t="s">
        <v>4527</v>
      </c>
      <c r="C620" t="str">
        <f t="shared" si="92"/>
        <v>PC 9:0_18:3:1</v>
      </c>
      <c r="D620" t="str">
        <f t="shared" ref="D620:D683" si="99">_xlfn.TEXTAFTER(C620," ")</f>
        <v>9:0_18:3:1</v>
      </c>
      <c r="E620" t="str" cm="1">
        <f t="array" ref="E620:F620">_xlfn.TEXTSPLIT(D620,"_")</f>
        <v>9:0</v>
      </c>
      <c r="F620" t="str">
        <v>18:3:1</v>
      </c>
      <c r="I620" cm="1">
        <f t="array" ref="I620:J620">IF(ISBLANK(E620), "", VALUE(_xlfn.TEXTSPLIT(E620,":")))</f>
        <v>9</v>
      </c>
      <c r="J620">
        <v>0</v>
      </c>
      <c r="L620" cm="1">
        <f t="array" ref="L620:N620">IF(ISBLANK(F620), "", VALUE(_xlfn.TEXTSPLIT(F620,":")))</f>
        <v>18</v>
      </c>
      <c r="M620">
        <v>3</v>
      </c>
      <c r="N620">
        <v>1</v>
      </c>
      <c r="O620" t="str" cm="1">
        <f t="array" ref="O620">IF(ISBLANK(G620), "", VALUE(_xlfn.TEXTSPLIT(G620,":")))</f>
        <v/>
      </c>
      <c r="Q620" t="str" cm="1">
        <f t="array" ref="Q620">IF(ISBLANK(H620), "", VALUE(_xlfn.TEXTSPLIT(H620,":")))</f>
        <v/>
      </c>
      <c r="S620">
        <f t="shared" si="93"/>
        <v>27</v>
      </c>
      <c r="T620">
        <f t="shared" si="94"/>
        <v>3</v>
      </c>
      <c r="U620">
        <f t="shared" si="95"/>
        <v>1</v>
      </c>
      <c r="V620" t="str">
        <f t="shared" si="96"/>
        <v>:1O</v>
      </c>
      <c r="W620" t="str">
        <f t="shared" si="97"/>
        <v>27:3:1O</v>
      </c>
      <c r="X620" t="str">
        <f t="shared" si="98"/>
        <v>PC 27:3:1O</v>
      </c>
      <c r="Y620" t="str">
        <f t="shared" ref="Y620:Y683" si="100">_xlfn.TEXTBEFORE(C620, " ")</f>
        <v>PC</v>
      </c>
      <c r="Z620" t="s">
        <v>2318</v>
      </c>
      <c r="AA620" t="s">
        <v>2364</v>
      </c>
      <c r="AB620">
        <v>382284</v>
      </c>
      <c r="AC620">
        <v>361415</v>
      </c>
      <c r="AD620">
        <v>421514</v>
      </c>
      <c r="AE620">
        <v>517530</v>
      </c>
      <c r="AF620">
        <v>442094</v>
      </c>
      <c r="AG620">
        <v>393113</v>
      </c>
      <c r="AH620">
        <v>739560</v>
      </c>
      <c r="AI620">
        <v>645209</v>
      </c>
      <c r="AJ620">
        <v>532429</v>
      </c>
      <c r="AK620">
        <v>749030</v>
      </c>
      <c r="AL620">
        <v>769897</v>
      </c>
      <c r="AM620">
        <v>795205</v>
      </c>
    </row>
    <row r="621" spans="1:39" x14ac:dyDescent="0.3">
      <c r="A621" t="s">
        <v>3020</v>
      </c>
      <c r="B621" t="s">
        <v>4471</v>
      </c>
      <c r="C621" t="str">
        <f t="shared" si="92"/>
        <v>PC 9:0_20:5:4</v>
      </c>
      <c r="D621" t="str">
        <f t="shared" si="99"/>
        <v>9:0_20:5:4</v>
      </c>
      <c r="E621" t="str" cm="1">
        <f t="array" ref="E621:F621">_xlfn.TEXTSPLIT(D621,"_")</f>
        <v>9:0</v>
      </c>
      <c r="F621" t="str">
        <v>20:5:4</v>
      </c>
      <c r="I621" cm="1">
        <f t="array" ref="I621:J621">IF(ISBLANK(E621), "", VALUE(_xlfn.TEXTSPLIT(E621,":")))</f>
        <v>9</v>
      </c>
      <c r="J621">
        <v>0</v>
      </c>
      <c r="L621" cm="1">
        <f t="array" ref="L621:N621">IF(ISBLANK(F621), "", VALUE(_xlfn.TEXTSPLIT(F621,":")))</f>
        <v>20</v>
      </c>
      <c r="M621">
        <v>5</v>
      </c>
      <c r="N621">
        <v>4</v>
      </c>
      <c r="O621" t="str" cm="1">
        <f t="array" ref="O621">IF(ISBLANK(G621), "", VALUE(_xlfn.TEXTSPLIT(G621,":")))</f>
        <v/>
      </c>
      <c r="Q621" t="str" cm="1">
        <f t="array" ref="Q621">IF(ISBLANK(H621), "", VALUE(_xlfn.TEXTSPLIT(H621,":")))</f>
        <v/>
      </c>
      <c r="S621">
        <f t="shared" si="93"/>
        <v>29</v>
      </c>
      <c r="T621">
        <f t="shared" si="94"/>
        <v>5</v>
      </c>
      <c r="U621">
        <f t="shared" si="95"/>
        <v>4</v>
      </c>
      <c r="V621" t="str">
        <f t="shared" si="96"/>
        <v>:4O</v>
      </c>
      <c r="W621" t="str">
        <f t="shared" si="97"/>
        <v>29:5:4O</v>
      </c>
      <c r="X621" t="str">
        <f t="shared" si="98"/>
        <v>PC 29:5:4O</v>
      </c>
      <c r="Y621" t="str">
        <f t="shared" si="100"/>
        <v>PC</v>
      </c>
      <c r="Z621" t="s">
        <v>2318</v>
      </c>
      <c r="AA621" t="s">
        <v>3021</v>
      </c>
      <c r="AB621">
        <v>3286714</v>
      </c>
      <c r="AC621">
        <v>2941943</v>
      </c>
      <c r="AD621">
        <v>1642405</v>
      </c>
      <c r="AE621">
        <v>2341177</v>
      </c>
      <c r="AF621">
        <v>3460051</v>
      </c>
      <c r="AG621">
        <v>2847679</v>
      </c>
      <c r="AH621">
        <v>2421061</v>
      </c>
      <c r="AI621">
        <v>2729860</v>
      </c>
      <c r="AJ621">
        <v>2338706</v>
      </c>
      <c r="AK621">
        <v>2955501</v>
      </c>
      <c r="AL621">
        <v>2879911</v>
      </c>
      <c r="AM621">
        <v>2151517</v>
      </c>
    </row>
    <row r="622" spans="1:39" x14ac:dyDescent="0.3">
      <c r="A622" t="s">
        <v>2363</v>
      </c>
      <c r="B622" t="s">
        <v>4527</v>
      </c>
      <c r="C622" t="str">
        <f t="shared" si="92"/>
        <v>PC 9:0_18:3:1</v>
      </c>
      <c r="D622" t="str">
        <f t="shared" si="99"/>
        <v>9:0_18:3:1</v>
      </c>
      <c r="E622" t="str" cm="1">
        <f t="array" ref="E622:F622">_xlfn.TEXTSPLIT(D622,"_")</f>
        <v>9:0</v>
      </c>
      <c r="F622" t="str">
        <v>18:3:1</v>
      </c>
      <c r="I622" cm="1">
        <f t="array" ref="I622:J622">IF(ISBLANK(E622), "", VALUE(_xlfn.TEXTSPLIT(E622,":")))</f>
        <v>9</v>
      </c>
      <c r="J622">
        <v>0</v>
      </c>
      <c r="L622" cm="1">
        <f t="array" ref="L622:N622">IF(ISBLANK(F622), "", VALUE(_xlfn.TEXTSPLIT(F622,":")))</f>
        <v>18</v>
      </c>
      <c r="M622">
        <v>3</v>
      </c>
      <c r="N622">
        <v>1</v>
      </c>
      <c r="O622" t="str" cm="1">
        <f t="array" ref="O622">IF(ISBLANK(G622), "", VALUE(_xlfn.TEXTSPLIT(G622,":")))</f>
        <v/>
      </c>
      <c r="Q622" t="str" cm="1">
        <f t="array" ref="Q622">IF(ISBLANK(H622), "", VALUE(_xlfn.TEXTSPLIT(H622,":")))</f>
        <v/>
      </c>
      <c r="S622">
        <f t="shared" si="93"/>
        <v>27</v>
      </c>
      <c r="T622">
        <f t="shared" si="94"/>
        <v>3</v>
      </c>
      <c r="U622">
        <f t="shared" si="95"/>
        <v>1</v>
      </c>
      <c r="V622" t="str">
        <f t="shared" si="96"/>
        <v>:1O</v>
      </c>
      <c r="W622" t="str">
        <f t="shared" si="97"/>
        <v>27:3:1O</v>
      </c>
      <c r="X622" t="str">
        <f t="shared" si="98"/>
        <v>PC 27:3:1O</v>
      </c>
      <c r="Y622" t="str">
        <f t="shared" si="100"/>
        <v>PC</v>
      </c>
      <c r="Z622" t="s">
        <v>2318</v>
      </c>
      <c r="AA622" t="s">
        <v>2364</v>
      </c>
      <c r="AB622">
        <v>433575</v>
      </c>
      <c r="AC622">
        <v>414425</v>
      </c>
      <c r="AD622">
        <v>493768</v>
      </c>
      <c r="AE622">
        <v>383121</v>
      </c>
      <c r="AF622">
        <v>374017</v>
      </c>
      <c r="AG622">
        <v>389643</v>
      </c>
      <c r="AH622">
        <v>710100</v>
      </c>
      <c r="AI622">
        <v>698160</v>
      </c>
      <c r="AJ622">
        <v>548862</v>
      </c>
      <c r="AK622">
        <v>542582</v>
      </c>
      <c r="AL622">
        <v>623557</v>
      </c>
      <c r="AM622">
        <v>587211</v>
      </c>
    </row>
    <row r="623" spans="1:39" x14ac:dyDescent="0.3">
      <c r="A623" t="s">
        <v>3385</v>
      </c>
      <c r="B623" t="s">
        <v>4473</v>
      </c>
      <c r="C623" t="str">
        <f t="shared" si="92"/>
        <v>PC 14:0_20:5:4</v>
      </c>
      <c r="D623" t="str">
        <f t="shared" si="99"/>
        <v>14:0_20:5:4</v>
      </c>
      <c r="E623" t="str" cm="1">
        <f t="array" ref="E623:F623">_xlfn.TEXTSPLIT(D623,"_")</f>
        <v>14:0</v>
      </c>
      <c r="F623" t="str">
        <v>20:5:4</v>
      </c>
      <c r="I623" cm="1">
        <f t="array" ref="I623:J623">IF(ISBLANK(E623), "", VALUE(_xlfn.TEXTSPLIT(E623,":")))</f>
        <v>14</v>
      </c>
      <c r="J623">
        <v>0</v>
      </c>
      <c r="L623" cm="1">
        <f t="array" ref="L623:N623">IF(ISBLANK(F623), "", VALUE(_xlfn.TEXTSPLIT(F623,":")))</f>
        <v>20</v>
      </c>
      <c r="M623">
        <v>5</v>
      </c>
      <c r="N623">
        <v>4</v>
      </c>
      <c r="O623" t="str" cm="1">
        <f t="array" ref="O623">IF(ISBLANK(G623), "", VALUE(_xlfn.TEXTSPLIT(G623,":")))</f>
        <v/>
      </c>
      <c r="Q623" t="str" cm="1">
        <f t="array" ref="Q623">IF(ISBLANK(H623), "", VALUE(_xlfn.TEXTSPLIT(H623,":")))</f>
        <v/>
      </c>
      <c r="S623">
        <f t="shared" si="93"/>
        <v>34</v>
      </c>
      <c r="T623">
        <f t="shared" si="94"/>
        <v>5</v>
      </c>
      <c r="U623">
        <f t="shared" si="95"/>
        <v>4</v>
      </c>
      <c r="V623" t="str">
        <f t="shared" si="96"/>
        <v>:4O</v>
      </c>
      <c r="W623" t="str">
        <f t="shared" si="97"/>
        <v>34:5:4O</v>
      </c>
      <c r="X623" t="str">
        <f t="shared" si="98"/>
        <v>PC 34:5:4O</v>
      </c>
      <c r="Y623" t="str">
        <f t="shared" si="100"/>
        <v>PC</v>
      </c>
      <c r="Z623" t="s">
        <v>2318</v>
      </c>
      <c r="AA623" t="s">
        <v>3386</v>
      </c>
      <c r="AB623">
        <v>1015184</v>
      </c>
      <c r="AC623">
        <v>1029552</v>
      </c>
      <c r="AD623">
        <v>510926</v>
      </c>
      <c r="AE623">
        <v>981562</v>
      </c>
      <c r="AF623">
        <v>756633</v>
      </c>
      <c r="AG623">
        <v>822721</v>
      </c>
      <c r="AH623">
        <v>930926</v>
      </c>
      <c r="AI623">
        <v>862938</v>
      </c>
      <c r="AJ623">
        <v>784745</v>
      </c>
      <c r="AK623">
        <v>815478</v>
      </c>
      <c r="AL623">
        <v>1016473</v>
      </c>
      <c r="AM623">
        <v>1063466</v>
      </c>
    </row>
    <row r="624" spans="1:39" x14ac:dyDescent="0.3">
      <c r="A624" t="s">
        <v>3227</v>
      </c>
      <c r="B624" t="s">
        <v>4474</v>
      </c>
      <c r="C624" t="str">
        <f t="shared" si="92"/>
        <v>PC 9:0_22:6:4</v>
      </c>
      <c r="D624" t="str">
        <f t="shared" si="99"/>
        <v>9:0_22:6:4</v>
      </c>
      <c r="E624" t="str" cm="1">
        <f t="array" ref="E624:F624">_xlfn.TEXTSPLIT(D624,"_")</f>
        <v>9:0</v>
      </c>
      <c r="F624" t="str">
        <v>22:6:4</v>
      </c>
      <c r="I624" cm="1">
        <f t="array" ref="I624:J624">IF(ISBLANK(E624), "", VALUE(_xlfn.TEXTSPLIT(E624,":")))</f>
        <v>9</v>
      </c>
      <c r="J624">
        <v>0</v>
      </c>
      <c r="L624" cm="1">
        <f t="array" ref="L624:N624">IF(ISBLANK(F624), "", VALUE(_xlfn.TEXTSPLIT(F624,":")))</f>
        <v>22</v>
      </c>
      <c r="M624">
        <v>6</v>
      </c>
      <c r="N624">
        <v>4</v>
      </c>
      <c r="O624" t="str" cm="1">
        <f t="array" ref="O624">IF(ISBLANK(G624), "", VALUE(_xlfn.TEXTSPLIT(G624,":")))</f>
        <v/>
      </c>
      <c r="Q624" t="str" cm="1">
        <f t="array" ref="Q624">IF(ISBLANK(H624), "", VALUE(_xlfn.TEXTSPLIT(H624,":")))</f>
        <v/>
      </c>
      <c r="S624">
        <f t="shared" si="93"/>
        <v>31</v>
      </c>
      <c r="T624">
        <f t="shared" si="94"/>
        <v>6</v>
      </c>
      <c r="U624">
        <f t="shared" si="95"/>
        <v>4</v>
      </c>
      <c r="V624" t="str">
        <f t="shared" si="96"/>
        <v>:4O</v>
      </c>
      <c r="W624" t="str">
        <f t="shared" si="97"/>
        <v>31:6:4O</v>
      </c>
      <c r="X624" t="str">
        <f t="shared" si="98"/>
        <v>PC 31:6:4O</v>
      </c>
      <c r="Y624" t="str">
        <f t="shared" si="100"/>
        <v>PC</v>
      </c>
      <c r="Z624" t="s">
        <v>2318</v>
      </c>
      <c r="AA624" t="s">
        <v>3228</v>
      </c>
      <c r="AB624">
        <v>1015144</v>
      </c>
      <c r="AC624">
        <v>1405414</v>
      </c>
      <c r="AD624">
        <v>1124327</v>
      </c>
      <c r="AE624">
        <v>969229</v>
      </c>
      <c r="AF624">
        <v>940532</v>
      </c>
      <c r="AG624">
        <v>861572</v>
      </c>
      <c r="AH624">
        <v>501920</v>
      </c>
      <c r="AI624">
        <v>903649</v>
      </c>
      <c r="AJ624">
        <v>823662</v>
      </c>
      <c r="AK624">
        <v>746962</v>
      </c>
      <c r="AL624">
        <v>945947</v>
      </c>
      <c r="AM624">
        <v>905712</v>
      </c>
    </row>
    <row r="625" spans="1:39" x14ac:dyDescent="0.3">
      <c r="A625" s="13" t="s">
        <v>3204</v>
      </c>
      <c r="B625" s="13" t="s">
        <v>4475</v>
      </c>
      <c r="C625" t="str">
        <f t="shared" si="92"/>
        <v>PE 15:0_22:6:4</v>
      </c>
      <c r="D625" t="str">
        <f t="shared" si="99"/>
        <v>15:0_22:6:4</v>
      </c>
      <c r="E625" t="str" cm="1">
        <f t="array" ref="E625:F625">_xlfn.TEXTSPLIT(D625,"_")</f>
        <v>15:0</v>
      </c>
      <c r="F625" t="str">
        <v>22:6:4</v>
      </c>
      <c r="I625" cm="1">
        <f t="array" ref="I625:J625">IF(ISBLANK(E625), "", VALUE(_xlfn.TEXTSPLIT(E625,":")))</f>
        <v>15</v>
      </c>
      <c r="J625">
        <v>0</v>
      </c>
      <c r="L625" cm="1">
        <f t="array" ref="L625:N625">IF(ISBLANK(F625), "", VALUE(_xlfn.TEXTSPLIT(F625,":")))</f>
        <v>22</v>
      </c>
      <c r="M625">
        <v>6</v>
      </c>
      <c r="N625">
        <v>4</v>
      </c>
      <c r="O625" t="str" cm="1">
        <f t="array" ref="O625">IF(ISBLANK(G625), "", VALUE(_xlfn.TEXTSPLIT(G625,":")))</f>
        <v/>
      </c>
      <c r="Q625" t="str" cm="1">
        <f t="array" ref="Q625">IF(ISBLANK(H625), "", VALUE(_xlfn.TEXTSPLIT(H625,":")))</f>
        <v/>
      </c>
      <c r="S625">
        <f t="shared" si="93"/>
        <v>37</v>
      </c>
      <c r="T625">
        <f t="shared" si="94"/>
        <v>6</v>
      </c>
      <c r="U625">
        <f t="shared" si="95"/>
        <v>4</v>
      </c>
      <c r="V625" t="str">
        <f t="shared" si="96"/>
        <v>:4O</v>
      </c>
      <c r="W625" t="str">
        <f t="shared" si="97"/>
        <v>37:6:4O</v>
      </c>
      <c r="X625" t="str">
        <f t="shared" si="98"/>
        <v>PE 37:6:4O</v>
      </c>
      <c r="Y625" t="str">
        <f t="shared" si="100"/>
        <v>PE</v>
      </c>
      <c r="Z625" s="13" t="s">
        <v>1765</v>
      </c>
      <c r="AA625" s="13" t="s">
        <v>3205</v>
      </c>
      <c r="AB625" s="13">
        <v>3005984</v>
      </c>
      <c r="AC625" s="13">
        <v>4213727</v>
      </c>
      <c r="AD625" s="13">
        <v>4880204</v>
      </c>
      <c r="AE625" s="13">
        <v>3470053</v>
      </c>
      <c r="AF625" s="13">
        <v>3355753</v>
      </c>
      <c r="AG625" s="13">
        <v>3555451</v>
      </c>
      <c r="AH625" s="13">
        <v>3665591</v>
      </c>
      <c r="AI625" s="13">
        <v>3280162</v>
      </c>
      <c r="AJ625" s="13">
        <v>3163849</v>
      </c>
      <c r="AK625" s="13">
        <v>2598468</v>
      </c>
      <c r="AL625" s="13">
        <v>3079381</v>
      </c>
      <c r="AM625" s="13">
        <v>2987892</v>
      </c>
    </row>
    <row r="626" spans="1:39" x14ac:dyDescent="0.3">
      <c r="A626" s="13" t="s">
        <v>3204</v>
      </c>
      <c r="B626" s="13" t="s">
        <v>4475</v>
      </c>
      <c r="C626" t="str">
        <f t="shared" si="92"/>
        <v>PE 15:0_22:6:4</v>
      </c>
      <c r="D626" t="str">
        <f t="shared" si="99"/>
        <v>15:0_22:6:4</v>
      </c>
      <c r="E626" t="str" cm="1">
        <f t="array" ref="E626:F626">_xlfn.TEXTSPLIT(D626,"_")</f>
        <v>15:0</v>
      </c>
      <c r="F626" t="str">
        <v>22:6:4</v>
      </c>
      <c r="I626" cm="1">
        <f t="array" ref="I626:J626">IF(ISBLANK(E626), "", VALUE(_xlfn.TEXTSPLIT(E626,":")))</f>
        <v>15</v>
      </c>
      <c r="J626">
        <v>0</v>
      </c>
      <c r="L626" cm="1">
        <f t="array" ref="L626:N626">IF(ISBLANK(F626), "", VALUE(_xlfn.TEXTSPLIT(F626,":")))</f>
        <v>22</v>
      </c>
      <c r="M626">
        <v>6</v>
      </c>
      <c r="N626">
        <v>4</v>
      </c>
      <c r="O626" t="str" cm="1">
        <f t="array" ref="O626">IF(ISBLANK(G626), "", VALUE(_xlfn.TEXTSPLIT(G626,":")))</f>
        <v/>
      </c>
      <c r="Q626" t="str" cm="1">
        <f t="array" ref="Q626">IF(ISBLANK(H626), "", VALUE(_xlfn.TEXTSPLIT(H626,":")))</f>
        <v/>
      </c>
      <c r="S626">
        <f t="shared" si="93"/>
        <v>37</v>
      </c>
      <c r="T626">
        <f t="shared" si="94"/>
        <v>6</v>
      </c>
      <c r="U626">
        <f t="shared" si="95"/>
        <v>4</v>
      </c>
      <c r="V626" t="str">
        <f t="shared" si="96"/>
        <v>:4O</v>
      </c>
      <c r="W626" t="str">
        <f t="shared" si="97"/>
        <v>37:6:4O</v>
      </c>
      <c r="X626" t="str">
        <f t="shared" si="98"/>
        <v>PE 37:6:4O</v>
      </c>
      <c r="Y626" t="str">
        <f t="shared" si="100"/>
        <v>PE</v>
      </c>
      <c r="Z626" s="13" t="s">
        <v>1765</v>
      </c>
      <c r="AA626" s="13" t="s">
        <v>3205</v>
      </c>
      <c r="AB626" s="13">
        <v>33738542</v>
      </c>
      <c r="AC626" s="13">
        <v>42229903</v>
      </c>
      <c r="AD626" s="13">
        <v>46024868</v>
      </c>
      <c r="AE626" s="13">
        <v>36717731</v>
      </c>
      <c r="AF626" s="13">
        <v>33615965</v>
      </c>
      <c r="AG626" s="13">
        <v>37653756</v>
      </c>
      <c r="AH626" s="13">
        <v>39749465</v>
      </c>
      <c r="AI626" s="13">
        <v>35138793</v>
      </c>
      <c r="AJ626" s="13">
        <v>36906346</v>
      </c>
      <c r="AK626" s="13">
        <v>30908186</v>
      </c>
      <c r="AL626" s="13">
        <v>35745657</v>
      </c>
      <c r="AM626" s="13">
        <v>37822905</v>
      </c>
    </row>
    <row r="627" spans="1:39" x14ac:dyDescent="0.3">
      <c r="A627" s="13" t="s">
        <v>2323</v>
      </c>
      <c r="B627" s="13" t="s">
        <v>4509</v>
      </c>
      <c r="C627" t="str">
        <f t="shared" si="92"/>
        <v>PE 14:0_18:3:2</v>
      </c>
      <c r="D627" t="str">
        <f t="shared" si="99"/>
        <v>14:0_18:3:2</v>
      </c>
      <c r="E627" t="str" cm="1">
        <f t="array" ref="E627:F627">_xlfn.TEXTSPLIT(D627,"_")</f>
        <v>14:0</v>
      </c>
      <c r="F627" t="str">
        <v>18:3:2</v>
      </c>
      <c r="I627" cm="1">
        <f t="array" ref="I627:J627">IF(ISBLANK(E627), "", VALUE(_xlfn.TEXTSPLIT(E627,":")))</f>
        <v>14</v>
      </c>
      <c r="J627">
        <v>0</v>
      </c>
      <c r="L627" cm="1">
        <f t="array" ref="L627:N627">IF(ISBLANK(F627), "", VALUE(_xlfn.TEXTSPLIT(F627,":")))</f>
        <v>18</v>
      </c>
      <c r="M627">
        <v>3</v>
      </c>
      <c r="N627">
        <v>2</v>
      </c>
      <c r="O627" t="str" cm="1">
        <f t="array" ref="O627">IF(ISBLANK(G627), "", VALUE(_xlfn.TEXTSPLIT(G627,":")))</f>
        <v/>
      </c>
      <c r="Q627" t="str" cm="1">
        <f t="array" ref="Q627">IF(ISBLANK(H627), "", VALUE(_xlfn.TEXTSPLIT(H627,":")))</f>
        <v/>
      </c>
      <c r="S627">
        <f t="shared" si="93"/>
        <v>32</v>
      </c>
      <c r="T627">
        <f t="shared" si="94"/>
        <v>3</v>
      </c>
      <c r="U627">
        <f t="shared" si="95"/>
        <v>2</v>
      </c>
      <c r="V627" t="str">
        <f t="shared" si="96"/>
        <v>:2O</v>
      </c>
      <c r="W627" t="str">
        <f t="shared" si="97"/>
        <v>32:3:2O</v>
      </c>
      <c r="X627" t="str">
        <f t="shared" si="98"/>
        <v>PE 32:3:2O</v>
      </c>
      <c r="Y627" t="str">
        <f t="shared" si="100"/>
        <v>PE</v>
      </c>
      <c r="Z627" s="13" t="s">
        <v>1765</v>
      </c>
      <c r="AA627" s="13" t="s">
        <v>2324</v>
      </c>
      <c r="AB627" s="13">
        <v>67176115</v>
      </c>
      <c r="AC627" s="13">
        <v>77173105</v>
      </c>
      <c r="AD627" s="13">
        <v>83835376</v>
      </c>
      <c r="AE627" s="13">
        <v>74039804</v>
      </c>
      <c r="AF627" s="13">
        <v>74682057</v>
      </c>
      <c r="AG627" s="13">
        <v>76815820</v>
      </c>
      <c r="AH627" s="13">
        <v>82452912</v>
      </c>
      <c r="AI627" s="13">
        <v>76908786</v>
      </c>
      <c r="AJ627" s="13">
        <v>74939269</v>
      </c>
      <c r="AK627" s="13">
        <v>77629364</v>
      </c>
      <c r="AL627" s="13">
        <v>80607531</v>
      </c>
      <c r="AM627" s="13">
        <v>84354185</v>
      </c>
    </row>
    <row r="628" spans="1:39" x14ac:dyDescent="0.3">
      <c r="A628" t="s">
        <v>2323</v>
      </c>
      <c r="B628" t="s">
        <v>4509</v>
      </c>
      <c r="C628" t="str">
        <f t="shared" si="92"/>
        <v>PE 14:0_18:3:2</v>
      </c>
      <c r="D628" t="str">
        <f t="shared" si="99"/>
        <v>14:0_18:3:2</v>
      </c>
      <c r="E628" t="str" cm="1">
        <f t="array" ref="E628:F628">_xlfn.TEXTSPLIT(D628,"_")</f>
        <v>14:0</v>
      </c>
      <c r="F628" t="str">
        <v>18:3:2</v>
      </c>
      <c r="I628" cm="1">
        <f t="array" ref="I628:J628">IF(ISBLANK(E628), "", VALUE(_xlfn.TEXTSPLIT(E628,":")))</f>
        <v>14</v>
      </c>
      <c r="J628">
        <v>0</v>
      </c>
      <c r="L628" cm="1">
        <f t="array" ref="L628:N628">IF(ISBLANK(F628), "", VALUE(_xlfn.TEXTSPLIT(F628,":")))</f>
        <v>18</v>
      </c>
      <c r="M628">
        <v>3</v>
      </c>
      <c r="N628">
        <v>2</v>
      </c>
      <c r="O628" t="str" cm="1">
        <f t="array" ref="O628">IF(ISBLANK(G628), "", VALUE(_xlfn.TEXTSPLIT(G628,":")))</f>
        <v/>
      </c>
      <c r="Q628" t="str" cm="1">
        <f t="array" ref="Q628">IF(ISBLANK(H628), "", VALUE(_xlfn.TEXTSPLIT(H628,":")))</f>
        <v/>
      </c>
      <c r="S628">
        <f t="shared" si="93"/>
        <v>32</v>
      </c>
      <c r="T628">
        <f t="shared" si="94"/>
        <v>3</v>
      </c>
      <c r="U628">
        <f t="shared" si="95"/>
        <v>2</v>
      </c>
      <c r="V628" t="str">
        <f t="shared" si="96"/>
        <v>:2O</v>
      </c>
      <c r="W628" t="str">
        <f t="shared" si="97"/>
        <v>32:3:2O</v>
      </c>
      <c r="X628" t="str">
        <f t="shared" si="98"/>
        <v>PE 32:3:2O</v>
      </c>
      <c r="Y628" t="str">
        <f t="shared" si="100"/>
        <v>PE</v>
      </c>
      <c r="Z628" t="s">
        <v>1765</v>
      </c>
      <c r="AA628" t="s">
        <v>2324</v>
      </c>
      <c r="AB628">
        <v>10659321</v>
      </c>
      <c r="AC628">
        <v>11539125</v>
      </c>
      <c r="AD628">
        <v>12268404</v>
      </c>
      <c r="AE628">
        <v>12109275</v>
      </c>
      <c r="AF628">
        <v>12125460</v>
      </c>
      <c r="AG628">
        <v>12775845</v>
      </c>
      <c r="AH628">
        <v>12369191</v>
      </c>
      <c r="AI628">
        <v>11273086</v>
      </c>
      <c r="AJ628">
        <v>11987142</v>
      </c>
      <c r="AK628">
        <v>11559789</v>
      </c>
      <c r="AL628">
        <v>13163818</v>
      </c>
      <c r="AM628">
        <v>12010097</v>
      </c>
    </row>
    <row r="629" spans="1:39" x14ac:dyDescent="0.3">
      <c r="A629" t="s">
        <v>1905</v>
      </c>
      <c r="B629" t="s">
        <v>4510</v>
      </c>
      <c r="C629" t="str">
        <f t="shared" si="92"/>
        <v>PE 12:0_18:3:2</v>
      </c>
      <c r="D629" t="str">
        <f t="shared" si="99"/>
        <v>12:0_18:3:2</v>
      </c>
      <c r="E629" t="str" cm="1">
        <f t="array" ref="E629:F629">_xlfn.TEXTSPLIT(D629,"_")</f>
        <v>12:0</v>
      </c>
      <c r="F629" t="str">
        <v>18:3:2</v>
      </c>
      <c r="I629" cm="1">
        <f t="array" ref="I629:J629">IF(ISBLANK(E629), "", VALUE(_xlfn.TEXTSPLIT(E629,":")))</f>
        <v>12</v>
      </c>
      <c r="J629">
        <v>0</v>
      </c>
      <c r="L629" cm="1">
        <f t="array" ref="L629:N629">IF(ISBLANK(F629), "", VALUE(_xlfn.TEXTSPLIT(F629,":")))</f>
        <v>18</v>
      </c>
      <c r="M629">
        <v>3</v>
      </c>
      <c r="N629">
        <v>2</v>
      </c>
      <c r="O629" t="str" cm="1">
        <f t="array" ref="O629">IF(ISBLANK(G629), "", VALUE(_xlfn.TEXTSPLIT(G629,":")))</f>
        <v/>
      </c>
      <c r="Q629" t="str" cm="1">
        <f t="array" ref="Q629">IF(ISBLANK(H629), "", VALUE(_xlfn.TEXTSPLIT(H629,":")))</f>
        <v/>
      </c>
      <c r="S629">
        <f t="shared" si="93"/>
        <v>30</v>
      </c>
      <c r="T629">
        <f t="shared" si="94"/>
        <v>3</v>
      </c>
      <c r="U629">
        <f t="shared" si="95"/>
        <v>2</v>
      </c>
      <c r="V629" t="str">
        <f t="shared" si="96"/>
        <v>:2O</v>
      </c>
      <c r="W629" t="str">
        <f t="shared" si="97"/>
        <v>30:3:2O</v>
      </c>
      <c r="X629" t="str">
        <f t="shared" si="98"/>
        <v>PE 30:3:2O</v>
      </c>
      <c r="Y629" t="str">
        <f t="shared" si="100"/>
        <v>PE</v>
      </c>
      <c r="Z629" t="s">
        <v>1765</v>
      </c>
      <c r="AA629" t="s">
        <v>1900</v>
      </c>
      <c r="AB629">
        <v>741270</v>
      </c>
      <c r="AC629">
        <v>926138</v>
      </c>
      <c r="AD629">
        <v>846530</v>
      </c>
      <c r="AE629">
        <v>1036319</v>
      </c>
      <c r="AF629">
        <v>1067308</v>
      </c>
      <c r="AG629">
        <v>1091086</v>
      </c>
      <c r="AH629">
        <v>1228103</v>
      </c>
      <c r="AI629">
        <v>1132672</v>
      </c>
      <c r="AJ629">
        <v>1285956</v>
      </c>
      <c r="AK629">
        <v>1751248</v>
      </c>
      <c r="AL629">
        <v>1880406</v>
      </c>
      <c r="AM629">
        <v>1788640</v>
      </c>
    </row>
    <row r="630" spans="1:39" x14ac:dyDescent="0.3">
      <c r="A630" t="s">
        <v>2800</v>
      </c>
      <c r="B630" t="s">
        <v>4511</v>
      </c>
      <c r="C630" t="str">
        <f t="shared" si="92"/>
        <v>PE 15:0_20:3:2</v>
      </c>
      <c r="D630" t="str">
        <f t="shared" si="99"/>
        <v>15:0_20:3:2</v>
      </c>
      <c r="E630" t="str" cm="1">
        <f t="array" ref="E630:F630">_xlfn.TEXTSPLIT(D630,"_")</f>
        <v>15:0</v>
      </c>
      <c r="F630" t="str">
        <v>20:3:2</v>
      </c>
      <c r="I630" cm="1">
        <f t="array" ref="I630:J630">IF(ISBLANK(E630), "", VALUE(_xlfn.TEXTSPLIT(E630,":")))</f>
        <v>15</v>
      </c>
      <c r="J630">
        <v>0</v>
      </c>
      <c r="L630" cm="1">
        <f t="array" ref="L630:N630">IF(ISBLANK(F630), "", VALUE(_xlfn.TEXTSPLIT(F630,":")))</f>
        <v>20</v>
      </c>
      <c r="M630">
        <v>3</v>
      </c>
      <c r="N630">
        <v>2</v>
      </c>
      <c r="O630" t="str" cm="1">
        <f t="array" ref="O630">IF(ISBLANK(G630), "", VALUE(_xlfn.TEXTSPLIT(G630,":")))</f>
        <v/>
      </c>
      <c r="Q630" t="str" cm="1">
        <f t="array" ref="Q630">IF(ISBLANK(H630), "", VALUE(_xlfn.TEXTSPLIT(H630,":")))</f>
        <v/>
      </c>
      <c r="S630">
        <f t="shared" si="93"/>
        <v>35</v>
      </c>
      <c r="T630">
        <f t="shared" si="94"/>
        <v>3</v>
      </c>
      <c r="U630">
        <f t="shared" si="95"/>
        <v>2</v>
      </c>
      <c r="V630" t="str">
        <f t="shared" si="96"/>
        <v>:2O</v>
      </c>
      <c r="W630" t="str">
        <f t="shared" si="97"/>
        <v>35:3:2O</v>
      </c>
      <c r="X630" t="str">
        <f t="shared" si="98"/>
        <v>PE 35:3:2O</v>
      </c>
      <c r="Y630" t="str">
        <f t="shared" si="100"/>
        <v>PE</v>
      </c>
      <c r="Z630" t="s">
        <v>1765</v>
      </c>
      <c r="AA630" t="s">
        <v>2801</v>
      </c>
      <c r="AB630">
        <v>12412249</v>
      </c>
      <c r="AC630">
        <v>17205810</v>
      </c>
      <c r="AD630">
        <v>22649346</v>
      </c>
      <c r="AE630">
        <v>7466694</v>
      </c>
      <c r="AF630">
        <v>9171449</v>
      </c>
      <c r="AG630">
        <v>8290715</v>
      </c>
      <c r="AH630">
        <v>7739971</v>
      </c>
      <c r="AI630">
        <v>10245109</v>
      </c>
      <c r="AJ630">
        <v>6601576</v>
      </c>
      <c r="AK630">
        <v>5006081</v>
      </c>
      <c r="AL630">
        <v>5758354</v>
      </c>
      <c r="AM630">
        <v>5550211</v>
      </c>
    </row>
    <row r="631" spans="1:39" x14ac:dyDescent="0.3">
      <c r="A631" t="s">
        <v>2800</v>
      </c>
      <c r="B631" t="s">
        <v>4511</v>
      </c>
      <c r="C631" t="str">
        <f t="shared" si="92"/>
        <v>PE 15:0_20:3:2</v>
      </c>
      <c r="D631" t="str">
        <f t="shared" si="99"/>
        <v>15:0_20:3:2</v>
      </c>
      <c r="E631" t="str" cm="1">
        <f t="array" ref="E631:F631">_xlfn.TEXTSPLIT(D631,"_")</f>
        <v>15:0</v>
      </c>
      <c r="F631" t="str">
        <v>20:3:2</v>
      </c>
      <c r="I631" cm="1">
        <f t="array" ref="I631:J631">IF(ISBLANK(E631), "", VALUE(_xlfn.TEXTSPLIT(E631,":")))</f>
        <v>15</v>
      </c>
      <c r="J631">
        <v>0</v>
      </c>
      <c r="L631" cm="1">
        <f t="array" ref="L631:N631">IF(ISBLANK(F631), "", VALUE(_xlfn.TEXTSPLIT(F631,":")))</f>
        <v>20</v>
      </c>
      <c r="M631">
        <v>3</v>
      </c>
      <c r="N631">
        <v>2</v>
      </c>
      <c r="O631" t="str" cm="1">
        <f t="array" ref="O631">IF(ISBLANK(G631), "", VALUE(_xlfn.TEXTSPLIT(G631,":")))</f>
        <v/>
      </c>
      <c r="Q631" t="str" cm="1">
        <f t="array" ref="Q631">IF(ISBLANK(H631), "", VALUE(_xlfn.TEXTSPLIT(H631,":")))</f>
        <v/>
      </c>
      <c r="S631">
        <f t="shared" si="93"/>
        <v>35</v>
      </c>
      <c r="T631">
        <f t="shared" si="94"/>
        <v>3</v>
      </c>
      <c r="U631">
        <f t="shared" si="95"/>
        <v>2</v>
      </c>
      <c r="V631" t="str">
        <f t="shared" si="96"/>
        <v>:2O</v>
      </c>
      <c r="W631" t="str">
        <f t="shared" si="97"/>
        <v>35:3:2O</v>
      </c>
      <c r="X631" t="str">
        <f t="shared" si="98"/>
        <v>PE 35:3:2O</v>
      </c>
      <c r="Y631" t="str">
        <f t="shared" si="100"/>
        <v>PE</v>
      </c>
      <c r="Z631" t="s">
        <v>1765</v>
      </c>
      <c r="AA631" t="s">
        <v>2801</v>
      </c>
      <c r="AB631">
        <v>5966420</v>
      </c>
      <c r="AC631">
        <v>8142816</v>
      </c>
      <c r="AD631">
        <v>8955887</v>
      </c>
      <c r="AE631">
        <v>4853395</v>
      </c>
      <c r="AF631">
        <v>5427338</v>
      </c>
      <c r="AG631">
        <v>5255354</v>
      </c>
      <c r="AH631">
        <v>5184969</v>
      </c>
      <c r="AI631">
        <v>5738203</v>
      </c>
      <c r="AJ631">
        <v>4446676</v>
      </c>
      <c r="AK631">
        <v>3832523</v>
      </c>
      <c r="AL631">
        <v>4225117</v>
      </c>
      <c r="AM631">
        <v>4177316</v>
      </c>
    </row>
    <row r="632" spans="1:39" x14ac:dyDescent="0.3">
      <c r="A632" t="s">
        <v>3132</v>
      </c>
      <c r="B632" t="s">
        <v>4512</v>
      </c>
      <c r="C632" t="str">
        <f t="shared" si="92"/>
        <v>PE 17:2_22:6:2</v>
      </c>
      <c r="D632" t="str">
        <f t="shared" si="99"/>
        <v>17:2_22:6:2</v>
      </c>
      <c r="E632" t="str" cm="1">
        <f t="array" ref="E632:F632">_xlfn.TEXTSPLIT(D632,"_")</f>
        <v>17:2</v>
      </c>
      <c r="F632" t="str">
        <v>22:6:2</v>
      </c>
      <c r="I632" cm="1">
        <f t="array" ref="I632:J632">IF(ISBLANK(E632), "", VALUE(_xlfn.TEXTSPLIT(E632,":")))</f>
        <v>17</v>
      </c>
      <c r="J632">
        <v>2</v>
      </c>
      <c r="L632" cm="1">
        <f t="array" ref="L632:N632">IF(ISBLANK(F632), "", VALUE(_xlfn.TEXTSPLIT(F632,":")))</f>
        <v>22</v>
      </c>
      <c r="M632">
        <v>6</v>
      </c>
      <c r="N632">
        <v>2</v>
      </c>
      <c r="O632" t="str" cm="1">
        <f t="array" ref="O632">IF(ISBLANK(G632), "", VALUE(_xlfn.TEXTSPLIT(G632,":")))</f>
        <v/>
      </c>
      <c r="Q632" t="str" cm="1">
        <f t="array" ref="Q632">IF(ISBLANK(H632), "", VALUE(_xlfn.TEXTSPLIT(H632,":")))</f>
        <v/>
      </c>
      <c r="S632">
        <f t="shared" si="93"/>
        <v>39</v>
      </c>
      <c r="T632">
        <f t="shared" si="94"/>
        <v>8</v>
      </c>
      <c r="U632">
        <f t="shared" si="95"/>
        <v>2</v>
      </c>
      <c r="V632" t="str">
        <f t="shared" si="96"/>
        <v>:2O</v>
      </c>
      <c r="W632" t="str">
        <f t="shared" si="97"/>
        <v>39:8:2O</v>
      </c>
      <c r="X632" t="str">
        <f t="shared" si="98"/>
        <v>PE 39:8:2O</v>
      </c>
      <c r="Y632" t="str">
        <f t="shared" si="100"/>
        <v>PE</v>
      </c>
      <c r="Z632" t="s">
        <v>1765</v>
      </c>
      <c r="AA632" t="s">
        <v>3133</v>
      </c>
      <c r="AB632">
        <v>431476</v>
      </c>
      <c r="AC632">
        <v>655573</v>
      </c>
      <c r="AD632">
        <v>611485</v>
      </c>
      <c r="AE632">
        <v>413456</v>
      </c>
      <c r="AF632">
        <v>325134</v>
      </c>
      <c r="AG632">
        <v>351069</v>
      </c>
      <c r="AH632">
        <v>581409</v>
      </c>
      <c r="AI632">
        <v>291886</v>
      </c>
      <c r="AJ632">
        <v>353454</v>
      </c>
      <c r="AK632">
        <v>383397</v>
      </c>
      <c r="AL632">
        <v>457889</v>
      </c>
      <c r="AM632">
        <v>337361</v>
      </c>
    </row>
    <row r="633" spans="1:39" x14ac:dyDescent="0.3">
      <c r="A633" t="s">
        <v>2955</v>
      </c>
      <c r="B633" t="s">
        <v>4495</v>
      </c>
      <c r="C633" t="str">
        <f t="shared" si="92"/>
        <v>PE 14:1_22:6:3</v>
      </c>
      <c r="D633" t="str">
        <f t="shared" si="99"/>
        <v>14:1_22:6:3</v>
      </c>
      <c r="E633" t="str" cm="1">
        <f t="array" ref="E633:F633">_xlfn.TEXTSPLIT(D633,"_")</f>
        <v>14:1</v>
      </c>
      <c r="F633" t="str">
        <v>22:6:3</v>
      </c>
      <c r="I633" cm="1">
        <f t="array" ref="I633:J633">IF(ISBLANK(E633), "", VALUE(_xlfn.TEXTSPLIT(E633,":")))</f>
        <v>14</v>
      </c>
      <c r="J633">
        <v>1</v>
      </c>
      <c r="L633" cm="1">
        <f t="array" ref="L633:N633">IF(ISBLANK(F633), "", VALUE(_xlfn.TEXTSPLIT(F633,":")))</f>
        <v>22</v>
      </c>
      <c r="M633">
        <v>6</v>
      </c>
      <c r="N633">
        <v>3</v>
      </c>
      <c r="O633" t="str" cm="1">
        <f t="array" ref="O633">IF(ISBLANK(G633), "", VALUE(_xlfn.TEXTSPLIT(G633,":")))</f>
        <v/>
      </c>
      <c r="Q633" t="str" cm="1">
        <f t="array" ref="Q633">IF(ISBLANK(H633), "", VALUE(_xlfn.TEXTSPLIT(H633,":")))</f>
        <v/>
      </c>
      <c r="S633">
        <f t="shared" si="93"/>
        <v>36</v>
      </c>
      <c r="T633">
        <f t="shared" si="94"/>
        <v>7</v>
      </c>
      <c r="U633">
        <f t="shared" si="95"/>
        <v>3</v>
      </c>
      <c r="V633" t="str">
        <f t="shared" si="96"/>
        <v>:3O</v>
      </c>
      <c r="W633" t="str">
        <f t="shared" si="97"/>
        <v>36:7:3O</v>
      </c>
      <c r="X633" t="str">
        <f t="shared" si="98"/>
        <v>PE 36:7:3O</v>
      </c>
      <c r="Y633" t="str">
        <f t="shared" si="100"/>
        <v>PE</v>
      </c>
      <c r="Z633" t="s">
        <v>1765</v>
      </c>
      <c r="AA633" t="s">
        <v>2956</v>
      </c>
      <c r="AB633">
        <v>1573183</v>
      </c>
      <c r="AC633">
        <v>1241716</v>
      </c>
      <c r="AD633">
        <v>1554104</v>
      </c>
      <c r="AE633">
        <v>1279566</v>
      </c>
      <c r="AF633">
        <v>1695753</v>
      </c>
      <c r="AG633">
        <v>1863059</v>
      </c>
      <c r="AH633">
        <v>1467042</v>
      </c>
      <c r="AI633">
        <v>2162707</v>
      </c>
      <c r="AJ633">
        <v>1299310</v>
      </c>
      <c r="AK633">
        <v>1935527</v>
      </c>
      <c r="AL633">
        <v>1419283</v>
      </c>
      <c r="AM633">
        <v>926076</v>
      </c>
    </row>
    <row r="634" spans="1:39" x14ac:dyDescent="0.3">
      <c r="A634" t="s">
        <v>2955</v>
      </c>
      <c r="B634" t="s">
        <v>4495</v>
      </c>
      <c r="C634" t="str">
        <f t="shared" si="92"/>
        <v>PE 14:1_22:6:3</v>
      </c>
      <c r="D634" t="str">
        <f t="shared" si="99"/>
        <v>14:1_22:6:3</v>
      </c>
      <c r="E634" t="str" cm="1">
        <f t="array" ref="E634:F634">_xlfn.TEXTSPLIT(D634,"_")</f>
        <v>14:1</v>
      </c>
      <c r="F634" t="str">
        <v>22:6:3</v>
      </c>
      <c r="I634" cm="1">
        <f t="array" ref="I634:J634">IF(ISBLANK(E634), "", VALUE(_xlfn.TEXTSPLIT(E634,":")))</f>
        <v>14</v>
      </c>
      <c r="J634">
        <v>1</v>
      </c>
      <c r="L634" cm="1">
        <f t="array" ref="L634:N634">IF(ISBLANK(F634), "", VALUE(_xlfn.TEXTSPLIT(F634,":")))</f>
        <v>22</v>
      </c>
      <c r="M634">
        <v>6</v>
      </c>
      <c r="N634">
        <v>3</v>
      </c>
      <c r="O634" t="str" cm="1">
        <f t="array" ref="O634">IF(ISBLANK(G634), "", VALUE(_xlfn.TEXTSPLIT(G634,":")))</f>
        <v/>
      </c>
      <c r="Q634" t="str" cm="1">
        <f t="array" ref="Q634">IF(ISBLANK(H634), "", VALUE(_xlfn.TEXTSPLIT(H634,":")))</f>
        <v/>
      </c>
      <c r="S634">
        <f t="shared" si="93"/>
        <v>36</v>
      </c>
      <c r="T634">
        <f t="shared" si="94"/>
        <v>7</v>
      </c>
      <c r="U634">
        <f t="shared" si="95"/>
        <v>3</v>
      </c>
      <c r="V634" t="str">
        <f t="shared" si="96"/>
        <v>:3O</v>
      </c>
      <c r="W634" t="str">
        <f t="shared" si="97"/>
        <v>36:7:3O</v>
      </c>
      <c r="X634" t="str">
        <f t="shared" si="98"/>
        <v>PE 36:7:3O</v>
      </c>
      <c r="Y634" t="str">
        <f t="shared" si="100"/>
        <v>PE</v>
      </c>
      <c r="Z634" t="s">
        <v>1765</v>
      </c>
      <c r="AA634" t="s">
        <v>2956</v>
      </c>
      <c r="AB634">
        <v>2674183</v>
      </c>
      <c r="AC634">
        <v>2043190</v>
      </c>
      <c r="AD634">
        <v>4095068</v>
      </c>
      <c r="AE634">
        <v>3078493</v>
      </c>
      <c r="AF634">
        <v>2962508</v>
      </c>
      <c r="AG634">
        <v>2811231</v>
      </c>
      <c r="AH634">
        <v>2376190</v>
      </c>
      <c r="AI634">
        <v>3013074</v>
      </c>
      <c r="AJ634">
        <v>1922547</v>
      </c>
      <c r="AK634">
        <v>4683058</v>
      </c>
      <c r="AL634">
        <v>2521558</v>
      </c>
      <c r="AM634">
        <v>2180994</v>
      </c>
    </row>
    <row r="635" spans="1:39" x14ac:dyDescent="0.3">
      <c r="A635" t="s">
        <v>3348</v>
      </c>
      <c r="B635" t="s">
        <v>4476</v>
      </c>
      <c r="C635" t="str">
        <f t="shared" si="92"/>
        <v>PE 16:2_22:5:4</v>
      </c>
      <c r="D635" t="str">
        <f t="shared" si="99"/>
        <v>16:2_22:5:4</v>
      </c>
      <c r="E635" t="str" cm="1">
        <f t="array" ref="E635:F635">_xlfn.TEXTSPLIT(D635,"_")</f>
        <v>16:2</v>
      </c>
      <c r="F635" t="str">
        <v>22:5:4</v>
      </c>
      <c r="I635" cm="1">
        <f t="array" ref="I635:J635">IF(ISBLANK(E635), "", VALUE(_xlfn.TEXTSPLIT(E635,":")))</f>
        <v>16</v>
      </c>
      <c r="J635">
        <v>2</v>
      </c>
      <c r="L635" cm="1">
        <f t="array" ref="L635:N635">IF(ISBLANK(F635), "", VALUE(_xlfn.TEXTSPLIT(F635,":")))</f>
        <v>22</v>
      </c>
      <c r="M635">
        <v>5</v>
      </c>
      <c r="N635">
        <v>4</v>
      </c>
      <c r="O635" t="str" cm="1">
        <f t="array" ref="O635">IF(ISBLANK(G635), "", VALUE(_xlfn.TEXTSPLIT(G635,":")))</f>
        <v/>
      </c>
      <c r="Q635" t="str" cm="1">
        <f t="array" ref="Q635">IF(ISBLANK(H635), "", VALUE(_xlfn.TEXTSPLIT(H635,":")))</f>
        <v/>
      </c>
      <c r="S635">
        <f t="shared" si="93"/>
        <v>38</v>
      </c>
      <c r="T635">
        <f t="shared" si="94"/>
        <v>7</v>
      </c>
      <c r="U635">
        <f t="shared" si="95"/>
        <v>4</v>
      </c>
      <c r="V635" t="str">
        <f t="shared" si="96"/>
        <v>:4O</v>
      </c>
      <c r="W635" t="str">
        <f t="shared" si="97"/>
        <v>38:7:4O</v>
      </c>
      <c r="X635" t="str">
        <f t="shared" si="98"/>
        <v>PE 38:7:4O</v>
      </c>
      <c r="Y635" t="str">
        <f t="shared" si="100"/>
        <v>PE</v>
      </c>
      <c r="Z635" t="s">
        <v>1765</v>
      </c>
      <c r="AA635" t="s">
        <v>3349</v>
      </c>
      <c r="AB635">
        <v>848101</v>
      </c>
      <c r="AC635">
        <v>104422</v>
      </c>
      <c r="AD635">
        <v>263293</v>
      </c>
      <c r="AE635">
        <v>272249</v>
      </c>
      <c r="AF635">
        <v>552976</v>
      </c>
      <c r="AG635">
        <v>520825</v>
      </c>
      <c r="AH635">
        <v>100947</v>
      </c>
      <c r="AI635">
        <v>1065958</v>
      </c>
      <c r="AJ635">
        <v>304706</v>
      </c>
      <c r="AK635">
        <v>1110829</v>
      </c>
      <c r="AL635">
        <v>520974</v>
      </c>
      <c r="AM635">
        <v>81679</v>
      </c>
    </row>
    <row r="636" spans="1:39" x14ac:dyDescent="0.3">
      <c r="A636" t="s">
        <v>3348</v>
      </c>
      <c r="B636" t="s">
        <v>4476</v>
      </c>
      <c r="C636" t="str">
        <f t="shared" si="92"/>
        <v>PE 16:2_22:5:4</v>
      </c>
      <c r="D636" t="str">
        <f t="shared" si="99"/>
        <v>16:2_22:5:4</v>
      </c>
      <c r="E636" t="str" cm="1">
        <f t="array" ref="E636:F636">_xlfn.TEXTSPLIT(D636,"_")</f>
        <v>16:2</v>
      </c>
      <c r="F636" t="str">
        <v>22:5:4</v>
      </c>
      <c r="I636" cm="1">
        <f t="array" ref="I636:J636">IF(ISBLANK(E636), "", VALUE(_xlfn.TEXTSPLIT(E636,":")))</f>
        <v>16</v>
      </c>
      <c r="J636">
        <v>2</v>
      </c>
      <c r="L636" cm="1">
        <f t="array" ref="L636:N636">IF(ISBLANK(F636), "", VALUE(_xlfn.TEXTSPLIT(F636,":")))</f>
        <v>22</v>
      </c>
      <c r="M636">
        <v>5</v>
      </c>
      <c r="N636">
        <v>4</v>
      </c>
      <c r="O636" t="str" cm="1">
        <f t="array" ref="O636">IF(ISBLANK(G636), "", VALUE(_xlfn.TEXTSPLIT(G636,":")))</f>
        <v/>
      </c>
      <c r="Q636" t="str" cm="1">
        <f t="array" ref="Q636">IF(ISBLANK(H636), "", VALUE(_xlfn.TEXTSPLIT(H636,":")))</f>
        <v/>
      </c>
      <c r="S636">
        <f t="shared" si="93"/>
        <v>38</v>
      </c>
      <c r="T636">
        <f t="shared" si="94"/>
        <v>7</v>
      </c>
      <c r="U636">
        <f t="shared" si="95"/>
        <v>4</v>
      </c>
      <c r="V636" t="str">
        <f t="shared" si="96"/>
        <v>:4O</v>
      </c>
      <c r="W636" t="str">
        <f t="shared" si="97"/>
        <v>38:7:4O</v>
      </c>
      <c r="X636" t="str">
        <f t="shared" si="98"/>
        <v>PE 38:7:4O</v>
      </c>
      <c r="Y636" t="str">
        <f t="shared" si="100"/>
        <v>PE</v>
      </c>
      <c r="Z636" t="s">
        <v>1765</v>
      </c>
      <c r="AA636" t="s">
        <v>3349</v>
      </c>
      <c r="AB636">
        <v>1304742</v>
      </c>
      <c r="AC636">
        <v>914125</v>
      </c>
      <c r="AD636">
        <v>842893</v>
      </c>
      <c r="AE636">
        <v>520131</v>
      </c>
      <c r="AF636">
        <v>1115966</v>
      </c>
      <c r="AG636">
        <v>668917</v>
      </c>
      <c r="AH636">
        <v>1357217</v>
      </c>
      <c r="AI636">
        <v>1483503</v>
      </c>
      <c r="AJ636">
        <v>1163493</v>
      </c>
      <c r="AK636">
        <v>1154130</v>
      </c>
      <c r="AL636">
        <v>1288396</v>
      </c>
      <c r="AM636">
        <v>623859</v>
      </c>
    </row>
    <row r="637" spans="1:39" x14ac:dyDescent="0.3">
      <c r="A637" t="s">
        <v>1977</v>
      </c>
      <c r="B637" t="s">
        <v>4513</v>
      </c>
      <c r="C637" t="str">
        <f t="shared" si="92"/>
        <v>PE 15:0_15:1:2</v>
      </c>
      <c r="D637" t="str">
        <f t="shared" si="99"/>
        <v>15:0_15:1:2</v>
      </c>
      <c r="E637" t="str" cm="1">
        <f t="array" ref="E637:F637">_xlfn.TEXTSPLIT(D637,"_")</f>
        <v>15:0</v>
      </c>
      <c r="F637" t="str">
        <v>15:1:2</v>
      </c>
      <c r="I637" cm="1">
        <f t="array" ref="I637:J637">IF(ISBLANK(E637), "", VALUE(_xlfn.TEXTSPLIT(E637,":")))</f>
        <v>15</v>
      </c>
      <c r="J637">
        <v>0</v>
      </c>
      <c r="L637" cm="1">
        <f t="array" ref="L637:N637">IF(ISBLANK(F637), "", VALUE(_xlfn.TEXTSPLIT(F637,":")))</f>
        <v>15</v>
      </c>
      <c r="M637">
        <v>1</v>
      </c>
      <c r="N637">
        <v>2</v>
      </c>
      <c r="O637" t="str" cm="1">
        <f t="array" ref="O637">IF(ISBLANK(G637), "", VALUE(_xlfn.TEXTSPLIT(G637,":")))</f>
        <v/>
      </c>
      <c r="Q637" t="str" cm="1">
        <f t="array" ref="Q637">IF(ISBLANK(H637), "", VALUE(_xlfn.TEXTSPLIT(H637,":")))</f>
        <v/>
      </c>
      <c r="S637">
        <f t="shared" si="93"/>
        <v>30</v>
      </c>
      <c r="T637">
        <f t="shared" si="94"/>
        <v>1</v>
      </c>
      <c r="U637">
        <f t="shared" si="95"/>
        <v>2</v>
      </c>
      <c r="V637" t="str">
        <f t="shared" si="96"/>
        <v>:2O</v>
      </c>
      <c r="W637" t="str">
        <f t="shared" si="97"/>
        <v>30:1:2O</v>
      </c>
      <c r="X637" t="str">
        <f t="shared" si="98"/>
        <v>PE 30:1:2O</v>
      </c>
      <c r="Y637" t="str">
        <f t="shared" si="100"/>
        <v>PE</v>
      </c>
      <c r="Z637" t="s">
        <v>1765</v>
      </c>
      <c r="AA637" t="s">
        <v>223</v>
      </c>
      <c r="AB637">
        <v>30844322</v>
      </c>
      <c r="AC637">
        <v>37688831</v>
      </c>
      <c r="AD637">
        <v>37830644</v>
      </c>
      <c r="AE637">
        <v>33013656</v>
      </c>
      <c r="AF637">
        <v>34938831</v>
      </c>
      <c r="AG637">
        <v>34249115</v>
      </c>
      <c r="AH637">
        <v>32948344</v>
      </c>
      <c r="AI637">
        <v>34495491</v>
      </c>
      <c r="AJ637">
        <v>30068834</v>
      </c>
      <c r="AK637">
        <v>33495069</v>
      </c>
      <c r="AL637">
        <v>35584743</v>
      </c>
      <c r="AM637">
        <v>35031583</v>
      </c>
    </row>
    <row r="638" spans="1:39" x14ac:dyDescent="0.3">
      <c r="A638" t="s">
        <v>3064</v>
      </c>
      <c r="B638" t="s">
        <v>4496</v>
      </c>
      <c r="C638" t="str">
        <f t="shared" si="92"/>
        <v>PE 15:1_22:6:3</v>
      </c>
      <c r="D638" t="str">
        <f t="shared" si="99"/>
        <v>15:1_22:6:3</v>
      </c>
      <c r="E638" t="str" cm="1">
        <f t="array" ref="E638:F638">_xlfn.TEXTSPLIT(D638,"_")</f>
        <v>15:1</v>
      </c>
      <c r="F638" t="str">
        <v>22:6:3</v>
      </c>
      <c r="I638" cm="1">
        <f t="array" ref="I638:J638">IF(ISBLANK(E638), "", VALUE(_xlfn.TEXTSPLIT(E638,":")))</f>
        <v>15</v>
      </c>
      <c r="J638">
        <v>1</v>
      </c>
      <c r="L638" cm="1">
        <f t="array" ref="L638:N638">IF(ISBLANK(F638), "", VALUE(_xlfn.TEXTSPLIT(F638,":")))</f>
        <v>22</v>
      </c>
      <c r="M638">
        <v>6</v>
      </c>
      <c r="N638">
        <v>3</v>
      </c>
      <c r="O638" t="str" cm="1">
        <f t="array" ref="O638">IF(ISBLANK(G638), "", VALUE(_xlfn.TEXTSPLIT(G638,":")))</f>
        <v/>
      </c>
      <c r="Q638" t="str" cm="1">
        <f t="array" ref="Q638">IF(ISBLANK(H638), "", VALUE(_xlfn.TEXTSPLIT(H638,":")))</f>
        <v/>
      </c>
      <c r="S638">
        <f t="shared" si="93"/>
        <v>37</v>
      </c>
      <c r="T638">
        <f t="shared" si="94"/>
        <v>7</v>
      </c>
      <c r="U638">
        <f t="shared" si="95"/>
        <v>3</v>
      </c>
      <c r="V638" t="str">
        <f t="shared" si="96"/>
        <v>:3O</v>
      </c>
      <c r="W638" t="str">
        <f t="shared" si="97"/>
        <v>37:7:3O</v>
      </c>
      <c r="X638" t="str">
        <f t="shared" si="98"/>
        <v>PE 37:7:3O</v>
      </c>
      <c r="Y638" t="str">
        <f t="shared" si="100"/>
        <v>PE</v>
      </c>
      <c r="Z638" t="s">
        <v>1765</v>
      </c>
      <c r="AA638" t="s">
        <v>3065</v>
      </c>
      <c r="AB638">
        <v>466000</v>
      </c>
      <c r="AC638">
        <v>109918</v>
      </c>
      <c r="AD638">
        <v>293595</v>
      </c>
      <c r="AE638">
        <v>244982</v>
      </c>
      <c r="AF638">
        <v>295405</v>
      </c>
      <c r="AG638">
        <v>487708</v>
      </c>
      <c r="AH638">
        <v>354289</v>
      </c>
      <c r="AI638">
        <v>512430</v>
      </c>
      <c r="AJ638">
        <v>185297</v>
      </c>
      <c r="AK638">
        <v>417871</v>
      </c>
      <c r="AL638">
        <v>375956</v>
      </c>
      <c r="AM638">
        <v>118031</v>
      </c>
    </row>
    <row r="639" spans="1:39" x14ac:dyDescent="0.3">
      <c r="A639" t="s">
        <v>1995</v>
      </c>
      <c r="B639" t="s">
        <v>4528</v>
      </c>
      <c r="C639" t="str">
        <f t="shared" si="92"/>
        <v xml:space="preserve"> </v>
      </c>
      <c r="D639" t="str">
        <f t="shared" si="99"/>
        <v/>
      </c>
      <c r="E639" t="e" cm="1">
        <f t="array" ref="E639">_xlfn.TEXTSPLIT(D639,"_")</f>
        <v>#VALUE!</v>
      </c>
      <c r="I639" t="e" cm="1">
        <f t="array" ref="I639">IF(ISBLANK(E639), "", VALUE(_xlfn.TEXTSPLIT(E639,":")))</f>
        <v>#VALUE!</v>
      </c>
      <c r="L639" t="str" cm="1">
        <f t="array" ref="L639">IF(ISBLANK(F639), "", VALUE(_xlfn.TEXTSPLIT(F639,":")))</f>
        <v/>
      </c>
      <c r="O639" t="str" cm="1">
        <f t="array" ref="O639">IF(ISBLANK(G639), "", VALUE(_xlfn.TEXTSPLIT(G639,":")))</f>
        <v/>
      </c>
      <c r="Q639" t="str" cm="1">
        <f t="array" ref="Q639">IF(ISBLANK(H639), "", VALUE(_xlfn.TEXTSPLIT(H639,":")))</f>
        <v/>
      </c>
      <c r="S639" t="e">
        <f t="shared" si="93"/>
        <v>#VALUE!</v>
      </c>
      <c r="T639">
        <f t="shared" si="94"/>
        <v>0</v>
      </c>
      <c r="U639">
        <f t="shared" si="95"/>
        <v>0</v>
      </c>
      <c r="V639" t="str">
        <f t="shared" si="96"/>
        <v>:0O</v>
      </c>
      <c r="W639" t="b">
        <f t="shared" si="97"/>
        <v>0</v>
      </c>
      <c r="X639" t="str">
        <f t="shared" si="98"/>
        <v>PE 31:0;O|PE 15:0_16:0;O</v>
      </c>
      <c r="Y639" t="str">
        <f t="shared" si="100"/>
        <v/>
      </c>
      <c r="Z639" t="s">
        <v>1765</v>
      </c>
      <c r="AA639" t="s">
        <v>1991</v>
      </c>
      <c r="AB639">
        <v>2808111</v>
      </c>
      <c r="AC639">
        <v>3116693</v>
      </c>
      <c r="AD639">
        <v>3111553</v>
      </c>
      <c r="AE639">
        <v>2963999</v>
      </c>
      <c r="AF639">
        <v>3134904</v>
      </c>
      <c r="AG639">
        <v>3242638</v>
      </c>
      <c r="AH639">
        <v>3946267</v>
      </c>
      <c r="AI639">
        <v>3487381</v>
      </c>
      <c r="AJ639">
        <v>3351053</v>
      </c>
      <c r="AK639">
        <v>3434189</v>
      </c>
      <c r="AL639">
        <v>3620861</v>
      </c>
      <c r="AM639">
        <v>3459680</v>
      </c>
    </row>
    <row r="640" spans="1:39" x14ac:dyDescent="0.3">
      <c r="A640" t="s">
        <v>2554</v>
      </c>
      <c r="B640" t="s">
        <v>4514</v>
      </c>
      <c r="C640" t="str">
        <f t="shared" si="92"/>
        <v>PE 17:0_16:1:2</v>
      </c>
      <c r="D640" t="str">
        <f t="shared" si="99"/>
        <v>17:0_16:1:2</v>
      </c>
      <c r="E640" t="str" cm="1">
        <f t="array" ref="E640:F640">_xlfn.TEXTSPLIT(D640,"_")</f>
        <v>17:0</v>
      </c>
      <c r="F640" t="str">
        <v>16:1:2</v>
      </c>
      <c r="I640" cm="1">
        <f t="array" ref="I640:J640">IF(ISBLANK(E640), "", VALUE(_xlfn.TEXTSPLIT(E640,":")))</f>
        <v>17</v>
      </c>
      <c r="J640">
        <v>0</v>
      </c>
      <c r="L640" cm="1">
        <f t="array" ref="L640:N640">IF(ISBLANK(F640), "", VALUE(_xlfn.TEXTSPLIT(F640,":")))</f>
        <v>16</v>
      </c>
      <c r="M640">
        <v>1</v>
      </c>
      <c r="N640">
        <v>2</v>
      </c>
      <c r="O640" t="str" cm="1">
        <f t="array" ref="O640">IF(ISBLANK(G640), "", VALUE(_xlfn.TEXTSPLIT(G640,":")))</f>
        <v/>
      </c>
      <c r="Q640" t="str" cm="1">
        <f t="array" ref="Q640">IF(ISBLANK(H640), "", VALUE(_xlfn.TEXTSPLIT(H640,":")))</f>
        <v/>
      </c>
      <c r="S640">
        <f t="shared" si="93"/>
        <v>33</v>
      </c>
      <c r="T640">
        <f t="shared" si="94"/>
        <v>1</v>
      </c>
      <c r="U640">
        <f t="shared" si="95"/>
        <v>2</v>
      </c>
      <c r="V640" t="str">
        <f t="shared" si="96"/>
        <v>:2O</v>
      </c>
      <c r="W640" t="str">
        <f t="shared" si="97"/>
        <v>33:1:2O</v>
      </c>
      <c r="X640" t="str">
        <f t="shared" si="98"/>
        <v>PE 33:1:2O</v>
      </c>
      <c r="Y640" t="str">
        <f t="shared" si="100"/>
        <v>PE</v>
      </c>
      <c r="Z640" t="s">
        <v>1765</v>
      </c>
      <c r="AA640" t="s">
        <v>251</v>
      </c>
      <c r="AB640">
        <v>13139613</v>
      </c>
      <c r="AC640">
        <v>16449896</v>
      </c>
      <c r="AD640">
        <v>17748030</v>
      </c>
      <c r="AE640">
        <v>11478908</v>
      </c>
      <c r="AF640">
        <v>12643442</v>
      </c>
      <c r="AG640">
        <v>11431297</v>
      </c>
      <c r="AH640">
        <v>8487653</v>
      </c>
      <c r="AI640">
        <v>10767857</v>
      </c>
      <c r="AJ640">
        <v>8109133</v>
      </c>
      <c r="AK640">
        <v>8682296</v>
      </c>
      <c r="AL640">
        <v>8998819</v>
      </c>
      <c r="AM640">
        <v>8351361</v>
      </c>
    </row>
    <row r="641" spans="1:39" x14ac:dyDescent="0.3">
      <c r="A641" t="s">
        <v>1764</v>
      </c>
      <c r="B641" t="s">
        <v>4515</v>
      </c>
      <c r="C641" t="str">
        <f t="shared" si="92"/>
        <v>PE 15:0_14:1:2</v>
      </c>
      <c r="D641" t="str">
        <f t="shared" si="99"/>
        <v>15:0_14:1:2</v>
      </c>
      <c r="E641" t="str" cm="1">
        <f t="array" ref="E641:F641">_xlfn.TEXTSPLIT(D641,"_")</f>
        <v>15:0</v>
      </c>
      <c r="F641" t="str">
        <v>14:1:2</v>
      </c>
      <c r="I641" cm="1">
        <f t="array" ref="I641:J641">IF(ISBLANK(E641), "", VALUE(_xlfn.TEXTSPLIT(E641,":")))</f>
        <v>15</v>
      </c>
      <c r="J641">
        <v>0</v>
      </c>
      <c r="L641" cm="1">
        <f t="array" ref="L641:N641">IF(ISBLANK(F641), "", VALUE(_xlfn.TEXTSPLIT(F641,":")))</f>
        <v>14</v>
      </c>
      <c r="M641">
        <v>1</v>
      </c>
      <c r="N641">
        <v>2</v>
      </c>
      <c r="O641" t="str" cm="1">
        <f t="array" ref="O641">IF(ISBLANK(G641), "", VALUE(_xlfn.TEXTSPLIT(G641,":")))</f>
        <v/>
      </c>
      <c r="Q641" t="str" cm="1">
        <f t="array" ref="Q641">IF(ISBLANK(H641), "", VALUE(_xlfn.TEXTSPLIT(H641,":")))</f>
        <v/>
      </c>
      <c r="S641">
        <f t="shared" si="93"/>
        <v>29</v>
      </c>
      <c r="T641">
        <f t="shared" si="94"/>
        <v>1</v>
      </c>
      <c r="U641">
        <f t="shared" si="95"/>
        <v>2</v>
      </c>
      <c r="V641" t="str">
        <f t="shared" si="96"/>
        <v>:2O</v>
      </c>
      <c r="W641" t="str">
        <f t="shared" si="97"/>
        <v>29:1:2O</v>
      </c>
      <c r="X641" t="str">
        <f t="shared" si="98"/>
        <v>PE 29:1:2O</v>
      </c>
      <c r="Y641" t="str">
        <f t="shared" si="100"/>
        <v>PE</v>
      </c>
      <c r="Z641" t="s">
        <v>1765</v>
      </c>
      <c r="AA641" t="s">
        <v>212</v>
      </c>
      <c r="AB641">
        <v>148391304</v>
      </c>
      <c r="AC641">
        <v>177561953</v>
      </c>
      <c r="AD641">
        <v>168969839</v>
      </c>
      <c r="AE641">
        <v>153698784</v>
      </c>
      <c r="AF641">
        <v>169446826</v>
      </c>
      <c r="AG641">
        <v>154599420</v>
      </c>
      <c r="AH641">
        <v>149887437</v>
      </c>
      <c r="AI641">
        <v>158156157</v>
      </c>
      <c r="AJ641">
        <v>138142802</v>
      </c>
      <c r="AK641">
        <v>156261062</v>
      </c>
      <c r="AL641">
        <v>171957013</v>
      </c>
      <c r="AM641">
        <v>164016798</v>
      </c>
    </row>
    <row r="642" spans="1:39" x14ac:dyDescent="0.3">
      <c r="A642" t="s">
        <v>2404</v>
      </c>
      <c r="B642" t="s">
        <v>4516</v>
      </c>
      <c r="C642" t="str">
        <f t="shared" si="92"/>
        <v>PE 16:0_16:1:2</v>
      </c>
      <c r="D642" t="str">
        <f t="shared" si="99"/>
        <v>16:0_16:1:2</v>
      </c>
      <c r="E642" t="str" cm="1">
        <f t="array" ref="E642:F642">_xlfn.TEXTSPLIT(D642,"_")</f>
        <v>16:0</v>
      </c>
      <c r="F642" t="str">
        <v>16:1:2</v>
      </c>
      <c r="I642" cm="1">
        <f t="array" ref="I642:J642">IF(ISBLANK(E642), "", VALUE(_xlfn.TEXTSPLIT(E642,":")))</f>
        <v>16</v>
      </c>
      <c r="J642">
        <v>0</v>
      </c>
      <c r="L642" cm="1">
        <f t="array" ref="L642:N642">IF(ISBLANK(F642), "", VALUE(_xlfn.TEXTSPLIT(F642,":")))</f>
        <v>16</v>
      </c>
      <c r="M642">
        <v>1</v>
      </c>
      <c r="N642">
        <v>2</v>
      </c>
      <c r="O642" t="str" cm="1">
        <f t="array" ref="O642">IF(ISBLANK(G642), "", VALUE(_xlfn.TEXTSPLIT(G642,":")))</f>
        <v/>
      </c>
      <c r="Q642" t="str" cm="1">
        <f t="array" ref="Q642">IF(ISBLANK(H642), "", VALUE(_xlfn.TEXTSPLIT(H642,":")))</f>
        <v/>
      </c>
      <c r="S642">
        <f t="shared" si="93"/>
        <v>32</v>
      </c>
      <c r="T642">
        <f t="shared" si="94"/>
        <v>1</v>
      </c>
      <c r="U642">
        <f t="shared" si="95"/>
        <v>2</v>
      </c>
      <c r="V642" t="str">
        <f t="shared" si="96"/>
        <v>:2O</v>
      </c>
      <c r="W642" t="str">
        <f t="shared" si="97"/>
        <v>32:1:2O</v>
      </c>
      <c r="X642" t="str">
        <f t="shared" si="98"/>
        <v>PE 32:1:2O</v>
      </c>
      <c r="Y642" t="str">
        <f t="shared" si="100"/>
        <v>PE</v>
      </c>
      <c r="Z642" t="s">
        <v>1765</v>
      </c>
      <c r="AA642" t="s">
        <v>243</v>
      </c>
      <c r="AB642">
        <v>164684369</v>
      </c>
      <c r="AC642">
        <v>198002582</v>
      </c>
      <c r="AD642">
        <v>207556537</v>
      </c>
      <c r="AE642">
        <v>157483427</v>
      </c>
      <c r="AF642">
        <v>174079349</v>
      </c>
      <c r="AG642">
        <v>168948608</v>
      </c>
      <c r="AH642">
        <v>140516231</v>
      </c>
      <c r="AI642">
        <v>150409855</v>
      </c>
      <c r="AJ642">
        <v>135125972</v>
      </c>
      <c r="AK642">
        <v>132835831</v>
      </c>
      <c r="AL642">
        <v>150601102</v>
      </c>
      <c r="AM642">
        <v>142052074</v>
      </c>
    </row>
    <row r="643" spans="1:39" x14ac:dyDescent="0.3">
      <c r="A643" t="s">
        <v>2374</v>
      </c>
      <c r="B643" t="s">
        <v>4517</v>
      </c>
      <c r="C643" t="str">
        <f t="shared" si="92"/>
        <v>PE 15:0_17:2:2</v>
      </c>
      <c r="D643" t="str">
        <f t="shared" si="99"/>
        <v>15:0_17:2:2</v>
      </c>
      <c r="E643" t="str" cm="1">
        <f t="array" ref="E643:F643">_xlfn.TEXTSPLIT(D643,"_")</f>
        <v>15:0</v>
      </c>
      <c r="F643" t="str">
        <v>17:2:2</v>
      </c>
      <c r="I643" cm="1">
        <f t="array" ref="I643:J643">IF(ISBLANK(E643), "", VALUE(_xlfn.TEXTSPLIT(E643,":")))</f>
        <v>15</v>
      </c>
      <c r="J643">
        <v>0</v>
      </c>
      <c r="L643" cm="1">
        <f t="array" ref="L643:N643">IF(ISBLANK(F643), "", VALUE(_xlfn.TEXTSPLIT(F643,":")))</f>
        <v>17</v>
      </c>
      <c r="M643">
        <v>2</v>
      </c>
      <c r="N643">
        <v>2</v>
      </c>
      <c r="O643" t="str" cm="1">
        <f t="array" ref="O643">IF(ISBLANK(G643), "", VALUE(_xlfn.TEXTSPLIT(G643,":")))</f>
        <v/>
      </c>
      <c r="Q643" t="str" cm="1">
        <f t="array" ref="Q643">IF(ISBLANK(H643), "", VALUE(_xlfn.TEXTSPLIT(H643,":")))</f>
        <v/>
      </c>
      <c r="S643">
        <f t="shared" si="93"/>
        <v>32</v>
      </c>
      <c r="T643">
        <f t="shared" si="94"/>
        <v>2</v>
      </c>
      <c r="U643">
        <f t="shared" si="95"/>
        <v>2</v>
      </c>
      <c r="V643" t="str">
        <f t="shared" si="96"/>
        <v>:2O</v>
      </c>
      <c r="W643" t="str">
        <f t="shared" si="97"/>
        <v>32:2:2O</v>
      </c>
      <c r="X643" t="str">
        <f t="shared" si="98"/>
        <v>PE 32:2:2O</v>
      </c>
      <c r="Y643" t="str">
        <f t="shared" si="100"/>
        <v>PE</v>
      </c>
      <c r="Z643" t="s">
        <v>1765</v>
      </c>
      <c r="AA643" t="s">
        <v>2375</v>
      </c>
      <c r="AB643">
        <v>4649295</v>
      </c>
      <c r="AC643">
        <v>5003106</v>
      </c>
      <c r="AD643">
        <v>4652525</v>
      </c>
      <c r="AE643">
        <v>4181454</v>
      </c>
      <c r="AF643">
        <v>4516670</v>
      </c>
      <c r="AG643">
        <v>4369924</v>
      </c>
      <c r="AH643">
        <v>2471237</v>
      </c>
      <c r="AI643">
        <v>2129982</v>
      </c>
      <c r="AJ643">
        <v>3528297</v>
      </c>
      <c r="AK643">
        <v>2870079</v>
      </c>
      <c r="AL643">
        <v>3269246</v>
      </c>
      <c r="AM643">
        <v>3076675</v>
      </c>
    </row>
    <row r="644" spans="1:39" x14ac:dyDescent="0.3">
      <c r="A644" t="s">
        <v>1985</v>
      </c>
      <c r="B644" t="s">
        <v>4518</v>
      </c>
      <c r="C644" t="str">
        <f t="shared" si="92"/>
        <v>PE 14:0_16:1:2</v>
      </c>
      <c r="D644" t="str">
        <f t="shared" si="99"/>
        <v>14:0_16:1:2</v>
      </c>
      <c r="E644" t="str" cm="1">
        <f t="array" ref="E644:F644">_xlfn.TEXTSPLIT(D644,"_")</f>
        <v>14:0</v>
      </c>
      <c r="F644" t="str">
        <v>16:1:2</v>
      </c>
      <c r="I644" cm="1">
        <f t="array" ref="I644:J644">IF(ISBLANK(E644), "", VALUE(_xlfn.TEXTSPLIT(E644,":")))</f>
        <v>14</v>
      </c>
      <c r="J644">
        <v>0</v>
      </c>
      <c r="L644" cm="1">
        <f t="array" ref="L644:N644">IF(ISBLANK(F644), "", VALUE(_xlfn.TEXTSPLIT(F644,":")))</f>
        <v>16</v>
      </c>
      <c r="M644">
        <v>1</v>
      </c>
      <c r="N644">
        <v>2</v>
      </c>
      <c r="O644" t="str" cm="1">
        <f t="array" ref="O644">IF(ISBLANK(G644), "", VALUE(_xlfn.TEXTSPLIT(G644,":")))</f>
        <v/>
      </c>
      <c r="Q644" t="str" cm="1">
        <f t="array" ref="Q644">IF(ISBLANK(H644), "", VALUE(_xlfn.TEXTSPLIT(H644,":")))</f>
        <v/>
      </c>
      <c r="S644">
        <f t="shared" si="93"/>
        <v>30</v>
      </c>
      <c r="T644">
        <f t="shared" si="94"/>
        <v>1</v>
      </c>
      <c r="U644">
        <f t="shared" si="95"/>
        <v>2</v>
      </c>
      <c r="V644" t="str">
        <f t="shared" si="96"/>
        <v>:2O</v>
      </c>
      <c r="W644" t="str">
        <f t="shared" si="97"/>
        <v>30:1:2O</v>
      </c>
      <c r="X644" t="str">
        <f t="shared" si="98"/>
        <v>PE 30:1:2O</v>
      </c>
      <c r="Y644" t="str">
        <f t="shared" si="100"/>
        <v>PE</v>
      </c>
      <c r="Z644" t="s">
        <v>1765</v>
      </c>
      <c r="AA644" t="s">
        <v>223</v>
      </c>
      <c r="AB644">
        <v>43940308</v>
      </c>
      <c r="AC644">
        <v>140908758</v>
      </c>
      <c r="AD644">
        <v>52949427</v>
      </c>
      <c r="AE644">
        <v>140272627</v>
      </c>
      <c r="AF644">
        <v>55279897</v>
      </c>
      <c r="AG644">
        <v>143000860</v>
      </c>
      <c r="AH644">
        <v>133363541</v>
      </c>
      <c r="AI644">
        <v>30092905</v>
      </c>
      <c r="AJ644">
        <v>126426486</v>
      </c>
      <c r="AK644">
        <v>148102432</v>
      </c>
      <c r="AL644">
        <v>65736529</v>
      </c>
      <c r="AM644">
        <v>153839198</v>
      </c>
    </row>
    <row r="645" spans="1:39" x14ac:dyDescent="0.3">
      <c r="A645" s="13" t="s">
        <v>2301</v>
      </c>
      <c r="B645" s="13" t="s">
        <v>4477</v>
      </c>
      <c r="C645" t="str">
        <f t="shared" si="92"/>
        <v>PG 9:0_18:0:4</v>
      </c>
      <c r="D645" t="str">
        <f t="shared" si="99"/>
        <v>9:0_18:0:4</v>
      </c>
      <c r="E645" t="str" cm="1">
        <f t="array" ref="E645:F645">_xlfn.TEXTSPLIT(D645,"_")</f>
        <v>9:0</v>
      </c>
      <c r="F645" t="str">
        <v>18:0:4</v>
      </c>
      <c r="I645" cm="1">
        <f t="array" ref="I645:J645">IF(ISBLANK(E645), "", VALUE(_xlfn.TEXTSPLIT(E645,":")))</f>
        <v>9</v>
      </c>
      <c r="J645">
        <v>0</v>
      </c>
      <c r="L645" cm="1">
        <f t="array" ref="L645:N645">IF(ISBLANK(F645), "", VALUE(_xlfn.TEXTSPLIT(F645,":")))</f>
        <v>18</v>
      </c>
      <c r="M645">
        <v>0</v>
      </c>
      <c r="N645">
        <v>4</v>
      </c>
      <c r="O645" t="str" cm="1">
        <f t="array" ref="O645">IF(ISBLANK(G645), "", VALUE(_xlfn.TEXTSPLIT(G645,":")))</f>
        <v/>
      </c>
      <c r="Q645" t="str" cm="1">
        <f t="array" ref="Q645">IF(ISBLANK(H645), "", VALUE(_xlfn.TEXTSPLIT(H645,":")))</f>
        <v/>
      </c>
      <c r="S645">
        <f t="shared" si="93"/>
        <v>27</v>
      </c>
      <c r="T645">
        <f t="shared" si="94"/>
        <v>0</v>
      </c>
      <c r="U645">
        <f t="shared" si="95"/>
        <v>4</v>
      </c>
      <c r="V645" t="str">
        <f t="shared" si="96"/>
        <v>:4O</v>
      </c>
      <c r="W645" t="str">
        <f t="shared" si="97"/>
        <v>27:0:4O</v>
      </c>
      <c r="X645" t="str">
        <f t="shared" si="98"/>
        <v>PG 27:0:4O</v>
      </c>
      <c r="Y645" t="str">
        <f t="shared" si="100"/>
        <v>PG</v>
      </c>
      <c r="Z645" s="13" t="s">
        <v>1815</v>
      </c>
      <c r="AA645" s="13" t="s">
        <v>2302</v>
      </c>
      <c r="AB645" s="13">
        <v>1970850</v>
      </c>
      <c r="AC645" s="13">
        <v>1832800</v>
      </c>
      <c r="AD645" s="13">
        <v>2173173</v>
      </c>
      <c r="AE645" s="13">
        <v>1101294</v>
      </c>
      <c r="AF645" s="13">
        <v>2222919</v>
      </c>
      <c r="AG645" s="13">
        <v>1865943</v>
      </c>
      <c r="AH645" s="13">
        <v>1399386</v>
      </c>
      <c r="AI645" s="13">
        <v>2253121</v>
      </c>
      <c r="AJ645" s="13">
        <v>1418206</v>
      </c>
      <c r="AK645" s="13">
        <v>1625901</v>
      </c>
      <c r="AL645" s="13">
        <v>1312505</v>
      </c>
      <c r="AM645" s="13">
        <v>713768</v>
      </c>
    </row>
    <row r="646" spans="1:39" x14ac:dyDescent="0.3">
      <c r="A646" t="s">
        <v>3113</v>
      </c>
      <c r="B646" t="s">
        <v>4478</v>
      </c>
      <c r="C646" t="str">
        <f t="shared" si="92"/>
        <v>PG 14:0_20:5:4</v>
      </c>
      <c r="D646" t="str">
        <f t="shared" si="99"/>
        <v>14:0_20:5:4</v>
      </c>
      <c r="E646" t="str" cm="1">
        <f t="array" ref="E646:F646">_xlfn.TEXTSPLIT(D646,"_")</f>
        <v>14:0</v>
      </c>
      <c r="F646" t="str">
        <v>20:5:4</v>
      </c>
      <c r="I646" cm="1">
        <f t="array" ref="I646:J646">IF(ISBLANK(E646), "", VALUE(_xlfn.TEXTSPLIT(E646,":")))</f>
        <v>14</v>
      </c>
      <c r="J646">
        <v>0</v>
      </c>
      <c r="L646" cm="1">
        <f t="array" ref="L646:N646">IF(ISBLANK(F646), "", VALUE(_xlfn.TEXTSPLIT(F646,":")))</f>
        <v>20</v>
      </c>
      <c r="M646">
        <v>5</v>
      </c>
      <c r="N646">
        <v>4</v>
      </c>
      <c r="O646" t="str" cm="1">
        <f t="array" ref="O646">IF(ISBLANK(G646), "", VALUE(_xlfn.TEXTSPLIT(G646,":")))</f>
        <v/>
      </c>
      <c r="Q646" t="str" cm="1">
        <f t="array" ref="Q646">IF(ISBLANK(H646), "", VALUE(_xlfn.TEXTSPLIT(H646,":")))</f>
        <v/>
      </c>
      <c r="S646">
        <f t="shared" si="93"/>
        <v>34</v>
      </c>
      <c r="T646">
        <f t="shared" si="94"/>
        <v>5</v>
      </c>
      <c r="U646">
        <f t="shared" si="95"/>
        <v>4</v>
      </c>
      <c r="V646" t="str">
        <f t="shared" si="96"/>
        <v>:4O</v>
      </c>
      <c r="W646" t="str">
        <f t="shared" si="97"/>
        <v>34:5:4O</v>
      </c>
      <c r="X646" t="str">
        <f t="shared" si="98"/>
        <v>PG 34:5:4O</v>
      </c>
      <c r="Y646" t="str">
        <f t="shared" si="100"/>
        <v>PG</v>
      </c>
      <c r="Z646" t="s">
        <v>1815</v>
      </c>
      <c r="AA646" t="s">
        <v>3114</v>
      </c>
      <c r="AB646">
        <v>730223</v>
      </c>
      <c r="AC646">
        <v>1148990</v>
      </c>
      <c r="AD646">
        <v>1079058</v>
      </c>
      <c r="AE646">
        <v>821947</v>
      </c>
      <c r="AF646">
        <v>839352</v>
      </c>
      <c r="AG646">
        <v>827607</v>
      </c>
      <c r="AH646">
        <v>1110920</v>
      </c>
      <c r="AI646">
        <v>904794</v>
      </c>
      <c r="AJ646">
        <v>977786</v>
      </c>
      <c r="AK646">
        <v>765904</v>
      </c>
      <c r="AL646">
        <v>845665</v>
      </c>
      <c r="AM646">
        <v>792479</v>
      </c>
    </row>
    <row r="647" spans="1:39" x14ac:dyDescent="0.3">
      <c r="A647" t="s">
        <v>2937</v>
      </c>
      <c r="B647" t="s">
        <v>4479</v>
      </c>
      <c r="C647" t="str">
        <f t="shared" si="92"/>
        <v>PG 12:0_20:4:4</v>
      </c>
      <c r="D647" t="str">
        <f t="shared" si="99"/>
        <v>12:0_20:4:4</v>
      </c>
      <c r="E647" t="str" cm="1">
        <f t="array" ref="E647:F647">_xlfn.TEXTSPLIT(D647,"_")</f>
        <v>12:0</v>
      </c>
      <c r="F647" t="str">
        <v>20:4:4</v>
      </c>
      <c r="I647" cm="1">
        <f t="array" ref="I647:J647">IF(ISBLANK(E647), "", VALUE(_xlfn.TEXTSPLIT(E647,":")))</f>
        <v>12</v>
      </c>
      <c r="J647">
        <v>0</v>
      </c>
      <c r="L647" cm="1">
        <f t="array" ref="L647:N647">IF(ISBLANK(F647), "", VALUE(_xlfn.TEXTSPLIT(F647,":")))</f>
        <v>20</v>
      </c>
      <c r="M647">
        <v>4</v>
      </c>
      <c r="N647">
        <v>4</v>
      </c>
      <c r="O647" t="str" cm="1">
        <f t="array" ref="O647">IF(ISBLANK(G647), "", VALUE(_xlfn.TEXTSPLIT(G647,":")))</f>
        <v/>
      </c>
      <c r="Q647" t="str" cm="1">
        <f t="array" ref="Q647">IF(ISBLANK(H647), "", VALUE(_xlfn.TEXTSPLIT(H647,":")))</f>
        <v/>
      </c>
      <c r="S647">
        <f t="shared" si="93"/>
        <v>32</v>
      </c>
      <c r="T647">
        <f t="shared" si="94"/>
        <v>4</v>
      </c>
      <c r="U647">
        <f t="shared" si="95"/>
        <v>4</v>
      </c>
      <c r="V647" t="str">
        <f t="shared" si="96"/>
        <v>:4O</v>
      </c>
      <c r="W647" t="str">
        <f t="shared" si="97"/>
        <v>32:4:4O</v>
      </c>
      <c r="X647" t="str">
        <f t="shared" si="98"/>
        <v>PG 32:4:4O</v>
      </c>
      <c r="Y647" t="str">
        <f t="shared" si="100"/>
        <v>PG</v>
      </c>
      <c r="Z647" t="s">
        <v>1815</v>
      </c>
      <c r="AA647" t="s">
        <v>2938</v>
      </c>
      <c r="AB647">
        <v>480589</v>
      </c>
      <c r="AC647">
        <v>371477</v>
      </c>
      <c r="AD647">
        <v>459086</v>
      </c>
      <c r="AE647">
        <v>323040</v>
      </c>
      <c r="AF647">
        <v>431036</v>
      </c>
      <c r="AG647">
        <v>502472</v>
      </c>
      <c r="AH647">
        <v>531600</v>
      </c>
      <c r="AI647">
        <v>620022</v>
      </c>
      <c r="AJ647">
        <v>434553</v>
      </c>
      <c r="AK647">
        <v>747994</v>
      </c>
      <c r="AL647">
        <v>383915</v>
      </c>
      <c r="AM647">
        <v>333265</v>
      </c>
    </row>
    <row r="648" spans="1:39" x14ac:dyDescent="0.3">
      <c r="A648" t="s">
        <v>2966</v>
      </c>
      <c r="B648" t="s">
        <v>4480</v>
      </c>
      <c r="C648" t="str">
        <f t="shared" si="92"/>
        <v>PG 14:0_18:2:4</v>
      </c>
      <c r="D648" t="str">
        <f t="shared" si="99"/>
        <v>14:0_18:2:4</v>
      </c>
      <c r="E648" t="str" cm="1">
        <f t="array" ref="E648:F648">_xlfn.TEXTSPLIT(D648,"_")</f>
        <v>14:0</v>
      </c>
      <c r="F648" t="str">
        <v>18:2:4</v>
      </c>
      <c r="I648" cm="1">
        <f t="array" ref="I648:J648">IF(ISBLANK(E648), "", VALUE(_xlfn.TEXTSPLIT(E648,":")))</f>
        <v>14</v>
      </c>
      <c r="J648">
        <v>0</v>
      </c>
      <c r="L648" cm="1">
        <f t="array" ref="L648:N648">IF(ISBLANK(F648), "", VALUE(_xlfn.TEXTSPLIT(F648,":")))</f>
        <v>18</v>
      </c>
      <c r="M648">
        <v>2</v>
      </c>
      <c r="N648">
        <v>4</v>
      </c>
      <c r="O648" t="str" cm="1">
        <f t="array" ref="O648">IF(ISBLANK(G648), "", VALUE(_xlfn.TEXTSPLIT(G648,":")))</f>
        <v/>
      </c>
      <c r="Q648" t="str" cm="1">
        <f t="array" ref="Q648">IF(ISBLANK(H648), "", VALUE(_xlfn.TEXTSPLIT(H648,":")))</f>
        <v/>
      </c>
      <c r="S648">
        <f t="shared" si="93"/>
        <v>32</v>
      </c>
      <c r="T648">
        <f t="shared" si="94"/>
        <v>2</v>
      </c>
      <c r="U648">
        <f t="shared" si="95"/>
        <v>4</v>
      </c>
      <c r="V648" t="str">
        <f t="shared" si="96"/>
        <v>:4O</v>
      </c>
      <c r="W648" t="str">
        <f t="shared" si="97"/>
        <v>32:2:4O</v>
      </c>
      <c r="X648" t="str">
        <f t="shared" si="98"/>
        <v>PG 32:2:4O</v>
      </c>
      <c r="Y648" t="str">
        <f t="shared" si="100"/>
        <v>PG</v>
      </c>
      <c r="Z648" t="s">
        <v>1815</v>
      </c>
      <c r="AA648" t="s">
        <v>2967</v>
      </c>
      <c r="AB648">
        <v>64500</v>
      </c>
      <c r="AC648">
        <v>67360</v>
      </c>
      <c r="AD648">
        <v>82201</v>
      </c>
      <c r="AE648">
        <v>34681</v>
      </c>
      <c r="AF648">
        <v>115962</v>
      </c>
      <c r="AG648">
        <v>77947</v>
      </c>
      <c r="AH648">
        <v>101285</v>
      </c>
      <c r="AI648">
        <v>132469</v>
      </c>
      <c r="AJ648">
        <v>58302</v>
      </c>
      <c r="AK648">
        <v>81313</v>
      </c>
      <c r="AL648">
        <v>70639</v>
      </c>
      <c r="AM648">
        <v>149434</v>
      </c>
    </row>
    <row r="649" spans="1:39" x14ac:dyDescent="0.3">
      <c r="A649" t="s">
        <v>3119</v>
      </c>
      <c r="B649" t="s">
        <v>4497</v>
      </c>
      <c r="C649" t="str">
        <f t="shared" si="92"/>
        <v>PG 15:0_20:4:3</v>
      </c>
      <c r="D649" t="str">
        <f t="shared" si="99"/>
        <v>15:0_20:4:3</v>
      </c>
      <c r="E649" t="str" cm="1">
        <f t="array" ref="E649:F649">_xlfn.TEXTSPLIT(D649,"_")</f>
        <v>15:0</v>
      </c>
      <c r="F649" t="str">
        <v>20:4:3</v>
      </c>
      <c r="I649" cm="1">
        <f t="array" ref="I649:J649">IF(ISBLANK(E649), "", VALUE(_xlfn.TEXTSPLIT(E649,":")))</f>
        <v>15</v>
      </c>
      <c r="J649">
        <v>0</v>
      </c>
      <c r="L649" cm="1">
        <f t="array" ref="L649:N649">IF(ISBLANK(F649), "", VALUE(_xlfn.TEXTSPLIT(F649,":")))</f>
        <v>20</v>
      </c>
      <c r="M649">
        <v>4</v>
      </c>
      <c r="N649">
        <v>3</v>
      </c>
      <c r="O649" t="str" cm="1">
        <f t="array" ref="O649">IF(ISBLANK(G649), "", VALUE(_xlfn.TEXTSPLIT(G649,":")))</f>
        <v/>
      </c>
      <c r="Q649" t="str" cm="1">
        <f t="array" ref="Q649">IF(ISBLANK(H649), "", VALUE(_xlfn.TEXTSPLIT(H649,":")))</f>
        <v/>
      </c>
      <c r="S649">
        <f t="shared" si="93"/>
        <v>35</v>
      </c>
      <c r="T649">
        <f t="shared" si="94"/>
        <v>4</v>
      </c>
      <c r="U649">
        <f t="shared" si="95"/>
        <v>3</v>
      </c>
      <c r="V649" t="str">
        <f t="shared" si="96"/>
        <v>:3O</v>
      </c>
      <c r="W649" t="str">
        <f t="shared" si="97"/>
        <v>35:4:3O</v>
      </c>
      <c r="X649" t="str">
        <f t="shared" si="98"/>
        <v>PG 35:4:3O</v>
      </c>
      <c r="Y649" t="str">
        <f t="shared" si="100"/>
        <v>PG</v>
      </c>
      <c r="Z649" t="s">
        <v>1815</v>
      </c>
      <c r="AA649" t="s">
        <v>3120</v>
      </c>
      <c r="AB649">
        <v>757762</v>
      </c>
      <c r="AC649">
        <v>382096</v>
      </c>
      <c r="AD649">
        <v>633155</v>
      </c>
      <c r="AE649">
        <v>699787</v>
      </c>
      <c r="AF649">
        <v>538311</v>
      </c>
      <c r="AG649">
        <v>534038</v>
      </c>
      <c r="AH649">
        <v>736637</v>
      </c>
      <c r="AI649">
        <v>429799</v>
      </c>
      <c r="AJ649">
        <v>589998</v>
      </c>
      <c r="AK649">
        <v>455918</v>
      </c>
      <c r="AL649">
        <v>515595</v>
      </c>
      <c r="AM649">
        <v>543663</v>
      </c>
    </row>
    <row r="650" spans="1:39" x14ac:dyDescent="0.3">
      <c r="A650" t="s">
        <v>3191</v>
      </c>
      <c r="B650" t="s">
        <v>4498</v>
      </c>
      <c r="C650" t="str">
        <f t="shared" si="92"/>
        <v>PG 14:1_22:6:3</v>
      </c>
      <c r="D650" t="str">
        <f t="shared" si="99"/>
        <v>14:1_22:6:3</v>
      </c>
      <c r="E650" t="str" cm="1">
        <f t="array" ref="E650:F650">_xlfn.TEXTSPLIT(D650,"_")</f>
        <v>14:1</v>
      </c>
      <c r="F650" t="str">
        <v>22:6:3</v>
      </c>
      <c r="I650" cm="1">
        <f t="array" ref="I650:J650">IF(ISBLANK(E650), "", VALUE(_xlfn.TEXTSPLIT(E650,":")))</f>
        <v>14</v>
      </c>
      <c r="J650">
        <v>1</v>
      </c>
      <c r="L650" cm="1">
        <f t="array" ref="L650:N650">IF(ISBLANK(F650), "", VALUE(_xlfn.TEXTSPLIT(F650,":")))</f>
        <v>22</v>
      </c>
      <c r="M650">
        <v>6</v>
      </c>
      <c r="N650">
        <v>3</v>
      </c>
      <c r="O650" t="str" cm="1">
        <f t="array" ref="O650">IF(ISBLANK(G650), "", VALUE(_xlfn.TEXTSPLIT(G650,":")))</f>
        <v/>
      </c>
      <c r="Q650" t="str" cm="1">
        <f t="array" ref="Q650">IF(ISBLANK(H650), "", VALUE(_xlfn.TEXTSPLIT(H650,":")))</f>
        <v/>
      </c>
      <c r="S650">
        <f t="shared" si="93"/>
        <v>36</v>
      </c>
      <c r="T650">
        <f t="shared" si="94"/>
        <v>7</v>
      </c>
      <c r="U650">
        <f t="shared" si="95"/>
        <v>3</v>
      </c>
      <c r="V650" t="str">
        <f t="shared" si="96"/>
        <v>:3O</v>
      </c>
      <c r="W650" t="str">
        <f t="shared" si="97"/>
        <v>36:7:3O</v>
      </c>
      <c r="X650" t="str">
        <f t="shared" si="98"/>
        <v>PG 36:7:3O</v>
      </c>
      <c r="Y650" t="str">
        <f t="shared" si="100"/>
        <v>PG</v>
      </c>
      <c r="Z650" t="s">
        <v>1815</v>
      </c>
      <c r="AA650" t="s">
        <v>3192</v>
      </c>
      <c r="AB650">
        <v>367568</v>
      </c>
      <c r="AC650">
        <v>438636</v>
      </c>
      <c r="AD650">
        <v>468722</v>
      </c>
      <c r="AE650">
        <v>325221</v>
      </c>
      <c r="AF650">
        <v>568214</v>
      </c>
      <c r="AG650">
        <v>552661</v>
      </c>
      <c r="AH650">
        <v>651899</v>
      </c>
      <c r="AI650">
        <v>772681</v>
      </c>
      <c r="AJ650">
        <v>596347</v>
      </c>
      <c r="AK650">
        <v>776344</v>
      </c>
      <c r="AL650">
        <v>592594</v>
      </c>
      <c r="AM650">
        <v>355867</v>
      </c>
    </row>
    <row r="651" spans="1:39" x14ac:dyDescent="0.3">
      <c r="A651" t="s">
        <v>3119</v>
      </c>
      <c r="B651" t="s">
        <v>4497</v>
      </c>
      <c r="C651" t="str">
        <f t="shared" si="92"/>
        <v>PG 15:0_20:4:3</v>
      </c>
      <c r="D651" t="str">
        <f t="shared" si="99"/>
        <v>15:0_20:4:3</v>
      </c>
      <c r="E651" t="str" cm="1">
        <f t="array" ref="E651:F651">_xlfn.TEXTSPLIT(D651,"_")</f>
        <v>15:0</v>
      </c>
      <c r="F651" t="str">
        <v>20:4:3</v>
      </c>
      <c r="I651" cm="1">
        <f t="array" ref="I651:J651">IF(ISBLANK(E651), "", VALUE(_xlfn.TEXTSPLIT(E651,":")))</f>
        <v>15</v>
      </c>
      <c r="J651">
        <v>0</v>
      </c>
      <c r="L651" cm="1">
        <f t="array" ref="L651:N651">IF(ISBLANK(F651), "", VALUE(_xlfn.TEXTSPLIT(F651,":")))</f>
        <v>20</v>
      </c>
      <c r="M651">
        <v>4</v>
      </c>
      <c r="N651">
        <v>3</v>
      </c>
      <c r="O651" t="str" cm="1">
        <f t="array" ref="O651">IF(ISBLANK(G651), "", VALUE(_xlfn.TEXTSPLIT(G651,":")))</f>
        <v/>
      </c>
      <c r="Q651" t="str" cm="1">
        <f t="array" ref="Q651">IF(ISBLANK(H651), "", VALUE(_xlfn.TEXTSPLIT(H651,":")))</f>
        <v/>
      </c>
      <c r="S651">
        <f t="shared" si="93"/>
        <v>35</v>
      </c>
      <c r="T651">
        <f t="shared" si="94"/>
        <v>4</v>
      </c>
      <c r="U651">
        <f t="shared" si="95"/>
        <v>3</v>
      </c>
      <c r="V651" t="str">
        <f t="shared" si="96"/>
        <v>:3O</v>
      </c>
      <c r="W651" t="str">
        <f t="shared" si="97"/>
        <v>35:4:3O</v>
      </c>
      <c r="X651" t="str">
        <f t="shared" si="98"/>
        <v>PG 35:4:3O</v>
      </c>
      <c r="Y651" t="str">
        <f t="shared" si="100"/>
        <v>PG</v>
      </c>
      <c r="Z651" t="s">
        <v>1815</v>
      </c>
      <c r="AA651" t="s">
        <v>3120</v>
      </c>
      <c r="AB651">
        <v>790206</v>
      </c>
      <c r="AC651">
        <v>759192</v>
      </c>
      <c r="AD651">
        <v>718066</v>
      </c>
      <c r="AE651">
        <v>544881</v>
      </c>
      <c r="AF651">
        <v>640425</v>
      </c>
      <c r="AG651">
        <v>485664</v>
      </c>
      <c r="AH651">
        <v>702004</v>
      </c>
      <c r="AI651">
        <v>655274</v>
      </c>
      <c r="AJ651">
        <v>797337</v>
      </c>
      <c r="AK651">
        <v>610784</v>
      </c>
      <c r="AL651">
        <v>657865</v>
      </c>
      <c r="AM651">
        <v>809789</v>
      </c>
    </row>
    <row r="652" spans="1:39" x14ac:dyDescent="0.3">
      <c r="A652" t="s">
        <v>3239</v>
      </c>
      <c r="B652" t="s">
        <v>4481</v>
      </c>
      <c r="C652" t="str">
        <f t="shared" si="92"/>
        <v>PG 14:0_22:4:4</v>
      </c>
      <c r="D652" t="str">
        <f t="shared" si="99"/>
        <v>14:0_22:4:4</v>
      </c>
      <c r="E652" t="str" cm="1">
        <f t="array" ref="E652:F652">_xlfn.TEXTSPLIT(D652,"_")</f>
        <v>14:0</v>
      </c>
      <c r="F652" t="str">
        <v>22:4:4</v>
      </c>
      <c r="I652" cm="1">
        <f t="array" ref="I652:J652">IF(ISBLANK(E652), "", VALUE(_xlfn.TEXTSPLIT(E652,":")))</f>
        <v>14</v>
      </c>
      <c r="J652">
        <v>0</v>
      </c>
      <c r="L652" cm="1">
        <f t="array" ref="L652:N652">IF(ISBLANK(F652), "", VALUE(_xlfn.TEXTSPLIT(F652,":")))</f>
        <v>22</v>
      </c>
      <c r="M652">
        <v>4</v>
      </c>
      <c r="N652">
        <v>4</v>
      </c>
      <c r="O652" t="str" cm="1">
        <f t="array" ref="O652">IF(ISBLANK(G652), "", VALUE(_xlfn.TEXTSPLIT(G652,":")))</f>
        <v/>
      </c>
      <c r="Q652" t="str" cm="1">
        <f t="array" ref="Q652">IF(ISBLANK(H652), "", VALUE(_xlfn.TEXTSPLIT(H652,":")))</f>
        <v/>
      </c>
      <c r="S652">
        <f t="shared" si="93"/>
        <v>36</v>
      </c>
      <c r="T652">
        <f t="shared" si="94"/>
        <v>4</v>
      </c>
      <c r="U652">
        <f t="shared" si="95"/>
        <v>4</v>
      </c>
      <c r="V652" t="str">
        <f t="shared" si="96"/>
        <v>:4O</v>
      </c>
      <c r="W652" t="str">
        <f t="shared" si="97"/>
        <v>36:4:4O</v>
      </c>
      <c r="X652" t="str">
        <f t="shared" si="98"/>
        <v>PG 36:4:4O</v>
      </c>
      <c r="Y652" t="str">
        <f t="shared" si="100"/>
        <v>PG</v>
      </c>
      <c r="Z652" t="s">
        <v>1815</v>
      </c>
      <c r="AA652" t="s">
        <v>3240</v>
      </c>
      <c r="AB652">
        <v>144296</v>
      </c>
      <c r="AC652">
        <v>175053</v>
      </c>
      <c r="AD652">
        <v>164048</v>
      </c>
      <c r="AE652">
        <v>232646</v>
      </c>
      <c r="AF652">
        <v>197040</v>
      </c>
      <c r="AG652">
        <v>144985</v>
      </c>
      <c r="AH652">
        <v>182809</v>
      </c>
      <c r="AI652">
        <v>184586</v>
      </c>
      <c r="AJ652">
        <v>164154</v>
      </c>
      <c r="AK652">
        <v>126286</v>
      </c>
      <c r="AL652">
        <v>203425</v>
      </c>
      <c r="AM652">
        <v>201237</v>
      </c>
    </row>
    <row r="653" spans="1:39" x14ac:dyDescent="0.3">
      <c r="A653" t="s">
        <v>3284</v>
      </c>
      <c r="B653" t="s">
        <v>4499</v>
      </c>
      <c r="C653" t="str">
        <f t="shared" si="92"/>
        <v>PG 15:1_22:6:3</v>
      </c>
      <c r="D653" t="str">
        <f t="shared" si="99"/>
        <v>15:1_22:6:3</v>
      </c>
      <c r="E653" t="str" cm="1">
        <f t="array" ref="E653:F653">_xlfn.TEXTSPLIT(D653,"_")</f>
        <v>15:1</v>
      </c>
      <c r="F653" t="str">
        <v>22:6:3</v>
      </c>
      <c r="I653" cm="1">
        <f t="array" ref="I653:J653">IF(ISBLANK(E653), "", VALUE(_xlfn.TEXTSPLIT(E653,":")))</f>
        <v>15</v>
      </c>
      <c r="J653">
        <v>1</v>
      </c>
      <c r="L653" cm="1">
        <f t="array" ref="L653:N653">IF(ISBLANK(F653), "", VALUE(_xlfn.TEXTSPLIT(F653,":")))</f>
        <v>22</v>
      </c>
      <c r="M653">
        <v>6</v>
      </c>
      <c r="N653">
        <v>3</v>
      </c>
      <c r="O653" t="str" cm="1">
        <f t="array" ref="O653">IF(ISBLANK(G653), "", VALUE(_xlfn.TEXTSPLIT(G653,":")))</f>
        <v/>
      </c>
      <c r="Q653" t="str" cm="1">
        <f t="array" ref="Q653">IF(ISBLANK(H653), "", VALUE(_xlfn.TEXTSPLIT(H653,":")))</f>
        <v/>
      </c>
      <c r="S653">
        <f t="shared" si="93"/>
        <v>37</v>
      </c>
      <c r="T653">
        <f t="shared" si="94"/>
        <v>7</v>
      </c>
      <c r="U653">
        <f t="shared" si="95"/>
        <v>3</v>
      </c>
      <c r="V653" t="str">
        <f t="shared" si="96"/>
        <v>:3O</v>
      </c>
      <c r="W653" t="str">
        <f t="shared" si="97"/>
        <v>37:7:3O</v>
      </c>
      <c r="X653" t="str">
        <f t="shared" si="98"/>
        <v>PG 37:7:3O</v>
      </c>
      <c r="Y653" t="str">
        <f t="shared" si="100"/>
        <v>PG</v>
      </c>
      <c r="Z653" t="s">
        <v>1815</v>
      </c>
      <c r="AA653" t="s">
        <v>3285</v>
      </c>
      <c r="AB653">
        <v>2673149</v>
      </c>
      <c r="AC653">
        <v>2398516</v>
      </c>
      <c r="AD653">
        <v>2642048</v>
      </c>
      <c r="AE653">
        <v>1713143</v>
      </c>
      <c r="AF653">
        <v>3007574</v>
      </c>
      <c r="AG653">
        <v>2565753</v>
      </c>
      <c r="AH653">
        <v>2621618</v>
      </c>
      <c r="AI653">
        <v>2800934</v>
      </c>
      <c r="AJ653">
        <v>2617635</v>
      </c>
      <c r="AK653">
        <v>2926132</v>
      </c>
      <c r="AL653">
        <v>2579353</v>
      </c>
      <c r="AM653">
        <v>1674586</v>
      </c>
    </row>
    <row r="654" spans="1:39" x14ac:dyDescent="0.3">
      <c r="A654" t="s">
        <v>3342</v>
      </c>
      <c r="B654" t="s">
        <v>4500</v>
      </c>
      <c r="C654" t="str">
        <f t="shared" si="92"/>
        <v>PG 16:1_22:6:3</v>
      </c>
      <c r="D654" t="str">
        <f t="shared" si="99"/>
        <v>16:1_22:6:3</v>
      </c>
      <c r="E654" t="str" cm="1">
        <f t="array" ref="E654:F654">_xlfn.TEXTSPLIT(D654,"_")</f>
        <v>16:1</v>
      </c>
      <c r="F654" t="str">
        <v>22:6:3</v>
      </c>
      <c r="I654" cm="1">
        <f t="array" ref="I654:J654">IF(ISBLANK(E654), "", VALUE(_xlfn.TEXTSPLIT(E654,":")))</f>
        <v>16</v>
      </c>
      <c r="J654">
        <v>1</v>
      </c>
      <c r="L654" cm="1">
        <f t="array" ref="L654:N654">IF(ISBLANK(F654), "", VALUE(_xlfn.TEXTSPLIT(F654,":")))</f>
        <v>22</v>
      </c>
      <c r="M654">
        <v>6</v>
      </c>
      <c r="N654">
        <v>3</v>
      </c>
      <c r="O654" t="str" cm="1">
        <f t="array" ref="O654">IF(ISBLANK(G654), "", VALUE(_xlfn.TEXTSPLIT(G654,":")))</f>
        <v/>
      </c>
      <c r="Q654" t="str" cm="1">
        <f t="array" ref="Q654">IF(ISBLANK(H654), "", VALUE(_xlfn.TEXTSPLIT(H654,":")))</f>
        <v/>
      </c>
      <c r="S654">
        <f t="shared" si="93"/>
        <v>38</v>
      </c>
      <c r="T654">
        <f t="shared" si="94"/>
        <v>7</v>
      </c>
      <c r="U654">
        <f t="shared" si="95"/>
        <v>3</v>
      </c>
      <c r="V654" t="str">
        <f t="shared" si="96"/>
        <v>:3O</v>
      </c>
      <c r="W654" t="str">
        <f t="shared" si="97"/>
        <v>38:7:3O</v>
      </c>
      <c r="X654" t="str">
        <f t="shared" si="98"/>
        <v>PG 38:7:3O</v>
      </c>
      <c r="Y654" t="str">
        <f t="shared" si="100"/>
        <v>PG</v>
      </c>
      <c r="Z654" t="s">
        <v>1815</v>
      </c>
      <c r="AA654" t="s">
        <v>3343</v>
      </c>
      <c r="AB654">
        <v>776810</v>
      </c>
      <c r="AC654">
        <v>637371</v>
      </c>
      <c r="AD654">
        <v>535730</v>
      </c>
      <c r="AE654">
        <v>376829</v>
      </c>
      <c r="AF654">
        <v>649099</v>
      </c>
      <c r="AG654">
        <v>773880</v>
      </c>
      <c r="AH654">
        <v>622051</v>
      </c>
      <c r="AI654">
        <v>727319</v>
      </c>
      <c r="AJ654">
        <v>658394</v>
      </c>
      <c r="AK654">
        <v>933858</v>
      </c>
      <c r="AL654">
        <v>682552</v>
      </c>
      <c r="AM654">
        <v>407670</v>
      </c>
    </row>
    <row r="655" spans="1:39" x14ac:dyDescent="0.3">
      <c r="A655" t="s">
        <v>1813</v>
      </c>
      <c r="B655" t="s">
        <v>4519</v>
      </c>
      <c r="C655" t="str">
        <f t="shared" si="92"/>
        <v>PG 9:0_18:1:2</v>
      </c>
      <c r="D655" t="str">
        <f t="shared" si="99"/>
        <v>9:0_18:1:2</v>
      </c>
      <c r="E655" t="str" cm="1">
        <f t="array" ref="E655:F655">_xlfn.TEXTSPLIT(D655,"_")</f>
        <v>9:0</v>
      </c>
      <c r="F655" t="str">
        <v>18:1:2</v>
      </c>
      <c r="I655" cm="1">
        <f t="array" ref="I655:J655">IF(ISBLANK(E655), "", VALUE(_xlfn.TEXTSPLIT(E655,":")))</f>
        <v>9</v>
      </c>
      <c r="J655">
        <v>0</v>
      </c>
      <c r="L655" cm="1">
        <f t="array" ref="L655:N655">IF(ISBLANK(F655), "", VALUE(_xlfn.TEXTSPLIT(F655,":")))</f>
        <v>18</v>
      </c>
      <c r="M655">
        <v>1</v>
      </c>
      <c r="N655">
        <v>2</v>
      </c>
      <c r="O655" t="str" cm="1">
        <f t="array" ref="O655">IF(ISBLANK(G655), "", VALUE(_xlfn.TEXTSPLIT(G655,":")))</f>
        <v/>
      </c>
      <c r="Q655" t="str" cm="1">
        <f t="array" ref="Q655">IF(ISBLANK(H655), "", VALUE(_xlfn.TEXTSPLIT(H655,":")))</f>
        <v/>
      </c>
      <c r="S655">
        <f t="shared" si="93"/>
        <v>27</v>
      </c>
      <c r="T655">
        <f t="shared" si="94"/>
        <v>1</v>
      </c>
      <c r="U655">
        <f t="shared" si="95"/>
        <v>2</v>
      </c>
      <c r="V655" t="str">
        <f t="shared" si="96"/>
        <v>:2O</v>
      </c>
      <c r="W655" t="str">
        <f t="shared" si="97"/>
        <v>27:1:2O</v>
      </c>
      <c r="X655" t="str">
        <f t="shared" si="98"/>
        <v>PG 27:1:2O</v>
      </c>
      <c r="Y655" t="str">
        <f t="shared" si="100"/>
        <v>PG</v>
      </c>
      <c r="Z655" t="s">
        <v>1815</v>
      </c>
      <c r="AA655" t="s">
        <v>1814</v>
      </c>
      <c r="AB655">
        <v>36822</v>
      </c>
      <c r="AC655">
        <v>9359</v>
      </c>
      <c r="AD655">
        <v>29231</v>
      </c>
      <c r="AE655">
        <v>12658</v>
      </c>
      <c r="AF655">
        <v>46075</v>
      </c>
      <c r="AG655">
        <v>51722</v>
      </c>
      <c r="AH655">
        <v>130172</v>
      </c>
      <c r="AI655">
        <v>109187</v>
      </c>
      <c r="AJ655">
        <v>141722</v>
      </c>
      <c r="AK655">
        <v>128389</v>
      </c>
      <c r="AL655">
        <v>224536</v>
      </c>
      <c r="AM655">
        <v>87663</v>
      </c>
    </row>
    <row r="656" spans="1:39" x14ac:dyDescent="0.3">
      <c r="A656" t="s">
        <v>2909</v>
      </c>
      <c r="B656" t="s">
        <v>4482</v>
      </c>
      <c r="C656" t="str">
        <f t="shared" si="92"/>
        <v>PG 12:0_20:5:4</v>
      </c>
      <c r="D656" t="str">
        <f t="shared" si="99"/>
        <v>12:0_20:5:4</v>
      </c>
      <c r="E656" t="str" cm="1">
        <f t="array" ref="E656:F656">_xlfn.TEXTSPLIT(D656,"_")</f>
        <v>12:0</v>
      </c>
      <c r="F656" t="str">
        <v>20:5:4</v>
      </c>
      <c r="I656" cm="1">
        <f t="array" ref="I656:J656">IF(ISBLANK(E656), "", VALUE(_xlfn.TEXTSPLIT(E656,":")))</f>
        <v>12</v>
      </c>
      <c r="J656">
        <v>0</v>
      </c>
      <c r="L656" cm="1">
        <f t="array" ref="L656:N656">IF(ISBLANK(F656), "", VALUE(_xlfn.TEXTSPLIT(F656,":")))</f>
        <v>20</v>
      </c>
      <c r="M656">
        <v>5</v>
      </c>
      <c r="N656">
        <v>4</v>
      </c>
      <c r="O656" t="str" cm="1">
        <f t="array" ref="O656">IF(ISBLANK(G656), "", VALUE(_xlfn.TEXTSPLIT(G656,":")))</f>
        <v/>
      </c>
      <c r="Q656" t="str" cm="1">
        <f t="array" ref="Q656">IF(ISBLANK(H656), "", VALUE(_xlfn.TEXTSPLIT(H656,":")))</f>
        <v/>
      </c>
      <c r="S656">
        <f t="shared" si="93"/>
        <v>32</v>
      </c>
      <c r="T656">
        <f t="shared" si="94"/>
        <v>5</v>
      </c>
      <c r="U656">
        <f t="shared" si="95"/>
        <v>4</v>
      </c>
      <c r="V656" t="str">
        <f t="shared" si="96"/>
        <v>:4O</v>
      </c>
      <c r="W656" t="str">
        <f t="shared" si="97"/>
        <v>32:5:4O</v>
      </c>
      <c r="X656" t="str">
        <f t="shared" si="98"/>
        <v>PG 32:5:4O</v>
      </c>
      <c r="Y656" t="str">
        <f t="shared" si="100"/>
        <v>PG</v>
      </c>
      <c r="Z656" t="s">
        <v>1815</v>
      </c>
      <c r="AA656" t="s">
        <v>2910</v>
      </c>
      <c r="AB656">
        <v>23294</v>
      </c>
      <c r="AC656">
        <v>60955</v>
      </c>
      <c r="AD656">
        <v>60700</v>
      </c>
      <c r="AE656">
        <v>98483</v>
      </c>
      <c r="AF656">
        <v>89371</v>
      </c>
      <c r="AG656">
        <v>38023</v>
      </c>
      <c r="AH656">
        <v>94702</v>
      </c>
      <c r="AI656">
        <v>47062</v>
      </c>
      <c r="AJ656">
        <v>113497</v>
      </c>
      <c r="AK656">
        <v>48211</v>
      </c>
      <c r="AL656">
        <v>107464</v>
      </c>
      <c r="AM656">
        <v>132719</v>
      </c>
    </row>
    <row r="657" spans="1:39" x14ac:dyDescent="0.3">
      <c r="A657" t="s">
        <v>3232</v>
      </c>
      <c r="B657" t="s">
        <v>4483</v>
      </c>
      <c r="C657" t="str">
        <f t="shared" si="92"/>
        <v>PG 15:0_20:5:4</v>
      </c>
      <c r="D657" t="str">
        <f t="shared" si="99"/>
        <v>15:0_20:5:4</v>
      </c>
      <c r="E657" t="str" cm="1">
        <f t="array" ref="E657:F657">_xlfn.TEXTSPLIT(D657,"_")</f>
        <v>15:0</v>
      </c>
      <c r="F657" t="str">
        <v>20:5:4</v>
      </c>
      <c r="I657" cm="1">
        <f t="array" ref="I657:J657">IF(ISBLANK(E657), "", VALUE(_xlfn.TEXTSPLIT(E657,":")))</f>
        <v>15</v>
      </c>
      <c r="J657">
        <v>0</v>
      </c>
      <c r="L657" cm="1">
        <f t="array" ref="L657:N657">IF(ISBLANK(F657), "", VALUE(_xlfn.TEXTSPLIT(F657,":")))</f>
        <v>20</v>
      </c>
      <c r="M657">
        <v>5</v>
      </c>
      <c r="N657">
        <v>4</v>
      </c>
      <c r="O657" t="str" cm="1">
        <f t="array" ref="O657">IF(ISBLANK(G657), "", VALUE(_xlfn.TEXTSPLIT(G657,":")))</f>
        <v/>
      </c>
      <c r="Q657" t="str" cm="1">
        <f t="array" ref="Q657">IF(ISBLANK(H657), "", VALUE(_xlfn.TEXTSPLIT(H657,":")))</f>
        <v/>
      </c>
      <c r="S657">
        <f t="shared" si="93"/>
        <v>35</v>
      </c>
      <c r="T657">
        <f t="shared" si="94"/>
        <v>5</v>
      </c>
      <c r="U657">
        <f t="shared" si="95"/>
        <v>4</v>
      </c>
      <c r="V657" t="str">
        <f t="shared" si="96"/>
        <v>:4O</v>
      </c>
      <c r="W657" t="str">
        <f t="shared" si="97"/>
        <v>35:5:4O</v>
      </c>
      <c r="X657" t="str">
        <f t="shared" si="98"/>
        <v>PG 35:5:4O</v>
      </c>
      <c r="Y657" t="str">
        <f t="shared" si="100"/>
        <v>PG</v>
      </c>
      <c r="Z657" t="s">
        <v>1815</v>
      </c>
      <c r="AA657" t="s">
        <v>3233</v>
      </c>
      <c r="AB657">
        <v>2814707</v>
      </c>
      <c r="AC657">
        <v>3977179</v>
      </c>
      <c r="AD657">
        <v>4474806</v>
      </c>
      <c r="AE657">
        <v>2741091</v>
      </c>
      <c r="AF657">
        <v>2719198</v>
      </c>
      <c r="AG657">
        <v>2792328</v>
      </c>
      <c r="AH657">
        <v>3223713</v>
      </c>
      <c r="AI657">
        <v>2917834</v>
      </c>
      <c r="AJ657">
        <v>2928552</v>
      </c>
      <c r="AK657">
        <v>1932131</v>
      </c>
      <c r="AL657">
        <v>2275185</v>
      </c>
      <c r="AM657">
        <v>2236454</v>
      </c>
    </row>
    <row r="658" spans="1:39" x14ac:dyDescent="0.3">
      <c r="A658" t="s">
        <v>3113</v>
      </c>
      <c r="B658" t="s">
        <v>4478</v>
      </c>
      <c r="C658" t="str">
        <f t="shared" si="92"/>
        <v>PG 14:0_20:5:4</v>
      </c>
      <c r="D658" t="str">
        <f t="shared" si="99"/>
        <v>14:0_20:5:4</v>
      </c>
      <c r="E658" t="str" cm="1">
        <f t="array" ref="E658:F658">_xlfn.TEXTSPLIT(D658,"_")</f>
        <v>14:0</v>
      </c>
      <c r="F658" t="str">
        <v>20:5:4</v>
      </c>
      <c r="I658" cm="1">
        <f t="array" ref="I658:J658">IF(ISBLANK(E658), "", VALUE(_xlfn.TEXTSPLIT(E658,":")))</f>
        <v>14</v>
      </c>
      <c r="J658">
        <v>0</v>
      </c>
      <c r="L658" cm="1">
        <f t="array" ref="L658:N658">IF(ISBLANK(F658), "", VALUE(_xlfn.TEXTSPLIT(F658,":")))</f>
        <v>20</v>
      </c>
      <c r="M658">
        <v>5</v>
      </c>
      <c r="N658">
        <v>4</v>
      </c>
      <c r="O658" t="str" cm="1">
        <f t="array" ref="O658">IF(ISBLANK(G658), "", VALUE(_xlfn.TEXTSPLIT(G658,":")))</f>
        <v/>
      </c>
      <c r="Q658" t="str" cm="1">
        <f t="array" ref="Q658">IF(ISBLANK(H658), "", VALUE(_xlfn.TEXTSPLIT(H658,":")))</f>
        <v/>
      </c>
      <c r="S658">
        <f t="shared" si="93"/>
        <v>34</v>
      </c>
      <c r="T658">
        <f t="shared" si="94"/>
        <v>5</v>
      </c>
      <c r="U658">
        <f t="shared" si="95"/>
        <v>4</v>
      </c>
      <c r="V658" t="str">
        <f t="shared" si="96"/>
        <v>:4O</v>
      </c>
      <c r="W658" t="str">
        <f t="shared" si="97"/>
        <v>34:5:4O</v>
      </c>
      <c r="X658" t="str">
        <f t="shared" si="98"/>
        <v>PG 34:5:4O</v>
      </c>
      <c r="Y658" t="str">
        <f t="shared" si="100"/>
        <v>PG</v>
      </c>
      <c r="Z658" t="s">
        <v>1815</v>
      </c>
      <c r="AA658" t="s">
        <v>3114</v>
      </c>
      <c r="AB658">
        <v>154275</v>
      </c>
      <c r="AC658">
        <v>217501</v>
      </c>
      <c r="AD658">
        <v>249578</v>
      </c>
      <c r="AE658">
        <v>192653</v>
      </c>
      <c r="AF658">
        <v>184819</v>
      </c>
      <c r="AG658">
        <v>237875</v>
      </c>
      <c r="AH658">
        <v>265219</v>
      </c>
      <c r="AI658">
        <v>254307</v>
      </c>
      <c r="AJ658">
        <v>225491</v>
      </c>
      <c r="AK658">
        <v>190903</v>
      </c>
      <c r="AL658">
        <v>213107</v>
      </c>
      <c r="AM658">
        <v>212036</v>
      </c>
    </row>
    <row r="659" spans="1:39" x14ac:dyDescent="0.3">
      <c r="A659" t="s">
        <v>3119</v>
      </c>
      <c r="B659" t="s">
        <v>4497</v>
      </c>
      <c r="C659" t="str">
        <f t="shared" si="92"/>
        <v>PG 15:0_20:4:3</v>
      </c>
      <c r="D659" t="str">
        <f t="shared" si="99"/>
        <v>15:0_20:4:3</v>
      </c>
      <c r="E659" t="str" cm="1">
        <f t="array" ref="E659:F659">_xlfn.TEXTSPLIT(D659,"_")</f>
        <v>15:0</v>
      </c>
      <c r="F659" t="str">
        <v>20:4:3</v>
      </c>
      <c r="I659" cm="1">
        <f t="array" ref="I659:J659">IF(ISBLANK(E659), "", VALUE(_xlfn.TEXTSPLIT(E659,":")))</f>
        <v>15</v>
      </c>
      <c r="J659">
        <v>0</v>
      </c>
      <c r="L659" cm="1">
        <f t="array" ref="L659:N659">IF(ISBLANK(F659), "", VALUE(_xlfn.TEXTSPLIT(F659,":")))</f>
        <v>20</v>
      </c>
      <c r="M659">
        <v>4</v>
      </c>
      <c r="N659">
        <v>3</v>
      </c>
      <c r="O659" t="str" cm="1">
        <f t="array" ref="O659">IF(ISBLANK(G659), "", VALUE(_xlfn.TEXTSPLIT(G659,":")))</f>
        <v/>
      </c>
      <c r="Q659" t="str" cm="1">
        <f t="array" ref="Q659">IF(ISBLANK(H659), "", VALUE(_xlfn.TEXTSPLIT(H659,":")))</f>
        <v/>
      </c>
      <c r="S659">
        <f t="shared" si="93"/>
        <v>35</v>
      </c>
      <c r="T659">
        <f t="shared" si="94"/>
        <v>4</v>
      </c>
      <c r="U659">
        <f t="shared" si="95"/>
        <v>3</v>
      </c>
      <c r="V659" t="str">
        <f t="shared" si="96"/>
        <v>:3O</v>
      </c>
      <c r="W659" t="str">
        <f t="shared" si="97"/>
        <v>35:4:3O</v>
      </c>
      <c r="X659" t="str">
        <f t="shared" si="98"/>
        <v>PG 35:4:3O</v>
      </c>
      <c r="Y659" t="str">
        <f t="shared" si="100"/>
        <v>PG</v>
      </c>
      <c r="Z659" t="s">
        <v>1815</v>
      </c>
      <c r="AA659" t="s">
        <v>3120</v>
      </c>
      <c r="AB659">
        <v>600017</v>
      </c>
      <c r="AC659">
        <v>556800</v>
      </c>
      <c r="AD659">
        <v>635163</v>
      </c>
      <c r="AE659">
        <v>723947</v>
      </c>
      <c r="AF659">
        <v>429462</v>
      </c>
      <c r="AG659">
        <v>617436</v>
      </c>
      <c r="AH659">
        <v>636293</v>
      </c>
      <c r="AI659">
        <v>278139</v>
      </c>
      <c r="AJ659">
        <v>617542</v>
      </c>
      <c r="AK659">
        <v>419538</v>
      </c>
      <c r="AL659">
        <v>579449</v>
      </c>
      <c r="AM659">
        <v>618438</v>
      </c>
    </row>
    <row r="660" spans="1:39" x14ac:dyDescent="0.3">
      <c r="A660" t="s">
        <v>2948</v>
      </c>
      <c r="B660" t="s">
        <v>4529</v>
      </c>
      <c r="C660" t="str">
        <f t="shared" si="92"/>
        <v>PG 14:1_22:6:1</v>
      </c>
      <c r="D660" t="str">
        <f t="shared" si="99"/>
        <v>14:1_22:6:1</v>
      </c>
      <c r="E660" t="str" cm="1">
        <f t="array" ref="E660:F660">_xlfn.TEXTSPLIT(D660,"_")</f>
        <v>14:1</v>
      </c>
      <c r="F660" t="str">
        <v>22:6:1</v>
      </c>
      <c r="I660" cm="1">
        <f t="array" ref="I660:J660">IF(ISBLANK(E660), "", VALUE(_xlfn.TEXTSPLIT(E660,":")))</f>
        <v>14</v>
      </c>
      <c r="J660">
        <v>1</v>
      </c>
      <c r="L660" cm="1">
        <f t="array" ref="L660:N660">IF(ISBLANK(F660), "", VALUE(_xlfn.TEXTSPLIT(F660,":")))</f>
        <v>22</v>
      </c>
      <c r="M660">
        <v>6</v>
      </c>
      <c r="N660">
        <v>1</v>
      </c>
      <c r="O660" t="str" cm="1">
        <f t="array" ref="O660">IF(ISBLANK(G660), "", VALUE(_xlfn.TEXTSPLIT(G660,":")))</f>
        <v/>
      </c>
      <c r="Q660" t="str" cm="1">
        <f t="array" ref="Q660">IF(ISBLANK(H660), "", VALUE(_xlfn.TEXTSPLIT(H660,":")))</f>
        <v/>
      </c>
      <c r="S660">
        <f t="shared" si="93"/>
        <v>36</v>
      </c>
      <c r="T660">
        <f t="shared" si="94"/>
        <v>7</v>
      </c>
      <c r="U660">
        <f t="shared" si="95"/>
        <v>1</v>
      </c>
      <c r="V660" t="str">
        <f t="shared" si="96"/>
        <v>:1O</v>
      </c>
      <c r="W660" t="str">
        <f t="shared" si="97"/>
        <v>36:7:1O</v>
      </c>
      <c r="X660" t="str">
        <f t="shared" si="98"/>
        <v>PG 36:7:1O</v>
      </c>
      <c r="Y660" t="str">
        <f t="shared" si="100"/>
        <v>PG</v>
      </c>
      <c r="Z660" t="s">
        <v>1815</v>
      </c>
      <c r="AA660" t="s">
        <v>2949</v>
      </c>
      <c r="AB660">
        <v>375569</v>
      </c>
      <c r="AC660">
        <v>372542</v>
      </c>
      <c r="AD660">
        <v>540510</v>
      </c>
      <c r="AE660">
        <v>529170</v>
      </c>
      <c r="AF660">
        <v>465793</v>
      </c>
      <c r="AG660">
        <v>387008</v>
      </c>
      <c r="AH660">
        <v>679268</v>
      </c>
      <c r="AI660">
        <v>570872</v>
      </c>
      <c r="AJ660">
        <v>427812</v>
      </c>
      <c r="AK660">
        <v>574657</v>
      </c>
      <c r="AL660">
        <v>686479</v>
      </c>
      <c r="AM660">
        <v>576338</v>
      </c>
    </row>
    <row r="661" spans="1:39" x14ac:dyDescent="0.3">
      <c r="A661" t="s">
        <v>2595</v>
      </c>
      <c r="B661" t="s">
        <v>4530</v>
      </c>
      <c r="C661" t="str">
        <f t="shared" si="92"/>
        <v>PG 8:0_24:0:1</v>
      </c>
      <c r="D661" t="str">
        <f t="shared" si="99"/>
        <v>8:0_24:0:1</v>
      </c>
      <c r="E661" t="str" cm="1">
        <f t="array" ref="E661:F661">_xlfn.TEXTSPLIT(D661,"_")</f>
        <v>8:0</v>
      </c>
      <c r="F661" t="str">
        <v>24:0:1</v>
      </c>
      <c r="I661" cm="1">
        <f t="array" ref="I661:J661">IF(ISBLANK(E661), "", VALUE(_xlfn.TEXTSPLIT(E661,":")))</f>
        <v>8</v>
      </c>
      <c r="J661">
        <v>0</v>
      </c>
      <c r="L661" cm="1">
        <f t="array" ref="L661:N661">IF(ISBLANK(F661), "", VALUE(_xlfn.TEXTSPLIT(F661,":")))</f>
        <v>24</v>
      </c>
      <c r="M661">
        <v>0</v>
      </c>
      <c r="N661">
        <v>1</v>
      </c>
      <c r="O661" t="str" cm="1">
        <f t="array" ref="O661">IF(ISBLANK(G661), "", VALUE(_xlfn.TEXTSPLIT(G661,":")))</f>
        <v/>
      </c>
      <c r="Q661" t="str" cm="1">
        <f t="array" ref="Q661">IF(ISBLANK(H661), "", VALUE(_xlfn.TEXTSPLIT(H661,":")))</f>
        <v/>
      </c>
      <c r="S661">
        <f t="shared" si="93"/>
        <v>32</v>
      </c>
      <c r="T661">
        <f t="shared" si="94"/>
        <v>0</v>
      </c>
      <c r="U661">
        <f t="shared" si="95"/>
        <v>1</v>
      </c>
      <c r="V661" t="str">
        <f t="shared" si="96"/>
        <v>:1O</v>
      </c>
      <c r="W661" t="str">
        <f t="shared" si="97"/>
        <v>32:0:1O</v>
      </c>
      <c r="X661" t="str">
        <f t="shared" si="98"/>
        <v>PG 32:0:1O</v>
      </c>
      <c r="Y661" t="str">
        <f t="shared" si="100"/>
        <v>PG</v>
      </c>
      <c r="Z661" t="s">
        <v>1815</v>
      </c>
      <c r="AA661" t="s">
        <v>2596</v>
      </c>
      <c r="AB661">
        <v>424568</v>
      </c>
      <c r="AC661">
        <v>528095</v>
      </c>
      <c r="AD661">
        <v>632908</v>
      </c>
      <c r="AE661">
        <v>460539</v>
      </c>
      <c r="AF661">
        <v>457963</v>
      </c>
      <c r="AG661">
        <v>596721</v>
      </c>
      <c r="AH661">
        <v>757238</v>
      </c>
      <c r="AI661">
        <v>579905</v>
      </c>
      <c r="AJ661">
        <v>618656</v>
      </c>
      <c r="AK661">
        <v>579277</v>
      </c>
      <c r="AL661">
        <v>637258</v>
      </c>
      <c r="AM661">
        <v>606883</v>
      </c>
    </row>
    <row r="662" spans="1:39" x14ac:dyDescent="0.3">
      <c r="A662" t="s">
        <v>2997</v>
      </c>
      <c r="B662" t="s">
        <v>4484</v>
      </c>
      <c r="C662" t="str">
        <f t="shared" si="92"/>
        <v>PG 14:0_18:1:4</v>
      </c>
      <c r="D662" t="str">
        <f t="shared" si="99"/>
        <v>14:0_18:1:4</v>
      </c>
      <c r="E662" t="str" cm="1">
        <f t="array" ref="E662:F662">_xlfn.TEXTSPLIT(D662,"_")</f>
        <v>14:0</v>
      </c>
      <c r="F662" t="str">
        <v>18:1:4</v>
      </c>
      <c r="I662" cm="1">
        <f t="array" ref="I662:J662">IF(ISBLANK(E662), "", VALUE(_xlfn.TEXTSPLIT(E662,":")))</f>
        <v>14</v>
      </c>
      <c r="J662">
        <v>0</v>
      </c>
      <c r="L662" cm="1">
        <f t="array" ref="L662:N662">IF(ISBLANK(F662), "", VALUE(_xlfn.TEXTSPLIT(F662,":")))</f>
        <v>18</v>
      </c>
      <c r="M662">
        <v>1</v>
      </c>
      <c r="N662">
        <v>4</v>
      </c>
      <c r="O662" t="str" cm="1">
        <f t="array" ref="O662">IF(ISBLANK(G662), "", VALUE(_xlfn.TEXTSPLIT(G662,":")))</f>
        <v/>
      </c>
      <c r="Q662" t="str" cm="1">
        <f t="array" ref="Q662">IF(ISBLANK(H662), "", VALUE(_xlfn.TEXTSPLIT(H662,":")))</f>
        <v/>
      </c>
      <c r="S662">
        <f t="shared" si="93"/>
        <v>32</v>
      </c>
      <c r="T662">
        <f t="shared" si="94"/>
        <v>1</v>
      </c>
      <c r="U662">
        <f t="shared" si="95"/>
        <v>4</v>
      </c>
      <c r="V662" t="str">
        <f t="shared" si="96"/>
        <v>:4O</v>
      </c>
      <c r="W662" t="str">
        <f t="shared" si="97"/>
        <v>32:1:4O</v>
      </c>
      <c r="X662" t="str">
        <f t="shared" si="98"/>
        <v>PG 32:1:4O</v>
      </c>
      <c r="Y662" t="str">
        <f t="shared" si="100"/>
        <v>PG</v>
      </c>
      <c r="Z662" t="s">
        <v>1815</v>
      </c>
      <c r="AA662" t="s">
        <v>2998</v>
      </c>
      <c r="AB662">
        <v>5200316</v>
      </c>
      <c r="AC662">
        <v>4899839</v>
      </c>
      <c r="AD662">
        <v>2402706</v>
      </c>
      <c r="AE662">
        <v>2665217</v>
      </c>
      <c r="AF662">
        <v>4640304</v>
      </c>
      <c r="AG662">
        <v>3678991</v>
      </c>
      <c r="AH662">
        <v>4799269</v>
      </c>
      <c r="AI662">
        <v>6716843</v>
      </c>
      <c r="AJ662">
        <v>5436092</v>
      </c>
      <c r="AK662">
        <v>5308417</v>
      </c>
      <c r="AL662">
        <v>5198541</v>
      </c>
      <c r="AM662">
        <v>3997100</v>
      </c>
    </row>
    <row r="663" spans="1:39" x14ac:dyDescent="0.3">
      <c r="A663" t="s">
        <v>3342</v>
      </c>
      <c r="B663" t="s">
        <v>4500</v>
      </c>
      <c r="C663" t="str">
        <f t="shared" si="92"/>
        <v>PG 16:1_22:6:3</v>
      </c>
      <c r="D663" t="str">
        <f t="shared" si="99"/>
        <v>16:1_22:6:3</v>
      </c>
      <c r="E663" t="str" cm="1">
        <f t="array" ref="E663:F663">_xlfn.TEXTSPLIT(D663,"_")</f>
        <v>16:1</v>
      </c>
      <c r="F663" t="str">
        <v>22:6:3</v>
      </c>
      <c r="I663" cm="1">
        <f t="array" ref="I663:J663">IF(ISBLANK(E663), "", VALUE(_xlfn.TEXTSPLIT(E663,":")))</f>
        <v>16</v>
      </c>
      <c r="J663">
        <v>1</v>
      </c>
      <c r="L663" cm="1">
        <f t="array" ref="L663:N663">IF(ISBLANK(F663), "", VALUE(_xlfn.TEXTSPLIT(F663,":")))</f>
        <v>22</v>
      </c>
      <c r="M663">
        <v>6</v>
      </c>
      <c r="N663">
        <v>3</v>
      </c>
      <c r="O663" t="str" cm="1">
        <f t="array" ref="O663">IF(ISBLANK(G663), "", VALUE(_xlfn.TEXTSPLIT(G663,":")))</f>
        <v/>
      </c>
      <c r="Q663" t="str" cm="1">
        <f t="array" ref="Q663">IF(ISBLANK(H663), "", VALUE(_xlfn.TEXTSPLIT(H663,":")))</f>
        <v/>
      </c>
      <c r="S663">
        <f t="shared" si="93"/>
        <v>38</v>
      </c>
      <c r="T663">
        <f t="shared" si="94"/>
        <v>7</v>
      </c>
      <c r="U663">
        <f t="shared" si="95"/>
        <v>3</v>
      </c>
      <c r="V663" t="str">
        <f t="shared" si="96"/>
        <v>:3O</v>
      </c>
      <c r="W663" t="str">
        <f t="shared" si="97"/>
        <v>38:7:3O</v>
      </c>
      <c r="X663" t="str">
        <f t="shared" si="98"/>
        <v>PG 38:7:3O</v>
      </c>
      <c r="Y663" t="str">
        <f t="shared" si="100"/>
        <v>PG</v>
      </c>
      <c r="Z663" t="s">
        <v>1815</v>
      </c>
      <c r="AA663" t="s">
        <v>3343</v>
      </c>
      <c r="AB663">
        <v>1224684</v>
      </c>
      <c r="AC663">
        <v>675403</v>
      </c>
      <c r="AD663">
        <v>519853</v>
      </c>
      <c r="AE663">
        <v>673077</v>
      </c>
      <c r="AF663">
        <v>1156921</v>
      </c>
      <c r="AG663">
        <v>1042460</v>
      </c>
      <c r="AH663">
        <v>890562</v>
      </c>
      <c r="AI663">
        <v>1075650</v>
      </c>
      <c r="AJ663">
        <v>1049448</v>
      </c>
      <c r="AK663">
        <v>873344</v>
      </c>
      <c r="AL663">
        <v>786577</v>
      </c>
      <c r="AM663">
        <v>383899</v>
      </c>
    </row>
    <row r="664" spans="1:39" x14ac:dyDescent="0.3">
      <c r="A664" t="s">
        <v>2779</v>
      </c>
      <c r="B664" t="s">
        <v>4485</v>
      </c>
      <c r="C664" t="str">
        <f t="shared" si="92"/>
        <v>PG 12:0_18:1:4</v>
      </c>
      <c r="D664" t="str">
        <f t="shared" si="99"/>
        <v>12:0_18:1:4</v>
      </c>
      <c r="E664" t="str" cm="1">
        <f t="array" ref="E664:F664">_xlfn.TEXTSPLIT(D664,"_")</f>
        <v>12:0</v>
      </c>
      <c r="F664" t="str">
        <v>18:1:4</v>
      </c>
      <c r="I664" cm="1">
        <f t="array" ref="I664:J664">IF(ISBLANK(E664), "", VALUE(_xlfn.TEXTSPLIT(E664,":")))</f>
        <v>12</v>
      </c>
      <c r="J664">
        <v>0</v>
      </c>
      <c r="L664" cm="1">
        <f t="array" ref="L664:N664">IF(ISBLANK(F664), "", VALUE(_xlfn.TEXTSPLIT(F664,":")))</f>
        <v>18</v>
      </c>
      <c r="M664">
        <v>1</v>
      </c>
      <c r="N664">
        <v>4</v>
      </c>
      <c r="O664" t="str" cm="1">
        <f t="array" ref="O664">IF(ISBLANK(G664), "", VALUE(_xlfn.TEXTSPLIT(G664,":")))</f>
        <v/>
      </c>
      <c r="Q664" t="str" cm="1">
        <f t="array" ref="Q664">IF(ISBLANK(H664), "", VALUE(_xlfn.TEXTSPLIT(H664,":")))</f>
        <v/>
      </c>
      <c r="S664">
        <f t="shared" si="93"/>
        <v>30</v>
      </c>
      <c r="T664">
        <f t="shared" si="94"/>
        <v>1</v>
      </c>
      <c r="U664">
        <f t="shared" si="95"/>
        <v>4</v>
      </c>
      <c r="V664" t="str">
        <f t="shared" si="96"/>
        <v>:4O</v>
      </c>
      <c r="W664" t="str">
        <f t="shared" si="97"/>
        <v>30:1:4O</v>
      </c>
      <c r="X664" t="str">
        <f t="shared" si="98"/>
        <v>PG 30:1:4O</v>
      </c>
      <c r="Y664" t="str">
        <f t="shared" si="100"/>
        <v>PG</v>
      </c>
      <c r="Z664" t="s">
        <v>1815</v>
      </c>
      <c r="AA664" t="s">
        <v>2780</v>
      </c>
      <c r="AB664">
        <v>298144</v>
      </c>
      <c r="AC664">
        <v>355736</v>
      </c>
      <c r="AD664">
        <v>134373</v>
      </c>
      <c r="AE664">
        <v>405919</v>
      </c>
      <c r="AF664">
        <v>568837</v>
      </c>
      <c r="AG664">
        <v>475387</v>
      </c>
      <c r="AH664">
        <v>850532</v>
      </c>
      <c r="AI664">
        <v>1166218</v>
      </c>
      <c r="AJ664">
        <v>950183</v>
      </c>
      <c r="AK664">
        <v>1147064</v>
      </c>
      <c r="AL664">
        <v>1121411</v>
      </c>
      <c r="AM664">
        <v>836599</v>
      </c>
    </row>
    <row r="665" spans="1:39" x14ac:dyDescent="0.3">
      <c r="A665" t="s">
        <v>2937</v>
      </c>
      <c r="B665" t="s">
        <v>4479</v>
      </c>
      <c r="C665" t="str">
        <f t="shared" ref="C665:C728" si="101">IF( ISNUMBER( SEARCH("w/o MS2",B665)), SUBSTITUTE(B665,"w/o MS2: ",""), " ")</f>
        <v>PG 12:0_20:4:4</v>
      </c>
      <c r="D665" t="str">
        <f t="shared" si="99"/>
        <v>12:0_20:4:4</v>
      </c>
      <c r="E665" t="str" cm="1">
        <f t="array" ref="E665:F665">_xlfn.TEXTSPLIT(D665,"_")</f>
        <v>12:0</v>
      </c>
      <c r="F665" t="str">
        <v>20:4:4</v>
      </c>
      <c r="I665" cm="1">
        <f t="array" ref="I665:J665">IF(ISBLANK(E665), "", VALUE(_xlfn.TEXTSPLIT(E665,":")))</f>
        <v>12</v>
      </c>
      <c r="J665">
        <v>0</v>
      </c>
      <c r="L665" cm="1">
        <f t="array" ref="L665:N665">IF(ISBLANK(F665), "", VALUE(_xlfn.TEXTSPLIT(F665,":")))</f>
        <v>20</v>
      </c>
      <c r="M665">
        <v>4</v>
      </c>
      <c r="N665">
        <v>4</v>
      </c>
      <c r="O665" t="str" cm="1">
        <f t="array" ref="O665">IF(ISBLANK(G665), "", VALUE(_xlfn.TEXTSPLIT(G665,":")))</f>
        <v/>
      </c>
      <c r="Q665" t="str" cm="1">
        <f t="array" ref="Q665">IF(ISBLANK(H665), "", VALUE(_xlfn.TEXTSPLIT(H665,":")))</f>
        <v/>
      </c>
      <c r="S665">
        <f t="shared" ref="S665:S728" si="102">SUM(I665,L665,O665,Q665)</f>
        <v>32</v>
      </c>
      <c r="T665">
        <f t="shared" ref="T665:T728" si="103">SUM(J665,M665,P665,R665)</f>
        <v>4</v>
      </c>
      <c r="U665">
        <f t="shared" ref="U665:U728" si="104">SUM(K665,N665)</f>
        <v>4</v>
      </c>
      <c r="V665" t="str">
        <f t="shared" ref="V665:V728" si="105">_xlfn.CONCAT(":",U665,"O")</f>
        <v>:4O</v>
      </c>
      <c r="W665" t="str">
        <f t="shared" ref="W665:W728" si="106">IF(ISNUMBER(S665),_xlfn.CONCAT(S665,":",T665,IF(U665&gt;0,V665,""),""))</f>
        <v>32:4:4O</v>
      </c>
      <c r="X665" t="str">
        <f t="shared" ref="X665:X728" si="107">IF(ISNUMBER(S665),_xlfn.CONCAT(Y665," ",W665), A665)</f>
        <v>PG 32:4:4O</v>
      </c>
      <c r="Y665" t="str">
        <f t="shared" si="100"/>
        <v>PG</v>
      </c>
      <c r="Z665" t="s">
        <v>1815</v>
      </c>
      <c r="AA665" t="s">
        <v>2938</v>
      </c>
      <c r="AB665">
        <v>275246</v>
      </c>
      <c r="AC665">
        <v>299927</v>
      </c>
      <c r="AD665">
        <v>272928</v>
      </c>
      <c r="AE665">
        <v>224144</v>
      </c>
      <c r="AF665">
        <v>267739</v>
      </c>
      <c r="AG665">
        <v>285577</v>
      </c>
      <c r="AH665">
        <v>309866</v>
      </c>
      <c r="AI665">
        <v>335841</v>
      </c>
      <c r="AJ665">
        <v>324795</v>
      </c>
      <c r="AK665">
        <v>469019</v>
      </c>
      <c r="AL665">
        <v>391477</v>
      </c>
      <c r="AM665">
        <v>314261</v>
      </c>
    </row>
    <row r="666" spans="1:39" x14ac:dyDescent="0.3">
      <c r="A666" t="s">
        <v>2997</v>
      </c>
      <c r="B666" t="s">
        <v>4484</v>
      </c>
      <c r="C666" t="str">
        <f t="shared" si="101"/>
        <v>PG 14:0_18:1:4</v>
      </c>
      <c r="D666" t="str">
        <f t="shared" si="99"/>
        <v>14:0_18:1:4</v>
      </c>
      <c r="E666" t="str" cm="1">
        <f t="array" ref="E666:F666">_xlfn.TEXTSPLIT(D666,"_")</f>
        <v>14:0</v>
      </c>
      <c r="F666" t="str">
        <v>18:1:4</v>
      </c>
      <c r="I666" cm="1">
        <f t="array" ref="I666:J666">IF(ISBLANK(E666), "", VALUE(_xlfn.TEXTSPLIT(E666,":")))</f>
        <v>14</v>
      </c>
      <c r="J666">
        <v>0</v>
      </c>
      <c r="L666" cm="1">
        <f t="array" ref="L666:N666">IF(ISBLANK(F666), "", VALUE(_xlfn.TEXTSPLIT(F666,":")))</f>
        <v>18</v>
      </c>
      <c r="M666">
        <v>1</v>
      </c>
      <c r="N666">
        <v>4</v>
      </c>
      <c r="O666" t="str" cm="1">
        <f t="array" ref="O666">IF(ISBLANK(G666), "", VALUE(_xlfn.TEXTSPLIT(G666,":")))</f>
        <v/>
      </c>
      <c r="Q666" t="str" cm="1">
        <f t="array" ref="Q666">IF(ISBLANK(H666), "", VALUE(_xlfn.TEXTSPLIT(H666,":")))</f>
        <v/>
      </c>
      <c r="S666">
        <f t="shared" si="102"/>
        <v>32</v>
      </c>
      <c r="T666">
        <f t="shared" si="103"/>
        <v>1</v>
      </c>
      <c r="U666">
        <f t="shared" si="104"/>
        <v>4</v>
      </c>
      <c r="V666" t="str">
        <f t="shared" si="105"/>
        <v>:4O</v>
      </c>
      <c r="W666" t="str">
        <f t="shared" si="106"/>
        <v>32:1:4O</v>
      </c>
      <c r="X666" t="str">
        <f t="shared" si="107"/>
        <v>PG 32:1:4O</v>
      </c>
      <c r="Y666" t="str">
        <f t="shared" si="100"/>
        <v>PG</v>
      </c>
      <c r="Z666" t="s">
        <v>1815</v>
      </c>
      <c r="AA666" t="s">
        <v>2998</v>
      </c>
      <c r="AB666">
        <v>1314786</v>
      </c>
      <c r="AC666">
        <v>1078549</v>
      </c>
      <c r="AD666">
        <v>553647</v>
      </c>
      <c r="AE666">
        <v>1055391</v>
      </c>
      <c r="AF666">
        <v>1407420</v>
      </c>
      <c r="AG666">
        <v>1180241</v>
      </c>
      <c r="AH666">
        <v>1624507</v>
      </c>
      <c r="AI666">
        <v>1997304</v>
      </c>
      <c r="AJ666">
        <v>1754491</v>
      </c>
      <c r="AK666">
        <v>1808230</v>
      </c>
      <c r="AL666">
        <v>1907064</v>
      </c>
      <c r="AM666">
        <v>1433985</v>
      </c>
    </row>
    <row r="667" spans="1:39" x14ac:dyDescent="0.3">
      <c r="A667" t="s">
        <v>3191</v>
      </c>
      <c r="B667" t="s">
        <v>4498</v>
      </c>
      <c r="C667" t="str">
        <f t="shared" si="101"/>
        <v>PG 14:1_22:6:3</v>
      </c>
      <c r="D667" t="str">
        <f t="shared" si="99"/>
        <v>14:1_22:6:3</v>
      </c>
      <c r="E667" t="str" cm="1">
        <f t="array" ref="E667:F667">_xlfn.TEXTSPLIT(D667,"_")</f>
        <v>14:1</v>
      </c>
      <c r="F667" t="str">
        <v>22:6:3</v>
      </c>
      <c r="I667" cm="1">
        <f t="array" ref="I667:J667">IF(ISBLANK(E667), "", VALUE(_xlfn.TEXTSPLIT(E667,":")))</f>
        <v>14</v>
      </c>
      <c r="J667">
        <v>1</v>
      </c>
      <c r="L667" cm="1">
        <f t="array" ref="L667:N667">IF(ISBLANK(F667), "", VALUE(_xlfn.TEXTSPLIT(F667,":")))</f>
        <v>22</v>
      </c>
      <c r="M667">
        <v>6</v>
      </c>
      <c r="N667">
        <v>3</v>
      </c>
      <c r="O667" t="str" cm="1">
        <f t="array" ref="O667">IF(ISBLANK(G667), "", VALUE(_xlfn.TEXTSPLIT(G667,":")))</f>
        <v/>
      </c>
      <c r="Q667" t="str" cm="1">
        <f t="array" ref="Q667">IF(ISBLANK(H667), "", VALUE(_xlfn.TEXTSPLIT(H667,":")))</f>
        <v/>
      </c>
      <c r="S667">
        <f t="shared" si="102"/>
        <v>36</v>
      </c>
      <c r="T667">
        <f t="shared" si="103"/>
        <v>7</v>
      </c>
      <c r="U667">
        <f t="shared" si="104"/>
        <v>3</v>
      </c>
      <c r="V667" t="str">
        <f t="shared" si="105"/>
        <v>:3O</v>
      </c>
      <c r="W667" t="str">
        <f t="shared" si="106"/>
        <v>36:7:3O</v>
      </c>
      <c r="X667" t="str">
        <f t="shared" si="107"/>
        <v>PG 36:7:3O</v>
      </c>
      <c r="Y667" t="str">
        <f t="shared" si="100"/>
        <v>PG</v>
      </c>
      <c r="Z667" t="s">
        <v>1815</v>
      </c>
      <c r="AA667" t="s">
        <v>3192</v>
      </c>
      <c r="AB667">
        <v>565260</v>
      </c>
      <c r="AC667">
        <v>678415</v>
      </c>
      <c r="AD667">
        <v>595647</v>
      </c>
      <c r="AE667">
        <v>384076</v>
      </c>
      <c r="AF667">
        <v>704460</v>
      </c>
      <c r="AG667">
        <v>517885</v>
      </c>
      <c r="AH667">
        <v>663660</v>
      </c>
      <c r="AI667">
        <v>768066</v>
      </c>
      <c r="AJ667">
        <v>644029</v>
      </c>
      <c r="AK667">
        <v>522184</v>
      </c>
      <c r="AL667">
        <v>577796</v>
      </c>
      <c r="AM667">
        <v>419030</v>
      </c>
    </row>
    <row r="668" spans="1:39" x14ac:dyDescent="0.3">
      <c r="A668" t="s">
        <v>2779</v>
      </c>
      <c r="B668" t="s">
        <v>4485</v>
      </c>
      <c r="C668" t="str">
        <f t="shared" si="101"/>
        <v>PG 12:0_18:1:4</v>
      </c>
      <c r="D668" t="str">
        <f t="shared" si="99"/>
        <v>12:0_18:1:4</v>
      </c>
      <c r="E668" t="str" cm="1">
        <f t="array" ref="E668:F668">_xlfn.TEXTSPLIT(D668,"_")</f>
        <v>12:0</v>
      </c>
      <c r="F668" t="str">
        <v>18:1:4</v>
      </c>
      <c r="I668" cm="1">
        <f t="array" ref="I668:J668">IF(ISBLANK(E668), "", VALUE(_xlfn.TEXTSPLIT(E668,":")))</f>
        <v>12</v>
      </c>
      <c r="J668">
        <v>0</v>
      </c>
      <c r="L668" cm="1">
        <f t="array" ref="L668:N668">IF(ISBLANK(F668), "", VALUE(_xlfn.TEXTSPLIT(F668,":")))</f>
        <v>18</v>
      </c>
      <c r="M668">
        <v>1</v>
      </c>
      <c r="N668">
        <v>4</v>
      </c>
      <c r="O668" t="str" cm="1">
        <f t="array" ref="O668">IF(ISBLANK(G668), "", VALUE(_xlfn.TEXTSPLIT(G668,":")))</f>
        <v/>
      </c>
      <c r="Q668" t="str" cm="1">
        <f t="array" ref="Q668">IF(ISBLANK(H668), "", VALUE(_xlfn.TEXTSPLIT(H668,":")))</f>
        <v/>
      </c>
      <c r="S668">
        <f t="shared" si="102"/>
        <v>30</v>
      </c>
      <c r="T668">
        <f t="shared" si="103"/>
        <v>1</v>
      </c>
      <c r="U668">
        <f t="shared" si="104"/>
        <v>4</v>
      </c>
      <c r="V668" t="str">
        <f t="shared" si="105"/>
        <v>:4O</v>
      </c>
      <c r="W668" t="str">
        <f t="shared" si="106"/>
        <v>30:1:4O</v>
      </c>
      <c r="X668" t="str">
        <f t="shared" si="107"/>
        <v>PG 30:1:4O</v>
      </c>
      <c r="Y668" t="str">
        <f t="shared" si="100"/>
        <v>PG</v>
      </c>
      <c r="Z668" t="s">
        <v>1815</v>
      </c>
      <c r="AA668" t="s">
        <v>2780</v>
      </c>
      <c r="AB668">
        <v>86897</v>
      </c>
      <c r="AC668">
        <v>41949</v>
      </c>
      <c r="AD668">
        <v>0</v>
      </c>
      <c r="AE668">
        <v>22959</v>
      </c>
      <c r="AF668">
        <v>58060</v>
      </c>
      <c r="AG668">
        <v>24996</v>
      </c>
      <c r="AH668">
        <v>122666</v>
      </c>
      <c r="AI668">
        <v>293324</v>
      </c>
      <c r="AJ668">
        <v>171827</v>
      </c>
      <c r="AK668">
        <v>141826</v>
      </c>
      <c r="AL668">
        <v>69990</v>
      </c>
      <c r="AM668">
        <v>71648</v>
      </c>
    </row>
    <row r="669" spans="1:39" x14ac:dyDescent="0.3">
      <c r="A669" t="s">
        <v>3232</v>
      </c>
      <c r="B669" t="s">
        <v>4483</v>
      </c>
      <c r="C669" t="str">
        <f t="shared" si="101"/>
        <v>PG 15:0_20:5:4</v>
      </c>
      <c r="D669" t="str">
        <f t="shared" si="99"/>
        <v>15:0_20:5:4</v>
      </c>
      <c r="E669" t="str" cm="1">
        <f t="array" ref="E669:F669">_xlfn.TEXTSPLIT(D669,"_")</f>
        <v>15:0</v>
      </c>
      <c r="F669" t="str">
        <v>20:5:4</v>
      </c>
      <c r="I669" cm="1">
        <f t="array" ref="I669:J669">IF(ISBLANK(E669), "", VALUE(_xlfn.TEXTSPLIT(E669,":")))</f>
        <v>15</v>
      </c>
      <c r="J669">
        <v>0</v>
      </c>
      <c r="L669" cm="1">
        <f t="array" ref="L669:N669">IF(ISBLANK(F669), "", VALUE(_xlfn.TEXTSPLIT(F669,":")))</f>
        <v>20</v>
      </c>
      <c r="M669">
        <v>5</v>
      </c>
      <c r="N669">
        <v>4</v>
      </c>
      <c r="O669" t="str" cm="1">
        <f t="array" ref="O669">IF(ISBLANK(G669), "", VALUE(_xlfn.TEXTSPLIT(G669,":")))</f>
        <v/>
      </c>
      <c r="Q669" t="str" cm="1">
        <f t="array" ref="Q669">IF(ISBLANK(H669), "", VALUE(_xlfn.TEXTSPLIT(H669,":")))</f>
        <v/>
      </c>
      <c r="S669">
        <f t="shared" si="102"/>
        <v>35</v>
      </c>
      <c r="T669">
        <f t="shared" si="103"/>
        <v>5</v>
      </c>
      <c r="U669">
        <f t="shared" si="104"/>
        <v>4</v>
      </c>
      <c r="V669" t="str">
        <f t="shared" si="105"/>
        <v>:4O</v>
      </c>
      <c r="W669" t="str">
        <f t="shared" si="106"/>
        <v>35:5:4O</v>
      </c>
      <c r="X669" t="str">
        <f t="shared" si="107"/>
        <v>PG 35:5:4O</v>
      </c>
      <c r="Y669" t="str">
        <f t="shared" si="100"/>
        <v>PG</v>
      </c>
      <c r="Z669" t="s">
        <v>1815</v>
      </c>
      <c r="AA669" t="s">
        <v>3233</v>
      </c>
      <c r="AB669">
        <v>1261785</v>
      </c>
      <c r="AC669">
        <v>1199978</v>
      </c>
      <c r="AD669">
        <v>1433554</v>
      </c>
      <c r="AE669">
        <v>1320246</v>
      </c>
      <c r="AF669">
        <v>1156925</v>
      </c>
      <c r="AG669">
        <v>1429879</v>
      </c>
      <c r="AH669">
        <v>1229593</v>
      </c>
      <c r="AI669">
        <v>1114974</v>
      </c>
      <c r="AJ669">
        <v>1009807</v>
      </c>
      <c r="AK669">
        <v>878187</v>
      </c>
      <c r="AL669">
        <v>963330</v>
      </c>
      <c r="AM669">
        <v>899167</v>
      </c>
    </row>
    <row r="670" spans="1:39" x14ac:dyDescent="0.3">
      <c r="A670" t="s">
        <v>2738</v>
      </c>
      <c r="B670" t="s">
        <v>4501</v>
      </c>
      <c r="C670" t="str">
        <f t="shared" si="101"/>
        <v>PG 15:0_16:2:3</v>
      </c>
      <c r="D670" t="str">
        <f t="shared" si="99"/>
        <v>15:0_16:2:3</v>
      </c>
      <c r="E670" t="str" cm="1">
        <f t="array" ref="E670:F670">_xlfn.TEXTSPLIT(D670,"_")</f>
        <v>15:0</v>
      </c>
      <c r="F670" t="str">
        <v>16:2:3</v>
      </c>
      <c r="I670" cm="1">
        <f t="array" ref="I670:J670">IF(ISBLANK(E670), "", VALUE(_xlfn.TEXTSPLIT(E670,":")))</f>
        <v>15</v>
      </c>
      <c r="J670">
        <v>0</v>
      </c>
      <c r="L670" cm="1">
        <f t="array" ref="L670:N670">IF(ISBLANK(F670), "", VALUE(_xlfn.TEXTSPLIT(F670,":")))</f>
        <v>16</v>
      </c>
      <c r="M670">
        <v>2</v>
      </c>
      <c r="N670">
        <v>3</v>
      </c>
      <c r="O670" t="str" cm="1">
        <f t="array" ref="O670">IF(ISBLANK(G670), "", VALUE(_xlfn.TEXTSPLIT(G670,":")))</f>
        <v/>
      </c>
      <c r="Q670" t="str" cm="1">
        <f t="array" ref="Q670">IF(ISBLANK(H670), "", VALUE(_xlfn.TEXTSPLIT(H670,":")))</f>
        <v/>
      </c>
      <c r="S670">
        <f t="shared" si="102"/>
        <v>31</v>
      </c>
      <c r="T670">
        <f t="shared" si="103"/>
        <v>2</v>
      </c>
      <c r="U670">
        <f t="shared" si="104"/>
        <v>3</v>
      </c>
      <c r="V670" t="str">
        <f t="shared" si="105"/>
        <v>:3O</v>
      </c>
      <c r="W670" t="str">
        <f t="shared" si="106"/>
        <v>31:2:3O</v>
      </c>
      <c r="X670" t="str">
        <f t="shared" si="107"/>
        <v>PG 31:2:3O</v>
      </c>
      <c r="Y670" t="str">
        <f t="shared" si="100"/>
        <v>PG</v>
      </c>
      <c r="Z670" t="s">
        <v>1815</v>
      </c>
      <c r="AA670" t="s">
        <v>2739</v>
      </c>
      <c r="AB670">
        <v>35758</v>
      </c>
      <c r="AC670">
        <v>319742</v>
      </c>
      <c r="AD670">
        <v>167715</v>
      </c>
      <c r="AE670">
        <v>0</v>
      </c>
      <c r="AF670">
        <v>82161</v>
      </c>
      <c r="AG670">
        <v>0</v>
      </c>
      <c r="AH670">
        <v>274145</v>
      </c>
      <c r="AI670">
        <v>400525</v>
      </c>
      <c r="AJ670">
        <v>422824</v>
      </c>
      <c r="AK670">
        <v>379368</v>
      </c>
      <c r="AL670">
        <v>581536</v>
      </c>
      <c r="AM670">
        <v>280480</v>
      </c>
    </row>
    <row r="671" spans="1:39" x14ac:dyDescent="0.3">
      <c r="A671" t="s">
        <v>3191</v>
      </c>
      <c r="B671" t="s">
        <v>4498</v>
      </c>
      <c r="C671" t="str">
        <f t="shared" si="101"/>
        <v>PG 14:1_22:6:3</v>
      </c>
      <c r="D671" t="str">
        <f t="shared" si="99"/>
        <v>14:1_22:6:3</v>
      </c>
      <c r="E671" t="str" cm="1">
        <f t="array" ref="E671:F671">_xlfn.TEXTSPLIT(D671,"_")</f>
        <v>14:1</v>
      </c>
      <c r="F671" t="str">
        <v>22:6:3</v>
      </c>
      <c r="I671" cm="1">
        <f t="array" ref="I671:J671">IF(ISBLANK(E671), "", VALUE(_xlfn.TEXTSPLIT(E671,":")))</f>
        <v>14</v>
      </c>
      <c r="J671">
        <v>1</v>
      </c>
      <c r="L671" cm="1">
        <f t="array" ref="L671:N671">IF(ISBLANK(F671), "", VALUE(_xlfn.TEXTSPLIT(F671,":")))</f>
        <v>22</v>
      </c>
      <c r="M671">
        <v>6</v>
      </c>
      <c r="N671">
        <v>3</v>
      </c>
      <c r="O671" t="str" cm="1">
        <f t="array" ref="O671">IF(ISBLANK(G671), "", VALUE(_xlfn.TEXTSPLIT(G671,":")))</f>
        <v/>
      </c>
      <c r="Q671" t="str" cm="1">
        <f t="array" ref="Q671">IF(ISBLANK(H671), "", VALUE(_xlfn.TEXTSPLIT(H671,":")))</f>
        <v/>
      </c>
      <c r="S671">
        <f t="shared" si="102"/>
        <v>36</v>
      </c>
      <c r="T671">
        <f t="shared" si="103"/>
        <v>7</v>
      </c>
      <c r="U671">
        <f t="shared" si="104"/>
        <v>3</v>
      </c>
      <c r="V671" t="str">
        <f t="shared" si="105"/>
        <v>:3O</v>
      </c>
      <c r="W671" t="str">
        <f t="shared" si="106"/>
        <v>36:7:3O</v>
      </c>
      <c r="X671" t="str">
        <f t="shared" si="107"/>
        <v>PG 36:7:3O</v>
      </c>
      <c r="Y671" t="str">
        <f t="shared" si="100"/>
        <v>PG</v>
      </c>
      <c r="Z671" t="s">
        <v>1815</v>
      </c>
      <c r="AA671" t="s">
        <v>3192</v>
      </c>
      <c r="AB671">
        <v>2611988</v>
      </c>
      <c r="AC671">
        <v>2517346</v>
      </c>
      <c r="AD671">
        <v>2791649</v>
      </c>
      <c r="AE671">
        <v>2148218</v>
      </c>
      <c r="AF671">
        <v>3035093</v>
      </c>
      <c r="AG671">
        <v>2876250</v>
      </c>
      <c r="AH671">
        <v>2991036</v>
      </c>
      <c r="AI671">
        <v>3137495</v>
      </c>
      <c r="AJ671">
        <v>3099562</v>
      </c>
      <c r="AK671">
        <v>2943453</v>
      </c>
      <c r="AL671">
        <v>2802466</v>
      </c>
      <c r="AM671">
        <v>1620621</v>
      </c>
    </row>
    <row r="672" spans="1:39" x14ac:dyDescent="0.3">
      <c r="A672" t="s">
        <v>3003</v>
      </c>
      <c r="B672" t="s">
        <v>4520</v>
      </c>
      <c r="C672" t="str">
        <f t="shared" si="101"/>
        <v>PG 15:0_20:5:2</v>
      </c>
      <c r="D672" t="str">
        <f t="shared" si="99"/>
        <v>15:0_20:5:2</v>
      </c>
      <c r="E672" t="str" cm="1">
        <f t="array" ref="E672:F672">_xlfn.TEXTSPLIT(D672,"_")</f>
        <v>15:0</v>
      </c>
      <c r="F672" t="str">
        <v>20:5:2</v>
      </c>
      <c r="I672" cm="1">
        <f t="array" ref="I672:J672">IF(ISBLANK(E672), "", VALUE(_xlfn.TEXTSPLIT(E672,":")))</f>
        <v>15</v>
      </c>
      <c r="J672">
        <v>0</v>
      </c>
      <c r="L672" cm="1">
        <f t="array" ref="L672:N672">IF(ISBLANK(F672), "", VALUE(_xlfn.TEXTSPLIT(F672,":")))</f>
        <v>20</v>
      </c>
      <c r="M672">
        <v>5</v>
      </c>
      <c r="N672">
        <v>2</v>
      </c>
      <c r="O672" t="str" cm="1">
        <f t="array" ref="O672">IF(ISBLANK(G672), "", VALUE(_xlfn.TEXTSPLIT(G672,":")))</f>
        <v/>
      </c>
      <c r="Q672" t="str" cm="1">
        <f t="array" ref="Q672">IF(ISBLANK(H672), "", VALUE(_xlfn.TEXTSPLIT(H672,":")))</f>
        <v/>
      </c>
      <c r="S672">
        <f t="shared" si="102"/>
        <v>35</v>
      </c>
      <c r="T672">
        <f t="shared" si="103"/>
        <v>5</v>
      </c>
      <c r="U672">
        <f t="shared" si="104"/>
        <v>2</v>
      </c>
      <c r="V672" t="str">
        <f t="shared" si="105"/>
        <v>:2O</v>
      </c>
      <c r="W672" t="str">
        <f t="shared" si="106"/>
        <v>35:5:2O</v>
      </c>
      <c r="X672" t="str">
        <f t="shared" si="107"/>
        <v>PG 35:5:2O</v>
      </c>
      <c r="Y672" t="str">
        <f t="shared" si="100"/>
        <v>PG</v>
      </c>
      <c r="Z672" t="s">
        <v>1815</v>
      </c>
      <c r="AA672" t="s">
        <v>3004</v>
      </c>
      <c r="AB672">
        <v>0</v>
      </c>
      <c r="AC672">
        <v>15626</v>
      </c>
      <c r="AD672">
        <v>0</v>
      </c>
      <c r="AE672">
        <v>11862</v>
      </c>
      <c r="AF672">
        <v>0</v>
      </c>
      <c r="AG672">
        <v>0</v>
      </c>
      <c r="AH672">
        <v>38357</v>
      </c>
      <c r="AI672">
        <v>56009</v>
      </c>
      <c r="AJ672">
        <v>46666</v>
      </c>
      <c r="AK672">
        <v>50380</v>
      </c>
      <c r="AL672">
        <v>126258</v>
      </c>
      <c r="AM672">
        <v>85455</v>
      </c>
    </row>
    <row r="673" spans="1:39" x14ac:dyDescent="0.3">
      <c r="A673" t="s">
        <v>3069</v>
      </c>
      <c r="B673" t="s">
        <v>4486</v>
      </c>
      <c r="C673" t="str">
        <f t="shared" si="101"/>
        <v>PG 15:0_18:2:4</v>
      </c>
      <c r="D673" t="str">
        <f t="shared" si="99"/>
        <v>15:0_18:2:4</v>
      </c>
      <c r="E673" t="str" cm="1">
        <f t="array" ref="E673:F673">_xlfn.TEXTSPLIT(D673,"_")</f>
        <v>15:0</v>
      </c>
      <c r="F673" t="str">
        <v>18:2:4</v>
      </c>
      <c r="I673" cm="1">
        <f t="array" ref="I673:J673">IF(ISBLANK(E673), "", VALUE(_xlfn.TEXTSPLIT(E673,":")))</f>
        <v>15</v>
      </c>
      <c r="J673">
        <v>0</v>
      </c>
      <c r="L673" cm="1">
        <f t="array" ref="L673:N673">IF(ISBLANK(F673), "", VALUE(_xlfn.TEXTSPLIT(F673,":")))</f>
        <v>18</v>
      </c>
      <c r="M673">
        <v>2</v>
      </c>
      <c r="N673">
        <v>4</v>
      </c>
      <c r="O673" t="str" cm="1">
        <f t="array" ref="O673">IF(ISBLANK(G673), "", VALUE(_xlfn.TEXTSPLIT(G673,":")))</f>
        <v/>
      </c>
      <c r="Q673" t="str" cm="1">
        <f t="array" ref="Q673">IF(ISBLANK(H673), "", VALUE(_xlfn.TEXTSPLIT(H673,":")))</f>
        <v/>
      </c>
      <c r="S673">
        <f t="shared" si="102"/>
        <v>33</v>
      </c>
      <c r="T673">
        <f t="shared" si="103"/>
        <v>2</v>
      </c>
      <c r="U673">
        <f t="shared" si="104"/>
        <v>4</v>
      </c>
      <c r="V673" t="str">
        <f t="shared" si="105"/>
        <v>:4O</v>
      </c>
      <c r="W673" t="str">
        <f t="shared" si="106"/>
        <v>33:2:4O</v>
      </c>
      <c r="X673" t="str">
        <f t="shared" si="107"/>
        <v>PG 33:2:4O</v>
      </c>
      <c r="Y673" t="str">
        <f t="shared" si="100"/>
        <v>PG</v>
      </c>
      <c r="Z673" t="s">
        <v>1815</v>
      </c>
      <c r="AA673" t="s">
        <v>3070</v>
      </c>
      <c r="AB673">
        <v>15026494</v>
      </c>
      <c r="AC673">
        <v>17329253</v>
      </c>
      <c r="AD673">
        <v>17772588</v>
      </c>
      <c r="AE673">
        <v>15801256</v>
      </c>
      <c r="AF673">
        <v>15471742</v>
      </c>
      <c r="AG673">
        <v>16026311</v>
      </c>
      <c r="AH673">
        <v>16364448</v>
      </c>
      <c r="AI673">
        <v>16220840</v>
      </c>
      <c r="AJ673">
        <v>15389877</v>
      </c>
      <c r="AK673">
        <v>13870661</v>
      </c>
      <c r="AL673">
        <v>14118612</v>
      </c>
      <c r="AM673">
        <v>12759072</v>
      </c>
    </row>
    <row r="674" spans="1:39" x14ac:dyDescent="0.3">
      <c r="A674" t="s">
        <v>2454</v>
      </c>
      <c r="B674" t="s">
        <v>4531</v>
      </c>
      <c r="C674" t="str">
        <f t="shared" si="101"/>
        <v>PG 10:0_22:6:1</v>
      </c>
      <c r="D674" t="str">
        <f t="shared" si="99"/>
        <v>10:0_22:6:1</v>
      </c>
      <c r="E674" t="str" cm="1">
        <f t="array" ref="E674:F674">_xlfn.TEXTSPLIT(D674,"_")</f>
        <v>10:0</v>
      </c>
      <c r="F674" t="str">
        <v>22:6:1</v>
      </c>
      <c r="I674" cm="1">
        <f t="array" ref="I674:J674">IF(ISBLANK(E674), "", VALUE(_xlfn.TEXTSPLIT(E674,":")))</f>
        <v>10</v>
      </c>
      <c r="J674">
        <v>0</v>
      </c>
      <c r="L674" cm="1">
        <f t="array" ref="L674:N674">IF(ISBLANK(F674), "", VALUE(_xlfn.TEXTSPLIT(F674,":")))</f>
        <v>22</v>
      </c>
      <c r="M674">
        <v>6</v>
      </c>
      <c r="N674">
        <v>1</v>
      </c>
      <c r="O674" t="str" cm="1">
        <f t="array" ref="O674">IF(ISBLANK(G674), "", VALUE(_xlfn.TEXTSPLIT(G674,":")))</f>
        <v/>
      </c>
      <c r="Q674" t="str" cm="1">
        <f t="array" ref="Q674">IF(ISBLANK(H674), "", VALUE(_xlfn.TEXTSPLIT(H674,":")))</f>
        <v/>
      </c>
      <c r="S674">
        <f t="shared" si="102"/>
        <v>32</v>
      </c>
      <c r="T674">
        <f t="shared" si="103"/>
        <v>6</v>
      </c>
      <c r="U674">
        <f t="shared" si="104"/>
        <v>1</v>
      </c>
      <c r="V674" t="str">
        <f t="shared" si="105"/>
        <v>:1O</v>
      </c>
      <c r="W674" t="str">
        <f t="shared" si="106"/>
        <v>32:6:1O</v>
      </c>
      <c r="X674" t="str">
        <f t="shared" si="107"/>
        <v>PG 32:6:1O</v>
      </c>
      <c r="Y674" t="str">
        <f t="shared" si="100"/>
        <v>PG</v>
      </c>
      <c r="Z674" t="s">
        <v>1815</v>
      </c>
      <c r="AA674" t="s">
        <v>2455</v>
      </c>
      <c r="AB674">
        <v>653867</v>
      </c>
      <c r="AC674">
        <v>604644</v>
      </c>
      <c r="AD674">
        <v>458099</v>
      </c>
      <c r="AE674">
        <v>603874</v>
      </c>
      <c r="AF674">
        <v>751352</v>
      </c>
      <c r="AG674">
        <v>473268</v>
      </c>
      <c r="AH674">
        <v>1574247</v>
      </c>
      <c r="AI674">
        <v>1204223</v>
      </c>
      <c r="AJ674">
        <v>1257006</v>
      </c>
      <c r="AK674">
        <v>1667964</v>
      </c>
      <c r="AL674">
        <v>2319051</v>
      </c>
      <c r="AM674">
        <v>1638787</v>
      </c>
    </row>
    <row r="675" spans="1:39" x14ac:dyDescent="0.3">
      <c r="A675" t="s">
        <v>2203</v>
      </c>
      <c r="B675" t="s">
        <v>4532</v>
      </c>
      <c r="C675" t="str">
        <f t="shared" si="101"/>
        <v>PG 12:0_18:1:1</v>
      </c>
      <c r="D675" t="str">
        <f t="shared" si="99"/>
        <v>12:0_18:1:1</v>
      </c>
      <c r="E675" t="str" cm="1">
        <f t="array" ref="E675:F675">_xlfn.TEXTSPLIT(D675,"_")</f>
        <v>12:0</v>
      </c>
      <c r="F675" t="str">
        <v>18:1:1</v>
      </c>
      <c r="I675" cm="1">
        <f t="array" ref="I675:J675">IF(ISBLANK(E675), "", VALUE(_xlfn.TEXTSPLIT(E675,":")))</f>
        <v>12</v>
      </c>
      <c r="J675">
        <v>0</v>
      </c>
      <c r="L675" cm="1">
        <f t="array" ref="L675:N675">IF(ISBLANK(F675), "", VALUE(_xlfn.TEXTSPLIT(F675,":")))</f>
        <v>18</v>
      </c>
      <c r="M675">
        <v>1</v>
      </c>
      <c r="N675">
        <v>1</v>
      </c>
      <c r="O675" t="str" cm="1">
        <f t="array" ref="O675">IF(ISBLANK(G675), "", VALUE(_xlfn.TEXTSPLIT(G675,":")))</f>
        <v/>
      </c>
      <c r="Q675" t="str" cm="1">
        <f t="array" ref="Q675">IF(ISBLANK(H675), "", VALUE(_xlfn.TEXTSPLIT(H675,":")))</f>
        <v/>
      </c>
      <c r="S675">
        <f t="shared" si="102"/>
        <v>30</v>
      </c>
      <c r="T675">
        <f t="shared" si="103"/>
        <v>1</v>
      </c>
      <c r="U675">
        <f t="shared" si="104"/>
        <v>1</v>
      </c>
      <c r="V675" t="str">
        <f t="shared" si="105"/>
        <v>:1O</v>
      </c>
      <c r="W675" t="str">
        <f t="shared" si="106"/>
        <v>30:1:1O</v>
      </c>
      <c r="X675" t="str">
        <f t="shared" si="107"/>
        <v>PG 30:1:1O</v>
      </c>
      <c r="Y675" t="str">
        <f t="shared" si="100"/>
        <v>PG</v>
      </c>
      <c r="Z675" t="s">
        <v>1815</v>
      </c>
      <c r="AA675" t="s">
        <v>2204</v>
      </c>
      <c r="AB675">
        <v>114812</v>
      </c>
      <c r="AC675">
        <v>119019</v>
      </c>
      <c r="AD675">
        <v>125459</v>
      </c>
      <c r="AE675">
        <v>96536</v>
      </c>
      <c r="AF675">
        <v>68610</v>
      </c>
      <c r="AG675">
        <v>63651</v>
      </c>
      <c r="AH675">
        <v>62701</v>
      </c>
      <c r="AI675">
        <v>109921</v>
      </c>
      <c r="AJ675">
        <v>110907</v>
      </c>
      <c r="AK675">
        <v>63398</v>
      </c>
      <c r="AL675">
        <v>71914</v>
      </c>
      <c r="AM675">
        <v>80769</v>
      </c>
    </row>
    <row r="676" spans="1:39" x14ac:dyDescent="0.3">
      <c r="A676" t="s">
        <v>2566</v>
      </c>
      <c r="B676" t="s">
        <v>4533</v>
      </c>
      <c r="C676" t="str">
        <f t="shared" si="101"/>
        <v>PG 14:0_18:1:1</v>
      </c>
      <c r="D676" t="str">
        <f t="shared" si="99"/>
        <v>14:0_18:1:1</v>
      </c>
      <c r="E676" t="str" cm="1">
        <f t="array" ref="E676:F676">_xlfn.TEXTSPLIT(D676,"_")</f>
        <v>14:0</v>
      </c>
      <c r="F676" t="str">
        <v>18:1:1</v>
      </c>
      <c r="I676" cm="1">
        <f t="array" ref="I676:J676">IF(ISBLANK(E676), "", VALUE(_xlfn.TEXTSPLIT(E676,":")))</f>
        <v>14</v>
      </c>
      <c r="J676">
        <v>0</v>
      </c>
      <c r="L676" cm="1">
        <f t="array" ref="L676:N676">IF(ISBLANK(F676), "", VALUE(_xlfn.TEXTSPLIT(F676,":")))</f>
        <v>18</v>
      </c>
      <c r="M676">
        <v>1</v>
      </c>
      <c r="N676">
        <v>1</v>
      </c>
      <c r="O676" t="str" cm="1">
        <f t="array" ref="O676">IF(ISBLANK(G676), "", VALUE(_xlfn.TEXTSPLIT(G676,":")))</f>
        <v/>
      </c>
      <c r="Q676" t="str" cm="1">
        <f t="array" ref="Q676">IF(ISBLANK(H676), "", VALUE(_xlfn.TEXTSPLIT(H676,":")))</f>
        <v/>
      </c>
      <c r="S676">
        <f t="shared" si="102"/>
        <v>32</v>
      </c>
      <c r="T676">
        <f t="shared" si="103"/>
        <v>1</v>
      </c>
      <c r="U676">
        <f t="shared" si="104"/>
        <v>1</v>
      </c>
      <c r="V676" t="str">
        <f t="shared" si="105"/>
        <v>:1O</v>
      </c>
      <c r="W676" t="str">
        <f t="shared" si="106"/>
        <v>32:1:1O</v>
      </c>
      <c r="X676" t="str">
        <f t="shared" si="107"/>
        <v>PG 32:1:1O</v>
      </c>
      <c r="Y676" t="str">
        <f t="shared" si="100"/>
        <v>PG</v>
      </c>
      <c r="Z676" t="s">
        <v>1815</v>
      </c>
      <c r="AA676" t="s">
        <v>2567</v>
      </c>
      <c r="AB676">
        <v>1646446</v>
      </c>
      <c r="AC676">
        <v>1721416</v>
      </c>
      <c r="AD676">
        <v>1914746</v>
      </c>
      <c r="AE676">
        <v>1444015</v>
      </c>
      <c r="AF676">
        <v>1615293</v>
      </c>
      <c r="AG676">
        <v>1749024</v>
      </c>
      <c r="AH676">
        <v>1498415</v>
      </c>
      <c r="AI676">
        <v>1794394</v>
      </c>
      <c r="AJ676">
        <v>1720023</v>
      </c>
      <c r="AK676">
        <v>1518178</v>
      </c>
      <c r="AL676">
        <v>1461388</v>
      </c>
      <c r="AM676">
        <v>1499853</v>
      </c>
    </row>
    <row r="677" spans="1:39" x14ac:dyDescent="0.3">
      <c r="A677" t="s">
        <v>3058</v>
      </c>
      <c r="B677" t="s">
        <v>4534</v>
      </c>
      <c r="C677" t="str">
        <f t="shared" si="101"/>
        <v>PG 15:1_22:6:1</v>
      </c>
      <c r="D677" t="str">
        <f t="shared" si="99"/>
        <v>15:1_22:6:1</v>
      </c>
      <c r="E677" t="str" cm="1">
        <f t="array" ref="E677:F677">_xlfn.TEXTSPLIT(D677,"_")</f>
        <v>15:1</v>
      </c>
      <c r="F677" t="str">
        <v>22:6:1</v>
      </c>
      <c r="I677" cm="1">
        <f t="array" ref="I677:J677">IF(ISBLANK(E677), "", VALUE(_xlfn.TEXTSPLIT(E677,":")))</f>
        <v>15</v>
      </c>
      <c r="J677">
        <v>1</v>
      </c>
      <c r="L677" cm="1">
        <f t="array" ref="L677:N677">IF(ISBLANK(F677), "", VALUE(_xlfn.TEXTSPLIT(F677,":")))</f>
        <v>22</v>
      </c>
      <c r="M677">
        <v>6</v>
      </c>
      <c r="N677">
        <v>1</v>
      </c>
      <c r="O677" t="str" cm="1">
        <f t="array" ref="O677">IF(ISBLANK(G677), "", VALUE(_xlfn.TEXTSPLIT(G677,":")))</f>
        <v/>
      </c>
      <c r="Q677" t="str" cm="1">
        <f t="array" ref="Q677">IF(ISBLANK(H677), "", VALUE(_xlfn.TEXTSPLIT(H677,":")))</f>
        <v/>
      </c>
      <c r="S677">
        <f t="shared" si="102"/>
        <v>37</v>
      </c>
      <c r="T677">
        <f t="shared" si="103"/>
        <v>7</v>
      </c>
      <c r="U677">
        <f t="shared" si="104"/>
        <v>1</v>
      </c>
      <c r="V677" t="str">
        <f t="shared" si="105"/>
        <v>:1O</v>
      </c>
      <c r="W677" t="str">
        <f t="shared" si="106"/>
        <v>37:7:1O</v>
      </c>
      <c r="X677" t="str">
        <f t="shared" si="107"/>
        <v>PG 37:7:1O</v>
      </c>
      <c r="Y677" t="str">
        <f t="shared" si="100"/>
        <v>PG</v>
      </c>
      <c r="Z677" t="s">
        <v>1815</v>
      </c>
      <c r="AA677" t="s">
        <v>3059</v>
      </c>
      <c r="AB677">
        <v>984010</v>
      </c>
      <c r="AC677">
        <v>831874</v>
      </c>
      <c r="AD677">
        <v>405521</v>
      </c>
      <c r="AE677">
        <v>609820</v>
      </c>
      <c r="AF677">
        <v>1020177</v>
      </c>
      <c r="AG677">
        <v>887727</v>
      </c>
      <c r="AH677">
        <v>931735</v>
      </c>
      <c r="AI677">
        <v>1223325</v>
      </c>
      <c r="AJ677">
        <v>1010266</v>
      </c>
      <c r="AK677">
        <v>1093284</v>
      </c>
      <c r="AL677">
        <v>1222688</v>
      </c>
      <c r="AM677">
        <v>700941</v>
      </c>
    </row>
    <row r="678" spans="1:39" x14ac:dyDescent="0.3">
      <c r="A678" t="s">
        <v>3271</v>
      </c>
      <c r="B678" t="s">
        <v>4535</v>
      </c>
      <c r="C678" t="str">
        <f t="shared" si="101"/>
        <v>PG 17:1_22:6:1</v>
      </c>
      <c r="D678" t="str">
        <f t="shared" si="99"/>
        <v>17:1_22:6:1</v>
      </c>
      <c r="E678" t="str" cm="1">
        <f t="array" ref="E678:F678">_xlfn.TEXTSPLIT(D678,"_")</f>
        <v>17:1</v>
      </c>
      <c r="F678" t="str">
        <v>22:6:1</v>
      </c>
      <c r="I678" cm="1">
        <f t="array" ref="I678:J678">IF(ISBLANK(E678), "", VALUE(_xlfn.TEXTSPLIT(E678,":")))</f>
        <v>17</v>
      </c>
      <c r="J678">
        <v>1</v>
      </c>
      <c r="L678" cm="1">
        <f t="array" ref="L678:N678">IF(ISBLANK(F678), "", VALUE(_xlfn.TEXTSPLIT(F678,":")))</f>
        <v>22</v>
      </c>
      <c r="M678">
        <v>6</v>
      </c>
      <c r="N678">
        <v>1</v>
      </c>
      <c r="O678" t="str" cm="1">
        <f t="array" ref="O678">IF(ISBLANK(G678), "", VALUE(_xlfn.TEXTSPLIT(G678,":")))</f>
        <v/>
      </c>
      <c r="Q678" t="str" cm="1">
        <f t="array" ref="Q678">IF(ISBLANK(H678), "", VALUE(_xlfn.TEXTSPLIT(H678,":")))</f>
        <v/>
      </c>
      <c r="S678">
        <f t="shared" si="102"/>
        <v>39</v>
      </c>
      <c r="T678">
        <f t="shared" si="103"/>
        <v>7</v>
      </c>
      <c r="U678">
        <f t="shared" si="104"/>
        <v>1</v>
      </c>
      <c r="V678" t="str">
        <f t="shared" si="105"/>
        <v>:1O</v>
      </c>
      <c r="W678" t="str">
        <f t="shared" si="106"/>
        <v>39:7:1O</v>
      </c>
      <c r="X678" t="str">
        <f t="shared" si="107"/>
        <v>PG 39:7:1O</v>
      </c>
      <c r="Y678" t="str">
        <f t="shared" si="100"/>
        <v>PG</v>
      </c>
      <c r="Z678" t="s">
        <v>1815</v>
      </c>
      <c r="AA678" t="s">
        <v>3272</v>
      </c>
      <c r="AB678">
        <v>1433417</v>
      </c>
      <c r="AC678">
        <v>1188219</v>
      </c>
      <c r="AD678">
        <v>303907</v>
      </c>
      <c r="AE678">
        <v>594022</v>
      </c>
      <c r="AF678">
        <v>1618590</v>
      </c>
      <c r="AG678">
        <v>897556</v>
      </c>
      <c r="AH678">
        <v>1200181</v>
      </c>
      <c r="AI678">
        <v>1233725</v>
      </c>
      <c r="AJ678">
        <v>896014</v>
      </c>
      <c r="AK678">
        <v>1112705</v>
      </c>
      <c r="AL678">
        <v>1271128</v>
      </c>
      <c r="AM678">
        <v>765249</v>
      </c>
    </row>
    <row r="679" spans="1:39" x14ac:dyDescent="0.3">
      <c r="A679" t="s">
        <v>2224</v>
      </c>
      <c r="B679" t="s">
        <v>4521</v>
      </c>
      <c r="C679" t="str">
        <f t="shared" si="101"/>
        <v>PG 12:0_17:1:2</v>
      </c>
      <c r="D679" t="str">
        <f t="shared" si="99"/>
        <v>12:0_17:1:2</v>
      </c>
      <c r="E679" t="str" cm="1">
        <f t="array" ref="E679:F679">_xlfn.TEXTSPLIT(D679,"_")</f>
        <v>12:0</v>
      </c>
      <c r="F679" t="str">
        <v>17:1:2</v>
      </c>
      <c r="I679" cm="1">
        <f t="array" ref="I679:J679">IF(ISBLANK(E679), "", VALUE(_xlfn.TEXTSPLIT(E679,":")))</f>
        <v>12</v>
      </c>
      <c r="J679">
        <v>0</v>
      </c>
      <c r="L679" cm="1">
        <f t="array" ref="L679:N679">IF(ISBLANK(F679), "", VALUE(_xlfn.TEXTSPLIT(F679,":")))</f>
        <v>17</v>
      </c>
      <c r="M679">
        <v>1</v>
      </c>
      <c r="N679">
        <v>2</v>
      </c>
      <c r="O679" t="str" cm="1">
        <f t="array" ref="O679">IF(ISBLANK(G679), "", VALUE(_xlfn.TEXTSPLIT(G679,":")))</f>
        <v/>
      </c>
      <c r="Q679" t="str" cm="1">
        <f t="array" ref="Q679">IF(ISBLANK(H679), "", VALUE(_xlfn.TEXTSPLIT(H679,":")))</f>
        <v/>
      </c>
      <c r="S679">
        <f t="shared" si="102"/>
        <v>29</v>
      </c>
      <c r="T679">
        <f t="shared" si="103"/>
        <v>1</v>
      </c>
      <c r="U679">
        <f t="shared" si="104"/>
        <v>2</v>
      </c>
      <c r="V679" t="str">
        <f t="shared" si="105"/>
        <v>:2O</v>
      </c>
      <c r="W679" t="str">
        <f t="shared" si="106"/>
        <v>29:1:2O</v>
      </c>
      <c r="X679" t="str">
        <f t="shared" si="107"/>
        <v>PG 29:1:2O</v>
      </c>
      <c r="Y679" t="str">
        <f t="shared" si="100"/>
        <v>PG</v>
      </c>
      <c r="Z679" t="s">
        <v>1815</v>
      </c>
      <c r="AA679" t="s">
        <v>2225</v>
      </c>
      <c r="AB679">
        <v>666935</v>
      </c>
      <c r="AC679">
        <v>664870</v>
      </c>
      <c r="AD679">
        <v>618568</v>
      </c>
      <c r="AE679">
        <v>498465</v>
      </c>
      <c r="AF679">
        <v>789267</v>
      </c>
      <c r="AG679">
        <v>794022</v>
      </c>
      <c r="AH679">
        <v>867975</v>
      </c>
      <c r="AI679">
        <v>1173887</v>
      </c>
      <c r="AJ679">
        <v>1048487</v>
      </c>
      <c r="AK679">
        <v>1034719</v>
      </c>
      <c r="AL679">
        <v>1082725</v>
      </c>
      <c r="AM679">
        <v>658985</v>
      </c>
    </row>
    <row r="680" spans="1:39" x14ac:dyDescent="0.3">
      <c r="A680" t="s">
        <v>3321</v>
      </c>
      <c r="B680" t="s">
        <v>4502</v>
      </c>
      <c r="C680" t="str">
        <f t="shared" si="101"/>
        <v>PG 15:0_22:3:3</v>
      </c>
      <c r="D680" t="str">
        <f t="shared" si="99"/>
        <v>15:0_22:3:3</v>
      </c>
      <c r="E680" t="str" cm="1">
        <f t="array" ref="E680:F680">_xlfn.TEXTSPLIT(D680,"_")</f>
        <v>15:0</v>
      </c>
      <c r="F680" t="str">
        <v>22:3:3</v>
      </c>
      <c r="I680" cm="1">
        <f t="array" ref="I680:J680">IF(ISBLANK(E680), "", VALUE(_xlfn.TEXTSPLIT(E680,":")))</f>
        <v>15</v>
      </c>
      <c r="J680">
        <v>0</v>
      </c>
      <c r="L680" cm="1">
        <f t="array" ref="L680:N680">IF(ISBLANK(F680), "", VALUE(_xlfn.TEXTSPLIT(F680,":")))</f>
        <v>22</v>
      </c>
      <c r="M680">
        <v>3</v>
      </c>
      <c r="N680">
        <v>3</v>
      </c>
      <c r="O680" t="str" cm="1">
        <f t="array" ref="O680">IF(ISBLANK(G680), "", VALUE(_xlfn.TEXTSPLIT(G680,":")))</f>
        <v/>
      </c>
      <c r="Q680" t="str" cm="1">
        <f t="array" ref="Q680">IF(ISBLANK(H680), "", VALUE(_xlfn.TEXTSPLIT(H680,":")))</f>
        <v/>
      </c>
      <c r="S680">
        <f t="shared" si="102"/>
        <v>37</v>
      </c>
      <c r="T680">
        <f t="shared" si="103"/>
        <v>3</v>
      </c>
      <c r="U680">
        <f t="shared" si="104"/>
        <v>3</v>
      </c>
      <c r="V680" t="str">
        <f t="shared" si="105"/>
        <v>:3O</v>
      </c>
      <c r="W680" t="str">
        <f t="shared" si="106"/>
        <v>37:3:3O</v>
      </c>
      <c r="X680" t="str">
        <f t="shared" si="107"/>
        <v>PG 37:3:3O</v>
      </c>
      <c r="Y680" t="str">
        <f t="shared" si="100"/>
        <v>PG</v>
      </c>
      <c r="Z680" t="s">
        <v>1815</v>
      </c>
      <c r="AA680" t="s">
        <v>3322</v>
      </c>
      <c r="AB680">
        <v>68120</v>
      </c>
      <c r="AC680">
        <v>298692</v>
      </c>
      <c r="AD680">
        <v>161729</v>
      </c>
      <c r="AE680">
        <v>273968</v>
      </c>
      <c r="AF680">
        <v>265109</v>
      </c>
      <c r="AG680">
        <v>251073</v>
      </c>
      <c r="AH680">
        <v>232069</v>
      </c>
      <c r="AI680">
        <v>257200</v>
      </c>
      <c r="AJ680">
        <v>318736</v>
      </c>
      <c r="AK680">
        <v>211697</v>
      </c>
      <c r="AL680">
        <v>172131</v>
      </c>
      <c r="AM680">
        <v>199829</v>
      </c>
    </row>
    <row r="681" spans="1:39" x14ac:dyDescent="0.3">
      <c r="A681" t="s">
        <v>2590</v>
      </c>
      <c r="B681" t="s">
        <v>4503</v>
      </c>
      <c r="C681" t="str">
        <f t="shared" si="101"/>
        <v>PG 12:0_18:2:3</v>
      </c>
      <c r="D681" t="str">
        <f t="shared" si="99"/>
        <v>12:0_18:2:3</v>
      </c>
      <c r="E681" t="str" cm="1">
        <f t="array" ref="E681:F681">_xlfn.TEXTSPLIT(D681,"_")</f>
        <v>12:0</v>
      </c>
      <c r="F681" t="str">
        <v>18:2:3</v>
      </c>
      <c r="I681" cm="1">
        <f t="array" ref="I681:J681">IF(ISBLANK(E681), "", VALUE(_xlfn.TEXTSPLIT(E681,":")))</f>
        <v>12</v>
      </c>
      <c r="J681">
        <v>0</v>
      </c>
      <c r="L681" cm="1">
        <f t="array" ref="L681:N681">IF(ISBLANK(F681), "", VALUE(_xlfn.TEXTSPLIT(F681,":")))</f>
        <v>18</v>
      </c>
      <c r="M681">
        <v>2</v>
      </c>
      <c r="N681">
        <v>3</v>
      </c>
      <c r="O681" t="str" cm="1">
        <f t="array" ref="O681">IF(ISBLANK(G681), "", VALUE(_xlfn.TEXTSPLIT(G681,":")))</f>
        <v/>
      </c>
      <c r="Q681" t="str" cm="1">
        <f t="array" ref="Q681">IF(ISBLANK(H681), "", VALUE(_xlfn.TEXTSPLIT(H681,":")))</f>
        <v/>
      </c>
      <c r="S681">
        <f t="shared" si="102"/>
        <v>30</v>
      </c>
      <c r="T681">
        <f t="shared" si="103"/>
        <v>2</v>
      </c>
      <c r="U681">
        <f t="shared" si="104"/>
        <v>3</v>
      </c>
      <c r="V681" t="str">
        <f t="shared" si="105"/>
        <v>:3O</v>
      </c>
      <c r="W681" t="str">
        <f t="shared" si="106"/>
        <v>30:2:3O</v>
      </c>
      <c r="X681" t="str">
        <f t="shared" si="107"/>
        <v>PG 30:2:3O</v>
      </c>
      <c r="Y681" t="str">
        <f t="shared" si="100"/>
        <v>PG</v>
      </c>
      <c r="Z681" t="s">
        <v>1815</v>
      </c>
      <c r="AA681" t="s">
        <v>2591</v>
      </c>
      <c r="AB681">
        <v>40025</v>
      </c>
      <c r="AC681">
        <v>25530</v>
      </c>
      <c r="AD681">
        <v>92966</v>
      </c>
      <c r="AE681">
        <v>95422</v>
      </c>
      <c r="AF681">
        <v>106975</v>
      </c>
      <c r="AG681">
        <v>58196</v>
      </c>
      <c r="AH681">
        <v>462231</v>
      </c>
      <c r="AI681">
        <v>619798</v>
      </c>
      <c r="AJ681">
        <v>590348</v>
      </c>
      <c r="AK681">
        <v>605014</v>
      </c>
      <c r="AL681">
        <v>986041</v>
      </c>
      <c r="AM681">
        <v>450100</v>
      </c>
    </row>
    <row r="682" spans="1:39" x14ac:dyDescent="0.3">
      <c r="A682" t="s">
        <v>2966</v>
      </c>
      <c r="B682" t="s">
        <v>4480</v>
      </c>
      <c r="C682" t="str">
        <f t="shared" si="101"/>
        <v>PG 14:0_18:2:4</v>
      </c>
      <c r="D682" t="str">
        <f t="shared" si="99"/>
        <v>14:0_18:2:4</v>
      </c>
      <c r="E682" t="str" cm="1">
        <f t="array" ref="E682:F682">_xlfn.TEXTSPLIT(D682,"_")</f>
        <v>14:0</v>
      </c>
      <c r="F682" t="str">
        <v>18:2:4</v>
      </c>
      <c r="I682" cm="1">
        <f t="array" ref="I682:J682">IF(ISBLANK(E682), "", VALUE(_xlfn.TEXTSPLIT(E682,":")))</f>
        <v>14</v>
      </c>
      <c r="J682">
        <v>0</v>
      </c>
      <c r="L682" cm="1">
        <f t="array" ref="L682:N682">IF(ISBLANK(F682), "", VALUE(_xlfn.TEXTSPLIT(F682,":")))</f>
        <v>18</v>
      </c>
      <c r="M682">
        <v>2</v>
      </c>
      <c r="N682">
        <v>4</v>
      </c>
      <c r="O682" t="str" cm="1">
        <f t="array" ref="O682">IF(ISBLANK(G682), "", VALUE(_xlfn.TEXTSPLIT(G682,":")))</f>
        <v/>
      </c>
      <c r="Q682" t="str" cm="1">
        <f t="array" ref="Q682">IF(ISBLANK(H682), "", VALUE(_xlfn.TEXTSPLIT(H682,":")))</f>
        <v/>
      </c>
      <c r="S682">
        <f t="shared" si="102"/>
        <v>32</v>
      </c>
      <c r="T682">
        <f t="shared" si="103"/>
        <v>2</v>
      </c>
      <c r="U682">
        <f t="shared" si="104"/>
        <v>4</v>
      </c>
      <c r="V682" t="str">
        <f t="shared" si="105"/>
        <v>:4O</v>
      </c>
      <c r="W682" t="str">
        <f t="shared" si="106"/>
        <v>32:2:4O</v>
      </c>
      <c r="X682" t="str">
        <f t="shared" si="107"/>
        <v>PG 32:2:4O</v>
      </c>
      <c r="Y682" t="str">
        <f t="shared" si="100"/>
        <v>PG</v>
      </c>
      <c r="Z682" t="s">
        <v>1815</v>
      </c>
      <c r="AA682" t="s">
        <v>2967</v>
      </c>
      <c r="AB682">
        <v>5904584</v>
      </c>
      <c r="AC682">
        <v>6785219</v>
      </c>
      <c r="AD682">
        <v>6966471</v>
      </c>
      <c r="AE682">
        <v>5819325</v>
      </c>
      <c r="AF682">
        <v>6042568</v>
      </c>
      <c r="AG682">
        <v>6008433</v>
      </c>
      <c r="AH682">
        <v>7314217</v>
      </c>
      <c r="AI682">
        <v>7164492</v>
      </c>
      <c r="AJ682">
        <v>7105778</v>
      </c>
      <c r="AK682">
        <v>6353798</v>
      </c>
      <c r="AL682">
        <v>6506944</v>
      </c>
      <c r="AM682">
        <v>6196562</v>
      </c>
    </row>
    <row r="683" spans="1:39" x14ac:dyDescent="0.3">
      <c r="A683" t="s">
        <v>3147</v>
      </c>
      <c r="B683" t="s">
        <v>4504</v>
      </c>
      <c r="C683" t="str">
        <f t="shared" si="101"/>
        <v>PG 15:0_20:3:3</v>
      </c>
      <c r="D683" t="str">
        <f t="shared" si="99"/>
        <v>15:0_20:3:3</v>
      </c>
      <c r="E683" t="str" cm="1">
        <f t="array" ref="E683:F683">_xlfn.TEXTSPLIT(D683,"_")</f>
        <v>15:0</v>
      </c>
      <c r="F683" t="str">
        <v>20:3:3</v>
      </c>
      <c r="I683" cm="1">
        <f t="array" ref="I683:J683">IF(ISBLANK(E683), "", VALUE(_xlfn.TEXTSPLIT(E683,":")))</f>
        <v>15</v>
      </c>
      <c r="J683">
        <v>0</v>
      </c>
      <c r="L683" cm="1">
        <f t="array" ref="L683:N683">IF(ISBLANK(F683), "", VALUE(_xlfn.TEXTSPLIT(F683,":")))</f>
        <v>20</v>
      </c>
      <c r="M683">
        <v>3</v>
      </c>
      <c r="N683">
        <v>3</v>
      </c>
      <c r="O683" t="str" cm="1">
        <f t="array" ref="O683">IF(ISBLANK(G683), "", VALUE(_xlfn.TEXTSPLIT(G683,":")))</f>
        <v/>
      </c>
      <c r="Q683" t="str" cm="1">
        <f t="array" ref="Q683">IF(ISBLANK(H683), "", VALUE(_xlfn.TEXTSPLIT(H683,":")))</f>
        <v/>
      </c>
      <c r="S683">
        <f t="shared" si="102"/>
        <v>35</v>
      </c>
      <c r="T683">
        <f t="shared" si="103"/>
        <v>3</v>
      </c>
      <c r="U683">
        <f t="shared" si="104"/>
        <v>3</v>
      </c>
      <c r="V683" t="str">
        <f t="shared" si="105"/>
        <v>:3O</v>
      </c>
      <c r="W683" t="str">
        <f t="shared" si="106"/>
        <v>35:3:3O</v>
      </c>
      <c r="X683" t="str">
        <f t="shared" si="107"/>
        <v>PG 35:3:3O</v>
      </c>
      <c r="Y683" t="str">
        <f t="shared" si="100"/>
        <v>PG</v>
      </c>
      <c r="Z683" t="s">
        <v>1815</v>
      </c>
      <c r="AA683" t="s">
        <v>3148</v>
      </c>
      <c r="AB683">
        <v>117299</v>
      </c>
      <c r="AC683">
        <v>107061</v>
      </c>
      <c r="AD683">
        <v>134807</v>
      </c>
      <c r="AE683">
        <v>109017</v>
      </c>
      <c r="AF683">
        <v>114701</v>
      </c>
      <c r="AG683">
        <v>93313</v>
      </c>
      <c r="AH683">
        <v>137225</v>
      </c>
      <c r="AI683">
        <v>51096</v>
      </c>
      <c r="AJ683">
        <v>146966</v>
      </c>
      <c r="AK683">
        <v>141623</v>
      </c>
      <c r="AL683">
        <v>128201</v>
      </c>
      <c r="AM683">
        <v>141908</v>
      </c>
    </row>
    <row r="684" spans="1:39" x14ac:dyDescent="0.3">
      <c r="A684" t="s">
        <v>2976</v>
      </c>
      <c r="B684" t="s">
        <v>4522</v>
      </c>
      <c r="C684" t="str">
        <f t="shared" si="101"/>
        <v>PG 16:0_18:0:2</v>
      </c>
      <c r="D684" t="str">
        <f t="shared" ref="D684:D747" si="108">_xlfn.TEXTAFTER(C684," ")</f>
        <v>16:0_18:0:2</v>
      </c>
      <c r="E684" t="str" cm="1">
        <f t="array" ref="E684:F684">_xlfn.TEXTSPLIT(D684,"_")</f>
        <v>16:0</v>
      </c>
      <c r="F684" t="str">
        <v>18:0:2</v>
      </c>
      <c r="I684" cm="1">
        <f t="array" ref="I684:J684">IF(ISBLANK(E684), "", VALUE(_xlfn.TEXTSPLIT(E684,":")))</f>
        <v>16</v>
      </c>
      <c r="J684">
        <v>0</v>
      </c>
      <c r="L684" cm="1">
        <f t="array" ref="L684:N684">IF(ISBLANK(F684), "", VALUE(_xlfn.TEXTSPLIT(F684,":")))</f>
        <v>18</v>
      </c>
      <c r="M684">
        <v>0</v>
      </c>
      <c r="N684">
        <v>2</v>
      </c>
      <c r="O684" t="str" cm="1">
        <f t="array" ref="O684">IF(ISBLANK(G684), "", VALUE(_xlfn.TEXTSPLIT(G684,":")))</f>
        <v/>
      </c>
      <c r="Q684" t="str" cm="1">
        <f t="array" ref="Q684">IF(ISBLANK(H684), "", VALUE(_xlfn.TEXTSPLIT(H684,":")))</f>
        <v/>
      </c>
      <c r="S684">
        <f t="shared" si="102"/>
        <v>34</v>
      </c>
      <c r="T684">
        <f t="shared" si="103"/>
        <v>0</v>
      </c>
      <c r="U684">
        <f t="shared" si="104"/>
        <v>2</v>
      </c>
      <c r="V684" t="str">
        <f t="shared" si="105"/>
        <v>:2O</v>
      </c>
      <c r="W684" t="str">
        <f t="shared" si="106"/>
        <v>34:0:2O</v>
      </c>
      <c r="X684" t="str">
        <f t="shared" si="107"/>
        <v>PG 34:0:2O</v>
      </c>
      <c r="Y684" t="str">
        <f t="shared" ref="Y684:Y747" si="109">_xlfn.TEXTBEFORE(C684, " ")</f>
        <v>PG</v>
      </c>
      <c r="Z684" t="s">
        <v>1815</v>
      </c>
      <c r="AA684" t="s">
        <v>2977</v>
      </c>
      <c r="AB684">
        <v>79340</v>
      </c>
      <c r="AC684">
        <v>105795</v>
      </c>
      <c r="AD684">
        <v>152024</v>
      </c>
      <c r="AE684">
        <v>51189</v>
      </c>
      <c r="AF684">
        <v>24354</v>
      </c>
      <c r="AG684">
        <v>45738</v>
      </c>
      <c r="AH684">
        <v>99505</v>
      </c>
      <c r="AI684">
        <v>15548</v>
      </c>
      <c r="AJ684">
        <v>48150</v>
      </c>
      <c r="AK684">
        <v>0</v>
      </c>
      <c r="AL684">
        <v>28726</v>
      </c>
      <c r="AM684">
        <v>29040</v>
      </c>
    </row>
    <row r="685" spans="1:39" x14ac:dyDescent="0.3">
      <c r="A685" t="s">
        <v>3003</v>
      </c>
      <c r="B685" t="s">
        <v>4520</v>
      </c>
      <c r="C685" t="str">
        <f t="shared" si="101"/>
        <v>PG 15:0_20:5:2</v>
      </c>
      <c r="D685" t="str">
        <f t="shared" si="108"/>
        <v>15:0_20:5:2</v>
      </c>
      <c r="E685" t="str" cm="1">
        <f t="array" ref="E685:F685">_xlfn.TEXTSPLIT(D685,"_")</f>
        <v>15:0</v>
      </c>
      <c r="F685" t="str">
        <v>20:5:2</v>
      </c>
      <c r="I685" cm="1">
        <f t="array" ref="I685:J685">IF(ISBLANK(E685), "", VALUE(_xlfn.TEXTSPLIT(E685,":")))</f>
        <v>15</v>
      </c>
      <c r="J685">
        <v>0</v>
      </c>
      <c r="L685" cm="1">
        <f t="array" ref="L685:N685">IF(ISBLANK(F685), "", VALUE(_xlfn.TEXTSPLIT(F685,":")))</f>
        <v>20</v>
      </c>
      <c r="M685">
        <v>5</v>
      </c>
      <c r="N685">
        <v>2</v>
      </c>
      <c r="O685" t="str" cm="1">
        <f t="array" ref="O685">IF(ISBLANK(G685), "", VALUE(_xlfn.TEXTSPLIT(G685,":")))</f>
        <v/>
      </c>
      <c r="Q685" t="str" cm="1">
        <f t="array" ref="Q685">IF(ISBLANK(H685), "", VALUE(_xlfn.TEXTSPLIT(H685,":")))</f>
        <v/>
      </c>
      <c r="S685">
        <f t="shared" si="102"/>
        <v>35</v>
      </c>
      <c r="T685">
        <f t="shared" si="103"/>
        <v>5</v>
      </c>
      <c r="U685">
        <f t="shared" si="104"/>
        <v>2</v>
      </c>
      <c r="V685" t="str">
        <f t="shared" si="105"/>
        <v>:2O</v>
      </c>
      <c r="W685" t="str">
        <f t="shared" si="106"/>
        <v>35:5:2O</v>
      </c>
      <c r="X685" t="str">
        <f t="shared" si="107"/>
        <v>PG 35:5:2O</v>
      </c>
      <c r="Y685" t="str">
        <f t="shared" si="109"/>
        <v>PG</v>
      </c>
      <c r="Z685" t="s">
        <v>1815</v>
      </c>
      <c r="AA685" t="s">
        <v>3004</v>
      </c>
      <c r="AB685">
        <v>149546</v>
      </c>
      <c r="AC685">
        <v>174191</v>
      </c>
      <c r="AD685">
        <v>132760</v>
      </c>
      <c r="AE685">
        <v>134480</v>
      </c>
      <c r="AF685">
        <v>73409</v>
      </c>
      <c r="AG685">
        <v>125421</v>
      </c>
      <c r="AH685">
        <v>609456</v>
      </c>
      <c r="AI685">
        <v>501030</v>
      </c>
      <c r="AJ685">
        <v>535516</v>
      </c>
      <c r="AK685">
        <v>582047</v>
      </c>
      <c r="AL685">
        <v>838194</v>
      </c>
      <c r="AM685">
        <v>557955</v>
      </c>
    </row>
    <row r="686" spans="1:39" x14ac:dyDescent="0.3">
      <c r="A686" t="s">
        <v>3069</v>
      </c>
      <c r="B686" t="s">
        <v>4486</v>
      </c>
      <c r="C686" t="str">
        <f t="shared" si="101"/>
        <v>PG 15:0_18:2:4</v>
      </c>
      <c r="D686" t="str">
        <f t="shared" si="108"/>
        <v>15:0_18:2:4</v>
      </c>
      <c r="E686" t="str" cm="1">
        <f t="array" ref="E686:F686">_xlfn.TEXTSPLIT(D686,"_")</f>
        <v>15:0</v>
      </c>
      <c r="F686" t="str">
        <v>18:2:4</v>
      </c>
      <c r="I686" cm="1">
        <f t="array" ref="I686:J686">IF(ISBLANK(E686), "", VALUE(_xlfn.TEXTSPLIT(E686,":")))</f>
        <v>15</v>
      </c>
      <c r="J686">
        <v>0</v>
      </c>
      <c r="L686" cm="1">
        <f t="array" ref="L686:N686">IF(ISBLANK(F686), "", VALUE(_xlfn.TEXTSPLIT(F686,":")))</f>
        <v>18</v>
      </c>
      <c r="M686">
        <v>2</v>
      </c>
      <c r="N686">
        <v>4</v>
      </c>
      <c r="O686" t="str" cm="1">
        <f t="array" ref="O686">IF(ISBLANK(G686), "", VALUE(_xlfn.TEXTSPLIT(G686,":")))</f>
        <v/>
      </c>
      <c r="Q686" t="str" cm="1">
        <f t="array" ref="Q686">IF(ISBLANK(H686), "", VALUE(_xlfn.TEXTSPLIT(H686,":")))</f>
        <v/>
      </c>
      <c r="S686">
        <f t="shared" si="102"/>
        <v>33</v>
      </c>
      <c r="T686">
        <f t="shared" si="103"/>
        <v>2</v>
      </c>
      <c r="U686">
        <f t="shared" si="104"/>
        <v>4</v>
      </c>
      <c r="V686" t="str">
        <f t="shared" si="105"/>
        <v>:4O</v>
      </c>
      <c r="W686" t="str">
        <f t="shared" si="106"/>
        <v>33:2:4O</v>
      </c>
      <c r="X686" t="str">
        <f t="shared" si="107"/>
        <v>PG 33:2:4O</v>
      </c>
      <c r="Y686" t="str">
        <f t="shared" si="109"/>
        <v>PG</v>
      </c>
      <c r="Z686" t="s">
        <v>1815</v>
      </c>
      <c r="AA686" t="s">
        <v>3070</v>
      </c>
      <c r="AB686">
        <v>24374206</v>
      </c>
      <c r="AC686">
        <v>29821882</v>
      </c>
      <c r="AD686">
        <v>31109531</v>
      </c>
      <c r="AE686">
        <v>20475034</v>
      </c>
      <c r="AF686">
        <v>22247510</v>
      </c>
      <c r="AG686">
        <v>20468283</v>
      </c>
      <c r="AH686">
        <v>24134452</v>
      </c>
      <c r="AI686">
        <v>25767168</v>
      </c>
      <c r="AJ686">
        <v>22938375</v>
      </c>
      <c r="AK686">
        <v>17911322</v>
      </c>
      <c r="AL686">
        <v>19274841</v>
      </c>
      <c r="AM686">
        <v>17246956</v>
      </c>
    </row>
    <row r="687" spans="1:39" x14ac:dyDescent="0.3">
      <c r="A687" t="s">
        <v>3168</v>
      </c>
      <c r="B687" t="s">
        <v>4487</v>
      </c>
      <c r="C687" t="str">
        <f t="shared" si="101"/>
        <v>PG 16:0_18:2:4</v>
      </c>
      <c r="D687" t="str">
        <f t="shared" si="108"/>
        <v>16:0_18:2:4</v>
      </c>
      <c r="E687" t="str" cm="1">
        <f t="array" ref="E687:F687">_xlfn.TEXTSPLIT(D687,"_")</f>
        <v>16:0</v>
      </c>
      <c r="F687" t="str">
        <v>18:2:4</v>
      </c>
      <c r="I687" cm="1">
        <f t="array" ref="I687:J687">IF(ISBLANK(E687), "", VALUE(_xlfn.TEXTSPLIT(E687,":")))</f>
        <v>16</v>
      </c>
      <c r="J687">
        <v>0</v>
      </c>
      <c r="L687" cm="1">
        <f t="array" ref="L687:N687">IF(ISBLANK(F687), "", VALUE(_xlfn.TEXTSPLIT(F687,":")))</f>
        <v>18</v>
      </c>
      <c r="M687">
        <v>2</v>
      </c>
      <c r="N687">
        <v>4</v>
      </c>
      <c r="O687" t="str" cm="1">
        <f t="array" ref="O687">IF(ISBLANK(G687), "", VALUE(_xlfn.TEXTSPLIT(G687,":")))</f>
        <v/>
      </c>
      <c r="Q687" t="str" cm="1">
        <f t="array" ref="Q687">IF(ISBLANK(H687), "", VALUE(_xlfn.TEXTSPLIT(H687,":")))</f>
        <v/>
      </c>
      <c r="S687">
        <f t="shared" si="102"/>
        <v>34</v>
      </c>
      <c r="T687">
        <f t="shared" si="103"/>
        <v>2</v>
      </c>
      <c r="U687">
        <f t="shared" si="104"/>
        <v>4</v>
      </c>
      <c r="V687" t="str">
        <f t="shared" si="105"/>
        <v>:4O</v>
      </c>
      <c r="W687" t="str">
        <f t="shared" si="106"/>
        <v>34:2:4O</v>
      </c>
      <c r="X687" t="str">
        <f t="shared" si="107"/>
        <v>PG 34:2:4O</v>
      </c>
      <c r="Y687" t="str">
        <f t="shared" si="109"/>
        <v>PG</v>
      </c>
      <c r="Z687" t="s">
        <v>1815</v>
      </c>
      <c r="AA687" t="s">
        <v>3169</v>
      </c>
      <c r="AB687">
        <v>5880126</v>
      </c>
      <c r="AC687">
        <v>6890426</v>
      </c>
      <c r="AD687">
        <v>7024858</v>
      </c>
      <c r="AE687">
        <v>4891571</v>
      </c>
      <c r="AF687">
        <v>5273523</v>
      </c>
      <c r="AG687">
        <v>5301184</v>
      </c>
      <c r="AH687">
        <v>5628843</v>
      </c>
      <c r="AI687">
        <v>5777298</v>
      </c>
      <c r="AJ687">
        <v>5436792</v>
      </c>
      <c r="AK687">
        <v>3865354</v>
      </c>
      <c r="AL687">
        <v>4587635</v>
      </c>
      <c r="AM687">
        <v>3919477</v>
      </c>
    </row>
    <row r="688" spans="1:39" x14ac:dyDescent="0.3">
      <c r="A688" t="s">
        <v>2848</v>
      </c>
      <c r="B688" t="s">
        <v>4536</v>
      </c>
      <c r="C688" t="str">
        <f t="shared" si="101"/>
        <v>PG 16:0_18:1:1</v>
      </c>
      <c r="D688" t="str">
        <f t="shared" si="108"/>
        <v>16:0_18:1:1</v>
      </c>
      <c r="E688" t="str" cm="1">
        <f t="array" ref="E688:F688">_xlfn.TEXTSPLIT(D688,"_")</f>
        <v>16:0</v>
      </c>
      <c r="F688" t="str">
        <v>18:1:1</v>
      </c>
      <c r="I688" cm="1">
        <f t="array" ref="I688:J688">IF(ISBLANK(E688), "", VALUE(_xlfn.TEXTSPLIT(E688,":")))</f>
        <v>16</v>
      </c>
      <c r="J688">
        <v>0</v>
      </c>
      <c r="L688" cm="1">
        <f t="array" ref="L688:N688">IF(ISBLANK(F688), "", VALUE(_xlfn.TEXTSPLIT(F688,":")))</f>
        <v>18</v>
      </c>
      <c r="M688">
        <v>1</v>
      </c>
      <c r="N688">
        <v>1</v>
      </c>
      <c r="O688" t="str" cm="1">
        <f t="array" ref="O688">IF(ISBLANK(G688), "", VALUE(_xlfn.TEXTSPLIT(G688,":")))</f>
        <v/>
      </c>
      <c r="Q688" t="str" cm="1">
        <f t="array" ref="Q688">IF(ISBLANK(H688), "", VALUE(_xlfn.TEXTSPLIT(H688,":")))</f>
        <v/>
      </c>
      <c r="S688">
        <f t="shared" si="102"/>
        <v>34</v>
      </c>
      <c r="T688">
        <f t="shared" si="103"/>
        <v>1</v>
      </c>
      <c r="U688">
        <f t="shared" si="104"/>
        <v>1</v>
      </c>
      <c r="V688" t="str">
        <f t="shared" si="105"/>
        <v>:1O</v>
      </c>
      <c r="W688" t="str">
        <f t="shared" si="106"/>
        <v>34:1:1O</v>
      </c>
      <c r="X688" t="str">
        <f t="shared" si="107"/>
        <v>PG 34:1:1O</v>
      </c>
      <c r="Y688" t="str">
        <f t="shared" si="109"/>
        <v>PG</v>
      </c>
      <c r="Z688" t="s">
        <v>1815</v>
      </c>
      <c r="AA688" t="s">
        <v>2849</v>
      </c>
      <c r="AB688">
        <v>2047385</v>
      </c>
      <c r="AC688">
        <v>2359477</v>
      </c>
      <c r="AD688">
        <v>2505674</v>
      </c>
      <c r="AE688">
        <v>1392772</v>
      </c>
      <c r="AF688">
        <v>1520718</v>
      </c>
      <c r="AG688">
        <v>1420927</v>
      </c>
      <c r="AH688">
        <v>973510</v>
      </c>
      <c r="AI688">
        <v>1856660</v>
      </c>
      <c r="AJ688">
        <v>1590940</v>
      </c>
      <c r="AK688">
        <v>1152745</v>
      </c>
      <c r="AL688">
        <v>1323771</v>
      </c>
      <c r="AM688">
        <v>1296793</v>
      </c>
    </row>
    <row r="689" spans="1:39" x14ac:dyDescent="0.3">
      <c r="A689" t="s">
        <v>2224</v>
      </c>
      <c r="B689" t="s">
        <v>4521</v>
      </c>
      <c r="C689" t="str">
        <f t="shared" si="101"/>
        <v>PG 12:0_17:1:2</v>
      </c>
      <c r="D689" t="str">
        <f t="shared" si="108"/>
        <v>12:0_17:1:2</v>
      </c>
      <c r="E689" t="str" cm="1">
        <f t="array" ref="E689:F689">_xlfn.TEXTSPLIT(D689,"_")</f>
        <v>12:0</v>
      </c>
      <c r="F689" t="str">
        <v>17:1:2</v>
      </c>
      <c r="I689" cm="1">
        <f t="array" ref="I689:J689">IF(ISBLANK(E689), "", VALUE(_xlfn.TEXTSPLIT(E689,":")))</f>
        <v>12</v>
      </c>
      <c r="J689">
        <v>0</v>
      </c>
      <c r="L689" cm="1">
        <f t="array" ref="L689:N689">IF(ISBLANK(F689), "", VALUE(_xlfn.TEXTSPLIT(F689,":")))</f>
        <v>17</v>
      </c>
      <c r="M689">
        <v>1</v>
      </c>
      <c r="N689">
        <v>2</v>
      </c>
      <c r="O689" t="str" cm="1">
        <f t="array" ref="O689">IF(ISBLANK(G689), "", VALUE(_xlfn.TEXTSPLIT(G689,":")))</f>
        <v/>
      </c>
      <c r="Q689" t="str" cm="1">
        <f t="array" ref="Q689">IF(ISBLANK(H689), "", VALUE(_xlfn.TEXTSPLIT(H689,":")))</f>
        <v/>
      </c>
      <c r="S689">
        <f t="shared" si="102"/>
        <v>29</v>
      </c>
      <c r="T689">
        <f t="shared" si="103"/>
        <v>1</v>
      </c>
      <c r="U689">
        <f t="shared" si="104"/>
        <v>2</v>
      </c>
      <c r="V689" t="str">
        <f t="shared" si="105"/>
        <v>:2O</v>
      </c>
      <c r="W689" t="str">
        <f t="shared" si="106"/>
        <v>29:1:2O</v>
      </c>
      <c r="X689" t="str">
        <f t="shared" si="107"/>
        <v>PG 29:1:2O</v>
      </c>
      <c r="Y689" t="str">
        <f t="shared" si="109"/>
        <v>PG</v>
      </c>
      <c r="Z689" t="s">
        <v>1815</v>
      </c>
      <c r="AA689" t="s">
        <v>2225</v>
      </c>
      <c r="AB689">
        <v>2660950</v>
      </c>
      <c r="AC689">
        <v>1920909</v>
      </c>
      <c r="AD689">
        <v>2063812</v>
      </c>
      <c r="AE689">
        <v>1348169</v>
      </c>
      <c r="AF689">
        <v>2653525</v>
      </c>
      <c r="AG689">
        <v>2207589</v>
      </c>
      <c r="AH689">
        <v>2528505</v>
      </c>
      <c r="AI689">
        <v>3630112</v>
      </c>
      <c r="AJ689">
        <v>2822496</v>
      </c>
      <c r="AK689">
        <v>3026558</v>
      </c>
      <c r="AL689">
        <v>2468243</v>
      </c>
      <c r="AM689">
        <v>1531710</v>
      </c>
    </row>
    <row r="690" spans="1:39" x14ac:dyDescent="0.3">
      <c r="A690" t="s">
        <v>3032</v>
      </c>
      <c r="B690" t="s">
        <v>4488</v>
      </c>
      <c r="C690" t="str">
        <f t="shared" si="101"/>
        <v>PG 15:1_18:3:4</v>
      </c>
      <c r="D690" t="str">
        <f t="shared" si="108"/>
        <v>15:1_18:3:4</v>
      </c>
      <c r="E690" t="str" cm="1">
        <f t="array" ref="E690:F690">_xlfn.TEXTSPLIT(D690,"_")</f>
        <v>15:1</v>
      </c>
      <c r="F690" t="str">
        <v>18:3:4</v>
      </c>
      <c r="I690" cm="1">
        <f t="array" ref="I690:J690">IF(ISBLANK(E690), "", VALUE(_xlfn.TEXTSPLIT(E690,":")))</f>
        <v>15</v>
      </c>
      <c r="J690">
        <v>1</v>
      </c>
      <c r="L690" cm="1">
        <f t="array" ref="L690:N690">IF(ISBLANK(F690), "", VALUE(_xlfn.TEXTSPLIT(F690,":")))</f>
        <v>18</v>
      </c>
      <c r="M690">
        <v>3</v>
      </c>
      <c r="N690">
        <v>4</v>
      </c>
      <c r="O690" t="str" cm="1">
        <f t="array" ref="O690">IF(ISBLANK(G690), "", VALUE(_xlfn.TEXTSPLIT(G690,":")))</f>
        <v/>
      </c>
      <c r="Q690" t="str" cm="1">
        <f t="array" ref="Q690">IF(ISBLANK(H690), "", VALUE(_xlfn.TEXTSPLIT(H690,":")))</f>
        <v/>
      </c>
      <c r="S690">
        <f t="shared" si="102"/>
        <v>33</v>
      </c>
      <c r="T690">
        <f t="shared" si="103"/>
        <v>4</v>
      </c>
      <c r="U690">
        <f t="shared" si="104"/>
        <v>4</v>
      </c>
      <c r="V690" t="str">
        <f t="shared" si="105"/>
        <v>:4O</v>
      </c>
      <c r="W690" t="str">
        <f t="shared" si="106"/>
        <v>33:4:4O</v>
      </c>
      <c r="X690" t="str">
        <f t="shared" si="107"/>
        <v>PG 33:4:4O</v>
      </c>
      <c r="Y690" t="str">
        <f t="shared" si="109"/>
        <v>PG</v>
      </c>
      <c r="Z690" t="s">
        <v>1815</v>
      </c>
      <c r="AA690" t="s">
        <v>3033</v>
      </c>
      <c r="AB690">
        <v>252694</v>
      </c>
      <c r="AC690">
        <v>325490</v>
      </c>
      <c r="AD690">
        <v>270450</v>
      </c>
      <c r="AE690">
        <v>118467</v>
      </c>
      <c r="AF690">
        <v>129884</v>
      </c>
      <c r="AG690">
        <v>50612</v>
      </c>
      <c r="AH690">
        <v>45149</v>
      </c>
      <c r="AI690">
        <v>77914</v>
      </c>
      <c r="AJ690">
        <v>60884</v>
      </c>
      <c r="AK690">
        <v>28979</v>
      </c>
      <c r="AL690">
        <v>70357</v>
      </c>
      <c r="AM690">
        <v>25416</v>
      </c>
    </row>
    <row r="691" spans="1:39" x14ac:dyDescent="0.3">
      <c r="A691" t="s">
        <v>3326</v>
      </c>
      <c r="B691" t="s">
        <v>4537</v>
      </c>
      <c r="C691" t="str">
        <f t="shared" si="101"/>
        <v>PG 18:1_22:6:1</v>
      </c>
      <c r="D691" t="str">
        <f t="shared" si="108"/>
        <v>18:1_22:6:1</v>
      </c>
      <c r="E691" t="str" cm="1">
        <f t="array" ref="E691:F691">_xlfn.TEXTSPLIT(D691,"_")</f>
        <v>18:1</v>
      </c>
      <c r="F691" t="str">
        <v>22:6:1</v>
      </c>
      <c r="I691" cm="1">
        <f t="array" ref="I691:J691">IF(ISBLANK(E691), "", VALUE(_xlfn.TEXTSPLIT(E691,":")))</f>
        <v>18</v>
      </c>
      <c r="J691">
        <v>1</v>
      </c>
      <c r="L691" cm="1">
        <f t="array" ref="L691:N691">IF(ISBLANK(F691), "", VALUE(_xlfn.TEXTSPLIT(F691,":")))</f>
        <v>22</v>
      </c>
      <c r="M691">
        <v>6</v>
      </c>
      <c r="N691">
        <v>1</v>
      </c>
      <c r="O691" t="str" cm="1">
        <f t="array" ref="O691">IF(ISBLANK(G691), "", VALUE(_xlfn.TEXTSPLIT(G691,":")))</f>
        <v/>
      </c>
      <c r="Q691" t="str" cm="1">
        <f t="array" ref="Q691">IF(ISBLANK(H691), "", VALUE(_xlfn.TEXTSPLIT(H691,":")))</f>
        <v/>
      </c>
      <c r="S691">
        <f t="shared" si="102"/>
        <v>40</v>
      </c>
      <c r="T691">
        <f t="shared" si="103"/>
        <v>7</v>
      </c>
      <c r="U691">
        <f t="shared" si="104"/>
        <v>1</v>
      </c>
      <c r="V691" t="str">
        <f t="shared" si="105"/>
        <v>:1O</v>
      </c>
      <c r="W691" t="str">
        <f t="shared" si="106"/>
        <v>40:7:1O</v>
      </c>
      <c r="X691" t="str">
        <f t="shared" si="107"/>
        <v>PG 40:7:1O</v>
      </c>
      <c r="Y691" t="str">
        <f t="shared" si="109"/>
        <v>PG</v>
      </c>
      <c r="Z691" t="s">
        <v>1815</v>
      </c>
      <c r="AA691" t="s">
        <v>3327</v>
      </c>
      <c r="AB691">
        <v>3642014</v>
      </c>
      <c r="AC691">
        <v>3860928</v>
      </c>
      <c r="AD691">
        <v>1910422</v>
      </c>
      <c r="AE691">
        <v>1754310</v>
      </c>
      <c r="AF691">
        <v>2850705</v>
      </c>
      <c r="AG691">
        <v>2105100</v>
      </c>
      <c r="AH691">
        <v>2309020</v>
      </c>
      <c r="AI691">
        <v>3309370</v>
      </c>
      <c r="AJ691">
        <v>2251944</v>
      </c>
      <c r="AK691">
        <v>1868152</v>
      </c>
      <c r="AL691">
        <v>1907294</v>
      </c>
      <c r="AM691">
        <v>1427684</v>
      </c>
    </row>
    <row r="692" spans="1:39" x14ac:dyDescent="0.3">
      <c r="A692" t="s">
        <v>2454</v>
      </c>
      <c r="B692" t="s">
        <v>4531</v>
      </c>
      <c r="C692" t="str">
        <f t="shared" si="101"/>
        <v>PG 10:0_22:6:1</v>
      </c>
      <c r="D692" t="str">
        <f t="shared" si="108"/>
        <v>10:0_22:6:1</v>
      </c>
      <c r="E692" t="str" cm="1">
        <f t="array" ref="E692:F692">_xlfn.TEXTSPLIT(D692,"_")</f>
        <v>10:0</v>
      </c>
      <c r="F692" t="str">
        <v>22:6:1</v>
      </c>
      <c r="I692" cm="1">
        <f t="array" ref="I692:J692">IF(ISBLANK(E692), "", VALUE(_xlfn.TEXTSPLIT(E692,":")))</f>
        <v>10</v>
      </c>
      <c r="J692">
        <v>0</v>
      </c>
      <c r="L692" cm="1">
        <f t="array" ref="L692:N692">IF(ISBLANK(F692), "", VALUE(_xlfn.TEXTSPLIT(F692,":")))</f>
        <v>22</v>
      </c>
      <c r="M692">
        <v>6</v>
      </c>
      <c r="N692">
        <v>1</v>
      </c>
      <c r="O692" t="str" cm="1">
        <f t="array" ref="O692">IF(ISBLANK(G692), "", VALUE(_xlfn.TEXTSPLIT(G692,":")))</f>
        <v/>
      </c>
      <c r="Q692" t="str" cm="1">
        <f t="array" ref="Q692">IF(ISBLANK(H692), "", VALUE(_xlfn.TEXTSPLIT(H692,":")))</f>
        <v/>
      </c>
      <c r="S692">
        <f t="shared" si="102"/>
        <v>32</v>
      </c>
      <c r="T692">
        <f t="shared" si="103"/>
        <v>6</v>
      </c>
      <c r="U692">
        <f t="shared" si="104"/>
        <v>1</v>
      </c>
      <c r="V692" t="str">
        <f t="shared" si="105"/>
        <v>:1O</v>
      </c>
      <c r="W692" t="str">
        <f t="shared" si="106"/>
        <v>32:6:1O</v>
      </c>
      <c r="X692" t="str">
        <f t="shared" si="107"/>
        <v>PG 32:6:1O</v>
      </c>
      <c r="Y692" t="str">
        <f t="shared" si="109"/>
        <v>PG</v>
      </c>
      <c r="Z692" t="s">
        <v>1815</v>
      </c>
      <c r="AA692" t="s">
        <v>2455</v>
      </c>
      <c r="AB692">
        <v>41730</v>
      </c>
      <c r="AC692">
        <v>24429</v>
      </c>
      <c r="AD692">
        <v>0</v>
      </c>
      <c r="AE692">
        <v>116579</v>
      </c>
      <c r="AF692">
        <v>64049</v>
      </c>
      <c r="AG692">
        <v>13879</v>
      </c>
      <c r="AH692">
        <v>189607</v>
      </c>
      <c r="AI692">
        <v>97524</v>
      </c>
      <c r="AJ692">
        <v>165782</v>
      </c>
      <c r="AK692">
        <v>246122</v>
      </c>
      <c r="AL692">
        <v>353797</v>
      </c>
      <c r="AM692">
        <v>215400</v>
      </c>
    </row>
    <row r="693" spans="1:39" x14ac:dyDescent="0.3">
      <c r="A693" t="s">
        <v>2948</v>
      </c>
      <c r="B693" t="s">
        <v>4529</v>
      </c>
      <c r="C693" t="str">
        <f t="shared" si="101"/>
        <v>PG 14:1_22:6:1</v>
      </c>
      <c r="D693" t="str">
        <f t="shared" si="108"/>
        <v>14:1_22:6:1</v>
      </c>
      <c r="E693" t="str" cm="1">
        <f t="array" ref="E693:F693">_xlfn.TEXTSPLIT(D693,"_")</f>
        <v>14:1</v>
      </c>
      <c r="F693" t="str">
        <v>22:6:1</v>
      </c>
      <c r="I693" cm="1">
        <f t="array" ref="I693:J693">IF(ISBLANK(E693), "", VALUE(_xlfn.TEXTSPLIT(E693,":")))</f>
        <v>14</v>
      </c>
      <c r="J693">
        <v>1</v>
      </c>
      <c r="L693" cm="1">
        <f t="array" ref="L693:N693">IF(ISBLANK(F693), "", VALUE(_xlfn.TEXTSPLIT(F693,":")))</f>
        <v>22</v>
      </c>
      <c r="M693">
        <v>6</v>
      </c>
      <c r="N693">
        <v>1</v>
      </c>
      <c r="O693" t="str" cm="1">
        <f t="array" ref="O693">IF(ISBLANK(G693), "", VALUE(_xlfn.TEXTSPLIT(G693,":")))</f>
        <v/>
      </c>
      <c r="Q693" t="str" cm="1">
        <f t="array" ref="Q693">IF(ISBLANK(H693), "", VALUE(_xlfn.TEXTSPLIT(H693,":")))</f>
        <v/>
      </c>
      <c r="S693">
        <f t="shared" si="102"/>
        <v>36</v>
      </c>
      <c r="T693">
        <f t="shared" si="103"/>
        <v>7</v>
      </c>
      <c r="U693">
        <f t="shared" si="104"/>
        <v>1</v>
      </c>
      <c r="V693" t="str">
        <f t="shared" si="105"/>
        <v>:1O</v>
      </c>
      <c r="W693" t="str">
        <f t="shared" si="106"/>
        <v>36:7:1O</v>
      </c>
      <c r="X693" t="str">
        <f t="shared" si="107"/>
        <v>PG 36:7:1O</v>
      </c>
      <c r="Y693" t="str">
        <f t="shared" si="109"/>
        <v>PG</v>
      </c>
      <c r="Z693" t="s">
        <v>1815</v>
      </c>
      <c r="AA693" t="s">
        <v>2949</v>
      </c>
      <c r="AB693">
        <v>555059</v>
      </c>
      <c r="AC693">
        <v>586029</v>
      </c>
      <c r="AD693">
        <v>231218</v>
      </c>
      <c r="AE693">
        <v>412731</v>
      </c>
      <c r="AF693">
        <v>643603</v>
      </c>
      <c r="AG693">
        <v>423225</v>
      </c>
      <c r="AH693">
        <v>516083</v>
      </c>
      <c r="AI693">
        <v>784801</v>
      </c>
      <c r="AJ693">
        <v>536356</v>
      </c>
      <c r="AK693">
        <v>503707</v>
      </c>
      <c r="AL693">
        <v>612406</v>
      </c>
      <c r="AM693">
        <v>458378</v>
      </c>
    </row>
    <row r="694" spans="1:39" x14ac:dyDescent="0.3">
      <c r="A694" t="s">
        <v>1813</v>
      </c>
      <c r="B694" t="s">
        <v>4519</v>
      </c>
      <c r="C694" t="str">
        <f t="shared" si="101"/>
        <v>PG 9:0_18:1:2</v>
      </c>
      <c r="D694" t="str">
        <f t="shared" si="108"/>
        <v>9:0_18:1:2</v>
      </c>
      <c r="E694" t="str" cm="1">
        <f t="array" ref="E694:F694">_xlfn.TEXTSPLIT(D694,"_")</f>
        <v>9:0</v>
      </c>
      <c r="F694" t="str">
        <v>18:1:2</v>
      </c>
      <c r="I694" cm="1">
        <f t="array" ref="I694:J694">IF(ISBLANK(E694), "", VALUE(_xlfn.TEXTSPLIT(E694,":")))</f>
        <v>9</v>
      </c>
      <c r="J694">
        <v>0</v>
      </c>
      <c r="L694" cm="1">
        <f t="array" ref="L694:N694">IF(ISBLANK(F694), "", VALUE(_xlfn.TEXTSPLIT(F694,":")))</f>
        <v>18</v>
      </c>
      <c r="M694">
        <v>1</v>
      </c>
      <c r="N694">
        <v>2</v>
      </c>
      <c r="O694" t="str" cm="1">
        <f t="array" ref="O694">IF(ISBLANK(G694), "", VALUE(_xlfn.TEXTSPLIT(G694,":")))</f>
        <v/>
      </c>
      <c r="Q694" t="str" cm="1">
        <f t="array" ref="Q694">IF(ISBLANK(H694), "", VALUE(_xlfn.TEXTSPLIT(H694,":")))</f>
        <v/>
      </c>
      <c r="S694">
        <f t="shared" si="102"/>
        <v>27</v>
      </c>
      <c r="T694">
        <f t="shared" si="103"/>
        <v>1</v>
      </c>
      <c r="U694">
        <f t="shared" si="104"/>
        <v>2</v>
      </c>
      <c r="V694" t="str">
        <f t="shared" si="105"/>
        <v>:2O</v>
      </c>
      <c r="W694" t="str">
        <f t="shared" si="106"/>
        <v>27:1:2O</v>
      </c>
      <c r="X694" t="str">
        <f t="shared" si="107"/>
        <v>PG 27:1:2O</v>
      </c>
      <c r="Y694" t="str">
        <f t="shared" si="109"/>
        <v>PG</v>
      </c>
      <c r="Z694" t="s">
        <v>1815</v>
      </c>
      <c r="AA694" t="s">
        <v>1814</v>
      </c>
      <c r="AB694">
        <v>131706</v>
      </c>
      <c r="AC694">
        <v>73268</v>
      </c>
      <c r="AD694">
        <v>88465</v>
      </c>
      <c r="AE694">
        <v>201270</v>
      </c>
      <c r="AF694">
        <v>318849</v>
      </c>
      <c r="AG694">
        <v>284179</v>
      </c>
      <c r="AH694">
        <v>482936</v>
      </c>
      <c r="AI694">
        <v>507915</v>
      </c>
      <c r="AJ694">
        <v>546612</v>
      </c>
      <c r="AK694">
        <v>612600</v>
      </c>
      <c r="AL694">
        <v>514442</v>
      </c>
      <c r="AM694">
        <v>392858</v>
      </c>
    </row>
    <row r="695" spans="1:39" x14ac:dyDescent="0.3">
      <c r="A695" t="s">
        <v>2203</v>
      </c>
      <c r="B695" t="s">
        <v>4532</v>
      </c>
      <c r="C695" t="str">
        <f t="shared" si="101"/>
        <v>PG 12:0_18:1:1</v>
      </c>
      <c r="D695" t="str">
        <f t="shared" si="108"/>
        <v>12:0_18:1:1</v>
      </c>
      <c r="E695" t="str" cm="1">
        <f t="array" ref="E695:F695">_xlfn.TEXTSPLIT(D695,"_")</f>
        <v>12:0</v>
      </c>
      <c r="F695" t="str">
        <v>18:1:1</v>
      </c>
      <c r="I695" cm="1">
        <f t="array" ref="I695:J695">IF(ISBLANK(E695), "", VALUE(_xlfn.TEXTSPLIT(E695,":")))</f>
        <v>12</v>
      </c>
      <c r="J695">
        <v>0</v>
      </c>
      <c r="L695" cm="1">
        <f t="array" ref="L695:N695">IF(ISBLANK(F695), "", VALUE(_xlfn.TEXTSPLIT(F695,":")))</f>
        <v>18</v>
      </c>
      <c r="M695">
        <v>1</v>
      </c>
      <c r="N695">
        <v>1</v>
      </c>
      <c r="O695" t="str" cm="1">
        <f t="array" ref="O695">IF(ISBLANK(G695), "", VALUE(_xlfn.TEXTSPLIT(G695,":")))</f>
        <v/>
      </c>
      <c r="Q695" t="str" cm="1">
        <f t="array" ref="Q695">IF(ISBLANK(H695), "", VALUE(_xlfn.TEXTSPLIT(H695,":")))</f>
        <v/>
      </c>
      <c r="S695">
        <f t="shared" si="102"/>
        <v>30</v>
      </c>
      <c r="T695">
        <f t="shared" si="103"/>
        <v>1</v>
      </c>
      <c r="U695">
        <f t="shared" si="104"/>
        <v>1</v>
      </c>
      <c r="V695" t="str">
        <f t="shared" si="105"/>
        <v>:1O</v>
      </c>
      <c r="W695" t="str">
        <f t="shared" si="106"/>
        <v>30:1:1O</v>
      </c>
      <c r="X695" t="str">
        <f t="shared" si="107"/>
        <v>PG 30:1:1O</v>
      </c>
      <c r="Y695" t="str">
        <f t="shared" si="109"/>
        <v>PG</v>
      </c>
      <c r="Z695" t="s">
        <v>1815</v>
      </c>
      <c r="AA695" t="s">
        <v>2204</v>
      </c>
      <c r="AB695">
        <v>100601</v>
      </c>
      <c r="AC695">
        <v>99465</v>
      </c>
      <c r="AD695">
        <v>163494</v>
      </c>
      <c r="AE695">
        <v>114244</v>
      </c>
      <c r="AF695">
        <v>154291</v>
      </c>
      <c r="AG695">
        <v>144729</v>
      </c>
      <c r="AH695">
        <v>127865</v>
      </c>
      <c r="AI695">
        <v>193964</v>
      </c>
      <c r="AJ695">
        <v>145693</v>
      </c>
      <c r="AK695">
        <v>118078</v>
      </c>
      <c r="AL695">
        <v>186453</v>
      </c>
      <c r="AM695">
        <v>162680</v>
      </c>
    </row>
    <row r="696" spans="1:39" x14ac:dyDescent="0.3">
      <c r="A696" t="s">
        <v>2454</v>
      </c>
      <c r="B696" t="s">
        <v>4531</v>
      </c>
      <c r="C696" t="str">
        <f t="shared" si="101"/>
        <v>PG 10:0_22:6:1</v>
      </c>
      <c r="D696" t="str">
        <f t="shared" si="108"/>
        <v>10:0_22:6:1</v>
      </c>
      <c r="E696" t="str" cm="1">
        <f t="array" ref="E696:F696">_xlfn.TEXTSPLIT(D696,"_")</f>
        <v>10:0</v>
      </c>
      <c r="F696" t="str">
        <v>22:6:1</v>
      </c>
      <c r="I696" cm="1">
        <f t="array" ref="I696:J696">IF(ISBLANK(E696), "", VALUE(_xlfn.TEXTSPLIT(E696,":")))</f>
        <v>10</v>
      </c>
      <c r="J696">
        <v>0</v>
      </c>
      <c r="L696" cm="1">
        <f t="array" ref="L696:N696">IF(ISBLANK(F696), "", VALUE(_xlfn.TEXTSPLIT(F696,":")))</f>
        <v>22</v>
      </c>
      <c r="M696">
        <v>6</v>
      </c>
      <c r="N696">
        <v>1</v>
      </c>
      <c r="O696" t="str" cm="1">
        <f t="array" ref="O696">IF(ISBLANK(G696), "", VALUE(_xlfn.TEXTSPLIT(G696,":")))</f>
        <v/>
      </c>
      <c r="Q696" t="str" cm="1">
        <f t="array" ref="Q696">IF(ISBLANK(H696), "", VALUE(_xlfn.TEXTSPLIT(H696,":")))</f>
        <v/>
      </c>
      <c r="S696">
        <f t="shared" si="102"/>
        <v>32</v>
      </c>
      <c r="T696">
        <f t="shared" si="103"/>
        <v>6</v>
      </c>
      <c r="U696">
        <f t="shared" si="104"/>
        <v>1</v>
      </c>
      <c r="V696" t="str">
        <f t="shared" si="105"/>
        <v>:1O</v>
      </c>
      <c r="W696" t="str">
        <f t="shared" si="106"/>
        <v>32:6:1O</v>
      </c>
      <c r="X696" t="str">
        <f t="shared" si="107"/>
        <v>PG 32:6:1O</v>
      </c>
      <c r="Y696" t="str">
        <f t="shared" si="109"/>
        <v>PG</v>
      </c>
      <c r="Z696" t="s">
        <v>1815</v>
      </c>
      <c r="AA696" t="s">
        <v>2455</v>
      </c>
      <c r="AB696">
        <v>102108</v>
      </c>
      <c r="AC696">
        <v>212784</v>
      </c>
      <c r="AD696">
        <v>151384</v>
      </c>
      <c r="AE696">
        <v>107008</v>
      </c>
      <c r="AF696">
        <v>125820</v>
      </c>
      <c r="AG696">
        <v>24759</v>
      </c>
      <c r="AH696">
        <v>327390</v>
      </c>
      <c r="AI696">
        <v>267620</v>
      </c>
      <c r="AJ696">
        <v>224840</v>
      </c>
      <c r="AK696">
        <v>278383</v>
      </c>
      <c r="AL696">
        <v>368625</v>
      </c>
      <c r="AM696">
        <v>351377</v>
      </c>
    </row>
    <row r="697" spans="1:39" x14ac:dyDescent="0.3">
      <c r="A697" t="s">
        <v>2409</v>
      </c>
      <c r="B697" t="s">
        <v>4538</v>
      </c>
      <c r="C697" t="str">
        <f t="shared" si="101"/>
        <v>PG 14:0_17:1:1</v>
      </c>
      <c r="D697" t="str">
        <f t="shared" si="108"/>
        <v>14:0_17:1:1</v>
      </c>
      <c r="E697" t="str" cm="1">
        <f t="array" ref="E697:F697">_xlfn.TEXTSPLIT(D697,"_")</f>
        <v>14:0</v>
      </c>
      <c r="F697" t="str">
        <v>17:1:1</v>
      </c>
      <c r="I697" cm="1">
        <f t="array" ref="I697:J697">IF(ISBLANK(E697), "", VALUE(_xlfn.TEXTSPLIT(E697,":")))</f>
        <v>14</v>
      </c>
      <c r="J697">
        <v>0</v>
      </c>
      <c r="L697" cm="1">
        <f t="array" ref="L697:N697">IF(ISBLANK(F697), "", VALUE(_xlfn.TEXTSPLIT(F697,":")))</f>
        <v>17</v>
      </c>
      <c r="M697">
        <v>1</v>
      </c>
      <c r="N697">
        <v>1</v>
      </c>
      <c r="O697" t="str" cm="1">
        <f t="array" ref="O697">IF(ISBLANK(G697), "", VALUE(_xlfn.TEXTSPLIT(G697,":")))</f>
        <v/>
      </c>
      <c r="Q697" t="str" cm="1">
        <f t="array" ref="Q697">IF(ISBLANK(H697), "", VALUE(_xlfn.TEXTSPLIT(H697,":")))</f>
        <v/>
      </c>
      <c r="S697">
        <f t="shared" si="102"/>
        <v>31</v>
      </c>
      <c r="T697">
        <f t="shared" si="103"/>
        <v>1</v>
      </c>
      <c r="U697">
        <f t="shared" si="104"/>
        <v>1</v>
      </c>
      <c r="V697" t="str">
        <f t="shared" si="105"/>
        <v>:1O</v>
      </c>
      <c r="W697" t="str">
        <f t="shared" si="106"/>
        <v>31:1:1O</v>
      </c>
      <c r="X697" t="str">
        <f t="shared" si="107"/>
        <v>PG 31:1:1O</v>
      </c>
      <c r="Y697" t="str">
        <f t="shared" si="109"/>
        <v>PG</v>
      </c>
      <c r="Z697" t="s">
        <v>1815</v>
      </c>
      <c r="AA697" t="s">
        <v>2410</v>
      </c>
      <c r="AB697">
        <v>381146</v>
      </c>
      <c r="AC697">
        <v>386753</v>
      </c>
      <c r="AD697">
        <v>495835</v>
      </c>
      <c r="AE697">
        <v>363838</v>
      </c>
      <c r="AF697">
        <v>502160</v>
      </c>
      <c r="AG697">
        <v>522801</v>
      </c>
      <c r="AH697">
        <v>465308</v>
      </c>
      <c r="AI697">
        <v>544472</v>
      </c>
      <c r="AJ697">
        <v>458605</v>
      </c>
      <c r="AK697">
        <v>497182</v>
      </c>
      <c r="AL697">
        <v>534407</v>
      </c>
      <c r="AM697">
        <v>581644</v>
      </c>
    </row>
    <row r="698" spans="1:39" x14ac:dyDescent="0.3">
      <c r="A698" t="s">
        <v>2409</v>
      </c>
      <c r="B698" t="s">
        <v>4538</v>
      </c>
      <c r="C698" t="str">
        <f t="shared" si="101"/>
        <v>PG 14:0_17:1:1</v>
      </c>
      <c r="D698" t="str">
        <f t="shared" si="108"/>
        <v>14:0_17:1:1</v>
      </c>
      <c r="E698" t="str" cm="1">
        <f t="array" ref="E698:F698">_xlfn.TEXTSPLIT(D698,"_")</f>
        <v>14:0</v>
      </c>
      <c r="F698" t="str">
        <v>17:1:1</v>
      </c>
      <c r="I698" cm="1">
        <f t="array" ref="I698:J698">IF(ISBLANK(E698), "", VALUE(_xlfn.TEXTSPLIT(E698,":")))</f>
        <v>14</v>
      </c>
      <c r="J698">
        <v>0</v>
      </c>
      <c r="L698" cm="1">
        <f t="array" ref="L698:N698">IF(ISBLANK(F698), "", VALUE(_xlfn.TEXTSPLIT(F698,":")))</f>
        <v>17</v>
      </c>
      <c r="M698">
        <v>1</v>
      </c>
      <c r="N698">
        <v>1</v>
      </c>
      <c r="O698" t="str" cm="1">
        <f t="array" ref="O698">IF(ISBLANK(G698), "", VALUE(_xlfn.TEXTSPLIT(G698,":")))</f>
        <v/>
      </c>
      <c r="Q698" t="str" cm="1">
        <f t="array" ref="Q698">IF(ISBLANK(H698), "", VALUE(_xlfn.TEXTSPLIT(H698,":")))</f>
        <v/>
      </c>
      <c r="S698">
        <f t="shared" si="102"/>
        <v>31</v>
      </c>
      <c r="T698">
        <f t="shared" si="103"/>
        <v>1</v>
      </c>
      <c r="U698">
        <f t="shared" si="104"/>
        <v>1</v>
      </c>
      <c r="V698" t="str">
        <f t="shared" si="105"/>
        <v>:1O</v>
      </c>
      <c r="W698" t="str">
        <f t="shared" si="106"/>
        <v>31:1:1O</v>
      </c>
      <c r="X698" t="str">
        <f t="shared" si="107"/>
        <v>PG 31:1:1O</v>
      </c>
      <c r="Y698" t="str">
        <f t="shared" si="109"/>
        <v>PG</v>
      </c>
      <c r="Z698" t="s">
        <v>1815</v>
      </c>
      <c r="AA698" t="s">
        <v>2410</v>
      </c>
      <c r="AB698">
        <v>1524138</v>
      </c>
      <c r="AC698">
        <v>1582677</v>
      </c>
      <c r="AD698">
        <v>1648057</v>
      </c>
      <c r="AE698">
        <v>1575622</v>
      </c>
      <c r="AF698">
        <v>1390271</v>
      </c>
      <c r="AG698">
        <v>1624398</v>
      </c>
      <c r="AH698">
        <v>1671193</v>
      </c>
      <c r="AI698">
        <v>1812937</v>
      </c>
      <c r="AJ698">
        <v>1923798</v>
      </c>
      <c r="AK698">
        <v>1459905</v>
      </c>
      <c r="AL698">
        <v>1488197</v>
      </c>
      <c r="AM698">
        <v>1750527</v>
      </c>
    </row>
    <row r="699" spans="1:39" x14ac:dyDescent="0.3">
      <c r="A699" t="s">
        <v>2409</v>
      </c>
      <c r="B699" t="s">
        <v>4538</v>
      </c>
      <c r="C699" t="str">
        <f t="shared" si="101"/>
        <v>PG 14:0_17:1:1</v>
      </c>
      <c r="D699" t="str">
        <f t="shared" si="108"/>
        <v>14:0_17:1:1</v>
      </c>
      <c r="E699" t="str" cm="1">
        <f t="array" ref="E699:F699">_xlfn.TEXTSPLIT(D699,"_")</f>
        <v>14:0</v>
      </c>
      <c r="F699" t="str">
        <v>17:1:1</v>
      </c>
      <c r="I699" cm="1">
        <f t="array" ref="I699:J699">IF(ISBLANK(E699), "", VALUE(_xlfn.TEXTSPLIT(E699,":")))</f>
        <v>14</v>
      </c>
      <c r="J699">
        <v>0</v>
      </c>
      <c r="L699" cm="1">
        <f t="array" ref="L699:N699">IF(ISBLANK(F699), "", VALUE(_xlfn.TEXTSPLIT(F699,":")))</f>
        <v>17</v>
      </c>
      <c r="M699">
        <v>1</v>
      </c>
      <c r="N699">
        <v>1</v>
      </c>
      <c r="O699" t="str" cm="1">
        <f t="array" ref="O699">IF(ISBLANK(G699), "", VALUE(_xlfn.TEXTSPLIT(G699,":")))</f>
        <v/>
      </c>
      <c r="Q699" t="str" cm="1">
        <f t="array" ref="Q699">IF(ISBLANK(H699), "", VALUE(_xlfn.TEXTSPLIT(H699,":")))</f>
        <v/>
      </c>
      <c r="S699">
        <f t="shared" si="102"/>
        <v>31</v>
      </c>
      <c r="T699">
        <f t="shared" si="103"/>
        <v>1</v>
      </c>
      <c r="U699">
        <f t="shared" si="104"/>
        <v>1</v>
      </c>
      <c r="V699" t="str">
        <f t="shared" si="105"/>
        <v>:1O</v>
      </c>
      <c r="W699" t="str">
        <f t="shared" si="106"/>
        <v>31:1:1O</v>
      </c>
      <c r="X699" t="str">
        <f t="shared" si="107"/>
        <v>PG 31:1:1O</v>
      </c>
      <c r="Y699" t="str">
        <f t="shared" si="109"/>
        <v>PG</v>
      </c>
      <c r="Z699" t="s">
        <v>1815</v>
      </c>
      <c r="AA699" t="s">
        <v>2410</v>
      </c>
      <c r="AB699">
        <v>370068</v>
      </c>
      <c r="AC699">
        <v>531367</v>
      </c>
      <c r="AD699">
        <v>576370</v>
      </c>
      <c r="AE699">
        <v>382315</v>
      </c>
      <c r="AF699">
        <v>403676</v>
      </c>
      <c r="AG699">
        <v>322871</v>
      </c>
      <c r="AH699">
        <v>520529</v>
      </c>
      <c r="AI699">
        <v>426006</v>
      </c>
      <c r="AJ699">
        <v>520665</v>
      </c>
      <c r="AK699">
        <v>376315</v>
      </c>
      <c r="AL699">
        <v>388579</v>
      </c>
      <c r="AM699">
        <v>435327</v>
      </c>
    </row>
    <row r="700" spans="1:39" x14ac:dyDescent="0.3">
      <c r="A700" t="s">
        <v>2203</v>
      </c>
      <c r="B700" t="s">
        <v>4532</v>
      </c>
      <c r="C700" t="str">
        <f t="shared" si="101"/>
        <v>PG 12:0_18:1:1</v>
      </c>
      <c r="D700" t="str">
        <f t="shared" si="108"/>
        <v>12:0_18:1:1</v>
      </c>
      <c r="E700" t="str" cm="1">
        <f t="array" ref="E700:F700">_xlfn.TEXTSPLIT(D700,"_")</f>
        <v>12:0</v>
      </c>
      <c r="F700" t="str">
        <v>18:1:1</v>
      </c>
      <c r="I700" cm="1">
        <f t="array" ref="I700:J700">IF(ISBLANK(E700), "", VALUE(_xlfn.TEXTSPLIT(E700,":")))</f>
        <v>12</v>
      </c>
      <c r="J700">
        <v>0</v>
      </c>
      <c r="L700" cm="1">
        <f t="array" ref="L700:N700">IF(ISBLANK(F700), "", VALUE(_xlfn.TEXTSPLIT(F700,":")))</f>
        <v>18</v>
      </c>
      <c r="M700">
        <v>1</v>
      </c>
      <c r="N700">
        <v>1</v>
      </c>
      <c r="O700" t="str" cm="1">
        <f t="array" ref="O700">IF(ISBLANK(G700), "", VALUE(_xlfn.TEXTSPLIT(G700,":")))</f>
        <v/>
      </c>
      <c r="Q700" t="str" cm="1">
        <f t="array" ref="Q700">IF(ISBLANK(H700), "", VALUE(_xlfn.TEXTSPLIT(H700,":")))</f>
        <v/>
      </c>
      <c r="S700">
        <f t="shared" si="102"/>
        <v>30</v>
      </c>
      <c r="T700">
        <f t="shared" si="103"/>
        <v>1</v>
      </c>
      <c r="U700">
        <f t="shared" si="104"/>
        <v>1</v>
      </c>
      <c r="V700" t="str">
        <f t="shared" si="105"/>
        <v>:1O</v>
      </c>
      <c r="W700" t="str">
        <f t="shared" si="106"/>
        <v>30:1:1O</v>
      </c>
      <c r="X700" t="str">
        <f t="shared" si="107"/>
        <v>PG 30:1:1O</v>
      </c>
      <c r="Y700" t="str">
        <f t="shared" si="109"/>
        <v>PG</v>
      </c>
      <c r="Z700" t="s">
        <v>1815</v>
      </c>
      <c r="AA700" t="s">
        <v>2204</v>
      </c>
      <c r="AB700">
        <v>244760</v>
      </c>
      <c r="AC700">
        <v>322603</v>
      </c>
      <c r="AD700">
        <v>346265</v>
      </c>
      <c r="AE700">
        <v>237439</v>
      </c>
      <c r="AF700">
        <v>264718</v>
      </c>
      <c r="AG700">
        <v>251578</v>
      </c>
      <c r="AH700">
        <v>352530</v>
      </c>
      <c r="AI700">
        <v>326532</v>
      </c>
      <c r="AJ700">
        <v>344978</v>
      </c>
      <c r="AK700">
        <v>328895</v>
      </c>
      <c r="AL700">
        <v>301870</v>
      </c>
      <c r="AM700">
        <v>372290</v>
      </c>
    </row>
    <row r="701" spans="1:39" x14ac:dyDescent="0.3">
      <c r="A701" t="s">
        <v>2758</v>
      </c>
      <c r="B701" t="s">
        <v>4539</v>
      </c>
      <c r="C701" t="str">
        <f t="shared" si="101"/>
        <v>PG 12:0_22:6:1</v>
      </c>
      <c r="D701" t="str">
        <f t="shared" si="108"/>
        <v>12:0_22:6:1</v>
      </c>
      <c r="E701" t="str" cm="1">
        <f t="array" ref="E701:F701">_xlfn.TEXTSPLIT(D701,"_")</f>
        <v>12:0</v>
      </c>
      <c r="F701" t="str">
        <v>22:6:1</v>
      </c>
      <c r="I701" cm="1">
        <f t="array" ref="I701:J701">IF(ISBLANK(E701), "", VALUE(_xlfn.TEXTSPLIT(E701,":")))</f>
        <v>12</v>
      </c>
      <c r="J701">
        <v>0</v>
      </c>
      <c r="L701" cm="1">
        <f t="array" ref="L701:N701">IF(ISBLANK(F701), "", VALUE(_xlfn.TEXTSPLIT(F701,":")))</f>
        <v>22</v>
      </c>
      <c r="M701">
        <v>6</v>
      </c>
      <c r="N701">
        <v>1</v>
      </c>
      <c r="O701" t="str" cm="1">
        <f t="array" ref="O701">IF(ISBLANK(G701), "", VALUE(_xlfn.TEXTSPLIT(G701,":")))</f>
        <v/>
      </c>
      <c r="Q701" t="str" cm="1">
        <f t="array" ref="Q701">IF(ISBLANK(H701), "", VALUE(_xlfn.TEXTSPLIT(H701,":")))</f>
        <v/>
      </c>
      <c r="S701">
        <f t="shared" si="102"/>
        <v>34</v>
      </c>
      <c r="T701">
        <f t="shared" si="103"/>
        <v>6</v>
      </c>
      <c r="U701">
        <f t="shared" si="104"/>
        <v>1</v>
      </c>
      <c r="V701" t="str">
        <f t="shared" si="105"/>
        <v>:1O</v>
      </c>
      <c r="W701" t="str">
        <f t="shared" si="106"/>
        <v>34:6:1O</v>
      </c>
      <c r="X701" t="str">
        <f t="shared" si="107"/>
        <v>PG 34:6:1O</v>
      </c>
      <c r="Y701" t="str">
        <f t="shared" si="109"/>
        <v>PG</v>
      </c>
      <c r="Z701" t="s">
        <v>1815</v>
      </c>
      <c r="AA701" t="s">
        <v>2759</v>
      </c>
      <c r="AB701">
        <v>518246</v>
      </c>
      <c r="AC701">
        <v>722420</v>
      </c>
      <c r="AD701">
        <v>634980</v>
      </c>
      <c r="AE701">
        <v>736425</v>
      </c>
      <c r="AF701">
        <v>603692</v>
      </c>
      <c r="AG701">
        <v>461577</v>
      </c>
      <c r="AH701">
        <v>958062</v>
      </c>
      <c r="AI701">
        <v>862288</v>
      </c>
      <c r="AJ701">
        <v>915325</v>
      </c>
      <c r="AK701">
        <v>924900</v>
      </c>
      <c r="AL701">
        <v>1116471</v>
      </c>
      <c r="AM701">
        <v>1132181</v>
      </c>
    </row>
    <row r="702" spans="1:39" x14ac:dyDescent="0.3">
      <c r="A702" t="s">
        <v>2966</v>
      </c>
      <c r="B702" t="s">
        <v>4480</v>
      </c>
      <c r="C702" t="str">
        <f t="shared" si="101"/>
        <v>PG 14:0_18:2:4</v>
      </c>
      <c r="D702" t="str">
        <f t="shared" si="108"/>
        <v>14:0_18:2:4</v>
      </c>
      <c r="E702" t="str" cm="1">
        <f t="array" ref="E702:F702">_xlfn.TEXTSPLIT(D702,"_")</f>
        <v>14:0</v>
      </c>
      <c r="F702" t="str">
        <v>18:2:4</v>
      </c>
      <c r="I702" cm="1">
        <f t="array" ref="I702:J702">IF(ISBLANK(E702), "", VALUE(_xlfn.TEXTSPLIT(E702,":")))</f>
        <v>14</v>
      </c>
      <c r="J702">
        <v>0</v>
      </c>
      <c r="L702" cm="1">
        <f t="array" ref="L702:N702">IF(ISBLANK(F702), "", VALUE(_xlfn.TEXTSPLIT(F702,":")))</f>
        <v>18</v>
      </c>
      <c r="M702">
        <v>2</v>
      </c>
      <c r="N702">
        <v>4</v>
      </c>
      <c r="O702" t="str" cm="1">
        <f t="array" ref="O702">IF(ISBLANK(G702), "", VALUE(_xlfn.TEXTSPLIT(G702,":")))</f>
        <v/>
      </c>
      <c r="Q702" t="str" cm="1">
        <f t="array" ref="Q702">IF(ISBLANK(H702), "", VALUE(_xlfn.TEXTSPLIT(H702,":")))</f>
        <v/>
      </c>
      <c r="S702">
        <f t="shared" si="102"/>
        <v>32</v>
      </c>
      <c r="T702">
        <f t="shared" si="103"/>
        <v>2</v>
      </c>
      <c r="U702">
        <f t="shared" si="104"/>
        <v>4</v>
      </c>
      <c r="V702" t="str">
        <f t="shared" si="105"/>
        <v>:4O</v>
      </c>
      <c r="W702" t="str">
        <f t="shared" si="106"/>
        <v>32:2:4O</v>
      </c>
      <c r="X702" t="str">
        <f t="shared" si="107"/>
        <v>PG 32:2:4O</v>
      </c>
      <c r="Y702" t="str">
        <f t="shared" si="109"/>
        <v>PG</v>
      </c>
      <c r="Z702" t="s">
        <v>1815</v>
      </c>
      <c r="AA702" t="s">
        <v>2967</v>
      </c>
      <c r="AB702">
        <v>543550</v>
      </c>
      <c r="AC702">
        <v>404571</v>
      </c>
      <c r="AD702">
        <v>443201</v>
      </c>
      <c r="AE702">
        <v>347747</v>
      </c>
      <c r="AF702">
        <v>661852</v>
      </c>
      <c r="AG702">
        <v>655440</v>
      </c>
      <c r="AH702">
        <v>556472</v>
      </c>
      <c r="AI702">
        <v>793879</v>
      </c>
      <c r="AJ702">
        <v>463874</v>
      </c>
      <c r="AK702">
        <v>699519</v>
      </c>
      <c r="AL702">
        <v>135070</v>
      </c>
      <c r="AM702">
        <v>138351</v>
      </c>
    </row>
    <row r="703" spans="1:39" x14ac:dyDescent="0.3">
      <c r="A703" t="s">
        <v>3168</v>
      </c>
      <c r="B703" t="s">
        <v>4487</v>
      </c>
      <c r="C703" t="str">
        <f t="shared" si="101"/>
        <v>PG 16:0_18:2:4</v>
      </c>
      <c r="D703" t="str">
        <f t="shared" si="108"/>
        <v>16:0_18:2:4</v>
      </c>
      <c r="E703" t="str" cm="1">
        <f t="array" ref="E703:F703">_xlfn.TEXTSPLIT(D703,"_")</f>
        <v>16:0</v>
      </c>
      <c r="F703" t="str">
        <v>18:2:4</v>
      </c>
      <c r="I703" cm="1">
        <f t="array" ref="I703:J703">IF(ISBLANK(E703), "", VALUE(_xlfn.TEXTSPLIT(E703,":")))</f>
        <v>16</v>
      </c>
      <c r="J703">
        <v>0</v>
      </c>
      <c r="L703" cm="1">
        <f t="array" ref="L703:N703">IF(ISBLANK(F703), "", VALUE(_xlfn.TEXTSPLIT(F703,":")))</f>
        <v>18</v>
      </c>
      <c r="M703">
        <v>2</v>
      </c>
      <c r="N703">
        <v>4</v>
      </c>
      <c r="O703" t="str" cm="1">
        <f t="array" ref="O703">IF(ISBLANK(G703), "", VALUE(_xlfn.TEXTSPLIT(G703,":")))</f>
        <v/>
      </c>
      <c r="Q703" t="str" cm="1">
        <f t="array" ref="Q703">IF(ISBLANK(H703), "", VALUE(_xlfn.TEXTSPLIT(H703,":")))</f>
        <v/>
      </c>
      <c r="S703">
        <f t="shared" si="102"/>
        <v>34</v>
      </c>
      <c r="T703">
        <f t="shared" si="103"/>
        <v>2</v>
      </c>
      <c r="U703">
        <f t="shared" si="104"/>
        <v>4</v>
      </c>
      <c r="V703" t="str">
        <f t="shared" si="105"/>
        <v>:4O</v>
      </c>
      <c r="W703" t="str">
        <f t="shared" si="106"/>
        <v>34:2:4O</v>
      </c>
      <c r="X703" t="str">
        <f t="shared" si="107"/>
        <v>PG 34:2:4O</v>
      </c>
      <c r="Y703" t="str">
        <f t="shared" si="109"/>
        <v>PG</v>
      </c>
      <c r="Z703" t="s">
        <v>1815</v>
      </c>
      <c r="AA703" t="s">
        <v>3169</v>
      </c>
      <c r="AB703">
        <v>197493</v>
      </c>
      <c r="AC703">
        <v>313094</v>
      </c>
      <c r="AD703">
        <v>471199</v>
      </c>
      <c r="AE703">
        <v>273189</v>
      </c>
      <c r="AF703">
        <v>442553</v>
      </c>
      <c r="AG703">
        <v>196697</v>
      </c>
      <c r="AH703">
        <v>181415</v>
      </c>
      <c r="AI703">
        <v>478967</v>
      </c>
      <c r="AJ703">
        <v>163936</v>
      </c>
      <c r="AK703">
        <v>196469</v>
      </c>
      <c r="AL703">
        <v>200090</v>
      </c>
      <c r="AM703">
        <v>66091</v>
      </c>
    </row>
    <row r="704" spans="1:39" x14ac:dyDescent="0.3">
      <c r="A704" t="s">
        <v>3266</v>
      </c>
      <c r="B704" t="s">
        <v>4523</v>
      </c>
      <c r="C704" t="str">
        <f t="shared" si="101"/>
        <v>PG 16:2_22:6:2</v>
      </c>
      <c r="D704" t="str">
        <f t="shared" si="108"/>
        <v>16:2_22:6:2</v>
      </c>
      <c r="E704" t="str" cm="1">
        <f t="array" ref="E704:F704">_xlfn.TEXTSPLIT(D704,"_")</f>
        <v>16:2</v>
      </c>
      <c r="F704" t="str">
        <v>22:6:2</v>
      </c>
      <c r="I704" cm="1">
        <f t="array" ref="I704:J704">IF(ISBLANK(E704), "", VALUE(_xlfn.TEXTSPLIT(E704,":")))</f>
        <v>16</v>
      </c>
      <c r="J704">
        <v>2</v>
      </c>
      <c r="L704" cm="1">
        <f t="array" ref="L704:N704">IF(ISBLANK(F704), "", VALUE(_xlfn.TEXTSPLIT(F704,":")))</f>
        <v>22</v>
      </c>
      <c r="M704">
        <v>6</v>
      </c>
      <c r="N704">
        <v>2</v>
      </c>
      <c r="O704" t="str" cm="1">
        <f t="array" ref="O704">IF(ISBLANK(G704), "", VALUE(_xlfn.TEXTSPLIT(G704,":")))</f>
        <v/>
      </c>
      <c r="Q704" t="str" cm="1">
        <f t="array" ref="Q704">IF(ISBLANK(H704), "", VALUE(_xlfn.TEXTSPLIT(H704,":")))</f>
        <v/>
      </c>
      <c r="S704">
        <f t="shared" si="102"/>
        <v>38</v>
      </c>
      <c r="T704">
        <f t="shared" si="103"/>
        <v>8</v>
      </c>
      <c r="U704">
        <f t="shared" si="104"/>
        <v>2</v>
      </c>
      <c r="V704" t="str">
        <f t="shared" si="105"/>
        <v>:2O</v>
      </c>
      <c r="W704" t="str">
        <f t="shared" si="106"/>
        <v>38:8:2O</v>
      </c>
      <c r="X704" t="str">
        <f t="shared" si="107"/>
        <v>PG 38:8:2O</v>
      </c>
      <c r="Y704" t="str">
        <f t="shared" si="109"/>
        <v>PG</v>
      </c>
      <c r="Z704" t="s">
        <v>1815</v>
      </c>
      <c r="AA704" t="s">
        <v>3267</v>
      </c>
      <c r="AB704">
        <v>1638684</v>
      </c>
      <c r="AC704">
        <v>1810588</v>
      </c>
      <c r="AD704">
        <v>1503966</v>
      </c>
      <c r="AE704">
        <v>1990236</v>
      </c>
      <c r="AF704">
        <v>1541425</v>
      </c>
      <c r="AG704">
        <v>1730582</v>
      </c>
      <c r="AH704">
        <v>2671279</v>
      </c>
      <c r="AI704">
        <v>2067756</v>
      </c>
      <c r="AJ704">
        <v>2799026</v>
      </c>
      <c r="AK704">
        <v>2430405</v>
      </c>
      <c r="AL704">
        <v>2917036</v>
      </c>
      <c r="AM704">
        <v>2425736</v>
      </c>
    </row>
    <row r="705" spans="1:39" x14ac:dyDescent="0.3">
      <c r="A705" t="s">
        <v>3271</v>
      </c>
      <c r="B705" t="s">
        <v>4535</v>
      </c>
      <c r="C705" t="str">
        <f t="shared" si="101"/>
        <v>PG 17:1_22:6:1</v>
      </c>
      <c r="D705" t="str">
        <f t="shared" si="108"/>
        <v>17:1_22:6:1</v>
      </c>
      <c r="E705" t="str" cm="1">
        <f t="array" ref="E705:F705">_xlfn.TEXTSPLIT(D705,"_")</f>
        <v>17:1</v>
      </c>
      <c r="F705" t="str">
        <v>22:6:1</v>
      </c>
      <c r="I705" cm="1">
        <f t="array" ref="I705:J705">IF(ISBLANK(E705), "", VALUE(_xlfn.TEXTSPLIT(E705,":")))</f>
        <v>17</v>
      </c>
      <c r="J705">
        <v>1</v>
      </c>
      <c r="L705" cm="1">
        <f t="array" ref="L705:N705">IF(ISBLANK(F705), "", VALUE(_xlfn.TEXTSPLIT(F705,":")))</f>
        <v>22</v>
      </c>
      <c r="M705">
        <v>6</v>
      </c>
      <c r="N705">
        <v>1</v>
      </c>
      <c r="O705" t="str" cm="1">
        <f t="array" ref="O705">IF(ISBLANK(G705), "", VALUE(_xlfn.TEXTSPLIT(G705,":")))</f>
        <v/>
      </c>
      <c r="Q705" t="str" cm="1">
        <f t="array" ref="Q705">IF(ISBLANK(H705), "", VALUE(_xlfn.TEXTSPLIT(H705,":")))</f>
        <v/>
      </c>
      <c r="S705">
        <f t="shared" si="102"/>
        <v>39</v>
      </c>
      <c r="T705">
        <f t="shared" si="103"/>
        <v>7</v>
      </c>
      <c r="U705">
        <f t="shared" si="104"/>
        <v>1</v>
      </c>
      <c r="V705" t="str">
        <f t="shared" si="105"/>
        <v>:1O</v>
      </c>
      <c r="W705" t="str">
        <f t="shared" si="106"/>
        <v>39:7:1O</v>
      </c>
      <c r="X705" t="str">
        <f t="shared" si="107"/>
        <v>PG 39:7:1O</v>
      </c>
      <c r="Y705" t="str">
        <f t="shared" si="109"/>
        <v>PG</v>
      </c>
      <c r="Z705" t="s">
        <v>1815</v>
      </c>
      <c r="AA705" t="s">
        <v>3272</v>
      </c>
      <c r="AB705">
        <v>1968902</v>
      </c>
      <c r="AC705">
        <v>1617019</v>
      </c>
      <c r="AD705">
        <v>544942</v>
      </c>
      <c r="AE705">
        <v>1184555</v>
      </c>
      <c r="AF705">
        <v>1778557</v>
      </c>
      <c r="AG705">
        <v>1358535</v>
      </c>
      <c r="AH705">
        <v>1709547</v>
      </c>
      <c r="AI705">
        <v>2108953</v>
      </c>
      <c r="AJ705">
        <v>1681737</v>
      </c>
      <c r="AK705">
        <v>1340551</v>
      </c>
      <c r="AL705">
        <v>1526451</v>
      </c>
      <c r="AM705">
        <v>1029383</v>
      </c>
    </row>
    <row r="706" spans="1:39" x14ac:dyDescent="0.3">
      <c r="A706" t="s">
        <v>2914</v>
      </c>
      <c r="B706" t="s">
        <v>4505</v>
      </c>
      <c r="C706" t="str">
        <f t="shared" si="101"/>
        <v>PG 15:1_18:3:3</v>
      </c>
      <c r="D706" t="str">
        <f t="shared" si="108"/>
        <v>15:1_18:3:3</v>
      </c>
      <c r="E706" t="str" cm="1">
        <f t="array" ref="E706:F706">_xlfn.TEXTSPLIT(D706,"_")</f>
        <v>15:1</v>
      </c>
      <c r="F706" t="str">
        <v>18:3:3</v>
      </c>
      <c r="I706" cm="1">
        <f t="array" ref="I706:J706">IF(ISBLANK(E706), "", VALUE(_xlfn.TEXTSPLIT(E706,":")))</f>
        <v>15</v>
      </c>
      <c r="J706">
        <v>1</v>
      </c>
      <c r="L706" cm="1">
        <f t="array" ref="L706:N706">IF(ISBLANK(F706), "", VALUE(_xlfn.TEXTSPLIT(F706,":")))</f>
        <v>18</v>
      </c>
      <c r="M706">
        <v>3</v>
      </c>
      <c r="N706">
        <v>3</v>
      </c>
      <c r="O706" t="str" cm="1">
        <f t="array" ref="O706">IF(ISBLANK(G706), "", VALUE(_xlfn.TEXTSPLIT(G706,":")))</f>
        <v/>
      </c>
      <c r="Q706" t="str" cm="1">
        <f t="array" ref="Q706">IF(ISBLANK(H706), "", VALUE(_xlfn.TEXTSPLIT(H706,":")))</f>
        <v/>
      </c>
      <c r="S706">
        <f t="shared" si="102"/>
        <v>33</v>
      </c>
      <c r="T706">
        <f t="shared" si="103"/>
        <v>4</v>
      </c>
      <c r="U706">
        <f t="shared" si="104"/>
        <v>3</v>
      </c>
      <c r="V706" t="str">
        <f t="shared" si="105"/>
        <v>:3O</v>
      </c>
      <c r="W706" t="str">
        <f t="shared" si="106"/>
        <v>33:4:3O</v>
      </c>
      <c r="X706" t="str">
        <f t="shared" si="107"/>
        <v>PG 33:4:3O</v>
      </c>
      <c r="Y706" t="str">
        <f t="shared" si="109"/>
        <v>PG</v>
      </c>
      <c r="Z706" t="s">
        <v>1815</v>
      </c>
      <c r="AA706" t="s">
        <v>2915</v>
      </c>
      <c r="AB706">
        <v>130388</v>
      </c>
      <c r="AC706">
        <v>257358</v>
      </c>
      <c r="AD706">
        <v>304331</v>
      </c>
      <c r="AE706">
        <v>196232</v>
      </c>
      <c r="AF706">
        <v>221947</v>
      </c>
      <c r="AG706">
        <v>182029</v>
      </c>
      <c r="AH706">
        <v>209478</v>
      </c>
      <c r="AI706">
        <v>210249</v>
      </c>
      <c r="AJ706">
        <v>291242</v>
      </c>
      <c r="AK706">
        <v>172059</v>
      </c>
      <c r="AL706">
        <v>233096</v>
      </c>
      <c r="AM706">
        <v>257491</v>
      </c>
    </row>
    <row r="707" spans="1:39" x14ac:dyDescent="0.3">
      <c r="A707" t="s">
        <v>3311</v>
      </c>
      <c r="B707" t="s">
        <v>4489</v>
      </c>
      <c r="C707" t="str">
        <f t="shared" si="101"/>
        <v>PG 15:0_22:4:4</v>
      </c>
      <c r="D707" t="str">
        <f t="shared" si="108"/>
        <v>15:0_22:4:4</v>
      </c>
      <c r="E707" t="str" cm="1">
        <f t="array" ref="E707:F707">_xlfn.TEXTSPLIT(D707,"_")</f>
        <v>15:0</v>
      </c>
      <c r="F707" t="str">
        <v>22:4:4</v>
      </c>
      <c r="I707" cm="1">
        <f t="array" ref="I707:J707">IF(ISBLANK(E707), "", VALUE(_xlfn.TEXTSPLIT(E707,":")))</f>
        <v>15</v>
      </c>
      <c r="J707">
        <v>0</v>
      </c>
      <c r="L707" cm="1">
        <f t="array" ref="L707:N707">IF(ISBLANK(F707), "", VALUE(_xlfn.TEXTSPLIT(F707,":")))</f>
        <v>22</v>
      </c>
      <c r="M707">
        <v>4</v>
      </c>
      <c r="N707">
        <v>4</v>
      </c>
      <c r="O707" t="str" cm="1">
        <f t="array" ref="O707">IF(ISBLANK(G707), "", VALUE(_xlfn.TEXTSPLIT(G707,":")))</f>
        <v/>
      </c>
      <c r="Q707" t="str" cm="1">
        <f t="array" ref="Q707">IF(ISBLANK(H707), "", VALUE(_xlfn.TEXTSPLIT(H707,":")))</f>
        <v/>
      </c>
      <c r="S707">
        <f t="shared" si="102"/>
        <v>37</v>
      </c>
      <c r="T707">
        <f t="shared" si="103"/>
        <v>4</v>
      </c>
      <c r="U707">
        <f t="shared" si="104"/>
        <v>4</v>
      </c>
      <c r="V707" t="str">
        <f t="shared" si="105"/>
        <v>:4O</v>
      </c>
      <c r="W707" t="str">
        <f t="shared" si="106"/>
        <v>37:4:4O</v>
      </c>
      <c r="X707" t="str">
        <f t="shared" si="107"/>
        <v>PG 37:4:4O</v>
      </c>
      <c r="Y707" t="str">
        <f t="shared" si="109"/>
        <v>PG</v>
      </c>
      <c r="Z707" t="s">
        <v>1815</v>
      </c>
      <c r="AA707" t="s">
        <v>3312</v>
      </c>
      <c r="AB707">
        <v>590219</v>
      </c>
      <c r="AC707">
        <v>1348118</v>
      </c>
      <c r="AD707">
        <v>1462783</v>
      </c>
      <c r="AE707">
        <v>925155</v>
      </c>
      <c r="AF707">
        <v>911300</v>
      </c>
      <c r="AG707">
        <v>832384</v>
      </c>
      <c r="AH707">
        <v>905537</v>
      </c>
      <c r="AI707">
        <v>930294</v>
      </c>
      <c r="AJ707">
        <v>523412</v>
      </c>
      <c r="AK707">
        <v>537886</v>
      </c>
      <c r="AL707">
        <v>677103</v>
      </c>
      <c r="AM707">
        <v>779053</v>
      </c>
    </row>
    <row r="708" spans="1:39" x14ac:dyDescent="0.3">
      <c r="A708" t="s">
        <v>2038</v>
      </c>
      <c r="B708" t="s">
        <v>4524</v>
      </c>
      <c r="C708" t="str">
        <f t="shared" si="101"/>
        <v>PG 10:0_18:1:2</v>
      </c>
      <c r="D708" t="str">
        <f t="shared" si="108"/>
        <v>10:0_18:1:2</v>
      </c>
      <c r="E708" t="str" cm="1">
        <f t="array" ref="E708:F708">_xlfn.TEXTSPLIT(D708,"_")</f>
        <v>10:0</v>
      </c>
      <c r="F708" t="str">
        <v>18:1:2</v>
      </c>
      <c r="I708" cm="1">
        <f t="array" ref="I708:J708">IF(ISBLANK(E708), "", VALUE(_xlfn.TEXTSPLIT(E708,":")))</f>
        <v>10</v>
      </c>
      <c r="J708">
        <v>0</v>
      </c>
      <c r="L708" cm="1">
        <f t="array" ref="L708:N708">IF(ISBLANK(F708), "", VALUE(_xlfn.TEXTSPLIT(F708,":")))</f>
        <v>18</v>
      </c>
      <c r="M708">
        <v>1</v>
      </c>
      <c r="N708">
        <v>2</v>
      </c>
      <c r="O708" t="str" cm="1">
        <f t="array" ref="O708">IF(ISBLANK(G708), "", VALUE(_xlfn.TEXTSPLIT(G708,":")))</f>
        <v/>
      </c>
      <c r="Q708" t="str" cm="1">
        <f t="array" ref="Q708">IF(ISBLANK(H708), "", VALUE(_xlfn.TEXTSPLIT(H708,":")))</f>
        <v/>
      </c>
      <c r="S708">
        <f t="shared" si="102"/>
        <v>28</v>
      </c>
      <c r="T708">
        <f t="shared" si="103"/>
        <v>1</v>
      </c>
      <c r="U708">
        <f t="shared" si="104"/>
        <v>2</v>
      </c>
      <c r="V708" t="str">
        <f t="shared" si="105"/>
        <v>:2O</v>
      </c>
      <c r="W708" t="str">
        <f t="shared" si="106"/>
        <v>28:1:2O</v>
      </c>
      <c r="X708" t="str">
        <f t="shared" si="107"/>
        <v>PG 28:1:2O</v>
      </c>
      <c r="Y708" t="str">
        <f t="shared" si="109"/>
        <v>PG</v>
      </c>
      <c r="Z708" t="s">
        <v>1815</v>
      </c>
      <c r="AA708" t="s">
        <v>2039</v>
      </c>
      <c r="AB708">
        <v>2003051</v>
      </c>
      <c r="AC708">
        <v>1698853</v>
      </c>
      <c r="AD708">
        <v>1789935</v>
      </c>
      <c r="AE708">
        <v>1594739</v>
      </c>
      <c r="AF708">
        <v>2124496</v>
      </c>
      <c r="AG708">
        <v>2213425</v>
      </c>
      <c r="AH708">
        <v>3289141</v>
      </c>
      <c r="AI708">
        <v>3753818</v>
      </c>
      <c r="AJ708">
        <v>3300578</v>
      </c>
      <c r="AK708">
        <v>3911512</v>
      </c>
      <c r="AL708">
        <v>3335635</v>
      </c>
      <c r="AM708">
        <v>2346912</v>
      </c>
    </row>
    <row r="709" spans="1:39" x14ac:dyDescent="0.3">
      <c r="A709" t="s">
        <v>3058</v>
      </c>
      <c r="B709" t="s">
        <v>4534</v>
      </c>
      <c r="C709" t="str">
        <f t="shared" si="101"/>
        <v>PG 15:1_22:6:1</v>
      </c>
      <c r="D709" t="str">
        <f t="shared" si="108"/>
        <v>15:1_22:6:1</v>
      </c>
      <c r="E709" t="str" cm="1">
        <f t="array" ref="E709:F709">_xlfn.TEXTSPLIT(D709,"_")</f>
        <v>15:1</v>
      </c>
      <c r="F709" t="str">
        <v>22:6:1</v>
      </c>
      <c r="I709" cm="1">
        <f t="array" ref="I709:J709">IF(ISBLANK(E709), "", VALUE(_xlfn.TEXTSPLIT(E709,":")))</f>
        <v>15</v>
      </c>
      <c r="J709">
        <v>1</v>
      </c>
      <c r="L709" cm="1">
        <f t="array" ref="L709:N709">IF(ISBLANK(F709), "", VALUE(_xlfn.TEXTSPLIT(F709,":")))</f>
        <v>22</v>
      </c>
      <c r="M709">
        <v>6</v>
      </c>
      <c r="N709">
        <v>1</v>
      </c>
      <c r="O709" t="str" cm="1">
        <f t="array" ref="O709">IF(ISBLANK(G709), "", VALUE(_xlfn.TEXTSPLIT(G709,":")))</f>
        <v/>
      </c>
      <c r="Q709" t="str" cm="1">
        <f t="array" ref="Q709">IF(ISBLANK(H709), "", VALUE(_xlfn.TEXTSPLIT(H709,":")))</f>
        <v/>
      </c>
      <c r="S709">
        <f t="shared" si="102"/>
        <v>37</v>
      </c>
      <c r="T709">
        <f t="shared" si="103"/>
        <v>7</v>
      </c>
      <c r="U709">
        <f t="shared" si="104"/>
        <v>1</v>
      </c>
      <c r="V709" t="str">
        <f t="shared" si="105"/>
        <v>:1O</v>
      </c>
      <c r="W709" t="str">
        <f t="shared" si="106"/>
        <v>37:7:1O</v>
      </c>
      <c r="X709" t="str">
        <f t="shared" si="107"/>
        <v>PG 37:7:1O</v>
      </c>
      <c r="Y709" t="str">
        <f t="shared" si="109"/>
        <v>PG</v>
      </c>
      <c r="Z709" t="s">
        <v>1815</v>
      </c>
      <c r="AA709" t="s">
        <v>3059</v>
      </c>
      <c r="AB709">
        <v>1008402</v>
      </c>
      <c r="AC709">
        <v>1045510</v>
      </c>
      <c r="AD709">
        <v>499078</v>
      </c>
      <c r="AE709">
        <v>684726</v>
      </c>
      <c r="AF709">
        <v>952415</v>
      </c>
      <c r="AG709">
        <v>879650</v>
      </c>
      <c r="AH709">
        <v>906202</v>
      </c>
      <c r="AI709">
        <v>1139257</v>
      </c>
      <c r="AJ709">
        <v>1002922</v>
      </c>
      <c r="AK709">
        <v>960464</v>
      </c>
      <c r="AL709">
        <v>1100712</v>
      </c>
      <c r="AM709">
        <v>777919</v>
      </c>
    </row>
    <row r="710" spans="1:39" x14ac:dyDescent="0.3">
      <c r="A710" t="s">
        <v>2948</v>
      </c>
      <c r="B710" t="s">
        <v>4529</v>
      </c>
      <c r="C710" t="str">
        <f t="shared" si="101"/>
        <v>PG 14:1_22:6:1</v>
      </c>
      <c r="D710" t="str">
        <f t="shared" si="108"/>
        <v>14:1_22:6:1</v>
      </c>
      <c r="E710" t="str" cm="1">
        <f t="array" ref="E710:F710">_xlfn.TEXTSPLIT(D710,"_")</f>
        <v>14:1</v>
      </c>
      <c r="F710" t="str">
        <v>22:6:1</v>
      </c>
      <c r="I710" cm="1">
        <f t="array" ref="I710:J710">IF(ISBLANK(E710), "", VALUE(_xlfn.TEXTSPLIT(E710,":")))</f>
        <v>14</v>
      </c>
      <c r="J710">
        <v>1</v>
      </c>
      <c r="L710" cm="1">
        <f t="array" ref="L710:N710">IF(ISBLANK(F710), "", VALUE(_xlfn.TEXTSPLIT(F710,":")))</f>
        <v>22</v>
      </c>
      <c r="M710">
        <v>6</v>
      </c>
      <c r="N710">
        <v>1</v>
      </c>
      <c r="O710" t="str" cm="1">
        <f t="array" ref="O710">IF(ISBLANK(G710), "", VALUE(_xlfn.TEXTSPLIT(G710,":")))</f>
        <v/>
      </c>
      <c r="Q710" t="str" cm="1">
        <f t="array" ref="Q710">IF(ISBLANK(H710), "", VALUE(_xlfn.TEXTSPLIT(H710,":")))</f>
        <v/>
      </c>
      <c r="S710">
        <f t="shared" si="102"/>
        <v>36</v>
      </c>
      <c r="T710">
        <f t="shared" si="103"/>
        <v>7</v>
      </c>
      <c r="U710">
        <f t="shared" si="104"/>
        <v>1</v>
      </c>
      <c r="V710" t="str">
        <f t="shared" si="105"/>
        <v>:1O</v>
      </c>
      <c r="W710" t="str">
        <f t="shared" si="106"/>
        <v>36:7:1O</v>
      </c>
      <c r="X710" t="str">
        <f t="shared" si="107"/>
        <v>PG 36:7:1O</v>
      </c>
      <c r="Y710" t="str">
        <f t="shared" si="109"/>
        <v>PG</v>
      </c>
      <c r="Z710" t="s">
        <v>1815</v>
      </c>
      <c r="AA710" t="s">
        <v>2949</v>
      </c>
      <c r="AB710">
        <v>208209</v>
      </c>
      <c r="AC710">
        <v>195132</v>
      </c>
      <c r="AD710">
        <v>47634</v>
      </c>
      <c r="AE710">
        <v>109694</v>
      </c>
      <c r="AF710">
        <v>242891</v>
      </c>
      <c r="AG710">
        <v>187832</v>
      </c>
      <c r="AH710">
        <v>276585</v>
      </c>
      <c r="AI710">
        <v>342115</v>
      </c>
      <c r="AJ710">
        <v>270427</v>
      </c>
      <c r="AK710">
        <v>362545</v>
      </c>
      <c r="AL710">
        <v>343804</v>
      </c>
      <c r="AM710">
        <v>266020</v>
      </c>
    </row>
    <row r="711" spans="1:39" x14ac:dyDescent="0.3">
      <c r="A711" t="s">
        <v>3158</v>
      </c>
      <c r="B711" t="s">
        <v>4540</v>
      </c>
      <c r="C711" t="str">
        <f t="shared" si="101"/>
        <v>PG 16:1_22:6:1</v>
      </c>
      <c r="D711" t="str">
        <f t="shared" si="108"/>
        <v>16:1_22:6:1</v>
      </c>
      <c r="E711" t="str" cm="1">
        <f t="array" ref="E711:F711">_xlfn.TEXTSPLIT(D711,"_")</f>
        <v>16:1</v>
      </c>
      <c r="F711" t="str">
        <v>22:6:1</v>
      </c>
      <c r="I711" cm="1">
        <f t="array" ref="I711:J711">IF(ISBLANK(E711), "", VALUE(_xlfn.TEXTSPLIT(E711,":")))</f>
        <v>16</v>
      </c>
      <c r="J711">
        <v>1</v>
      </c>
      <c r="L711" cm="1">
        <f t="array" ref="L711:N711">IF(ISBLANK(F711), "", VALUE(_xlfn.TEXTSPLIT(F711,":")))</f>
        <v>22</v>
      </c>
      <c r="M711">
        <v>6</v>
      </c>
      <c r="N711">
        <v>1</v>
      </c>
      <c r="O711" t="str" cm="1">
        <f t="array" ref="O711">IF(ISBLANK(G711), "", VALUE(_xlfn.TEXTSPLIT(G711,":")))</f>
        <v/>
      </c>
      <c r="Q711" t="str" cm="1">
        <f t="array" ref="Q711">IF(ISBLANK(H711), "", VALUE(_xlfn.TEXTSPLIT(H711,":")))</f>
        <v/>
      </c>
      <c r="S711">
        <f t="shared" si="102"/>
        <v>38</v>
      </c>
      <c r="T711">
        <f t="shared" si="103"/>
        <v>7</v>
      </c>
      <c r="U711">
        <f t="shared" si="104"/>
        <v>1</v>
      </c>
      <c r="V711" t="str">
        <f t="shared" si="105"/>
        <v>:1O</v>
      </c>
      <c r="W711" t="str">
        <f t="shared" si="106"/>
        <v>38:7:1O</v>
      </c>
      <c r="X711" t="str">
        <f t="shared" si="107"/>
        <v>PG 38:7:1O</v>
      </c>
      <c r="Y711" t="str">
        <f t="shared" si="109"/>
        <v>PG</v>
      </c>
      <c r="Z711" t="s">
        <v>1815</v>
      </c>
      <c r="AA711" t="s">
        <v>3159</v>
      </c>
      <c r="AB711">
        <v>4211656</v>
      </c>
      <c r="AC711">
        <v>4190555</v>
      </c>
      <c r="AD711">
        <v>2081467</v>
      </c>
      <c r="AE711">
        <v>2969547</v>
      </c>
      <c r="AF711">
        <v>3947357</v>
      </c>
      <c r="AG711">
        <v>3491952</v>
      </c>
      <c r="AH711">
        <v>4053154</v>
      </c>
      <c r="AI711">
        <v>5222692</v>
      </c>
      <c r="AJ711">
        <v>3674751</v>
      </c>
      <c r="AK711">
        <v>4059771</v>
      </c>
      <c r="AL711">
        <v>4391893</v>
      </c>
      <c r="AM711">
        <v>2796678</v>
      </c>
    </row>
    <row r="712" spans="1:39" x14ac:dyDescent="0.3">
      <c r="A712" t="s">
        <v>3212</v>
      </c>
      <c r="B712" t="s">
        <v>4525</v>
      </c>
      <c r="C712" t="str">
        <f t="shared" si="101"/>
        <v>PG 15:0_22:5:2</v>
      </c>
      <c r="D712" t="str">
        <f t="shared" si="108"/>
        <v>15:0_22:5:2</v>
      </c>
      <c r="E712" t="str" cm="1">
        <f t="array" ref="E712:F712">_xlfn.TEXTSPLIT(D712,"_")</f>
        <v>15:0</v>
      </c>
      <c r="F712" t="str">
        <v>22:5:2</v>
      </c>
      <c r="I712" cm="1">
        <f t="array" ref="I712:J712">IF(ISBLANK(E712), "", VALUE(_xlfn.TEXTSPLIT(E712,":")))</f>
        <v>15</v>
      </c>
      <c r="J712">
        <v>0</v>
      </c>
      <c r="L712" cm="1">
        <f t="array" ref="L712:N712">IF(ISBLANK(F712), "", VALUE(_xlfn.TEXTSPLIT(F712,":")))</f>
        <v>22</v>
      </c>
      <c r="M712">
        <v>5</v>
      </c>
      <c r="N712">
        <v>2</v>
      </c>
      <c r="O712" t="str" cm="1">
        <f t="array" ref="O712">IF(ISBLANK(G712), "", VALUE(_xlfn.TEXTSPLIT(G712,":")))</f>
        <v/>
      </c>
      <c r="Q712" t="str" cm="1">
        <f t="array" ref="Q712">IF(ISBLANK(H712), "", VALUE(_xlfn.TEXTSPLIT(H712,":")))</f>
        <v/>
      </c>
      <c r="S712">
        <f t="shared" si="102"/>
        <v>37</v>
      </c>
      <c r="T712">
        <f t="shared" si="103"/>
        <v>5</v>
      </c>
      <c r="U712">
        <f t="shared" si="104"/>
        <v>2</v>
      </c>
      <c r="V712" t="str">
        <f t="shared" si="105"/>
        <v>:2O</v>
      </c>
      <c r="W712" t="str">
        <f t="shared" si="106"/>
        <v>37:5:2O</v>
      </c>
      <c r="X712" t="str">
        <f t="shared" si="107"/>
        <v>PG 37:5:2O</v>
      </c>
      <c r="Y712" t="str">
        <f t="shared" si="109"/>
        <v>PG</v>
      </c>
      <c r="Z712" t="s">
        <v>1815</v>
      </c>
      <c r="AA712" t="s">
        <v>3213</v>
      </c>
      <c r="AB712">
        <v>3296708</v>
      </c>
      <c r="AC712">
        <v>5043957</v>
      </c>
      <c r="AD712">
        <v>4192810</v>
      </c>
      <c r="AE712">
        <v>2004721</v>
      </c>
      <c r="AF712">
        <v>2699535</v>
      </c>
      <c r="AG712">
        <v>2032782</v>
      </c>
      <c r="AH712">
        <v>5033514</v>
      </c>
      <c r="AI712">
        <v>6309217</v>
      </c>
      <c r="AJ712">
        <v>4565533</v>
      </c>
      <c r="AK712">
        <v>4032197</v>
      </c>
      <c r="AL712">
        <v>5853203</v>
      </c>
      <c r="AM712">
        <v>4038058</v>
      </c>
    </row>
    <row r="713" spans="1:39" x14ac:dyDescent="0.3">
      <c r="A713" t="s">
        <v>2753</v>
      </c>
      <c r="B713" t="s">
        <v>4490</v>
      </c>
      <c r="C713" t="str">
        <f t="shared" si="101"/>
        <v>PG 12:0_18:2:4</v>
      </c>
      <c r="D713" t="str">
        <f t="shared" si="108"/>
        <v>12:0_18:2:4</v>
      </c>
      <c r="E713" t="str" cm="1">
        <f t="array" ref="E713:F713">_xlfn.TEXTSPLIT(D713,"_")</f>
        <v>12:0</v>
      </c>
      <c r="F713" t="str">
        <v>18:2:4</v>
      </c>
      <c r="I713" cm="1">
        <f t="array" ref="I713:J713">IF(ISBLANK(E713), "", VALUE(_xlfn.TEXTSPLIT(E713,":")))</f>
        <v>12</v>
      </c>
      <c r="J713">
        <v>0</v>
      </c>
      <c r="L713" cm="1">
        <f t="array" ref="L713:N713">IF(ISBLANK(F713), "", VALUE(_xlfn.TEXTSPLIT(F713,":")))</f>
        <v>18</v>
      </c>
      <c r="M713">
        <v>2</v>
      </c>
      <c r="N713">
        <v>4</v>
      </c>
      <c r="O713" t="str" cm="1">
        <f t="array" ref="O713">IF(ISBLANK(G713), "", VALUE(_xlfn.TEXTSPLIT(G713,":")))</f>
        <v/>
      </c>
      <c r="Q713" t="str" cm="1">
        <f t="array" ref="Q713">IF(ISBLANK(H713), "", VALUE(_xlfn.TEXTSPLIT(H713,":")))</f>
        <v/>
      </c>
      <c r="S713">
        <f t="shared" si="102"/>
        <v>30</v>
      </c>
      <c r="T713">
        <f t="shared" si="103"/>
        <v>2</v>
      </c>
      <c r="U713">
        <f t="shared" si="104"/>
        <v>4</v>
      </c>
      <c r="V713" t="str">
        <f t="shared" si="105"/>
        <v>:4O</v>
      </c>
      <c r="W713" t="str">
        <f t="shared" si="106"/>
        <v>30:2:4O</v>
      </c>
      <c r="X713" t="str">
        <f t="shared" si="107"/>
        <v>PG 30:2:4O</v>
      </c>
      <c r="Y713" t="str">
        <f t="shared" si="109"/>
        <v>PG</v>
      </c>
      <c r="Z713" t="s">
        <v>1815</v>
      </c>
      <c r="AA713" t="s">
        <v>2754</v>
      </c>
      <c r="AB713">
        <v>164716</v>
      </c>
      <c r="AC713">
        <v>191233</v>
      </c>
      <c r="AD713">
        <v>191034</v>
      </c>
      <c r="AE713">
        <v>233986</v>
      </c>
      <c r="AF713">
        <v>172779</v>
      </c>
      <c r="AG713">
        <v>206171</v>
      </c>
      <c r="AH713">
        <v>287314</v>
      </c>
      <c r="AI713">
        <v>243725</v>
      </c>
      <c r="AJ713">
        <v>238148</v>
      </c>
      <c r="AK713">
        <v>248675</v>
      </c>
      <c r="AL713">
        <v>223870</v>
      </c>
      <c r="AM713">
        <v>220664</v>
      </c>
    </row>
    <row r="714" spans="1:39" x14ac:dyDescent="0.3">
      <c r="A714" t="s">
        <v>2966</v>
      </c>
      <c r="B714" t="s">
        <v>4480</v>
      </c>
      <c r="C714" t="str">
        <f t="shared" si="101"/>
        <v>PG 14:0_18:2:4</v>
      </c>
      <c r="D714" t="str">
        <f t="shared" si="108"/>
        <v>14:0_18:2:4</v>
      </c>
      <c r="E714" t="str" cm="1">
        <f t="array" ref="E714:F714">_xlfn.TEXTSPLIT(D714,"_")</f>
        <v>14:0</v>
      </c>
      <c r="F714" t="str">
        <v>18:2:4</v>
      </c>
      <c r="I714" cm="1">
        <f t="array" ref="I714:J714">IF(ISBLANK(E714), "", VALUE(_xlfn.TEXTSPLIT(E714,":")))</f>
        <v>14</v>
      </c>
      <c r="J714">
        <v>0</v>
      </c>
      <c r="L714" cm="1">
        <f t="array" ref="L714:N714">IF(ISBLANK(F714), "", VALUE(_xlfn.TEXTSPLIT(F714,":")))</f>
        <v>18</v>
      </c>
      <c r="M714">
        <v>2</v>
      </c>
      <c r="N714">
        <v>4</v>
      </c>
      <c r="O714" t="str" cm="1">
        <f t="array" ref="O714">IF(ISBLANK(G714), "", VALUE(_xlfn.TEXTSPLIT(G714,":")))</f>
        <v/>
      </c>
      <c r="Q714" t="str" cm="1">
        <f t="array" ref="Q714">IF(ISBLANK(H714), "", VALUE(_xlfn.TEXTSPLIT(H714,":")))</f>
        <v/>
      </c>
      <c r="S714">
        <f t="shared" si="102"/>
        <v>32</v>
      </c>
      <c r="T714">
        <f t="shared" si="103"/>
        <v>2</v>
      </c>
      <c r="U714">
        <f t="shared" si="104"/>
        <v>4</v>
      </c>
      <c r="V714" t="str">
        <f t="shared" si="105"/>
        <v>:4O</v>
      </c>
      <c r="W714" t="str">
        <f t="shared" si="106"/>
        <v>32:2:4O</v>
      </c>
      <c r="X714" t="str">
        <f t="shared" si="107"/>
        <v>PG 32:2:4O</v>
      </c>
      <c r="Y714" t="str">
        <f t="shared" si="109"/>
        <v>PG</v>
      </c>
      <c r="Z714" t="s">
        <v>1815</v>
      </c>
      <c r="AA714" t="s">
        <v>2967</v>
      </c>
      <c r="AB714">
        <v>1295950</v>
      </c>
      <c r="AC714">
        <v>1658450</v>
      </c>
      <c r="AD714">
        <v>1757198</v>
      </c>
      <c r="AE714">
        <v>1328241</v>
      </c>
      <c r="AF714">
        <v>1355660</v>
      </c>
      <c r="AG714">
        <v>1308392</v>
      </c>
      <c r="AH714">
        <v>1886714</v>
      </c>
      <c r="AI714">
        <v>1768327</v>
      </c>
      <c r="AJ714">
        <v>1713785</v>
      </c>
      <c r="AK714">
        <v>1344602</v>
      </c>
      <c r="AL714">
        <v>1466905</v>
      </c>
      <c r="AM714">
        <v>1364262</v>
      </c>
    </row>
    <row r="715" spans="1:39" x14ac:dyDescent="0.3">
      <c r="A715" t="s">
        <v>3085</v>
      </c>
      <c r="B715" t="s">
        <v>4506</v>
      </c>
      <c r="C715" t="str">
        <f t="shared" si="101"/>
        <v>PS 12:0_22:6:3</v>
      </c>
      <c r="D715" t="str">
        <f t="shared" si="108"/>
        <v>12:0_22:6:3</v>
      </c>
      <c r="E715" t="str" cm="1">
        <f t="array" ref="E715:F715">_xlfn.TEXTSPLIT(D715,"_")</f>
        <v>12:0</v>
      </c>
      <c r="F715" t="str">
        <v>22:6:3</v>
      </c>
      <c r="I715" cm="1">
        <f t="array" ref="I715:J715">IF(ISBLANK(E715), "", VALUE(_xlfn.TEXTSPLIT(E715,":")))</f>
        <v>12</v>
      </c>
      <c r="J715">
        <v>0</v>
      </c>
      <c r="L715" cm="1">
        <f t="array" ref="L715:N715">IF(ISBLANK(F715), "", VALUE(_xlfn.TEXTSPLIT(F715,":")))</f>
        <v>22</v>
      </c>
      <c r="M715">
        <v>6</v>
      </c>
      <c r="N715">
        <v>3</v>
      </c>
      <c r="O715" t="str" cm="1">
        <f t="array" ref="O715">IF(ISBLANK(G715), "", VALUE(_xlfn.TEXTSPLIT(G715,":")))</f>
        <v/>
      </c>
      <c r="Q715" t="str" cm="1">
        <f t="array" ref="Q715">IF(ISBLANK(H715), "", VALUE(_xlfn.TEXTSPLIT(H715,":")))</f>
        <v/>
      </c>
      <c r="S715">
        <f t="shared" si="102"/>
        <v>34</v>
      </c>
      <c r="T715">
        <f t="shared" si="103"/>
        <v>6</v>
      </c>
      <c r="U715">
        <f t="shared" si="104"/>
        <v>3</v>
      </c>
      <c r="V715" t="str">
        <f t="shared" si="105"/>
        <v>:3O</v>
      </c>
      <c r="W715" t="str">
        <f t="shared" si="106"/>
        <v>34:6:3O</v>
      </c>
      <c r="X715" t="str">
        <f t="shared" si="107"/>
        <v>PS 34:6:3O</v>
      </c>
      <c r="Y715" t="str">
        <f t="shared" si="109"/>
        <v>PS</v>
      </c>
      <c r="Z715" t="s">
        <v>1503</v>
      </c>
      <c r="AA715" t="s">
        <v>3086</v>
      </c>
      <c r="AB715">
        <v>298838</v>
      </c>
      <c r="AC715">
        <v>339818</v>
      </c>
      <c r="AD715">
        <v>332124</v>
      </c>
      <c r="AE715">
        <v>198397</v>
      </c>
      <c r="AF715">
        <v>409825</v>
      </c>
      <c r="AG715">
        <v>372897</v>
      </c>
      <c r="AH715">
        <v>349028</v>
      </c>
      <c r="AI715">
        <v>405530</v>
      </c>
      <c r="AJ715">
        <v>299768</v>
      </c>
      <c r="AK715">
        <v>452225</v>
      </c>
      <c r="AL715">
        <v>434795</v>
      </c>
      <c r="AM715">
        <v>225293</v>
      </c>
    </row>
    <row r="716" spans="1:39" x14ac:dyDescent="0.3">
      <c r="A716" t="s">
        <v>2829</v>
      </c>
      <c r="B716" t="s">
        <v>4491</v>
      </c>
      <c r="C716" t="str">
        <f t="shared" si="101"/>
        <v>PS 10:0_20:4:4</v>
      </c>
      <c r="D716" t="str">
        <f t="shared" si="108"/>
        <v>10:0_20:4:4</v>
      </c>
      <c r="E716" t="str" cm="1">
        <f t="array" ref="E716:F716">_xlfn.TEXTSPLIT(D716,"_")</f>
        <v>10:0</v>
      </c>
      <c r="F716" t="str">
        <v>20:4:4</v>
      </c>
      <c r="I716" cm="1">
        <f t="array" ref="I716:J716">IF(ISBLANK(E716), "", VALUE(_xlfn.TEXTSPLIT(E716,":")))</f>
        <v>10</v>
      </c>
      <c r="J716">
        <v>0</v>
      </c>
      <c r="L716" cm="1">
        <f t="array" ref="L716:N716">IF(ISBLANK(F716), "", VALUE(_xlfn.TEXTSPLIT(F716,":")))</f>
        <v>20</v>
      </c>
      <c r="M716">
        <v>4</v>
      </c>
      <c r="N716">
        <v>4</v>
      </c>
      <c r="O716" t="str" cm="1">
        <f t="array" ref="O716">IF(ISBLANK(G716), "", VALUE(_xlfn.TEXTSPLIT(G716,":")))</f>
        <v/>
      </c>
      <c r="Q716" t="str" cm="1">
        <f t="array" ref="Q716">IF(ISBLANK(H716), "", VALUE(_xlfn.TEXTSPLIT(H716,":")))</f>
        <v/>
      </c>
      <c r="S716">
        <f t="shared" si="102"/>
        <v>30</v>
      </c>
      <c r="T716">
        <f t="shared" si="103"/>
        <v>4</v>
      </c>
      <c r="U716">
        <f t="shared" si="104"/>
        <v>4</v>
      </c>
      <c r="V716" t="str">
        <f t="shared" si="105"/>
        <v>:4O</v>
      </c>
      <c r="W716" t="str">
        <f t="shared" si="106"/>
        <v>30:4:4O</v>
      </c>
      <c r="X716" t="str">
        <f t="shared" si="107"/>
        <v>PS 30:4:4O</v>
      </c>
      <c r="Y716" t="str">
        <f t="shared" si="109"/>
        <v>PS</v>
      </c>
      <c r="Z716" t="s">
        <v>1503</v>
      </c>
      <c r="AA716" t="s">
        <v>2830</v>
      </c>
      <c r="AB716">
        <v>1223853</v>
      </c>
      <c r="AC716">
        <v>1169845</v>
      </c>
      <c r="AD716">
        <v>565379</v>
      </c>
      <c r="AE716">
        <v>1062166</v>
      </c>
      <c r="AF716">
        <v>1573875</v>
      </c>
      <c r="AG716">
        <v>1156862</v>
      </c>
      <c r="AH716">
        <v>1170792</v>
      </c>
      <c r="AI716">
        <v>1341380</v>
      </c>
      <c r="AJ716">
        <v>1220427</v>
      </c>
      <c r="AK716">
        <v>1496617</v>
      </c>
      <c r="AL716">
        <v>1555734</v>
      </c>
      <c r="AM716">
        <v>1282630</v>
      </c>
    </row>
    <row r="717" spans="1:39" x14ac:dyDescent="0.3">
      <c r="A717" t="s">
        <v>3198</v>
      </c>
      <c r="B717" t="s">
        <v>4507</v>
      </c>
      <c r="C717" t="str">
        <f t="shared" si="101"/>
        <v>PS 15:1_20:5:3</v>
      </c>
      <c r="D717" t="str">
        <f t="shared" si="108"/>
        <v>15:1_20:5:3</v>
      </c>
      <c r="E717" t="str" cm="1">
        <f t="array" ref="E717:F717">_xlfn.TEXTSPLIT(D717,"_")</f>
        <v>15:1</v>
      </c>
      <c r="F717" t="str">
        <v>20:5:3</v>
      </c>
      <c r="I717" cm="1">
        <f t="array" ref="I717:J717">IF(ISBLANK(E717), "", VALUE(_xlfn.TEXTSPLIT(E717,":")))</f>
        <v>15</v>
      </c>
      <c r="J717">
        <v>1</v>
      </c>
      <c r="L717" cm="1">
        <f t="array" ref="L717:N717">IF(ISBLANK(F717), "", VALUE(_xlfn.TEXTSPLIT(F717,":")))</f>
        <v>20</v>
      </c>
      <c r="M717">
        <v>5</v>
      </c>
      <c r="N717">
        <v>3</v>
      </c>
      <c r="O717" t="str" cm="1">
        <f t="array" ref="O717">IF(ISBLANK(G717), "", VALUE(_xlfn.TEXTSPLIT(G717,":")))</f>
        <v/>
      </c>
      <c r="Q717" t="str" cm="1">
        <f t="array" ref="Q717">IF(ISBLANK(H717), "", VALUE(_xlfn.TEXTSPLIT(H717,":")))</f>
        <v/>
      </c>
      <c r="S717">
        <f t="shared" si="102"/>
        <v>35</v>
      </c>
      <c r="T717">
        <f t="shared" si="103"/>
        <v>6</v>
      </c>
      <c r="U717">
        <f t="shared" si="104"/>
        <v>3</v>
      </c>
      <c r="V717" t="str">
        <f t="shared" si="105"/>
        <v>:3O</v>
      </c>
      <c r="W717" t="str">
        <f t="shared" si="106"/>
        <v>35:6:3O</v>
      </c>
      <c r="X717" t="str">
        <f t="shared" si="107"/>
        <v>PS 35:6:3O</v>
      </c>
      <c r="Y717" t="str">
        <f t="shared" si="109"/>
        <v>PS</v>
      </c>
      <c r="Z717" t="s">
        <v>1503</v>
      </c>
      <c r="AA717" t="s">
        <v>3199</v>
      </c>
      <c r="AB717">
        <v>686817</v>
      </c>
      <c r="AC717">
        <v>682227</v>
      </c>
      <c r="AD717">
        <v>660327</v>
      </c>
      <c r="AE717">
        <v>451636</v>
      </c>
      <c r="AF717">
        <v>922907</v>
      </c>
      <c r="AG717">
        <v>643662</v>
      </c>
      <c r="AH717">
        <v>658722</v>
      </c>
      <c r="AI717">
        <v>786748</v>
      </c>
      <c r="AJ717">
        <v>605495</v>
      </c>
      <c r="AK717">
        <v>886980</v>
      </c>
      <c r="AL717">
        <v>623607</v>
      </c>
      <c r="AM717">
        <v>372304</v>
      </c>
    </row>
    <row r="718" spans="1:39" x14ac:dyDescent="0.3">
      <c r="A718" t="s">
        <v>3198</v>
      </c>
      <c r="B718" t="s">
        <v>4507</v>
      </c>
      <c r="C718" t="str">
        <f t="shared" si="101"/>
        <v>PS 15:1_20:5:3</v>
      </c>
      <c r="D718" t="str">
        <f t="shared" si="108"/>
        <v>15:1_20:5:3</v>
      </c>
      <c r="E718" t="str" cm="1">
        <f t="array" ref="E718:F718">_xlfn.TEXTSPLIT(D718,"_")</f>
        <v>15:1</v>
      </c>
      <c r="F718" t="str">
        <v>20:5:3</v>
      </c>
      <c r="I718" cm="1">
        <f t="array" ref="I718:J718">IF(ISBLANK(E718), "", VALUE(_xlfn.TEXTSPLIT(E718,":")))</f>
        <v>15</v>
      </c>
      <c r="J718">
        <v>1</v>
      </c>
      <c r="L718" cm="1">
        <f t="array" ref="L718:N718">IF(ISBLANK(F718), "", VALUE(_xlfn.TEXTSPLIT(F718,":")))</f>
        <v>20</v>
      </c>
      <c r="M718">
        <v>5</v>
      </c>
      <c r="N718">
        <v>3</v>
      </c>
      <c r="O718" t="str" cm="1">
        <f t="array" ref="O718">IF(ISBLANK(G718), "", VALUE(_xlfn.TEXTSPLIT(G718,":")))</f>
        <v/>
      </c>
      <c r="Q718" t="str" cm="1">
        <f t="array" ref="Q718">IF(ISBLANK(H718), "", VALUE(_xlfn.TEXTSPLIT(H718,":")))</f>
        <v/>
      </c>
      <c r="S718">
        <f t="shared" si="102"/>
        <v>35</v>
      </c>
      <c r="T718">
        <f t="shared" si="103"/>
        <v>6</v>
      </c>
      <c r="U718">
        <f t="shared" si="104"/>
        <v>3</v>
      </c>
      <c r="V718" t="str">
        <f t="shared" si="105"/>
        <v>:3O</v>
      </c>
      <c r="W718" t="str">
        <f t="shared" si="106"/>
        <v>35:6:3O</v>
      </c>
      <c r="X718" t="str">
        <f t="shared" si="107"/>
        <v>PS 35:6:3O</v>
      </c>
      <c r="Y718" t="str">
        <f t="shared" si="109"/>
        <v>PS</v>
      </c>
      <c r="Z718" t="s">
        <v>1503</v>
      </c>
      <c r="AA718" t="s">
        <v>3199</v>
      </c>
      <c r="AB718">
        <v>522279</v>
      </c>
      <c r="AC718">
        <v>526237</v>
      </c>
      <c r="AD718">
        <v>621798</v>
      </c>
      <c r="AE718">
        <v>342587</v>
      </c>
      <c r="AF718">
        <v>801261</v>
      </c>
      <c r="AG718">
        <v>689635</v>
      </c>
      <c r="AH718">
        <v>619014</v>
      </c>
      <c r="AI718">
        <v>846782</v>
      </c>
      <c r="AJ718">
        <v>617371</v>
      </c>
      <c r="AK718">
        <v>1038076</v>
      </c>
      <c r="AL718">
        <v>775533</v>
      </c>
      <c r="AM718">
        <v>456992</v>
      </c>
    </row>
    <row r="719" spans="1:39" x14ac:dyDescent="0.3">
      <c r="A719" t="s">
        <v>3364</v>
      </c>
      <c r="B719" t="s">
        <v>4492</v>
      </c>
      <c r="C719" t="str">
        <f t="shared" si="101"/>
        <v>PS 14:1_22:3:4</v>
      </c>
      <c r="D719" t="str">
        <f t="shared" si="108"/>
        <v>14:1_22:3:4</v>
      </c>
      <c r="E719" t="str" cm="1">
        <f t="array" ref="E719:F719">_xlfn.TEXTSPLIT(D719,"_")</f>
        <v>14:1</v>
      </c>
      <c r="F719" t="str">
        <v>22:3:4</v>
      </c>
      <c r="I719" cm="1">
        <f t="array" ref="I719:J719">IF(ISBLANK(E719), "", VALUE(_xlfn.TEXTSPLIT(E719,":")))</f>
        <v>14</v>
      </c>
      <c r="J719">
        <v>1</v>
      </c>
      <c r="L719" cm="1">
        <f t="array" ref="L719:N719">IF(ISBLANK(F719), "", VALUE(_xlfn.TEXTSPLIT(F719,":")))</f>
        <v>22</v>
      </c>
      <c r="M719">
        <v>3</v>
      </c>
      <c r="N719">
        <v>4</v>
      </c>
      <c r="O719" t="str" cm="1">
        <f t="array" ref="O719">IF(ISBLANK(G719), "", VALUE(_xlfn.TEXTSPLIT(G719,":")))</f>
        <v/>
      </c>
      <c r="Q719" t="str" cm="1">
        <f t="array" ref="Q719">IF(ISBLANK(H719), "", VALUE(_xlfn.TEXTSPLIT(H719,":")))</f>
        <v/>
      </c>
      <c r="S719">
        <f t="shared" si="102"/>
        <v>36</v>
      </c>
      <c r="T719">
        <f t="shared" si="103"/>
        <v>4</v>
      </c>
      <c r="U719">
        <f t="shared" si="104"/>
        <v>4</v>
      </c>
      <c r="V719" t="str">
        <f t="shared" si="105"/>
        <v>:4O</v>
      </c>
      <c r="W719" t="str">
        <f t="shared" si="106"/>
        <v>36:4:4O</v>
      </c>
      <c r="X719" t="str">
        <f t="shared" si="107"/>
        <v>PS 36:4:4O</v>
      </c>
      <c r="Y719" t="str">
        <f t="shared" si="109"/>
        <v>PS</v>
      </c>
      <c r="Z719" t="s">
        <v>1503</v>
      </c>
      <c r="AA719" t="s">
        <v>3365</v>
      </c>
      <c r="AB719">
        <v>270429</v>
      </c>
      <c r="AC719">
        <v>343154</v>
      </c>
      <c r="AD719">
        <v>303898</v>
      </c>
      <c r="AE719">
        <v>208620</v>
      </c>
      <c r="AF719">
        <v>87075</v>
      </c>
      <c r="AG719">
        <v>219178</v>
      </c>
      <c r="AH719">
        <v>288876</v>
      </c>
      <c r="AI719">
        <v>247035</v>
      </c>
      <c r="AJ719">
        <v>280381</v>
      </c>
      <c r="AK719">
        <v>275184</v>
      </c>
      <c r="AL719">
        <v>364392</v>
      </c>
      <c r="AM719">
        <v>138454</v>
      </c>
    </row>
    <row r="720" spans="1:39" x14ac:dyDescent="0.3">
      <c r="A720" t="s">
        <v>2535</v>
      </c>
      <c r="B720" t="s">
        <v>4493</v>
      </c>
      <c r="C720" t="str">
        <f t="shared" si="101"/>
        <v>PS 8:0_20:4:4</v>
      </c>
      <c r="D720" t="str">
        <f t="shared" si="108"/>
        <v>8:0_20:4:4</v>
      </c>
      <c r="E720" t="str" cm="1">
        <f t="array" ref="E720:F720">_xlfn.TEXTSPLIT(D720,"_")</f>
        <v>8:0</v>
      </c>
      <c r="F720" t="str">
        <v>20:4:4</v>
      </c>
      <c r="I720" cm="1">
        <f t="array" ref="I720:J720">IF(ISBLANK(E720), "", VALUE(_xlfn.TEXTSPLIT(E720,":")))</f>
        <v>8</v>
      </c>
      <c r="J720">
        <v>0</v>
      </c>
      <c r="L720" cm="1">
        <f t="array" ref="L720:N720">IF(ISBLANK(F720), "", VALUE(_xlfn.TEXTSPLIT(F720,":")))</f>
        <v>20</v>
      </c>
      <c r="M720">
        <v>4</v>
      </c>
      <c r="N720">
        <v>4</v>
      </c>
      <c r="O720" t="str" cm="1">
        <f t="array" ref="O720">IF(ISBLANK(G720), "", VALUE(_xlfn.TEXTSPLIT(G720,":")))</f>
        <v/>
      </c>
      <c r="Q720" t="str" cm="1">
        <f t="array" ref="Q720">IF(ISBLANK(H720), "", VALUE(_xlfn.TEXTSPLIT(H720,":")))</f>
        <v/>
      </c>
      <c r="S720">
        <f t="shared" si="102"/>
        <v>28</v>
      </c>
      <c r="T720">
        <f t="shared" si="103"/>
        <v>4</v>
      </c>
      <c r="U720">
        <f t="shared" si="104"/>
        <v>4</v>
      </c>
      <c r="V720" t="str">
        <f t="shared" si="105"/>
        <v>:4O</v>
      </c>
      <c r="W720" t="str">
        <f t="shared" si="106"/>
        <v>28:4:4O</v>
      </c>
      <c r="X720" t="str">
        <f t="shared" si="107"/>
        <v>PS 28:4:4O</v>
      </c>
      <c r="Y720" t="str">
        <f t="shared" si="109"/>
        <v>PS</v>
      </c>
      <c r="Z720" t="s">
        <v>1503</v>
      </c>
      <c r="AA720" t="s">
        <v>2536</v>
      </c>
      <c r="AB720">
        <v>10580</v>
      </c>
      <c r="AC720">
        <v>8675</v>
      </c>
      <c r="AD720">
        <v>0</v>
      </c>
      <c r="AE720">
        <v>28687</v>
      </c>
      <c r="AF720">
        <v>26136</v>
      </c>
      <c r="AG720">
        <v>30557</v>
      </c>
      <c r="AH720">
        <v>15960</v>
      </c>
      <c r="AI720">
        <v>23375</v>
      </c>
      <c r="AJ720">
        <v>23333</v>
      </c>
      <c r="AK720">
        <v>53612</v>
      </c>
      <c r="AL720">
        <v>46751</v>
      </c>
      <c r="AM720">
        <v>46445</v>
      </c>
    </row>
    <row r="721" spans="1:39" x14ac:dyDescent="0.3">
      <c r="A721" t="s">
        <v>1501</v>
      </c>
      <c r="B721" t="s">
        <v>4541</v>
      </c>
      <c r="C721" t="str">
        <f t="shared" si="101"/>
        <v>PS 22:6_4:0:1</v>
      </c>
      <c r="D721" t="str">
        <f t="shared" si="108"/>
        <v>22:6_4:0:1</v>
      </c>
      <c r="E721" t="str" cm="1">
        <f t="array" ref="E721:F721">_xlfn.TEXTSPLIT(D721,"_")</f>
        <v>22:6</v>
      </c>
      <c r="F721" t="str">
        <v>4:0:1</v>
      </c>
      <c r="I721" cm="1">
        <f t="array" ref="I721:J721">IF(ISBLANK(E721), "", VALUE(_xlfn.TEXTSPLIT(E721,":")))</f>
        <v>22</v>
      </c>
      <c r="J721">
        <v>6</v>
      </c>
      <c r="L721" cm="1">
        <f t="array" ref="L721:N721">IF(ISBLANK(F721), "", VALUE(_xlfn.TEXTSPLIT(F721,":")))</f>
        <v>4</v>
      </c>
      <c r="M721">
        <v>0</v>
      </c>
      <c r="N721">
        <v>1</v>
      </c>
      <c r="O721" t="str" cm="1">
        <f t="array" ref="O721">IF(ISBLANK(G721), "", VALUE(_xlfn.TEXTSPLIT(G721,":")))</f>
        <v/>
      </c>
      <c r="Q721" t="str" cm="1">
        <f t="array" ref="Q721">IF(ISBLANK(H721), "", VALUE(_xlfn.TEXTSPLIT(H721,":")))</f>
        <v/>
      </c>
      <c r="S721">
        <f t="shared" si="102"/>
        <v>26</v>
      </c>
      <c r="T721">
        <f t="shared" si="103"/>
        <v>6</v>
      </c>
      <c r="U721">
        <f t="shared" si="104"/>
        <v>1</v>
      </c>
      <c r="V721" t="str">
        <f t="shared" si="105"/>
        <v>:1O</v>
      </c>
      <c r="W721" t="str">
        <f t="shared" si="106"/>
        <v>26:6:1O</v>
      </c>
      <c r="X721" t="str">
        <f t="shared" si="107"/>
        <v>PS 26:6:1O</v>
      </c>
      <c r="Y721" t="str">
        <f t="shared" si="109"/>
        <v>PS</v>
      </c>
      <c r="Z721" t="s">
        <v>1503</v>
      </c>
      <c r="AA721" t="s">
        <v>1502</v>
      </c>
      <c r="AB721">
        <v>12934</v>
      </c>
      <c r="AC721">
        <v>54936</v>
      </c>
      <c r="AD721">
        <v>97043</v>
      </c>
      <c r="AE721">
        <v>60605</v>
      </c>
      <c r="AF721">
        <v>71855</v>
      </c>
      <c r="AG721">
        <v>32849</v>
      </c>
      <c r="AH721">
        <v>56628</v>
      </c>
      <c r="AI721">
        <v>44349</v>
      </c>
      <c r="AJ721">
        <v>62858</v>
      </c>
      <c r="AK721">
        <v>37481</v>
      </c>
      <c r="AL721">
        <v>74146</v>
      </c>
      <c r="AM721">
        <v>15717</v>
      </c>
    </row>
    <row r="722" spans="1:39" x14ac:dyDescent="0.3">
      <c r="A722" t="s">
        <v>2865</v>
      </c>
      <c r="B722" t="s">
        <v>4542</v>
      </c>
      <c r="C722" t="str">
        <f t="shared" si="101"/>
        <v>PS 12:0_22:6:1</v>
      </c>
      <c r="D722" t="str">
        <f t="shared" si="108"/>
        <v>12:0_22:6:1</v>
      </c>
      <c r="E722" t="str" cm="1">
        <f t="array" ref="E722:F722">_xlfn.TEXTSPLIT(D722,"_")</f>
        <v>12:0</v>
      </c>
      <c r="F722" t="str">
        <v>22:6:1</v>
      </c>
      <c r="I722" cm="1">
        <f t="array" ref="I722:J722">IF(ISBLANK(E722), "", VALUE(_xlfn.TEXTSPLIT(E722,":")))</f>
        <v>12</v>
      </c>
      <c r="J722">
        <v>0</v>
      </c>
      <c r="L722" cm="1">
        <f t="array" ref="L722:N722">IF(ISBLANK(F722), "", VALUE(_xlfn.TEXTSPLIT(F722,":")))</f>
        <v>22</v>
      </c>
      <c r="M722">
        <v>6</v>
      </c>
      <c r="N722">
        <v>1</v>
      </c>
      <c r="O722" t="str" cm="1">
        <f t="array" ref="O722">IF(ISBLANK(G722), "", VALUE(_xlfn.TEXTSPLIT(G722,":")))</f>
        <v/>
      </c>
      <c r="Q722" t="str" cm="1">
        <f t="array" ref="Q722">IF(ISBLANK(H722), "", VALUE(_xlfn.TEXTSPLIT(H722,":")))</f>
        <v/>
      </c>
      <c r="S722">
        <f t="shared" si="102"/>
        <v>34</v>
      </c>
      <c r="T722">
        <f t="shared" si="103"/>
        <v>6</v>
      </c>
      <c r="U722">
        <f t="shared" si="104"/>
        <v>1</v>
      </c>
      <c r="V722" t="str">
        <f t="shared" si="105"/>
        <v>:1O</v>
      </c>
      <c r="W722" t="str">
        <f t="shared" si="106"/>
        <v>34:6:1O</v>
      </c>
      <c r="X722" t="str">
        <f t="shared" si="107"/>
        <v>PS 34:6:1O</v>
      </c>
      <c r="Y722" t="str">
        <f t="shared" si="109"/>
        <v>PS</v>
      </c>
      <c r="Z722" t="s">
        <v>1503</v>
      </c>
      <c r="AA722" t="s">
        <v>2866</v>
      </c>
      <c r="AB722">
        <v>202477</v>
      </c>
      <c r="AC722">
        <v>311376</v>
      </c>
      <c r="AD722">
        <v>276127</v>
      </c>
      <c r="AE722">
        <v>205177</v>
      </c>
      <c r="AF722">
        <v>406667</v>
      </c>
      <c r="AG722">
        <v>367981</v>
      </c>
      <c r="AH722">
        <v>236103</v>
      </c>
      <c r="AI722">
        <v>349270</v>
      </c>
      <c r="AJ722">
        <v>276151</v>
      </c>
      <c r="AK722">
        <v>372126</v>
      </c>
      <c r="AL722">
        <v>326250</v>
      </c>
      <c r="AM722">
        <v>103287</v>
      </c>
    </row>
    <row r="723" spans="1:39" x14ac:dyDescent="0.3">
      <c r="A723" t="s">
        <v>2865</v>
      </c>
      <c r="B723" t="s">
        <v>4542</v>
      </c>
      <c r="C723" t="str">
        <f t="shared" si="101"/>
        <v>PS 12:0_22:6:1</v>
      </c>
      <c r="D723" t="str">
        <f t="shared" si="108"/>
        <v>12:0_22:6:1</v>
      </c>
      <c r="E723" t="str" cm="1">
        <f t="array" ref="E723:F723">_xlfn.TEXTSPLIT(D723,"_")</f>
        <v>12:0</v>
      </c>
      <c r="F723" t="str">
        <v>22:6:1</v>
      </c>
      <c r="I723" cm="1">
        <f t="array" ref="I723:J723">IF(ISBLANK(E723), "", VALUE(_xlfn.TEXTSPLIT(E723,":")))</f>
        <v>12</v>
      </c>
      <c r="J723">
        <v>0</v>
      </c>
      <c r="L723" cm="1">
        <f t="array" ref="L723:N723">IF(ISBLANK(F723), "", VALUE(_xlfn.TEXTSPLIT(F723,":")))</f>
        <v>22</v>
      </c>
      <c r="M723">
        <v>6</v>
      </c>
      <c r="N723">
        <v>1</v>
      </c>
      <c r="O723" t="str" cm="1">
        <f t="array" ref="O723">IF(ISBLANK(G723), "", VALUE(_xlfn.TEXTSPLIT(G723,":")))</f>
        <v/>
      </c>
      <c r="Q723" t="str" cm="1">
        <f t="array" ref="Q723">IF(ISBLANK(H723), "", VALUE(_xlfn.TEXTSPLIT(H723,":")))</f>
        <v/>
      </c>
      <c r="S723">
        <f t="shared" si="102"/>
        <v>34</v>
      </c>
      <c r="T723">
        <f t="shared" si="103"/>
        <v>6</v>
      </c>
      <c r="U723">
        <f t="shared" si="104"/>
        <v>1</v>
      </c>
      <c r="V723" t="str">
        <f t="shared" si="105"/>
        <v>:1O</v>
      </c>
      <c r="W723" t="str">
        <f t="shared" si="106"/>
        <v>34:6:1O</v>
      </c>
      <c r="X723" t="str">
        <f t="shared" si="107"/>
        <v>PS 34:6:1O</v>
      </c>
      <c r="Y723" t="str">
        <f t="shared" si="109"/>
        <v>PS</v>
      </c>
      <c r="Z723" t="s">
        <v>1503</v>
      </c>
      <c r="AA723" t="s">
        <v>2866</v>
      </c>
      <c r="AB723">
        <v>290145</v>
      </c>
      <c r="AC723">
        <v>209248</v>
      </c>
      <c r="AD723">
        <v>303389</v>
      </c>
      <c r="AE723">
        <v>110709</v>
      </c>
      <c r="AF723">
        <v>382680</v>
      </c>
      <c r="AG723">
        <v>319616</v>
      </c>
      <c r="AH723">
        <v>426861</v>
      </c>
      <c r="AI723">
        <v>474967</v>
      </c>
      <c r="AJ723">
        <v>436031</v>
      </c>
      <c r="AK723">
        <v>565310</v>
      </c>
      <c r="AL723">
        <v>411898</v>
      </c>
      <c r="AM723">
        <v>149490</v>
      </c>
    </row>
    <row r="724" spans="1:39" x14ac:dyDescent="0.3">
      <c r="A724" t="s">
        <v>2865</v>
      </c>
      <c r="B724" t="s">
        <v>4542</v>
      </c>
      <c r="C724" t="str">
        <f t="shared" si="101"/>
        <v>PS 12:0_22:6:1</v>
      </c>
      <c r="D724" t="str">
        <f t="shared" si="108"/>
        <v>12:0_22:6:1</v>
      </c>
      <c r="E724" t="str" cm="1">
        <f t="array" ref="E724:F724">_xlfn.TEXTSPLIT(D724,"_")</f>
        <v>12:0</v>
      </c>
      <c r="F724" t="str">
        <v>22:6:1</v>
      </c>
      <c r="I724" cm="1">
        <f t="array" ref="I724:J724">IF(ISBLANK(E724), "", VALUE(_xlfn.TEXTSPLIT(E724,":")))</f>
        <v>12</v>
      </c>
      <c r="J724">
        <v>0</v>
      </c>
      <c r="L724" cm="1">
        <f t="array" ref="L724:N724">IF(ISBLANK(F724), "", VALUE(_xlfn.TEXTSPLIT(F724,":")))</f>
        <v>22</v>
      </c>
      <c r="M724">
        <v>6</v>
      </c>
      <c r="N724">
        <v>1</v>
      </c>
      <c r="O724" t="str" cm="1">
        <f t="array" ref="O724">IF(ISBLANK(G724), "", VALUE(_xlfn.TEXTSPLIT(G724,":")))</f>
        <v/>
      </c>
      <c r="Q724" t="str" cm="1">
        <f t="array" ref="Q724">IF(ISBLANK(H724), "", VALUE(_xlfn.TEXTSPLIT(H724,":")))</f>
        <v/>
      </c>
      <c r="S724">
        <f t="shared" si="102"/>
        <v>34</v>
      </c>
      <c r="T724">
        <f t="shared" si="103"/>
        <v>6</v>
      </c>
      <c r="U724">
        <f t="shared" si="104"/>
        <v>1</v>
      </c>
      <c r="V724" t="str">
        <f t="shared" si="105"/>
        <v>:1O</v>
      </c>
      <c r="W724" t="str">
        <f t="shared" si="106"/>
        <v>34:6:1O</v>
      </c>
      <c r="X724" t="str">
        <f t="shared" si="107"/>
        <v>PS 34:6:1O</v>
      </c>
      <c r="Y724" t="str">
        <f t="shared" si="109"/>
        <v>PS</v>
      </c>
      <c r="Z724" t="s">
        <v>1503</v>
      </c>
      <c r="AA724" t="s">
        <v>2866</v>
      </c>
      <c r="AB724">
        <v>1606405</v>
      </c>
      <c r="AC724">
        <v>1292410</v>
      </c>
      <c r="AD724">
        <v>1640224</v>
      </c>
      <c r="AE724">
        <v>1248406</v>
      </c>
      <c r="AF724">
        <v>1835019</v>
      </c>
      <c r="AG724">
        <v>1892251</v>
      </c>
      <c r="AH724">
        <v>1644263</v>
      </c>
      <c r="AI724">
        <v>2147759</v>
      </c>
      <c r="AJ724">
        <v>1869774</v>
      </c>
      <c r="AK724">
        <v>2427706</v>
      </c>
      <c r="AL724">
        <v>1823979</v>
      </c>
      <c r="AM724">
        <v>817343</v>
      </c>
    </row>
    <row r="725" spans="1:39" x14ac:dyDescent="0.3">
      <c r="A725" t="s">
        <v>3426</v>
      </c>
      <c r="B725" t="s">
        <v>4508</v>
      </c>
      <c r="C725" t="str">
        <f t="shared" si="101"/>
        <v>PS 18:3_22:6:3</v>
      </c>
      <c r="D725" t="str">
        <f t="shared" si="108"/>
        <v>18:3_22:6:3</v>
      </c>
      <c r="E725" t="str" cm="1">
        <f t="array" ref="E725:F725">_xlfn.TEXTSPLIT(D725,"_")</f>
        <v>18:3</v>
      </c>
      <c r="F725" t="str">
        <v>22:6:3</v>
      </c>
      <c r="I725" cm="1">
        <f t="array" ref="I725:J725">IF(ISBLANK(E725), "", VALUE(_xlfn.TEXTSPLIT(E725,":")))</f>
        <v>18</v>
      </c>
      <c r="J725">
        <v>3</v>
      </c>
      <c r="L725" cm="1">
        <f t="array" ref="L725:N725">IF(ISBLANK(F725), "", VALUE(_xlfn.TEXTSPLIT(F725,":")))</f>
        <v>22</v>
      </c>
      <c r="M725">
        <v>6</v>
      </c>
      <c r="N725">
        <v>3</v>
      </c>
      <c r="O725" t="str" cm="1">
        <f t="array" ref="O725">IF(ISBLANK(G725), "", VALUE(_xlfn.TEXTSPLIT(G725,":")))</f>
        <v/>
      </c>
      <c r="Q725" t="str" cm="1">
        <f t="array" ref="Q725">IF(ISBLANK(H725), "", VALUE(_xlfn.TEXTSPLIT(H725,":")))</f>
        <v/>
      </c>
      <c r="S725">
        <f t="shared" si="102"/>
        <v>40</v>
      </c>
      <c r="T725">
        <f t="shared" si="103"/>
        <v>9</v>
      </c>
      <c r="U725">
        <f t="shared" si="104"/>
        <v>3</v>
      </c>
      <c r="V725" t="str">
        <f t="shared" si="105"/>
        <v>:3O</v>
      </c>
      <c r="W725" t="str">
        <f t="shared" si="106"/>
        <v>40:9:3O</v>
      </c>
      <c r="X725" t="str">
        <f t="shared" si="107"/>
        <v>PS 40:9:3O</v>
      </c>
      <c r="Y725" t="str">
        <f t="shared" si="109"/>
        <v>PS</v>
      </c>
      <c r="Z725" t="s">
        <v>1503</v>
      </c>
      <c r="AA725" t="s">
        <v>3427</v>
      </c>
      <c r="AB725">
        <v>636398</v>
      </c>
      <c r="AC725">
        <v>670861</v>
      </c>
      <c r="AD725">
        <v>757364</v>
      </c>
      <c r="AE725">
        <v>199021</v>
      </c>
      <c r="AF725">
        <v>446553</v>
      </c>
      <c r="AG725">
        <v>473050</v>
      </c>
      <c r="AH725">
        <v>440584</v>
      </c>
      <c r="AI725">
        <v>397745</v>
      </c>
      <c r="AJ725">
        <v>404257</v>
      </c>
      <c r="AK725">
        <v>432627</v>
      </c>
      <c r="AL725">
        <v>300696</v>
      </c>
      <c r="AM725">
        <v>152070</v>
      </c>
    </row>
    <row r="726" spans="1:39" x14ac:dyDescent="0.3">
      <c r="A726" t="s">
        <v>1208</v>
      </c>
      <c r="B726" t="s">
        <v>1208</v>
      </c>
      <c r="C726" t="str">
        <f t="shared" si="101"/>
        <v xml:space="preserve"> </v>
      </c>
      <c r="D726" t="str">
        <f t="shared" si="108"/>
        <v/>
      </c>
      <c r="E726" t="e" cm="1">
        <f t="array" ref="E726">_xlfn.TEXTSPLIT(D726,"_")</f>
        <v>#VALUE!</v>
      </c>
      <c r="I726" t="e" cm="1">
        <f t="array" ref="I726">IF(ISBLANK(E726), "", VALUE(_xlfn.TEXTSPLIT(E726,":")))</f>
        <v>#VALUE!</v>
      </c>
      <c r="L726" t="str" cm="1">
        <f t="array" ref="L726">IF(ISBLANK(F726), "", VALUE(_xlfn.TEXTSPLIT(F726,":")))</f>
        <v/>
      </c>
      <c r="O726" t="str" cm="1">
        <f t="array" ref="O726">IF(ISBLANK(G726), "", VALUE(_xlfn.TEXTSPLIT(G726,":")))</f>
        <v/>
      </c>
      <c r="Q726" t="str" cm="1">
        <f t="array" ref="Q726">IF(ISBLANK(H726), "", VALUE(_xlfn.TEXTSPLIT(H726,":")))</f>
        <v/>
      </c>
      <c r="S726" t="e">
        <f t="shared" si="102"/>
        <v>#VALUE!</v>
      </c>
      <c r="T726">
        <f t="shared" si="103"/>
        <v>0</v>
      </c>
      <c r="U726">
        <f t="shared" si="104"/>
        <v>0</v>
      </c>
      <c r="V726" t="str">
        <f t="shared" si="105"/>
        <v>:0O</v>
      </c>
      <c r="W726" t="b">
        <f t="shared" si="106"/>
        <v>0</v>
      </c>
      <c r="X726" t="str">
        <f t="shared" si="107"/>
        <v>PA 30:0|PA 15:0_15:0</v>
      </c>
      <c r="Y726" t="str">
        <f t="shared" si="109"/>
        <v/>
      </c>
      <c r="Z726" t="s">
        <v>925</v>
      </c>
      <c r="AA726" t="s">
        <v>1209</v>
      </c>
      <c r="AB726">
        <v>114572552</v>
      </c>
      <c r="AC726">
        <v>110787496</v>
      </c>
      <c r="AD726">
        <v>128527744</v>
      </c>
      <c r="AE726">
        <v>96575856</v>
      </c>
      <c r="AF726">
        <v>105142104</v>
      </c>
      <c r="AG726">
        <v>102199488</v>
      </c>
      <c r="AH726">
        <v>68157696</v>
      </c>
      <c r="AI726">
        <v>72919888</v>
      </c>
      <c r="AJ726">
        <v>63023436</v>
      </c>
      <c r="AK726">
        <v>56387976</v>
      </c>
      <c r="AL726">
        <v>59957164</v>
      </c>
      <c r="AM726">
        <v>52936956</v>
      </c>
    </row>
    <row r="727" spans="1:39" x14ac:dyDescent="0.3">
      <c r="A727" t="s">
        <v>1048</v>
      </c>
      <c r="B727" t="s">
        <v>1048</v>
      </c>
      <c r="C727" t="str">
        <f t="shared" si="101"/>
        <v>PA 20:0_8:0</v>
      </c>
      <c r="D727" t="str">
        <f t="shared" si="108"/>
        <v>20:0_8:0</v>
      </c>
      <c r="E727" t="str" cm="1">
        <f t="array" ref="E727:F727">_xlfn.TEXTSPLIT(D727,"_")</f>
        <v>20:0</v>
      </c>
      <c r="F727" t="str">
        <v>8:0</v>
      </c>
      <c r="I727" cm="1">
        <f t="array" ref="I727:J727">IF(ISBLANK(E727), "", VALUE(_xlfn.TEXTSPLIT(E727,":")))</f>
        <v>20</v>
      </c>
      <c r="J727">
        <v>0</v>
      </c>
      <c r="L727" cm="1">
        <f t="array" ref="L727:M727">IF(ISBLANK(F727), "", VALUE(_xlfn.TEXTSPLIT(F727,":")))</f>
        <v>8</v>
      </c>
      <c r="M727">
        <v>0</v>
      </c>
      <c r="O727" t="str" cm="1">
        <f t="array" ref="O727">IF(ISBLANK(G727), "", VALUE(_xlfn.TEXTSPLIT(G727,":")))</f>
        <v/>
      </c>
      <c r="Q727" t="str" cm="1">
        <f t="array" ref="Q727">IF(ISBLANK(H727), "", VALUE(_xlfn.TEXTSPLIT(H727,":")))</f>
        <v/>
      </c>
      <c r="S727">
        <f t="shared" si="102"/>
        <v>28</v>
      </c>
      <c r="T727">
        <f t="shared" si="103"/>
        <v>0</v>
      </c>
      <c r="U727">
        <f t="shared" si="104"/>
        <v>0</v>
      </c>
      <c r="V727" t="str">
        <f t="shared" si="105"/>
        <v>:0O</v>
      </c>
      <c r="W727" t="str">
        <f t="shared" si="106"/>
        <v>28:0</v>
      </c>
      <c r="X727" t="str">
        <f t="shared" si="107"/>
        <v>PA 28:0</v>
      </c>
      <c r="Y727" t="str">
        <f t="shared" si="109"/>
        <v>PA</v>
      </c>
      <c r="Z727" t="s">
        <v>925</v>
      </c>
      <c r="AA727" t="s">
        <v>1049</v>
      </c>
      <c r="AB727">
        <v>21669004</v>
      </c>
      <c r="AC727">
        <v>18384042</v>
      </c>
      <c r="AD727">
        <v>20952148</v>
      </c>
      <c r="AE727">
        <v>19470894</v>
      </c>
      <c r="AF727">
        <v>21746188</v>
      </c>
      <c r="AG727">
        <v>20248692</v>
      </c>
      <c r="AH727">
        <v>15075845</v>
      </c>
      <c r="AI727">
        <v>14862789</v>
      </c>
      <c r="AJ727">
        <v>13890389</v>
      </c>
      <c r="AK727">
        <v>14710742</v>
      </c>
      <c r="AL727">
        <v>14149988</v>
      </c>
      <c r="AM727">
        <v>12319367</v>
      </c>
    </row>
    <row r="728" spans="1:39" x14ac:dyDescent="0.3">
      <c r="A728" t="s">
        <v>923</v>
      </c>
      <c r="B728" t="s">
        <v>923</v>
      </c>
      <c r="C728" t="str">
        <f t="shared" si="101"/>
        <v>PA 18:0_8:0</v>
      </c>
      <c r="D728" t="str">
        <f t="shared" si="108"/>
        <v>18:0_8:0</v>
      </c>
      <c r="E728" t="str" cm="1">
        <f t="array" ref="E728:F728">_xlfn.TEXTSPLIT(D728,"_")</f>
        <v>18:0</v>
      </c>
      <c r="F728" t="str">
        <v>8:0</v>
      </c>
      <c r="I728" cm="1">
        <f t="array" ref="I728:J728">IF(ISBLANK(E728), "", VALUE(_xlfn.TEXTSPLIT(E728,":")))</f>
        <v>18</v>
      </c>
      <c r="J728">
        <v>0</v>
      </c>
      <c r="L728" cm="1">
        <f t="array" ref="L728:M728">IF(ISBLANK(F728), "", VALUE(_xlfn.TEXTSPLIT(F728,":")))</f>
        <v>8</v>
      </c>
      <c r="M728">
        <v>0</v>
      </c>
      <c r="O728" t="str" cm="1">
        <f t="array" ref="O728">IF(ISBLANK(G728), "", VALUE(_xlfn.TEXTSPLIT(G728,":")))</f>
        <v/>
      </c>
      <c r="Q728" t="str" cm="1">
        <f t="array" ref="Q728">IF(ISBLANK(H728), "", VALUE(_xlfn.TEXTSPLIT(H728,":")))</f>
        <v/>
      </c>
      <c r="S728">
        <f t="shared" si="102"/>
        <v>26</v>
      </c>
      <c r="T728">
        <f t="shared" si="103"/>
        <v>0</v>
      </c>
      <c r="U728">
        <f t="shared" si="104"/>
        <v>0</v>
      </c>
      <c r="V728" t="str">
        <f t="shared" si="105"/>
        <v>:0O</v>
      </c>
      <c r="W728" t="str">
        <f t="shared" si="106"/>
        <v>26:0</v>
      </c>
      <c r="X728" t="str">
        <f t="shared" si="107"/>
        <v>PA 26:0</v>
      </c>
      <c r="Y728" t="str">
        <f t="shared" si="109"/>
        <v>PA</v>
      </c>
      <c r="Z728" t="s">
        <v>925</v>
      </c>
      <c r="AA728" t="s">
        <v>924</v>
      </c>
      <c r="AB728">
        <v>836830</v>
      </c>
      <c r="AC728">
        <v>593748</v>
      </c>
      <c r="AD728">
        <v>790038</v>
      </c>
      <c r="AE728">
        <v>898878</v>
      </c>
      <c r="AF728">
        <v>927278</v>
      </c>
      <c r="AG728">
        <v>783905</v>
      </c>
      <c r="AH728">
        <v>626667</v>
      </c>
      <c r="AI728">
        <v>662116</v>
      </c>
      <c r="AJ728">
        <v>542912</v>
      </c>
      <c r="AK728">
        <v>492477</v>
      </c>
      <c r="AL728">
        <v>554342</v>
      </c>
      <c r="AM728">
        <v>435518</v>
      </c>
    </row>
    <row r="729" spans="1:39" x14ac:dyDescent="0.3">
      <c r="A729" t="s">
        <v>2331</v>
      </c>
      <c r="B729" t="s">
        <v>2331</v>
      </c>
      <c r="C729" t="str">
        <f t="shared" ref="C729:C792" si="110">IF( ISNUMBER( SEARCH("w/o MS2",B729)), SUBSTITUTE(B729,"w/o MS2: ",""), " ")</f>
        <v>PE 14:0_20:1</v>
      </c>
      <c r="D729" t="str">
        <f t="shared" si="108"/>
        <v>14:0_20:1</v>
      </c>
      <c r="E729" t="str" cm="1">
        <f t="array" ref="E729:F729">_xlfn.TEXTSPLIT(D729,"_")</f>
        <v>14:0</v>
      </c>
      <c r="F729" t="str">
        <v>20:1</v>
      </c>
      <c r="I729" cm="1">
        <f t="array" ref="I729:J729">IF(ISBLANK(E729), "", VALUE(_xlfn.TEXTSPLIT(E729,":")))</f>
        <v>14</v>
      </c>
      <c r="J729">
        <v>0</v>
      </c>
      <c r="L729" cm="1">
        <f t="array" ref="L729:M729">IF(ISBLANK(F729), "", VALUE(_xlfn.TEXTSPLIT(F729,":")))</f>
        <v>20</v>
      </c>
      <c r="M729">
        <v>1</v>
      </c>
      <c r="O729" t="str" cm="1">
        <f t="array" ref="O729">IF(ISBLANK(G729), "", VALUE(_xlfn.TEXTSPLIT(G729,":")))</f>
        <v/>
      </c>
      <c r="Q729" t="str" cm="1">
        <f t="array" ref="Q729">IF(ISBLANK(H729), "", VALUE(_xlfn.TEXTSPLIT(H729,":")))</f>
        <v/>
      </c>
      <c r="S729">
        <f t="shared" ref="S729:S792" si="111">SUM(I729,L729,O729,Q729)</f>
        <v>34</v>
      </c>
      <c r="T729">
        <f t="shared" ref="T729:T792" si="112">SUM(J729,M729,P729,R729)</f>
        <v>1</v>
      </c>
      <c r="U729">
        <f t="shared" ref="U729:U792" si="113">SUM(K729,N729)</f>
        <v>0</v>
      </c>
      <c r="V729" t="str">
        <f t="shared" ref="V729:V792" si="114">_xlfn.CONCAT(":",U729,"O")</f>
        <v>:0O</v>
      </c>
      <c r="W729" t="str">
        <f t="shared" ref="W729:W792" si="115">IF(ISNUMBER(S729),_xlfn.CONCAT(S729,":",T729,IF(U729&gt;0,V729,""),""))</f>
        <v>34:1</v>
      </c>
      <c r="X729" t="str">
        <f t="shared" ref="X729:X792" si="116">IF(ISNUMBER(S729),_xlfn.CONCAT(Y729," ",W729), A729)</f>
        <v>PE 34:1</v>
      </c>
      <c r="Y729" t="str">
        <f t="shared" si="109"/>
        <v>PE</v>
      </c>
      <c r="Z729" t="s">
        <v>128</v>
      </c>
      <c r="AA729" t="s">
        <v>2332</v>
      </c>
      <c r="AB729">
        <v>3969613</v>
      </c>
      <c r="AC729">
        <v>4689391</v>
      </c>
      <c r="AD729">
        <v>5020177</v>
      </c>
      <c r="AE729">
        <v>3544373</v>
      </c>
      <c r="AF729">
        <v>4030549</v>
      </c>
      <c r="AG729">
        <v>4076015</v>
      </c>
      <c r="AH729">
        <v>4789503</v>
      </c>
      <c r="AI729">
        <v>5739100</v>
      </c>
      <c r="AJ729">
        <v>4064836</v>
      </c>
      <c r="AK729">
        <v>3554038</v>
      </c>
      <c r="AL729">
        <v>4035793</v>
      </c>
      <c r="AM729">
        <v>3820138</v>
      </c>
    </row>
    <row r="730" spans="1:39" x14ac:dyDescent="0.3">
      <c r="A730" t="s">
        <v>1724</v>
      </c>
      <c r="B730" t="s">
        <v>1724</v>
      </c>
      <c r="C730" t="str">
        <f t="shared" si="110"/>
        <v xml:space="preserve"> </v>
      </c>
      <c r="D730" t="str">
        <f t="shared" si="108"/>
        <v/>
      </c>
      <c r="E730" t="e" cm="1">
        <f t="array" ref="E730">_xlfn.TEXTSPLIT(D730,"_")</f>
        <v>#VALUE!</v>
      </c>
      <c r="I730" t="e" cm="1">
        <f t="array" ref="I730">IF(ISBLANK(E730), "", VALUE(_xlfn.TEXTSPLIT(E730,":")))</f>
        <v>#VALUE!</v>
      </c>
      <c r="L730" t="str" cm="1">
        <f t="array" ref="L730">IF(ISBLANK(F730), "", VALUE(_xlfn.TEXTSPLIT(F730,":")))</f>
        <v/>
      </c>
      <c r="O730" t="str" cm="1">
        <f t="array" ref="O730">IF(ISBLANK(G730), "", VALUE(_xlfn.TEXTSPLIT(G730,":")))</f>
        <v/>
      </c>
      <c r="Q730" t="str" cm="1">
        <f t="array" ref="Q730">IF(ISBLANK(H730), "", VALUE(_xlfn.TEXTSPLIT(H730,":")))</f>
        <v/>
      </c>
      <c r="S730" t="e">
        <f t="shared" si="111"/>
        <v>#VALUE!</v>
      </c>
      <c r="T730">
        <f t="shared" si="112"/>
        <v>0</v>
      </c>
      <c r="U730">
        <f t="shared" si="113"/>
        <v>0</v>
      </c>
      <c r="V730" t="str">
        <f t="shared" si="114"/>
        <v>:0O</v>
      </c>
      <c r="W730" t="b">
        <f t="shared" si="115"/>
        <v>0</v>
      </c>
      <c r="X730" t="str">
        <f t="shared" si="116"/>
        <v>PE 31:0</v>
      </c>
      <c r="Y730" t="str">
        <f t="shared" si="109"/>
        <v/>
      </c>
      <c r="Z730" t="s">
        <v>128</v>
      </c>
      <c r="AA730" t="s">
        <v>1725</v>
      </c>
      <c r="AB730">
        <v>907875847</v>
      </c>
      <c r="AC730">
        <v>1079322620</v>
      </c>
      <c r="AD730">
        <v>1073042129</v>
      </c>
      <c r="AE730">
        <v>782885206</v>
      </c>
      <c r="AF730">
        <v>855824834</v>
      </c>
      <c r="AG730">
        <v>828304198</v>
      </c>
      <c r="AH730">
        <v>869519636</v>
      </c>
      <c r="AI730">
        <v>941796209</v>
      </c>
      <c r="AJ730">
        <v>814684658</v>
      </c>
      <c r="AK730">
        <v>704220562</v>
      </c>
      <c r="AL730">
        <v>799687025</v>
      </c>
      <c r="AM730">
        <v>745772970</v>
      </c>
    </row>
    <row r="731" spans="1:39" x14ac:dyDescent="0.3">
      <c r="A731" t="s">
        <v>1444</v>
      </c>
      <c r="B731" t="s">
        <v>1444</v>
      </c>
      <c r="C731" t="str">
        <f t="shared" si="110"/>
        <v>PE 14:0_15:0</v>
      </c>
      <c r="D731" t="str">
        <f t="shared" si="108"/>
        <v>14:0_15:0</v>
      </c>
      <c r="E731" t="str" cm="1">
        <f t="array" ref="E731:F731">_xlfn.TEXTSPLIT(D731,"_")</f>
        <v>14:0</v>
      </c>
      <c r="F731" t="str">
        <v>15:0</v>
      </c>
      <c r="I731" cm="1">
        <f t="array" ref="I731:J731">IF(ISBLANK(E731), "", VALUE(_xlfn.TEXTSPLIT(E731,":")))</f>
        <v>14</v>
      </c>
      <c r="J731">
        <v>0</v>
      </c>
      <c r="L731" cm="1">
        <f t="array" ref="L731:M731">IF(ISBLANK(F731), "", VALUE(_xlfn.TEXTSPLIT(F731,":")))</f>
        <v>15</v>
      </c>
      <c r="M731">
        <v>0</v>
      </c>
      <c r="O731" t="str" cm="1">
        <f t="array" ref="O731">IF(ISBLANK(G731), "", VALUE(_xlfn.TEXTSPLIT(G731,":")))</f>
        <v/>
      </c>
      <c r="Q731" t="str" cm="1">
        <f t="array" ref="Q731">IF(ISBLANK(H731), "", VALUE(_xlfn.TEXTSPLIT(H731,":")))</f>
        <v/>
      </c>
      <c r="S731">
        <f t="shared" si="111"/>
        <v>29</v>
      </c>
      <c r="T731">
        <f t="shared" si="112"/>
        <v>0</v>
      </c>
      <c r="U731">
        <f t="shared" si="113"/>
        <v>0</v>
      </c>
      <c r="V731" t="str">
        <f t="shared" si="114"/>
        <v>:0O</v>
      </c>
      <c r="W731" t="str">
        <f t="shared" si="115"/>
        <v>29:0</v>
      </c>
      <c r="X731" t="str">
        <f t="shared" si="116"/>
        <v>PE 29:0</v>
      </c>
      <c r="Y731" t="str">
        <f t="shared" si="109"/>
        <v>PE</v>
      </c>
      <c r="Z731" t="s">
        <v>128</v>
      </c>
      <c r="AA731" t="s">
        <v>186</v>
      </c>
      <c r="AB731">
        <v>130493248</v>
      </c>
      <c r="AC731">
        <v>149932287</v>
      </c>
      <c r="AD731">
        <v>154197753</v>
      </c>
      <c r="AE731">
        <v>136816812</v>
      </c>
      <c r="AF731">
        <v>146170722</v>
      </c>
      <c r="AG731">
        <v>148154272</v>
      </c>
      <c r="AH731">
        <v>156987684</v>
      </c>
      <c r="AI731">
        <v>156672335</v>
      </c>
      <c r="AJ731">
        <v>138461065</v>
      </c>
      <c r="AK731">
        <v>148793509</v>
      </c>
      <c r="AL731">
        <v>155703318</v>
      </c>
      <c r="AM731">
        <v>144016050</v>
      </c>
    </row>
    <row r="732" spans="1:39" x14ac:dyDescent="0.3">
      <c r="A732" t="s">
        <v>1547</v>
      </c>
      <c r="B732" t="s">
        <v>1547</v>
      </c>
      <c r="C732" t="str">
        <f t="shared" si="110"/>
        <v xml:space="preserve"> </v>
      </c>
      <c r="D732" t="str">
        <f t="shared" si="108"/>
        <v/>
      </c>
      <c r="E732" t="e" cm="1">
        <f t="array" ref="E732">_xlfn.TEXTSPLIT(D732,"_")</f>
        <v>#VALUE!</v>
      </c>
      <c r="I732" t="e" cm="1">
        <f t="array" ref="I732">IF(ISBLANK(E732), "", VALUE(_xlfn.TEXTSPLIT(E732,":")))</f>
        <v>#VALUE!</v>
      </c>
      <c r="L732" t="str" cm="1">
        <f t="array" ref="L732">IF(ISBLANK(F732), "", VALUE(_xlfn.TEXTSPLIT(F732,":")))</f>
        <v/>
      </c>
      <c r="O732" t="str" cm="1">
        <f t="array" ref="O732">IF(ISBLANK(G732), "", VALUE(_xlfn.TEXTSPLIT(G732,":")))</f>
        <v/>
      </c>
      <c r="Q732" t="str" cm="1">
        <f t="array" ref="Q732">IF(ISBLANK(H732), "", VALUE(_xlfn.TEXTSPLIT(H732,":")))</f>
        <v/>
      </c>
      <c r="S732" t="e">
        <f t="shared" si="111"/>
        <v>#VALUE!</v>
      </c>
      <c r="T732">
        <f t="shared" si="112"/>
        <v>0</v>
      </c>
      <c r="U732">
        <f t="shared" si="113"/>
        <v>0</v>
      </c>
      <c r="V732" t="str">
        <f t="shared" si="114"/>
        <v>:0O</v>
      </c>
      <c r="W732" t="b">
        <f t="shared" si="115"/>
        <v>0</v>
      </c>
      <c r="X732" t="str">
        <f t="shared" si="116"/>
        <v>PE 30:1|PE 14:0_16:1</v>
      </c>
      <c r="Y732" t="str">
        <f t="shared" si="109"/>
        <v/>
      </c>
      <c r="Z732" t="s">
        <v>128</v>
      </c>
      <c r="AA732" t="s">
        <v>1548</v>
      </c>
      <c r="AB732">
        <v>4240192</v>
      </c>
      <c r="AC732">
        <v>4737898</v>
      </c>
      <c r="AD732">
        <v>5134092</v>
      </c>
      <c r="AE732">
        <v>5395643</v>
      </c>
      <c r="AF732">
        <v>5798595</v>
      </c>
      <c r="AG732">
        <v>6842285</v>
      </c>
      <c r="AH732">
        <v>5344461</v>
      </c>
      <c r="AI732">
        <v>4192778</v>
      </c>
      <c r="AJ732">
        <v>5008739</v>
      </c>
      <c r="AK732">
        <v>6557594</v>
      </c>
      <c r="AL732">
        <v>6724874</v>
      </c>
      <c r="AM732">
        <v>5919822</v>
      </c>
    </row>
    <row r="733" spans="1:39" x14ac:dyDescent="0.3">
      <c r="A733" t="s">
        <v>1318</v>
      </c>
      <c r="B733" t="s">
        <v>1318</v>
      </c>
      <c r="C733" t="str">
        <f t="shared" si="110"/>
        <v>PE 15:0_13:1</v>
      </c>
      <c r="D733" t="str">
        <f t="shared" si="108"/>
        <v>15:0_13:1</v>
      </c>
      <c r="E733" t="str" cm="1">
        <f t="array" ref="E733:F733">_xlfn.TEXTSPLIT(D733,"_")</f>
        <v>15:0</v>
      </c>
      <c r="F733" t="str">
        <v>13:1</v>
      </c>
      <c r="I733" cm="1">
        <f t="array" ref="I733:J733">IF(ISBLANK(E733), "", VALUE(_xlfn.TEXTSPLIT(E733,":")))</f>
        <v>15</v>
      </c>
      <c r="J733">
        <v>0</v>
      </c>
      <c r="L733" cm="1">
        <f t="array" ref="L733:M733">IF(ISBLANK(F733), "", VALUE(_xlfn.TEXTSPLIT(F733,":")))</f>
        <v>13</v>
      </c>
      <c r="M733">
        <v>1</v>
      </c>
      <c r="O733" t="str" cm="1">
        <f t="array" ref="O733">IF(ISBLANK(G733), "", VALUE(_xlfn.TEXTSPLIT(G733,":")))</f>
        <v/>
      </c>
      <c r="Q733" t="str" cm="1">
        <f t="array" ref="Q733">IF(ISBLANK(H733), "", VALUE(_xlfn.TEXTSPLIT(H733,":")))</f>
        <v/>
      </c>
      <c r="S733">
        <f t="shared" si="111"/>
        <v>28</v>
      </c>
      <c r="T733">
        <f t="shared" si="112"/>
        <v>1</v>
      </c>
      <c r="U733">
        <f t="shared" si="113"/>
        <v>0</v>
      </c>
      <c r="V733" t="str">
        <f t="shared" si="114"/>
        <v>:0O</v>
      </c>
      <c r="W733" t="str">
        <f t="shared" si="115"/>
        <v>28:1</v>
      </c>
      <c r="X733" t="str">
        <f t="shared" si="116"/>
        <v>PE 28:1</v>
      </c>
      <c r="Y733" t="str">
        <f t="shared" si="109"/>
        <v>PE</v>
      </c>
      <c r="Z733" t="s">
        <v>128</v>
      </c>
      <c r="AA733" t="s">
        <v>1319</v>
      </c>
      <c r="AB733">
        <v>1389493</v>
      </c>
      <c r="AC733">
        <v>1218549</v>
      </c>
      <c r="AD733">
        <v>1209791</v>
      </c>
      <c r="AE733">
        <v>1551401</v>
      </c>
      <c r="AF733">
        <v>1573595</v>
      </c>
      <c r="AG733">
        <v>1517035</v>
      </c>
      <c r="AH733">
        <v>1808850</v>
      </c>
      <c r="AI733">
        <v>1789065</v>
      </c>
      <c r="AJ733">
        <v>1532661</v>
      </c>
      <c r="AK733">
        <v>1838786</v>
      </c>
      <c r="AL733">
        <v>2057287</v>
      </c>
      <c r="AM733">
        <v>1859924</v>
      </c>
    </row>
    <row r="734" spans="1:39" x14ac:dyDescent="0.3">
      <c r="A734" t="s">
        <v>161</v>
      </c>
      <c r="B734" t="s">
        <v>161</v>
      </c>
      <c r="C734" t="str">
        <f t="shared" si="110"/>
        <v xml:space="preserve"> </v>
      </c>
      <c r="D734" t="str">
        <f t="shared" si="108"/>
        <v/>
      </c>
      <c r="E734" t="e" cm="1">
        <f t="array" ref="E734">_xlfn.TEXTSPLIT(D734,"_")</f>
        <v>#VALUE!</v>
      </c>
      <c r="I734" t="e" cm="1">
        <f t="array" ref="I734">IF(ISBLANK(E734), "", VALUE(_xlfn.TEXTSPLIT(E734,":")))</f>
        <v>#VALUE!</v>
      </c>
      <c r="L734" t="str" cm="1">
        <f t="array" ref="L734">IF(ISBLANK(F734), "", VALUE(_xlfn.TEXTSPLIT(F734,":")))</f>
        <v/>
      </c>
      <c r="O734" t="str" cm="1">
        <f t="array" ref="O734">IF(ISBLANK(G734), "", VALUE(_xlfn.TEXTSPLIT(G734,":")))</f>
        <v/>
      </c>
      <c r="Q734" t="str" cm="1">
        <f t="array" ref="Q734">IF(ISBLANK(H734), "", VALUE(_xlfn.TEXTSPLIT(H734,":")))</f>
        <v/>
      </c>
      <c r="S734" t="e">
        <f t="shared" si="111"/>
        <v>#VALUE!</v>
      </c>
      <c r="T734">
        <f t="shared" si="112"/>
        <v>0</v>
      </c>
      <c r="U734">
        <f t="shared" si="113"/>
        <v>0</v>
      </c>
      <c r="V734" t="str">
        <f t="shared" si="114"/>
        <v>:0O</v>
      </c>
      <c r="W734" t="b">
        <f t="shared" si="115"/>
        <v>0</v>
      </c>
      <c r="X734" t="str">
        <f t="shared" si="116"/>
        <v>PE 27:0|PE 12:0_15:0</v>
      </c>
      <c r="Y734" t="str">
        <f t="shared" si="109"/>
        <v/>
      </c>
      <c r="Z734" t="s">
        <v>128</v>
      </c>
      <c r="AA734" t="s">
        <v>158</v>
      </c>
      <c r="AB734">
        <v>6256464</v>
      </c>
      <c r="AC734">
        <v>6601597</v>
      </c>
      <c r="AD734">
        <v>6505587</v>
      </c>
      <c r="AE734">
        <v>8581824</v>
      </c>
      <c r="AF734">
        <v>8279621</v>
      </c>
      <c r="AG734">
        <v>8645506</v>
      </c>
      <c r="AH734">
        <v>10729798</v>
      </c>
      <c r="AI734">
        <v>9622974</v>
      </c>
      <c r="AJ734">
        <v>10801545</v>
      </c>
      <c r="AK734">
        <v>14924595</v>
      </c>
      <c r="AL734">
        <v>15576704</v>
      </c>
      <c r="AM734">
        <v>14895815</v>
      </c>
    </row>
    <row r="735" spans="1:39" x14ac:dyDescent="0.3">
      <c r="A735" t="s">
        <v>172</v>
      </c>
      <c r="B735" t="s">
        <v>172</v>
      </c>
      <c r="C735" t="str">
        <f t="shared" si="110"/>
        <v xml:space="preserve"> </v>
      </c>
      <c r="D735" t="str">
        <f t="shared" si="108"/>
        <v/>
      </c>
      <c r="E735" t="e" cm="1">
        <f t="array" ref="E735">_xlfn.TEXTSPLIT(D735,"_")</f>
        <v>#VALUE!</v>
      </c>
      <c r="I735" t="e" cm="1">
        <f t="array" ref="I735">IF(ISBLANK(E735), "", VALUE(_xlfn.TEXTSPLIT(E735,":")))</f>
        <v>#VALUE!</v>
      </c>
      <c r="L735" t="str" cm="1">
        <f t="array" ref="L735">IF(ISBLANK(F735), "", VALUE(_xlfn.TEXTSPLIT(F735,":")))</f>
        <v/>
      </c>
      <c r="O735" t="str" cm="1">
        <f t="array" ref="O735">IF(ISBLANK(G735), "", VALUE(_xlfn.TEXTSPLIT(G735,":")))</f>
        <v/>
      </c>
      <c r="Q735" t="str" cm="1">
        <f t="array" ref="Q735">IF(ISBLANK(H735), "", VALUE(_xlfn.TEXTSPLIT(H735,":")))</f>
        <v/>
      </c>
      <c r="S735" t="e">
        <f t="shared" si="111"/>
        <v>#VALUE!</v>
      </c>
      <c r="T735">
        <f t="shared" si="112"/>
        <v>0</v>
      </c>
      <c r="U735">
        <f t="shared" si="113"/>
        <v>0</v>
      </c>
      <c r="V735" t="str">
        <f t="shared" si="114"/>
        <v>:0O</v>
      </c>
      <c r="W735" t="b">
        <f t="shared" si="115"/>
        <v>0</v>
      </c>
      <c r="X735" t="str">
        <f t="shared" si="116"/>
        <v>PE 28:0|PE 13:0_15:0</v>
      </c>
      <c r="Y735" t="str">
        <f t="shared" si="109"/>
        <v/>
      </c>
      <c r="Z735" t="s">
        <v>128</v>
      </c>
      <c r="AA735" t="s">
        <v>173</v>
      </c>
      <c r="AB735">
        <v>376822036</v>
      </c>
      <c r="AC735">
        <v>418371036</v>
      </c>
      <c r="AD735">
        <v>405825738</v>
      </c>
      <c r="AE735">
        <v>472691293</v>
      </c>
      <c r="AF735">
        <v>483640121</v>
      </c>
      <c r="AG735">
        <v>492335881</v>
      </c>
      <c r="AH735">
        <v>546041038</v>
      </c>
      <c r="AI735">
        <v>511289031</v>
      </c>
      <c r="AJ735">
        <v>481366149</v>
      </c>
      <c r="AK735">
        <v>616954023</v>
      </c>
      <c r="AL735">
        <v>654548954</v>
      </c>
      <c r="AM735">
        <v>627804665</v>
      </c>
    </row>
    <row r="736" spans="1:39" x14ac:dyDescent="0.3">
      <c r="A736" t="s">
        <v>1053</v>
      </c>
      <c r="B736" t="s">
        <v>1053</v>
      </c>
      <c r="C736" t="str">
        <f t="shared" si="110"/>
        <v xml:space="preserve"> </v>
      </c>
      <c r="D736" t="str">
        <f t="shared" si="108"/>
        <v/>
      </c>
      <c r="E736" t="e" cm="1">
        <f t="array" ref="E736">_xlfn.TEXTSPLIT(D736,"_")</f>
        <v>#VALUE!</v>
      </c>
      <c r="I736" t="e" cm="1">
        <f t="array" ref="I736">IF(ISBLANK(E736), "", VALUE(_xlfn.TEXTSPLIT(E736,":")))</f>
        <v>#VALUE!</v>
      </c>
      <c r="L736" t="str" cm="1">
        <f t="array" ref="L736">IF(ISBLANK(F736), "", VALUE(_xlfn.TEXTSPLIT(F736,":")))</f>
        <v/>
      </c>
      <c r="O736" t="str" cm="1">
        <f t="array" ref="O736">IF(ISBLANK(G736), "", VALUE(_xlfn.TEXTSPLIT(G736,":")))</f>
        <v/>
      </c>
      <c r="Q736" t="str" cm="1">
        <f t="array" ref="Q736">IF(ISBLANK(H736), "", VALUE(_xlfn.TEXTSPLIT(H736,":")))</f>
        <v/>
      </c>
      <c r="S736" t="e">
        <f t="shared" si="111"/>
        <v>#VALUE!</v>
      </c>
      <c r="T736">
        <f t="shared" si="112"/>
        <v>0</v>
      </c>
      <c r="U736">
        <f t="shared" si="113"/>
        <v>0</v>
      </c>
      <c r="V736" t="str">
        <f t="shared" si="114"/>
        <v>:0O</v>
      </c>
      <c r="W736" t="b">
        <f t="shared" si="115"/>
        <v>0</v>
      </c>
      <c r="X736" t="str">
        <f t="shared" si="116"/>
        <v>PE 25:0|PE 11:0_14:0</v>
      </c>
      <c r="Y736" t="str">
        <f t="shared" si="109"/>
        <v/>
      </c>
      <c r="Z736" t="s">
        <v>128</v>
      </c>
      <c r="AA736" t="s">
        <v>134</v>
      </c>
      <c r="AB736">
        <v>2264714</v>
      </c>
      <c r="AC736">
        <v>2266410</v>
      </c>
      <c r="AD736">
        <v>1875654</v>
      </c>
      <c r="AE736">
        <v>3149957</v>
      </c>
      <c r="AF736">
        <v>2940352</v>
      </c>
      <c r="AG736">
        <v>3162049</v>
      </c>
      <c r="AH736">
        <v>4008509</v>
      </c>
      <c r="AI736">
        <v>3607883</v>
      </c>
      <c r="AJ736">
        <v>3980305</v>
      </c>
      <c r="AK736">
        <v>5664076</v>
      </c>
      <c r="AL736">
        <v>5929378</v>
      </c>
      <c r="AM736">
        <v>5538895</v>
      </c>
    </row>
    <row r="737" spans="1:39" x14ac:dyDescent="0.3">
      <c r="A737" t="s">
        <v>1681</v>
      </c>
      <c r="B737" t="s">
        <v>1681</v>
      </c>
      <c r="C737" t="str">
        <f t="shared" si="110"/>
        <v xml:space="preserve"> </v>
      </c>
      <c r="D737" t="str">
        <f t="shared" si="108"/>
        <v/>
      </c>
      <c r="E737" t="e" cm="1">
        <f t="array" ref="E737">_xlfn.TEXTSPLIT(D737,"_")</f>
        <v>#VALUE!</v>
      </c>
      <c r="I737" t="e" cm="1">
        <f t="array" ref="I737">IF(ISBLANK(E737), "", VALUE(_xlfn.TEXTSPLIT(E737,":")))</f>
        <v>#VALUE!</v>
      </c>
      <c r="L737" t="str" cm="1">
        <f t="array" ref="L737">IF(ISBLANK(F737), "", VALUE(_xlfn.TEXTSPLIT(F737,":")))</f>
        <v/>
      </c>
      <c r="O737" t="str" cm="1">
        <f t="array" ref="O737">IF(ISBLANK(G737), "", VALUE(_xlfn.TEXTSPLIT(G737,":")))</f>
        <v/>
      </c>
      <c r="Q737" t="str" cm="1">
        <f t="array" ref="Q737">IF(ISBLANK(H737), "", VALUE(_xlfn.TEXTSPLIT(H737,":")))</f>
        <v/>
      </c>
      <c r="S737" t="e">
        <f t="shared" si="111"/>
        <v>#VALUE!</v>
      </c>
      <c r="T737">
        <f t="shared" si="112"/>
        <v>0</v>
      </c>
      <c r="U737">
        <f t="shared" si="113"/>
        <v>0</v>
      </c>
      <c r="V737" t="str">
        <f t="shared" si="114"/>
        <v>:0O</v>
      </c>
      <c r="W737" t="b">
        <f t="shared" si="115"/>
        <v>0</v>
      </c>
      <c r="X737" t="str">
        <f t="shared" si="116"/>
        <v>PE 31:1</v>
      </c>
      <c r="Y737" t="str">
        <f t="shared" si="109"/>
        <v/>
      </c>
      <c r="Z737" t="s">
        <v>128</v>
      </c>
      <c r="AA737" t="s">
        <v>1682</v>
      </c>
      <c r="AB737">
        <v>17192908</v>
      </c>
      <c r="AC737">
        <v>19015229</v>
      </c>
      <c r="AD737">
        <v>17083746</v>
      </c>
      <c r="AE737">
        <v>16944698</v>
      </c>
      <c r="AF737">
        <v>18048593</v>
      </c>
      <c r="AG737">
        <v>18565194</v>
      </c>
      <c r="AH737">
        <v>19980666</v>
      </c>
      <c r="AI737">
        <v>16382515</v>
      </c>
      <c r="AJ737">
        <v>18043313</v>
      </c>
      <c r="AK737">
        <v>17425143</v>
      </c>
      <c r="AL737">
        <v>18274157</v>
      </c>
      <c r="AM737">
        <v>17068891</v>
      </c>
    </row>
    <row r="738" spans="1:39" x14ac:dyDescent="0.3">
      <c r="A738" t="s">
        <v>147</v>
      </c>
      <c r="B738" t="s">
        <v>147</v>
      </c>
      <c r="C738" t="str">
        <f t="shared" si="110"/>
        <v xml:space="preserve"> </v>
      </c>
      <c r="D738" t="str">
        <f t="shared" si="108"/>
        <v/>
      </c>
      <c r="E738" t="e" cm="1">
        <f t="array" ref="E738">_xlfn.TEXTSPLIT(D738,"_")</f>
        <v>#VALUE!</v>
      </c>
      <c r="I738" t="e" cm="1">
        <f t="array" ref="I738">IF(ISBLANK(E738), "", VALUE(_xlfn.TEXTSPLIT(E738,":")))</f>
        <v>#VALUE!</v>
      </c>
      <c r="L738" t="str" cm="1">
        <f t="array" ref="L738">IF(ISBLANK(F738), "", VALUE(_xlfn.TEXTSPLIT(F738,":")))</f>
        <v/>
      </c>
      <c r="O738" t="str" cm="1">
        <f t="array" ref="O738">IF(ISBLANK(G738), "", VALUE(_xlfn.TEXTSPLIT(G738,":")))</f>
        <v/>
      </c>
      <c r="Q738" t="str" cm="1">
        <f t="array" ref="Q738">IF(ISBLANK(H738), "", VALUE(_xlfn.TEXTSPLIT(H738,":")))</f>
        <v/>
      </c>
      <c r="S738" t="e">
        <f t="shared" si="111"/>
        <v>#VALUE!</v>
      </c>
      <c r="T738">
        <f t="shared" si="112"/>
        <v>0</v>
      </c>
      <c r="U738">
        <f t="shared" si="113"/>
        <v>0</v>
      </c>
      <c r="V738" t="str">
        <f t="shared" si="114"/>
        <v>:0O</v>
      </c>
      <c r="W738" t="b">
        <f t="shared" si="115"/>
        <v>0</v>
      </c>
      <c r="X738" t="str">
        <f t="shared" si="116"/>
        <v>PE 26:0|PE 11:0_15:0</v>
      </c>
      <c r="Y738" t="str">
        <f t="shared" si="109"/>
        <v/>
      </c>
      <c r="Z738" t="s">
        <v>128</v>
      </c>
      <c r="AA738" t="s">
        <v>144</v>
      </c>
      <c r="AB738">
        <v>16039267</v>
      </c>
      <c r="AC738">
        <v>17051011</v>
      </c>
      <c r="AD738">
        <v>14616472</v>
      </c>
      <c r="AE738">
        <v>23412023</v>
      </c>
      <c r="AF738">
        <v>23099405</v>
      </c>
      <c r="AG738">
        <v>23712961</v>
      </c>
      <c r="AH738">
        <v>27614284</v>
      </c>
      <c r="AI738">
        <v>25069640</v>
      </c>
      <c r="AJ738">
        <v>24951641</v>
      </c>
      <c r="AK738">
        <v>36513075</v>
      </c>
      <c r="AL738">
        <v>38889735</v>
      </c>
      <c r="AM738">
        <v>37322910</v>
      </c>
    </row>
    <row r="739" spans="1:39" x14ac:dyDescent="0.3">
      <c r="A739" t="s">
        <v>2124</v>
      </c>
      <c r="B739" t="s">
        <v>2124</v>
      </c>
      <c r="C739" t="str">
        <f t="shared" si="110"/>
        <v xml:space="preserve"> </v>
      </c>
      <c r="D739" t="str">
        <f t="shared" si="108"/>
        <v/>
      </c>
      <c r="E739" t="e" cm="1">
        <f t="array" ref="E739">_xlfn.TEXTSPLIT(D739,"_")</f>
        <v>#VALUE!</v>
      </c>
      <c r="I739" t="e" cm="1">
        <f t="array" ref="I739">IF(ISBLANK(E739), "", VALUE(_xlfn.TEXTSPLIT(E739,":")))</f>
        <v>#VALUE!</v>
      </c>
      <c r="L739" t="str" cm="1">
        <f t="array" ref="L739">IF(ISBLANK(F739), "", VALUE(_xlfn.TEXTSPLIT(F739,":")))</f>
        <v/>
      </c>
      <c r="O739" t="str" cm="1">
        <f t="array" ref="O739">IF(ISBLANK(G739), "", VALUE(_xlfn.TEXTSPLIT(G739,":")))</f>
        <v/>
      </c>
      <c r="Q739" t="str" cm="1">
        <f t="array" ref="Q739">IF(ISBLANK(H739), "", VALUE(_xlfn.TEXTSPLIT(H739,":")))</f>
        <v/>
      </c>
      <c r="S739" t="e">
        <f t="shared" si="111"/>
        <v>#VALUE!</v>
      </c>
      <c r="T739">
        <f t="shared" si="112"/>
        <v>0</v>
      </c>
      <c r="U739">
        <f t="shared" si="113"/>
        <v>0</v>
      </c>
      <c r="V739" t="str">
        <f t="shared" si="114"/>
        <v>:0O</v>
      </c>
      <c r="W739" t="b">
        <f t="shared" si="115"/>
        <v>0</v>
      </c>
      <c r="X739" t="str">
        <f t="shared" si="116"/>
        <v>PE 33:1|PE 15:0_18:1</v>
      </c>
      <c r="Y739" t="str">
        <f t="shared" si="109"/>
        <v/>
      </c>
      <c r="Z739" t="s">
        <v>128</v>
      </c>
      <c r="AA739" t="s">
        <v>2120</v>
      </c>
      <c r="AB739">
        <v>12926045</v>
      </c>
      <c r="AC739">
        <v>13226924</v>
      </c>
      <c r="AD739">
        <v>12873560</v>
      </c>
      <c r="AE739">
        <v>11992775</v>
      </c>
      <c r="AF739">
        <v>12805035</v>
      </c>
      <c r="AG739">
        <v>12222043</v>
      </c>
      <c r="AH739">
        <v>13989199</v>
      </c>
      <c r="AI739">
        <v>13579818</v>
      </c>
      <c r="AJ739">
        <v>13442954</v>
      </c>
      <c r="AK739">
        <v>12744111</v>
      </c>
      <c r="AL739">
        <v>13967400</v>
      </c>
      <c r="AM739">
        <v>12237181</v>
      </c>
    </row>
    <row r="740" spans="1:39" x14ac:dyDescent="0.3">
      <c r="A740" t="s">
        <v>2152</v>
      </c>
      <c r="B740" t="s">
        <v>2152</v>
      </c>
      <c r="C740" t="str">
        <f t="shared" si="110"/>
        <v xml:space="preserve"> </v>
      </c>
      <c r="D740" t="str">
        <f t="shared" si="108"/>
        <v/>
      </c>
      <c r="E740" t="e" cm="1">
        <f t="array" ref="E740">_xlfn.TEXTSPLIT(D740,"_")</f>
        <v>#VALUE!</v>
      </c>
      <c r="I740" t="e" cm="1">
        <f t="array" ref="I740">IF(ISBLANK(E740), "", VALUE(_xlfn.TEXTSPLIT(E740,":")))</f>
        <v>#VALUE!</v>
      </c>
      <c r="L740" t="str" cm="1">
        <f t="array" ref="L740">IF(ISBLANK(F740), "", VALUE(_xlfn.TEXTSPLIT(F740,":")))</f>
        <v/>
      </c>
      <c r="O740" t="str" cm="1">
        <f t="array" ref="O740">IF(ISBLANK(G740), "", VALUE(_xlfn.TEXTSPLIT(G740,":")))</f>
        <v/>
      </c>
      <c r="Q740" t="str" cm="1">
        <f t="array" ref="Q740">IF(ISBLANK(H740), "", VALUE(_xlfn.TEXTSPLIT(H740,":")))</f>
        <v/>
      </c>
      <c r="S740" t="e">
        <f t="shared" si="111"/>
        <v>#VALUE!</v>
      </c>
      <c r="T740">
        <f t="shared" si="112"/>
        <v>0</v>
      </c>
      <c r="U740">
        <f t="shared" si="113"/>
        <v>0</v>
      </c>
      <c r="V740" t="str">
        <f t="shared" si="114"/>
        <v>:0O</v>
      </c>
      <c r="W740" t="b">
        <f t="shared" si="115"/>
        <v>0</v>
      </c>
      <c r="X740" t="str">
        <f t="shared" si="116"/>
        <v>PE 33:0|PE 15:0_18:0</v>
      </c>
      <c r="Y740" t="str">
        <f t="shared" si="109"/>
        <v/>
      </c>
      <c r="Z740" t="s">
        <v>128</v>
      </c>
      <c r="AA740" t="s">
        <v>235</v>
      </c>
      <c r="AB740">
        <v>6735468</v>
      </c>
      <c r="AC740">
        <v>7412600</v>
      </c>
      <c r="AD740">
        <v>7273295</v>
      </c>
      <c r="AE740">
        <v>5836977</v>
      </c>
      <c r="AF740">
        <v>6314893</v>
      </c>
      <c r="AG740">
        <v>6042680</v>
      </c>
      <c r="AH740">
        <v>6470165</v>
      </c>
      <c r="AI740">
        <v>6640536</v>
      </c>
      <c r="AJ740">
        <v>6200398</v>
      </c>
      <c r="AK740">
        <v>5384222</v>
      </c>
      <c r="AL740">
        <v>5855076</v>
      </c>
      <c r="AM740">
        <v>5302629</v>
      </c>
    </row>
    <row r="741" spans="1:39" x14ac:dyDescent="0.3">
      <c r="A741" t="s">
        <v>1573</v>
      </c>
      <c r="B741" t="s">
        <v>1573</v>
      </c>
      <c r="C741" t="str">
        <f t="shared" si="110"/>
        <v xml:space="preserve"> </v>
      </c>
      <c r="D741" t="str">
        <f t="shared" si="108"/>
        <v/>
      </c>
      <c r="E741" t="e" cm="1">
        <f t="array" ref="E741">_xlfn.TEXTSPLIT(D741,"_")</f>
        <v>#VALUE!</v>
      </c>
      <c r="I741" t="e" cm="1">
        <f t="array" ref="I741">IF(ISBLANK(E741), "", VALUE(_xlfn.TEXTSPLIT(E741,":")))</f>
        <v>#VALUE!</v>
      </c>
      <c r="L741" t="str" cm="1">
        <f t="array" ref="L741">IF(ISBLANK(F741), "", VALUE(_xlfn.TEXTSPLIT(F741,":")))</f>
        <v/>
      </c>
      <c r="O741" t="str" cm="1">
        <f t="array" ref="O741">IF(ISBLANK(G741), "", VALUE(_xlfn.TEXTSPLIT(G741,":")))</f>
        <v/>
      </c>
      <c r="Q741" t="str" cm="1">
        <f t="array" ref="Q741">IF(ISBLANK(H741), "", VALUE(_xlfn.TEXTSPLIT(H741,":")))</f>
        <v/>
      </c>
      <c r="S741" t="e">
        <f t="shared" si="111"/>
        <v>#VALUE!</v>
      </c>
      <c r="T741">
        <f t="shared" si="112"/>
        <v>0</v>
      </c>
      <c r="U741">
        <f t="shared" si="113"/>
        <v>0</v>
      </c>
      <c r="V741" t="str">
        <f t="shared" si="114"/>
        <v>:0O</v>
      </c>
      <c r="W741" t="b">
        <f t="shared" si="115"/>
        <v>0</v>
      </c>
      <c r="X741" t="str">
        <f t="shared" si="116"/>
        <v>PE 30:0|PE 15:0_15:0</v>
      </c>
      <c r="Y741" t="str">
        <f t="shared" si="109"/>
        <v/>
      </c>
      <c r="Z741" t="s">
        <v>128</v>
      </c>
      <c r="AA741" t="s">
        <v>1574</v>
      </c>
      <c r="AB741">
        <v>1594017337</v>
      </c>
      <c r="AC741">
        <v>1864635396</v>
      </c>
      <c r="AD741">
        <v>1859020871</v>
      </c>
      <c r="AE741">
        <v>1694146064</v>
      </c>
      <c r="AF741">
        <v>1878108190</v>
      </c>
      <c r="AG741">
        <v>1818901786</v>
      </c>
      <c r="AH741">
        <v>1676491224</v>
      </c>
      <c r="AI741">
        <v>1776510163</v>
      </c>
      <c r="AJ741">
        <v>1572744422</v>
      </c>
      <c r="AK741">
        <v>1653454843</v>
      </c>
      <c r="AL741">
        <v>1905722486</v>
      </c>
      <c r="AM741">
        <v>1708671931</v>
      </c>
    </row>
    <row r="742" spans="1:39" x14ac:dyDescent="0.3">
      <c r="A742" t="s">
        <v>2124</v>
      </c>
      <c r="B742" t="s">
        <v>2124</v>
      </c>
      <c r="C742" t="str">
        <f t="shared" si="110"/>
        <v xml:space="preserve"> </v>
      </c>
      <c r="D742" t="str">
        <f t="shared" si="108"/>
        <v/>
      </c>
      <c r="E742" t="e" cm="1">
        <f t="array" ref="E742">_xlfn.TEXTSPLIT(D742,"_")</f>
        <v>#VALUE!</v>
      </c>
      <c r="I742" t="e" cm="1">
        <f t="array" ref="I742">IF(ISBLANK(E742), "", VALUE(_xlfn.TEXTSPLIT(E742,":")))</f>
        <v>#VALUE!</v>
      </c>
      <c r="L742" t="str" cm="1">
        <f t="array" ref="L742">IF(ISBLANK(F742), "", VALUE(_xlfn.TEXTSPLIT(F742,":")))</f>
        <v/>
      </c>
      <c r="O742" t="str" cm="1">
        <f t="array" ref="O742">IF(ISBLANK(G742), "", VALUE(_xlfn.TEXTSPLIT(G742,":")))</f>
        <v/>
      </c>
      <c r="Q742" t="str" cm="1">
        <f t="array" ref="Q742">IF(ISBLANK(H742), "", VALUE(_xlfn.TEXTSPLIT(H742,":")))</f>
        <v/>
      </c>
      <c r="S742" t="e">
        <f t="shared" si="111"/>
        <v>#VALUE!</v>
      </c>
      <c r="T742">
        <f t="shared" si="112"/>
        <v>0</v>
      </c>
      <c r="U742">
        <f t="shared" si="113"/>
        <v>0</v>
      </c>
      <c r="V742" t="str">
        <f t="shared" si="114"/>
        <v>:0O</v>
      </c>
      <c r="W742" t="b">
        <f t="shared" si="115"/>
        <v>0</v>
      </c>
      <c r="X742" t="str">
        <f t="shared" si="116"/>
        <v>PE 33:1|PE 15:0_18:1</v>
      </c>
      <c r="Y742" t="str">
        <f t="shared" si="109"/>
        <v/>
      </c>
      <c r="Z742" t="s">
        <v>128</v>
      </c>
      <c r="AA742" t="s">
        <v>2120</v>
      </c>
      <c r="AB742">
        <v>18426241</v>
      </c>
      <c r="AC742">
        <v>20080501</v>
      </c>
      <c r="AD742">
        <v>19223786</v>
      </c>
      <c r="AE742">
        <v>16743952</v>
      </c>
      <c r="AF742">
        <v>17420981</v>
      </c>
      <c r="AG742">
        <v>16787773</v>
      </c>
      <c r="AH742">
        <v>19440023</v>
      </c>
      <c r="AI742">
        <v>17777445</v>
      </c>
      <c r="AJ742">
        <v>17732530</v>
      </c>
      <c r="AK742">
        <v>15240307</v>
      </c>
      <c r="AL742">
        <v>16073168</v>
      </c>
      <c r="AM742">
        <v>14816707</v>
      </c>
    </row>
    <row r="743" spans="1:39" x14ac:dyDescent="0.3">
      <c r="A743" t="s">
        <v>1216</v>
      </c>
      <c r="B743" t="s">
        <v>1216</v>
      </c>
      <c r="C743" t="str">
        <f t="shared" si="110"/>
        <v>PE 13:0_14:0</v>
      </c>
      <c r="D743" t="str">
        <f t="shared" si="108"/>
        <v>13:0_14:0</v>
      </c>
      <c r="E743" t="str" cm="1">
        <f t="array" ref="E743:F743">_xlfn.TEXTSPLIT(D743,"_")</f>
        <v>13:0</v>
      </c>
      <c r="F743" t="str">
        <v>14:0</v>
      </c>
      <c r="I743" cm="1">
        <f t="array" ref="I743:J743">IF(ISBLANK(E743), "", VALUE(_xlfn.TEXTSPLIT(E743,":")))</f>
        <v>13</v>
      </c>
      <c r="J743">
        <v>0</v>
      </c>
      <c r="L743" cm="1">
        <f t="array" ref="L743:M743">IF(ISBLANK(F743), "", VALUE(_xlfn.TEXTSPLIT(F743,":")))</f>
        <v>14</v>
      </c>
      <c r="M743">
        <v>0</v>
      </c>
      <c r="O743" t="str" cm="1">
        <f t="array" ref="O743">IF(ISBLANK(G743), "", VALUE(_xlfn.TEXTSPLIT(G743,":")))</f>
        <v/>
      </c>
      <c r="Q743" t="str" cm="1">
        <f t="array" ref="Q743">IF(ISBLANK(H743), "", VALUE(_xlfn.TEXTSPLIT(H743,":")))</f>
        <v/>
      </c>
      <c r="S743">
        <f t="shared" si="111"/>
        <v>27</v>
      </c>
      <c r="T743">
        <f t="shared" si="112"/>
        <v>0</v>
      </c>
      <c r="U743">
        <f t="shared" si="113"/>
        <v>0</v>
      </c>
      <c r="V743" t="str">
        <f t="shared" si="114"/>
        <v>:0O</v>
      </c>
      <c r="W743" t="str">
        <f t="shared" si="115"/>
        <v>27:0</v>
      </c>
      <c r="X743" t="str">
        <f t="shared" si="116"/>
        <v>PE 27:0</v>
      </c>
      <c r="Y743" t="str">
        <f t="shared" si="109"/>
        <v>PE</v>
      </c>
      <c r="Z743" t="s">
        <v>128</v>
      </c>
      <c r="AA743" t="s">
        <v>158</v>
      </c>
      <c r="AB743">
        <v>82634928</v>
      </c>
      <c r="AC743">
        <v>90198115</v>
      </c>
      <c r="AD743">
        <v>83205621</v>
      </c>
      <c r="AE743">
        <v>103745747</v>
      </c>
      <c r="AF743">
        <v>104233462</v>
      </c>
      <c r="AG743">
        <v>107123970</v>
      </c>
      <c r="AH743">
        <v>131281372</v>
      </c>
      <c r="AI743">
        <v>129336722</v>
      </c>
      <c r="AJ743">
        <v>120090551</v>
      </c>
      <c r="AK743">
        <v>160860986</v>
      </c>
      <c r="AL743">
        <v>167213565</v>
      </c>
      <c r="AM743">
        <v>161809942</v>
      </c>
    </row>
    <row r="744" spans="1:39" x14ac:dyDescent="0.3">
      <c r="A744" t="s">
        <v>143</v>
      </c>
      <c r="B744" t="s">
        <v>143</v>
      </c>
      <c r="C744" t="str">
        <f t="shared" si="110"/>
        <v xml:space="preserve"> </v>
      </c>
      <c r="D744" t="str">
        <f t="shared" si="108"/>
        <v/>
      </c>
      <c r="E744" t="e" cm="1">
        <f t="array" ref="E744">_xlfn.TEXTSPLIT(D744,"_")</f>
        <v>#VALUE!</v>
      </c>
      <c r="I744" t="e" cm="1">
        <f t="array" ref="I744">IF(ISBLANK(E744), "", VALUE(_xlfn.TEXTSPLIT(E744,":")))</f>
        <v>#VALUE!</v>
      </c>
      <c r="L744" t="str" cm="1">
        <f t="array" ref="L744">IF(ISBLANK(F744), "", VALUE(_xlfn.TEXTSPLIT(F744,":")))</f>
        <v/>
      </c>
      <c r="O744" t="str" cm="1">
        <f t="array" ref="O744">IF(ISBLANK(G744), "", VALUE(_xlfn.TEXTSPLIT(G744,":")))</f>
        <v/>
      </c>
      <c r="Q744" t="str" cm="1">
        <f t="array" ref="Q744">IF(ISBLANK(H744), "", VALUE(_xlfn.TEXTSPLIT(H744,":")))</f>
        <v/>
      </c>
      <c r="S744" t="e">
        <f t="shared" si="111"/>
        <v>#VALUE!</v>
      </c>
      <c r="T744">
        <f t="shared" si="112"/>
        <v>0</v>
      </c>
      <c r="U744">
        <f t="shared" si="113"/>
        <v>0</v>
      </c>
      <c r="V744" t="str">
        <f t="shared" si="114"/>
        <v>:0O</v>
      </c>
      <c r="W744" t="b">
        <f t="shared" si="115"/>
        <v>0</v>
      </c>
      <c r="X744" t="str">
        <f t="shared" si="116"/>
        <v>PE 26:0|PE 13:0_13:0</v>
      </c>
      <c r="Y744" t="str">
        <f t="shared" si="109"/>
        <v/>
      </c>
      <c r="Z744" t="s">
        <v>128</v>
      </c>
      <c r="AA744" t="s">
        <v>144</v>
      </c>
      <c r="AB744">
        <v>26893944</v>
      </c>
      <c r="AC744">
        <v>27700131</v>
      </c>
      <c r="AD744">
        <v>26262665</v>
      </c>
      <c r="AE744">
        <v>29515043</v>
      </c>
      <c r="AF744">
        <v>29006432</v>
      </c>
      <c r="AG744">
        <v>28934336</v>
      </c>
      <c r="AH744">
        <v>36556663</v>
      </c>
      <c r="AI744">
        <v>37198808</v>
      </c>
      <c r="AJ744">
        <v>33880351</v>
      </c>
      <c r="AK744">
        <v>42363593</v>
      </c>
      <c r="AL744">
        <v>45251453</v>
      </c>
      <c r="AM744">
        <v>40911071</v>
      </c>
    </row>
    <row r="745" spans="1:39" x14ac:dyDescent="0.3">
      <c r="A745" t="s">
        <v>2444</v>
      </c>
      <c r="B745" t="s">
        <v>2444</v>
      </c>
      <c r="C745" t="str">
        <f t="shared" si="110"/>
        <v xml:space="preserve"> </v>
      </c>
      <c r="D745" t="str">
        <f t="shared" si="108"/>
        <v/>
      </c>
      <c r="E745" t="e" cm="1">
        <f t="array" ref="E745">_xlfn.TEXTSPLIT(D745,"_")</f>
        <v>#VALUE!</v>
      </c>
      <c r="I745" t="e" cm="1">
        <f t="array" ref="I745">IF(ISBLANK(E745), "", VALUE(_xlfn.TEXTSPLIT(E745,":")))</f>
        <v>#VALUE!</v>
      </c>
      <c r="L745" t="str" cm="1">
        <f t="array" ref="L745">IF(ISBLANK(F745), "", VALUE(_xlfn.TEXTSPLIT(F745,":")))</f>
        <v/>
      </c>
      <c r="O745" t="str" cm="1">
        <f t="array" ref="O745">IF(ISBLANK(G745), "", VALUE(_xlfn.TEXTSPLIT(G745,":")))</f>
        <v/>
      </c>
      <c r="Q745" t="str" cm="1">
        <f t="array" ref="Q745">IF(ISBLANK(H745), "", VALUE(_xlfn.TEXTSPLIT(H745,":")))</f>
        <v/>
      </c>
      <c r="S745" t="e">
        <f t="shared" si="111"/>
        <v>#VALUE!</v>
      </c>
      <c r="T745">
        <f t="shared" si="112"/>
        <v>0</v>
      </c>
      <c r="U745">
        <f t="shared" si="113"/>
        <v>0</v>
      </c>
      <c r="V745" t="str">
        <f t="shared" si="114"/>
        <v>:0O</v>
      </c>
      <c r="W745" t="b">
        <f t="shared" si="115"/>
        <v>0</v>
      </c>
      <c r="X745" t="str">
        <f t="shared" si="116"/>
        <v>PE 35:4|PE 15:0_20:4</v>
      </c>
      <c r="Y745" t="str">
        <f t="shared" si="109"/>
        <v/>
      </c>
      <c r="Z745" t="s">
        <v>128</v>
      </c>
      <c r="AA745" t="s">
        <v>247</v>
      </c>
      <c r="AB745">
        <v>3749867</v>
      </c>
      <c r="AC745">
        <v>3560013</v>
      </c>
      <c r="AD745">
        <v>3565993</v>
      </c>
      <c r="AE745">
        <v>4041603</v>
      </c>
      <c r="AF745">
        <v>4217762</v>
      </c>
      <c r="AG745">
        <v>4014143</v>
      </c>
      <c r="AH745">
        <v>4528352</v>
      </c>
      <c r="AI745">
        <v>3435093</v>
      </c>
      <c r="AJ745">
        <v>3809758</v>
      </c>
      <c r="AK745">
        <v>4021497</v>
      </c>
      <c r="AL745">
        <v>4439507</v>
      </c>
      <c r="AM745">
        <v>3881205</v>
      </c>
    </row>
    <row r="746" spans="1:39" x14ac:dyDescent="0.3">
      <c r="A746" t="s">
        <v>1216</v>
      </c>
      <c r="B746" t="s">
        <v>1216</v>
      </c>
      <c r="C746" t="str">
        <f t="shared" si="110"/>
        <v>PE 13:0_14:0</v>
      </c>
      <c r="D746" t="str">
        <f t="shared" si="108"/>
        <v>13:0_14:0</v>
      </c>
      <c r="E746" t="str" cm="1">
        <f t="array" ref="E746:F746">_xlfn.TEXTSPLIT(D746,"_")</f>
        <v>13:0</v>
      </c>
      <c r="F746" t="str">
        <v>14:0</v>
      </c>
      <c r="I746" cm="1">
        <f t="array" ref="I746:J746">IF(ISBLANK(E746), "", VALUE(_xlfn.TEXTSPLIT(E746,":")))</f>
        <v>13</v>
      </c>
      <c r="J746">
        <v>0</v>
      </c>
      <c r="L746" cm="1">
        <f t="array" ref="L746:M746">IF(ISBLANK(F746), "", VALUE(_xlfn.TEXTSPLIT(F746,":")))</f>
        <v>14</v>
      </c>
      <c r="M746">
        <v>0</v>
      </c>
      <c r="O746" t="str" cm="1">
        <f t="array" ref="O746">IF(ISBLANK(G746), "", VALUE(_xlfn.TEXTSPLIT(G746,":")))</f>
        <v/>
      </c>
      <c r="Q746" t="str" cm="1">
        <f t="array" ref="Q746">IF(ISBLANK(H746), "", VALUE(_xlfn.TEXTSPLIT(H746,":")))</f>
        <v/>
      </c>
      <c r="S746">
        <f t="shared" si="111"/>
        <v>27</v>
      </c>
      <c r="T746">
        <f t="shared" si="112"/>
        <v>0</v>
      </c>
      <c r="U746">
        <f t="shared" si="113"/>
        <v>0</v>
      </c>
      <c r="V746" t="str">
        <f t="shared" si="114"/>
        <v>:0O</v>
      </c>
      <c r="W746" t="str">
        <f t="shared" si="115"/>
        <v>27:0</v>
      </c>
      <c r="X746" t="str">
        <f t="shared" si="116"/>
        <v>PE 27:0</v>
      </c>
      <c r="Y746" t="str">
        <f t="shared" si="109"/>
        <v>PE</v>
      </c>
      <c r="Z746" t="s">
        <v>128</v>
      </c>
      <c r="AA746" t="s">
        <v>158</v>
      </c>
      <c r="AB746">
        <v>17224487</v>
      </c>
      <c r="AC746">
        <v>18231193</v>
      </c>
      <c r="AD746">
        <v>17184309</v>
      </c>
      <c r="AE746">
        <v>19560335</v>
      </c>
      <c r="AF746">
        <v>20321546</v>
      </c>
      <c r="AG746">
        <v>19388488</v>
      </c>
      <c r="AH746">
        <v>25343570</v>
      </c>
      <c r="AI746">
        <v>25163692</v>
      </c>
      <c r="AJ746">
        <v>22703310</v>
      </c>
      <c r="AK746">
        <v>26323510</v>
      </c>
      <c r="AL746">
        <v>29560518</v>
      </c>
      <c r="AM746">
        <v>27060225</v>
      </c>
    </row>
    <row r="747" spans="1:39" x14ac:dyDescent="0.3">
      <c r="A747" t="s">
        <v>1444</v>
      </c>
      <c r="B747" t="s">
        <v>1444</v>
      </c>
      <c r="C747" t="str">
        <f t="shared" si="110"/>
        <v>PE 14:0_15:0</v>
      </c>
      <c r="D747" t="str">
        <f t="shared" si="108"/>
        <v>14:0_15:0</v>
      </c>
      <c r="E747" t="str" cm="1">
        <f t="array" ref="E747:F747">_xlfn.TEXTSPLIT(D747,"_")</f>
        <v>14:0</v>
      </c>
      <c r="F747" t="str">
        <v>15:0</v>
      </c>
      <c r="I747" cm="1">
        <f t="array" ref="I747:J747">IF(ISBLANK(E747), "", VALUE(_xlfn.TEXTSPLIT(E747,":")))</f>
        <v>14</v>
      </c>
      <c r="J747">
        <v>0</v>
      </c>
      <c r="L747" cm="1">
        <f t="array" ref="L747:M747">IF(ISBLANK(F747), "", VALUE(_xlfn.TEXTSPLIT(F747,":")))</f>
        <v>15</v>
      </c>
      <c r="M747">
        <v>0</v>
      </c>
      <c r="O747" t="str" cm="1">
        <f t="array" ref="O747">IF(ISBLANK(G747), "", VALUE(_xlfn.TEXTSPLIT(G747,":")))</f>
        <v/>
      </c>
      <c r="Q747" t="str" cm="1">
        <f t="array" ref="Q747">IF(ISBLANK(H747), "", VALUE(_xlfn.TEXTSPLIT(H747,":")))</f>
        <v/>
      </c>
      <c r="S747">
        <f t="shared" si="111"/>
        <v>29</v>
      </c>
      <c r="T747">
        <f t="shared" si="112"/>
        <v>0</v>
      </c>
      <c r="U747">
        <f t="shared" si="113"/>
        <v>0</v>
      </c>
      <c r="V747" t="str">
        <f t="shared" si="114"/>
        <v>:0O</v>
      </c>
      <c r="W747" t="str">
        <f t="shared" si="115"/>
        <v>29:0</v>
      </c>
      <c r="X747" t="str">
        <f t="shared" si="116"/>
        <v>PE 29:0</v>
      </c>
      <c r="Y747" t="str">
        <f t="shared" si="109"/>
        <v>PE</v>
      </c>
      <c r="Z747" t="s">
        <v>128</v>
      </c>
      <c r="AA747" t="s">
        <v>186</v>
      </c>
      <c r="AB747">
        <v>694117701</v>
      </c>
      <c r="AC747">
        <v>774797737</v>
      </c>
      <c r="AD747">
        <v>779251252</v>
      </c>
      <c r="AE747">
        <v>727863769</v>
      </c>
      <c r="AF747">
        <v>775998153</v>
      </c>
      <c r="AG747">
        <v>754445707</v>
      </c>
      <c r="AH747">
        <v>832436239</v>
      </c>
      <c r="AI747">
        <v>856396498</v>
      </c>
      <c r="AJ747">
        <v>763109750</v>
      </c>
      <c r="AK747">
        <v>820855899</v>
      </c>
      <c r="AL747">
        <v>872751632</v>
      </c>
      <c r="AM747">
        <v>848739595</v>
      </c>
    </row>
    <row r="748" spans="1:39" x14ac:dyDescent="0.3">
      <c r="A748" t="s">
        <v>1335</v>
      </c>
      <c r="B748" t="s">
        <v>1335</v>
      </c>
      <c r="C748" t="str">
        <f t="shared" si="110"/>
        <v>PE 13:0_15:0</v>
      </c>
      <c r="D748" t="str">
        <f t="shared" ref="D748:D811" si="117">_xlfn.TEXTAFTER(C748," ")</f>
        <v>13:0_15:0</v>
      </c>
      <c r="E748" t="str" cm="1">
        <f t="array" ref="E748:F748">_xlfn.TEXTSPLIT(D748,"_")</f>
        <v>13:0</v>
      </c>
      <c r="F748" t="str">
        <v>15:0</v>
      </c>
      <c r="I748" cm="1">
        <f t="array" ref="I748:J748">IF(ISBLANK(E748), "", VALUE(_xlfn.TEXTSPLIT(E748,":")))</f>
        <v>13</v>
      </c>
      <c r="J748">
        <v>0</v>
      </c>
      <c r="L748" cm="1">
        <f t="array" ref="L748:M748">IF(ISBLANK(F748), "", VALUE(_xlfn.TEXTSPLIT(F748,":")))</f>
        <v>15</v>
      </c>
      <c r="M748">
        <v>0</v>
      </c>
      <c r="O748" t="str" cm="1">
        <f t="array" ref="O748">IF(ISBLANK(G748), "", VALUE(_xlfn.TEXTSPLIT(G748,":")))</f>
        <v/>
      </c>
      <c r="Q748" t="str" cm="1">
        <f t="array" ref="Q748">IF(ISBLANK(H748), "", VALUE(_xlfn.TEXTSPLIT(H748,":")))</f>
        <v/>
      </c>
      <c r="S748">
        <f t="shared" si="111"/>
        <v>28</v>
      </c>
      <c r="T748">
        <f t="shared" si="112"/>
        <v>0</v>
      </c>
      <c r="U748">
        <f t="shared" si="113"/>
        <v>0</v>
      </c>
      <c r="V748" t="str">
        <f t="shared" si="114"/>
        <v>:0O</v>
      </c>
      <c r="W748" t="str">
        <f t="shared" si="115"/>
        <v>28:0</v>
      </c>
      <c r="X748" t="str">
        <f t="shared" si="116"/>
        <v>PE 28:0</v>
      </c>
      <c r="Y748" t="str">
        <f t="shared" ref="Y748:Y811" si="118">_xlfn.TEXTBEFORE(C748, " ")</f>
        <v>PE</v>
      </c>
      <c r="Z748" t="s">
        <v>128</v>
      </c>
      <c r="AA748" t="s">
        <v>173</v>
      </c>
      <c r="AB748">
        <v>461617909</v>
      </c>
      <c r="AC748">
        <v>524246237</v>
      </c>
      <c r="AD748">
        <v>505465174</v>
      </c>
      <c r="AE748">
        <v>473993686</v>
      </c>
      <c r="AF748">
        <v>490005125</v>
      </c>
      <c r="AG748">
        <v>459422249</v>
      </c>
      <c r="AH748">
        <v>524760985</v>
      </c>
      <c r="AI748">
        <v>559449410</v>
      </c>
      <c r="AJ748">
        <v>490896952</v>
      </c>
      <c r="AK748">
        <v>523915555</v>
      </c>
      <c r="AL748">
        <v>579843657</v>
      </c>
      <c r="AM748">
        <v>531061257</v>
      </c>
    </row>
    <row r="749" spans="1:39" x14ac:dyDescent="0.3">
      <c r="A749" t="s">
        <v>1730</v>
      </c>
      <c r="B749" t="s">
        <v>1730</v>
      </c>
      <c r="C749" t="str">
        <f t="shared" si="110"/>
        <v xml:space="preserve"> </v>
      </c>
      <c r="D749" t="str">
        <f t="shared" si="117"/>
        <v/>
      </c>
      <c r="E749" t="e" cm="1">
        <f t="array" ref="E749">_xlfn.TEXTSPLIT(D749,"_")</f>
        <v>#VALUE!</v>
      </c>
      <c r="I749" t="e" cm="1">
        <f t="array" ref="I749">IF(ISBLANK(E749), "", VALUE(_xlfn.TEXTSPLIT(E749,":")))</f>
        <v>#VALUE!</v>
      </c>
      <c r="L749" t="str" cm="1">
        <f t="array" ref="L749">IF(ISBLANK(F749), "", VALUE(_xlfn.TEXTSPLIT(F749,":")))</f>
        <v/>
      </c>
      <c r="O749" t="str" cm="1">
        <f t="array" ref="O749">IF(ISBLANK(G749), "", VALUE(_xlfn.TEXTSPLIT(G749,":")))</f>
        <v/>
      </c>
      <c r="Q749" t="str" cm="1">
        <f t="array" ref="Q749">IF(ISBLANK(H749), "", VALUE(_xlfn.TEXTSPLIT(H749,":")))</f>
        <v/>
      </c>
      <c r="S749" t="e">
        <f t="shared" si="111"/>
        <v>#VALUE!</v>
      </c>
      <c r="T749">
        <f t="shared" si="112"/>
        <v>0</v>
      </c>
      <c r="U749">
        <f t="shared" si="113"/>
        <v>0</v>
      </c>
      <c r="V749" t="str">
        <f t="shared" si="114"/>
        <v>:0O</v>
      </c>
      <c r="W749" t="b">
        <f t="shared" si="115"/>
        <v>0</v>
      </c>
      <c r="X749" t="str">
        <f t="shared" si="116"/>
        <v>PE 31:0|PE 15:0_16:0</v>
      </c>
      <c r="Y749" t="str">
        <f t="shared" si="118"/>
        <v/>
      </c>
      <c r="Z749" t="s">
        <v>128</v>
      </c>
      <c r="AA749" t="s">
        <v>1725</v>
      </c>
      <c r="AB749">
        <v>60566799</v>
      </c>
      <c r="AC749">
        <v>75079850</v>
      </c>
      <c r="AD749">
        <v>82602059</v>
      </c>
      <c r="AE749">
        <v>53418404</v>
      </c>
      <c r="AF749">
        <v>60256812</v>
      </c>
      <c r="AG749">
        <v>55640898</v>
      </c>
      <c r="AH749">
        <v>55966112</v>
      </c>
      <c r="AI749">
        <v>62368050</v>
      </c>
      <c r="AJ749">
        <v>49549110</v>
      </c>
      <c r="AK749">
        <v>45670047</v>
      </c>
      <c r="AL749">
        <v>49751489</v>
      </c>
      <c r="AM749">
        <v>45923210</v>
      </c>
    </row>
    <row r="750" spans="1:39" x14ac:dyDescent="0.3">
      <c r="A750" t="s">
        <v>220</v>
      </c>
      <c r="B750" t="s">
        <v>220</v>
      </c>
      <c r="C750" t="str">
        <f t="shared" si="110"/>
        <v xml:space="preserve"> </v>
      </c>
      <c r="D750" t="str">
        <f t="shared" si="117"/>
        <v/>
      </c>
      <c r="E750" t="e" cm="1">
        <f t="array" ref="E750">_xlfn.TEXTSPLIT(D750,"_")</f>
        <v>#VALUE!</v>
      </c>
      <c r="I750" t="e" cm="1">
        <f t="array" ref="I750">IF(ISBLANK(E750), "", VALUE(_xlfn.TEXTSPLIT(E750,":")))</f>
        <v>#VALUE!</v>
      </c>
      <c r="L750" t="str" cm="1">
        <f t="array" ref="L750">IF(ISBLANK(F750), "", VALUE(_xlfn.TEXTSPLIT(F750,":")))</f>
        <v/>
      </c>
      <c r="O750" t="str" cm="1">
        <f t="array" ref="O750">IF(ISBLANK(G750), "", VALUE(_xlfn.TEXTSPLIT(G750,":")))</f>
        <v/>
      </c>
      <c r="Q750" t="str" cm="1">
        <f t="array" ref="Q750">IF(ISBLANK(H750), "", VALUE(_xlfn.TEXTSPLIT(H750,":")))</f>
        <v/>
      </c>
      <c r="S750" t="e">
        <f t="shared" si="111"/>
        <v>#VALUE!</v>
      </c>
      <c r="T750">
        <f t="shared" si="112"/>
        <v>0</v>
      </c>
      <c r="U750">
        <f t="shared" si="113"/>
        <v>0</v>
      </c>
      <c r="V750" t="str">
        <f t="shared" si="114"/>
        <v>:0O</v>
      </c>
      <c r="W750" t="b">
        <f t="shared" si="115"/>
        <v>0</v>
      </c>
      <c r="X750" t="str">
        <f t="shared" si="116"/>
        <v>PE 32:0</v>
      </c>
      <c r="Y750" t="str">
        <f t="shared" si="118"/>
        <v/>
      </c>
      <c r="Z750" t="s">
        <v>128</v>
      </c>
      <c r="AA750" t="s">
        <v>221</v>
      </c>
      <c r="AB750">
        <v>36849820</v>
      </c>
      <c r="AC750">
        <v>46049135</v>
      </c>
      <c r="AD750">
        <v>48963891</v>
      </c>
      <c r="AE750">
        <v>27391338</v>
      </c>
      <c r="AF750">
        <v>32752146</v>
      </c>
      <c r="AG750">
        <v>29335895</v>
      </c>
      <c r="AH750">
        <v>28988624</v>
      </c>
      <c r="AI750">
        <v>34859809</v>
      </c>
      <c r="AJ750">
        <v>26132559</v>
      </c>
      <c r="AK750">
        <v>23095785</v>
      </c>
      <c r="AL750">
        <v>24747849</v>
      </c>
      <c r="AM750">
        <v>23081734</v>
      </c>
    </row>
    <row r="751" spans="1:39" x14ac:dyDescent="0.3">
      <c r="A751" t="s">
        <v>1573</v>
      </c>
      <c r="B751" t="s">
        <v>1573</v>
      </c>
      <c r="C751" t="str">
        <f t="shared" si="110"/>
        <v xml:space="preserve"> </v>
      </c>
      <c r="D751" t="str">
        <f t="shared" si="117"/>
        <v/>
      </c>
      <c r="E751" t="e" cm="1">
        <f t="array" ref="E751">_xlfn.TEXTSPLIT(D751,"_")</f>
        <v>#VALUE!</v>
      </c>
      <c r="I751" t="e" cm="1">
        <f t="array" ref="I751">IF(ISBLANK(E751), "", VALUE(_xlfn.TEXTSPLIT(E751,":")))</f>
        <v>#VALUE!</v>
      </c>
      <c r="L751" t="str" cm="1">
        <f t="array" ref="L751">IF(ISBLANK(F751), "", VALUE(_xlfn.TEXTSPLIT(F751,":")))</f>
        <v/>
      </c>
      <c r="O751" t="str" cm="1">
        <f t="array" ref="O751">IF(ISBLANK(G751), "", VALUE(_xlfn.TEXTSPLIT(G751,":")))</f>
        <v/>
      </c>
      <c r="Q751" t="str" cm="1">
        <f t="array" ref="Q751">IF(ISBLANK(H751), "", VALUE(_xlfn.TEXTSPLIT(H751,":")))</f>
        <v/>
      </c>
      <c r="S751" t="e">
        <f t="shared" si="111"/>
        <v>#VALUE!</v>
      </c>
      <c r="T751">
        <f t="shared" si="112"/>
        <v>0</v>
      </c>
      <c r="U751">
        <f t="shared" si="113"/>
        <v>0</v>
      </c>
      <c r="V751" t="str">
        <f t="shared" si="114"/>
        <v>:0O</v>
      </c>
      <c r="W751" t="b">
        <f t="shared" si="115"/>
        <v>0</v>
      </c>
      <c r="X751" t="str">
        <f t="shared" si="116"/>
        <v>PE 30:0|PE 15:0_15:0</v>
      </c>
      <c r="Y751" t="str">
        <f t="shared" si="118"/>
        <v/>
      </c>
      <c r="Z751" t="s">
        <v>128</v>
      </c>
      <c r="AA751" t="s">
        <v>1574</v>
      </c>
      <c r="AB751">
        <v>2250712858</v>
      </c>
      <c r="AC751">
        <v>2634279118</v>
      </c>
      <c r="AD751">
        <v>2711005370</v>
      </c>
      <c r="AE751">
        <v>1976471427</v>
      </c>
      <c r="AF751">
        <v>2268392360</v>
      </c>
      <c r="AG751">
        <v>2093590869</v>
      </c>
      <c r="AH751">
        <v>2034522022</v>
      </c>
      <c r="AI751">
        <v>2244767012</v>
      </c>
      <c r="AJ751">
        <v>1852016038</v>
      </c>
      <c r="AK751">
        <v>1740609251</v>
      </c>
      <c r="AL751">
        <v>1970540352</v>
      </c>
      <c r="AM751">
        <v>1795281315</v>
      </c>
    </row>
    <row r="752" spans="1:39" x14ac:dyDescent="0.3">
      <c r="A752" s="13" t="s">
        <v>2230</v>
      </c>
      <c r="B752" s="13" t="s">
        <v>4552</v>
      </c>
      <c r="C752" t="str">
        <f t="shared" si="110"/>
        <v>PE-Cer 13:1:2/24:4:1</v>
      </c>
      <c r="D752" t="str">
        <f t="shared" si="117"/>
        <v>13:1:2/24:4:1</v>
      </c>
      <c r="E752" t="str" cm="1">
        <f t="array" ref="E752:F752">_xlfn.TEXTSPLIT(D752,"/")</f>
        <v>13:1:2</v>
      </c>
      <c r="F752" t="str">
        <v>24:4:1</v>
      </c>
      <c r="I752" cm="1">
        <f t="array" ref="I752:K752">IF(ISBLANK(E752), "", VALUE(_xlfn.TEXTSPLIT(E752,":")))</f>
        <v>13</v>
      </c>
      <c r="J752">
        <v>1</v>
      </c>
      <c r="K752">
        <v>2</v>
      </c>
      <c r="L752" cm="1">
        <f t="array" ref="L752:N752">IF(ISBLANK(F752), "", VALUE(_xlfn.TEXTSPLIT(F752,":")))</f>
        <v>24</v>
      </c>
      <c r="M752">
        <v>4</v>
      </c>
      <c r="N752">
        <v>1</v>
      </c>
      <c r="O752" t="str" cm="1">
        <f t="array" ref="O752">IF(ISBLANK(G752), "", VALUE(_xlfn.TEXTSPLIT(G752,":")))</f>
        <v/>
      </c>
      <c r="Q752" t="str" cm="1">
        <f t="array" ref="Q752">IF(ISBLANK(H752), "", VALUE(_xlfn.TEXTSPLIT(H752,":")))</f>
        <v/>
      </c>
      <c r="S752">
        <f t="shared" si="111"/>
        <v>37</v>
      </c>
      <c r="T752">
        <f t="shared" si="112"/>
        <v>5</v>
      </c>
      <c r="U752">
        <f t="shared" si="113"/>
        <v>3</v>
      </c>
      <c r="V752" t="str">
        <f t="shared" si="114"/>
        <v>:3O</v>
      </c>
      <c r="W752" t="str">
        <f t="shared" si="115"/>
        <v>37:5:3O</v>
      </c>
      <c r="X752" t="str">
        <f t="shared" si="116"/>
        <v>PE-Cer 37:5:3O</v>
      </c>
      <c r="Y752" t="str">
        <f t="shared" si="118"/>
        <v>PE-Cer</v>
      </c>
      <c r="Z752" s="13" t="s">
        <v>1138</v>
      </c>
      <c r="AA752" s="13" t="s">
        <v>2231</v>
      </c>
      <c r="AB752" s="13">
        <v>194876</v>
      </c>
      <c r="AC752" s="13">
        <v>240324</v>
      </c>
      <c r="AD752" s="13">
        <v>205041</v>
      </c>
      <c r="AE752" s="13">
        <v>262975</v>
      </c>
      <c r="AF752" s="13">
        <v>163729</v>
      </c>
      <c r="AG752" s="13">
        <v>288914</v>
      </c>
      <c r="AH752" s="13">
        <v>505502</v>
      </c>
      <c r="AI752" s="13">
        <v>439858</v>
      </c>
      <c r="AJ752" s="13">
        <v>510161</v>
      </c>
      <c r="AK752" s="13">
        <v>531875</v>
      </c>
      <c r="AL752" s="13">
        <v>587340</v>
      </c>
      <c r="AM752" s="13">
        <v>600531</v>
      </c>
    </row>
    <row r="753" spans="1:39" x14ac:dyDescent="0.3">
      <c r="A753" t="s">
        <v>2043</v>
      </c>
      <c r="B753" t="s">
        <v>4553</v>
      </c>
      <c r="C753" t="str">
        <f t="shared" si="110"/>
        <v>PE-Cer 12:1:2/24:4:1</v>
      </c>
      <c r="D753" t="str">
        <f t="shared" si="117"/>
        <v>12:1:2/24:4:1</v>
      </c>
      <c r="E753" t="str" cm="1">
        <f t="array" ref="E753:F753">_xlfn.TEXTSPLIT(D753,"/")</f>
        <v>12:1:2</v>
      </c>
      <c r="F753" t="str">
        <v>24:4:1</v>
      </c>
      <c r="I753" cm="1">
        <f t="array" ref="I753:K753">IF(ISBLANK(E753), "", VALUE(_xlfn.TEXTSPLIT(E753,":")))</f>
        <v>12</v>
      </c>
      <c r="J753">
        <v>1</v>
      </c>
      <c r="K753">
        <v>2</v>
      </c>
      <c r="L753" cm="1">
        <f t="array" ref="L753:N753">IF(ISBLANK(F753), "", VALUE(_xlfn.TEXTSPLIT(F753,":")))</f>
        <v>24</v>
      </c>
      <c r="M753">
        <v>4</v>
      </c>
      <c r="N753">
        <v>1</v>
      </c>
      <c r="O753" t="str" cm="1">
        <f t="array" ref="O753">IF(ISBLANK(G753), "", VALUE(_xlfn.TEXTSPLIT(G753,":")))</f>
        <v/>
      </c>
      <c r="Q753" t="str" cm="1">
        <f t="array" ref="Q753">IF(ISBLANK(H753), "", VALUE(_xlfn.TEXTSPLIT(H753,":")))</f>
        <v/>
      </c>
      <c r="S753">
        <f t="shared" si="111"/>
        <v>36</v>
      </c>
      <c r="T753">
        <f t="shared" si="112"/>
        <v>5</v>
      </c>
      <c r="U753">
        <f t="shared" si="113"/>
        <v>3</v>
      </c>
      <c r="V753" t="str">
        <f t="shared" si="114"/>
        <v>:3O</v>
      </c>
      <c r="W753" t="str">
        <f t="shared" si="115"/>
        <v>36:5:3O</v>
      </c>
      <c r="X753" t="str">
        <f t="shared" si="116"/>
        <v>PE-Cer 36:5:3O</v>
      </c>
      <c r="Y753" t="str">
        <f t="shared" si="118"/>
        <v>PE-Cer</v>
      </c>
      <c r="Z753" t="s">
        <v>1138</v>
      </c>
      <c r="AA753" t="s">
        <v>2044</v>
      </c>
      <c r="AB753">
        <v>564950</v>
      </c>
      <c r="AC753">
        <v>665846</v>
      </c>
      <c r="AD753">
        <v>701051</v>
      </c>
      <c r="AE753">
        <v>399213</v>
      </c>
      <c r="AF753">
        <v>481745</v>
      </c>
      <c r="AG753">
        <v>429744</v>
      </c>
      <c r="AH753">
        <v>631624</v>
      </c>
      <c r="AI753">
        <v>700424</v>
      </c>
      <c r="AJ753">
        <v>555046</v>
      </c>
      <c r="AK753">
        <v>430893</v>
      </c>
      <c r="AL753">
        <v>494646</v>
      </c>
      <c r="AM753">
        <v>472734</v>
      </c>
    </row>
    <row r="754" spans="1:39" x14ac:dyDescent="0.3">
      <c r="A754" t="s">
        <v>1495</v>
      </c>
      <c r="B754" t="s">
        <v>4554</v>
      </c>
      <c r="C754" t="str">
        <f t="shared" si="110"/>
        <v>PE-Cer 13:1:2/20:4:1</v>
      </c>
      <c r="D754" t="str">
        <f t="shared" si="117"/>
        <v>13:1:2/20:4:1</v>
      </c>
      <c r="E754" t="str" cm="1">
        <f t="array" ref="E754:F754">_xlfn.TEXTSPLIT(D754,"/")</f>
        <v>13:1:2</v>
      </c>
      <c r="F754" t="str">
        <v>20:4:1</v>
      </c>
      <c r="I754" cm="1">
        <f t="array" ref="I754:K754">IF(ISBLANK(E754), "", VALUE(_xlfn.TEXTSPLIT(E754,":")))</f>
        <v>13</v>
      </c>
      <c r="J754">
        <v>1</v>
      </c>
      <c r="K754">
        <v>2</v>
      </c>
      <c r="L754" cm="1">
        <f t="array" ref="L754:N754">IF(ISBLANK(F754), "", VALUE(_xlfn.TEXTSPLIT(F754,":")))</f>
        <v>20</v>
      </c>
      <c r="M754">
        <v>4</v>
      </c>
      <c r="N754">
        <v>1</v>
      </c>
      <c r="O754" t="str" cm="1">
        <f t="array" ref="O754">IF(ISBLANK(G754), "", VALUE(_xlfn.TEXTSPLIT(G754,":")))</f>
        <v/>
      </c>
      <c r="Q754" t="str" cm="1">
        <f t="array" ref="Q754">IF(ISBLANK(H754), "", VALUE(_xlfn.TEXTSPLIT(H754,":")))</f>
        <v/>
      </c>
      <c r="S754">
        <f t="shared" si="111"/>
        <v>33</v>
      </c>
      <c r="T754">
        <f t="shared" si="112"/>
        <v>5</v>
      </c>
      <c r="U754">
        <f t="shared" si="113"/>
        <v>3</v>
      </c>
      <c r="V754" t="str">
        <f t="shared" si="114"/>
        <v>:3O</v>
      </c>
      <c r="W754" t="str">
        <f t="shared" si="115"/>
        <v>33:5:3O</v>
      </c>
      <c r="X754" t="str">
        <f t="shared" si="116"/>
        <v>PE-Cer 33:5:3O</v>
      </c>
      <c r="Y754" t="str">
        <f t="shared" si="118"/>
        <v>PE-Cer</v>
      </c>
      <c r="Z754" t="s">
        <v>1138</v>
      </c>
      <c r="AA754" t="s">
        <v>1496</v>
      </c>
      <c r="AB754">
        <v>354178</v>
      </c>
      <c r="AC754">
        <v>620321</v>
      </c>
      <c r="AD754">
        <v>148939</v>
      </c>
      <c r="AE754">
        <v>851918</v>
      </c>
      <c r="AF754">
        <v>213978</v>
      </c>
      <c r="AG754">
        <v>466476</v>
      </c>
      <c r="AH754">
        <v>686036</v>
      </c>
      <c r="AI754">
        <v>238834</v>
      </c>
      <c r="AJ754">
        <v>342906</v>
      </c>
      <c r="AK754">
        <v>116902</v>
      </c>
      <c r="AL754">
        <v>393788</v>
      </c>
      <c r="AM754">
        <v>543731</v>
      </c>
    </row>
    <row r="755" spans="1:39" x14ac:dyDescent="0.3">
      <c r="A755" t="s">
        <v>1495</v>
      </c>
      <c r="B755" t="s">
        <v>4554</v>
      </c>
      <c r="C755" t="str">
        <f t="shared" si="110"/>
        <v>PE-Cer 13:1:2/20:4:1</v>
      </c>
      <c r="D755" t="str">
        <f t="shared" si="117"/>
        <v>13:1:2/20:4:1</v>
      </c>
      <c r="E755" t="str" cm="1">
        <f t="array" ref="E755:F755">_xlfn.TEXTSPLIT(D755,"/")</f>
        <v>13:1:2</v>
      </c>
      <c r="F755" t="str">
        <v>20:4:1</v>
      </c>
      <c r="I755" cm="1">
        <f t="array" ref="I755:K755">IF(ISBLANK(E755), "", VALUE(_xlfn.TEXTSPLIT(E755,":")))</f>
        <v>13</v>
      </c>
      <c r="J755">
        <v>1</v>
      </c>
      <c r="K755">
        <v>2</v>
      </c>
      <c r="L755" cm="1">
        <f t="array" ref="L755:N755">IF(ISBLANK(F755), "", VALUE(_xlfn.TEXTSPLIT(F755,":")))</f>
        <v>20</v>
      </c>
      <c r="M755">
        <v>4</v>
      </c>
      <c r="N755">
        <v>1</v>
      </c>
      <c r="O755" t="str" cm="1">
        <f t="array" ref="O755">IF(ISBLANK(G755), "", VALUE(_xlfn.TEXTSPLIT(G755,":")))</f>
        <v/>
      </c>
      <c r="Q755" t="str" cm="1">
        <f t="array" ref="Q755">IF(ISBLANK(H755), "", VALUE(_xlfn.TEXTSPLIT(H755,":")))</f>
        <v/>
      </c>
      <c r="S755">
        <f t="shared" si="111"/>
        <v>33</v>
      </c>
      <c r="T755">
        <f t="shared" si="112"/>
        <v>5</v>
      </c>
      <c r="U755">
        <f t="shared" si="113"/>
        <v>3</v>
      </c>
      <c r="V755" t="str">
        <f t="shared" si="114"/>
        <v>:3O</v>
      </c>
      <c r="W755" t="str">
        <f t="shared" si="115"/>
        <v>33:5:3O</v>
      </c>
      <c r="X755" t="str">
        <f t="shared" si="116"/>
        <v>PE-Cer 33:5:3O</v>
      </c>
      <c r="Y755" t="str">
        <f t="shared" si="118"/>
        <v>PE-Cer</v>
      </c>
      <c r="Z755" t="s">
        <v>1138</v>
      </c>
      <c r="AA755" t="s">
        <v>1496</v>
      </c>
      <c r="AB755">
        <v>67491</v>
      </c>
      <c r="AC755">
        <v>330353</v>
      </c>
      <c r="AD755">
        <v>142009</v>
      </c>
      <c r="AE755">
        <v>297894</v>
      </c>
      <c r="AF755">
        <v>46665</v>
      </c>
      <c r="AG755">
        <v>118241</v>
      </c>
      <c r="AH755">
        <v>368007</v>
      </c>
      <c r="AI755">
        <v>161674</v>
      </c>
      <c r="AJ755">
        <v>243886</v>
      </c>
      <c r="AK755">
        <v>20112</v>
      </c>
      <c r="AL755">
        <v>203310</v>
      </c>
      <c r="AM755">
        <v>287634</v>
      </c>
    </row>
    <row r="756" spans="1:39" x14ac:dyDescent="0.3">
      <c r="A756" t="s">
        <v>1581</v>
      </c>
      <c r="B756" t="s">
        <v>4549</v>
      </c>
      <c r="C756" t="str">
        <f t="shared" si="110"/>
        <v>PE-Cer 13:1:2/22:5</v>
      </c>
      <c r="D756" t="str">
        <f t="shared" si="117"/>
        <v>13:1:2/22:5</v>
      </c>
      <c r="E756" t="str" cm="1">
        <f t="array" ref="E756:F756">_xlfn.TEXTSPLIT(D756,"/")</f>
        <v>13:1:2</v>
      </c>
      <c r="F756" t="str">
        <v>22:5</v>
      </c>
      <c r="I756" cm="1">
        <f t="array" ref="I756:K756">IF(ISBLANK(E756), "", VALUE(_xlfn.TEXTSPLIT(E756,":")))</f>
        <v>13</v>
      </c>
      <c r="J756">
        <v>1</v>
      </c>
      <c r="K756">
        <v>2</v>
      </c>
      <c r="L756" cm="1">
        <f t="array" ref="L756:M756">IF(ISBLANK(F756), "", VALUE(_xlfn.TEXTSPLIT(F756,":")))</f>
        <v>22</v>
      </c>
      <c r="M756">
        <v>5</v>
      </c>
      <c r="O756" t="str" cm="1">
        <f t="array" ref="O756">IF(ISBLANK(G756), "", VALUE(_xlfn.TEXTSPLIT(G756,":")))</f>
        <v/>
      </c>
      <c r="Q756" t="str" cm="1">
        <f t="array" ref="Q756">IF(ISBLANK(H756), "", VALUE(_xlfn.TEXTSPLIT(H756,":")))</f>
        <v/>
      </c>
      <c r="S756">
        <f t="shared" si="111"/>
        <v>35</v>
      </c>
      <c r="T756">
        <f t="shared" si="112"/>
        <v>6</v>
      </c>
      <c r="U756">
        <f t="shared" si="113"/>
        <v>2</v>
      </c>
      <c r="V756" t="str">
        <f t="shared" si="114"/>
        <v>:2O</v>
      </c>
      <c r="W756" t="str">
        <f t="shared" si="115"/>
        <v>35:6:2O</v>
      </c>
      <c r="X756" t="str">
        <f t="shared" si="116"/>
        <v>PE-Cer 35:6:2O</v>
      </c>
      <c r="Y756" t="str">
        <f t="shared" si="118"/>
        <v>PE-Cer</v>
      </c>
      <c r="Z756" t="s">
        <v>1138</v>
      </c>
      <c r="AA756" t="s">
        <v>1582</v>
      </c>
      <c r="AB756">
        <v>0</v>
      </c>
      <c r="AC756">
        <v>66406</v>
      </c>
      <c r="AD756">
        <v>143950</v>
      </c>
      <c r="AE756">
        <v>41090</v>
      </c>
      <c r="AF756">
        <v>146757</v>
      </c>
      <c r="AG756">
        <v>85435</v>
      </c>
      <c r="AH756">
        <v>246499</v>
      </c>
      <c r="AI756">
        <v>400914</v>
      </c>
      <c r="AJ756">
        <v>228292</v>
      </c>
      <c r="AK756">
        <v>402070</v>
      </c>
      <c r="AL756">
        <v>314392</v>
      </c>
      <c r="AM756">
        <v>351521</v>
      </c>
    </row>
    <row r="757" spans="1:39" x14ac:dyDescent="0.3">
      <c r="A757" t="s">
        <v>1855</v>
      </c>
      <c r="B757" t="s">
        <v>4555</v>
      </c>
      <c r="C757" t="str">
        <f t="shared" si="110"/>
        <v>PE-Cer 13:1:2/22:3:1</v>
      </c>
      <c r="D757" t="str">
        <f t="shared" si="117"/>
        <v>13:1:2/22:3:1</v>
      </c>
      <c r="E757" t="str" cm="1">
        <f t="array" ref="E757:F757">_xlfn.TEXTSPLIT(D757,"/")</f>
        <v>13:1:2</v>
      </c>
      <c r="F757" t="str">
        <v>22:3:1</v>
      </c>
      <c r="I757" cm="1">
        <f t="array" ref="I757:K757">IF(ISBLANK(E757), "", VALUE(_xlfn.TEXTSPLIT(E757,":")))</f>
        <v>13</v>
      </c>
      <c r="J757">
        <v>1</v>
      </c>
      <c r="K757">
        <v>2</v>
      </c>
      <c r="L757" cm="1">
        <f t="array" ref="L757:N757">IF(ISBLANK(F757), "", VALUE(_xlfn.TEXTSPLIT(F757,":")))</f>
        <v>22</v>
      </c>
      <c r="M757">
        <v>3</v>
      </c>
      <c r="N757">
        <v>1</v>
      </c>
      <c r="O757" t="str" cm="1">
        <f t="array" ref="O757">IF(ISBLANK(G757), "", VALUE(_xlfn.TEXTSPLIT(G757,":")))</f>
        <v/>
      </c>
      <c r="Q757" t="str" cm="1">
        <f t="array" ref="Q757">IF(ISBLANK(H757), "", VALUE(_xlfn.TEXTSPLIT(H757,":")))</f>
        <v/>
      </c>
      <c r="S757">
        <f t="shared" si="111"/>
        <v>35</v>
      </c>
      <c r="T757">
        <f t="shared" si="112"/>
        <v>4</v>
      </c>
      <c r="U757">
        <f t="shared" si="113"/>
        <v>3</v>
      </c>
      <c r="V757" t="str">
        <f t="shared" si="114"/>
        <v>:3O</v>
      </c>
      <c r="W757" t="str">
        <f t="shared" si="115"/>
        <v>35:4:3O</v>
      </c>
      <c r="X757" t="str">
        <f t="shared" si="116"/>
        <v>PE-Cer 35:4:3O</v>
      </c>
      <c r="Y757" t="str">
        <f t="shared" si="118"/>
        <v>PE-Cer</v>
      </c>
      <c r="Z757" t="s">
        <v>1138</v>
      </c>
      <c r="AA757" t="s">
        <v>1856</v>
      </c>
      <c r="AB757">
        <v>71586</v>
      </c>
      <c r="AC757">
        <v>42203</v>
      </c>
      <c r="AD757">
        <v>64154</v>
      </c>
      <c r="AE757">
        <v>40470</v>
      </c>
      <c r="AF757">
        <v>68888</v>
      </c>
      <c r="AG757">
        <v>61207</v>
      </c>
      <c r="AH757">
        <v>67103</v>
      </c>
      <c r="AI757">
        <v>112057</v>
      </c>
      <c r="AJ757">
        <v>107104</v>
      </c>
      <c r="AK757">
        <v>69284</v>
      </c>
      <c r="AL757">
        <v>82392</v>
      </c>
      <c r="AM757">
        <v>40054</v>
      </c>
    </row>
    <row r="758" spans="1:39" x14ac:dyDescent="0.3">
      <c r="A758" t="s">
        <v>1820</v>
      </c>
      <c r="B758" t="s">
        <v>4556</v>
      </c>
      <c r="C758" t="str">
        <f t="shared" si="110"/>
        <v>PE-Cer 13:1:2/22:4:1</v>
      </c>
      <c r="D758" t="str">
        <f t="shared" si="117"/>
        <v>13:1:2/22:4:1</v>
      </c>
      <c r="E758" t="str" cm="1">
        <f t="array" ref="E758:F758">_xlfn.TEXTSPLIT(D758,"/")</f>
        <v>13:1:2</v>
      </c>
      <c r="F758" t="str">
        <v>22:4:1</v>
      </c>
      <c r="I758" cm="1">
        <f t="array" ref="I758:K758">IF(ISBLANK(E758), "", VALUE(_xlfn.TEXTSPLIT(E758,":")))</f>
        <v>13</v>
      </c>
      <c r="J758">
        <v>1</v>
      </c>
      <c r="K758">
        <v>2</v>
      </c>
      <c r="L758" cm="1">
        <f t="array" ref="L758:N758">IF(ISBLANK(F758), "", VALUE(_xlfn.TEXTSPLIT(F758,":")))</f>
        <v>22</v>
      </c>
      <c r="M758">
        <v>4</v>
      </c>
      <c r="N758">
        <v>1</v>
      </c>
      <c r="O758" t="str" cm="1">
        <f t="array" ref="O758">IF(ISBLANK(G758), "", VALUE(_xlfn.TEXTSPLIT(G758,":")))</f>
        <v/>
      </c>
      <c r="Q758" t="str" cm="1">
        <f t="array" ref="Q758">IF(ISBLANK(H758), "", VALUE(_xlfn.TEXTSPLIT(H758,":")))</f>
        <v/>
      </c>
      <c r="S758">
        <f t="shared" si="111"/>
        <v>35</v>
      </c>
      <c r="T758">
        <f t="shared" si="112"/>
        <v>5</v>
      </c>
      <c r="U758">
        <f t="shared" si="113"/>
        <v>3</v>
      </c>
      <c r="V758" t="str">
        <f t="shared" si="114"/>
        <v>:3O</v>
      </c>
      <c r="W758" t="str">
        <f t="shared" si="115"/>
        <v>35:5:3O</v>
      </c>
      <c r="X758" t="str">
        <f t="shared" si="116"/>
        <v>PE-Cer 35:5:3O</v>
      </c>
      <c r="Y758" t="str">
        <f t="shared" si="118"/>
        <v>PE-Cer</v>
      </c>
      <c r="Z758" t="s">
        <v>1138</v>
      </c>
      <c r="AA758" t="s">
        <v>1821</v>
      </c>
      <c r="AB758">
        <v>66553</v>
      </c>
      <c r="AC758">
        <v>111433</v>
      </c>
      <c r="AD758">
        <v>107080</v>
      </c>
      <c r="AE758">
        <v>76133</v>
      </c>
      <c r="AF758">
        <v>55230</v>
      </c>
      <c r="AG758">
        <v>68022</v>
      </c>
      <c r="AH758">
        <v>91127</v>
      </c>
      <c r="AI758">
        <v>95274</v>
      </c>
      <c r="AJ758">
        <v>104019</v>
      </c>
      <c r="AK758">
        <v>71547</v>
      </c>
      <c r="AL758">
        <v>82175</v>
      </c>
      <c r="AM758">
        <v>103076</v>
      </c>
    </row>
    <row r="759" spans="1:39" x14ac:dyDescent="0.3">
      <c r="A759" t="s">
        <v>1820</v>
      </c>
      <c r="B759" t="s">
        <v>4556</v>
      </c>
      <c r="C759" t="str">
        <f t="shared" si="110"/>
        <v>PE-Cer 13:1:2/22:4:1</v>
      </c>
      <c r="D759" t="str">
        <f t="shared" si="117"/>
        <v>13:1:2/22:4:1</v>
      </c>
      <c r="E759" t="str" cm="1">
        <f t="array" ref="E759:F759">_xlfn.TEXTSPLIT(D759,"/")</f>
        <v>13:1:2</v>
      </c>
      <c r="F759" t="str">
        <v>22:4:1</v>
      </c>
      <c r="I759" cm="1">
        <f t="array" ref="I759:K759">IF(ISBLANK(E759), "", VALUE(_xlfn.TEXTSPLIT(E759,":")))</f>
        <v>13</v>
      </c>
      <c r="J759">
        <v>1</v>
      </c>
      <c r="K759">
        <v>2</v>
      </c>
      <c r="L759" cm="1">
        <f t="array" ref="L759:N759">IF(ISBLANK(F759), "", VALUE(_xlfn.TEXTSPLIT(F759,":")))</f>
        <v>22</v>
      </c>
      <c r="M759">
        <v>4</v>
      </c>
      <c r="N759">
        <v>1</v>
      </c>
      <c r="O759" t="str" cm="1">
        <f t="array" ref="O759">IF(ISBLANK(G759), "", VALUE(_xlfn.TEXTSPLIT(G759,":")))</f>
        <v/>
      </c>
      <c r="Q759" t="str" cm="1">
        <f t="array" ref="Q759">IF(ISBLANK(H759), "", VALUE(_xlfn.TEXTSPLIT(H759,":")))</f>
        <v/>
      </c>
      <c r="S759">
        <f t="shared" si="111"/>
        <v>35</v>
      </c>
      <c r="T759">
        <f t="shared" si="112"/>
        <v>5</v>
      </c>
      <c r="U759">
        <f t="shared" si="113"/>
        <v>3</v>
      </c>
      <c r="V759" t="str">
        <f t="shared" si="114"/>
        <v>:3O</v>
      </c>
      <c r="W759" t="str">
        <f t="shared" si="115"/>
        <v>35:5:3O</v>
      </c>
      <c r="X759" t="str">
        <f t="shared" si="116"/>
        <v>PE-Cer 35:5:3O</v>
      </c>
      <c r="Y759" t="str">
        <f t="shared" si="118"/>
        <v>PE-Cer</v>
      </c>
      <c r="Z759" t="s">
        <v>1138</v>
      </c>
      <c r="AA759" t="s">
        <v>1821</v>
      </c>
      <c r="AB759">
        <v>209576</v>
      </c>
      <c r="AC759">
        <v>439024</v>
      </c>
      <c r="AD759">
        <v>304622</v>
      </c>
      <c r="AE759">
        <v>175699</v>
      </c>
      <c r="AF759">
        <v>26646</v>
      </c>
      <c r="AG759">
        <v>25224</v>
      </c>
      <c r="AH759">
        <v>269740</v>
      </c>
      <c r="AI759">
        <v>99190</v>
      </c>
      <c r="AJ759">
        <v>85701</v>
      </c>
      <c r="AK759">
        <v>0</v>
      </c>
      <c r="AL759">
        <v>71966</v>
      </c>
      <c r="AM759">
        <v>76897</v>
      </c>
    </row>
    <row r="760" spans="1:39" x14ac:dyDescent="0.3">
      <c r="A760" t="s">
        <v>1624</v>
      </c>
      <c r="B760" t="s">
        <v>4557</v>
      </c>
      <c r="C760" t="str">
        <f t="shared" si="110"/>
        <v>PE-Cer 12:1:2/22:4:1</v>
      </c>
      <c r="D760" t="str">
        <f t="shared" si="117"/>
        <v>12:1:2/22:4:1</v>
      </c>
      <c r="E760" t="str" cm="1">
        <f t="array" ref="E760:F760">_xlfn.TEXTSPLIT(D760,"/")</f>
        <v>12:1:2</v>
      </c>
      <c r="F760" t="str">
        <v>22:4:1</v>
      </c>
      <c r="I760" cm="1">
        <f t="array" ref="I760:K760">IF(ISBLANK(E760), "", VALUE(_xlfn.TEXTSPLIT(E760,":")))</f>
        <v>12</v>
      </c>
      <c r="J760">
        <v>1</v>
      </c>
      <c r="K760">
        <v>2</v>
      </c>
      <c r="L760" cm="1">
        <f t="array" ref="L760:N760">IF(ISBLANK(F760), "", VALUE(_xlfn.TEXTSPLIT(F760,":")))</f>
        <v>22</v>
      </c>
      <c r="M760">
        <v>4</v>
      </c>
      <c r="N760">
        <v>1</v>
      </c>
      <c r="O760" t="str" cm="1">
        <f t="array" ref="O760">IF(ISBLANK(G760), "", VALUE(_xlfn.TEXTSPLIT(G760,":")))</f>
        <v/>
      </c>
      <c r="Q760" t="str" cm="1">
        <f t="array" ref="Q760">IF(ISBLANK(H760), "", VALUE(_xlfn.TEXTSPLIT(H760,":")))</f>
        <v/>
      </c>
      <c r="S760">
        <f t="shared" si="111"/>
        <v>34</v>
      </c>
      <c r="T760">
        <f t="shared" si="112"/>
        <v>5</v>
      </c>
      <c r="U760">
        <f t="shared" si="113"/>
        <v>3</v>
      </c>
      <c r="V760" t="str">
        <f t="shared" si="114"/>
        <v>:3O</v>
      </c>
      <c r="W760" t="str">
        <f t="shared" si="115"/>
        <v>34:5:3O</v>
      </c>
      <c r="X760" t="str">
        <f t="shared" si="116"/>
        <v>PE-Cer 34:5:3O</v>
      </c>
      <c r="Y760" t="str">
        <f t="shared" si="118"/>
        <v>PE-Cer</v>
      </c>
      <c r="Z760" t="s">
        <v>1138</v>
      </c>
      <c r="AA760" t="s">
        <v>1625</v>
      </c>
      <c r="AB760">
        <v>89832</v>
      </c>
      <c r="AC760">
        <v>158302</v>
      </c>
      <c r="AD760">
        <v>62325</v>
      </c>
      <c r="AE760">
        <v>209925</v>
      </c>
      <c r="AF760">
        <v>53423</v>
      </c>
      <c r="AG760">
        <v>131193</v>
      </c>
      <c r="AH760">
        <v>301422</v>
      </c>
      <c r="AI760">
        <v>47269</v>
      </c>
      <c r="AJ760">
        <v>132735</v>
      </c>
      <c r="AK760">
        <v>65125</v>
      </c>
      <c r="AL760">
        <v>141849</v>
      </c>
      <c r="AM760">
        <v>161722</v>
      </c>
    </row>
    <row r="761" spans="1:39" x14ac:dyDescent="0.3">
      <c r="A761" t="s">
        <v>2131</v>
      </c>
      <c r="B761" t="s">
        <v>4558</v>
      </c>
      <c r="C761" t="str">
        <f t="shared" si="110"/>
        <v>PE-Cer 13:2:2/24:6:1</v>
      </c>
      <c r="D761" t="str">
        <f t="shared" si="117"/>
        <v>13:2:2/24:6:1</v>
      </c>
      <c r="E761" t="str" cm="1">
        <f t="array" ref="E761:F761">_xlfn.TEXTSPLIT(D761,"/")</f>
        <v>13:2:2</v>
      </c>
      <c r="F761" t="str">
        <v>24:6:1</v>
      </c>
      <c r="I761" cm="1">
        <f t="array" ref="I761:K761">IF(ISBLANK(E761), "", VALUE(_xlfn.TEXTSPLIT(E761,":")))</f>
        <v>13</v>
      </c>
      <c r="J761">
        <v>2</v>
      </c>
      <c r="K761">
        <v>2</v>
      </c>
      <c r="L761" cm="1">
        <f t="array" ref="L761:N761">IF(ISBLANK(F761), "", VALUE(_xlfn.TEXTSPLIT(F761,":")))</f>
        <v>24</v>
      </c>
      <c r="M761">
        <v>6</v>
      </c>
      <c r="N761">
        <v>1</v>
      </c>
      <c r="O761" t="str" cm="1">
        <f t="array" ref="O761">IF(ISBLANK(G761), "", VALUE(_xlfn.TEXTSPLIT(G761,":")))</f>
        <v/>
      </c>
      <c r="Q761" t="str" cm="1">
        <f t="array" ref="Q761">IF(ISBLANK(H761), "", VALUE(_xlfn.TEXTSPLIT(H761,":")))</f>
        <v/>
      </c>
      <c r="S761">
        <f t="shared" si="111"/>
        <v>37</v>
      </c>
      <c r="T761">
        <f t="shared" si="112"/>
        <v>8</v>
      </c>
      <c r="U761">
        <f t="shared" si="113"/>
        <v>3</v>
      </c>
      <c r="V761" t="str">
        <f t="shared" si="114"/>
        <v>:3O</v>
      </c>
      <c r="W761" t="str">
        <f t="shared" si="115"/>
        <v>37:8:3O</v>
      </c>
      <c r="X761" t="str">
        <f t="shared" si="116"/>
        <v>PE-Cer 37:8:3O</v>
      </c>
      <c r="Y761" t="str">
        <f t="shared" si="118"/>
        <v>PE-Cer</v>
      </c>
      <c r="Z761" t="s">
        <v>1138</v>
      </c>
      <c r="AA761" t="s">
        <v>2132</v>
      </c>
      <c r="AB761">
        <v>220129</v>
      </c>
      <c r="AC761">
        <v>225495</v>
      </c>
      <c r="AD761">
        <v>160123</v>
      </c>
      <c r="AE761">
        <v>175997</v>
      </c>
      <c r="AF761">
        <v>388662</v>
      </c>
      <c r="AG761">
        <v>426137</v>
      </c>
      <c r="AH761">
        <v>372605</v>
      </c>
      <c r="AI761">
        <v>368528</v>
      </c>
      <c r="AJ761">
        <v>316985</v>
      </c>
      <c r="AK761">
        <v>462108</v>
      </c>
      <c r="AL761">
        <v>349424</v>
      </c>
      <c r="AM761">
        <v>218016</v>
      </c>
    </row>
    <row r="762" spans="1:39" x14ac:dyDescent="0.3">
      <c r="A762" t="s">
        <v>2285</v>
      </c>
      <c r="B762" t="s">
        <v>4559</v>
      </c>
      <c r="C762" t="str">
        <f t="shared" si="110"/>
        <v>PE-Cer 13:1:2/24:2:1</v>
      </c>
      <c r="D762" t="str">
        <f t="shared" si="117"/>
        <v>13:1:2/24:2:1</v>
      </c>
      <c r="E762" t="str" cm="1">
        <f t="array" ref="E762:F762">_xlfn.TEXTSPLIT(D762,"/")</f>
        <v>13:1:2</v>
      </c>
      <c r="F762" t="str">
        <v>24:2:1</v>
      </c>
      <c r="I762" cm="1">
        <f t="array" ref="I762:K762">IF(ISBLANK(E762), "", VALUE(_xlfn.TEXTSPLIT(E762,":")))</f>
        <v>13</v>
      </c>
      <c r="J762">
        <v>1</v>
      </c>
      <c r="K762">
        <v>2</v>
      </c>
      <c r="L762" cm="1">
        <f t="array" ref="L762:N762">IF(ISBLANK(F762), "", VALUE(_xlfn.TEXTSPLIT(F762,":")))</f>
        <v>24</v>
      </c>
      <c r="M762">
        <v>2</v>
      </c>
      <c r="N762">
        <v>1</v>
      </c>
      <c r="O762" t="str" cm="1">
        <f t="array" ref="O762">IF(ISBLANK(G762), "", VALUE(_xlfn.TEXTSPLIT(G762,":")))</f>
        <v/>
      </c>
      <c r="Q762" t="str" cm="1">
        <f t="array" ref="Q762">IF(ISBLANK(H762), "", VALUE(_xlfn.TEXTSPLIT(H762,":")))</f>
        <v/>
      </c>
      <c r="S762">
        <f t="shared" si="111"/>
        <v>37</v>
      </c>
      <c r="T762">
        <f t="shared" si="112"/>
        <v>3</v>
      </c>
      <c r="U762">
        <f t="shared" si="113"/>
        <v>3</v>
      </c>
      <c r="V762" t="str">
        <f t="shared" si="114"/>
        <v>:3O</v>
      </c>
      <c r="W762" t="str">
        <f t="shared" si="115"/>
        <v>37:3:3O</v>
      </c>
      <c r="X762" t="str">
        <f t="shared" si="116"/>
        <v>PE-Cer 37:3:3O</v>
      </c>
      <c r="Y762" t="str">
        <f t="shared" si="118"/>
        <v>PE-Cer</v>
      </c>
      <c r="Z762" t="s">
        <v>1138</v>
      </c>
      <c r="AA762" t="s">
        <v>2286</v>
      </c>
      <c r="AB762">
        <v>99431</v>
      </c>
      <c r="AC762">
        <v>79469</v>
      </c>
      <c r="AD762">
        <v>77758</v>
      </c>
      <c r="AE762">
        <v>100329</v>
      </c>
      <c r="AF762">
        <v>139985</v>
      </c>
      <c r="AG762">
        <v>79322</v>
      </c>
      <c r="AH762">
        <v>121914</v>
      </c>
      <c r="AI762">
        <v>155638</v>
      </c>
      <c r="AJ762">
        <v>132078</v>
      </c>
      <c r="AK762">
        <v>101476</v>
      </c>
      <c r="AL762">
        <v>146148</v>
      </c>
      <c r="AM762">
        <v>114045</v>
      </c>
    </row>
    <row r="763" spans="1:39" x14ac:dyDescent="0.3">
      <c r="A763" t="s">
        <v>2341</v>
      </c>
      <c r="B763" t="s">
        <v>4560</v>
      </c>
      <c r="C763" t="str">
        <f t="shared" si="110"/>
        <v>PE-Cer 12:2:2/26:6:1</v>
      </c>
      <c r="D763" t="str">
        <f t="shared" si="117"/>
        <v>12:2:2/26:6:1</v>
      </c>
      <c r="E763" t="str" cm="1">
        <f t="array" ref="E763:F763">_xlfn.TEXTSPLIT(D763,"/")</f>
        <v>12:2:2</v>
      </c>
      <c r="F763" t="str">
        <v>26:6:1</v>
      </c>
      <c r="I763" cm="1">
        <f t="array" ref="I763:K763">IF(ISBLANK(E763), "", VALUE(_xlfn.TEXTSPLIT(E763,":")))</f>
        <v>12</v>
      </c>
      <c r="J763">
        <v>2</v>
      </c>
      <c r="K763">
        <v>2</v>
      </c>
      <c r="L763" cm="1">
        <f t="array" ref="L763:N763">IF(ISBLANK(F763), "", VALUE(_xlfn.TEXTSPLIT(F763,":")))</f>
        <v>26</v>
      </c>
      <c r="M763">
        <v>6</v>
      </c>
      <c r="N763">
        <v>1</v>
      </c>
      <c r="O763" t="str" cm="1">
        <f t="array" ref="O763">IF(ISBLANK(G763), "", VALUE(_xlfn.TEXTSPLIT(G763,":")))</f>
        <v/>
      </c>
      <c r="Q763" t="str" cm="1">
        <f t="array" ref="Q763">IF(ISBLANK(H763), "", VALUE(_xlfn.TEXTSPLIT(H763,":")))</f>
        <v/>
      </c>
      <c r="S763">
        <f t="shared" si="111"/>
        <v>38</v>
      </c>
      <c r="T763">
        <f t="shared" si="112"/>
        <v>8</v>
      </c>
      <c r="U763">
        <f t="shared" si="113"/>
        <v>3</v>
      </c>
      <c r="V763" t="str">
        <f t="shared" si="114"/>
        <v>:3O</v>
      </c>
      <c r="W763" t="str">
        <f t="shared" si="115"/>
        <v>38:8:3O</v>
      </c>
      <c r="X763" t="str">
        <f t="shared" si="116"/>
        <v>PE-Cer 38:8:3O</v>
      </c>
      <c r="Y763" t="str">
        <f t="shared" si="118"/>
        <v>PE-Cer</v>
      </c>
      <c r="Z763" t="s">
        <v>1138</v>
      </c>
      <c r="AA763" t="s">
        <v>2342</v>
      </c>
      <c r="AB763">
        <v>244803</v>
      </c>
      <c r="AC763">
        <v>299549</v>
      </c>
      <c r="AD763">
        <v>274970</v>
      </c>
      <c r="AE763">
        <v>163543</v>
      </c>
      <c r="AF763">
        <v>292893</v>
      </c>
      <c r="AG763">
        <v>239879</v>
      </c>
      <c r="AH763">
        <v>231053</v>
      </c>
      <c r="AI763">
        <v>321129</v>
      </c>
      <c r="AJ763">
        <v>256811</v>
      </c>
      <c r="AK763">
        <v>238438</v>
      </c>
      <c r="AL763">
        <v>221502</v>
      </c>
      <c r="AM763">
        <v>63101</v>
      </c>
    </row>
    <row r="764" spans="1:39" x14ac:dyDescent="0.3">
      <c r="A764" t="s">
        <v>2131</v>
      </c>
      <c r="B764" t="s">
        <v>4558</v>
      </c>
      <c r="C764" t="str">
        <f t="shared" si="110"/>
        <v>PE-Cer 13:2:2/24:6:1</v>
      </c>
      <c r="D764" t="str">
        <f t="shared" si="117"/>
        <v>13:2:2/24:6:1</v>
      </c>
      <c r="E764" t="str" cm="1">
        <f t="array" ref="E764:F764">_xlfn.TEXTSPLIT(D764,"/")</f>
        <v>13:2:2</v>
      </c>
      <c r="F764" t="str">
        <v>24:6:1</v>
      </c>
      <c r="I764" cm="1">
        <f t="array" ref="I764:K764">IF(ISBLANK(E764), "", VALUE(_xlfn.TEXTSPLIT(E764,":")))</f>
        <v>13</v>
      </c>
      <c r="J764">
        <v>2</v>
      </c>
      <c r="K764">
        <v>2</v>
      </c>
      <c r="L764" cm="1">
        <f t="array" ref="L764:N764">IF(ISBLANK(F764), "", VALUE(_xlfn.TEXTSPLIT(F764,":")))</f>
        <v>24</v>
      </c>
      <c r="M764">
        <v>6</v>
      </c>
      <c r="N764">
        <v>1</v>
      </c>
      <c r="O764" t="str" cm="1">
        <f t="array" ref="O764">IF(ISBLANK(G764), "", VALUE(_xlfn.TEXTSPLIT(G764,":")))</f>
        <v/>
      </c>
      <c r="Q764" t="str" cm="1">
        <f t="array" ref="Q764">IF(ISBLANK(H764), "", VALUE(_xlfn.TEXTSPLIT(H764,":")))</f>
        <v/>
      </c>
      <c r="S764">
        <f t="shared" si="111"/>
        <v>37</v>
      </c>
      <c r="T764">
        <f t="shared" si="112"/>
        <v>8</v>
      </c>
      <c r="U764">
        <f t="shared" si="113"/>
        <v>3</v>
      </c>
      <c r="V764" t="str">
        <f t="shared" si="114"/>
        <v>:3O</v>
      </c>
      <c r="W764" t="str">
        <f t="shared" si="115"/>
        <v>37:8:3O</v>
      </c>
      <c r="X764" t="str">
        <f t="shared" si="116"/>
        <v>PE-Cer 37:8:3O</v>
      </c>
      <c r="Y764" t="str">
        <f t="shared" si="118"/>
        <v>PE-Cer</v>
      </c>
      <c r="Z764" t="s">
        <v>1138</v>
      </c>
      <c r="AA764" t="s">
        <v>2132</v>
      </c>
      <c r="AB764">
        <v>1695736</v>
      </c>
      <c r="AC764">
        <v>1695342</v>
      </c>
      <c r="AD764">
        <v>1913569</v>
      </c>
      <c r="AE764">
        <v>1020040</v>
      </c>
      <c r="AF764">
        <v>2106722</v>
      </c>
      <c r="AG764">
        <v>1816930</v>
      </c>
      <c r="AH764">
        <v>1332233</v>
      </c>
      <c r="AI764">
        <v>2391877</v>
      </c>
      <c r="AJ764">
        <v>1641749</v>
      </c>
      <c r="AK764">
        <v>1712837</v>
      </c>
      <c r="AL764">
        <v>1546140</v>
      </c>
      <c r="AM764">
        <v>819755</v>
      </c>
    </row>
    <row r="765" spans="1:39" x14ac:dyDescent="0.3">
      <c r="A765" t="s">
        <v>2341</v>
      </c>
      <c r="B765" t="s">
        <v>4560</v>
      </c>
      <c r="C765" t="str">
        <f t="shared" si="110"/>
        <v>PE-Cer 12:2:2/26:6:1</v>
      </c>
      <c r="D765" t="str">
        <f t="shared" si="117"/>
        <v>12:2:2/26:6:1</v>
      </c>
      <c r="E765" t="str" cm="1">
        <f t="array" ref="E765:F765">_xlfn.TEXTSPLIT(D765,"/")</f>
        <v>12:2:2</v>
      </c>
      <c r="F765" t="str">
        <v>26:6:1</v>
      </c>
      <c r="I765" cm="1">
        <f t="array" ref="I765:K765">IF(ISBLANK(E765), "", VALUE(_xlfn.TEXTSPLIT(E765,":")))</f>
        <v>12</v>
      </c>
      <c r="J765">
        <v>2</v>
      </c>
      <c r="K765">
        <v>2</v>
      </c>
      <c r="L765" cm="1">
        <f t="array" ref="L765:N765">IF(ISBLANK(F765), "", VALUE(_xlfn.TEXTSPLIT(F765,":")))</f>
        <v>26</v>
      </c>
      <c r="M765">
        <v>6</v>
      </c>
      <c r="N765">
        <v>1</v>
      </c>
      <c r="O765" t="str" cm="1">
        <f t="array" ref="O765">IF(ISBLANK(G765), "", VALUE(_xlfn.TEXTSPLIT(G765,":")))</f>
        <v/>
      </c>
      <c r="Q765" t="str" cm="1">
        <f t="array" ref="Q765">IF(ISBLANK(H765), "", VALUE(_xlfn.TEXTSPLIT(H765,":")))</f>
        <v/>
      </c>
      <c r="S765">
        <f t="shared" si="111"/>
        <v>38</v>
      </c>
      <c r="T765">
        <f t="shared" si="112"/>
        <v>8</v>
      </c>
      <c r="U765">
        <f t="shared" si="113"/>
        <v>3</v>
      </c>
      <c r="V765" t="str">
        <f t="shared" si="114"/>
        <v>:3O</v>
      </c>
      <c r="W765" t="str">
        <f t="shared" si="115"/>
        <v>38:8:3O</v>
      </c>
      <c r="X765" t="str">
        <f t="shared" si="116"/>
        <v>PE-Cer 38:8:3O</v>
      </c>
      <c r="Y765" t="str">
        <f t="shared" si="118"/>
        <v>PE-Cer</v>
      </c>
      <c r="Z765" t="s">
        <v>1138</v>
      </c>
      <c r="AA765" t="s">
        <v>2342</v>
      </c>
      <c r="AB765">
        <v>187008</v>
      </c>
      <c r="AC765">
        <v>142632</v>
      </c>
      <c r="AD765">
        <v>174948</v>
      </c>
      <c r="AE765">
        <v>138620</v>
      </c>
      <c r="AF765">
        <v>175195</v>
      </c>
      <c r="AG765">
        <v>186159</v>
      </c>
      <c r="AH765">
        <v>286948</v>
      </c>
      <c r="AI765">
        <v>338763</v>
      </c>
      <c r="AJ765">
        <v>275663</v>
      </c>
      <c r="AK765">
        <v>251134</v>
      </c>
      <c r="AL765">
        <v>200984</v>
      </c>
      <c r="AM765">
        <v>94275</v>
      </c>
    </row>
    <row r="766" spans="1:39" x14ac:dyDescent="0.3">
      <c r="A766" t="s">
        <v>1520</v>
      </c>
      <c r="B766" t="s">
        <v>4561</v>
      </c>
      <c r="C766" t="str">
        <f t="shared" si="110"/>
        <v>PE-Cer 13:1:2/20:3:1</v>
      </c>
      <c r="D766" t="str">
        <f t="shared" si="117"/>
        <v>13:1:2/20:3:1</v>
      </c>
      <c r="E766" t="str" cm="1">
        <f t="array" ref="E766:F766">_xlfn.TEXTSPLIT(D766,"/")</f>
        <v>13:1:2</v>
      </c>
      <c r="F766" t="str">
        <v>20:3:1</v>
      </c>
      <c r="I766" cm="1">
        <f t="array" ref="I766:K766">IF(ISBLANK(E766), "", VALUE(_xlfn.TEXTSPLIT(E766,":")))</f>
        <v>13</v>
      </c>
      <c r="J766">
        <v>1</v>
      </c>
      <c r="K766">
        <v>2</v>
      </c>
      <c r="L766" cm="1">
        <f t="array" ref="L766:N766">IF(ISBLANK(F766), "", VALUE(_xlfn.TEXTSPLIT(F766,":")))</f>
        <v>20</v>
      </c>
      <c r="M766">
        <v>3</v>
      </c>
      <c r="N766">
        <v>1</v>
      </c>
      <c r="O766" t="str" cm="1">
        <f t="array" ref="O766">IF(ISBLANK(G766), "", VALUE(_xlfn.TEXTSPLIT(G766,":")))</f>
        <v/>
      </c>
      <c r="Q766" t="str" cm="1">
        <f t="array" ref="Q766">IF(ISBLANK(H766), "", VALUE(_xlfn.TEXTSPLIT(H766,":")))</f>
        <v/>
      </c>
      <c r="S766">
        <f t="shared" si="111"/>
        <v>33</v>
      </c>
      <c r="T766">
        <f t="shared" si="112"/>
        <v>4</v>
      </c>
      <c r="U766">
        <f t="shared" si="113"/>
        <v>3</v>
      </c>
      <c r="V766" t="str">
        <f t="shared" si="114"/>
        <v>:3O</v>
      </c>
      <c r="W766" t="str">
        <f t="shared" si="115"/>
        <v>33:4:3O</v>
      </c>
      <c r="X766" t="str">
        <f t="shared" si="116"/>
        <v>PE-Cer 33:4:3O</v>
      </c>
      <c r="Y766" t="str">
        <f t="shared" si="118"/>
        <v>PE-Cer</v>
      </c>
      <c r="Z766" t="s">
        <v>1138</v>
      </c>
      <c r="AA766" t="s">
        <v>1521</v>
      </c>
      <c r="AB766">
        <v>73014</v>
      </c>
      <c r="AC766">
        <v>161900</v>
      </c>
      <c r="AD766">
        <v>127553</v>
      </c>
      <c r="AE766">
        <v>166792</v>
      </c>
      <c r="AF766">
        <v>100152</v>
      </c>
      <c r="AG766">
        <v>143498</v>
      </c>
      <c r="AH766">
        <v>150759</v>
      </c>
      <c r="AI766">
        <v>83869</v>
      </c>
      <c r="AJ766">
        <v>249333</v>
      </c>
      <c r="AK766">
        <v>137327</v>
      </c>
      <c r="AL766">
        <v>115377</v>
      </c>
      <c r="AM766">
        <v>222351</v>
      </c>
    </row>
    <row r="767" spans="1:39" x14ac:dyDescent="0.3">
      <c r="A767" t="s">
        <v>1429</v>
      </c>
      <c r="B767" t="s">
        <v>4562</v>
      </c>
      <c r="C767" t="str">
        <f t="shared" si="110"/>
        <v>PE-Cer 12:1:2/20:0:1</v>
      </c>
      <c r="D767" t="str">
        <f t="shared" si="117"/>
        <v>12:1:2/20:0:1</v>
      </c>
      <c r="E767" t="str" cm="1">
        <f t="array" ref="E767:F767">_xlfn.TEXTSPLIT(D767,"/")</f>
        <v>12:1:2</v>
      </c>
      <c r="F767" t="str">
        <v>20:0:1</v>
      </c>
      <c r="I767" cm="1">
        <f t="array" ref="I767:K767">IF(ISBLANK(E767), "", VALUE(_xlfn.TEXTSPLIT(E767,":")))</f>
        <v>12</v>
      </c>
      <c r="J767">
        <v>1</v>
      </c>
      <c r="K767">
        <v>2</v>
      </c>
      <c r="L767" cm="1">
        <f t="array" ref="L767:N767">IF(ISBLANK(F767), "", VALUE(_xlfn.TEXTSPLIT(F767,":")))</f>
        <v>20</v>
      </c>
      <c r="M767">
        <v>0</v>
      </c>
      <c r="N767">
        <v>1</v>
      </c>
      <c r="O767" t="str" cm="1">
        <f t="array" ref="O767">IF(ISBLANK(G767), "", VALUE(_xlfn.TEXTSPLIT(G767,":")))</f>
        <v/>
      </c>
      <c r="Q767" t="str" cm="1">
        <f t="array" ref="Q767">IF(ISBLANK(H767), "", VALUE(_xlfn.TEXTSPLIT(H767,":")))</f>
        <v/>
      </c>
      <c r="S767">
        <f t="shared" si="111"/>
        <v>32</v>
      </c>
      <c r="T767">
        <f t="shared" si="112"/>
        <v>1</v>
      </c>
      <c r="U767">
        <f t="shared" si="113"/>
        <v>3</v>
      </c>
      <c r="V767" t="str">
        <f t="shared" si="114"/>
        <v>:3O</v>
      </c>
      <c r="W767" t="str">
        <f t="shared" si="115"/>
        <v>32:1:3O</v>
      </c>
      <c r="X767" t="str">
        <f t="shared" si="116"/>
        <v>PE-Cer 32:1:3O</v>
      </c>
      <c r="Y767" t="str">
        <f t="shared" si="118"/>
        <v>PE-Cer</v>
      </c>
      <c r="Z767" t="s">
        <v>1138</v>
      </c>
      <c r="AA767" t="s">
        <v>1430</v>
      </c>
      <c r="AB767">
        <v>135851</v>
      </c>
      <c r="AC767">
        <v>90998</v>
      </c>
      <c r="AD767">
        <v>207506</v>
      </c>
      <c r="AE767">
        <v>139478</v>
      </c>
      <c r="AF767">
        <v>130655</v>
      </c>
      <c r="AG767">
        <v>175643</v>
      </c>
      <c r="AH767">
        <v>354951</v>
      </c>
      <c r="AI767">
        <v>261402</v>
      </c>
      <c r="AJ767">
        <v>300932</v>
      </c>
      <c r="AK767">
        <v>248811</v>
      </c>
      <c r="AL767">
        <v>242975</v>
      </c>
      <c r="AM767">
        <v>219734</v>
      </c>
    </row>
    <row r="768" spans="1:39" x14ac:dyDescent="0.3">
      <c r="A768" t="s">
        <v>1697</v>
      </c>
      <c r="B768" t="s">
        <v>4563</v>
      </c>
      <c r="C768" t="str">
        <f t="shared" si="110"/>
        <v xml:space="preserve"> </v>
      </c>
      <c r="D768" t="str">
        <f t="shared" si="117"/>
        <v/>
      </c>
      <c r="E768" t="e" cm="1">
        <f t="array" ref="E768">_xlfn.TEXTSPLIT(D768,"/")</f>
        <v>#VALUE!</v>
      </c>
      <c r="I768" t="e" cm="1">
        <f t="array" ref="I768">IF(ISBLANK(E768), "", VALUE(_xlfn.TEXTSPLIT(E768,":")))</f>
        <v>#VALUE!</v>
      </c>
      <c r="L768" t="str" cm="1">
        <f t="array" ref="L768">IF(ISBLANK(F768), "", VALUE(_xlfn.TEXTSPLIT(F768,":")))</f>
        <v/>
      </c>
      <c r="O768" t="str" cm="1">
        <f t="array" ref="O768">IF(ISBLANK(G768), "", VALUE(_xlfn.TEXTSPLIT(G768,":")))</f>
        <v/>
      </c>
      <c r="Q768" t="str" cm="1">
        <f t="array" ref="Q768">IF(ISBLANK(H768), "", VALUE(_xlfn.TEXTSPLIT(H768,":")))</f>
        <v/>
      </c>
      <c r="S768" t="e">
        <f t="shared" si="111"/>
        <v>#VALUE!</v>
      </c>
      <c r="T768">
        <f t="shared" si="112"/>
        <v>0</v>
      </c>
      <c r="U768">
        <f t="shared" si="113"/>
        <v>0</v>
      </c>
      <c r="V768" t="str">
        <f t="shared" si="114"/>
        <v>:0O</v>
      </c>
      <c r="W768" t="b">
        <f t="shared" si="115"/>
        <v>0</v>
      </c>
      <c r="X768" t="str">
        <f t="shared" si="116"/>
        <v>PE-Cer 34:1;O3|PE-Cer 17:0;O2/17:1;O</v>
      </c>
      <c r="Y768" t="str">
        <f t="shared" si="118"/>
        <v/>
      </c>
      <c r="Z768" t="s">
        <v>1138</v>
      </c>
      <c r="AA768" t="s">
        <v>208</v>
      </c>
      <c r="AB768">
        <v>5005565</v>
      </c>
      <c r="AC768">
        <v>5365427</v>
      </c>
      <c r="AD768">
        <v>5527976</v>
      </c>
      <c r="AE768">
        <v>3800739</v>
      </c>
      <c r="AF768">
        <v>4348168</v>
      </c>
      <c r="AG768">
        <v>4273679</v>
      </c>
      <c r="AH768">
        <v>3792416</v>
      </c>
      <c r="AI768">
        <v>4108321</v>
      </c>
      <c r="AJ768">
        <v>3323192</v>
      </c>
      <c r="AK768">
        <v>3181774</v>
      </c>
      <c r="AL768">
        <v>3307250</v>
      </c>
      <c r="AM768">
        <v>2895138</v>
      </c>
    </row>
    <row r="769" spans="1:39" x14ac:dyDescent="0.3">
      <c r="A769" t="s">
        <v>1586</v>
      </c>
      <c r="B769" t="s">
        <v>4564</v>
      </c>
      <c r="C769" t="str">
        <f t="shared" si="110"/>
        <v xml:space="preserve"> </v>
      </c>
      <c r="D769" t="str">
        <f t="shared" si="117"/>
        <v/>
      </c>
      <c r="E769" t="e" cm="1">
        <f t="array" ref="E769">_xlfn.TEXTSPLIT(D769,"/")</f>
        <v>#VALUE!</v>
      </c>
      <c r="I769" t="e" cm="1">
        <f t="array" ref="I769">IF(ISBLANK(E769), "", VALUE(_xlfn.TEXTSPLIT(E769,":")))</f>
        <v>#VALUE!</v>
      </c>
      <c r="L769" t="str" cm="1">
        <f t="array" ref="L769">IF(ISBLANK(F769), "", VALUE(_xlfn.TEXTSPLIT(F769,":")))</f>
        <v/>
      </c>
      <c r="O769" t="str" cm="1">
        <f t="array" ref="O769">IF(ISBLANK(G769), "", VALUE(_xlfn.TEXTSPLIT(G769,":")))</f>
        <v/>
      </c>
      <c r="Q769" t="str" cm="1">
        <f t="array" ref="Q769">IF(ISBLANK(H769), "", VALUE(_xlfn.TEXTSPLIT(H769,":")))</f>
        <v/>
      </c>
      <c r="S769" t="e">
        <f t="shared" si="111"/>
        <v>#VALUE!</v>
      </c>
      <c r="T769">
        <f t="shared" si="112"/>
        <v>0</v>
      </c>
      <c r="U769">
        <f t="shared" si="113"/>
        <v>0</v>
      </c>
      <c r="V769" t="str">
        <f t="shared" si="114"/>
        <v>:0O</v>
      </c>
      <c r="W769" t="b">
        <f t="shared" si="115"/>
        <v>0</v>
      </c>
      <c r="X769" t="str">
        <f t="shared" si="116"/>
        <v>PE-Cer 33:0;O3|PE-Cer 17:0;O2/16:0;O</v>
      </c>
      <c r="Y769" t="str">
        <f t="shared" si="118"/>
        <v/>
      </c>
      <c r="Z769" t="s">
        <v>1138</v>
      </c>
      <c r="AA769" t="s">
        <v>1587</v>
      </c>
      <c r="AB769">
        <v>836063173</v>
      </c>
      <c r="AC769">
        <v>1044935724</v>
      </c>
      <c r="AD769">
        <v>1003548074</v>
      </c>
      <c r="AE769">
        <v>803703948</v>
      </c>
      <c r="AF769">
        <v>869183427</v>
      </c>
      <c r="AG769">
        <v>872598722</v>
      </c>
      <c r="AH769">
        <v>1071915865</v>
      </c>
      <c r="AI769">
        <v>1177495933</v>
      </c>
      <c r="AJ769">
        <v>994533063</v>
      </c>
      <c r="AK769">
        <v>965970897</v>
      </c>
      <c r="AL769">
        <v>1057057796</v>
      </c>
      <c r="AM769">
        <v>991542205</v>
      </c>
    </row>
    <row r="770" spans="1:39" x14ac:dyDescent="0.3">
      <c r="A770" t="s">
        <v>1702</v>
      </c>
      <c r="B770" t="s">
        <v>4565</v>
      </c>
      <c r="C770" t="str">
        <f t="shared" si="110"/>
        <v>PE-Cer 12:1:2/22:0:1</v>
      </c>
      <c r="D770" t="str">
        <f t="shared" si="117"/>
        <v>12:1:2/22:0:1</v>
      </c>
      <c r="E770" t="str" cm="1">
        <f t="array" ref="E770:F770">_xlfn.TEXTSPLIT(D770,"/")</f>
        <v>12:1:2</v>
      </c>
      <c r="F770" t="str">
        <v>22:0:1</v>
      </c>
      <c r="I770" cm="1">
        <f t="array" ref="I770:K770">IF(ISBLANK(E770), "", VALUE(_xlfn.TEXTSPLIT(E770,":")))</f>
        <v>12</v>
      </c>
      <c r="J770">
        <v>1</v>
      </c>
      <c r="K770">
        <v>2</v>
      </c>
      <c r="L770" cm="1">
        <f t="array" ref="L770:N770">IF(ISBLANK(F770), "", VALUE(_xlfn.TEXTSPLIT(F770,":")))</f>
        <v>22</v>
      </c>
      <c r="M770">
        <v>0</v>
      </c>
      <c r="N770">
        <v>1</v>
      </c>
      <c r="O770" t="str" cm="1">
        <f t="array" ref="O770">IF(ISBLANK(G770), "", VALUE(_xlfn.TEXTSPLIT(G770,":")))</f>
        <v/>
      </c>
      <c r="Q770" t="str" cm="1">
        <f t="array" ref="Q770">IF(ISBLANK(H770), "", VALUE(_xlfn.TEXTSPLIT(H770,":")))</f>
        <v/>
      </c>
      <c r="S770">
        <f t="shared" si="111"/>
        <v>34</v>
      </c>
      <c r="T770">
        <f t="shared" si="112"/>
        <v>1</v>
      </c>
      <c r="U770">
        <f t="shared" si="113"/>
        <v>3</v>
      </c>
      <c r="V770" t="str">
        <f t="shared" si="114"/>
        <v>:3O</v>
      </c>
      <c r="W770" t="str">
        <f t="shared" si="115"/>
        <v>34:1:3O</v>
      </c>
      <c r="X770" t="str">
        <f t="shared" si="116"/>
        <v>PE-Cer 34:1:3O</v>
      </c>
      <c r="Y770" t="str">
        <f t="shared" si="118"/>
        <v>PE-Cer</v>
      </c>
      <c r="Z770" t="s">
        <v>1138</v>
      </c>
      <c r="AA770" t="s">
        <v>208</v>
      </c>
      <c r="AB770">
        <v>798609</v>
      </c>
      <c r="AC770">
        <v>971095</v>
      </c>
      <c r="AD770">
        <v>929151</v>
      </c>
      <c r="AE770">
        <v>799868</v>
      </c>
      <c r="AF770">
        <v>762259</v>
      </c>
      <c r="AG770">
        <v>854020</v>
      </c>
      <c r="AH770">
        <v>1412810</v>
      </c>
      <c r="AI770">
        <v>1411324</v>
      </c>
      <c r="AJ770">
        <v>1309952</v>
      </c>
      <c r="AK770">
        <v>879890</v>
      </c>
      <c r="AL770">
        <v>1028969</v>
      </c>
      <c r="AM770">
        <v>1086565</v>
      </c>
    </row>
    <row r="771" spans="1:39" x14ac:dyDescent="0.3">
      <c r="A771" t="s">
        <v>1702</v>
      </c>
      <c r="B771" t="s">
        <v>4565</v>
      </c>
      <c r="C771" t="str">
        <f t="shared" si="110"/>
        <v>PE-Cer 12:1:2/22:0:1</v>
      </c>
      <c r="D771" t="str">
        <f t="shared" si="117"/>
        <v>12:1:2/22:0:1</v>
      </c>
      <c r="E771" t="str" cm="1">
        <f t="array" ref="E771:F771">_xlfn.TEXTSPLIT(D771,"/")</f>
        <v>12:1:2</v>
      </c>
      <c r="F771" t="str">
        <v>22:0:1</v>
      </c>
      <c r="I771" cm="1">
        <f t="array" ref="I771:K771">IF(ISBLANK(E771), "", VALUE(_xlfn.TEXTSPLIT(E771,":")))</f>
        <v>12</v>
      </c>
      <c r="J771">
        <v>1</v>
      </c>
      <c r="K771">
        <v>2</v>
      </c>
      <c r="L771" cm="1">
        <f t="array" ref="L771:N771">IF(ISBLANK(F771), "", VALUE(_xlfn.TEXTSPLIT(F771,":")))</f>
        <v>22</v>
      </c>
      <c r="M771">
        <v>0</v>
      </c>
      <c r="N771">
        <v>1</v>
      </c>
      <c r="O771" t="str" cm="1">
        <f t="array" ref="O771">IF(ISBLANK(G771), "", VALUE(_xlfn.TEXTSPLIT(G771,":")))</f>
        <v/>
      </c>
      <c r="Q771" t="str" cm="1">
        <f t="array" ref="Q771">IF(ISBLANK(H771), "", VALUE(_xlfn.TEXTSPLIT(H771,":")))</f>
        <v/>
      </c>
      <c r="S771">
        <f t="shared" si="111"/>
        <v>34</v>
      </c>
      <c r="T771">
        <f t="shared" si="112"/>
        <v>1</v>
      </c>
      <c r="U771">
        <f t="shared" si="113"/>
        <v>3</v>
      </c>
      <c r="V771" t="str">
        <f t="shared" si="114"/>
        <v>:3O</v>
      </c>
      <c r="W771" t="str">
        <f t="shared" si="115"/>
        <v>34:1:3O</v>
      </c>
      <c r="X771" t="str">
        <f t="shared" si="116"/>
        <v>PE-Cer 34:1:3O</v>
      </c>
      <c r="Y771" t="str">
        <f t="shared" si="118"/>
        <v>PE-Cer</v>
      </c>
      <c r="Z771" t="s">
        <v>1138</v>
      </c>
      <c r="AA771" t="s">
        <v>208</v>
      </c>
      <c r="AB771">
        <v>1528715</v>
      </c>
      <c r="AC771">
        <v>1594150</v>
      </c>
      <c r="AD771">
        <v>1499520</v>
      </c>
      <c r="AE771">
        <v>1191115</v>
      </c>
      <c r="AF771">
        <v>1401436</v>
      </c>
      <c r="AG771">
        <v>1310491</v>
      </c>
      <c r="AH771">
        <v>2043063</v>
      </c>
      <c r="AI771">
        <v>2101640</v>
      </c>
      <c r="AJ771">
        <v>2315318</v>
      </c>
      <c r="AK771">
        <v>1732854</v>
      </c>
      <c r="AL771">
        <v>1765779</v>
      </c>
      <c r="AM771">
        <v>1823020</v>
      </c>
    </row>
    <row r="772" spans="1:39" x14ac:dyDescent="0.3">
      <c r="A772" t="s">
        <v>1921</v>
      </c>
      <c r="B772" t="s">
        <v>4543</v>
      </c>
      <c r="C772" t="str">
        <f t="shared" si="110"/>
        <v xml:space="preserve"> </v>
      </c>
      <c r="D772" t="str">
        <f t="shared" si="117"/>
        <v/>
      </c>
      <c r="E772" t="e" cm="1">
        <f t="array" ref="E772">_xlfn.TEXTSPLIT(D772,"/")</f>
        <v>#VALUE!</v>
      </c>
      <c r="I772" t="e" cm="1">
        <f t="array" ref="I772">IF(ISBLANK(E772), "", VALUE(_xlfn.TEXTSPLIT(E772,":")))</f>
        <v>#VALUE!</v>
      </c>
      <c r="L772" t="str" cm="1">
        <f t="array" ref="L772">IF(ISBLANK(F772), "", VALUE(_xlfn.TEXTSPLIT(F772,":")))</f>
        <v/>
      </c>
      <c r="O772" t="str" cm="1">
        <f t="array" ref="O772">IF(ISBLANK(G772), "", VALUE(_xlfn.TEXTSPLIT(G772,":")))</f>
        <v/>
      </c>
      <c r="Q772" t="str" cm="1">
        <f t="array" ref="Q772">IF(ISBLANK(H772), "", VALUE(_xlfn.TEXTSPLIT(H772,":")))</f>
        <v/>
      </c>
      <c r="S772" t="e">
        <f t="shared" si="111"/>
        <v>#VALUE!</v>
      </c>
      <c r="T772">
        <f t="shared" si="112"/>
        <v>0</v>
      </c>
      <c r="U772">
        <f t="shared" si="113"/>
        <v>0</v>
      </c>
      <c r="V772" t="str">
        <f t="shared" si="114"/>
        <v>:0O</v>
      </c>
      <c r="W772" t="b">
        <f t="shared" si="115"/>
        <v>0</v>
      </c>
      <c r="X772" t="str">
        <f t="shared" si="116"/>
        <v>PE-Cer 35:1;O3</v>
      </c>
      <c r="Y772" t="str">
        <f t="shared" si="118"/>
        <v/>
      </c>
      <c r="Z772" t="s">
        <v>1138</v>
      </c>
      <c r="AA772" t="s">
        <v>217</v>
      </c>
      <c r="AB772">
        <v>1901001</v>
      </c>
      <c r="AC772">
        <v>2082469</v>
      </c>
      <c r="AD772">
        <v>2186092</v>
      </c>
      <c r="AE772">
        <v>1628031</v>
      </c>
      <c r="AF772">
        <v>1920881</v>
      </c>
      <c r="AG772">
        <v>1746653</v>
      </c>
      <c r="AH772">
        <v>2982360</v>
      </c>
      <c r="AI772">
        <v>3058751</v>
      </c>
      <c r="AJ772">
        <v>3039401</v>
      </c>
      <c r="AK772">
        <v>2227193</v>
      </c>
      <c r="AL772">
        <v>2154224</v>
      </c>
      <c r="AM772">
        <v>2044963</v>
      </c>
    </row>
    <row r="773" spans="1:39" x14ac:dyDescent="0.3">
      <c r="A773" t="s">
        <v>1345</v>
      </c>
      <c r="B773" t="s">
        <v>4544</v>
      </c>
      <c r="C773" t="str">
        <f t="shared" si="110"/>
        <v xml:space="preserve"> </v>
      </c>
      <c r="D773" t="str">
        <f t="shared" si="117"/>
        <v/>
      </c>
      <c r="E773" t="e" cm="1">
        <f t="array" ref="E773">_xlfn.TEXTSPLIT(D773,"/")</f>
        <v>#VALUE!</v>
      </c>
      <c r="I773" t="e" cm="1">
        <f t="array" ref="I773">IF(ISBLANK(E773), "", VALUE(_xlfn.TEXTSPLIT(E773,":")))</f>
        <v>#VALUE!</v>
      </c>
      <c r="L773" t="str" cm="1">
        <f t="array" ref="L773">IF(ISBLANK(F773), "", VALUE(_xlfn.TEXTSPLIT(F773,":")))</f>
        <v/>
      </c>
      <c r="O773" t="str" cm="1">
        <f t="array" ref="O773">IF(ISBLANK(G773), "", VALUE(_xlfn.TEXTSPLIT(G773,":")))</f>
        <v/>
      </c>
      <c r="Q773" t="str" cm="1">
        <f t="array" ref="Q773">IF(ISBLANK(H773), "", VALUE(_xlfn.TEXTSPLIT(H773,":")))</f>
        <v/>
      </c>
      <c r="S773" t="e">
        <f t="shared" si="111"/>
        <v>#VALUE!</v>
      </c>
      <c r="T773">
        <f t="shared" si="112"/>
        <v>0</v>
      </c>
      <c r="U773">
        <f t="shared" si="113"/>
        <v>0</v>
      </c>
      <c r="V773" t="str">
        <f t="shared" si="114"/>
        <v>:0O</v>
      </c>
      <c r="W773" t="b">
        <f t="shared" si="115"/>
        <v>0</v>
      </c>
      <c r="X773" t="str">
        <f t="shared" si="116"/>
        <v>PE-Cer 31:0;O3</v>
      </c>
      <c r="Y773" t="str">
        <f t="shared" si="118"/>
        <v/>
      </c>
      <c r="Z773" t="s">
        <v>1138</v>
      </c>
      <c r="AA773" t="s">
        <v>177</v>
      </c>
      <c r="AB773">
        <v>1941149</v>
      </c>
      <c r="AC773">
        <v>2431068</v>
      </c>
      <c r="AD773">
        <v>2546750</v>
      </c>
      <c r="AE773">
        <v>2394020</v>
      </c>
      <c r="AF773">
        <v>2677423</v>
      </c>
      <c r="AG773">
        <v>2594093</v>
      </c>
      <c r="AH773">
        <v>3080269</v>
      </c>
      <c r="AI773">
        <v>2996054</v>
      </c>
      <c r="AJ773">
        <v>2923328</v>
      </c>
      <c r="AK773">
        <v>3434965</v>
      </c>
      <c r="AL773">
        <v>3749920</v>
      </c>
      <c r="AM773">
        <v>3603199</v>
      </c>
    </row>
    <row r="774" spans="1:39" x14ac:dyDescent="0.3">
      <c r="A774" t="s">
        <v>1553</v>
      </c>
      <c r="B774" t="s">
        <v>4545</v>
      </c>
      <c r="C774" t="str">
        <f t="shared" si="110"/>
        <v xml:space="preserve"> </v>
      </c>
      <c r="D774" t="str">
        <f t="shared" si="117"/>
        <v/>
      </c>
      <c r="E774" t="e" cm="1">
        <f t="array" ref="E774">_xlfn.TEXTSPLIT(D774,"/")</f>
        <v>#VALUE!</v>
      </c>
      <c r="I774" t="e" cm="1">
        <f t="array" ref="I774">IF(ISBLANK(E774), "", VALUE(_xlfn.TEXTSPLIT(E774,":")))</f>
        <v>#VALUE!</v>
      </c>
      <c r="L774" t="str" cm="1">
        <f t="array" ref="L774">IF(ISBLANK(F774), "", VALUE(_xlfn.TEXTSPLIT(F774,":")))</f>
        <v/>
      </c>
      <c r="O774" t="str" cm="1">
        <f t="array" ref="O774">IF(ISBLANK(G774), "", VALUE(_xlfn.TEXTSPLIT(G774,":")))</f>
        <v/>
      </c>
      <c r="Q774" t="str" cm="1">
        <f t="array" ref="Q774">IF(ISBLANK(H774), "", VALUE(_xlfn.TEXTSPLIT(H774,":")))</f>
        <v/>
      </c>
      <c r="S774" t="e">
        <f t="shared" si="111"/>
        <v>#VALUE!</v>
      </c>
      <c r="T774">
        <f t="shared" si="112"/>
        <v>0</v>
      </c>
      <c r="U774">
        <f t="shared" si="113"/>
        <v>0</v>
      </c>
      <c r="V774" t="str">
        <f t="shared" si="114"/>
        <v>:0O</v>
      </c>
      <c r="W774" t="b">
        <f t="shared" si="115"/>
        <v>0</v>
      </c>
      <c r="X774" t="str">
        <f t="shared" si="116"/>
        <v>PE-Cer 33:1;O3</v>
      </c>
      <c r="Y774" t="str">
        <f t="shared" si="118"/>
        <v/>
      </c>
      <c r="Z774" t="s">
        <v>1138</v>
      </c>
      <c r="AA774" t="s">
        <v>1554</v>
      </c>
      <c r="AB774">
        <v>2545317</v>
      </c>
      <c r="AC774">
        <v>2761208</v>
      </c>
      <c r="AD774">
        <v>3642744</v>
      </c>
      <c r="AE774">
        <v>2268584</v>
      </c>
      <c r="AF774">
        <v>2386132</v>
      </c>
      <c r="AG774">
        <v>2620281</v>
      </c>
      <c r="AH774">
        <v>5197695</v>
      </c>
      <c r="AI774">
        <v>4868175</v>
      </c>
      <c r="AJ774">
        <v>4611598</v>
      </c>
      <c r="AK774">
        <v>3471837</v>
      </c>
      <c r="AL774">
        <v>3249405</v>
      </c>
      <c r="AM774">
        <v>3386025</v>
      </c>
    </row>
    <row r="775" spans="1:39" x14ac:dyDescent="0.3">
      <c r="A775" t="s">
        <v>1702</v>
      </c>
      <c r="B775" t="s">
        <v>4565</v>
      </c>
      <c r="C775" t="str">
        <f t="shared" si="110"/>
        <v>PE-Cer 12:1:2/22:0:1</v>
      </c>
      <c r="D775" t="str">
        <f t="shared" si="117"/>
        <v>12:1:2/22:0:1</v>
      </c>
      <c r="E775" t="str" cm="1">
        <f t="array" ref="E775:F775">_xlfn.TEXTSPLIT(D775,"/")</f>
        <v>12:1:2</v>
      </c>
      <c r="F775" t="str">
        <v>22:0:1</v>
      </c>
      <c r="I775" cm="1">
        <f t="array" ref="I775:K775">IF(ISBLANK(E775), "", VALUE(_xlfn.TEXTSPLIT(E775,":")))</f>
        <v>12</v>
      </c>
      <c r="J775">
        <v>1</v>
      </c>
      <c r="K775">
        <v>2</v>
      </c>
      <c r="L775" cm="1">
        <f t="array" ref="L775:N775">IF(ISBLANK(F775), "", VALUE(_xlfn.TEXTSPLIT(F775,":")))</f>
        <v>22</v>
      </c>
      <c r="M775">
        <v>0</v>
      </c>
      <c r="N775">
        <v>1</v>
      </c>
      <c r="O775" t="str" cm="1">
        <f t="array" ref="O775">IF(ISBLANK(G775), "", VALUE(_xlfn.TEXTSPLIT(G775,":")))</f>
        <v/>
      </c>
      <c r="Q775" t="str" cm="1">
        <f t="array" ref="Q775">IF(ISBLANK(H775), "", VALUE(_xlfn.TEXTSPLIT(H775,":")))</f>
        <v/>
      </c>
      <c r="S775">
        <f t="shared" si="111"/>
        <v>34</v>
      </c>
      <c r="T775">
        <f t="shared" si="112"/>
        <v>1</v>
      </c>
      <c r="U775">
        <f t="shared" si="113"/>
        <v>3</v>
      </c>
      <c r="V775" t="str">
        <f t="shared" si="114"/>
        <v>:3O</v>
      </c>
      <c r="W775" t="str">
        <f t="shared" si="115"/>
        <v>34:1:3O</v>
      </c>
      <c r="X775" t="str">
        <f t="shared" si="116"/>
        <v>PE-Cer 34:1:3O</v>
      </c>
      <c r="Y775" t="str">
        <f t="shared" si="118"/>
        <v>PE-Cer</v>
      </c>
      <c r="Z775" t="s">
        <v>1138</v>
      </c>
      <c r="AA775" t="s">
        <v>208</v>
      </c>
      <c r="AB775">
        <v>1012276</v>
      </c>
      <c r="AC775">
        <v>1636995</v>
      </c>
      <c r="AD775">
        <v>1835551</v>
      </c>
      <c r="AE775">
        <v>849691</v>
      </c>
      <c r="AF775">
        <v>1009330</v>
      </c>
      <c r="AG775">
        <v>815179</v>
      </c>
      <c r="AH775">
        <v>1148063</v>
      </c>
      <c r="AI775">
        <v>1733234</v>
      </c>
      <c r="AJ775">
        <v>1199454</v>
      </c>
      <c r="AK775">
        <v>1164500</v>
      </c>
      <c r="AL775">
        <v>1394437</v>
      </c>
      <c r="AM775">
        <v>1024499</v>
      </c>
    </row>
    <row r="776" spans="1:39" x14ac:dyDescent="0.3">
      <c r="A776" t="s">
        <v>2386</v>
      </c>
      <c r="B776" t="s">
        <v>4566</v>
      </c>
      <c r="C776" t="str">
        <f t="shared" si="110"/>
        <v>PE-Cer 12:0:2/25:0:1</v>
      </c>
      <c r="D776" t="str">
        <f t="shared" si="117"/>
        <v>12:0:2/25:0:1</v>
      </c>
      <c r="E776" t="str" cm="1">
        <f t="array" ref="E776:F776">_xlfn.TEXTSPLIT(D776,"/")</f>
        <v>12:0:2</v>
      </c>
      <c r="F776" t="str">
        <v>25:0:1</v>
      </c>
      <c r="I776" cm="1">
        <f t="array" ref="I776:K776">IF(ISBLANK(E776), "", VALUE(_xlfn.TEXTSPLIT(E776,":")))</f>
        <v>12</v>
      </c>
      <c r="J776">
        <v>0</v>
      </c>
      <c r="K776">
        <v>2</v>
      </c>
      <c r="L776" cm="1">
        <f t="array" ref="L776:N776">IF(ISBLANK(F776), "", VALUE(_xlfn.TEXTSPLIT(F776,":")))</f>
        <v>25</v>
      </c>
      <c r="M776">
        <v>0</v>
      </c>
      <c r="N776">
        <v>1</v>
      </c>
      <c r="O776" t="str" cm="1">
        <f t="array" ref="O776">IF(ISBLANK(G776), "", VALUE(_xlfn.TEXTSPLIT(G776,":")))</f>
        <v/>
      </c>
      <c r="Q776" t="str" cm="1">
        <f t="array" ref="Q776">IF(ISBLANK(H776), "", VALUE(_xlfn.TEXTSPLIT(H776,":")))</f>
        <v/>
      </c>
      <c r="S776">
        <f t="shared" si="111"/>
        <v>37</v>
      </c>
      <c r="T776">
        <f t="shared" si="112"/>
        <v>0</v>
      </c>
      <c r="U776">
        <f t="shared" si="113"/>
        <v>3</v>
      </c>
      <c r="V776" t="str">
        <f t="shared" si="114"/>
        <v>:3O</v>
      </c>
      <c r="W776" t="str">
        <f t="shared" si="115"/>
        <v>37:0:3O</v>
      </c>
      <c r="X776" t="str">
        <f t="shared" si="116"/>
        <v>PE-Cer 37:0:3O</v>
      </c>
      <c r="Y776" t="str">
        <f t="shared" si="118"/>
        <v>PE-Cer</v>
      </c>
      <c r="Z776" t="s">
        <v>1138</v>
      </c>
      <c r="AA776" t="s">
        <v>241</v>
      </c>
      <c r="AB776">
        <v>229285</v>
      </c>
      <c r="AC776">
        <v>286679</v>
      </c>
      <c r="AD776">
        <v>334540</v>
      </c>
      <c r="AE776">
        <v>150003</v>
      </c>
      <c r="AF776">
        <v>190853</v>
      </c>
      <c r="AG776">
        <v>151173</v>
      </c>
      <c r="AH776">
        <v>167860</v>
      </c>
      <c r="AI776">
        <v>228280</v>
      </c>
      <c r="AJ776">
        <v>137439</v>
      </c>
      <c r="AK776">
        <v>83255</v>
      </c>
      <c r="AL776">
        <v>90486</v>
      </c>
      <c r="AM776">
        <v>95032</v>
      </c>
    </row>
    <row r="777" spans="1:39" x14ac:dyDescent="0.3">
      <c r="A777" t="s">
        <v>1746</v>
      </c>
      <c r="B777" t="s">
        <v>4567</v>
      </c>
      <c r="C777" t="str">
        <f t="shared" si="110"/>
        <v xml:space="preserve"> </v>
      </c>
      <c r="D777" t="str">
        <f t="shared" si="117"/>
        <v/>
      </c>
      <c r="E777" t="e" cm="1">
        <f t="array" ref="E777">_xlfn.TEXTSPLIT(D777,"/")</f>
        <v>#VALUE!</v>
      </c>
      <c r="I777" t="e" cm="1">
        <f t="array" ref="I777">IF(ISBLANK(E777), "", VALUE(_xlfn.TEXTSPLIT(E777,":")))</f>
        <v>#VALUE!</v>
      </c>
      <c r="L777" t="str" cm="1">
        <f t="array" ref="L777">IF(ISBLANK(F777), "", VALUE(_xlfn.TEXTSPLIT(F777,":")))</f>
        <v/>
      </c>
      <c r="O777" t="str" cm="1">
        <f t="array" ref="O777">IF(ISBLANK(G777), "", VALUE(_xlfn.TEXTSPLIT(G777,":")))</f>
        <v/>
      </c>
      <c r="Q777" t="str" cm="1">
        <f t="array" ref="Q777">IF(ISBLANK(H777), "", VALUE(_xlfn.TEXTSPLIT(H777,":")))</f>
        <v/>
      </c>
      <c r="S777" t="e">
        <f t="shared" si="111"/>
        <v>#VALUE!</v>
      </c>
      <c r="T777">
        <f t="shared" si="112"/>
        <v>0</v>
      </c>
      <c r="U777">
        <f t="shared" si="113"/>
        <v>0</v>
      </c>
      <c r="V777" t="str">
        <f t="shared" si="114"/>
        <v>:0O</v>
      </c>
      <c r="W777" t="b">
        <f t="shared" si="115"/>
        <v>0</v>
      </c>
      <c r="X777" t="str">
        <f t="shared" si="116"/>
        <v>PE-Cer 34:0;O3|PE-Cer 18:0;O2/16:0;O</v>
      </c>
      <c r="Y777" t="str">
        <f t="shared" si="118"/>
        <v/>
      </c>
      <c r="Z777" t="s">
        <v>1138</v>
      </c>
      <c r="AA777" t="s">
        <v>1747</v>
      </c>
      <c r="AB777">
        <v>89404071</v>
      </c>
      <c r="AC777">
        <v>100611515</v>
      </c>
      <c r="AD777">
        <v>109157707</v>
      </c>
      <c r="AE777">
        <v>86778153</v>
      </c>
      <c r="AF777">
        <v>89442544</v>
      </c>
      <c r="AG777">
        <v>83200615</v>
      </c>
      <c r="AH777">
        <v>119024675</v>
      </c>
      <c r="AI777">
        <v>119974855</v>
      </c>
      <c r="AJ777">
        <v>110848222</v>
      </c>
      <c r="AK777">
        <v>100113839</v>
      </c>
      <c r="AL777">
        <v>112800296</v>
      </c>
      <c r="AM777">
        <v>111853092</v>
      </c>
    </row>
    <row r="778" spans="1:39" x14ac:dyDescent="0.3">
      <c r="A778" t="s">
        <v>1921</v>
      </c>
      <c r="B778" t="s">
        <v>4543</v>
      </c>
      <c r="C778" t="str">
        <f t="shared" si="110"/>
        <v xml:space="preserve"> </v>
      </c>
      <c r="D778" t="str">
        <f t="shared" si="117"/>
        <v/>
      </c>
      <c r="E778" t="e" cm="1">
        <f t="array" ref="E778">_xlfn.TEXTSPLIT(D778,"/")</f>
        <v>#VALUE!</v>
      </c>
      <c r="I778" t="e" cm="1">
        <f t="array" ref="I778">IF(ISBLANK(E778), "", VALUE(_xlfn.TEXTSPLIT(E778,":")))</f>
        <v>#VALUE!</v>
      </c>
      <c r="L778" t="str" cm="1">
        <f t="array" ref="L778">IF(ISBLANK(F778), "", VALUE(_xlfn.TEXTSPLIT(F778,":")))</f>
        <v/>
      </c>
      <c r="O778" t="str" cm="1">
        <f t="array" ref="O778">IF(ISBLANK(G778), "", VALUE(_xlfn.TEXTSPLIT(G778,":")))</f>
        <v/>
      </c>
      <c r="Q778" t="str" cm="1">
        <f t="array" ref="Q778">IF(ISBLANK(H778), "", VALUE(_xlfn.TEXTSPLIT(H778,":")))</f>
        <v/>
      </c>
      <c r="S778" t="e">
        <f t="shared" si="111"/>
        <v>#VALUE!</v>
      </c>
      <c r="T778">
        <f t="shared" si="112"/>
        <v>0</v>
      </c>
      <c r="U778">
        <f t="shared" si="113"/>
        <v>0</v>
      </c>
      <c r="V778" t="str">
        <f t="shared" si="114"/>
        <v>:0O</v>
      </c>
      <c r="W778" t="b">
        <f t="shared" si="115"/>
        <v>0</v>
      </c>
      <c r="X778" t="str">
        <f t="shared" si="116"/>
        <v>PE-Cer 35:1;O3</v>
      </c>
      <c r="Y778" t="str">
        <f t="shared" si="118"/>
        <v/>
      </c>
      <c r="Z778" t="s">
        <v>1138</v>
      </c>
      <c r="AA778" t="s">
        <v>217</v>
      </c>
      <c r="AB778">
        <v>3941069</v>
      </c>
      <c r="AC778">
        <v>4913287</v>
      </c>
      <c r="AD778">
        <v>4428944</v>
      </c>
      <c r="AE778">
        <v>3028379</v>
      </c>
      <c r="AF778">
        <v>2839255</v>
      </c>
      <c r="AG778">
        <v>3211223</v>
      </c>
      <c r="AH778">
        <v>6036710</v>
      </c>
      <c r="AI778">
        <v>5404497</v>
      </c>
      <c r="AJ778">
        <v>5545585</v>
      </c>
      <c r="AK778">
        <v>4052665</v>
      </c>
      <c r="AL778">
        <v>4683006</v>
      </c>
      <c r="AM778">
        <v>4482193</v>
      </c>
    </row>
    <row r="779" spans="1:39" x14ac:dyDescent="0.3">
      <c r="A779" t="s">
        <v>1350</v>
      </c>
      <c r="B779" t="s">
        <v>4568</v>
      </c>
      <c r="C779" t="str">
        <f t="shared" si="110"/>
        <v xml:space="preserve"> </v>
      </c>
      <c r="D779" t="str">
        <f t="shared" si="117"/>
        <v/>
      </c>
      <c r="E779" t="e" cm="1">
        <f t="array" ref="E779">_xlfn.TEXTSPLIT(D779,"/")</f>
        <v>#VALUE!</v>
      </c>
      <c r="I779" t="e" cm="1">
        <f t="array" ref="I779">IF(ISBLANK(E779), "", VALUE(_xlfn.TEXTSPLIT(E779,":")))</f>
        <v>#VALUE!</v>
      </c>
      <c r="L779" t="str" cm="1">
        <f t="array" ref="L779">IF(ISBLANK(F779), "", VALUE(_xlfn.TEXTSPLIT(F779,":")))</f>
        <v/>
      </c>
      <c r="O779" t="str" cm="1">
        <f t="array" ref="O779">IF(ISBLANK(G779), "", VALUE(_xlfn.TEXTSPLIT(G779,":")))</f>
        <v/>
      </c>
      <c r="Q779" t="str" cm="1">
        <f t="array" ref="Q779">IF(ISBLANK(H779), "", VALUE(_xlfn.TEXTSPLIT(H779,":")))</f>
        <v/>
      </c>
      <c r="S779" t="e">
        <f t="shared" si="111"/>
        <v>#VALUE!</v>
      </c>
      <c r="T779">
        <f t="shared" si="112"/>
        <v>0</v>
      </c>
      <c r="U779">
        <f t="shared" si="113"/>
        <v>0</v>
      </c>
      <c r="V779" t="str">
        <f t="shared" si="114"/>
        <v>:0O</v>
      </c>
      <c r="W779" t="b">
        <f t="shared" si="115"/>
        <v>0</v>
      </c>
      <c r="X779" t="str">
        <f t="shared" si="116"/>
        <v>PE-Cer 31:0;O3|PE-Cer 13:0;O2/18:0;O</v>
      </c>
      <c r="Y779" t="str">
        <f t="shared" si="118"/>
        <v/>
      </c>
      <c r="Z779" t="s">
        <v>1138</v>
      </c>
      <c r="AA779" t="s">
        <v>177</v>
      </c>
      <c r="AB779">
        <v>4942149</v>
      </c>
      <c r="AC779">
        <v>5863853</v>
      </c>
      <c r="AD779">
        <v>6307583</v>
      </c>
      <c r="AE779">
        <v>4538806</v>
      </c>
      <c r="AF779">
        <v>5054642</v>
      </c>
      <c r="AG779">
        <v>4944507</v>
      </c>
      <c r="AH779">
        <v>5733556</v>
      </c>
      <c r="AI779">
        <v>6442768</v>
      </c>
      <c r="AJ779">
        <v>5803911</v>
      </c>
      <c r="AK779">
        <v>5822083</v>
      </c>
      <c r="AL779">
        <v>6738977</v>
      </c>
      <c r="AM779">
        <v>6043517</v>
      </c>
    </row>
    <row r="780" spans="1:39" x14ac:dyDescent="0.3">
      <c r="A780" t="s">
        <v>2386</v>
      </c>
      <c r="B780" t="s">
        <v>4566</v>
      </c>
      <c r="C780" t="str">
        <f t="shared" si="110"/>
        <v>PE-Cer 12:0:2/25:0:1</v>
      </c>
      <c r="D780" t="str">
        <f t="shared" si="117"/>
        <v>12:0:2/25:0:1</v>
      </c>
      <c r="E780" t="str" cm="1">
        <f t="array" ref="E780:F780">_xlfn.TEXTSPLIT(D780,"/")</f>
        <v>12:0:2</v>
      </c>
      <c r="F780" t="str">
        <v>25:0:1</v>
      </c>
      <c r="I780" cm="1">
        <f t="array" ref="I780:K780">IF(ISBLANK(E780), "", VALUE(_xlfn.TEXTSPLIT(E780,":")))</f>
        <v>12</v>
      </c>
      <c r="J780">
        <v>0</v>
      </c>
      <c r="K780">
        <v>2</v>
      </c>
      <c r="L780" cm="1">
        <f t="array" ref="L780:N780">IF(ISBLANK(F780), "", VALUE(_xlfn.TEXTSPLIT(F780,":")))</f>
        <v>25</v>
      </c>
      <c r="M780">
        <v>0</v>
      </c>
      <c r="N780">
        <v>1</v>
      </c>
      <c r="O780" t="str" cm="1">
        <f t="array" ref="O780">IF(ISBLANK(G780), "", VALUE(_xlfn.TEXTSPLIT(G780,":")))</f>
        <v/>
      </c>
      <c r="Q780" t="str" cm="1">
        <f t="array" ref="Q780">IF(ISBLANK(H780), "", VALUE(_xlfn.TEXTSPLIT(H780,":")))</f>
        <v/>
      </c>
      <c r="S780">
        <f t="shared" si="111"/>
        <v>37</v>
      </c>
      <c r="T780">
        <f t="shared" si="112"/>
        <v>0</v>
      </c>
      <c r="U780">
        <f t="shared" si="113"/>
        <v>3</v>
      </c>
      <c r="V780" t="str">
        <f t="shared" si="114"/>
        <v>:3O</v>
      </c>
      <c r="W780" t="str">
        <f t="shared" si="115"/>
        <v>37:0:3O</v>
      </c>
      <c r="X780" t="str">
        <f t="shared" si="116"/>
        <v>PE-Cer 37:0:3O</v>
      </c>
      <c r="Y780" t="str">
        <f t="shared" si="118"/>
        <v>PE-Cer</v>
      </c>
      <c r="Z780" t="s">
        <v>1138</v>
      </c>
      <c r="AA780" t="s">
        <v>241</v>
      </c>
      <c r="AB780">
        <v>584581</v>
      </c>
      <c r="AC780">
        <v>731166</v>
      </c>
      <c r="AD780">
        <v>690113</v>
      </c>
      <c r="AE780">
        <v>545497</v>
      </c>
      <c r="AF780">
        <v>553739</v>
      </c>
      <c r="AG780">
        <v>585668</v>
      </c>
      <c r="AH780">
        <v>773964</v>
      </c>
      <c r="AI780">
        <v>815823</v>
      </c>
      <c r="AJ780">
        <v>654967</v>
      </c>
      <c r="AK780">
        <v>704932</v>
      </c>
      <c r="AL780">
        <v>698066</v>
      </c>
      <c r="AM780">
        <v>623223</v>
      </c>
    </row>
    <row r="781" spans="1:39" x14ac:dyDescent="0.3">
      <c r="A781" t="s">
        <v>2506</v>
      </c>
      <c r="B781" t="s">
        <v>4569</v>
      </c>
      <c r="C781" t="str">
        <f t="shared" si="110"/>
        <v>PE-Cer 13:2:2/26:6:1</v>
      </c>
      <c r="D781" t="str">
        <f t="shared" si="117"/>
        <v>13:2:2/26:6:1</v>
      </c>
      <c r="E781" t="str" cm="1">
        <f t="array" ref="E781:F781">_xlfn.TEXTSPLIT(D781,"/")</f>
        <v>13:2:2</v>
      </c>
      <c r="F781" t="str">
        <v>26:6:1</v>
      </c>
      <c r="I781" cm="1">
        <f t="array" ref="I781:K781">IF(ISBLANK(E781), "", VALUE(_xlfn.TEXTSPLIT(E781,":")))</f>
        <v>13</v>
      </c>
      <c r="J781">
        <v>2</v>
      </c>
      <c r="K781">
        <v>2</v>
      </c>
      <c r="L781" cm="1">
        <f t="array" ref="L781:N781">IF(ISBLANK(F781), "", VALUE(_xlfn.TEXTSPLIT(F781,":")))</f>
        <v>26</v>
      </c>
      <c r="M781">
        <v>6</v>
      </c>
      <c r="N781">
        <v>1</v>
      </c>
      <c r="O781" t="str" cm="1">
        <f t="array" ref="O781">IF(ISBLANK(G781), "", VALUE(_xlfn.TEXTSPLIT(G781,":")))</f>
        <v/>
      </c>
      <c r="Q781" t="str" cm="1">
        <f t="array" ref="Q781">IF(ISBLANK(H781), "", VALUE(_xlfn.TEXTSPLIT(H781,":")))</f>
        <v/>
      </c>
      <c r="S781">
        <f t="shared" si="111"/>
        <v>39</v>
      </c>
      <c r="T781">
        <f t="shared" si="112"/>
        <v>8</v>
      </c>
      <c r="U781">
        <f t="shared" si="113"/>
        <v>3</v>
      </c>
      <c r="V781" t="str">
        <f t="shared" si="114"/>
        <v>:3O</v>
      </c>
      <c r="W781" t="str">
        <f t="shared" si="115"/>
        <v>39:8:3O</v>
      </c>
      <c r="X781" t="str">
        <f t="shared" si="116"/>
        <v>PE-Cer 39:8:3O</v>
      </c>
      <c r="Y781" t="str">
        <f t="shared" si="118"/>
        <v>PE-Cer</v>
      </c>
      <c r="Z781" t="s">
        <v>1138</v>
      </c>
      <c r="AA781" t="s">
        <v>2507</v>
      </c>
      <c r="AB781">
        <v>544489</v>
      </c>
      <c r="AC781">
        <v>623786</v>
      </c>
      <c r="AD781">
        <v>796521</v>
      </c>
      <c r="AE781">
        <v>185199</v>
      </c>
      <c r="AF781">
        <v>496846</v>
      </c>
      <c r="AG781">
        <v>462207</v>
      </c>
      <c r="AH781">
        <v>394932</v>
      </c>
      <c r="AI781">
        <v>691594</v>
      </c>
      <c r="AJ781">
        <v>370330</v>
      </c>
      <c r="AK781">
        <v>323080</v>
      </c>
      <c r="AL781">
        <v>225466</v>
      </c>
      <c r="AM781">
        <v>120151</v>
      </c>
    </row>
    <row r="782" spans="1:39" x14ac:dyDescent="0.3">
      <c r="A782" t="s">
        <v>2257</v>
      </c>
      <c r="B782" t="s">
        <v>4546</v>
      </c>
      <c r="C782" t="str">
        <f t="shared" si="110"/>
        <v xml:space="preserve"> </v>
      </c>
      <c r="D782" t="str">
        <f t="shared" si="117"/>
        <v/>
      </c>
      <c r="E782" t="e" cm="1">
        <f t="array" ref="E782">_xlfn.TEXTSPLIT(D782,"/")</f>
        <v>#VALUE!</v>
      </c>
      <c r="I782" t="e" cm="1">
        <f t="array" ref="I782">IF(ISBLANK(E782), "", VALUE(_xlfn.TEXTSPLIT(E782,":")))</f>
        <v>#VALUE!</v>
      </c>
      <c r="L782" t="str" cm="1">
        <f t="array" ref="L782">IF(ISBLANK(F782), "", VALUE(_xlfn.TEXTSPLIT(F782,":")))</f>
        <v/>
      </c>
      <c r="O782" t="str" cm="1">
        <f t="array" ref="O782">IF(ISBLANK(G782), "", VALUE(_xlfn.TEXTSPLIT(G782,":")))</f>
        <v/>
      </c>
      <c r="Q782" t="str" cm="1">
        <f t="array" ref="Q782">IF(ISBLANK(H782), "", VALUE(_xlfn.TEXTSPLIT(H782,":")))</f>
        <v/>
      </c>
      <c r="S782" t="e">
        <f t="shared" si="111"/>
        <v>#VALUE!</v>
      </c>
      <c r="T782">
        <f t="shared" si="112"/>
        <v>0</v>
      </c>
      <c r="U782">
        <f t="shared" si="113"/>
        <v>0</v>
      </c>
      <c r="V782" t="str">
        <f t="shared" si="114"/>
        <v>:0O</v>
      </c>
      <c r="W782" t="b">
        <f t="shared" si="115"/>
        <v>0</v>
      </c>
      <c r="X782" t="str">
        <f t="shared" si="116"/>
        <v>PE-Cer 37:4;O3</v>
      </c>
      <c r="Y782" t="str">
        <f t="shared" si="118"/>
        <v/>
      </c>
      <c r="Z782" t="s">
        <v>1138</v>
      </c>
      <c r="AA782" t="s">
        <v>2258</v>
      </c>
      <c r="AB782">
        <v>3435756</v>
      </c>
      <c r="AC782">
        <v>4802795</v>
      </c>
      <c r="AD782">
        <v>5435696</v>
      </c>
      <c r="AE782">
        <v>3220107</v>
      </c>
      <c r="AF782">
        <v>3465354</v>
      </c>
      <c r="AG782">
        <v>3339766</v>
      </c>
      <c r="AH782">
        <v>5263132</v>
      </c>
      <c r="AI782">
        <v>6197985</v>
      </c>
      <c r="AJ782">
        <v>4804081</v>
      </c>
      <c r="AK782">
        <v>4247019</v>
      </c>
      <c r="AL782">
        <v>5338605</v>
      </c>
      <c r="AM782">
        <v>4836683</v>
      </c>
    </row>
    <row r="783" spans="1:39" x14ac:dyDescent="0.3">
      <c r="A783" t="s">
        <v>1355</v>
      </c>
      <c r="B783" t="s">
        <v>4570</v>
      </c>
      <c r="C783" t="str">
        <f t="shared" si="110"/>
        <v>PE-Cer 12:0:2/19:0:1</v>
      </c>
      <c r="D783" t="str">
        <f t="shared" si="117"/>
        <v>12:0:2/19:0:1</v>
      </c>
      <c r="E783" t="str" cm="1">
        <f t="array" ref="E783:F783">_xlfn.TEXTSPLIT(D783,"/")</f>
        <v>12:0:2</v>
      </c>
      <c r="F783" t="str">
        <v>19:0:1</v>
      </c>
      <c r="I783" cm="1">
        <f t="array" ref="I783:K783">IF(ISBLANK(E783), "", VALUE(_xlfn.TEXTSPLIT(E783,":")))</f>
        <v>12</v>
      </c>
      <c r="J783">
        <v>0</v>
      </c>
      <c r="K783">
        <v>2</v>
      </c>
      <c r="L783" cm="1">
        <f t="array" ref="L783:N783">IF(ISBLANK(F783), "", VALUE(_xlfn.TEXTSPLIT(F783,":")))</f>
        <v>19</v>
      </c>
      <c r="M783">
        <v>0</v>
      </c>
      <c r="N783">
        <v>1</v>
      </c>
      <c r="O783" t="str" cm="1">
        <f t="array" ref="O783">IF(ISBLANK(G783), "", VALUE(_xlfn.TEXTSPLIT(G783,":")))</f>
        <v/>
      </c>
      <c r="Q783" t="str" cm="1">
        <f t="array" ref="Q783">IF(ISBLANK(H783), "", VALUE(_xlfn.TEXTSPLIT(H783,":")))</f>
        <v/>
      </c>
      <c r="S783">
        <f t="shared" si="111"/>
        <v>31</v>
      </c>
      <c r="T783">
        <f t="shared" si="112"/>
        <v>0</v>
      </c>
      <c r="U783">
        <f t="shared" si="113"/>
        <v>3</v>
      </c>
      <c r="V783" t="str">
        <f t="shared" si="114"/>
        <v>:3O</v>
      </c>
      <c r="W783" t="str">
        <f t="shared" si="115"/>
        <v>31:0:3O</v>
      </c>
      <c r="X783" t="str">
        <f t="shared" si="116"/>
        <v>PE-Cer 31:0:3O</v>
      </c>
      <c r="Y783" t="str">
        <f t="shared" si="118"/>
        <v>PE-Cer</v>
      </c>
      <c r="Z783" t="s">
        <v>1138</v>
      </c>
      <c r="AA783" t="s">
        <v>177</v>
      </c>
      <c r="AB783">
        <v>292766</v>
      </c>
      <c r="AC783">
        <v>401316</v>
      </c>
      <c r="AD783">
        <v>427804</v>
      </c>
      <c r="AE783">
        <v>303034</v>
      </c>
      <c r="AF783">
        <v>333016</v>
      </c>
      <c r="AG783">
        <v>310250</v>
      </c>
      <c r="AH783">
        <v>344243</v>
      </c>
      <c r="AI783">
        <v>420193</v>
      </c>
      <c r="AJ783">
        <v>357966</v>
      </c>
      <c r="AK783">
        <v>318477</v>
      </c>
      <c r="AL783">
        <v>498092</v>
      </c>
      <c r="AM783">
        <v>439287</v>
      </c>
    </row>
    <row r="784" spans="1:39" x14ac:dyDescent="0.3">
      <c r="A784" t="s">
        <v>1958</v>
      </c>
      <c r="B784" t="s">
        <v>4571</v>
      </c>
      <c r="C784" t="str">
        <f t="shared" si="110"/>
        <v xml:space="preserve"> </v>
      </c>
      <c r="D784" t="str">
        <f t="shared" si="117"/>
        <v/>
      </c>
      <c r="E784" t="e" cm="1">
        <f t="array" ref="E784">_xlfn.TEXTSPLIT(D784,"/")</f>
        <v>#VALUE!</v>
      </c>
      <c r="I784" t="e" cm="1">
        <f t="array" ref="I784">IF(ISBLANK(E784), "", VALUE(_xlfn.TEXTSPLIT(E784,":")))</f>
        <v>#VALUE!</v>
      </c>
      <c r="L784" t="str" cm="1">
        <f t="array" ref="L784">IF(ISBLANK(F784), "", VALUE(_xlfn.TEXTSPLIT(F784,":")))</f>
        <v/>
      </c>
      <c r="O784" t="str" cm="1">
        <f t="array" ref="O784">IF(ISBLANK(G784), "", VALUE(_xlfn.TEXTSPLIT(G784,":")))</f>
        <v/>
      </c>
      <c r="Q784" t="str" cm="1">
        <f t="array" ref="Q784">IF(ISBLANK(H784), "", VALUE(_xlfn.TEXTSPLIT(H784,":")))</f>
        <v/>
      </c>
      <c r="S784" t="e">
        <f t="shared" si="111"/>
        <v>#VALUE!</v>
      </c>
      <c r="T784">
        <f t="shared" si="112"/>
        <v>0</v>
      </c>
      <c r="U784">
        <f t="shared" si="113"/>
        <v>0</v>
      </c>
      <c r="V784" t="str">
        <f t="shared" si="114"/>
        <v>:0O</v>
      </c>
      <c r="W784" t="b">
        <f t="shared" si="115"/>
        <v>0</v>
      </c>
      <c r="X784" t="str">
        <f t="shared" si="116"/>
        <v>PE-Cer 35:0;O3|PE-Cer 18:0;O2/17:0;O</v>
      </c>
      <c r="Y784" t="str">
        <f t="shared" si="118"/>
        <v/>
      </c>
      <c r="Z784" t="s">
        <v>1138</v>
      </c>
      <c r="AA784" t="s">
        <v>1959</v>
      </c>
      <c r="AB784">
        <v>386262067</v>
      </c>
      <c r="AC784">
        <v>443386799</v>
      </c>
      <c r="AD784">
        <v>433402510</v>
      </c>
      <c r="AE784">
        <v>333259593</v>
      </c>
      <c r="AF784">
        <v>363154819</v>
      </c>
      <c r="AG784">
        <v>350876899</v>
      </c>
      <c r="AH784">
        <v>415763963</v>
      </c>
      <c r="AI784">
        <v>443214399</v>
      </c>
      <c r="AJ784">
        <v>398500885</v>
      </c>
      <c r="AK784">
        <v>333908711</v>
      </c>
      <c r="AL784">
        <v>395675525</v>
      </c>
      <c r="AM784">
        <v>345656073</v>
      </c>
    </row>
    <row r="785" spans="1:39" x14ac:dyDescent="0.3">
      <c r="A785" t="s">
        <v>2066</v>
      </c>
      <c r="B785" t="s">
        <v>4547</v>
      </c>
      <c r="C785" t="str">
        <f t="shared" si="110"/>
        <v xml:space="preserve"> </v>
      </c>
      <c r="D785" t="str">
        <f t="shared" si="117"/>
        <v/>
      </c>
      <c r="E785" t="e" cm="1">
        <f t="array" ref="E785">_xlfn.TEXTSPLIT(D785,"/")</f>
        <v>#VALUE!</v>
      </c>
      <c r="I785" t="e" cm="1">
        <f t="array" ref="I785">IF(ISBLANK(E785), "", VALUE(_xlfn.TEXTSPLIT(E785,":")))</f>
        <v>#VALUE!</v>
      </c>
      <c r="L785" t="str" cm="1">
        <f t="array" ref="L785">IF(ISBLANK(F785), "", VALUE(_xlfn.TEXTSPLIT(F785,":")))</f>
        <v/>
      </c>
      <c r="O785" t="str" cm="1">
        <f t="array" ref="O785">IF(ISBLANK(G785), "", VALUE(_xlfn.TEXTSPLIT(G785,":")))</f>
        <v/>
      </c>
      <c r="Q785" t="str" cm="1">
        <f t="array" ref="Q785">IF(ISBLANK(H785), "", VALUE(_xlfn.TEXTSPLIT(H785,":")))</f>
        <v/>
      </c>
      <c r="S785" t="e">
        <f t="shared" si="111"/>
        <v>#VALUE!</v>
      </c>
      <c r="T785">
        <f t="shared" si="112"/>
        <v>0</v>
      </c>
      <c r="U785">
        <f t="shared" si="113"/>
        <v>0</v>
      </c>
      <c r="V785" t="str">
        <f t="shared" si="114"/>
        <v>:0O</v>
      </c>
      <c r="W785" t="b">
        <f t="shared" si="115"/>
        <v>0</v>
      </c>
      <c r="X785" t="str">
        <f t="shared" si="116"/>
        <v>PE-Cer 36:4;O3</v>
      </c>
      <c r="Y785" t="str">
        <f t="shared" si="118"/>
        <v/>
      </c>
      <c r="Z785" t="s">
        <v>1138</v>
      </c>
      <c r="AA785" t="s">
        <v>2067</v>
      </c>
      <c r="AB785">
        <v>574400</v>
      </c>
      <c r="AC785">
        <v>747156</v>
      </c>
      <c r="AD785">
        <v>844226</v>
      </c>
      <c r="AE785">
        <v>620138</v>
      </c>
      <c r="AF785">
        <v>688661</v>
      </c>
      <c r="AG785">
        <v>665861</v>
      </c>
      <c r="AH785">
        <v>949072</v>
      </c>
      <c r="AI785">
        <v>1016449</v>
      </c>
      <c r="AJ785">
        <v>922164</v>
      </c>
      <c r="AK785">
        <v>986165</v>
      </c>
      <c r="AL785">
        <v>1077181</v>
      </c>
      <c r="AM785">
        <v>990981</v>
      </c>
    </row>
    <row r="786" spans="1:39" x14ac:dyDescent="0.3">
      <c r="A786" t="s">
        <v>1137</v>
      </c>
      <c r="B786" t="s">
        <v>4572</v>
      </c>
      <c r="C786" t="str">
        <f t="shared" si="110"/>
        <v>PE-Cer 12:0:2/17:0:1</v>
      </c>
      <c r="D786" t="str">
        <f t="shared" si="117"/>
        <v>12:0:2/17:0:1</v>
      </c>
      <c r="E786" t="str" cm="1">
        <f t="array" ref="E786:F786">_xlfn.TEXTSPLIT(D786,"/")</f>
        <v>12:0:2</v>
      </c>
      <c r="F786" t="str">
        <v>17:0:1</v>
      </c>
      <c r="I786" cm="1">
        <f t="array" ref="I786:K786">IF(ISBLANK(E786), "", VALUE(_xlfn.TEXTSPLIT(E786,":")))</f>
        <v>12</v>
      </c>
      <c r="J786">
        <v>0</v>
      </c>
      <c r="K786">
        <v>2</v>
      </c>
      <c r="L786" cm="1">
        <f t="array" ref="L786:N786">IF(ISBLANK(F786), "", VALUE(_xlfn.TEXTSPLIT(F786,":")))</f>
        <v>17</v>
      </c>
      <c r="M786">
        <v>0</v>
      </c>
      <c r="N786">
        <v>1</v>
      </c>
      <c r="O786" t="str" cm="1">
        <f t="array" ref="O786">IF(ISBLANK(G786), "", VALUE(_xlfn.TEXTSPLIT(G786,":")))</f>
        <v/>
      </c>
      <c r="Q786" t="str" cm="1">
        <f t="array" ref="Q786">IF(ISBLANK(H786), "", VALUE(_xlfn.TEXTSPLIT(H786,":")))</f>
        <v/>
      </c>
      <c r="S786">
        <f t="shared" si="111"/>
        <v>29</v>
      </c>
      <c r="T786">
        <f t="shared" si="112"/>
        <v>0</v>
      </c>
      <c r="U786">
        <f t="shared" si="113"/>
        <v>3</v>
      </c>
      <c r="V786" t="str">
        <f t="shared" si="114"/>
        <v>:3O</v>
      </c>
      <c r="W786" t="str">
        <f t="shared" si="115"/>
        <v>29:0:3O</v>
      </c>
      <c r="X786" t="str">
        <f t="shared" si="116"/>
        <v>PE-Cer 29:0:3O</v>
      </c>
      <c r="Y786" t="str">
        <f t="shared" si="118"/>
        <v>PE-Cer</v>
      </c>
      <c r="Z786" t="s">
        <v>1138</v>
      </c>
      <c r="AA786" t="s">
        <v>154</v>
      </c>
      <c r="AB786">
        <v>160983</v>
      </c>
      <c r="AC786">
        <v>177598</v>
      </c>
      <c r="AD786">
        <v>218519</v>
      </c>
      <c r="AE786">
        <v>107693</v>
      </c>
      <c r="AF786">
        <v>143513</v>
      </c>
      <c r="AG786">
        <v>95436</v>
      </c>
      <c r="AH786">
        <v>105882</v>
      </c>
      <c r="AI786">
        <v>189362</v>
      </c>
      <c r="AJ786">
        <v>114072</v>
      </c>
      <c r="AK786">
        <v>92968</v>
      </c>
      <c r="AL786">
        <v>120953</v>
      </c>
      <c r="AM786">
        <v>104381</v>
      </c>
    </row>
    <row r="787" spans="1:39" x14ac:dyDescent="0.3">
      <c r="A787" t="s">
        <v>1855</v>
      </c>
      <c r="B787" t="s">
        <v>4555</v>
      </c>
      <c r="C787" t="str">
        <f t="shared" si="110"/>
        <v>PE-Cer 13:1:2/22:3:1</v>
      </c>
      <c r="D787" t="str">
        <f t="shared" si="117"/>
        <v>13:1:2/22:3:1</v>
      </c>
      <c r="E787" t="str" cm="1">
        <f t="array" ref="E787:F787">_xlfn.TEXTSPLIT(D787,"/")</f>
        <v>13:1:2</v>
      </c>
      <c r="F787" t="str">
        <v>22:3:1</v>
      </c>
      <c r="I787" cm="1">
        <f t="array" ref="I787:K787">IF(ISBLANK(E787), "", VALUE(_xlfn.TEXTSPLIT(E787,":")))</f>
        <v>13</v>
      </c>
      <c r="J787">
        <v>1</v>
      </c>
      <c r="K787">
        <v>2</v>
      </c>
      <c r="L787" cm="1">
        <f t="array" ref="L787:N787">IF(ISBLANK(F787), "", VALUE(_xlfn.TEXTSPLIT(F787,":")))</f>
        <v>22</v>
      </c>
      <c r="M787">
        <v>3</v>
      </c>
      <c r="N787">
        <v>1</v>
      </c>
      <c r="O787" t="str" cm="1">
        <f t="array" ref="O787">IF(ISBLANK(G787), "", VALUE(_xlfn.TEXTSPLIT(G787,":")))</f>
        <v/>
      </c>
      <c r="Q787" t="str" cm="1">
        <f t="array" ref="Q787">IF(ISBLANK(H787), "", VALUE(_xlfn.TEXTSPLIT(H787,":")))</f>
        <v/>
      </c>
      <c r="S787">
        <f t="shared" si="111"/>
        <v>35</v>
      </c>
      <c r="T787">
        <f t="shared" si="112"/>
        <v>4</v>
      </c>
      <c r="U787">
        <f t="shared" si="113"/>
        <v>3</v>
      </c>
      <c r="V787" t="str">
        <f t="shared" si="114"/>
        <v>:3O</v>
      </c>
      <c r="W787" t="str">
        <f t="shared" si="115"/>
        <v>35:4:3O</v>
      </c>
      <c r="X787" t="str">
        <f t="shared" si="116"/>
        <v>PE-Cer 35:4:3O</v>
      </c>
      <c r="Y787" t="str">
        <f t="shared" si="118"/>
        <v>PE-Cer</v>
      </c>
      <c r="Z787" t="s">
        <v>1138</v>
      </c>
      <c r="AA787" t="s">
        <v>1856</v>
      </c>
      <c r="AB787">
        <v>227079</v>
      </c>
      <c r="AC787">
        <v>347901</v>
      </c>
      <c r="AD787">
        <v>369609</v>
      </c>
      <c r="AE787">
        <v>268803</v>
      </c>
      <c r="AF787">
        <v>243579</v>
      </c>
      <c r="AG787">
        <v>220423</v>
      </c>
      <c r="AH787">
        <v>318862</v>
      </c>
      <c r="AI787">
        <v>473587</v>
      </c>
      <c r="AJ787">
        <v>366201</v>
      </c>
      <c r="AK787">
        <v>381248</v>
      </c>
      <c r="AL787">
        <v>497503</v>
      </c>
      <c r="AM787">
        <v>383899</v>
      </c>
    </row>
    <row r="788" spans="1:39" x14ac:dyDescent="0.3">
      <c r="A788" t="s">
        <v>1452</v>
      </c>
      <c r="B788" t="s">
        <v>4573</v>
      </c>
      <c r="C788" t="str">
        <f t="shared" si="110"/>
        <v xml:space="preserve"> </v>
      </c>
      <c r="D788" t="str">
        <f t="shared" si="117"/>
        <v/>
      </c>
      <c r="E788" t="e" cm="1">
        <f t="array" ref="E788">_xlfn.TEXTSPLIT(D788,"/")</f>
        <v>#VALUE!</v>
      </c>
      <c r="I788" t="e" cm="1">
        <f t="array" ref="I788">IF(ISBLANK(E788), "", VALUE(_xlfn.TEXTSPLIT(E788,":")))</f>
        <v>#VALUE!</v>
      </c>
      <c r="L788" t="str" cm="1">
        <f t="array" ref="L788">IF(ISBLANK(F788), "", VALUE(_xlfn.TEXTSPLIT(F788,":")))</f>
        <v/>
      </c>
      <c r="O788" t="str" cm="1">
        <f t="array" ref="O788">IF(ISBLANK(G788), "", VALUE(_xlfn.TEXTSPLIT(G788,":")))</f>
        <v/>
      </c>
      <c r="Q788" t="str" cm="1">
        <f t="array" ref="Q788">IF(ISBLANK(H788), "", VALUE(_xlfn.TEXTSPLIT(H788,":")))</f>
        <v/>
      </c>
      <c r="S788" t="e">
        <f t="shared" si="111"/>
        <v>#VALUE!</v>
      </c>
      <c r="T788">
        <f t="shared" si="112"/>
        <v>0</v>
      </c>
      <c r="U788">
        <f t="shared" si="113"/>
        <v>0</v>
      </c>
      <c r="V788" t="str">
        <f t="shared" si="114"/>
        <v>:0O</v>
      </c>
      <c r="W788" t="b">
        <f t="shared" si="115"/>
        <v>0</v>
      </c>
      <c r="X788" t="str">
        <f t="shared" si="116"/>
        <v>PE-Cer 32:0;O3|PE-Cer 17:0;O2/15:0;O</v>
      </c>
      <c r="Y788" t="str">
        <f t="shared" si="118"/>
        <v/>
      </c>
      <c r="Z788" t="s">
        <v>1138</v>
      </c>
      <c r="AA788" t="s">
        <v>1453</v>
      </c>
      <c r="AB788">
        <v>55682409</v>
      </c>
      <c r="AC788">
        <v>69433539</v>
      </c>
      <c r="AD788">
        <v>71126677</v>
      </c>
      <c r="AE788">
        <v>57987555</v>
      </c>
      <c r="AF788">
        <v>65227152</v>
      </c>
      <c r="AG788">
        <v>63664313</v>
      </c>
      <c r="AH788">
        <v>69097272</v>
      </c>
      <c r="AI788">
        <v>78943105</v>
      </c>
      <c r="AJ788">
        <v>65056724</v>
      </c>
      <c r="AK788">
        <v>70755806</v>
      </c>
      <c r="AL788">
        <v>82115776</v>
      </c>
      <c r="AM788">
        <v>77886719</v>
      </c>
    </row>
    <row r="789" spans="1:39" x14ac:dyDescent="0.3">
      <c r="A789" t="s">
        <v>1586</v>
      </c>
      <c r="B789" t="s">
        <v>4564</v>
      </c>
      <c r="C789" t="str">
        <f t="shared" si="110"/>
        <v xml:space="preserve"> </v>
      </c>
      <c r="D789" t="str">
        <f t="shared" si="117"/>
        <v/>
      </c>
      <c r="E789" t="e" cm="1">
        <f t="array" ref="E789">_xlfn.TEXTSPLIT(D789,"/")</f>
        <v>#VALUE!</v>
      </c>
      <c r="I789" t="e" cm="1">
        <f t="array" ref="I789">IF(ISBLANK(E789), "", VALUE(_xlfn.TEXTSPLIT(E789,":")))</f>
        <v>#VALUE!</v>
      </c>
      <c r="L789" t="str" cm="1">
        <f t="array" ref="L789">IF(ISBLANK(F789), "", VALUE(_xlfn.TEXTSPLIT(F789,":")))</f>
        <v/>
      </c>
      <c r="O789" t="str" cm="1">
        <f t="array" ref="O789">IF(ISBLANK(G789), "", VALUE(_xlfn.TEXTSPLIT(G789,":")))</f>
        <v/>
      </c>
      <c r="Q789" t="str" cm="1">
        <f t="array" ref="Q789">IF(ISBLANK(H789), "", VALUE(_xlfn.TEXTSPLIT(H789,":")))</f>
        <v/>
      </c>
      <c r="S789" t="e">
        <f t="shared" si="111"/>
        <v>#VALUE!</v>
      </c>
      <c r="T789">
        <f t="shared" si="112"/>
        <v>0</v>
      </c>
      <c r="U789">
        <f t="shared" si="113"/>
        <v>0</v>
      </c>
      <c r="V789" t="str">
        <f t="shared" si="114"/>
        <v>:0O</v>
      </c>
      <c r="W789" t="b">
        <f t="shared" si="115"/>
        <v>0</v>
      </c>
      <c r="X789" t="str">
        <f t="shared" si="116"/>
        <v>PE-Cer 33:0;O3|PE-Cer 17:0;O2/16:0;O</v>
      </c>
      <c r="Y789" t="str">
        <f t="shared" si="118"/>
        <v/>
      </c>
      <c r="Z789" t="s">
        <v>1138</v>
      </c>
      <c r="AA789" t="s">
        <v>1587</v>
      </c>
      <c r="AB789">
        <v>124336329</v>
      </c>
      <c r="AC789">
        <v>155534985</v>
      </c>
      <c r="AD789">
        <v>159136631</v>
      </c>
      <c r="AE789">
        <v>117222735</v>
      </c>
      <c r="AF789">
        <v>129925856</v>
      </c>
      <c r="AG789">
        <v>120113189</v>
      </c>
      <c r="AH789">
        <v>146529003</v>
      </c>
      <c r="AI789">
        <v>166014459</v>
      </c>
      <c r="AJ789">
        <v>139963352</v>
      </c>
      <c r="AK789">
        <v>127702968</v>
      </c>
      <c r="AL789">
        <v>148039893</v>
      </c>
      <c r="AM789">
        <v>138591605</v>
      </c>
    </row>
    <row r="790" spans="1:39" x14ac:dyDescent="0.3">
      <c r="A790" t="s">
        <v>2171</v>
      </c>
      <c r="B790" t="s">
        <v>4574</v>
      </c>
      <c r="C790" t="str">
        <f t="shared" si="110"/>
        <v xml:space="preserve"> </v>
      </c>
      <c r="D790" t="str">
        <f t="shared" si="117"/>
        <v/>
      </c>
      <c r="E790" t="e" cm="1">
        <f t="array" ref="E790">_xlfn.TEXTSPLIT(D790,"/")</f>
        <v>#VALUE!</v>
      </c>
      <c r="I790" t="e" cm="1">
        <f t="array" ref="I790">IF(ISBLANK(E790), "", VALUE(_xlfn.TEXTSPLIT(E790,":")))</f>
        <v>#VALUE!</v>
      </c>
      <c r="L790" t="str" cm="1">
        <f t="array" ref="L790">IF(ISBLANK(F790), "", VALUE(_xlfn.TEXTSPLIT(F790,":")))</f>
        <v/>
      </c>
      <c r="O790" t="str" cm="1">
        <f t="array" ref="O790">IF(ISBLANK(G790), "", VALUE(_xlfn.TEXTSPLIT(G790,":")))</f>
        <v/>
      </c>
      <c r="Q790" t="str" cm="1">
        <f t="array" ref="Q790">IF(ISBLANK(H790), "", VALUE(_xlfn.TEXTSPLIT(H790,":")))</f>
        <v/>
      </c>
      <c r="S790" t="e">
        <f t="shared" si="111"/>
        <v>#VALUE!</v>
      </c>
      <c r="T790">
        <f t="shared" si="112"/>
        <v>0</v>
      </c>
      <c r="U790">
        <f t="shared" si="113"/>
        <v>0</v>
      </c>
      <c r="V790" t="str">
        <f t="shared" si="114"/>
        <v>:0O</v>
      </c>
      <c r="W790" t="b">
        <f t="shared" si="115"/>
        <v>0</v>
      </c>
      <c r="X790" t="str">
        <f t="shared" si="116"/>
        <v>PE-Cer 36:0;O3|PE-Cer 16:0;O2/20:0;O</v>
      </c>
      <c r="Y790" t="str">
        <f t="shared" si="118"/>
        <v/>
      </c>
      <c r="Z790" t="s">
        <v>1138</v>
      </c>
      <c r="AA790" t="s">
        <v>2172</v>
      </c>
      <c r="AB790">
        <v>20473918</v>
      </c>
      <c r="AC790">
        <v>23288548</v>
      </c>
      <c r="AD790">
        <v>22795232</v>
      </c>
      <c r="AE790">
        <v>15022681</v>
      </c>
      <c r="AF790">
        <v>18526463</v>
      </c>
      <c r="AG790">
        <v>16150702</v>
      </c>
      <c r="AH790">
        <v>17859150</v>
      </c>
      <c r="AI790">
        <v>20984499</v>
      </c>
      <c r="AJ790">
        <v>16499343</v>
      </c>
      <c r="AK790">
        <v>14274605</v>
      </c>
      <c r="AL790">
        <v>16296709</v>
      </c>
      <c r="AM790">
        <v>15461356</v>
      </c>
    </row>
    <row r="791" spans="1:39" x14ac:dyDescent="0.3">
      <c r="A791" t="s">
        <v>1958</v>
      </c>
      <c r="B791" t="s">
        <v>4571</v>
      </c>
      <c r="C791" t="str">
        <f t="shared" si="110"/>
        <v xml:space="preserve"> </v>
      </c>
      <c r="D791" t="str">
        <f t="shared" si="117"/>
        <v/>
      </c>
      <c r="E791" t="e" cm="1">
        <f t="array" ref="E791">_xlfn.TEXTSPLIT(D791,"/")</f>
        <v>#VALUE!</v>
      </c>
      <c r="I791" t="e" cm="1">
        <f t="array" ref="I791">IF(ISBLANK(E791), "", VALUE(_xlfn.TEXTSPLIT(E791,":")))</f>
        <v>#VALUE!</v>
      </c>
      <c r="L791" t="str" cm="1">
        <f t="array" ref="L791">IF(ISBLANK(F791), "", VALUE(_xlfn.TEXTSPLIT(F791,":")))</f>
        <v/>
      </c>
      <c r="O791" t="str" cm="1">
        <f t="array" ref="O791">IF(ISBLANK(G791), "", VALUE(_xlfn.TEXTSPLIT(G791,":")))</f>
        <v/>
      </c>
      <c r="Q791" t="str" cm="1">
        <f t="array" ref="Q791">IF(ISBLANK(H791), "", VALUE(_xlfn.TEXTSPLIT(H791,":")))</f>
        <v/>
      </c>
      <c r="S791" t="e">
        <f t="shared" si="111"/>
        <v>#VALUE!</v>
      </c>
      <c r="T791">
        <f t="shared" si="112"/>
        <v>0</v>
      </c>
      <c r="U791">
        <f t="shared" si="113"/>
        <v>0</v>
      </c>
      <c r="V791" t="str">
        <f t="shared" si="114"/>
        <v>:0O</v>
      </c>
      <c r="W791" t="b">
        <f t="shared" si="115"/>
        <v>0</v>
      </c>
      <c r="X791" t="str">
        <f t="shared" si="116"/>
        <v>PE-Cer 35:0;O3|PE-Cer 18:0;O2/17:0;O</v>
      </c>
      <c r="Y791" t="str">
        <f t="shared" si="118"/>
        <v/>
      </c>
      <c r="Z791" t="s">
        <v>1138</v>
      </c>
      <c r="AA791" t="s">
        <v>1959</v>
      </c>
      <c r="AB791">
        <v>336498008</v>
      </c>
      <c r="AC791">
        <v>403608298</v>
      </c>
      <c r="AD791">
        <v>416266117</v>
      </c>
      <c r="AE791">
        <v>291437558</v>
      </c>
      <c r="AF791">
        <v>340176138</v>
      </c>
      <c r="AG791">
        <v>300737955</v>
      </c>
      <c r="AH791">
        <v>341917452</v>
      </c>
      <c r="AI791">
        <v>380384858</v>
      </c>
      <c r="AJ791">
        <v>304650830</v>
      </c>
      <c r="AK791">
        <v>275032226</v>
      </c>
      <c r="AL791">
        <v>317126717</v>
      </c>
      <c r="AM791">
        <v>291793296</v>
      </c>
    </row>
    <row r="792" spans="1:39" x14ac:dyDescent="0.3">
      <c r="A792" t="s">
        <v>2630</v>
      </c>
      <c r="B792" t="s">
        <v>4550</v>
      </c>
      <c r="C792" t="str">
        <f t="shared" si="110"/>
        <v>PE-Cer 15:3:2/26:6</v>
      </c>
      <c r="D792" t="str">
        <f t="shared" si="117"/>
        <v>15:3:2/26:6</v>
      </c>
      <c r="E792" t="str" cm="1">
        <f t="array" ref="E792:F792">_xlfn.TEXTSPLIT(D792,"/")</f>
        <v>15:3:2</v>
      </c>
      <c r="F792" t="str">
        <v>26:6</v>
      </c>
      <c r="I792" cm="1">
        <f t="array" ref="I792:K792">IF(ISBLANK(E792), "", VALUE(_xlfn.TEXTSPLIT(E792,":")))</f>
        <v>15</v>
      </c>
      <c r="J792">
        <v>3</v>
      </c>
      <c r="K792">
        <v>2</v>
      </c>
      <c r="L792" cm="1">
        <f t="array" ref="L792:M792">IF(ISBLANK(F792), "", VALUE(_xlfn.TEXTSPLIT(F792,":")))</f>
        <v>26</v>
      </c>
      <c r="M792">
        <v>6</v>
      </c>
      <c r="O792" t="str" cm="1">
        <f t="array" ref="O792">IF(ISBLANK(G792), "", VALUE(_xlfn.TEXTSPLIT(G792,":")))</f>
        <v/>
      </c>
      <c r="Q792" t="str" cm="1">
        <f t="array" ref="Q792">IF(ISBLANK(H792), "", VALUE(_xlfn.TEXTSPLIT(H792,":")))</f>
        <v/>
      </c>
      <c r="S792">
        <f t="shared" si="111"/>
        <v>41</v>
      </c>
      <c r="T792">
        <f t="shared" si="112"/>
        <v>9</v>
      </c>
      <c r="U792">
        <f t="shared" si="113"/>
        <v>2</v>
      </c>
      <c r="V792" t="str">
        <f t="shared" si="114"/>
        <v>:2O</v>
      </c>
      <c r="W792" t="str">
        <f t="shared" si="115"/>
        <v>41:9:2O</v>
      </c>
      <c r="X792" t="str">
        <f t="shared" si="116"/>
        <v>PE-Cer 41:9:2O</v>
      </c>
      <c r="Y792" t="str">
        <f t="shared" si="118"/>
        <v>PE-Cer</v>
      </c>
      <c r="Z792" t="s">
        <v>1138</v>
      </c>
      <c r="AA792" t="s">
        <v>2631</v>
      </c>
      <c r="AB792">
        <v>148062</v>
      </c>
      <c r="AC792">
        <v>170190</v>
      </c>
      <c r="AD792">
        <v>229419</v>
      </c>
      <c r="AE792">
        <v>183470</v>
      </c>
      <c r="AF792">
        <v>311550</v>
      </c>
      <c r="AG792">
        <v>208451</v>
      </c>
      <c r="AH792">
        <v>198000</v>
      </c>
      <c r="AI792">
        <v>176295</v>
      </c>
      <c r="AJ792">
        <v>178741</v>
      </c>
      <c r="AK792">
        <v>229379</v>
      </c>
      <c r="AL792">
        <v>420360</v>
      </c>
      <c r="AM792">
        <v>257268</v>
      </c>
    </row>
    <row r="793" spans="1:39" x14ac:dyDescent="0.3">
      <c r="A793" t="s">
        <v>2630</v>
      </c>
      <c r="B793" t="s">
        <v>4550</v>
      </c>
      <c r="C793" t="str">
        <f t="shared" ref="C793:C856" si="119">IF( ISNUMBER( SEARCH("w/o MS2",B793)), SUBSTITUTE(B793,"w/o MS2: ",""), " ")</f>
        <v>PE-Cer 15:3:2/26:6</v>
      </c>
      <c r="D793" t="str">
        <f t="shared" si="117"/>
        <v>15:3:2/26:6</v>
      </c>
      <c r="E793" t="str" cm="1">
        <f t="array" ref="E793:F793">_xlfn.TEXTSPLIT(D793,"/")</f>
        <v>15:3:2</v>
      </c>
      <c r="F793" t="str">
        <v>26:6</v>
      </c>
      <c r="I793" cm="1">
        <f t="array" ref="I793:K793">IF(ISBLANK(E793), "", VALUE(_xlfn.TEXTSPLIT(E793,":")))</f>
        <v>15</v>
      </c>
      <c r="J793">
        <v>3</v>
      </c>
      <c r="K793">
        <v>2</v>
      </c>
      <c r="L793" cm="1">
        <f t="array" ref="L793:M793">IF(ISBLANK(F793), "", VALUE(_xlfn.TEXTSPLIT(F793,":")))</f>
        <v>26</v>
      </c>
      <c r="M793">
        <v>6</v>
      </c>
      <c r="O793" t="str" cm="1">
        <f t="array" ref="O793">IF(ISBLANK(G793), "", VALUE(_xlfn.TEXTSPLIT(G793,":")))</f>
        <v/>
      </c>
      <c r="Q793" t="str" cm="1">
        <f t="array" ref="Q793">IF(ISBLANK(H793), "", VALUE(_xlfn.TEXTSPLIT(H793,":")))</f>
        <v/>
      </c>
      <c r="S793">
        <f t="shared" ref="S793:S856" si="120">SUM(I793,L793,O793,Q793)</f>
        <v>41</v>
      </c>
      <c r="T793">
        <f t="shared" ref="T793:T856" si="121">SUM(J793,M793,P793,R793)</f>
        <v>9</v>
      </c>
      <c r="U793">
        <f t="shared" ref="U793:U856" si="122">SUM(K793,N793)</f>
        <v>2</v>
      </c>
      <c r="V793" t="str">
        <f t="shared" ref="V793:V856" si="123">_xlfn.CONCAT(":",U793,"O")</f>
        <v>:2O</v>
      </c>
      <c r="W793" t="str">
        <f t="shared" ref="W793:W856" si="124">IF(ISNUMBER(S793),_xlfn.CONCAT(S793,":",T793,IF(U793&gt;0,V793,""),""))</f>
        <v>41:9:2O</v>
      </c>
      <c r="X793" t="str">
        <f t="shared" ref="X793:X856" si="125">IF(ISNUMBER(S793),_xlfn.CONCAT(Y793," ",W793), A793)</f>
        <v>PE-Cer 41:9:2O</v>
      </c>
      <c r="Y793" t="str">
        <f t="shared" si="118"/>
        <v>PE-Cer</v>
      </c>
      <c r="Z793" t="s">
        <v>1138</v>
      </c>
      <c r="AA793" t="s">
        <v>2631</v>
      </c>
      <c r="AB793">
        <v>63586</v>
      </c>
      <c r="AC793">
        <v>169124</v>
      </c>
      <c r="AD793">
        <v>18240</v>
      </c>
      <c r="AE793">
        <v>137482</v>
      </c>
      <c r="AF793">
        <v>120265</v>
      </c>
      <c r="AG793">
        <v>115723</v>
      </c>
      <c r="AH793">
        <v>170893</v>
      </c>
      <c r="AI793">
        <v>79598</v>
      </c>
      <c r="AJ793">
        <v>129245</v>
      </c>
      <c r="AK793">
        <v>85395</v>
      </c>
      <c r="AL793">
        <v>81711</v>
      </c>
      <c r="AM793">
        <v>127772</v>
      </c>
    </row>
    <row r="794" spans="1:39" x14ac:dyDescent="0.3">
      <c r="A794" t="s">
        <v>1226</v>
      </c>
      <c r="B794" t="s">
        <v>4548</v>
      </c>
      <c r="C794" t="str">
        <f t="shared" si="119"/>
        <v xml:space="preserve"> </v>
      </c>
      <c r="D794" t="str">
        <f t="shared" si="117"/>
        <v/>
      </c>
      <c r="E794" t="e" cm="1">
        <f t="array" ref="E794">_xlfn.TEXTSPLIT(D794,"/")</f>
        <v>#VALUE!</v>
      </c>
      <c r="I794" t="e" cm="1">
        <f t="array" ref="I794">IF(ISBLANK(E794), "", VALUE(_xlfn.TEXTSPLIT(E794,":")))</f>
        <v>#VALUE!</v>
      </c>
      <c r="L794" t="str" cm="1">
        <f t="array" ref="L794">IF(ISBLANK(F794), "", VALUE(_xlfn.TEXTSPLIT(F794,":")))</f>
        <v/>
      </c>
      <c r="O794" t="str" cm="1">
        <f t="array" ref="O794">IF(ISBLANK(G794), "", VALUE(_xlfn.TEXTSPLIT(G794,":")))</f>
        <v/>
      </c>
      <c r="Q794" t="str" cm="1">
        <f t="array" ref="Q794">IF(ISBLANK(H794), "", VALUE(_xlfn.TEXTSPLIT(H794,":")))</f>
        <v/>
      </c>
      <c r="S794" t="e">
        <f t="shared" si="120"/>
        <v>#VALUE!</v>
      </c>
      <c r="T794">
        <f t="shared" si="121"/>
        <v>0</v>
      </c>
      <c r="U794">
        <f t="shared" si="122"/>
        <v>0</v>
      </c>
      <c r="V794" t="str">
        <f t="shared" si="123"/>
        <v>:0O</v>
      </c>
      <c r="W794" t="b">
        <f t="shared" si="124"/>
        <v>0</v>
      </c>
      <c r="X794" t="str">
        <f t="shared" si="125"/>
        <v>PE-Cer 30:0;O3</v>
      </c>
      <c r="Y794" t="str">
        <f t="shared" si="118"/>
        <v/>
      </c>
      <c r="Z794" t="s">
        <v>1138</v>
      </c>
      <c r="AA794" t="s">
        <v>164</v>
      </c>
      <c r="AB794">
        <v>865601</v>
      </c>
      <c r="AC794">
        <v>1049462</v>
      </c>
      <c r="AD794">
        <v>1125160</v>
      </c>
      <c r="AE794">
        <v>645764</v>
      </c>
      <c r="AF794">
        <v>835762</v>
      </c>
      <c r="AG794">
        <v>732925</v>
      </c>
      <c r="AH794">
        <v>741917</v>
      </c>
      <c r="AI794">
        <v>958771</v>
      </c>
      <c r="AJ794">
        <v>773305</v>
      </c>
      <c r="AK794">
        <v>667443</v>
      </c>
      <c r="AL794">
        <v>781606</v>
      </c>
      <c r="AM794">
        <v>710235</v>
      </c>
    </row>
    <row r="795" spans="1:39" x14ac:dyDescent="0.3">
      <c r="A795" t="s">
        <v>1752</v>
      </c>
      <c r="B795" t="s">
        <v>4575</v>
      </c>
      <c r="C795" t="str">
        <f t="shared" si="119"/>
        <v xml:space="preserve"> </v>
      </c>
      <c r="D795" t="str">
        <f t="shared" si="117"/>
        <v/>
      </c>
      <c r="E795" t="e" cm="1">
        <f t="array" ref="E795">_xlfn.TEXTSPLIT(D795,"/")</f>
        <v>#VALUE!</v>
      </c>
      <c r="I795" t="e" cm="1">
        <f t="array" ref="I795">IF(ISBLANK(E795), "", VALUE(_xlfn.TEXTSPLIT(E795,":")))</f>
        <v>#VALUE!</v>
      </c>
      <c r="L795" t="str" cm="1">
        <f t="array" ref="L795">IF(ISBLANK(F795), "", VALUE(_xlfn.TEXTSPLIT(F795,":")))</f>
        <v/>
      </c>
      <c r="O795" t="str" cm="1">
        <f t="array" ref="O795">IF(ISBLANK(G795), "", VALUE(_xlfn.TEXTSPLIT(G795,":")))</f>
        <v/>
      </c>
      <c r="Q795" t="str" cm="1">
        <f t="array" ref="Q795">IF(ISBLANK(H795), "", VALUE(_xlfn.TEXTSPLIT(H795,":")))</f>
        <v/>
      </c>
      <c r="S795" t="e">
        <f t="shared" si="120"/>
        <v>#VALUE!</v>
      </c>
      <c r="T795">
        <f t="shared" si="121"/>
        <v>0</v>
      </c>
      <c r="U795">
        <f t="shared" si="122"/>
        <v>0</v>
      </c>
      <c r="V795" t="str">
        <f t="shared" si="123"/>
        <v>:0O</v>
      </c>
      <c r="W795" t="b">
        <f t="shared" si="124"/>
        <v>0</v>
      </c>
      <c r="X795" t="str">
        <f t="shared" si="125"/>
        <v>PE-Cer 34:0;O3|PE-Cer 17:0;O2/17:0;O</v>
      </c>
      <c r="Y795" t="str">
        <f t="shared" si="118"/>
        <v/>
      </c>
      <c r="Z795" t="s">
        <v>1138</v>
      </c>
      <c r="AA795" t="s">
        <v>1747</v>
      </c>
      <c r="AB795">
        <v>3005443208</v>
      </c>
      <c r="AC795">
        <v>3628551186</v>
      </c>
      <c r="AD795">
        <v>3645212981</v>
      </c>
      <c r="AE795">
        <v>2514502221</v>
      </c>
      <c r="AF795">
        <v>2786612198</v>
      </c>
      <c r="AG795">
        <v>2787603765</v>
      </c>
      <c r="AH795">
        <v>3257200320</v>
      </c>
      <c r="AI795">
        <v>3554207659</v>
      </c>
      <c r="AJ795">
        <v>2999100857</v>
      </c>
      <c r="AK795">
        <v>2711384412</v>
      </c>
      <c r="AL795">
        <v>3003224954</v>
      </c>
      <c r="AM795">
        <v>2802314182</v>
      </c>
    </row>
    <row r="796" spans="1:39" x14ac:dyDescent="0.3">
      <c r="A796" t="s">
        <v>1820</v>
      </c>
      <c r="B796" t="s">
        <v>4556</v>
      </c>
      <c r="C796" t="str">
        <f t="shared" si="119"/>
        <v>PE-Cer 13:1:2/22:4:1</v>
      </c>
      <c r="D796" t="str">
        <f t="shared" si="117"/>
        <v>13:1:2/22:4:1</v>
      </c>
      <c r="E796" t="str" cm="1">
        <f t="array" ref="E796:F796">_xlfn.TEXTSPLIT(D796,"/")</f>
        <v>13:1:2</v>
      </c>
      <c r="F796" t="str">
        <v>22:4:1</v>
      </c>
      <c r="I796" cm="1">
        <f t="array" ref="I796:K796">IF(ISBLANK(E796), "", VALUE(_xlfn.TEXTSPLIT(E796,":")))</f>
        <v>13</v>
      </c>
      <c r="J796">
        <v>1</v>
      </c>
      <c r="K796">
        <v>2</v>
      </c>
      <c r="L796" cm="1">
        <f t="array" ref="L796:N796">IF(ISBLANK(F796), "", VALUE(_xlfn.TEXTSPLIT(F796,":")))</f>
        <v>22</v>
      </c>
      <c r="M796">
        <v>4</v>
      </c>
      <c r="N796">
        <v>1</v>
      </c>
      <c r="O796" t="str" cm="1">
        <f t="array" ref="O796">IF(ISBLANK(G796), "", VALUE(_xlfn.TEXTSPLIT(G796,":")))</f>
        <v/>
      </c>
      <c r="Q796" t="str" cm="1">
        <f t="array" ref="Q796">IF(ISBLANK(H796), "", VALUE(_xlfn.TEXTSPLIT(H796,":")))</f>
        <v/>
      </c>
      <c r="S796">
        <f t="shared" si="120"/>
        <v>35</v>
      </c>
      <c r="T796">
        <f t="shared" si="121"/>
        <v>5</v>
      </c>
      <c r="U796">
        <f t="shared" si="122"/>
        <v>3</v>
      </c>
      <c r="V796" t="str">
        <f t="shared" si="123"/>
        <v>:3O</v>
      </c>
      <c r="W796" t="str">
        <f t="shared" si="124"/>
        <v>35:5:3O</v>
      </c>
      <c r="X796" t="str">
        <f t="shared" si="125"/>
        <v>PE-Cer 35:5:3O</v>
      </c>
      <c r="Y796" t="str">
        <f t="shared" si="118"/>
        <v>PE-Cer</v>
      </c>
      <c r="Z796" t="s">
        <v>1138</v>
      </c>
      <c r="AA796" t="s">
        <v>1821</v>
      </c>
      <c r="AB796">
        <v>115381</v>
      </c>
      <c r="AC796">
        <v>145031</v>
      </c>
      <c r="AD796">
        <v>70683</v>
      </c>
      <c r="AE796">
        <v>59995</v>
      </c>
      <c r="AF796">
        <v>92226</v>
      </c>
      <c r="AG796">
        <v>69337</v>
      </c>
      <c r="AH796">
        <v>100356</v>
      </c>
      <c r="AI796">
        <v>173694</v>
      </c>
      <c r="AJ796">
        <v>31696</v>
      </c>
      <c r="AK796">
        <v>119953</v>
      </c>
      <c r="AL796">
        <v>118580</v>
      </c>
      <c r="AM796">
        <v>9805</v>
      </c>
    </row>
    <row r="797" spans="1:39" x14ac:dyDescent="0.3">
      <c r="A797" t="s">
        <v>1231</v>
      </c>
      <c r="B797" t="s">
        <v>4576</v>
      </c>
      <c r="C797" t="str">
        <f t="shared" si="119"/>
        <v>PE-Cer 12:0:2/18:0:1</v>
      </c>
      <c r="D797" t="str">
        <f t="shared" si="117"/>
        <v>12:0:2/18:0:1</v>
      </c>
      <c r="E797" t="str" cm="1">
        <f t="array" ref="E797:F797">_xlfn.TEXTSPLIT(D797,"/")</f>
        <v>12:0:2</v>
      </c>
      <c r="F797" t="str">
        <v>18:0:1</v>
      </c>
      <c r="I797" cm="1">
        <f t="array" ref="I797:K797">IF(ISBLANK(E797), "", VALUE(_xlfn.TEXTSPLIT(E797,":")))</f>
        <v>12</v>
      </c>
      <c r="J797">
        <v>0</v>
      </c>
      <c r="K797">
        <v>2</v>
      </c>
      <c r="L797" cm="1">
        <f t="array" ref="L797:N797">IF(ISBLANK(F797), "", VALUE(_xlfn.TEXTSPLIT(F797,":")))</f>
        <v>18</v>
      </c>
      <c r="M797">
        <v>0</v>
      </c>
      <c r="N797">
        <v>1</v>
      </c>
      <c r="O797" t="str" cm="1">
        <f t="array" ref="O797">IF(ISBLANK(G797), "", VALUE(_xlfn.TEXTSPLIT(G797,":")))</f>
        <v/>
      </c>
      <c r="Q797" t="str" cm="1">
        <f t="array" ref="Q797">IF(ISBLANK(H797), "", VALUE(_xlfn.TEXTSPLIT(H797,":")))</f>
        <v/>
      </c>
      <c r="S797">
        <f t="shared" si="120"/>
        <v>30</v>
      </c>
      <c r="T797">
        <f t="shared" si="121"/>
        <v>0</v>
      </c>
      <c r="U797">
        <f t="shared" si="122"/>
        <v>3</v>
      </c>
      <c r="V797" t="str">
        <f t="shared" si="123"/>
        <v>:3O</v>
      </c>
      <c r="W797" t="str">
        <f t="shared" si="124"/>
        <v>30:0:3O</v>
      </c>
      <c r="X797" t="str">
        <f t="shared" si="125"/>
        <v>PE-Cer 30:0:3O</v>
      </c>
      <c r="Y797" t="str">
        <f t="shared" si="118"/>
        <v>PE-Cer</v>
      </c>
      <c r="Z797" t="s">
        <v>1138</v>
      </c>
      <c r="AA797" t="s">
        <v>164</v>
      </c>
      <c r="AB797">
        <v>80770</v>
      </c>
      <c r="AC797">
        <v>197031</v>
      </c>
      <c r="AD797">
        <v>179065</v>
      </c>
      <c r="AE797">
        <v>132795</v>
      </c>
      <c r="AF797">
        <v>184826</v>
      </c>
      <c r="AG797">
        <v>156205</v>
      </c>
      <c r="AH797">
        <v>138601</v>
      </c>
      <c r="AI797">
        <v>193859</v>
      </c>
      <c r="AJ797">
        <v>166511</v>
      </c>
      <c r="AK797">
        <v>214984</v>
      </c>
      <c r="AL797">
        <v>228493</v>
      </c>
      <c r="AM797">
        <v>206955</v>
      </c>
    </row>
    <row r="798" spans="1:39" x14ac:dyDescent="0.3">
      <c r="A798" t="s">
        <v>1231</v>
      </c>
      <c r="B798" t="s">
        <v>4576</v>
      </c>
      <c r="C798" t="str">
        <f t="shared" si="119"/>
        <v>PE-Cer 12:0:2/18:0:1</v>
      </c>
      <c r="D798" t="str">
        <f t="shared" si="117"/>
        <v>12:0:2/18:0:1</v>
      </c>
      <c r="E798" t="str" cm="1">
        <f t="array" ref="E798:F798">_xlfn.TEXTSPLIT(D798,"/")</f>
        <v>12:0:2</v>
      </c>
      <c r="F798" t="str">
        <v>18:0:1</v>
      </c>
      <c r="I798" cm="1">
        <f t="array" ref="I798:K798">IF(ISBLANK(E798), "", VALUE(_xlfn.TEXTSPLIT(E798,":")))</f>
        <v>12</v>
      </c>
      <c r="J798">
        <v>0</v>
      </c>
      <c r="K798">
        <v>2</v>
      </c>
      <c r="L798" cm="1">
        <f t="array" ref="L798:N798">IF(ISBLANK(F798), "", VALUE(_xlfn.TEXTSPLIT(F798,":")))</f>
        <v>18</v>
      </c>
      <c r="M798">
        <v>0</v>
      </c>
      <c r="N798">
        <v>1</v>
      </c>
      <c r="O798" t="str" cm="1">
        <f t="array" ref="O798">IF(ISBLANK(G798), "", VALUE(_xlfn.TEXTSPLIT(G798,":")))</f>
        <v/>
      </c>
      <c r="Q798" t="str" cm="1">
        <f t="array" ref="Q798">IF(ISBLANK(H798), "", VALUE(_xlfn.TEXTSPLIT(H798,":")))</f>
        <v/>
      </c>
      <c r="S798">
        <f t="shared" si="120"/>
        <v>30</v>
      </c>
      <c r="T798">
        <f t="shared" si="121"/>
        <v>0</v>
      </c>
      <c r="U798">
        <f t="shared" si="122"/>
        <v>3</v>
      </c>
      <c r="V798" t="str">
        <f t="shared" si="123"/>
        <v>:3O</v>
      </c>
      <c r="W798" t="str">
        <f t="shared" si="124"/>
        <v>30:0:3O</v>
      </c>
      <c r="X798" t="str">
        <f t="shared" si="125"/>
        <v>PE-Cer 30:0:3O</v>
      </c>
      <c r="Y798" t="str">
        <f t="shared" si="118"/>
        <v>PE-Cer</v>
      </c>
      <c r="Z798" t="s">
        <v>1138</v>
      </c>
      <c r="AA798" t="s">
        <v>164</v>
      </c>
      <c r="AB798">
        <v>329764</v>
      </c>
      <c r="AC798">
        <v>431599</v>
      </c>
      <c r="AD798">
        <v>438571</v>
      </c>
      <c r="AE798">
        <v>361304</v>
      </c>
      <c r="AF798">
        <v>461456</v>
      </c>
      <c r="AG798">
        <v>359077</v>
      </c>
      <c r="AH798">
        <v>431639</v>
      </c>
      <c r="AI798">
        <v>471793</v>
      </c>
      <c r="AJ798">
        <v>361787</v>
      </c>
      <c r="AK798">
        <v>420743</v>
      </c>
      <c r="AL798">
        <v>509435</v>
      </c>
      <c r="AM798">
        <v>451936</v>
      </c>
    </row>
    <row r="799" spans="1:39" x14ac:dyDescent="0.3">
      <c r="A799" t="s">
        <v>1559</v>
      </c>
      <c r="B799" t="s">
        <v>4577</v>
      </c>
      <c r="C799" t="str">
        <f t="shared" si="119"/>
        <v>PE-Cer 12:1:2/21:0:1</v>
      </c>
      <c r="D799" t="str">
        <f t="shared" si="117"/>
        <v>12:1:2/21:0:1</v>
      </c>
      <c r="E799" t="str" cm="1">
        <f t="array" ref="E799:F799">_xlfn.TEXTSPLIT(D799,"/")</f>
        <v>12:1:2</v>
      </c>
      <c r="F799" t="str">
        <v>21:0:1</v>
      </c>
      <c r="I799" cm="1">
        <f t="array" ref="I799:K799">IF(ISBLANK(E799), "", VALUE(_xlfn.TEXTSPLIT(E799,":")))</f>
        <v>12</v>
      </c>
      <c r="J799">
        <v>1</v>
      </c>
      <c r="K799">
        <v>2</v>
      </c>
      <c r="L799" cm="1">
        <f t="array" ref="L799:N799">IF(ISBLANK(F799), "", VALUE(_xlfn.TEXTSPLIT(F799,":")))</f>
        <v>21</v>
      </c>
      <c r="M799">
        <v>0</v>
      </c>
      <c r="N799">
        <v>1</v>
      </c>
      <c r="O799" t="str" cm="1">
        <f t="array" ref="O799">IF(ISBLANK(G799), "", VALUE(_xlfn.TEXTSPLIT(G799,":")))</f>
        <v/>
      </c>
      <c r="Q799" t="str" cm="1">
        <f t="array" ref="Q799">IF(ISBLANK(H799), "", VALUE(_xlfn.TEXTSPLIT(H799,":")))</f>
        <v/>
      </c>
      <c r="S799">
        <f t="shared" si="120"/>
        <v>33</v>
      </c>
      <c r="T799">
        <f t="shared" si="121"/>
        <v>1</v>
      </c>
      <c r="U799">
        <f t="shared" si="122"/>
        <v>3</v>
      </c>
      <c r="V799" t="str">
        <f t="shared" si="123"/>
        <v>:3O</v>
      </c>
      <c r="W799" t="str">
        <f t="shared" si="124"/>
        <v>33:1:3O</v>
      </c>
      <c r="X799" t="str">
        <f t="shared" si="125"/>
        <v>PE-Cer 33:1:3O</v>
      </c>
      <c r="Y799" t="str">
        <f t="shared" si="118"/>
        <v>PE-Cer</v>
      </c>
      <c r="Z799" t="s">
        <v>1138</v>
      </c>
      <c r="AA799" t="s">
        <v>1554</v>
      </c>
      <c r="AB799">
        <v>237288</v>
      </c>
      <c r="AC799">
        <v>290380</v>
      </c>
      <c r="AD799">
        <v>245064</v>
      </c>
      <c r="AE799">
        <v>184594</v>
      </c>
      <c r="AF799">
        <v>229263</v>
      </c>
      <c r="AG799">
        <v>213154</v>
      </c>
      <c r="AH799">
        <v>443919</v>
      </c>
      <c r="AI799">
        <v>391417</v>
      </c>
      <c r="AJ799">
        <v>374600</v>
      </c>
      <c r="AK799">
        <v>348777</v>
      </c>
      <c r="AL799">
        <v>385897</v>
      </c>
      <c r="AM799">
        <v>381368</v>
      </c>
    </row>
    <row r="800" spans="1:39" x14ac:dyDescent="0.3">
      <c r="A800" t="s">
        <v>1458</v>
      </c>
      <c r="B800" t="s">
        <v>4578</v>
      </c>
      <c r="C800" t="str">
        <f t="shared" si="119"/>
        <v xml:space="preserve"> </v>
      </c>
      <c r="D800" t="str">
        <f t="shared" si="117"/>
        <v/>
      </c>
      <c r="E800" t="e" cm="1">
        <f t="array" ref="E800">_xlfn.TEXTSPLIT(D800,"/")</f>
        <v>#VALUE!</v>
      </c>
      <c r="I800" t="e" cm="1">
        <f t="array" ref="I800">IF(ISBLANK(E800), "", VALUE(_xlfn.TEXTSPLIT(E800,":")))</f>
        <v>#VALUE!</v>
      </c>
      <c r="L800" t="str" cm="1">
        <f t="array" ref="L800">IF(ISBLANK(F800), "", VALUE(_xlfn.TEXTSPLIT(F800,":")))</f>
        <v/>
      </c>
      <c r="O800" t="str" cm="1">
        <f t="array" ref="O800">IF(ISBLANK(G800), "", VALUE(_xlfn.TEXTSPLIT(G800,":")))</f>
        <v/>
      </c>
      <c r="Q800" t="str" cm="1">
        <f t="array" ref="Q800">IF(ISBLANK(H800), "", VALUE(_xlfn.TEXTSPLIT(H800,":")))</f>
        <v/>
      </c>
      <c r="S800" t="e">
        <f t="shared" si="120"/>
        <v>#VALUE!</v>
      </c>
      <c r="T800">
        <f t="shared" si="121"/>
        <v>0</v>
      </c>
      <c r="U800">
        <f t="shared" si="122"/>
        <v>0</v>
      </c>
      <c r="V800" t="str">
        <f t="shared" si="123"/>
        <v>:0O</v>
      </c>
      <c r="W800" t="b">
        <f t="shared" si="124"/>
        <v>0</v>
      </c>
      <c r="X800" t="str">
        <f t="shared" si="125"/>
        <v>PE-Cer 32:0;O3|PE-Cer 16:0;O2/16:0;O</v>
      </c>
      <c r="Y800" t="str">
        <f t="shared" si="118"/>
        <v/>
      </c>
      <c r="Z800" t="s">
        <v>1138</v>
      </c>
      <c r="AA800" t="s">
        <v>1453</v>
      </c>
      <c r="AB800">
        <v>25174884</v>
      </c>
      <c r="AC800">
        <v>30970968</v>
      </c>
      <c r="AD800">
        <v>32265959</v>
      </c>
      <c r="AE800">
        <v>29028562</v>
      </c>
      <c r="AF800">
        <v>32040707</v>
      </c>
      <c r="AG800">
        <v>31228594</v>
      </c>
      <c r="AH800">
        <v>38150173</v>
      </c>
      <c r="AI800">
        <v>39101655</v>
      </c>
      <c r="AJ800">
        <v>35515398</v>
      </c>
      <c r="AK800">
        <v>40053817</v>
      </c>
      <c r="AL800">
        <v>43503352</v>
      </c>
      <c r="AM800">
        <v>41993125</v>
      </c>
    </row>
    <row r="801" spans="1:39" x14ac:dyDescent="0.3">
      <c r="A801" t="s">
        <v>1928</v>
      </c>
      <c r="B801" t="s">
        <v>4579</v>
      </c>
      <c r="C801" t="str">
        <f t="shared" si="119"/>
        <v>PE-Cer 12:1:2/23:0:1</v>
      </c>
      <c r="D801" t="str">
        <f t="shared" si="117"/>
        <v>12:1:2/23:0:1</v>
      </c>
      <c r="E801" t="str" cm="1">
        <f t="array" ref="E801:F801">_xlfn.TEXTSPLIT(D801,"/")</f>
        <v>12:1:2</v>
      </c>
      <c r="F801" t="str">
        <v>23:0:1</v>
      </c>
      <c r="I801" cm="1">
        <f t="array" ref="I801:K801">IF(ISBLANK(E801), "", VALUE(_xlfn.TEXTSPLIT(E801,":")))</f>
        <v>12</v>
      </c>
      <c r="J801">
        <v>1</v>
      </c>
      <c r="K801">
        <v>2</v>
      </c>
      <c r="L801" cm="1">
        <f t="array" ref="L801:N801">IF(ISBLANK(F801), "", VALUE(_xlfn.TEXTSPLIT(F801,":")))</f>
        <v>23</v>
      </c>
      <c r="M801">
        <v>0</v>
      </c>
      <c r="N801">
        <v>1</v>
      </c>
      <c r="O801" t="str" cm="1">
        <f t="array" ref="O801">IF(ISBLANK(G801), "", VALUE(_xlfn.TEXTSPLIT(G801,":")))</f>
        <v/>
      </c>
      <c r="Q801" t="str" cm="1">
        <f t="array" ref="Q801">IF(ISBLANK(H801), "", VALUE(_xlfn.TEXTSPLIT(H801,":")))</f>
        <v/>
      </c>
      <c r="S801">
        <f t="shared" si="120"/>
        <v>35</v>
      </c>
      <c r="T801">
        <f t="shared" si="121"/>
        <v>1</v>
      </c>
      <c r="U801">
        <f t="shared" si="122"/>
        <v>3</v>
      </c>
      <c r="V801" t="str">
        <f t="shared" si="123"/>
        <v>:3O</v>
      </c>
      <c r="W801" t="str">
        <f t="shared" si="124"/>
        <v>35:1:3O</v>
      </c>
      <c r="X801" t="str">
        <f t="shared" si="125"/>
        <v>PE-Cer 35:1:3O</v>
      </c>
      <c r="Y801" t="str">
        <f t="shared" si="118"/>
        <v>PE-Cer</v>
      </c>
      <c r="Z801" t="s">
        <v>1138</v>
      </c>
      <c r="AA801" t="s">
        <v>217</v>
      </c>
      <c r="AB801">
        <v>1755736</v>
      </c>
      <c r="AC801">
        <v>1845606</v>
      </c>
      <c r="AD801">
        <v>1153288</v>
      </c>
      <c r="AE801">
        <v>1135202</v>
      </c>
      <c r="AF801">
        <v>1443234</v>
      </c>
      <c r="AG801">
        <v>1287711</v>
      </c>
      <c r="AH801">
        <v>3129604</v>
      </c>
      <c r="AI801">
        <v>2161518</v>
      </c>
      <c r="AJ801">
        <v>2602573</v>
      </c>
      <c r="AK801">
        <v>2318204</v>
      </c>
      <c r="AL801">
        <v>1933072</v>
      </c>
      <c r="AM801">
        <v>2075474</v>
      </c>
    </row>
    <row r="802" spans="1:39" x14ac:dyDescent="0.3">
      <c r="A802" t="s">
        <v>1586</v>
      </c>
      <c r="B802" t="s">
        <v>4564</v>
      </c>
      <c r="C802" t="str">
        <f t="shared" si="119"/>
        <v xml:space="preserve"> </v>
      </c>
      <c r="D802" t="str">
        <f t="shared" si="117"/>
        <v/>
      </c>
      <c r="E802" t="e" cm="1">
        <f t="array" ref="E802">_xlfn.TEXTSPLIT(D802,"/")</f>
        <v>#VALUE!</v>
      </c>
      <c r="I802" t="e" cm="1">
        <f t="array" ref="I802">IF(ISBLANK(E802), "", VALUE(_xlfn.TEXTSPLIT(E802,":")))</f>
        <v>#VALUE!</v>
      </c>
      <c r="L802" t="str" cm="1">
        <f t="array" ref="L802">IF(ISBLANK(F802), "", VALUE(_xlfn.TEXTSPLIT(F802,":")))</f>
        <v/>
      </c>
      <c r="O802" t="str" cm="1">
        <f t="array" ref="O802">IF(ISBLANK(G802), "", VALUE(_xlfn.TEXTSPLIT(G802,":")))</f>
        <v/>
      </c>
      <c r="Q802" t="str" cm="1">
        <f t="array" ref="Q802">IF(ISBLANK(H802), "", VALUE(_xlfn.TEXTSPLIT(H802,":")))</f>
        <v/>
      </c>
      <c r="S802" t="e">
        <f t="shared" si="120"/>
        <v>#VALUE!</v>
      </c>
      <c r="T802">
        <f t="shared" si="121"/>
        <v>0</v>
      </c>
      <c r="U802">
        <f t="shared" si="122"/>
        <v>0</v>
      </c>
      <c r="V802" t="str">
        <f t="shared" si="123"/>
        <v>:0O</v>
      </c>
      <c r="W802" t="b">
        <f t="shared" si="124"/>
        <v>0</v>
      </c>
      <c r="X802" t="str">
        <f t="shared" si="125"/>
        <v>PE-Cer 33:0;O3|PE-Cer 17:0;O2/16:0;O</v>
      </c>
      <c r="Y802" t="str">
        <f t="shared" si="118"/>
        <v/>
      </c>
      <c r="Z802" t="s">
        <v>1138</v>
      </c>
      <c r="AA802" t="s">
        <v>1587</v>
      </c>
      <c r="AB802">
        <v>116957848</v>
      </c>
      <c r="AC802">
        <v>136034225</v>
      </c>
      <c r="AD802">
        <v>148189222</v>
      </c>
      <c r="AE802">
        <v>133625090</v>
      </c>
      <c r="AF802">
        <v>147733199</v>
      </c>
      <c r="AG802">
        <v>145700586</v>
      </c>
      <c r="AH802">
        <v>165873204</v>
      </c>
      <c r="AI802">
        <v>173791043</v>
      </c>
      <c r="AJ802">
        <v>156261579</v>
      </c>
      <c r="AK802">
        <v>174232373</v>
      </c>
      <c r="AL802">
        <v>185190991</v>
      </c>
      <c r="AM802">
        <v>183388582</v>
      </c>
    </row>
    <row r="803" spans="1:39" x14ac:dyDescent="0.3">
      <c r="A803" t="s">
        <v>2177</v>
      </c>
      <c r="B803" t="s">
        <v>4580</v>
      </c>
      <c r="C803" t="str">
        <f t="shared" si="119"/>
        <v xml:space="preserve"> </v>
      </c>
      <c r="D803" t="str">
        <f t="shared" si="117"/>
        <v/>
      </c>
      <c r="E803" t="e" cm="1">
        <f t="array" ref="E803">_xlfn.TEXTSPLIT(D803,"/")</f>
        <v>#VALUE!</v>
      </c>
      <c r="I803" t="e" cm="1">
        <f t="array" ref="I803">IF(ISBLANK(E803), "", VALUE(_xlfn.TEXTSPLIT(E803,":")))</f>
        <v>#VALUE!</v>
      </c>
      <c r="L803" t="str" cm="1">
        <f t="array" ref="L803">IF(ISBLANK(F803), "", VALUE(_xlfn.TEXTSPLIT(F803,":")))</f>
        <v/>
      </c>
      <c r="O803" t="str" cm="1">
        <f t="array" ref="O803">IF(ISBLANK(G803), "", VALUE(_xlfn.TEXTSPLIT(G803,":")))</f>
        <v/>
      </c>
      <c r="Q803" t="str" cm="1">
        <f t="array" ref="Q803">IF(ISBLANK(H803), "", VALUE(_xlfn.TEXTSPLIT(H803,":")))</f>
        <v/>
      </c>
      <c r="S803" t="e">
        <f t="shared" si="120"/>
        <v>#VALUE!</v>
      </c>
      <c r="T803">
        <f t="shared" si="121"/>
        <v>0</v>
      </c>
      <c r="U803">
        <f t="shared" si="122"/>
        <v>0</v>
      </c>
      <c r="V803" t="str">
        <f t="shared" si="123"/>
        <v>:0O</v>
      </c>
      <c r="W803" t="b">
        <f t="shared" si="124"/>
        <v>0</v>
      </c>
      <c r="X803" t="str">
        <f t="shared" si="125"/>
        <v>PE-Cer 36:0;O3|PE-Cer 19:0;O2/17:0;O</v>
      </c>
      <c r="Y803" t="str">
        <f t="shared" si="118"/>
        <v/>
      </c>
      <c r="Z803" t="s">
        <v>1138</v>
      </c>
      <c r="AA803" t="s">
        <v>2172</v>
      </c>
      <c r="AB803">
        <v>425513250</v>
      </c>
      <c r="AC803">
        <v>540386392</v>
      </c>
      <c r="AD803">
        <v>589141177</v>
      </c>
      <c r="AE803">
        <v>278521322</v>
      </c>
      <c r="AF803">
        <v>345189307</v>
      </c>
      <c r="AG803">
        <v>304450269</v>
      </c>
      <c r="AH803">
        <v>311560918</v>
      </c>
      <c r="AI803">
        <v>379049303</v>
      </c>
      <c r="AJ803">
        <v>281927456</v>
      </c>
      <c r="AK803">
        <v>228338303</v>
      </c>
      <c r="AL803">
        <v>262894869</v>
      </c>
      <c r="AM803">
        <v>237977980</v>
      </c>
    </row>
    <row r="804" spans="1:39" x14ac:dyDescent="0.3">
      <c r="A804" t="s">
        <v>1463</v>
      </c>
      <c r="B804" t="s">
        <v>4581</v>
      </c>
      <c r="C804" t="str">
        <f t="shared" si="119"/>
        <v xml:space="preserve"> </v>
      </c>
      <c r="D804" t="str">
        <f t="shared" si="117"/>
        <v/>
      </c>
      <c r="E804" t="e" cm="1">
        <f t="array" ref="E804">_xlfn.TEXTSPLIT(D804,"/")</f>
        <v>#VALUE!</v>
      </c>
      <c r="I804" t="e" cm="1">
        <f t="array" ref="I804">IF(ISBLANK(E804), "", VALUE(_xlfn.TEXTSPLIT(E804,":")))</f>
        <v>#VALUE!</v>
      </c>
      <c r="L804" t="str" cm="1">
        <f t="array" ref="L804">IF(ISBLANK(F804), "", VALUE(_xlfn.TEXTSPLIT(F804,":")))</f>
        <v/>
      </c>
      <c r="O804" t="str" cm="1">
        <f t="array" ref="O804">IF(ISBLANK(G804), "", VALUE(_xlfn.TEXTSPLIT(G804,":")))</f>
        <v/>
      </c>
      <c r="Q804" t="str" cm="1">
        <f t="array" ref="Q804">IF(ISBLANK(H804), "", VALUE(_xlfn.TEXTSPLIT(H804,":")))</f>
        <v/>
      </c>
      <c r="S804" t="e">
        <f t="shared" si="120"/>
        <v>#VALUE!</v>
      </c>
      <c r="T804">
        <f t="shared" si="121"/>
        <v>0</v>
      </c>
      <c r="U804">
        <f t="shared" si="122"/>
        <v>0</v>
      </c>
      <c r="V804" t="str">
        <f t="shared" si="123"/>
        <v>:0O</v>
      </c>
      <c r="W804" t="b">
        <f t="shared" si="124"/>
        <v>0</v>
      </c>
      <c r="X804" t="str">
        <f t="shared" si="125"/>
        <v>PE-Cer 32:0;O3|PE-Cer 15:0;O2/17:0;O</v>
      </c>
      <c r="Y804" t="str">
        <f t="shared" si="118"/>
        <v/>
      </c>
      <c r="Z804" t="s">
        <v>1138</v>
      </c>
      <c r="AA804" t="s">
        <v>1453</v>
      </c>
      <c r="AB804">
        <v>20928484</v>
      </c>
      <c r="AC804">
        <v>24532503</v>
      </c>
      <c r="AD804">
        <v>26617674</v>
      </c>
      <c r="AE804">
        <v>17651153</v>
      </c>
      <c r="AF804">
        <v>20438483</v>
      </c>
      <c r="AG804">
        <v>19534830</v>
      </c>
      <c r="AH804">
        <v>22277124</v>
      </c>
      <c r="AI804">
        <v>25907272</v>
      </c>
      <c r="AJ804">
        <v>21641251</v>
      </c>
      <c r="AK804">
        <v>20626591</v>
      </c>
      <c r="AL804">
        <v>22795704</v>
      </c>
      <c r="AM804">
        <v>21072450</v>
      </c>
    </row>
    <row r="805" spans="1:39" x14ac:dyDescent="0.3">
      <c r="A805" t="s">
        <v>2717</v>
      </c>
      <c r="B805" t="s">
        <v>4551</v>
      </c>
      <c r="C805" t="str">
        <f t="shared" si="119"/>
        <v>PE-Cer 13:1:2/28:4</v>
      </c>
      <c r="D805" t="str">
        <f t="shared" si="117"/>
        <v>13:1:2/28:4</v>
      </c>
      <c r="E805" t="str" cm="1">
        <f t="array" ref="E805:F805">_xlfn.TEXTSPLIT(D805,"/")</f>
        <v>13:1:2</v>
      </c>
      <c r="F805" t="str">
        <v>28:4</v>
      </c>
      <c r="I805" cm="1">
        <f t="array" ref="I805:K805">IF(ISBLANK(E805), "", VALUE(_xlfn.TEXTSPLIT(E805,":")))</f>
        <v>13</v>
      </c>
      <c r="J805">
        <v>1</v>
      </c>
      <c r="K805">
        <v>2</v>
      </c>
      <c r="L805" cm="1">
        <f t="array" ref="L805:M805">IF(ISBLANK(F805), "", VALUE(_xlfn.TEXTSPLIT(F805,":")))</f>
        <v>28</v>
      </c>
      <c r="M805">
        <v>4</v>
      </c>
      <c r="O805" t="str" cm="1">
        <f t="array" ref="O805">IF(ISBLANK(G805), "", VALUE(_xlfn.TEXTSPLIT(G805,":")))</f>
        <v/>
      </c>
      <c r="Q805" t="str" cm="1">
        <f t="array" ref="Q805">IF(ISBLANK(H805), "", VALUE(_xlfn.TEXTSPLIT(H805,":")))</f>
        <v/>
      </c>
      <c r="S805">
        <f t="shared" si="120"/>
        <v>41</v>
      </c>
      <c r="T805">
        <f t="shared" si="121"/>
        <v>5</v>
      </c>
      <c r="U805">
        <f t="shared" si="122"/>
        <v>2</v>
      </c>
      <c r="V805" t="str">
        <f t="shared" si="123"/>
        <v>:2O</v>
      </c>
      <c r="W805" t="str">
        <f t="shared" si="124"/>
        <v>41:5:2O</v>
      </c>
      <c r="X805" t="str">
        <f t="shared" si="125"/>
        <v>PE-Cer 41:5:2O</v>
      </c>
      <c r="Y805" t="str">
        <f t="shared" si="118"/>
        <v>PE-Cer</v>
      </c>
      <c r="Z805" t="s">
        <v>1138</v>
      </c>
      <c r="AA805" t="s">
        <v>2718</v>
      </c>
      <c r="AB805">
        <v>448295</v>
      </c>
      <c r="AC805">
        <v>622326</v>
      </c>
      <c r="AD805">
        <v>469318</v>
      </c>
      <c r="AE805">
        <v>362480</v>
      </c>
      <c r="AF805">
        <v>251779</v>
      </c>
      <c r="AG805">
        <v>387302</v>
      </c>
      <c r="AH805">
        <v>488803</v>
      </c>
      <c r="AI805">
        <v>358500</v>
      </c>
      <c r="AJ805">
        <v>301900</v>
      </c>
      <c r="AK805">
        <v>104444</v>
      </c>
      <c r="AL805">
        <v>145583</v>
      </c>
      <c r="AM805">
        <v>236116</v>
      </c>
    </row>
    <row r="806" spans="1:39" x14ac:dyDescent="0.3">
      <c r="A806" t="s">
        <v>1752</v>
      </c>
      <c r="B806" t="s">
        <v>4575</v>
      </c>
      <c r="C806" t="str">
        <f t="shared" si="119"/>
        <v xml:space="preserve"> </v>
      </c>
      <c r="D806" t="str">
        <f t="shared" si="117"/>
        <v/>
      </c>
      <c r="E806" t="e" cm="1">
        <f t="array" ref="E806">_xlfn.TEXTSPLIT(D806,"/")</f>
        <v>#VALUE!</v>
      </c>
      <c r="I806" t="e" cm="1">
        <f t="array" ref="I806">IF(ISBLANK(E806), "", VALUE(_xlfn.TEXTSPLIT(E806,":")))</f>
        <v>#VALUE!</v>
      </c>
      <c r="L806" t="str" cm="1">
        <f t="array" ref="L806">IF(ISBLANK(F806), "", VALUE(_xlfn.TEXTSPLIT(F806,":")))</f>
        <v/>
      </c>
      <c r="O806" t="str" cm="1">
        <f t="array" ref="O806">IF(ISBLANK(G806), "", VALUE(_xlfn.TEXTSPLIT(G806,":")))</f>
        <v/>
      </c>
      <c r="Q806" t="str" cm="1">
        <f t="array" ref="Q806">IF(ISBLANK(H806), "", VALUE(_xlfn.TEXTSPLIT(H806,":")))</f>
        <v/>
      </c>
      <c r="S806" t="e">
        <f t="shared" si="120"/>
        <v>#VALUE!</v>
      </c>
      <c r="T806">
        <f t="shared" si="121"/>
        <v>0</v>
      </c>
      <c r="U806">
        <f t="shared" si="122"/>
        <v>0</v>
      </c>
      <c r="V806" t="str">
        <f t="shared" si="123"/>
        <v>:0O</v>
      </c>
      <c r="W806" t="b">
        <f t="shared" si="124"/>
        <v>0</v>
      </c>
      <c r="X806" t="str">
        <f t="shared" si="125"/>
        <v>PE-Cer 34:0;O3|PE-Cer 17:0;O2/17:0;O</v>
      </c>
      <c r="Y806" t="str">
        <f t="shared" si="118"/>
        <v/>
      </c>
      <c r="Z806" t="s">
        <v>1138</v>
      </c>
      <c r="AA806" t="s">
        <v>1747</v>
      </c>
      <c r="AB806">
        <v>656914067</v>
      </c>
      <c r="AC806">
        <v>777515465</v>
      </c>
      <c r="AD806">
        <v>808464741</v>
      </c>
      <c r="AE806">
        <v>652910446</v>
      </c>
      <c r="AF806">
        <v>707334586</v>
      </c>
      <c r="AG806">
        <v>683786924</v>
      </c>
      <c r="AH806">
        <v>801582321</v>
      </c>
      <c r="AI806">
        <v>847409925</v>
      </c>
      <c r="AJ806">
        <v>698901633</v>
      </c>
      <c r="AK806">
        <v>719570653</v>
      </c>
      <c r="AL806">
        <v>812314011</v>
      </c>
      <c r="AM806">
        <v>762320929</v>
      </c>
    </row>
    <row r="807" spans="1:39" x14ac:dyDescent="0.3">
      <c r="A807" s="13" t="s">
        <v>1784</v>
      </c>
      <c r="B807" s="13" t="s">
        <v>1784</v>
      </c>
      <c r="C807" t="str">
        <f t="shared" si="119"/>
        <v>PG 24:0_5:0</v>
      </c>
      <c r="D807" t="str">
        <f t="shared" si="117"/>
        <v>24:0_5:0</v>
      </c>
      <c r="E807" t="str" cm="1">
        <f t="array" ref="E807:F807">_xlfn.TEXTSPLIT(D807,"_")</f>
        <v>24:0</v>
      </c>
      <c r="F807" t="str">
        <v>5:0</v>
      </c>
      <c r="I807" cm="1">
        <f t="array" ref="I807:J807">IF(ISBLANK(E807), "", VALUE(_xlfn.TEXTSPLIT(E807,":")))</f>
        <v>24</v>
      </c>
      <c r="J807">
        <v>0</v>
      </c>
      <c r="L807" cm="1">
        <f t="array" ref="L807:M807">IF(ISBLANK(F807), "", VALUE(_xlfn.TEXTSPLIT(F807,":")))</f>
        <v>5</v>
      </c>
      <c r="M807">
        <v>0</v>
      </c>
      <c r="O807" t="str" cm="1">
        <f t="array" ref="O807">IF(ISBLANK(G807), "", VALUE(_xlfn.TEXTSPLIT(G807,":")))</f>
        <v/>
      </c>
      <c r="Q807" t="str" cm="1">
        <f t="array" ref="Q807">IF(ISBLANK(H807), "", VALUE(_xlfn.TEXTSPLIT(H807,":")))</f>
        <v/>
      </c>
      <c r="S807">
        <f t="shared" si="120"/>
        <v>29</v>
      </c>
      <c r="T807">
        <f t="shared" si="121"/>
        <v>0</v>
      </c>
      <c r="U807">
        <f t="shared" si="122"/>
        <v>0</v>
      </c>
      <c r="V807" t="str">
        <f t="shared" si="123"/>
        <v>:0O</v>
      </c>
      <c r="W807" t="str">
        <f t="shared" si="124"/>
        <v>29:0</v>
      </c>
      <c r="X807" t="str">
        <f t="shared" si="125"/>
        <v>PG 29:0</v>
      </c>
      <c r="Y807" t="str">
        <f t="shared" si="118"/>
        <v>PG</v>
      </c>
      <c r="Z807" s="13" t="s">
        <v>1786</v>
      </c>
      <c r="AA807" s="13" t="s">
        <v>1785</v>
      </c>
      <c r="AB807" s="13">
        <v>180182</v>
      </c>
      <c r="AC807" s="13">
        <v>268495</v>
      </c>
      <c r="AD807" s="13">
        <v>190332</v>
      </c>
      <c r="AE807" s="13">
        <v>317223</v>
      </c>
      <c r="AF807" s="13">
        <v>208855</v>
      </c>
      <c r="AG807" s="13">
        <v>364401</v>
      </c>
      <c r="AH807" s="13">
        <v>616431</v>
      </c>
      <c r="AI807" s="13">
        <v>523111</v>
      </c>
      <c r="AJ807" s="13">
        <v>733220</v>
      </c>
      <c r="AK807" s="13">
        <v>1037722</v>
      </c>
      <c r="AL807" s="13">
        <v>995878</v>
      </c>
      <c r="AM807" s="13">
        <v>1044180</v>
      </c>
    </row>
    <row r="808" spans="1:39" x14ac:dyDescent="0.3">
      <c r="A808" s="13" t="s">
        <v>2002</v>
      </c>
      <c r="B808" s="13" t="s">
        <v>2002</v>
      </c>
      <c r="C808" t="str">
        <f t="shared" si="119"/>
        <v xml:space="preserve"> </v>
      </c>
      <c r="D808" t="str">
        <f t="shared" si="117"/>
        <v/>
      </c>
      <c r="E808" t="e" cm="1">
        <f t="array" ref="E808">_xlfn.TEXTSPLIT(D808,"_")</f>
        <v>#VALUE!</v>
      </c>
      <c r="I808" t="e" cm="1">
        <f t="array" ref="I808">IF(ISBLANK(E808), "", VALUE(_xlfn.TEXTSPLIT(E808,":")))</f>
        <v>#VALUE!</v>
      </c>
      <c r="L808" t="str" cm="1">
        <f t="array" ref="L808">IF(ISBLANK(F808), "", VALUE(_xlfn.TEXTSPLIT(F808,":")))</f>
        <v/>
      </c>
      <c r="O808" t="str" cm="1">
        <f t="array" ref="O808">IF(ISBLANK(G808), "", VALUE(_xlfn.TEXTSPLIT(G808,":")))</f>
        <v/>
      </c>
      <c r="Q808" t="str" cm="1">
        <f t="array" ref="Q808">IF(ISBLANK(H808), "", VALUE(_xlfn.TEXTSPLIT(H808,":")))</f>
        <v/>
      </c>
      <c r="S808" t="e">
        <f t="shared" si="120"/>
        <v>#VALUE!</v>
      </c>
      <c r="T808">
        <f t="shared" si="121"/>
        <v>0</v>
      </c>
      <c r="U808">
        <f t="shared" si="122"/>
        <v>0</v>
      </c>
      <c r="V808" t="str">
        <f t="shared" si="123"/>
        <v>:0O</v>
      </c>
      <c r="W808" t="b">
        <f t="shared" si="124"/>
        <v>0</v>
      </c>
      <c r="X808" t="str">
        <f t="shared" si="125"/>
        <v>PG 30:0|PG 15:0_15:0</v>
      </c>
      <c r="Y808" t="str">
        <f t="shared" si="118"/>
        <v/>
      </c>
      <c r="Z808" s="13" t="s">
        <v>1786</v>
      </c>
      <c r="AA808" s="13" t="s">
        <v>2003</v>
      </c>
      <c r="AB808" s="13">
        <v>6212758</v>
      </c>
      <c r="AC808" s="13">
        <v>7527446</v>
      </c>
      <c r="AD808" s="13">
        <v>8447592</v>
      </c>
      <c r="AE808" s="13">
        <v>7924857</v>
      </c>
      <c r="AF808" s="13">
        <v>7605805</v>
      </c>
      <c r="AG808" s="13">
        <v>8686782</v>
      </c>
      <c r="AH808" s="13">
        <v>15743994</v>
      </c>
      <c r="AI808" s="13">
        <v>14960612</v>
      </c>
      <c r="AJ808" s="13">
        <v>13816376</v>
      </c>
      <c r="AK808" s="13">
        <v>15434496</v>
      </c>
      <c r="AL808" s="13">
        <v>16696381</v>
      </c>
      <c r="AM808" s="13">
        <v>17618340</v>
      </c>
    </row>
    <row r="809" spans="1:39" x14ac:dyDescent="0.3">
      <c r="A809" s="13" t="s">
        <v>2210</v>
      </c>
      <c r="B809" s="13" t="s">
        <v>2210</v>
      </c>
      <c r="C809" t="str">
        <f t="shared" si="119"/>
        <v>PG 15:0_16:0</v>
      </c>
      <c r="D809" t="str">
        <f t="shared" si="117"/>
        <v>15:0_16:0</v>
      </c>
      <c r="E809" t="str" cm="1">
        <f t="array" ref="E809:F809">_xlfn.TEXTSPLIT(D809,"_")</f>
        <v>15:0</v>
      </c>
      <c r="F809" t="str">
        <v>16:0</v>
      </c>
      <c r="I809" cm="1">
        <f t="array" ref="I809:J809">IF(ISBLANK(E809), "", VALUE(_xlfn.TEXTSPLIT(E809,":")))</f>
        <v>15</v>
      </c>
      <c r="J809">
        <v>0</v>
      </c>
      <c r="L809" cm="1">
        <f t="array" ref="L809:M809">IF(ISBLANK(F809), "", VALUE(_xlfn.TEXTSPLIT(F809,":")))</f>
        <v>16</v>
      </c>
      <c r="M809">
        <v>0</v>
      </c>
      <c r="O809" t="str" cm="1">
        <f t="array" ref="O809">IF(ISBLANK(G809), "", VALUE(_xlfn.TEXTSPLIT(G809,":")))</f>
        <v/>
      </c>
      <c r="Q809" t="str" cm="1">
        <f t="array" ref="Q809">IF(ISBLANK(H809), "", VALUE(_xlfn.TEXTSPLIT(H809,":")))</f>
        <v/>
      </c>
      <c r="S809">
        <f t="shared" si="120"/>
        <v>31</v>
      </c>
      <c r="T809">
        <f t="shared" si="121"/>
        <v>0</v>
      </c>
      <c r="U809">
        <f t="shared" si="122"/>
        <v>0</v>
      </c>
      <c r="V809" t="str">
        <f t="shared" si="123"/>
        <v>:0O</v>
      </c>
      <c r="W809" t="str">
        <f t="shared" si="124"/>
        <v>31:0</v>
      </c>
      <c r="X809" t="str">
        <f t="shared" si="125"/>
        <v>PG 31:0</v>
      </c>
      <c r="Y809" t="str">
        <f t="shared" si="118"/>
        <v>PG</v>
      </c>
      <c r="Z809" s="13" t="s">
        <v>1786</v>
      </c>
      <c r="AA809" s="13" t="s">
        <v>2211</v>
      </c>
      <c r="AB809" s="13">
        <v>46952398</v>
      </c>
      <c r="AC809" s="13">
        <v>57781763</v>
      </c>
      <c r="AD809" s="13">
        <v>62909615</v>
      </c>
      <c r="AE809" s="13">
        <v>55828309</v>
      </c>
      <c r="AF809" s="13">
        <v>52737493</v>
      </c>
      <c r="AG809" s="13">
        <v>57983693</v>
      </c>
      <c r="AH809" s="13">
        <v>97251680</v>
      </c>
      <c r="AI809" s="13">
        <v>90672390</v>
      </c>
      <c r="AJ809" s="13">
        <v>91738296</v>
      </c>
      <c r="AK809" s="13">
        <v>89345671</v>
      </c>
      <c r="AL809" s="13">
        <v>99031787</v>
      </c>
      <c r="AM809" s="13">
        <v>97443295</v>
      </c>
    </row>
    <row r="810" spans="1:39" x14ac:dyDescent="0.3">
      <c r="A810" s="13" t="s">
        <v>2416</v>
      </c>
      <c r="B810" s="13" t="s">
        <v>2416</v>
      </c>
      <c r="C810" t="str">
        <f t="shared" si="119"/>
        <v>PG 15:0_17:0</v>
      </c>
      <c r="D810" t="str">
        <f t="shared" si="117"/>
        <v>15:0_17:0</v>
      </c>
      <c r="E810" t="str" cm="1">
        <f t="array" ref="E810:F810">_xlfn.TEXTSPLIT(D810,"_")</f>
        <v>15:0</v>
      </c>
      <c r="F810" t="str">
        <v>17:0</v>
      </c>
      <c r="I810" cm="1">
        <f t="array" ref="I810:J810">IF(ISBLANK(E810), "", VALUE(_xlfn.TEXTSPLIT(E810,":")))</f>
        <v>15</v>
      </c>
      <c r="J810">
        <v>0</v>
      </c>
      <c r="L810" cm="1">
        <f t="array" ref="L810:M810">IF(ISBLANK(F810), "", VALUE(_xlfn.TEXTSPLIT(F810,":")))</f>
        <v>17</v>
      </c>
      <c r="M810">
        <v>0</v>
      </c>
      <c r="O810" t="str" cm="1">
        <f t="array" ref="O810">IF(ISBLANK(G810), "", VALUE(_xlfn.TEXTSPLIT(G810,":")))</f>
        <v/>
      </c>
      <c r="Q810" t="str" cm="1">
        <f t="array" ref="Q810">IF(ISBLANK(H810), "", VALUE(_xlfn.TEXTSPLIT(H810,":")))</f>
        <v/>
      </c>
      <c r="S810">
        <f t="shared" si="120"/>
        <v>32</v>
      </c>
      <c r="T810">
        <f t="shared" si="121"/>
        <v>0</v>
      </c>
      <c r="U810">
        <f t="shared" si="122"/>
        <v>0</v>
      </c>
      <c r="V810" t="str">
        <f t="shared" si="123"/>
        <v>:0O</v>
      </c>
      <c r="W810" t="str">
        <f t="shared" si="124"/>
        <v>32:0</v>
      </c>
      <c r="X810" t="str">
        <f t="shared" si="125"/>
        <v>PG 32:0</v>
      </c>
      <c r="Y810" t="str">
        <f t="shared" si="118"/>
        <v>PG</v>
      </c>
      <c r="Z810" s="13" t="s">
        <v>1786</v>
      </c>
      <c r="AA810" s="13" t="s">
        <v>2417</v>
      </c>
      <c r="AB810" s="13">
        <v>72586567</v>
      </c>
      <c r="AC810" s="13">
        <v>87467979</v>
      </c>
      <c r="AD810" s="13">
        <v>91057043</v>
      </c>
      <c r="AE810" s="13">
        <v>58718048</v>
      </c>
      <c r="AF810" s="13">
        <v>68819706</v>
      </c>
      <c r="AG810" s="13">
        <v>68013910</v>
      </c>
      <c r="AH810" s="13">
        <v>91772190</v>
      </c>
      <c r="AI810" s="13">
        <v>99523244</v>
      </c>
      <c r="AJ810" s="13">
        <v>92018249</v>
      </c>
      <c r="AK810" s="13">
        <v>81201041</v>
      </c>
      <c r="AL810" s="13">
        <v>89433035</v>
      </c>
      <c r="AM810" s="13">
        <v>85786157</v>
      </c>
    </row>
    <row r="811" spans="1:39" x14ac:dyDescent="0.3">
      <c r="A811" s="13" t="s">
        <v>2571</v>
      </c>
      <c r="B811" s="13" t="s">
        <v>2571</v>
      </c>
      <c r="C811" t="str">
        <f t="shared" si="119"/>
        <v>PG 28:0_5:0</v>
      </c>
      <c r="D811" t="str">
        <f t="shared" si="117"/>
        <v>28:0_5:0</v>
      </c>
      <c r="E811" t="str" cm="1">
        <f t="array" ref="E811:F811">_xlfn.TEXTSPLIT(D811,"_")</f>
        <v>28:0</v>
      </c>
      <c r="F811" t="str">
        <v>5:0</v>
      </c>
      <c r="I811" cm="1">
        <f t="array" ref="I811:J811">IF(ISBLANK(E811), "", VALUE(_xlfn.TEXTSPLIT(E811,":")))</f>
        <v>28</v>
      </c>
      <c r="J811">
        <v>0</v>
      </c>
      <c r="L811" cm="1">
        <f t="array" ref="L811:M811">IF(ISBLANK(F811), "", VALUE(_xlfn.TEXTSPLIT(F811,":")))</f>
        <v>5</v>
      </c>
      <c r="M811">
        <v>0</v>
      </c>
      <c r="O811" t="str" cm="1">
        <f t="array" ref="O811">IF(ISBLANK(G811), "", VALUE(_xlfn.TEXTSPLIT(G811,":")))</f>
        <v/>
      </c>
      <c r="Q811" t="str" cm="1">
        <f t="array" ref="Q811">IF(ISBLANK(H811), "", VALUE(_xlfn.TEXTSPLIT(H811,":")))</f>
        <v/>
      </c>
      <c r="S811">
        <f t="shared" si="120"/>
        <v>33</v>
      </c>
      <c r="T811">
        <f t="shared" si="121"/>
        <v>0</v>
      </c>
      <c r="U811">
        <f t="shared" si="122"/>
        <v>0</v>
      </c>
      <c r="V811" t="str">
        <f t="shared" si="123"/>
        <v>:0O</v>
      </c>
      <c r="W811" t="str">
        <f t="shared" si="124"/>
        <v>33:0</v>
      </c>
      <c r="X811" t="str">
        <f t="shared" si="125"/>
        <v>PG 33:0</v>
      </c>
      <c r="Y811" t="str">
        <f t="shared" si="118"/>
        <v>PG</v>
      </c>
      <c r="Z811" s="13" t="s">
        <v>1786</v>
      </c>
      <c r="AA811" s="13" t="s">
        <v>2572</v>
      </c>
      <c r="AB811" s="13">
        <v>1632700</v>
      </c>
      <c r="AC811" s="13">
        <v>1798319</v>
      </c>
      <c r="AD811" s="13">
        <v>2249385</v>
      </c>
      <c r="AE811" s="13">
        <v>1316879</v>
      </c>
      <c r="AF811" s="13">
        <v>1471431</v>
      </c>
      <c r="AG811" s="13">
        <v>1490733</v>
      </c>
      <c r="AH811" s="13">
        <v>1636589</v>
      </c>
      <c r="AI811" s="13">
        <v>1767503</v>
      </c>
      <c r="AJ811" s="13">
        <v>1329055</v>
      </c>
      <c r="AK811" s="13">
        <v>1192738</v>
      </c>
      <c r="AL811" s="13">
        <v>1350052</v>
      </c>
      <c r="AM811" s="13">
        <v>1299767</v>
      </c>
    </row>
    <row r="812" spans="1:39" x14ac:dyDescent="0.3">
      <c r="A812" s="13" t="s">
        <v>2210</v>
      </c>
      <c r="B812" s="13" t="s">
        <v>2210</v>
      </c>
      <c r="C812" t="str">
        <f t="shared" si="119"/>
        <v>PG 15:0_16:0</v>
      </c>
      <c r="D812" t="str">
        <f t="shared" ref="D812:D875" si="126">_xlfn.TEXTAFTER(C812," ")</f>
        <v>15:0_16:0</v>
      </c>
      <c r="E812" t="str" cm="1">
        <f t="array" ref="E812:F812">_xlfn.TEXTSPLIT(D812,"_")</f>
        <v>15:0</v>
      </c>
      <c r="F812" t="str">
        <v>16:0</v>
      </c>
      <c r="I812" cm="1">
        <f t="array" ref="I812:J812">IF(ISBLANK(E812), "", VALUE(_xlfn.TEXTSPLIT(E812,":")))</f>
        <v>15</v>
      </c>
      <c r="J812">
        <v>0</v>
      </c>
      <c r="L812" cm="1">
        <f t="array" ref="L812:M812">IF(ISBLANK(F812), "", VALUE(_xlfn.TEXTSPLIT(F812,":")))</f>
        <v>16</v>
      </c>
      <c r="M812">
        <v>0</v>
      </c>
      <c r="O812" t="str" cm="1">
        <f t="array" ref="O812">IF(ISBLANK(G812), "", VALUE(_xlfn.TEXTSPLIT(G812,":")))</f>
        <v/>
      </c>
      <c r="Q812" t="str" cm="1">
        <f t="array" ref="Q812">IF(ISBLANK(H812), "", VALUE(_xlfn.TEXTSPLIT(H812,":")))</f>
        <v/>
      </c>
      <c r="S812">
        <f t="shared" si="120"/>
        <v>31</v>
      </c>
      <c r="T812">
        <f t="shared" si="121"/>
        <v>0</v>
      </c>
      <c r="U812">
        <f t="shared" si="122"/>
        <v>0</v>
      </c>
      <c r="V812" t="str">
        <f t="shared" si="123"/>
        <v>:0O</v>
      </c>
      <c r="W812" t="str">
        <f t="shared" si="124"/>
        <v>31:0</v>
      </c>
      <c r="X812" t="str">
        <f t="shared" si="125"/>
        <v>PG 31:0</v>
      </c>
      <c r="Y812" t="str">
        <f t="shared" ref="Y812:Y875" si="127">_xlfn.TEXTBEFORE(C812, " ")</f>
        <v>PG</v>
      </c>
      <c r="Z812" s="13" t="s">
        <v>1786</v>
      </c>
      <c r="AA812" s="13" t="s">
        <v>2211</v>
      </c>
      <c r="AB812" s="13">
        <v>9706140</v>
      </c>
      <c r="AC812" s="13">
        <v>12404827</v>
      </c>
      <c r="AD812" s="13">
        <v>14110887</v>
      </c>
      <c r="AE812" s="13">
        <v>10440384</v>
      </c>
      <c r="AF812" s="13">
        <v>10414140</v>
      </c>
      <c r="AG812" s="13">
        <v>10427834</v>
      </c>
      <c r="AH812" s="13">
        <v>19705746</v>
      </c>
      <c r="AI812" s="13">
        <v>20489251</v>
      </c>
      <c r="AJ812" s="13">
        <v>17220491</v>
      </c>
      <c r="AK812" s="13">
        <v>17123713</v>
      </c>
      <c r="AL812" s="13">
        <v>19454413</v>
      </c>
      <c r="AM812" s="13">
        <v>19094588</v>
      </c>
    </row>
    <row r="813" spans="1:39" x14ac:dyDescent="0.3">
      <c r="A813" s="13" t="s">
        <v>2008</v>
      </c>
      <c r="B813" s="13" t="s">
        <v>2008</v>
      </c>
      <c r="C813" t="str">
        <f t="shared" si="119"/>
        <v>PG 30:0|PG 15:0_15:0</v>
      </c>
      <c r="D813" t="str">
        <f t="shared" si="126"/>
        <v>30:0|PG 15:0_15:0</v>
      </c>
      <c r="E813" t="str" cm="1">
        <f t="array" ref="E813:F813">_xlfn.TEXTSPLIT(D813,"_")</f>
        <v>30:0|PG 15:0</v>
      </c>
      <c r="F813" t="str">
        <v>15:0</v>
      </c>
      <c r="I813" cm="1">
        <f t="array" ref="I813:K813">IF(ISBLANK(E813), "", VALUE(_xlfn.TEXTSPLIT(E813,":")))</f>
        <v>30</v>
      </c>
      <c r="J813" t="e">
        <v>#VALUE!</v>
      </c>
      <c r="K813">
        <v>0</v>
      </c>
      <c r="L813" cm="1">
        <f t="array" ref="L813:M813">IF(ISBLANK(F813), "", VALUE(_xlfn.TEXTSPLIT(F813,":")))</f>
        <v>15</v>
      </c>
      <c r="M813">
        <v>0</v>
      </c>
      <c r="O813" t="str" cm="1">
        <f t="array" ref="O813">IF(ISBLANK(G813), "", VALUE(_xlfn.TEXTSPLIT(G813,":")))</f>
        <v/>
      </c>
      <c r="Q813" t="str" cm="1">
        <f t="array" ref="Q813">IF(ISBLANK(H813), "", VALUE(_xlfn.TEXTSPLIT(H813,":")))</f>
        <v/>
      </c>
      <c r="S813">
        <f t="shared" si="120"/>
        <v>45</v>
      </c>
      <c r="T813" t="e">
        <f t="shared" si="121"/>
        <v>#VALUE!</v>
      </c>
      <c r="U813">
        <f t="shared" si="122"/>
        <v>0</v>
      </c>
      <c r="V813" t="str">
        <f t="shared" si="123"/>
        <v>:0O</v>
      </c>
      <c r="W813" t="e">
        <f t="shared" si="124"/>
        <v>#VALUE!</v>
      </c>
      <c r="X813" t="e">
        <f t="shared" si="125"/>
        <v>#VALUE!</v>
      </c>
      <c r="Y813" t="str">
        <f t="shared" si="127"/>
        <v>PG</v>
      </c>
      <c r="Z813" s="13" t="s">
        <v>1786</v>
      </c>
      <c r="AA813" s="13" t="s">
        <v>2003</v>
      </c>
      <c r="AB813" s="13">
        <v>1561593</v>
      </c>
      <c r="AC813" s="13">
        <v>2085900</v>
      </c>
      <c r="AD813" s="13">
        <v>2110824</v>
      </c>
      <c r="AE813" s="13">
        <v>2291006</v>
      </c>
      <c r="AF813" s="13">
        <v>2228384</v>
      </c>
      <c r="AG813" s="13">
        <v>2306835</v>
      </c>
      <c r="AH813" s="13">
        <v>5319884</v>
      </c>
      <c r="AI813" s="13">
        <v>4427669</v>
      </c>
      <c r="AJ813" s="13">
        <v>4705919</v>
      </c>
      <c r="AK813" s="13">
        <v>5375204</v>
      </c>
      <c r="AL813" s="13">
        <v>6128685</v>
      </c>
      <c r="AM813" s="13">
        <v>6153196</v>
      </c>
    </row>
    <row r="814" spans="1:39" x14ac:dyDescent="0.3">
      <c r="A814" s="13" t="s">
        <v>2011</v>
      </c>
      <c r="B814" s="13" t="s">
        <v>2011</v>
      </c>
      <c r="C814" t="str">
        <f t="shared" si="119"/>
        <v>PG 25:0_5:0</v>
      </c>
      <c r="D814" t="str">
        <f t="shared" si="126"/>
        <v>25:0_5:0</v>
      </c>
      <c r="E814" t="str" cm="1">
        <f t="array" ref="E814:F814">_xlfn.TEXTSPLIT(D814,"_")</f>
        <v>25:0</v>
      </c>
      <c r="F814" t="str">
        <v>5:0</v>
      </c>
      <c r="I814" cm="1">
        <f t="array" ref="I814:J814">IF(ISBLANK(E814), "", VALUE(_xlfn.TEXTSPLIT(E814,":")))</f>
        <v>25</v>
      </c>
      <c r="J814">
        <v>0</v>
      </c>
      <c r="L814" cm="1">
        <f t="array" ref="L814:M814">IF(ISBLANK(F814), "", VALUE(_xlfn.TEXTSPLIT(F814,":")))</f>
        <v>5</v>
      </c>
      <c r="M814">
        <v>0</v>
      </c>
      <c r="O814" t="str" cm="1">
        <f t="array" ref="O814">IF(ISBLANK(G814), "", VALUE(_xlfn.TEXTSPLIT(G814,":")))</f>
        <v/>
      </c>
      <c r="Q814" t="str" cm="1">
        <f t="array" ref="Q814">IF(ISBLANK(H814), "", VALUE(_xlfn.TEXTSPLIT(H814,":")))</f>
        <v/>
      </c>
      <c r="S814">
        <f t="shared" si="120"/>
        <v>30</v>
      </c>
      <c r="T814">
        <f t="shared" si="121"/>
        <v>0</v>
      </c>
      <c r="U814">
        <f t="shared" si="122"/>
        <v>0</v>
      </c>
      <c r="V814" t="str">
        <f t="shared" si="123"/>
        <v>:0O</v>
      </c>
      <c r="W814" t="str">
        <f t="shared" si="124"/>
        <v>30:0</v>
      </c>
      <c r="X814" t="str">
        <f t="shared" si="125"/>
        <v>PG 30:0</v>
      </c>
      <c r="Y814" t="str">
        <f t="shared" si="127"/>
        <v>PG</v>
      </c>
      <c r="Z814" s="13" t="s">
        <v>1786</v>
      </c>
      <c r="AA814" s="13" t="s">
        <v>2003</v>
      </c>
      <c r="AB814" s="13">
        <v>2050051</v>
      </c>
      <c r="AC814" s="13">
        <v>2545036</v>
      </c>
      <c r="AD814" s="13">
        <v>3001373</v>
      </c>
      <c r="AE814" s="13">
        <v>1575832</v>
      </c>
      <c r="AF814" s="13">
        <v>1917643</v>
      </c>
      <c r="AG814" s="13">
        <v>1811307</v>
      </c>
      <c r="AH814" s="13">
        <v>3794103</v>
      </c>
      <c r="AI814" s="13">
        <v>3992201</v>
      </c>
      <c r="AJ814" s="13">
        <v>3416360</v>
      </c>
      <c r="AK814" s="13">
        <v>2927273</v>
      </c>
      <c r="AL814" s="13">
        <v>2819278</v>
      </c>
      <c r="AM814" s="13">
        <v>3307692</v>
      </c>
    </row>
    <row r="815" spans="1:39" x14ac:dyDescent="0.3">
      <c r="A815" s="13" t="s">
        <v>2416</v>
      </c>
      <c r="B815" s="13" t="s">
        <v>2416</v>
      </c>
      <c r="C815" t="str">
        <f t="shared" si="119"/>
        <v>PG 15:0_17:0</v>
      </c>
      <c r="D815" t="str">
        <f t="shared" si="126"/>
        <v>15:0_17:0</v>
      </c>
      <c r="E815" t="str" cm="1">
        <f t="array" ref="E815:F815">_xlfn.TEXTSPLIT(D815,"_")</f>
        <v>15:0</v>
      </c>
      <c r="F815" t="str">
        <v>17:0</v>
      </c>
      <c r="I815" cm="1">
        <f t="array" ref="I815:J815">IF(ISBLANK(E815), "", VALUE(_xlfn.TEXTSPLIT(E815,":")))</f>
        <v>15</v>
      </c>
      <c r="J815">
        <v>0</v>
      </c>
      <c r="L815" cm="1">
        <f t="array" ref="L815:M815">IF(ISBLANK(F815), "", VALUE(_xlfn.TEXTSPLIT(F815,":")))</f>
        <v>17</v>
      </c>
      <c r="M815">
        <v>0</v>
      </c>
      <c r="O815" t="str" cm="1">
        <f t="array" ref="O815">IF(ISBLANK(G815), "", VALUE(_xlfn.TEXTSPLIT(G815,":")))</f>
        <v/>
      </c>
      <c r="Q815" t="str" cm="1">
        <f t="array" ref="Q815">IF(ISBLANK(H815), "", VALUE(_xlfn.TEXTSPLIT(H815,":")))</f>
        <v/>
      </c>
      <c r="S815">
        <f t="shared" si="120"/>
        <v>32</v>
      </c>
      <c r="T815">
        <f t="shared" si="121"/>
        <v>0</v>
      </c>
      <c r="U815">
        <f t="shared" si="122"/>
        <v>0</v>
      </c>
      <c r="V815" t="str">
        <f t="shared" si="123"/>
        <v>:0O</v>
      </c>
      <c r="W815" t="str">
        <f t="shared" si="124"/>
        <v>32:0</v>
      </c>
      <c r="X815" t="str">
        <f t="shared" si="125"/>
        <v>PG 32:0</v>
      </c>
      <c r="Y815" t="str">
        <f t="shared" si="127"/>
        <v>PG</v>
      </c>
      <c r="Z815" s="13" t="s">
        <v>1786</v>
      </c>
      <c r="AA815" s="13" t="s">
        <v>2417</v>
      </c>
      <c r="AB815" s="13">
        <v>18599744</v>
      </c>
      <c r="AC815" s="13">
        <v>23593186</v>
      </c>
      <c r="AD815" s="13">
        <v>24768581</v>
      </c>
      <c r="AE815" s="13">
        <v>21714405</v>
      </c>
      <c r="AF815" s="13">
        <v>22113411</v>
      </c>
      <c r="AG815" s="13">
        <v>21451089</v>
      </c>
      <c r="AH815" s="13">
        <v>31060340</v>
      </c>
      <c r="AI815" s="13">
        <v>30679261</v>
      </c>
      <c r="AJ815" s="13">
        <v>27985282</v>
      </c>
      <c r="AK815" s="13">
        <v>29136765</v>
      </c>
      <c r="AL815" s="13">
        <v>33750002</v>
      </c>
      <c r="AM815" s="13">
        <v>31603615</v>
      </c>
    </row>
    <row r="816" spans="1:39" x14ac:dyDescent="0.3">
      <c r="A816" s="13" t="s">
        <v>2712</v>
      </c>
      <c r="B816" s="13" t="s">
        <v>2712</v>
      </c>
      <c r="C816" t="str">
        <f t="shared" si="119"/>
        <v>PG 29:0_5:0</v>
      </c>
      <c r="D816" t="str">
        <f t="shared" si="126"/>
        <v>29:0_5:0</v>
      </c>
      <c r="E816" t="str" cm="1">
        <f t="array" ref="E816:F816">_xlfn.TEXTSPLIT(D816,"_")</f>
        <v>29:0</v>
      </c>
      <c r="F816" t="str">
        <v>5:0</v>
      </c>
      <c r="I816" cm="1">
        <f t="array" ref="I816:J816">IF(ISBLANK(E816), "", VALUE(_xlfn.TEXTSPLIT(E816,":")))</f>
        <v>29</v>
      </c>
      <c r="J816">
        <v>0</v>
      </c>
      <c r="L816" cm="1">
        <f t="array" ref="L816:M816">IF(ISBLANK(F816), "", VALUE(_xlfn.TEXTSPLIT(F816,":")))</f>
        <v>5</v>
      </c>
      <c r="M816">
        <v>0</v>
      </c>
      <c r="O816" t="str" cm="1">
        <f t="array" ref="O816">IF(ISBLANK(G816), "", VALUE(_xlfn.TEXTSPLIT(G816,":")))</f>
        <v/>
      </c>
      <c r="Q816" t="str" cm="1">
        <f t="array" ref="Q816">IF(ISBLANK(H816), "", VALUE(_xlfn.TEXTSPLIT(H816,":")))</f>
        <v/>
      </c>
      <c r="S816">
        <f t="shared" si="120"/>
        <v>34</v>
      </c>
      <c r="T816">
        <f t="shared" si="121"/>
        <v>0</v>
      </c>
      <c r="U816">
        <f t="shared" si="122"/>
        <v>0</v>
      </c>
      <c r="V816" t="str">
        <f t="shared" si="123"/>
        <v>:0O</v>
      </c>
      <c r="W816" t="str">
        <f t="shared" si="124"/>
        <v>34:0</v>
      </c>
      <c r="X816" t="str">
        <f t="shared" si="125"/>
        <v>PG 34:0</v>
      </c>
      <c r="Y816" t="str">
        <f t="shared" si="127"/>
        <v>PG</v>
      </c>
      <c r="Z816" s="13" t="s">
        <v>1786</v>
      </c>
      <c r="AA816" s="13" t="s">
        <v>2713</v>
      </c>
      <c r="AB816" s="13">
        <v>868478</v>
      </c>
      <c r="AC816" s="13">
        <v>1178544</v>
      </c>
      <c r="AD816" s="13">
        <v>1494104</v>
      </c>
      <c r="AE816" s="13">
        <v>485470</v>
      </c>
      <c r="AF816" s="13">
        <v>629115</v>
      </c>
      <c r="AG816" s="13">
        <v>571009</v>
      </c>
      <c r="AH816" s="13">
        <v>473304</v>
      </c>
      <c r="AI816" s="13">
        <v>699168</v>
      </c>
      <c r="AJ816" s="13">
        <v>415206</v>
      </c>
      <c r="AK816" s="13">
        <v>373649</v>
      </c>
      <c r="AL816" s="13">
        <v>382316</v>
      </c>
      <c r="AM816" s="13">
        <v>379021</v>
      </c>
    </row>
    <row r="817" spans="1:39" x14ac:dyDescent="0.3">
      <c r="A817" s="13" t="s">
        <v>1790</v>
      </c>
      <c r="B817" s="13" t="s">
        <v>1790</v>
      </c>
      <c r="C817" t="str">
        <f t="shared" si="119"/>
        <v>PG 13:0_16:0</v>
      </c>
      <c r="D817" t="str">
        <f t="shared" si="126"/>
        <v>13:0_16:0</v>
      </c>
      <c r="E817" t="str" cm="1">
        <f t="array" ref="E817:F817">_xlfn.TEXTSPLIT(D817,"_")</f>
        <v>13:0</v>
      </c>
      <c r="F817" t="str">
        <v>16:0</v>
      </c>
      <c r="I817" cm="1">
        <f t="array" ref="I817:J817">IF(ISBLANK(E817), "", VALUE(_xlfn.TEXTSPLIT(E817,":")))</f>
        <v>13</v>
      </c>
      <c r="J817">
        <v>0</v>
      </c>
      <c r="L817" cm="1">
        <f t="array" ref="L817:M817">IF(ISBLANK(F817), "", VALUE(_xlfn.TEXTSPLIT(F817,":")))</f>
        <v>16</v>
      </c>
      <c r="M817">
        <v>0</v>
      </c>
      <c r="O817" t="str" cm="1">
        <f t="array" ref="O817">IF(ISBLANK(G817), "", VALUE(_xlfn.TEXTSPLIT(G817,":")))</f>
        <v/>
      </c>
      <c r="Q817" t="str" cm="1">
        <f t="array" ref="Q817">IF(ISBLANK(H817), "", VALUE(_xlfn.TEXTSPLIT(H817,":")))</f>
        <v/>
      </c>
      <c r="S817">
        <f t="shared" si="120"/>
        <v>29</v>
      </c>
      <c r="T817">
        <f t="shared" si="121"/>
        <v>0</v>
      </c>
      <c r="U817">
        <f t="shared" si="122"/>
        <v>0</v>
      </c>
      <c r="V817" t="str">
        <f t="shared" si="123"/>
        <v>:0O</v>
      </c>
      <c r="W817" t="str">
        <f t="shared" si="124"/>
        <v>29:0</v>
      </c>
      <c r="X817" t="str">
        <f t="shared" si="125"/>
        <v>PG 29:0</v>
      </c>
      <c r="Y817" t="str">
        <f t="shared" si="127"/>
        <v>PG</v>
      </c>
      <c r="Z817" s="13" t="s">
        <v>1786</v>
      </c>
      <c r="AA817" s="13" t="s">
        <v>1785</v>
      </c>
      <c r="AB817" s="13">
        <v>831327</v>
      </c>
      <c r="AC817" s="13">
        <v>1175521</v>
      </c>
      <c r="AD817" s="13">
        <v>1242625</v>
      </c>
      <c r="AE817" s="13">
        <v>1056109</v>
      </c>
      <c r="AF817" s="13">
        <v>1077318</v>
      </c>
      <c r="AG817" s="13">
        <v>1123785</v>
      </c>
      <c r="AH817" s="13">
        <v>2260004</v>
      </c>
      <c r="AI817" s="13">
        <v>2107030</v>
      </c>
      <c r="AJ817" s="13">
        <v>1879711</v>
      </c>
      <c r="AK817" s="13">
        <v>2094018</v>
      </c>
      <c r="AL817" s="13">
        <v>2335068</v>
      </c>
      <c r="AM817" s="13">
        <v>2308226</v>
      </c>
    </row>
    <row r="818" spans="1:39" x14ac:dyDescent="0.3">
      <c r="A818" t="s">
        <v>2571</v>
      </c>
      <c r="B818" t="s">
        <v>2571</v>
      </c>
      <c r="C818" t="str">
        <f t="shared" si="119"/>
        <v>PG 28:0_5:0</v>
      </c>
      <c r="D818" t="str">
        <f t="shared" si="126"/>
        <v>28:0_5:0</v>
      </c>
      <c r="E818" t="str" cm="1">
        <f t="array" ref="E818:F818">_xlfn.TEXTSPLIT(D818,"_")</f>
        <v>28:0</v>
      </c>
      <c r="F818" t="str">
        <v>5:0</v>
      </c>
      <c r="I818" cm="1">
        <f t="array" ref="I818:J818">IF(ISBLANK(E818), "", VALUE(_xlfn.TEXTSPLIT(E818,":")))</f>
        <v>28</v>
      </c>
      <c r="J818">
        <v>0</v>
      </c>
      <c r="L818" cm="1">
        <f t="array" ref="L818:M818">IF(ISBLANK(F818), "", VALUE(_xlfn.TEXTSPLIT(F818,":")))</f>
        <v>5</v>
      </c>
      <c r="M818">
        <v>0</v>
      </c>
      <c r="O818" t="str" cm="1">
        <f t="array" ref="O818">IF(ISBLANK(G818), "", VALUE(_xlfn.TEXTSPLIT(G818,":")))</f>
        <v/>
      </c>
      <c r="Q818" t="str" cm="1">
        <f t="array" ref="Q818">IF(ISBLANK(H818), "", VALUE(_xlfn.TEXTSPLIT(H818,":")))</f>
        <v/>
      </c>
      <c r="S818">
        <f t="shared" si="120"/>
        <v>33</v>
      </c>
      <c r="T818">
        <f t="shared" si="121"/>
        <v>0</v>
      </c>
      <c r="U818">
        <f t="shared" si="122"/>
        <v>0</v>
      </c>
      <c r="V818" t="str">
        <f t="shared" si="123"/>
        <v>:0O</v>
      </c>
      <c r="W818" t="str">
        <f t="shared" si="124"/>
        <v>33:0</v>
      </c>
      <c r="X818" t="str">
        <f t="shared" si="125"/>
        <v>PG 33:0</v>
      </c>
      <c r="Y818" t="str">
        <f t="shared" si="127"/>
        <v>PG</v>
      </c>
      <c r="Z818" t="s">
        <v>1786</v>
      </c>
      <c r="AA818" t="s">
        <v>2572</v>
      </c>
      <c r="AB818">
        <v>1110695</v>
      </c>
      <c r="AC818">
        <v>1363934</v>
      </c>
      <c r="AD818">
        <v>1472833</v>
      </c>
      <c r="AE818">
        <v>1017628</v>
      </c>
      <c r="AF818">
        <v>1029365</v>
      </c>
      <c r="AG818">
        <v>1177018</v>
      </c>
      <c r="AH818">
        <v>1392623</v>
      </c>
      <c r="AI818">
        <v>1303130</v>
      </c>
      <c r="AJ818">
        <v>1145214</v>
      </c>
      <c r="AK818">
        <v>1067456</v>
      </c>
      <c r="AL818">
        <v>1162797</v>
      </c>
      <c r="AM818">
        <v>1217082</v>
      </c>
    </row>
    <row r="819" spans="1:39" x14ac:dyDescent="0.3">
      <c r="A819" t="s">
        <v>2424</v>
      </c>
      <c r="B819" t="s">
        <v>2424</v>
      </c>
      <c r="C819" t="str">
        <f t="shared" si="119"/>
        <v xml:space="preserve"> </v>
      </c>
      <c r="D819" t="str">
        <f t="shared" si="126"/>
        <v/>
      </c>
      <c r="E819" t="e" cm="1">
        <f t="array" ref="E819">_xlfn.TEXTSPLIT(D819,"_")</f>
        <v>#VALUE!</v>
      </c>
      <c r="I819" t="e" cm="1">
        <f t="array" ref="I819">IF(ISBLANK(E819), "", VALUE(_xlfn.TEXTSPLIT(E819,":")))</f>
        <v>#VALUE!</v>
      </c>
      <c r="L819" t="str" cm="1">
        <f t="array" ref="L819">IF(ISBLANK(F819), "", VALUE(_xlfn.TEXTSPLIT(F819,":")))</f>
        <v/>
      </c>
      <c r="O819" t="str" cm="1">
        <f t="array" ref="O819">IF(ISBLANK(G819), "", VALUE(_xlfn.TEXTSPLIT(G819,":")))</f>
        <v/>
      </c>
      <c r="Q819" t="str" cm="1">
        <f t="array" ref="Q819">IF(ISBLANK(H819), "", VALUE(_xlfn.TEXTSPLIT(H819,":")))</f>
        <v/>
      </c>
      <c r="S819" t="e">
        <f t="shared" si="120"/>
        <v>#VALUE!</v>
      </c>
      <c r="T819">
        <f t="shared" si="121"/>
        <v>0</v>
      </c>
      <c r="U819">
        <f t="shared" si="122"/>
        <v>0</v>
      </c>
      <c r="V819" t="str">
        <f t="shared" si="123"/>
        <v>:0O</v>
      </c>
      <c r="W819" t="b">
        <f t="shared" si="124"/>
        <v>0</v>
      </c>
      <c r="X819" t="str">
        <f t="shared" si="125"/>
        <v>PG 32:0|PG 16:0_16:0</v>
      </c>
      <c r="Y819" t="str">
        <f t="shared" si="127"/>
        <v/>
      </c>
      <c r="Z819" t="s">
        <v>1786</v>
      </c>
      <c r="AA819" t="s">
        <v>2417</v>
      </c>
      <c r="AB819">
        <v>990760</v>
      </c>
      <c r="AC819">
        <v>1023937</v>
      </c>
      <c r="AD819">
        <v>1368566</v>
      </c>
      <c r="AE819">
        <v>1219110</v>
      </c>
      <c r="AF819">
        <v>1295162</v>
      </c>
      <c r="AG819">
        <v>1363661</v>
      </c>
      <c r="AH819">
        <v>1747731</v>
      </c>
      <c r="AI819">
        <v>1968213</v>
      </c>
      <c r="AJ819">
        <v>1656556</v>
      </c>
      <c r="AK819">
        <v>1815061</v>
      </c>
      <c r="AL819">
        <v>1882663</v>
      </c>
      <c r="AM819">
        <v>2010418</v>
      </c>
    </row>
    <row r="820" spans="1:39" x14ac:dyDescent="0.3">
      <c r="A820" s="13" t="s">
        <v>2108</v>
      </c>
      <c r="B820" s="13" t="s">
        <v>2108</v>
      </c>
      <c r="C820" t="str">
        <f t="shared" si="119"/>
        <v>PS 13:0_17:2</v>
      </c>
      <c r="D820" t="str">
        <f t="shared" si="126"/>
        <v>13:0_17:2</v>
      </c>
      <c r="E820" t="str" cm="1">
        <f t="array" ref="E820:F820">_xlfn.TEXTSPLIT(D820,"_")</f>
        <v>13:0</v>
      </c>
      <c r="F820" t="str">
        <v>17:2</v>
      </c>
      <c r="I820" cm="1">
        <f t="array" ref="I820:J820">IF(ISBLANK(E820), "", VALUE(_xlfn.TEXTSPLIT(E820,":")))</f>
        <v>13</v>
      </c>
      <c r="J820">
        <v>0</v>
      </c>
      <c r="L820" cm="1">
        <f t="array" ref="L820:M820">IF(ISBLANK(F820), "", VALUE(_xlfn.TEXTSPLIT(F820,":")))</f>
        <v>17</v>
      </c>
      <c r="M820">
        <v>2</v>
      </c>
      <c r="O820" t="str" cm="1">
        <f t="array" ref="O820">IF(ISBLANK(G820), "", VALUE(_xlfn.TEXTSPLIT(G820,":")))</f>
        <v/>
      </c>
      <c r="Q820" t="str" cm="1">
        <f t="array" ref="Q820">IF(ISBLANK(H820), "", VALUE(_xlfn.TEXTSPLIT(H820,":")))</f>
        <v/>
      </c>
      <c r="S820">
        <f t="shared" si="120"/>
        <v>30</v>
      </c>
      <c r="T820">
        <f t="shared" si="121"/>
        <v>2</v>
      </c>
      <c r="U820">
        <f t="shared" si="122"/>
        <v>0</v>
      </c>
      <c r="V820" t="str">
        <f t="shared" si="123"/>
        <v>:0O</v>
      </c>
      <c r="W820" t="str">
        <f t="shared" si="124"/>
        <v>30:2</v>
      </c>
      <c r="X820" t="str">
        <f t="shared" si="125"/>
        <v>PS 30:2</v>
      </c>
      <c r="Y820" t="str">
        <f t="shared" si="127"/>
        <v>PS</v>
      </c>
      <c r="Z820" s="13" t="s">
        <v>192</v>
      </c>
      <c r="AA820" s="13" t="s">
        <v>2109</v>
      </c>
      <c r="AB820" s="13">
        <v>43697621</v>
      </c>
      <c r="AC820" s="13">
        <v>52913121</v>
      </c>
      <c r="AD820" s="13">
        <v>54589129</v>
      </c>
      <c r="AE820" s="13">
        <v>48661619</v>
      </c>
      <c r="AF820" s="13">
        <v>47825449</v>
      </c>
      <c r="AG820" s="13">
        <v>47670245</v>
      </c>
      <c r="AH820" s="13">
        <v>52985937</v>
      </c>
      <c r="AI820" s="13">
        <v>53065074</v>
      </c>
      <c r="AJ820" s="13">
        <v>47989801</v>
      </c>
      <c r="AK820" s="13">
        <v>50245296</v>
      </c>
      <c r="AL820" s="13">
        <v>55662934</v>
      </c>
      <c r="AM820" s="13">
        <v>56244143</v>
      </c>
    </row>
    <row r="821" spans="1:39" x14ac:dyDescent="0.3">
      <c r="A821" t="s">
        <v>1670</v>
      </c>
      <c r="B821" t="s">
        <v>1670</v>
      </c>
      <c r="C821" t="str">
        <f t="shared" si="119"/>
        <v>PS 11:0_17:2</v>
      </c>
      <c r="D821" t="str">
        <f t="shared" si="126"/>
        <v>11:0_17:2</v>
      </c>
      <c r="E821" t="str" cm="1">
        <f t="array" ref="E821:F821">_xlfn.TEXTSPLIT(D821,"_")</f>
        <v>11:0</v>
      </c>
      <c r="F821" t="str">
        <v>17:2</v>
      </c>
      <c r="I821" cm="1">
        <f t="array" ref="I821:J821">IF(ISBLANK(E821), "", VALUE(_xlfn.TEXTSPLIT(E821,":")))</f>
        <v>11</v>
      </c>
      <c r="J821">
        <v>0</v>
      </c>
      <c r="L821" cm="1">
        <f t="array" ref="L821:M821">IF(ISBLANK(F821), "", VALUE(_xlfn.TEXTSPLIT(F821,":")))</f>
        <v>17</v>
      </c>
      <c r="M821">
        <v>2</v>
      </c>
      <c r="O821" t="str" cm="1">
        <f t="array" ref="O821">IF(ISBLANK(G821), "", VALUE(_xlfn.TEXTSPLIT(G821,":")))</f>
        <v/>
      </c>
      <c r="Q821" t="str" cm="1">
        <f t="array" ref="Q821">IF(ISBLANK(H821), "", VALUE(_xlfn.TEXTSPLIT(H821,":")))</f>
        <v/>
      </c>
      <c r="S821">
        <f t="shared" si="120"/>
        <v>28</v>
      </c>
      <c r="T821">
        <f t="shared" si="121"/>
        <v>2</v>
      </c>
      <c r="U821">
        <f t="shared" si="122"/>
        <v>0</v>
      </c>
      <c r="V821" t="str">
        <f t="shared" si="123"/>
        <v>:0O</v>
      </c>
      <c r="W821" t="str">
        <f t="shared" si="124"/>
        <v>28:2</v>
      </c>
      <c r="X821" t="str">
        <f t="shared" si="125"/>
        <v>PS 28:2</v>
      </c>
      <c r="Y821" t="str">
        <f t="shared" si="127"/>
        <v>PS</v>
      </c>
      <c r="Z821" t="s">
        <v>192</v>
      </c>
      <c r="AA821" t="s">
        <v>1671</v>
      </c>
      <c r="AB821">
        <v>1812725</v>
      </c>
      <c r="AC821">
        <v>2032349</v>
      </c>
      <c r="AD821">
        <v>2120065</v>
      </c>
      <c r="AE821">
        <v>2659552</v>
      </c>
      <c r="AF821">
        <v>2419964</v>
      </c>
      <c r="AG821">
        <v>3017840</v>
      </c>
      <c r="AH821">
        <v>3458051</v>
      </c>
      <c r="AI821">
        <v>2573073</v>
      </c>
      <c r="AJ821">
        <v>3347897</v>
      </c>
      <c r="AK821">
        <v>3900125</v>
      </c>
      <c r="AL821">
        <v>4237267</v>
      </c>
      <c r="AM821">
        <v>4640250</v>
      </c>
    </row>
    <row r="822" spans="1:39" x14ac:dyDescent="0.3">
      <c r="A822" t="s">
        <v>2090</v>
      </c>
      <c r="B822" t="s">
        <v>2090</v>
      </c>
      <c r="C822" t="str">
        <f t="shared" si="119"/>
        <v>PS 15:0_15:3</v>
      </c>
      <c r="D822" t="str">
        <f t="shared" si="126"/>
        <v>15:0_15:3</v>
      </c>
      <c r="E822" t="str" cm="1">
        <f t="array" ref="E822:F822">_xlfn.TEXTSPLIT(D822,"_")</f>
        <v>15:0</v>
      </c>
      <c r="F822" t="str">
        <v>15:3</v>
      </c>
      <c r="I822" cm="1">
        <f t="array" ref="I822:J822">IF(ISBLANK(E822), "", VALUE(_xlfn.TEXTSPLIT(E822,":")))</f>
        <v>15</v>
      </c>
      <c r="J822">
        <v>0</v>
      </c>
      <c r="L822" cm="1">
        <f t="array" ref="L822:M822">IF(ISBLANK(F822), "", VALUE(_xlfn.TEXTSPLIT(F822,":")))</f>
        <v>15</v>
      </c>
      <c r="M822">
        <v>3</v>
      </c>
      <c r="O822" t="str" cm="1">
        <f t="array" ref="O822">IF(ISBLANK(G822), "", VALUE(_xlfn.TEXTSPLIT(G822,":")))</f>
        <v/>
      </c>
      <c r="Q822" t="str" cm="1">
        <f t="array" ref="Q822">IF(ISBLANK(H822), "", VALUE(_xlfn.TEXTSPLIT(H822,":")))</f>
        <v/>
      </c>
      <c r="S822">
        <f t="shared" si="120"/>
        <v>30</v>
      </c>
      <c r="T822">
        <f t="shared" si="121"/>
        <v>3</v>
      </c>
      <c r="U822">
        <f t="shared" si="122"/>
        <v>0</v>
      </c>
      <c r="V822" t="str">
        <f t="shared" si="123"/>
        <v>:0O</v>
      </c>
      <c r="W822" t="str">
        <f t="shared" si="124"/>
        <v>30:3</v>
      </c>
      <c r="X822" t="str">
        <f t="shared" si="125"/>
        <v>PS 30:3</v>
      </c>
      <c r="Y822" t="str">
        <f t="shared" si="127"/>
        <v>PS</v>
      </c>
      <c r="Z822" t="s">
        <v>192</v>
      </c>
      <c r="AA822" t="s">
        <v>2091</v>
      </c>
      <c r="AB822">
        <v>8972281</v>
      </c>
      <c r="AC822">
        <v>11604576</v>
      </c>
      <c r="AD822">
        <v>12298962</v>
      </c>
      <c r="AE822">
        <v>10487770</v>
      </c>
      <c r="AF822">
        <v>9716521</v>
      </c>
      <c r="AG822">
        <v>10453160</v>
      </c>
      <c r="AH822">
        <v>9726616</v>
      </c>
      <c r="AI822">
        <v>9671060</v>
      </c>
      <c r="AJ822">
        <v>8534229</v>
      </c>
      <c r="AK822">
        <v>9310297</v>
      </c>
      <c r="AL822">
        <v>10737619</v>
      </c>
      <c r="AM822">
        <v>11832234</v>
      </c>
    </row>
    <row r="823" spans="1:39" x14ac:dyDescent="0.3">
      <c r="A823" t="s">
        <v>2090</v>
      </c>
      <c r="B823" t="s">
        <v>2090</v>
      </c>
      <c r="C823" t="str">
        <f t="shared" si="119"/>
        <v>PS 15:0_15:3</v>
      </c>
      <c r="D823" t="str">
        <f t="shared" si="126"/>
        <v>15:0_15:3</v>
      </c>
      <c r="E823" t="str" cm="1">
        <f t="array" ref="E823:F823">_xlfn.TEXTSPLIT(D823,"_")</f>
        <v>15:0</v>
      </c>
      <c r="F823" t="str">
        <v>15:3</v>
      </c>
      <c r="I823" cm="1">
        <f t="array" ref="I823:J823">IF(ISBLANK(E823), "", VALUE(_xlfn.TEXTSPLIT(E823,":")))</f>
        <v>15</v>
      </c>
      <c r="J823">
        <v>0</v>
      </c>
      <c r="L823" cm="1">
        <f t="array" ref="L823:M823">IF(ISBLANK(F823), "", VALUE(_xlfn.TEXTSPLIT(F823,":")))</f>
        <v>15</v>
      </c>
      <c r="M823">
        <v>3</v>
      </c>
      <c r="O823" t="str" cm="1">
        <f t="array" ref="O823">IF(ISBLANK(G823), "", VALUE(_xlfn.TEXTSPLIT(G823,":")))</f>
        <v/>
      </c>
      <c r="Q823" t="str" cm="1">
        <f t="array" ref="Q823">IF(ISBLANK(H823), "", VALUE(_xlfn.TEXTSPLIT(H823,":")))</f>
        <v/>
      </c>
      <c r="S823">
        <f t="shared" si="120"/>
        <v>30</v>
      </c>
      <c r="T823">
        <f t="shared" si="121"/>
        <v>3</v>
      </c>
      <c r="U823">
        <f t="shared" si="122"/>
        <v>0</v>
      </c>
      <c r="V823" t="str">
        <f t="shared" si="123"/>
        <v>:0O</v>
      </c>
      <c r="W823" t="str">
        <f t="shared" si="124"/>
        <v>30:3</v>
      </c>
      <c r="X823" t="str">
        <f t="shared" si="125"/>
        <v>PS 30:3</v>
      </c>
      <c r="Y823" t="str">
        <f t="shared" si="127"/>
        <v>PS</v>
      </c>
      <c r="Z823" t="s">
        <v>192</v>
      </c>
      <c r="AA823" t="s">
        <v>2091</v>
      </c>
      <c r="AB823">
        <v>6265667</v>
      </c>
      <c r="AC823">
        <v>8008741</v>
      </c>
      <c r="AD823">
        <v>7974345</v>
      </c>
      <c r="AE823">
        <v>9955862</v>
      </c>
      <c r="AF823">
        <v>8778687</v>
      </c>
      <c r="AG823">
        <v>9039285</v>
      </c>
      <c r="AH823">
        <v>9008507</v>
      </c>
      <c r="AI823">
        <v>7574745</v>
      </c>
      <c r="AJ823">
        <v>7739131</v>
      </c>
      <c r="AK823">
        <v>9603457</v>
      </c>
      <c r="AL823">
        <v>10893239</v>
      </c>
      <c r="AM823">
        <v>11618159</v>
      </c>
    </row>
    <row r="824" spans="1:39" x14ac:dyDescent="0.3">
      <c r="A824" t="s">
        <v>2477</v>
      </c>
      <c r="B824" t="s">
        <v>2477</v>
      </c>
      <c r="C824" t="str">
        <f t="shared" si="119"/>
        <v>PS 15:0_17:3</v>
      </c>
      <c r="D824" t="str">
        <f t="shared" si="126"/>
        <v>15:0_17:3</v>
      </c>
      <c r="E824" t="str" cm="1">
        <f t="array" ref="E824:F824">_xlfn.TEXTSPLIT(D824,"_")</f>
        <v>15:0</v>
      </c>
      <c r="F824" t="str">
        <v>17:3</v>
      </c>
      <c r="I824" cm="1">
        <f t="array" ref="I824:J824">IF(ISBLANK(E824), "", VALUE(_xlfn.TEXTSPLIT(E824,":")))</f>
        <v>15</v>
      </c>
      <c r="J824">
        <v>0</v>
      </c>
      <c r="L824" cm="1">
        <f t="array" ref="L824:M824">IF(ISBLANK(F824), "", VALUE(_xlfn.TEXTSPLIT(F824,":")))</f>
        <v>17</v>
      </c>
      <c r="M824">
        <v>3</v>
      </c>
      <c r="O824" t="str" cm="1">
        <f t="array" ref="O824">IF(ISBLANK(G824), "", VALUE(_xlfn.TEXTSPLIT(G824,":")))</f>
        <v/>
      </c>
      <c r="Q824" t="str" cm="1">
        <f t="array" ref="Q824">IF(ISBLANK(H824), "", VALUE(_xlfn.TEXTSPLIT(H824,":")))</f>
        <v/>
      </c>
      <c r="S824">
        <f t="shared" si="120"/>
        <v>32</v>
      </c>
      <c r="T824">
        <f t="shared" si="121"/>
        <v>3</v>
      </c>
      <c r="U824">
        <f t="shared" si="122"/>
        <v>0</v>
      </c>
      <c r="V824" t="str">
        <f t="shared" si="123"/>
        <v>:0O</v>
      </c>
      <c r="W824" t="str">
        <f t="shared" si="124"/>
        <v>32:3</v>
      </c>
      <c r="X824" t="str">
        <f t="shared" si="125"/>
        <v>PS 32:3</v>
      </c>
      <c r="Y824" t="str">
        <f t="shared" si="127"/>
        <v>PS</v>
      </c>
      <c r="Z824" t="s">
        <v>192</v>
      </c>
      <c r="AA824" t="s">
        <v>2478</v>
      </c>
      <c r="AB824">
        <v>18482624</v>
      </c>
      <c r="AC824">
        <v>23446168</v>
      </c>
      <c r="AD824">
        <v>24783580</v>
      </c>
      <c r="AE824">
        <v>22274382</v>
      </c>
      <c r="AF824">
        <v>21424876</v>
      </c>
      <c r="AG824">
        <v>23608013</v>
      </c>
      <c r="AH824">
        <v>18364504</v>
      </c>
      <c r="AI824">
        <v>18010513</v>
      </c>
      <c r="AJ824">
        <v>17129626</v>
      </c>
      <c r="AK824">
        <v>18531177</v>
      </c>
      <c r="AL824">
        <v>20562434</v>
      </c>
      <c r="AM824">
        <v>21821801</v>
      </c>
    </row>
    <row r="825" spans="1:39" x14ac:dyDescent="0.3">
      <c r="A825" t="s">
        <v>2477</v>
      </c>
      <c r="B825" t="s">
        <v>2477</v>
      </c>
      <c r="C825" t="str">
        <f t="shared" si="119"/>
        <v>PS 15:0_17:3</v>
      </c>
      <c r="D825" t="str">
        <f t="shared" si="126"/>
        <v>15:0_17:3</v>
      </c>
      <c r="E825" t="str" cm="1">
        <f t="array" ref="E825:F825">_xlfn.TEXTSPLIT(D825,"_")</f>
        <v>15:0</v>
      </c>
      <c r="F825" t="str">
        <v>17:3</v>
      </c>
      <c r="I825" cm="1">
        <f t="array" ref="I825:J825">IF(ISBLANK(E825), "", VALUE(_xlfn.TEXTSPLIT(E825,":")))</f>
        <v>15</v>
      </c>
      <c r="J825">
        <v>0</v>
      </c>
      <c r="L825" cm="1">
        <f t="array" ref="L825:M825">IF(ISBLANK(F825), "", VALUE(_xlfn.TEXTSPLIT(F825,":")))</f>
        <v>17</v>
      </c>
      <c r="M825">
        <v>3</v>
      </c>
      <c r="O825" t="str" cm="1">
        <f t="array" ref="O825">IF(ISBLANK(G825), "", VALUE(_xlfn.TEXTSPLIT(G825,":")))</f>
        <v/>
      </c>
      <c r="Q825" t="str" cm="1">
        <f t="array" ref="Q825">IF(ISBLANK(H825), "", VALUE(_xlfn.TEXTSPLIT(H825,":")))</f>
        <v/>
      </c>
      <c r="S825">
        <f t="shared" si="120"/>
        <v>32</v>
      </c>
      <c r="T825">
        <f t="shared" si="121"/>
        <v>3</v>
      </c>
      <c r="U825">
        <f t="shared" si="122"/>
        <v>0</v>
      </c>
      <c r="V825" t="str">
        <f t="shared" si="123"/>
        <v>:0O</v>
      </c>
      <c r="W825" t="str">
        <f t="shared" si="124"/>
        <v>32:3</v>
      </c>
      <c r="X825" t="str">
        <f t="shared" si="125"/>
        <v>PS 32:3</v>
      </c>
      <c r="Y825" t="str">
        <f t="shared" si="127"/>
        <v>PS</v>
      </c>
      <c r="Z825" t="s">
        <v>192</v>
      </c>
      <c r="AA825" t="s">
        <v>2478</v>
      </c>
      <c r="AB825">
        <v>20182623</v>
      </c>
      <c r="AC825">
        <v>26109109</v>
      </c>
      <c r="AD825">
        <v>27072818</v>
      </c>
      <c r="AE825">
        <v>21077259</v>
      </c>
      <c r="AF825">
        <v>20919502</v>
      </c>
      <c r="AG825">
        <v>21009585</v>
      </c>
      <c r="AH825">
        <v>16910641</v>
      </c>
      <c r="AI825">
        <v>17206764</v>
      </c>
      <c r="AJ825">
        <v>15981719</v>
      </c>
      <c r="AK825">
        <v>15039474</v>
      </c>
      <c r="AL825">
        <v>17191151</v>
      </c>
      <c r="AM825">
        <v>18036739</v>
      </c>
    </row>
    <row r="826" spans="1:39" x14ac:dyDescent="0.3">
      <c r="A826" t="s">
        <v>1676</v>
      </c>
      <c r="B826" t="s">
        <v>1676</v>
      </c>
      <c r="C826" t="str">
        <f t="shared" si="119"/>
        <v>PS 13:0_15:2</v>
      </c>
      <c r="D826" t="str">
        <f t="shared" si="126"/>
        <v>13:0_15:2</v>
      </c>
      <c r="E826" t="str" cm="1">
        <f t="array" ref="E826:F826">_xlfn.TEXTSPLIT(D826,"_")</f>
        <v>13:0</v>
      </c>
      <c r="F826" t="str">
        <v>15:2</v>
      </c>
      <c r="I826" cm="1">
        <f t="array" ref="I826:J826">IF(ISBLANK(E826), "", VALUE(_xlfn.TEXTSPLIT(E826,":")))</f>
        <v>13</v>
      </c>
      <c r="J826">
        <v>0</v>
      </c>
      <c r="L826" cm="1">
        <f t="array" ref="L826:M826">IF(ISBLANK(F826), "", VALUE(_xlfn.TEXTSPLIT(F826,":")))</f>
        <v>15</v>
      </c>
      <c r="M826">
        <v>2</v>
      </c>
      <c r="O826" t="str" cm="1">
        <f t="array" ref="O826">IF(ISBLANK(G826), "", VALUE(_xlfn.TEXTSPLIT(G826,":")))</f>
        <v/>
      </c>
      <c r="Q826" t="str" cm="1">
        <f t="array" ref="Q826">IF(ISBLANK(H826), "", VALUE(_xlfn.TEXTSPLIT(H826,":")))</f>
        <v/>
      </c>
      <c r="S826">
        <f t="shared" si="120"/>
        <v>28</v>
      </c>
      <c r="T826">
        <f t="shared" si="121"/>
        <v>2</v>
      </c>
      <c r="U826">
        <f t="shared" si="122"/>
        <v>0</v>
      </c>
      <c r="V826" t="str">
        <f t="shared" si="123"/>
        <v>:0O</v>
      </c>
      <c r="W826" t="str">
        <f t="shared" si="124"/>
        <v>28:2</v>
      </c>
      <c r="X826" t="str">
        <f t="shared" si="125"/>
        <v>PS 28:2</v>
      </c>
      <c r="Y826" t="str">
        <f t="shared" si="127"/>
        <v>PS</v>
      </c>
      <c r="Z826" t="s">
        <v>192</v>
      </c>
      <c r="AA826" t="s">
        <v>1671</v>
      </c>
      <c r="AB826">
        <v>2862104</v>
      </c>
      <c r="AC826">
        <v>3320089</v>
      </c>
      <c r="AD826">
        <v>3293414</v>
      </c>
      <c r="AE826">
        <v>3516196</v>
      </c>
      <c r="AF826">
        <v>3310722</v>
      </c>
      <c r="AG826">
        <v>3445928</v>
      </c>
      <c r="AH826">
        <v>4324023</v>
      </c>
      <c r="AI826">
        <v>4244294</v>
      </c>
      <c r="AJ826">
        <v>3731118</v>
      </c>
      <c r="AK826">
        <v>4560951</v>
      </c>
      <c r="AL826">
        <v>4995595</v>
      </c>
      <c r="AM826">
        <v>5201240</v>
      </c>
    </row>
    <row r="827" spans="1:39" x14ac:dyDescent="0.3">
      <c r="A827" t="s">
        <v>2290</v>
      </c>
      <c r="B827" t="s">
        <v>2290</v>
      </c>
      <c r="C827" t="str">
        <f t="shared" si="119"/>
        <v xml:space="preserve"> </v>
      </c>
      <c r="D827" t="str">
        <f t="shared" si="126"/>
        <v/>
      </c>
      <c r="E827" t="e" cm="1">
        <f t="array" ref="E827">_xlfn.TEXTSPLIT(D827,"_")</f>
        <v>#VALUE!</v>
      </c>
      <c r="I827" t="e" cm="1">
        <f t="array" ref="I827">IF(ISBLANK(E827), "", VALUE(_xlfn.TEXTSPLIT(E827,":")))</f>
        <v>#VALUE!</v>
      </c>
      <c r="L827" t="str" cm="1">
        <f t="array" ref="L827">IF(ISBLANK(F827), "", VALUE(_xlfn.TEXTSPLIT(F827,":")))</f>
        <v/>
      </c>
      <c r="O827" t="str" cm="1">
        <f t="array" ref="O827">IF(ISBLANK(G827), "", VALUE(_xlfn.TEXTSPLIT(G827,":")))</f>
        <v/>
      </c>
      <c r="Q827" t="str" cm="1">
        <f t="array" ref="Q827">IF(ISBLANK(H827), "", VALUE(_xlfn.TEXTSPLIT(H827,":")))</f>
        <v/>
      </c>
      <c r="S827" t="e">
        <f t="shared" si="120"/>
        <v>#VALUE!</v>
      </c>
      <c r="T827">
        <f t="shared" si="121"/>
        <v>0</v>
      </c>
      <c r="U827">
        <f t="shared" si="122"/>
        <v>0</v>
      </c>
      <c r="V827" t="str">
        <f t="shared" si="123"/>
        <v>:0O</v>
      </c>
      <c r="W827" t="b">
        <f t="shared" si="124"/>
        <v>0</v>
      </c>
      <c r="X827" t="str">
        <f t="shared" si="125"/>
        <v>PS 31:3</v>
      </c>
      <c r="Y827" t="str">
        <f t="shared" si="127"/>
        <v/>
      </c>
      <c r="Z827" t="s">
        <v>192</v>
      </c>
      <c r="AA827" t="s">
        <v>2291</v>
      </c>
      <c r="AB827">
        <v>8625892</v>
      </c>
      <c r="AC827">
        <v>10999880</v>
      </c>
      <c r="AD827">
        <v>6958047</v>
      </c>
      <c r="AE827">
        <v>11524324</v>
      </c>
      <c r="AF827">
        <v>10466943</v>
      </c>
      <c r="AG827">
        <v>11061501</v>
      </c>
      <c r="AH827">
        <v>10396470</v>
      </c>
      <c r="AI827">
        <v>9382271</v>
      </c>
      <c r="AJ827">
        <v>9211977</v>
      </c>
      <c r="AK827">
        <v>10272171</v>
      </c>
      <c r="AL827">
        <v>7876295</v>
      </c>
      <c r="AM827">
        <v>12625545</v>
      </c>
    </row>
    <row r="828" spans="1:39" x14ac:dyDescent="0.3">
      <c r="A828" t="s">
        <v>1872</v>
      </c>
      <c r="B828" t="s">
        <v>1872</v>
      </c>
      <c r="C828" t="str">
        <f t="shared" si="119"/>
        <v>PS 14:0_15:3</v>
      </c>
      <c r="D828" t="str">
        <f t="shared" si="126"/>
        <v>14:0_15:3</v>
      </c>
      <c r="E828" t="str" cm="1">
        <f t="array" ref="E828:F828">_xlfn.TEXTSPLIT(D828,"_")</f>
        <v>14:0</v>
      </c>
      <c r="F828" t="str">
        <v>15:3</v>
      </c>
      <c r="I828" cm="1">
        <f t="array" ref="I828:J828">IF(ISBLANK(E828), "", VALUE(_xlfn.TEXTSPLIT(E828,":")))</f>
        <v>14</v>
      </c>
      <c r="J828">
        <v>0</v>
      </c>
      <c r="L828" cm="1">
        <f t="array" ref="L828:M828">IF(ISBLANK(F828), "", VALUE(_xlfn.TEXTSPLIT(F828,":")))</f>
        <v>15</v>
      </c>
      <c r="M828">
        <v>3</v>
      </c>
      <c r="O828" t="str" cm="1">
        <f t="array" ref="O828">IF(ISBLANK(G828), "", VALUE(_xlfn.TEXTSPLIT(G828,":")))</f>
        <v/>
      </c>
      <c r="Q828" t="str" cm="1">
        <f t="array" ref="Q828">IF(ISBLANK(H828), "", VALUE(_xlfn.TEXTSPLIT(H828,":")))</f>
        <v/>
      </c>
      <c r="S828">
        <f t="shared" si="120"/>
        <v>29</v>
      </c>
      <c r="T828">
        <f t="shared" si="121"/>
        <v>3</v>
      </c>
      <c r="U828">
        <f t="shared" si="122"/>
        <v>0</v>
      </c>
      <c r="V828" t="str">
        <f t="shared" si="123"/>
        <v>:0O</v>
      </c>
      <c r="W828" t="str">
        <f t="shared" si="124"/>
        <v>29:3</v>
      </c>
      <c r="X828" t="str">
        <f t="shared" si="125"/>
        <v>PS 29:3</v>
      </c>
      <c r="Y828" t="str">
        <f t="shared" si="127"/>
        <v>PS</v>
      </c>
      <c r="Z828" t="s">
        <v>192</v>
      </c>
      <c r="AA828" t="s">
        <v>1873</v>
      </c>
      <c r="AB828">
        <v>1102296</v>
      </c>
      <c r="AC828">
        <v>1233504</v>
      </c>
      <c r="AD828">
        <v>1187703</v>
      </c>
      <c r="AE828">
        <v>1813875</v>
      </c>
      <c r="AF828">
        <v>1463841</v>
      </c>
      <c r="AG828">
        <v>1586809</v>
      </c>
      <c r="AH828">
        <v>1780426</v>
      </c>
      <c r="AI828">
        <v>1478617</v>
      </c>
      <c r="AJ828">
        <v>1474169</v>
      </c>
      <c r="AK828">
        <v>2076802</v>
      </c>
      <c r="AL828">
        <v>2299309</v>
      </c>
      <c r="AM828">
        <v>2431402</v>
      </c>
    </row>
    <row r="829" spans="1:39" x14ac:dyDescent="0.3">
      <c r="A829" t="s">
        <v>1899</v>
      </c>
      <c r="B829" t="s">
        <v>1899</v>
      </c>
      <c r="C829" t="str">
        <f t="shared" si="119"/>
        <v>PS 13:0_16:2</v>
      </c>
      <c r="D829" t="str">
        <f t="shared" si="126"/>
        <v>13:0_16:2</v>
      </c>
      <c r="E829" t="str" cm="1">
        <f t="array" ref="E829:F829">_xlfn.TEXTSPLIT(D829,"_")</f>
        <v>13:0</v>
      </c>
      <c r="F829" t="str">
        <v>16:2</v>
      </c>
      <c r="I829" cm="1">
        <f t="array" ref="I829:J829">IF(ISBLANK(E829), "", VALUE(_xlfn.TEXTSPLIT(E829,":")))</f>
        <v>13</v>
      </c>
      <c r="J829">
        <v>0</v>
      </c>
      <c r="L829" cm="1">
        <f t="array" ref="L829:M829">IF(ISBLANK(F829), "", VALUE(_xlfn.TEXTSPLIT(F829,":")))</f>
        <v>16</v>
      </c>
      <c r="M829">
        <v>2</v>
      </c>
      <c r="O829" t="str" cm="1">
        <f t="array" ref="O829">IF(ISBLANK(G829), "", VALUE(_xlfn.TEXTSPLIT(G829,":")))</f>
        <v/>
      </c>
      <c r="Q829" t="str" cm="1">
        <f t="array" ref="Q829">IF(ISBLANK(H829), "", VALUE(_xlfn.TEXTSPLIT(H829,":")))</f>
        <v/>
      </c>
      <c r="S829">
        <f t="shared" si="120"/>
        <v>29</v>
      </c>
      <c r="T829">
        <f t="shared" si="121"/>
        <v>2</v>
      </c>
      <c r="U829">
        <f t="shared" si="122"/>
        <v>0</v>
      </c>
      <c r="V829" t="str">
        <f t="shared" si="123"/>
        <v>:0O</v>
      </c>
      <c r="W829" t="str">
        <f t="shared" si="124"/>
        <v>29:2</v>
      </c>
      <c r="X829" t="str">
        <f t="shared" si="125"/>
        <v>PS 29:2</v>
      </c>
      <c r="Y829" t="str">
        <f t="shared" si="127"/>
        <v>PS</v>
      </c>
      <c r="Z829" t="s">
        <v>192</v>
      </c>
      <c r="AA829" t="s">
        <v>1900</v>
      </c>
      <c r="AB829">
        <v>9570601</v>
      </c>
      <c r="AC829">
        <v>11903494</v>
      </c>
      <c r="AD829">
        <v>11837226</v>
      </c>
      <c r="AE829">
        <v>13235462</v>
      </c>
      <c r="AF829">
        <v>12230697</v>
      </c>
      <c r="AG829">
        <v>13669753</v>
      </c>
      <c r="AH829">
        <v>16864494</v>
      </c>
      <c r="AI829">
        <v>15197256</v>
      </c>
      <c r="AJ829">
        <v>15131350</v>
      </c>
      <c r="AK829">
        <v>18730840</v>
      </c>
      <c r="AL829">
        <v>20313445</v>
      </c>
      <c r="AM829">
        <v>20728597</v>
      </c>
    </row>
    <row r="830" spans="1:39" x14ac:dyDescent="0.3">
      <c r="A830" t="s">
        <v>2653</v>
      </c>
      <c r="B830" t="s">
        <v>2653</v>
      </c>
      <c r="C830" t="str">
        <f t="shared" si="119"/>
        <v>PS 15:0_18:2</v>
      </c>
      <c r="D830" t="str">
        <f t="shared" si="126"/>
        <v>15:0_18:2</v>
      </c>
      <c r="E830" t="str" cm="1">
        <f t="array" ref="E830:F830">_xlfn.TEXTSPLIT(D830,"_")</f>
        <v>15:0</v>
      </c>
      <c r="F830" t="str">
        <v>18:2</v>
      </c>
      <c r="I830" cm="1">
        <f t="array" ref="I830:J830">IF(ISBLANK(E830), "", VALUE(_xlfn.TEXTSPLIT(E830,":")))</f>
        <v>15</v>
      </c>
      <c r="J830">
        <v>0</v>
      </c>
      <c r="L830" cm="1">
        <f t="array" ref="L830:M830">IF(ISBLANK(F830), "", VALUE(_xlfn.TEXTSPLIT(F830,":")))</f>
        <v>18</v>
      </c>
      <c r="M830">
        <v>2</v>
      </c>
      <c r="O830" t="str" cm="1">
        <f t="array" ref="O830">IF(ISBLANK(G830), "", VALUE(_xlfn.TEXTSPLIT(G830,":")))</f>
        <v/>
      </c>
      <c r="Q830" t="str" cm="1">
        <f t="array" ref="Q830">IF(ISBLANK(H830), "", VALUE(_xlfn.TEXTSPLIT(H830,":")))</f>
        <v/>
      </c>
      <c r="S830">
        <f t="shared" si="120"/>
        <v>33</v>
      </c>
      <c r="T830">
        <f t="shared" si="121"/>
        <v>2</v>
      </c>
      <c r="U830">
        <f t="shared" si="122"/>
        <v>0</v>
      </c>
      <c r="V830" t="str">
        <f t="shared" si="123"/>
        <v>:0O</v>
      </c>
      <c r="W830" t="str">
        <f t="shared" si="124"/>
        <v>33:2</v>
      </c>
      <c r="X830" t="str">
        <f t="shared" si="125"/>
        <v>PS 33:2</v>
      </c>
      <c r="Y830" t="str">
        <f t="shared" si="127"/>
        <v>PS</v>
      </c>
      <c r="Z830" t="s">
        <v>192</v>
      </c>
      <c r="AA830" t="s">
        <v>2654</v>
      </c>
      <c r="AB830">
        <v>106970576</v>
      </c>
      <c r="AC830">
        <v>130448941</v>
      </c>
      <c r="AD830">
        <v>135029945</v>
      </c>
      <c r="AE830">
        <v>102251091</v>
      </c>
      <c r="AF830">
        <v>105990979</v>
      </c>
      <c r="AG830">
        <v>108734096</v>
      </c>
      <c r="AH830">
        <v>111228933</v>
      </c>
      <c r="AI830">
        <v>112197806</v>
      </c>
      <c r="AJ830">
        <v>105959159</v>
      </c>
      <c r="AK830">
        <v>90699372</v>
      </c>
      <c r="AL830">
        <v>102629502</v>
      </c>
      <c r="AM830">
        <v>99754495</v>
      </c>
    </row>
    <row r="831" spans="1:39" x14ac:dyDescent="0.3">
      <c r="A831" t="s">
        <v>2642</v>
      </c>
      <c r="B831" t="s">
        <v>2642</v>
      </c>
      <c r="C831" t="str">
        <f t="shared" si="119"/>
        <v>PS 16:0_17:3</v>
      </c>
      <c r="D831" t="str">
        <f t="shared" si="126"/>
        <v>16:0_17:3</v>
      </c>
      <c r="E831" t="str" cm="1">
        <f t="array" ref="E831:F831">_xlfn.TEXTSPLIT(D831,"_")</f>
        <v>16:0</v>
      </c>
      <c r="F831" t="str">
        <v>17:3</v>
      </c>
      <c r="I831" cm="1">
        <f t="array" ref="I831:J831">IF(ISBLANK(E831), "", VALUE(_xlfn.TEXTSPLIT(E831,":")))</f>
        <v>16</v>
      </c>
      <c r="J831">
        <v>0</v>
      </c>
      <c r="L831" cm="1">
        <f t="array" ref="L831:M831">IF(ISBLANK(F831), "", VALUE(_xlfn.TEXTSPLIT(F831,":")))</f>
        <v>17</v>
      </c>
      <c r="M831">
        <v>3</v>
      </c>
      <c r="O831" t="str" cm="1">
        <f t="array" ref="O831">IF(ISBLANK(G831), "", VALUE(_xlfn.TEXTSPLIT(G831,":")))</f>
        <v/>
      </c>
      <c r="Q831" t="str" cm="1">
        <f t="array" ref="Q831">IF(ISBLANK(H831), "", VALUE(_xlfn.TEXTSPLIT(H831,":")))</f>
        <v/>
      </c>
      <c r="S831">
        <f t="shared" si="120"/>
        <v>33</v>
      </c>
      <c r="T831">
        <f t="shared" si="121"/>
        <v>3</v>
      </c>
      <c r="U831">
        <f t="shared" si="122"/>
        <v>0</v>
      </c>
      <c r="V831" t="str">
        <f t="shared" si="123"/>
        <v>:0O</v>
      </c>
      <c r="W831" t="str">
        <f t="shared" si="124"/>
        <v>33:3</v>
      </c>
      <c r="X831" t="str">
        <f t="shared" si="125"/>
        <v>PS 33:3</v>
      </c>
      <c r="Y831" t="str">
        <f t="shared" si="127"/>
        <v>PS</v>
      </c>
      <c r="Z831" t="s">
        <v>192</v>
      </c>
      <c r="AA831" t="s">
        <v>2643</v>
      </c>
      <c r="AB831">
        <v>13647666</v>
      </c>
      <c r="AC831">
        <v>16237701</v>
      </c>
      <c r="AD831">
        <v>17792934</v>
      </c>
      <c r="AE831">
        <v>14076607</v>
      </c>
      <c r="AF831">
        <v>13780587</v>
      </c>
      <c r="AG831">
        <v>14789172</v>
      </c>
      <c r="AH831">
        <v>12652707</v>
      </c>
      <c r="AI831">
        <v>11637332</v>
      </c>
      <c r="AJ831">
        <v>11459818</v>
      </c>
      <c r="AK831">
        <v>10729224</v>
      </c>
      <c r="AL831">
        <v>12016616</v>
      </c>
      <c r="AM831">
        <v>11818318</v>
      </c>
    </row>
    <row r="832" spans="1:39" x14ac:dyDescent="0.3">
      <c r="A832" t="s">
        <v>2296</v>
      </c>
      <c r="B832" t="s">
        <v>2296</v>
      </c>
      <c r="C832" t="str">
        <f t="shared" si="119"/>
        <v>PS 15:0_16:3</v>
      </c>
      <c r="D832" t="str">
        <f t="shared" si="126"/>
        <v>15:0_16:3</v>
      </c>
      <c r="E832" t="str" cm="1">
        <f t="array" ref="E832:F832">_xlfn.TEXTSPLIT(D832,"_")</f>
        <v>15:0</v>
      </c>
      <c r="F832" t="str">
        <v>16:3</v>
      </c>
      <c r="I832" cm="1">
        <f t="array" ref="I832:J832">IF(ISBLANK(E832), "", VALUE(_xlfn.TEXTSPLIT(E832,":")))</f>
        <v>15</v>
      </c>
      <c r="J832">
        <v>0</v>
      </c>
      <c r="L832" cm="1">
        <f t="array" ref="L832:M832">IF(ISBLANK(F832), "", VALUE(_xlfn.TEXTSPLIT(F832,":")))</f>
        <v>16</v>
      </c>
      <c r="M832">
        <v>3</v>
      </c>
      <c r="O832" t="str" cm="1">
        <f t="array" ref="O832">IF(ISBLANK(G832), "", VALUE(_xlfn.TEXTSPLIT(G832,":")))</f>
        <v/>
      </c>
      <c r="Q832" t="str" cm="1">
        <f t="array" ref="Q832">IF(ISBLANK(H832), "", VALUE(_xlfn.TEXTSPLIT(H832,":")))</f>
        <v/>
      </c>
      <c r="S832">
        <f t="shared" si="120"/>
        <v>31</v>
      </c>
      <c r="T832">
        <f t="shared" si="121"/>
        <v>3</v>
      </c>
      <c r="U832">
        <f t="shared" si="122"/>
        <v>0</v>
      </c>
      <c r="V832" t="str">
        <f t="shared" si="123"/>
        <v>:0O</v>
      </c>
      <c r="W832" t="str">
        <f t="shared" si="124"/>
        <v>31:3</v>
      </c>
      <c r="X832" t="str">
        <f t="shared" si="125"/>
        <v>PS 31:3</v>
      </c>
      <c r="Y832" t="str">
        <f t="shared" si="127"/>
        <v>PS</v>
      </c>
      <c r="Z832" t="s">
        <v>192</v>
      </c>
      <c r="AA832" t="s">
        <v>2291</v>
      </c>
      <c r="AB832">
        <v>1745891</v>
      </c>
      <c r="AC832">
        <v>2698240</v>
      </c>
      <c r="AD832">
        <v>2716849</v>
      </c>
      <c r="AE832">
        <v>2220673</v>
      </c>
      <c r="AF832">
        <v>2148599</v>
      </c>
      <c r="AG832">
        <v>2157712</v>
      </c>
      <c r="AH832">
        <v>2313321</v>
      </c>
      <c r="AI832">
        <v>2120337</v>
      </c>
      <c r="AJ832">
        <v>1816831</v>
      </c>
      <c r="AK832">
        <v>1928257</v>
      </c>
      <c r="AL832">
        <v>2211004</v>
      </c>
      <c r="AM832">
        <v>2448105</v>
      </c>
    </row>
    <row r="833" spans="1:39" x14ac:dyDescent="0.3">
      <c r="A833" t="s">
        <v>246</v>
      </c>
      <c r="B833" t="s">
        <v>246</v>
      </c>
      <c r="C833" t="str">
        <f t="shared" si="119"/>
        <v xml:space="preserve"> </v>
      </c>
      <c r="D833" t="str">
        <f t="shared" si="126"/>
        <v/>
      </c>
      <c r="E833" t="e" cm="1">
        <f t="array" ref="E833">_xlfn.TEXTSPLIT(D833,"_")</f>
        <v>#VALUE!</v>
      </c>
      <c r="I833" t="e" cm="1">
        <f t="array" ref="I833">IF(ISBLANK(E833), "", VALUE(_xlfn.TEXTSPLIT(E833,":")))</f>
        <v>#VALUE!</v>
      </c>
      <c r="L833" t="str" cm="1">
        <f t="array" ref="L833">IF(ISBLANK(F833), "", VALUE(_xlfn.TEXTSPLIT(F833,":")))</f>
        <v/>
      </c>
      <c r="O833" t="str" cm="1">
        <f t="array" ref="O833">IF(ISBLANK(G833), "", VALUE(_xlfn.TEXTSPLIT(G833,":")))</f>
        <v/>
      </c>
      <c r="Q833" t="str" cm="1">
        <f t="array" ref="Q833">IF(ISBLANK(H833), "", VALUE(_xlfn.TEXTSPLIT(H833,":")))</f>
        <v/>
      </c>
      <c r="S833" t="e">
        <f t="shared" si="120"/>
        <v>#VALUE!</v>
      </c>
      <c r="T833">
        <f t="shared" si="121"/>
        <v>0</v>
      </c>
      <c r="U833">
        <f t="shared" si="122"/>
        <v>0</v>
      </c>
      <c r="V833" t="str">
        <f t="shared" si="123"/>
        <v>:0O</v>
      </c>
      <c r="W833" t="b">
        <f t="shared" si="124"/>
        <v>0</v>
      </c>
      <c r="X833" t="str">
        <f t="shared" si="125"/>
        <v>PS 31:0|PS 15:0_16:0</v>
      </c>
      <c r="Y833" t="str">
        <f t="shared" si="127"/>
        <v/>
      </c>
      <c r="Z833" t="s">
        <v>192</v>
      </c>
      <c r="AA833" t="s">
        <v>243</v>
      </c>
      <c r="AB833">
        <v>18080378</v>
      </c>
      <c r="AC833">
        <v>20867875</v>
      </c>
      <c r="AD833">
        <v>23894671</v>
      </c>
      <c r="AE833">
        <v>15735513</v>
      </c>
      <c r="AF833">
        <v>17916551</v>
      </c>
      <c r="AG833">
        <v>16357110</v>
      </c>
      <c r="AH833">
        <v>15093663</v>
      </c>
      <c r="AI833">
        <v>15606731</v>
      </c>
      <c r="AJ833">
        <v>13353469</v>
      </c>
      <c r="AK833">
        <v>13428075</v>
      </c>
      <c r="AL833">
        <v>14345876</v>
      </c>
      <c r="AM833">
        <v>13804459</v>
      </c>
    </row>
    <row r="834" spans="1:39" x14ac:dyDescent="0.3">
      <c r="A834" t="s">
        <v>2551</v>
      </c>
      <c r="B834" t="s">
        <v>2551</v>
      </c>
      <c r="C834" t="str">
        <f t="shared" si="119"/>
        <v>PS 15:0_17:0</v>
      </c>
      <c r="D834" t="str">
        <f t="shared" si="126"/>
        <v>15:0_17:0</v>
      </c>
      <c r="E834" t="str" cm="1">
        <f t="array" ref="E834:F834">_xlfn.TEXTSPLIT(D834,"_")</f>
        <v>15:0</v>
      </c>
      <c r="F834" t="str">
        <v>17:0</v>
      </c>
      <c r="I834" cm="1">
        <f t="array" ref="I834:J834">IF(ISBLANK(E834), "", VALUE(_xlfn.TEXTSPLIT(E834,":")))</f>
        <v>15</v>
      </c>
      <c r="J834">
        <v>0</v>
      </c>
      <c r="L834" cm="1">
        <f t="array" ref="L834:M834">IF(ISBLANK(F834), "", VALUE(_xlfn.TEXTSPLIT(F834,":")))</f>
        <v>17</v>
      </c>
      <c r="M834">
        <v>0</v>
      </c>
      <c r="O834" t="str" cm="1">
        <f t="array" ref="O834">IF(ISBLANK(G834), "", VALUE(_xlfn.TEXTSPLIT(G834,":")))</f>
        <v/>
      </c>
      <c r="Q834" t="str" cm="1">
        <f t="array" ref="Q834">IF(ISBLANK(H834), "", VALUE(_xlfn.TEXTSPLIT(H834,":")))</f>
        <v/>
      </c>
      <c r="S834">
        <f t="shared" si="120"/>
        <v>32</v>
      </c>
      <c r="T834">
        <f t="shared" si="121"/>
        <v>0</v>
      </c>
      <c r="U834">
        <f t="shared" si="122"/>
        <v>0</v>
      </c>
      <c r="V834" t="str">
        <f t="shared" si="123"/>
        <v>:0O</v>
      </c>
      <c r="W834" t="str">
        <f t="shared" si="124"/>
        <v>32:0</v>
      </c>
      <c r="X834" t="str">
        <f t="shared" si="125"/>
        <v>PS 32:0</v>
      </c>
      <c r="Y834" t="str">
        <f t="shared" si="127"/>
        <v>PS</v>
      </c>
      <c r="Z834" t="s">
        <v>192</v>
      </c>
      <c r="AA834" t="s">
        <v>251</v>
      </c>
      <c r="AB834">
        <v>29713513</v>
      </c>
      <c r="AC834">
        <v>41649479</v>
      </c>
      <c r="AD834">
        <v>53106268</v>
      </c>
      <c r="AE834">
        <v>17601266</v>
      </c>
      <c r="AF834">
        <v>23154003</v>
      </c>
      <c r="AG834">
        <v>20385243</v>
      </c>
      <c r="AH834">
        <v>16069123</v>
      </c>
      <c r="AI834">
        <v>22396813</v>
      </c>
      <c r="AJ834">
        <v>14500266</v>
      </c>
      <c r="AK834">
        <v>12174786</v>
      </c>
      <c r="AL834">
        <v>14419271</v>
      </c>
      <c r="AM834">
        <v>12740222</v>
      </c>
    </row>
    <row r="835" spans="1:39" x14ac:dyDescent="0.3">
      <c r="A835" t="s">
        <v>1602</v>
      </c>
      <c r="B835" t="s">
        <v>1602</v>
      </c>
      <c r="C835" t="str">
        <f t="shared" si="119"/>
        <v>PS 13:0_14:0</v>
      </c>
      <c r="D835" t="str">
        <f t="shared" si="126"/>
        <v>13:0_14:0</v>
      </c>
      <c r="E835" t="str" cm="1">
        <f t="array" ref="E835:F835">_xlfn.TEXTSPLIT(D835,"_")</f>
        <v>13:0</v>
      </c>
      <c r="F835" t="str">
        <v>14:0</v>
      </c>
      <c r="I835" cm="1">
        <f t="array" ref="I835:J835">IF(ISBLANK(E835), "", VALUE(_xlfn.TEXTSPLIT(E835,":")))</f>
        <v>13</v>
      </c>
      <c r="J835">
        <v>0</v>
      </c>
      <c r="L835" cm="1">
        <f t="array" ref="L835:M835">IF(ISBLANK(F835), "", VALUE(_xlfn.TEXTSPLIT(F835,":")))</f>
        <v>14</v>
      </c>
      <c r="M835">
        <v>0</v>
      </c>
      <c r="O835" t="str" cm="1">
        <f t="array" ref="O835">IF(ISBLANK(G835), "", VALUE(_xlfn.TEXTSPLIT(G835,":")))</f>
        <v/>
      </c>
      <c r="Q835" t="str" cm="1">
        <f t="array" ref="Q835">IF(ISBLANK(H835), "", VALUE(_xlfn.TEXTSPLIT(H835,":")))</f>
        <v/>
      </c>
      <c r="S835">
        <f t="shared" si="120"/>
        <v>27</v>
      </c>
      <c r="T835">
        <f t="shared" si="121"/>
        <v>0</v>
      </c>
      <c r="U835">
        <f t="shared" si="122"/>
        <v>0</v>
      </c>
      <c r="V835" t="str">
        <f t="shared" si="123"/>
        <v>:0O</v>
      </c>
      <c r="W835" t="str">
        <f t="shared" si="124"/>
        <v>27:0</v>
      </c>
      <c r="X835" t="str">
        <f t="shared" si="125"/>
        <v>PS 27:0</v>
      </c>
      <c r="Y835" t="str">
        <f t="shared" si="127"/>
        <v>PS</v>
      </c>
      <c r="Z835" t="s">
        <v>192</v>
      </c>
      <c r="AA835" t="s">
        <v>200</v>
      </c>
      <c r="AB835">
        <v>5818703</v>
      </c>
      <c r="AC835">
        <v>5903283</v>
      </c>
      <c r="AD835">
        <v>5590922</v>
      </c>
      <c r="AE835">
        <v>6410360</v>
      </c>
      <c r="AF835">
        <v>6439607</v>
      </c>
      <c r="AG835">
        <v>6262161</v>
      </c>
      <c r="AH835">
        <v>6887360</v>
      </c>
      <c r="AI835">
        <v>6721298</v>
      </c>
      <c r="AJ835">
        <v>6268674</v>
      </c>
      <c r="AK835">
        <v>7828589</v>
      </c>
      <c r="AL835">
        <v>7798754</v>
      </c>
      <c r="AM835">
        <v>7386751</v>
      </c>
    </row>
    <row r="836" spans="1:39" x14ac:dyDescent="0.3">
      <c r="A836" t="s">
        <v>1602</v>
      </c>
      <c r="B836" t="s">
        <v>1602</v>
      </c>
      <c r="C836" t="str">
        <f t="shared" si="119"/>
        <v>PS 13:0_14:0</v>
      </c>
      <c r="D836" t="str">
        <f t="shared" si="126"/>
        <v>13:0_14:0</v>
      </c>
      <c r="E836" t="str" cm="1">
        <f t="array" ref="E836:F836">_xlfn.TEXTSPLIT(D836,"_")</f>
        <v>13:0</v>
      </c>
      <c r="F836" t="str">
        <v>14:0</v>
      </c>
      <c r="I836" cm="1">
        <f t="array" ref="I836:J836">IF(ISBLANK(E836), "", VALUE(_xlfn.TEXTSPLIT(E836,":")))</f>
        <v>13</v>
      </c>
      <c r="J836">
        <v>0</v>
      </c>
      <c r="L836" cm="1">
        <f t="array" ref="L836:M836">IF(ISBLANK(F836), "", VALUE(_xlfn.TEXTSPLIT(F836,":")))</f>
        <v>14</v>
      </c>
      <c r="M836">
        <v>0</v>
      </c>
      <c r="O836" t="str" cm="1">
        <f t="array" ref="O836">IF(ISBLANK(G836), "", VALUE(_xlfn.TEXTSPLIT(G836,":")))</f>
        <v/>
      </c>
      <c r="Q836" t="str" cm="1">
        <f t="array" ref="Q836">IF(ISBLANK(H836), "", VALUE(_xlfn.TEXTSPLIT(H836,":")))</f>
        <v/>
      </c>
      <c r="S836">
        <f t="shared" si="120"/>
        <v>27</v>
      </c>
      <c r="T836">
        <f t="shared" si="121"/>
        <v>0</v>
      </c>
      <c r="U836">
        <f t="shared" si="122"/>
        <v>0</v>
      </c>
      <c r="V836" t="str">
        <f t="shared" si="123"/>
        <v>:0O</v>
      </c>
      <c r="W836" t="str">
        <f t="shared" si="124"/>
        <v>27:0</v>
      </c>
      <c r="X836" t="str">
        <f t="shared" si="125"/>
        <v>PS 27:0</v>
      </c>
      <c r="Y836" t="str">
        <f t="shared" si="127"/>
        <v>PS</v>
      </c>
      <c r="Z836" t="s">
        <v>192</v>
      </c>
      <c r="AA836" t="s">
        <v>200</v>
      </c>
      <c r="AB836">
        <v>19494222</v>
      </c>
      <c r="AC836">
        <v>20055471</v>
      </c>
      <c r="AD836">
        <v>18251048</v>
      </c>
      <c r="AE836">
        <v>26057583</v>
      </c>
      <c r="AF836">
        <v>26200950</v>
      </c>
      <c r="AG836">
        <v>25517144</v>
      </c>
      <c r="AH836">
        <v>26095826</v>
      </c>
      <c r="AI836">
        <v>23333875</v>
      </c>
      <c r="AJ836">
        <v>24527855</v>
      </c>
      <c r="AK836">
        <v>33945064</v>
      </c>
      <c r="AL836">
        <v>35686287</v>
      </c>
      <c r="AM836">
        <v>34178645</v>
      </c>
    </row>
    <row r="837" spans="1:39" x14ac:dyDescent="0.3">
      <c r="A837" t="s">
        <v>1468</v>
      </c>
      <c r="B837" t="s">
        <v>1468</v>
      </c>
      <c r="C837" t="str">
        <f t="shared" si="119"/>
        <v>PS 11:0_15:0</v>
      </c>
      <c r="D837" t="str">
        <f t="shared" si="126"/>
        <v>11:0_15:0</v>
      </c>
      <c r="E837" t="str" cm="1">
        <f t="array" ref="E837:F837">_xlfn.TEXTSPLIT(D837,"_")</f>
        <v>11:0</v>
      </c>
      <c r="F837" t="str">
        <v>15:0</v>
      </c>
      <c r="I837" cm="1">
        <f t="array" ref="I837:J837">IF(ISBLANK(E837), "", VALUE(_xlfn.TEXTSPLIT(E837,":")))</f>
        <v>11</v>
      </c>
      <c r="J837">
        <v>0</v>
      </c>
      <c r="L837" cm="1">
        <f t="array" ref="L837:M837">IF(ISBLANK(F837), "", VALUE(_xlfn.TEXTSPLIT(F837,":")))</f>
        <v>15</v>
      </c>
      <c r="M837">
        <v>0</v>
      </c>
      <c r="O837" t="str" cm="1">
        <f t="array" ref="O837">IF(ISBLANK(G837), "", VALUE(_xlfn.TEXTSPLIT(G837,":")))</f>
        <v/>
      </c>
      <c r="Q837" t="str" cm="1">
        <f t="array" ref="Q837">IF(ISBLANK(H837), "", VALUE(_xlfn.TEXTSPLIT(H837,":")))</f>
        <v/>
      </c>
      <c r="S837">
        <f t="shared" si="120"/>
        <v>26</v>
      </c>
      <c r="T837">
        <f t="shared" si="121"/>
        <v>0</v>
      </c>
      <c r="U837">
        <f t="shared" si="122"/>
        <v>0</v>
      </c>
      <c r="V837" t="str">
        <f t="shared" si="123"/>
        <v>:0O</v>
      </c>
      <c r="W837" t="str">
        <f t="shared" si="124"/>
        <v>26:0</v>
      </c>
      <c r="X837" t="str">
        <f t="shared" si="125"/>
        <v>PS 26:0</v>
      </c>
      <c r="Y837" t="str">
        <f t="shared" si="127"/>
        <v>PS</v>
      </c>
      <c r="Z837" t="s">
        <v>192</v>
      </c>
      <c r="AA837" t="s">
        <v>191</v>
      </c>
      <c r="AB837">
        <v>4632547</v>
      </c>
      <c r="AC837">
        <v>4655931</v>
      </c>
      <c r="AD837">
        <v>4012820</v>
      </c>
      <c r="AE837">
        <v>7226704</v>
      </c>
      <c r="AF837">
        <v>6612667</v>
      </c>
      <c r="AG837">
        <v>6952725</v>
      </c>
      <c r="AH837">
        <v>7121529</v>
      </c>
      <c r="AI837">
        <v>6265096</v>
      </c>
      <c r="AJ837">
        <v>6492653</v>
      </c>
      <c r="AK837">
        <v>9925904</v>
      </c>
      <c r="AL837">
        <v>9845036</v>
      </c>
      <c r="AM837">
        <v>9536360</v>
      </c>
    </row>
    <row r="838" spans="1:39" x14ac:dyDescent="0.3">
      <c r="A838" t="s">
        <v>1774</v>
      </c>
      <c r="B838" t="s">
        <v>1774</v>
      </c>
      <c r="C838" t="str">
        <f t="shared" si="119"/>
        <v>PS 13:0_15:0</v>
      </c>
      <c r="D838" t="str">
        <f t="shared" si="126"/>
        <v>13:0_15:0</v>
      </c>
      <c r="E838" t="str" cm="1">
        <f t="array" ref="E838:F838">_xlfn.TEXTSPLIT(D838,"_")</f>
        <v>13:0</v>
      </c>
      <c r="F838" t="str">
        <v>15:0</v>
      </c>
      <c r="I838" cm="1">
        <f t="array" ref="I838:J838">IF(ISBLANK(E838), "", VALUE(_xlfn.TEXTSPLIT(E838,":")))</f>
        <v>13</v>
      </c>
      <c r="J838">
        <v>0</v>
      </c>
      <c r="L838" cm="1">
        <f t="array" ref="L838:M838">IF(ISBLANK(F838), "", VALUE(_xlfn.TEXTSPLIT(F838,":")))</f>
        <v>15</v>
      </c>
      <c r="M838">
        <v>0</v>
      </c>
      <c r="O838" t="str" cm="1">
        <f t="array" ref="O838">IF(ISBLANK(G838), "", VALUE(_xlfn.TEXTSPLIT(G838,":")))</f>
        <v/>
      </c>
      <c r="Q838" t="str" cm="1">
        <f t="array" ref="Q838">IF(ISBLANK(H838), "", VALUE(_xlfn.TEXTSPLIT(H838,":")))</f>
        <v/>
      </c>
      <c r="S838">
        <f t="shared" si="120"/>
        <v>28</v>
      </c>
      <c r="T838">
        <f t="shared" si="121"/>
        <v>0</v>
      </c>
      <c r="U838">
        <f t="shared" si="122"/>
        <v>0</v>
      </c>
      <c r="V838" t="str">
        <f t="shared" si="123"/>
        <v>:0O</v>
      </c>
      <c r="W838" t="str">
        <f t="shared" si="124"/>
        <v>28:0</v>
      </c>
      <c r="X838" t="str">
        <f t="shared" si="125"/>
        <v>PS 28:0</v>
      </c>
      <c r="Y838" t="str">
        <f t="shared" si="127"/>
        <v>PS</v>
      </c>
      <c r="Z838" t="s">
        <v>192</v>
      </c>
      <c r="AA838" t="s">
        <v>212</v>
      </c>
      <c r="AB838">
        <v>107354317</v>
      </c>
      <c r="AC838">
        <v>117515639</v>
      </c>
      <c r="AD838">
        <v>108735438</v>
      </c>
      <c r="AE838">
        <v>138344364</v>
      </c>
      <c r="AF838">
        <v>140304024</v>
      </c>
      <c r="AG838">
        <v>138495776</v>
      </c>
      <c r="AH838">
        <v>127474720</v>
      </c>
      <c r="AI838">
        <v>121406702</v>
      </c>
      <c r="AJ838">
        <v>118908434</v>
      </c>
      <c r="AK838">
        <v>155664512</v>
      </c>
      <c r="AL838">
        <v>171086537</v>
      </c>
      <c r="AM838">
        <v>166307633</v>
      </c>
    </row>
    <row r="839" spans="1:39" x14ac:dyDescent="0.3">
      <c r="A839" t="s">
        <v>2193</v>
      </c>
      <c r="B839" t="s">
        <v>2193</v>
      </c>
      <c r="C839" t="str">
        <f t="shared" si="119"/>
        <v>PS 15:0_15:0</v>
      </c>
      <c r="D839" t="str">
        <f t="shared" si="126"/>
        <v>15:0_15:0</v>
      </c>
      <c r="E839" t="str" cm="1">
        <f t="array" ref="E839:F839">_xlfn.TEXTSPLIT(D839,"_")</f>
        <v>15:0</v>
      </c>
      <c r="F839" t="str">
        <v>15:0</v>
      </c>
      <c r="I839" cm="1">
        <f t="array" ref="I839:J839">IF(ISBLANK(E839), "", VALUE(_xlfn.TEXTSPLIT(E839,":")))</f>
        <v>15</v>
      </c>
      <c r="J839">
        <v>0</v>
      </c>
      <c r="L839" cm="1">
        <f t="array" ref="L839:M839">IF(ISBLANK(F839), "", VALUE(_xlfn.TEXTSPLIT(F839,":")))</f>
        <v>15</v>
      </c>
      <c r="M839">
        <v>0</v>
      </c>
      <c r="O839" t="str" cm="1">
        <f t="array" ref="O839">IF(ISBLANK(G839), "", VALUE(_xlfn.TEXTSPLIT(G839,":")))</f>
        <v/>
      </c>
      <c r="Q839" t="str" cm="1">
        <f t="array" ref="Q839">IF(ISBLANK(H839), "", VALUE(_xlfn.TEXTSPLIT(H839,":")))</f>
        <v/>
      </c>
      <c r="S839">
        <f t="shared" si="120"/>
        <v>30</v>
      </c>
      <c r="T839">
        <f t="shared" si="121"/>
        <v>0</v>
      </c>
      <c r="U839">
        <f t="shared" si="122"/>
        <v>0</v>
      </c>
      <c r="V839" t="str">
        <f t="shared" si="123"/>
        <v>:0O</v>
      </c>
      <c r="W839" t="str">
        <f t="shared" si="124"/>
        <v>30:0</v>
      </c>
      <c r="X839" t="str">
        <f t="shared" si="125"/>
        <v>PS 30:0</v>
      </c>
      <c r="Y839" t="str">
        <f t="shared" si="127"/>
        <v>PS</v>
      </c>
      <c r="Z839" t="s">
        <v>192</v>
      </c>
      <c r="AA839" t="s">
        <v>237</v>
      </c>
      <c r="AB839">
        <v>333154331</v>
      </c>
      <c r="AC839">
        <v>386747772</v>
      </c>
      <c r="AD839">
        <v>403647728</v>
      </c>
      <c r="AE839">
        <v>361097988</v>
      </c>
      <c r="AF839">
        <v>407688151</v>
      </c>
      <c r="AG839">
        <v>397452193</v>
      </c>
      <c r="AH839">
        <v>318484661</v>
      </c>
      <c r="AI839">
        <v>329894366</v>
      </c>
      <c r="AJ839">
        <v>293719798</v>
      </c>
      <c r="AK839">
        <v>341625807</v>
      </c>
      <c r="AL839">
        <v>376735933</v>
      </c>
      <c r="AM839">
        <v>373427355</v>
      </c>
    </row>
    <row r="840" spans="1:39" x14ac:dyDescent="0.3">
      <c r="A840" t="s">
        <v>1982</v>
      </c>
      <c r="B840" t="s">
        <v>1982</v>
      </c>
      <c r="C840" t="str">
        <f t="shared" si="119"/>
        <v>PS 13:0_16:0</v>
      </c>
      <c r="D840" t="str">
        <f t="shared" si="126"/>
        <v>13:0_16:0</v>
      </c>
      <c r="E840" t="str" cm="1">
        <f t="array" ref="E840:F840">_xlfn.TEXTSPLIT(D840,"_")</f>
        <v>13:0</v>
      </c>
      <c r="F840" t="str">
        <v>16:0</v>
      </c>
      <c r="I840" cm="1">
        <f t="array" ref="I840:J840">IF(ISBLANK(E840), "", VALUE(_xlfn.TEXTSPLIT(E840,":")))</f>
        <v>13</v>
      </c>
      <c r="J840">
        <v>0</v>
      </c>
      <c r="L840" cm="1">
        <f t="array" ref="L840:M840">IF(ISBLANK(F840), "", VALUE(_xlfn.TEXTSPLIT(F840,":")))</f>
        <v>16</v>
      </c>
      <c r="M840">
        <v>0</v>
      </c>
      <c r="O840" t="str" cm="1">
        <f t="array" ref="O840">IF(ISBLANK(G840), "", VALUE(_xlfn.TEXTSPLIT(G840,":")))</f>
        <v/>
      </c>
      <c r="Q840" t="str" cm="1">
        <f t="array" ref="Q840">IF(ISBLANK(H840), "", VALUE(_xlfn.TEXTSPLIT(H840,":")))</f>
        <v/>
      </c>
      <c r="S840">
        <f t="shared" si="120"/>
        <v>29</v>
      </c>
      <c r="T840">
        <f t="shared" si="121"/>
        <v>0</v>
      </c>
      <c r="U840">
        <f t="shared" si="122"/>
        <v>0</v>
      </c>
      <c r="V840" t="str">
        <f t="shared" si="123"/>
        <v>:0O</v>
      </c>
      <c r="W840" t="str">
        <f t="shared" si="124"/>
        <v>29:0</v>
      </c>
      <c r="X840" t="str">
        <f t="shared" si="125"/>
        <v>PS 29:0</v>
      </c>
      <c r="Y840" t="str">
        <f t="shared" si="127"/>
        <v>PS</v>
      </c>
      <c r="Z840" t="s">
        <v>192</v>
      </c>
      <c r="AA840" t="s">
        <v>223</v>
      </c>
      <c r="AB840">
        <v>90720090</v>
      </c>
      <c r="AC840">
        <v>147029902</v>
      </c>
      <c r="AD840">
        <v>85504095</v>
      </c>
      <c r="AE840">
        <v>145683896</v>
      </c>
      <c r="AF840">
        <v>106838054</v>
      </c>
      <c r="AG840">
        <v>149157647</v>
      </c>
      <c r="AH840">
        <v>139031522</v>
      </c>
      <c r="AI840">
        <v>141166102</v>
      </c>
      <c r="AJ840">
        <v>131263993</v>
      </c>
      <c r="AK840">
        <v>155067892</v>
      </c>
      <c r="AL840">
        <v>113847628</v>
      </c>
      <c r="AM840">
        <v>159439108</v>
      </c>
    </row>
    <row r="841" spans="1:39" x14ac:dyDescent="0.3">
      <c r="A841" t="s">
        <v>1362</v>
      </c>
      <c r="B841" t="s">
        <v>1362</v>
      </c>
      <c r="C841" t="str">
        <f t="shared" si="119"/>
        <v>PS 11:0_14:0</v>
      </c>
      <c r="D841" t="str">
        <f t="shared" si="126"/>
        <v>11:0_14:0</v>
      </c>
      <c r="E841" t="str" cm="1">
        <f t="array" ref="E841:F841">_xlfn.TEXTSPLIT(D841,"_")</f>
        <v>11:0</v>
      </c>
      <c r="F841" t="str">
        <v>14:0</v>
      </c>
      <c r="I841" cm="1">
        <f t="array" ref="I841:J841">IF(ISBLANK(E841), "", VALUE(_xlfn.TEXTSPLIT(E841,":")))</f>
        <v>11</v>
      </c>
      <c r="J841">
        <v>0</v>
      </c>
      <c r="L841" cm="1">
        <f t="array" ref="L841:M841">IF(ISBLANK(F841), "", VALUE(_xlfn.TEXTSPLIT(F841,":")))</f>
        <v>14</v>
      </c>
      <c r="M841">
        <v>0</v>
      </c>
      <c r="O841" t="str" cm="1">
        <f t="array" ref="O841">IF(ISBLANK(G841), "", VALUE(_xlfn.TEXTSPLIT(G841,":")))</f>
        <v/>
      </c>
      <c r="Q841" t="str" cm="1">
        <f t="array" ref="Q841">IF(ISBLANK(H841), "", VALUE(_xlfn.TEXTSPLIT(H841,":")))</f>
        <v/>
      </c>
      <c r="S841">
        <f t="shared" si="120"/>
        <v>25</v>
      </c>
      <c r="T841">
        <f t="shared" si="121"/>
        <v>0</v>
      </c>
      <c r="U841">
        <f t="shared" si="122"/>
        <v>0</v>
      </c>
      <c r="V841" t="str">
        <f t="shared" si="123"/>
        <v>:0O</v>
      </c>
      <c r="W841" t="str">
        <f t="shared" si="124"/>
        <v>25:0</v>
      </c>
      <c r="X841" t="str">
        <f t="shared" si="125"/>
        <v>PS 25:0</v>
      </c>
      <c r="Y841" t="str">
        <f t="shared" si="127"/>
        <v>PS</v>
      </c>
      <c r="Z841" t="s">
        <v>192</v>
      </c>
      <c r="AA841" t="s">
        <v>1363</v>
      </c>
      <c r="AB841">
        <v>557412</v>
      </c>
      <c r="AC841">
        <v>461691</v>
      </c>
      <c r="AD841">
        <v>485439</v>
      </c>
      <c r="AE841">
        <v>813904</v>
      </c>
      <c r="AF841">
        <v>835320</v>
      </c>
      <c r="AG841">
        <v>806295</v>
      </c>
      <c r="AH841">
        <v>886269</v>
      </c>
      <c r="AI841">
        <v>789488</v>
      </c>
      <c r="AJ841">
        <v>850600</v>
      </c>
      <c r="AK841">
        <v>1261282</v>
      </c>
      <c r="AL841">
        <v>1352850</v>
      </c>
      <c r="AM841">
        <v>1382207</v>
      </c>
    </row>
    <row r="842" spans="1:39" x14ac:dyDescent="0.3">
      <c r="A842" t="s">
        <v>1473</v>
      </c>
      <c r="B842" t="s">
        <v>1473</v>
      </c>
      <c r="C842" t="str">
        <f t="shared" si="119"/>
        <v>PS 13:0_13:0</v>
      </c>
      <c r="D842" t="str">
        <f t="shared" si="126"/>
        <v>13:0_13:0</v>
      </c>
      <c r="E842" t="str" cm="1">
        <f t="array" ref="E842:F842">_xlfn.TEXTSPLIT(D842,"_")</f>
        <v>13:0</v>
      </c>
      <c r="F842" t="str">
        <v>13:0</v>
      </c>
      <c r="I842" cm="1">
        <f t="array" ref="I842:J842">IF(ISBLANK(E842), "", VALUE(_xlfn.TEXTSPLIT(E842,":")))</f>
        <v>13</v>
      </c>
      <c r="J842">
        <v>0</v>
      </c>
      <c r="L842" cm="1">
        <f t="array" ref="L842:M842">IF(ISBLANK(F842), "", VALUE(_xlfn.TEXTSPLIT(F842,":")))</f>
        <v>13</v>
      </c>
      <c r="M842">
        <v>0</v>
      </c>
      <c r="O842" t="str" cm="1">
        <f t="array" ref="O842">IF(ISBLANK(G842), "", VALUE(_xlfn.TEXTSPLIT(G842,":")))</f>
        <v/>
      </c>
      <c r="Q842" t="str" cm="1">
        <f t="array" ref="Q842">IF(ISBLANK(H842), "", VALUE(_xlfn.TEXTSPLIT(H842,":")))</f>
        <v/>
      </c>
      <c r="S842">
        <f t="shared" si="120"/>
        <v>26</v>
      </c>
      <c r="T842">
        <f t="shared" si="121"/>
        <v>0</v>
      </c>
      <c r="U842">
        <f t="shared" si="122"/>
        <v>0</v>
      </c>
      <c r="V842" t="str">
        <f t="shared" si="123"/>
        <v>:0O</v>
      </c>
      <c r="W842" t="str">
        <f t="shared" si="124"/>
        <v>26:0</v>
      </c>
      <c r="X842" t="str">
        <f t="shared" si="125"/>
        <v>PS 26:0</v>
      </c>
      <c r="Y842" t="str">
        <f t="shared" si="127"/>
        <v>PS</v>
      </c>
      <c r="Z842" t="s">
        <v>192</v>
      </c>
      <c r="AA842" t="s">
        <v>191</v>
      </c>
      <c r="AB842">
        <v>8888179</v>
      </c>
      <c r="AC842">
        <v>9418456</v>
      </c>
      <c r="AD842">
        <v>8948755</v>
      </c>
      <c r="AE842">
        <v>9900580</v>
      </c>
      <c r="AF842">
        <v>10274187</v>
      </c>
      <c r="AG842">
        <v>9493547</v>
      </c>
      <c r="AH842">
        <v>11064754</v>
      </c>
      <c r="AI842">
        <v>10349234</v>
      </c>
      <c r="AJ842">
        <v>10229041</v>
      </c>
      <c r="AK842">
        <v>12123733</v>
      </c>
      <c r="AL842">
        <v>12596774</v>
      </c>
      <c r="AM842">
        <v>12050369</v>
      </c>
    </row>
    <row r="843" spans="1:39" x14ac:dyDescent="0.3">
      <c r="A843" t="s">
        <v>2193</v>
      </c>
      <c r="B843" t="s">
        <v>2193</v>
      </c>
      <c r="C843" t="str">
        <f t="shared" si="119"/>
        <v>PS 15:0_15:0</v>
      </c>
      <c r="D843" t="str">
        <f t="shared" si="126"/>
        <v>15:0_15:0</v>
      </c>
      <c r="E843" t="str" cm="1">
        <f t="array" ref="E843:F843">_xlfn.TEXTSPLIT(D843,"_")</f>
        <v>15:0</v>
      </c>
      <c r="F843" t="str">
        <v>15:0</v>
      </c>
      <c r="I843" cm="1">
        <f t="array" ref="I843:J843">IF(ISBLANK(E843), "", VALUE(_xlfn.TEXTSPLIT(E843,":")))</f>
        <v>15</v>
      </c>
      <c r="J843">
        <v>0</v>
      </c>
      <c r="L843" cm="1">
        <f t="array" ref="L843:M843">IF(ISBLANK(F843), "", VALUE(_xlfn.TEXTSPLIT(F843,":")))</f>
        <v>15</v>
      </c>
      <c r="M843">
        <v>0</v>
      </c>
      <c r="O843" t="str" cm="1">
        <f t="array" ref="O843">IF(ISBLANK(G843), "", VALUE(_xlfn.TEXTSPLIT(G843,":")))</f>
        <v/>
      </c>
      <c r="Q843" t="str" cm="1">
        <f t="array" ref="Q843">IF(ISBLANK(H843), "", VALUE(_xlfn.TEXTSPLIT(H843,":")))</f>
        <v/>
      </c>
      <c r="S843">
        <f t="shared" si="120"/>
        <v>30</v>
      </c>
      <c r="T843">
        <f t="shared" si="121"/>
        <v>0</v>
      </c>
      <c r="U843">
        <f t="shared" si="122"/>
        <v>0</v>
      </c>
      <c r="V843" t="str">
        <f t="shared" si="123"/>
        <v>:0O</v>
      </c>
      <c r="W843" t="str">
        <f t="shared" si="124"/>
        <v>30:0</v>
      </c>
      <c r="X843" t="str">
        <f t="shared" si="125"/>
        <v>PS 30:0</v>
      </c>
      <c r="Y843" t="str">
        <f t="shared" si="127"/>
        <v>PS</v>
      </c>
      <c r="Z843" t="s">
        <v>192</v>
      </c>
      <c r="AA843" t="s">
        <v>237</v>
      </c>
      <c r="AB843">
        <v>487547748</v>
      </c>
      <c r="AC843">
        <v>630592871</v>
      </c>
      <c r="AD843">
        <v>642287206</v>
      </c>
      <c r="AE843">
        <v>449997378</v>
      </c>
      <c r="AF843">
        <v>511835077</v>
      </c>
      <c r="AG843">
        <v>473015447</v>
      </c>
      <c r="AH843">
        <v>388554408</v>
      </c>
      <c r="AI843">
        <v>450730993</v>
      </c>
      <c r="AJ843">
        <v>363728640</v>
      </c>
      <c r="AK843">
        <v>372315121</v>
      </c>
      <c r="AL843">
        <v>420987412</v>
      </c>
      <c r="AM843">
        <v>383171714</v>
      </c>
    </row>
    <row r="844" spans="1:39" x14ac:dyDescent="0.3">
      <c r="A844" s="13" t="s">
        <v>2072</v>
      </c>
      <c r="B844" s="13" t="s">
        <v>4603</v>
      </c>
      <c r="C844" t="str">
        <f t="shared" si="119"/>
        <v>SHexCer 29:6:2</v>
      </c>
      <c r="D844" t="str">
        <f t="shared" si="126"/>
        <v>29:6:2</v>
      </c>
      <c r="E844" t="str" cm="1">
        <f t="array" ref="E844">_xlfn.TEXTSPLIT(D844,"_")</f>
        <v>29:6:2</v>
      </c>
      <c r="I844" cm="1">
        <f t="array" ref="I844:K844">IF(ISBLANK(E844), "", VALUE(_xlfn.TEXTSPLIT(E844,":")))</f>
        <v>29</v>
      </c>
      <c r="J844">
        <v>6</v>
      </c>
      <c r="K844">
        <v>2</v>
      </c>
      <c r="L844" t="str" cm="1">
        <f t="array" ref="L844">IF(ISBLANK(F844), "", VALUE(_xlfn.TEXTSPLIT(F844,":")))</f>
        <v/>
      </c>
      <c r="O844" t="str" cm="1">
        <f t="array" ref="O844">IF(ISBLANK(G844), "", VALUE(_xlfn.TEXTSPLIT(G844,":")))</f>
        <v/>
      </c>
      <c r="Q844" t="str" cm="1">
        <f t="array" ref="Q844">IF(ISBLANK(H844), "", VALUE(_xlfn.TEXTSPLIT(H844,":")))</f>
        <v/>
      </c>
      <c r="S844">
        <f t="shared" si="120"/>
        <v>29</v>
      </c>
      <c r="T844">
        <f t="shared" si="121"/>
        <v>6</v>
      </c>
      <c r="U844">
        <f t="shared" si="122"/>
        <v>2</v>
      </c>
      <c r="V844" t="str">
        <f t="shared" si="123"/>
        <v>:2O</v>
      </c>
      <c r="W844" t="str">
        <f t="shared" si="124"/>
        <v>29:6:2O</v>
      </c>
      <c r="X844" t="str">
        <f t="shared" si="125"/>
        <v>SHexCer 29:6:2O</v>
      </c>
      <c r="Y844" t="str">
        <f t="shared" si="127"/>
        <v>SHexCer</v>
      </c>
      <c r="Z844" s="13" t="s">
        <v>1598</v>
      </c>
      <c r="AA844" s="13" t="s">
        <v>2073</v>
      </c>
      <c r="AB844" s="13">
        <v>78924</v>
      </c>
      <c r="AC844" s="13">
        <v>41589</v>
      </c>
      <c r="AD844" s="13">
        <v>42427</v>
      </c>
      <c r="AE844" s="13">
        <v>53836</v>
      </c>
      <c r="AF844" s="13">
        <v>62996</v>
      </c>
      <c r="AG844" s="13">
        <v>58693</v>
      </c>
      <c r="AH844" s="13">
        <v>89644</v>
      </c>
      <c r="AI844" s="13">
        <v>72129</v>
      </c>
      <c r="AJ844" s="13">
        <v>100024</v>
      </c>
      <c r="AK844" s="13">
        <v>66320</v>
      </c>
      <c r="AL844" s="13">
        <v>37627</v>
      </c>
      <c r="AM844" s="13">
        <v>8446</v>
      </c>
    </row>
    <row r="845" spans="1:39" x14ac:dyDescent="0.3">
      <c r="A845" s="13" t="s">
        <v>2614</v>
      </c>
      <c r="B845" s="13" t="s">
        <v>4582</v>
      </c>
      <c r="C845" t="str">
        <f t="shared" si="119"/>
        <v>SHexCer 31:7:3</v>
      </c>
      <c r="D845" t="str">
        <f t="shared" si="126"/>
        <v>31:7:3</v>
      </c>
      <c r="E845" t="str" cm="1">
        <f t="array" ref="E845">_xlfn.TEXTSPLIT(D845,"_")</f>
        <v>31:7:3</v>
      </c>
      <c r="I845" cm="1">
        <f t="array" ref="I845:K845">IF(ISBLANK(E845), "", VALUE(_xlfn.TEXTSPLIT(E845,":")))</f>
        <v>31</v>
      </c>
      <c r="J845">
        <v>7</v>
      </c>
      <c r="K845">
        <v>3</v>
      </c>
      <c r="L845" t="str" cm="1">
        <f t="array" ref="L845">IF(ISBLANK(F845), "", VALUE(_xlfn.TEXTSPLIT(F845,":")))</f>
        <v/>
      </c>
      <c r="O845" t="str" cm="1">
        <f t="array" ref="O845">IF(ISBLANK(G845), "", VALUE(_xlfn.TEXTSPLIT(G845,":")))</f>
        <v/>
      </c>
      <c r="Q845" t="str" cm="1">
        <f t="array" ref="Q845">IF(ISBLANK(H845), "", VALUE(_xlfn.TEXTSPLIT(H845,":")))</f>
        <v/>
      </c>
      <c r="S845">
        <f t="shared" si="120"/>
        <v>31</v>
      </c>
      <c r="T845">
        <f t="shared" si="121"/>
        <v>7</v>
      </c>
      <c r="U845">
        <f t="shared" si="122"/>
        <v>3</v>
      </c>
      <c r="V845" t="str">
        <f t="shared" si="123"/>
        <v>:3O</v>
      </c>
      <c r="W845" t="str">
        <f t="shared" si="124"/>
        <v>31:7:3O</v>
      </c>
      <c r="X845" t="str">
        <f t="shared" si="125"/>
        <v>SHexCer 31:7:3O</v>
      </c>
      <c r="Y845" t="str">
        <f t="shared" si="127"/>
        <v>SHexCer</v>
      </c>
      <c r="Z845" s="13" t="s">
        <v>1598</v>
      </c>
      <c r="AA845" s="13" t="s">
        <v>2615</v>
      </c>
      <c r="AB845" s="13">
        <v>400064</v>
      </c>
      <c r="AC845" s="13">
        <v>562259</v>
      </c>
      <c r="AD845" s="13">
        <v>645578</v>
      </c>
      <c r="AE845" s="13">
        <v>618738</v>
      </c>
      <c r="AF845" s="13">
        <v>552162</v>
      </c>
      <c r="AG845" s="13">
        <v>482326</v>
      </c>
      <c r="AH845" s="13">
        <v>679546</v>
      </c>
      <c r="AI845" s="13">
        <v>511646</v>
      </c>
      <c r="AJ845" s="13">
        <v>491349</v>
      </c>
      <c r="AK845" s="13">
        <v>583218</v>
      </c>
      <c r="AL845" s="13">
        <v>687384</v>
      </c>
      <c r="AM845" s="13">
        <v>762874</v>
      </c>
    </row>
    <row r="846" spans="1:39" x14ac:dyDescent="0.3">
      <c r="A846" s="13" t="s">
        <v>2472</v>
      </c>
      <c r="B846" s="13" t="s">
        <v>4583</v>
      </c>
      <c r="C846" t="str">
        <f t="shared" si="119"/>
        <v>SHexCer 30:6:3</v>
      </c>
      <c r="D846" t="str">
        <f t="shared" si="126"/>
        <v>30:6:3</v>
      </c>
      <c r="E846" t="str" cm="1">
        <f t="array" ref="E846">_xlfn.TEXTSPLIT(D846,"_")</f>
        <v>30:6:3</v>
      </c>
      <c r="I846" cm="1">
        <f t="array" ref="I846:K846">IF(ISBLANK(E846), "", VALUE(_xlfn.TEXTSPLIT(E846,":")))</f>
        <v>30</v>
      </c>
      <c r="J846">
        <v>6</v>
      </c>
      <c r="K846">
        <v>3</v>
      </c>
      <c r="L846" t="str" cm="1">
        <f t="array" ref="L846">IF(ISBLANK(F846), "", VALUE(_xlfn.TEXTSPLIT(F846,":")))</f>
        <v/>
      </c>
      <c r="O846" t="str" cm="1">
        <f t="array" ref="O846">IF(ISBLANK(G846), "", VALUE(_xlfn.TEXTSPLIT(G846,":")))</f>
        <v/>
      </c>
      <c r="Q846" t="str" cm="1">
        <f t="array" ref="Q846">IF(ISBLANK(H846), "", VALUE(_xlfn.TEXTSPLIT(H846,":")))</f>
        <v/>
      </c>
      <c r="S846">
        <f t="shared" si="120"/>
        <v>30</v>
      </c>
      <c r="T846">
        <f t="shared" si="121"/>
        <v>6</v>
      </c>
      <c r="U846">
        <f t="shared" si="122"/>
        <v>3</v>
      </c>
      <c r="V846" t="str">
        <f t="shared" si="123"/>
        <v>:3O</v>
      </c>
      <c r="W846" t="str">
        <f t="shared" si="124"/>
        <v>30:6:3O</v>
      </c>
      <c r="X846" t="str">
        <f t="shared" si="125"/>
        <v>SHexCer 30:6:3O</v>
      </c>
      <c r="Y846" t="str">
        <f t="shared" si="127"/>
        <v>SHexCer</v>
      </c>
      <c r="Z846" s="13" t="s">
        <v>1598</v>
      </c>
      <c r="AA846" s="13" t="s">
        <v>2473</v>
      </c>
      <c r="AB846" s="13">
        <v>74066</v>
      </c>
      <c r="AC846" s="13">
        <v>91404</v>
      </c>
      <c r="AD846" s="13">
        <v>89871</v>
      </c>
      <c r="AE846" s="13">
        <v>193343</v>
      </c>
      <c r="AF846" s="13">
        <v>126562</v>
      </c>
      <c r="AG846" s="13">
        <v>146827</v>
      </c>
      <c r="AH846" s="13">
        <v>185588</v>
      </c>
      <c r="AI846" s="13">
        <v>148996</v>
      </c>
      <c r="AJ846" s="13">
        <v>138169</v>
      </c>
      <c r="AK846" s="13">
        <v>249497</v>
      </c>
      <c r="AL846" s="13">
        <v>299366</v>
      </c>
      <c r="AM846" s="13">
        <v>385204</v>
      </c>
    </row>
    <row r="847" spans="1:39" x14ac:dyDescent="0.3">
      <c r="A847" s="13" t="s">
        <v>3090</v>
      </c>
      <c r="B847" s="13" t="s">
        <v>4584</v>
      </c>
      <c r="C847" t="str">
        <f t="shared" si="119"/>
        <v>SHexCer 35:5:3</v>
      </c>
      <c r="D847" t="str">
        <f t="shared" si="126"/>
        <v>35:5:3</v>
      </c>
      <c r="E847" t="str" cm="1">
        <f t="array" ref="E847">_xlfn.TEXTSPLIT(D847,"_")</f>
        <v>35:5:3</v>
      </c>
      <c r="I847" cm="1">
        <f t="array" ref="I847:K847">IF(ISBLANK(E847), "", VALUE(_xlfn.TEXTSPLIT(E847,":")))</f>
        <v>35</v>
      </c>
      <c r="J847">
        <v>5</v>
      </c>
      <c r="K847">
        <v>3</v>
      </c>
      <c r="L847" t="str" cm="1">
        <f t="array" ref="L847">IF(ISBLANK(F847), "", VALUE(_xlfn.TEXTSPLIT(F847,":")))</f>
        <v/>
      </c>
      <c r="O847" t="str" cm="1">
        <f t="array" ref="O847">IF(ISBLANK(G847), "", VALUE(_xlfn.TEXTSPLIT(G847,":")))</f>
        <v/>
      </c>
      <c r="Q847" t="str" cm="1">
        <f t="array" ref="Q847">IF(ISBLANK(H847), "", VALUE(_xlfn.TEXTSPLIT(H847,":")))</f>
        <v/>
      </c>
      <c r="S847">
        <f t="shared" si="120"/>
        <v>35</v>
      </c>
      <c r="T847">
        <f t="shared" si="121"/>
        <v>5</v>
      </c>
      <c r="U847">
        <f t="shared" si="122"/>
        <v>3</v>
      </c>
      <c r="V847" t="str">
        <f t="shared" si="123"/>
        <v>:3O</v>
      </c>
      <c r="W847" t="str">
        <f t="shared" si="124"/>
        <v>35:5:3O</v>
      </c>
      <c r="X847" t="str">
        <f t="shared" si="125"/>
        <v>SHexCer 35:5:3O</v>
      </c>
      <c r="Y847" t="str">
        <f t="shared" si="127"/>
        <v>SHexCer</v>
      </c>
      <c r="Z847" s="13" t="s">
        <v>1598</v>
      </c>
      <c r="AA847" s="13" t="s">
        <v>3091</v>
      </c>
      <c r="AB847" s="13">
        <v>1408171</v>
      </c>
      <c r="AC847" s="13">
        <v>1777117</v>
      </c>
      <c r="AD847" s="13">
        <v>1448066</v>
      </c>
      <c r="AE847" s="13">
        <v>1769701</v>
      </c>
      <c r="AF847" s="13">
        <v>3412347</v>
      </c>
      <c r="AG847" s="13">
        <v>1717257</v>
      </c>
      <c r="AH847" s="13">
        <v>1331715</v>
      </c>
      <c r="AI847" s="13">
        <v>1529983</v>
      </c>
      <c r="AJ847" s="13">
        <v>1058467</v>
      </c>
      <c r="AK847" s="13">
        <v>1358427</v>
      </c>
      <c r="AL847" s="13">
        <v>3473939</v>
      </c>
      <c r="AM847" s="13">
        <v>3802620</v>
      </c>
    </row>
    <row r="848" spans="1:39" x14ac:dyDescent="0.3">
      <c r="A848" s="13" t="s">
        <v>2072</v>
      </c>
      <c r="B848" s="13" t="s">
        <v>4603</v>
      </c>
      <c r="C848" t="str">
        <f t="shared" si="119"/>
        <v>SHexCer 29:6:2</v>
      </c>
      <c r="D848" t="str">
        <f t="shared" si="126"/>
        <v>29:6:2</v>
      </c>
      <c r="E848" t="str" cm="1">
        <f t="array" ref="E848">_xlfn.TEXTSPLIT(D848,"_")</f>
        <v>29:6:2</v>
      </c>
      <c r="I848" cm="1">
        <f t="array" ref="I848:K848">IF(ISBLANK(E848), "", VALUE(_xlfn.TEXTSPLIT(E848,":")))</f>
        <v>29</v>
      </c>
      <c r="J848">
        <v>6</v>
      </c>
      <c r="K848">
        <v>2</v>
      </c>
      <c r="L848" t="str" cm="1">
        <f t="array" ref="L848">IF(ISBLANK(F848), "", VALUE(_xlfn.TEXTSPLIT(F848,":")))</f>
        <v/>
      </c>
      <c r="O848" t="str" cm="1">
        <f t="array" ref="O848">IF(ISBLANK(G848), "", VALUE(_xlfn.TEXTSPLIT(G848,":")))</f>
        <v/>
      </c>
      <c r="Q848" t="str" cm="1">
        <f t="array" ref="Q848">IF(ISBLANK(H848), "", VALUE(_xlfn.TEXTSPLIT(H848,":")))</f>
        <v/>
      </c>
      <c r="S848">
        <f t="shared" si="120"/>
        <v>29</v>
      </c>
      <c r="T848">
        <f t="shared" si="121"/>
        <v>6</v>
      </c>
      <c r="U848">
        <f t="shared" si="122"/>
        <v>2</v>
      </c>
      <c r="V848" t="str">
        <f t="shared" si="123"/>
        <v>:2O</v>
      </c>
      <c r="W848" t="str">
        <f t="shared" si="124"/>
        <v>29:6:2O</v>
      </c>
      <c r="X848" t="str">
        <f t="shared" si="125"/>
        <v>SHexCer 29:6:2O</v>
      </c>
      <c r="Y848" t="str">
        <f t="shared" si="127"/>
        <v>SHexCer</v>
      </c>
      <c r="Z848" s="13" t="s">
        <v>1598</v>
      </c>
      <c r="AA848" s="13" t="s">
        <v>2073</v>
      </c>
      <c r="AB848" s="13">
        <v>17286</v>
      </c>
      <c r="AC848" s="13">
        <v>72127</v>
      </c>
      <c r="AD848" s="13">
        <v>155829</v>
      </c>
      <c r="AE848" s="13">
        <v>26826</v>
      </c>
      <c r="AF848" s="13">
        <v>69738</v>
      </c>
      <c r="AG848" s="13">
        <v>26947</v>
      </c>
      <c r="AH848" s="13">
        <v>56012</v>
      </c>
      <c r="AI848" s="13">
        <v>107280</v>
      </c>
      <c r="AJ848" s="13">
        <v>55253</v>
      </c>
      <c r="AK848" s="13">
        <v>114674</v>
      </c>
      <c r="AL848" s="13">
        <v>44545</v>
      </c>
      <c r="AM848" s="13">
        <v>8918</v>
      </c>
    </row>
    <row r="849" spans="1:39" x14ac:dyDescent="0.3">
      <c r="A849" s="13" t="s">
        <v>3369</v>
      </c>
      <c r="B849" s="13" t="s">
        <v>4585</v>
      </c>
      <c r="C849" t="str">
        <f t="shared" si="119"/>
        <v>SHexCer 39:8:3</v>
      </c>
      <c r="D849" t="str">
        <f t="shared" si="126"/>
        <v>39:8:3</v>
      </c>
      <c r="E849" t="str" cm="1">
        <f t="array" ref="E849">_xlfn.TEXTSPLIT(D849,"_")</f>
        <v>39:8:3</v>
      </c>
      <c r="I849" cm="1">
        <f t="array" ref="I849:K849">IF(ISBLANK(E849), "", VALUE(_xlfn.TEXTSPLIT(E849,":")))</f>
        <v>39</v>
      </c>
      <c r="J849">
        <v>8</v>
      </c>
      <c r="K849">
        <v>3</v>
      </c>
      <c r="L849" t="str" cm="1">
        <f t="array" ref="L849">IF(ISBLANK(F849), "", VALUE(_xlfn.TEXTSPLIT(F849,":")))</f>
        <v/>
      </c>
      <c r="O849" t="str" cm="1">
        <f t="array" ref="O849">IF(ISBLANK(G849), "", VALUE(_xlfn.TEXTSPLIT(G849,":")))</f>
        <v/>
      </c>
      <c r="Q849" t="str" cm="1">
        <f t="array" ref="Q849">IF(ISBLANK(H849), "", VALUE(_xlfn.TEXTSPLIT(H849,":")))</f>
        <v/>
      </c>
      <c r="S849">
        <f t="shared" si="120"/>
        <v>39</v>
      </c>
      <c r="T849">
        <f t="shared" si="121"/>
        <v>8</v>
      </c>
      <c r="U849">
        <f t="shared" si="122"/>
        <v>3</v>
      </c>
      <c r="V849" t="str">
        <f t="shared" si="123"/>
        <v>:3O</v>
      </c>
      <c r="W849" t="str">
        <f t="shared" si="124"/>
        <v>39:8:3O</v>
      </c>
      <c r="X849" t="str">
        <f t="shared" si="125"/>
        <v>SHexCer 39:8:3O</v>
      </c>
      <c r="Y849" t="str">
        <f t="shared" si="127"/>
        <v>SHexCer</v>
      </c>
      <c r="Z849" s="13" t="s">
        <v>1598</v>
      </c>
      <c r="AA849" s="13" t="s">
        <v>3370</v>
      </c>
      <c r="AB849" s="13">
        <v>53435</v>
      </c>
      <c r="AC849" s="13">
        <v>16841</v>
      </c>
      <c r="AD849" s="13">
        <v>81179</v>
      </c>
      <c r="AE849" s="13">
        <v>40340</v>
      </c>
      <c r="AF849" s="13">
        <v>41999</v>
      </c>
      <c r="AG849" s="13">
        <v>12193</v>
      </c>
      <c r="AH849" s="13">
        <v>71609</v>
      </c>
      <c r="AI849" s="13">
        <v>23641</v>
      </c>
      <c r="AJ849" s="13">
        <v>137157</v>
      </c>
      <c r="AK849" s="13">
        <v>57088</v>
      </c>
      <c r="AL849" s="13">
        <v>72099</v>
      </c>
      <c r="AM849" s="13">
        <v>74005</v>
      </c>
    </row>
    <row r="850" spans="1:39" x14ac:dyDescent="0.3">
      <c r="A850" s="13" t="s">
        <v>2763</v>
      </c>
      <c r="B850" s="13" t="s">
        <v>4586</v>
      </c>
      <c r="C850" t="str">
        <f t="shared" si="119"/>
        <v>SHexCer 32:7:3</v>
      </c>
      <c r="D850" t="str">
        <f t="shared" si="126"/>
        <v>32:7:3</v>
      </c>
      <c r="E850" t="str" cm="1">
        <f t="array" ref="E850">_xlfn.TEXTSPLIT(D850,"_")</f>
        <v>32:7:3</v>
      </c>
      <c r="I850" cm="1">
        <f t="array" ref="I850:K850">IF(ISBLANK(E850), "", VALUE(_xlfn.TEXTSPLIT(E850,":")))</f>
        <v>32</v>
      </c>
      <c r="J850">
        <v>7</v>
      </c>
      <c r="K850">
        <v>3</v>
      </c>
      <c r="L850" t="str" cm="1">
        <f t="array" ref="L850">IF(ISBLANK(F850), "", VALUE(_xlfn.TEXTSPLIT(F850,":")))</f>
        <v/>
      </c>
      <c r="O850" t="str" cm="1">
        <f t="array" ref="O850">IF(ISBLANK(G850), "", VALUE(_xlfn.TEXTSPLIT(G850,":")))</f>
        <v/>
      </c>
      <c r="Q850" t="str" cm="1">
        <f t="array" ref="Q850">IF(ISBLANK(H850), "", VALUE(_xlfn.TEXTSPLIT(H850,":")))</f>
        <v/>
      </c>
      <c r="S850">
        <f t="shared" si="120"/>
        <v>32</v>
      </c>
      <c r="T850">
        <f t="shared" si="121"/>
        <v>7</v>
      </c>
      <c r="U850">
        <f t="shared" si="122"/>
        <v>3</v>
      </c>
      <c r="V850" t="str">
        <f t="shared" si="123"/>
        <v>:3O</v>
      </c>
      <c r="W850" t="str">
        <f t="shared" si="124"/>
        <v>32:7:3O</v>
      </c>
      <c r="X850" t="str">
        <f t="shared" si="125"/>
        <v>SHexCer 32:7:3O</v>
      </c>
      <c r="Y850" t="str">
        <f t="shared" si="127"/>
        <v>SHexCer</v>
      </c>
      <c r="Z850" s="13" t="s">
        <v>1598</v>
      </c>
      <c r="AA850" s="13" t="s">
        <v>2764</v>
      </c>
      <c r="AB850" s="13">
        <v>1062521</v>
      </c>
      <c r="AC850" s="13">
        <v>1372225</v>
      </c>
      <c r="AD850" s="13">
        <v>1390404</v>
      </c>
      <c r="AE850" s="13">
        <v>1879990</v>
      </c>
      <c r="AF850" s="13">
        <v>1488910</v>
      </c>
      <c r="AG850" s="13">
        <v>1586791</v>
      </c>
      <c r="AH850" s="13">
        <v>1715996</v>
      </c>
      <c r="AI850" s="13">
        <v>1348918</v>
      </c>
      <c r="AJ850" s="13">
        <v>1481223</v>
      </c>
      <c r="AK850" s="13">
        <v>1804450</v>
      </c>
      <c r="AL850" s="13">
        <v>2243440</v>
      </c>
      <c r="AM850" s="13">
        <v>2666868</v>
      </c>
    </row>
    <row r="851" spans="1:39" x14ac:dyDescent="0.3">
      <c r="A851" s="13" t="s">
        <v>2636</v>
      </c>
      <c r="B851" s="13" t="s">
        <v>4587</v>
      </c>
      <c r="C851" t="str">
        <f t="shared" si="119"/>
        <v>SHexCer 31:6:3</v>
      </c>
      <c r="D851" t="str">
        <f t="shared" si="126"/>
        <v>31:6:3</v>
      </c>
      <c r="E851" t="str" cm="1">
        <f t="array" ref="E851">_xlfn.TEXTSPLIT(D851,"_")</f>
        <v>31:6:3</v>
      </c>
      <c r="I851" cm="1">
        <f t="array" ref="I851:K851">IF(ISBLANK(E851), "", VALUE(_xlfn.TEXTSPLIT(E851,":")))</f>
        <v>31</v>
      </c>
      <c r="J851">
        <v>6</v>
      </c>
      <c r="K851">
        <v>3</v>
      </c>
      <c r="L851" t="str" cm="1">
        <f t="array" ref="L851">IF(ISBLANK(F851), "", VALUE(_xlfn.TEXTSPLIT(F851,":")))</f>
        <v/>
      </c>
      <c r="O851" t="str" cm="1">
        <f t="array" ref="O851">IF(ISBLANK(G851), "", VALUE(_xlfn.TEXTSPLIT(G851,":")))</f>
        <v/>
      </c>
      <c r="Q851" t="str" cm="1">
        <f t="array" ref="Q851">IF(ISBLANK(H851), "", VALUE(_xlfn.TEXTSPLIT(H851,":")))</f>
        <v/>
      </c>
      <c r="S851">
        <f t="shared" si="120"/>
        <v>31</v>
      </c>
      <c r="T851">
        <f t="shared" si="121"/>
        <v>6</v>
      </c>
      <c r="U851">
        <f t="shared" si="122"/>
        <v>3</v>
      </c>
      <c r="V851" t="str">
        <f t="shared" si="123"/>
        <v>:3O</v>
      </c>
      <c r="W851" t="str">
        <f t="shared" si="124"/>
        <v>31:6:3O</v>
      </c>
      <c r="X851" t="str">
        <f t="shared" si="125"/>
        <v>SHexCer 31:6:3O</v>
      </c>
      <c r="Y851" t="str">
        <f t="shared" si="127"/>
        <v>SHexCer</v>
      </c>
      <c r="Z851" s="13" t="s">
        <v>1598</v>
      </c>
      <c r="AA851" s="13" t="s">
        <v>2637</v>
      </c>
      <c r="AB851" s="13">
        <v>842493</v>
      </c>
      <c r="AC851" s="13">
        <v>918843</v>
      </c>
      <c r="AD851" s="13">
        <v>1242101</v>
      </c>
      <c r="AE851" s="13">
        <v>1465304</v>
      </c>
      <c r="AF851" s="13">
        <v>1068854</v>
      </c>
      <c r="AG851" s="13">
        <v>1486417</v>
      </c>
      <c r="AH851" s="13">
        <v>1737585</v>
      </c>
      <c r="AI851" s="13">
        <v>1344789</v>
      </c>
      <c r="AJ851" s="13">
        <v>1257809</v>
      </c>
      <c r="AK851" s="13">
        <v>1847283</v>
      </c>
      <c r="AL851" s="13">
        <v>2140448</v>
      </c>
      <c r="AM851" s="13">
        <v>2490701</v>
      </c>
    </row>
    <row r="852" spans="1:39" x14ac:dyDescent="0.3">
      <c r="A852" s="13" t="s">
        <v>2435</v>
      </c>
      <c r="B852" s="13" t="s">
        <v>4588</v>
      </c>
      <c r="C852" t="str">
        <f t="shared" si="119"/>
        <v>SHexCer 29:1:3</v>
      </c>
      <c r="D852" t="str">
        <f t="shared" si="126"/>
        <v>29:1:3</v>
      </c>
      <c r="E852" t="str" cm="1">
        <f t="array" ref="E852">_xlfn.TEXTSPLIT(D852,"_")</f>
        <v>29:1:3</v>
      </c>
      <c r="I852" cm="1">
        <f t="array" ref="I852:K852">IF(ISBLANK(E852), "", VALUE(_xlfn.TEXTSPLIT(E852,":")))</f>
        <v>29</v>
      </c>
      <c r="J852">
        <v>1</v>
      </c>
      <c r="K852">
        <v>3</v>
      </c>
      <c r="L852" t="str" cm="1">
        <f t="array" ref="L852">IF(ISBLANK(F852), "", VALUE(_xlfn.TEXTSPLIT(F852,":")))</f>
        <v/>
      </c>
      <c r="O852" t="str" cm="1">
        <f t="array" ref="O852">IF(ISBLANK(G852), "", VALUE(_xlfn.TEXTSPLIT(G852,":")))</f>
        <v/>
      </c>
      <c r="Q852" t="str" cm="1">
        <f t="array" ref="Q852">IF(ISBLANK(H852), "", VALUE(_xlfn.TEXTSPLIT(H852,":")))</f>
        <v/>
      </c>
      <c r="S852">
        <f t="shared" si="120"/>
        <v>29</v>
      </c>
      <c r="T852">
        <f t="shared" si="121"/>
        <v>1</v>
      </c>
      <c r="U852">
        <f t="shared" si="122"/>
        <v>3</v>
      </c>
      <c r="V852" t="str">
        <f t="shared" si="123"/>
        <v>:3O</v>
      </c>
      <c r="W852" t="str">
        <f t="shared" si="124"/>
        <v>29:1:3O</v>
      </c>
      <c r="X852" t="str">
        <f t="shared" si="125"/>
        <v>SHexCer 29:1:3O</v>
      </c>
      <c r="Y852" t="str">
        <f t="shared" si="127"/>
        <v>SHexCer</v>
      </c>
      <c r="Z852" s="13" t="s">
        <v>1598</v>
      </c>
      <c r="AA852" s="13" t="s">
        <v>2436</v>
      </c>
      <c r="AB852" s="13">
        <v>356747</v>
      </c>
      <c r="AC852" s="13">
        <v>441188</v>
      </c>
      <c r="AD852" s="13">
        <v>509765</v>
      </c>
      <c r="AE852" s="13">
        <v>326767</v>
      </c>
      <c r="AF852" s="13">
        <v>676223</v>
      </c>
      <c r="AG852" s="13">
        <v>368667</v>
      </c>
      <c r="AH852" s="13">
        <v>361778</v>
      </c>
      <c r="AI852" s="13">
        <v>574246</v>
      </c>
      <c r="AJ852" s="13">
        <v>483261</v>
      </c>
      <c r="AK852" s="13">
        <v>335967</v>
      </c>
      <c r="AL852" s="13">
        <v>500262</v>
      </c>
      <c r="AM852" s="13">
        <v>228484</v>
      </c>
    </row>
    <row r="853" spans="1:39" x14ac:dyDescent="0.3">
      <c r="A853" s="13" t="s">
        <v>3090</v>
      </c>
      <c r="B853" s="13" t="s">
        <v>4584</v>
      </c>
      <c r="C853" t="str">
        <f t="shared" si="119"/>
        <v>SHexCer 35:5:3</v>
      </c>
      <c r="D853" t="str">
        <f t="shared" si="126"/>
        <v>35:5:3</v>
      </c>
      <c r="E853" t="str" cm="1">
        <f t="array" ref="E853">_xlfn.TEXTSPLIT(D853,"_")</f>
        <v>35:5:3</v>
      </c>
      <c r="I853" cm="1">
        <f t="array" ref="I853:K853">IF(ISBLANK(E853), "", VALUE(_xlfn.TEXTSPLIT(E853,":")))</f>
        <v>35</v>
      </c>
      <c r="J853">
        <v>5</v>
      </c>
      <c r="K853">
        <v>3</v>
      </c>
      <c r="L853" t="str" cm="1">
        <f t="array" ref="L853">IF(ISBLANK(F853), "", VALUE(_xlfn.TEXTSPLIT(F853,":")))</f>
        <v/>
      </c>
      <c r="O853" t="str" cm="1">
        <f t="array" ref="O853">IF(ISBLANK(G853), "", VALUE(_xlfn.TEXTSPLIT(G853,":")))</f>
        <v/>
      </c>
      <c r="Q853" t="str" cm="1">
        <f t="array" ref="Q853">IF(ISBLANK(H853), "", VALUE(_xlfn.TEXTSPLIT(H853,":")))</f>
        <v/>
      </c>
      <c r="S853">
        <f t="shared" si="120"/>
        <v>35</v>
      </c>
      <c r="T853">
        <f t="shared" si="121"/>
        <v>5</v>
      </c>
      <c r="U853">
        <f t="shared" si="122"/>
        <v>3</v>
      </c>
      <c r="V853" t="str">
        <f t="shared" si="123"/>
        <v>:3O</v>
      </c>
      <c r="W853" t="str">
        <f t="shared" si="124"/>
        <v>35:5:3O</v>
      </c>
      <c r="X853" t="str">
        <f t="shared" si="125"/>
        <v>SHexCer 35:5:3O</v>
      </c>
      <c r="Y853" t="str">
        <f t="shared" si="127"/>
        <v>SHexCer</v>
      </c>
      <c r="Z853" s="13" t="s">
        <v>1598</v>
      </c>
      <c r="AA853" s="13" t="s">
        <v>3091</v>
      </c>
      <c r="AB853" s="13">
        <v>1087438</v>
      </c>
      <c r="AC853" s="13">
        <v>1558393</v>
      </c>
      <c r="AD853" s="13">
        <v>2218982</v>
      </c>
      <c r="AE853" s="13">
        <v>1614895</v>
      </c>
      <c r="AF853" s="13">
        <v>1267029</v>
      </c>
      <c r="AG853" s="13">
        <v>1556179</v>
      </c>
      <c r="AH853" s="13">
        <v>2265127</v>
      </c>
      <c r="AI853" s="13">
        <v>1729169</v>
      </c>
      <c r="AJ853" s="13">
        <v>2095578</v>
      </c>
      <c r="AK853" s="13">
        <v>2224862</v>
      </c>
      <c r="AL853" s="13">
        <v>2398158</v>
      </c>
      <c r="AM853" s="13">
        <v>1072970</v>
      </c>
    </row>
    <row r="854" spans="1:39" x14ac:dyDescent="0.3">
      <c r="A854" s="13" t="s">
        <v>2785</v>
      </c>
      <c r="B854" s="13" t="s">
        <v>4589</v>
      </c>
      <c r="C854" t="str">
        <f t="shared" si="119"/>
        <v>SHexCer 32:6:3</v>
      </c>
      <c r="D854" t="str">
        <f t="shared" si="126"/>
        <v>32:6:3</v>
      </c>
      <c r="E854" t="str" cm="1">
        <f t="array" ref="E854">_xlfn.TEXTSPLIT(D854,"_")</f>
        <v>32:6:3</v>
      </c>
      <c r="I854" cm="1">
        <f t="array" ref="I854:K854">IF(ISBLANK(E854), "", VALUE(_xlfn.TEXTSPLIT(E854,":")))</f>
        <v>32</v>
      </c>
      <c r="J854">
        <v>6</v>
      </c>
      <c r="K854">
        <v>3</v>
      </c>
      <c r="L854" t="str" cm="1">
        <f t="array" ref="L854">IF(ISBLANK(F854), "", VALUE(_xlfn.TEXTSPLIT(F854,":")))</f>
        <v/>
      </c>
      <c r="O854" t="str" cm="1">
        <f t="array" ref="O854">IF(ISBLANK(G854), "", VALUE(_xlfn.TEXTSPLIT(G854,":")))</f>
        <v/>
      </c>
      <c r="Q854" t="str" cm="1">
        <f t="array" ref="Q854">IF(ISBLANK(H854), "", VALUE(_xlfn.TEXTSPLIT(H854,":")))</f>
        <v/>
      </c>
      <c r="S854">
        <f t="shared" si="120"/>
        <v>32</v>
      </c>
      <c r="T854">
        <f t="shared" si="121"/>
        <v>6</v>
      </c>
      <c r="U854">
        <f t="shared" si="122"/>
        <v>3</v>
      </c>
      <c r="V854" t="str">
        <f t="shared" si="123"/>
        <v>:3O</v>
      </c>
      <c r="W854" t="str">
        <f t="shared" si="124"/>
        <v>32:6:3O</v>
      </c>
      <c r="X854" t="str">
        <f t="shared" si="125"/>
        <v>SHexCer 32:6:3O</v>
      </c>
      <c r="Y854" t="str">
        <f t="shared" si="127"/>
        <v>SHexCer</v>
      </c>
      <c r="Z854" s="13" t="s">
        <v>1598</v>
      </c>
      <c r="AA854" s="13" t="s">
        <v>2786</v>
      </c>
      <c r="AB854" s="13">
        <v>4431093</v>
      </c>
      <c r="AC854" s="13">
        <v>6094566</v>
      </c>
      <c r="AD854" s="13">
        <v>6448555</v>
      </c>
      <c r="AE854" s="13">
        <v>6960749</v>
      </c>
      <c r="AF854" s="13">
        <v>5663815</v>
      </c>
      <c r="AG854" s="13">
        <v>6941826</v>
      </c>
      <c r="AH854" s="13">
        <v>8335144</v>
      </c>
      <c r="AI854" s="13">
        <v>7086748</v>
      </c>
      <c r="AJ854" s="13">
        <v>7486383</v>
      </c>
      <c r="AK854" s="13">
        <v>8576707</v>
      </c>
      <c r="AL854" s="13">
        <v>10005684</v>
      </c>
      <c r="AM854" s="13">
        <v>10600202</v>
      </c>
    </row>
    <row r="855" spans="1:39" x14ac:dyDescent="0.3">
      <c r="A855" s="13" t="s">
        <v>3277</v>
      </c>
      <c r="B855" s="13" t="s">
        <v>4590</v>
      </c>
      <c r="C855" t="str">
        <f t="shared" si="119"/>
        <v>SHexCer 37:7:3</v>
      </c>
      <c r="D855" t="str">
        <f t="shared" si="126"/>
        <v>37:7:3</v>
      </c>
      <c r="E855" t="str" cm="1">
        <f t="array" ref="E855">_xlfn.TEXTSPLIT(D855,"_")</f>
        <v>37:7:3</v>
      </c>
      <c r="I855" cm="1">
        <f t="array" ref="I855:K855">IF(ISBLANK(E855), "", VALUE(_xlfn.TEXTSPLIT(E855,":")))</f>
        <v>37</v>
      </c>
      <c r="J855">
        <v>7</v>
      </c>
      <c r="K855">
        <v>3</v>
      </c>
      <c r="L855" t="str" cm="1">
        <f t="array" ref="L855">IF(ISBLANK(F855), "", VALUE(_xlfn.TEXTSPLIT(F855,":")))</f>
        <v/>
      </c>
      <c r="O855" t="str" cm="1">
        <f t="array" ref="O855">IF(ISBLANK(G855), "", VALUE(_xlfn.TEXTSPLIT(G855,":")))</f>
        <v/>
      </c>
      <c r="Q855" t="str" cm="1">
        <f t="array" ref="Q855">IF(ISBLANK(H855), "", VALUE(_xlfn.TEXTSPLIT(H855,":")))</f>
        <v/>
      </c>
      <c r="S855">
        <f t="shared" si="120"/>
        <v>37</v>
      </c>
      <c r="T855">
        <f t="shared" si="121"/>
        <v>7</v>
      </c>
      <c r="U855">
        <f t="shared" si="122"/>
        <v>3</v>
      </c>
      <c r="V855" t="str">
        <f t="shared" si="123"/>
        <v>:3O</v>
      </c>
      <c r="W855" t="str">
        <f t="shared" si="124"/>
        <v>37:7:3O</v>
      </c>
      <c r="X855" t="str">
        <f t="shared" si="125"/>
        <v>SHexCer 37:7:3O</v>
      </c>
      <c r="Y855" t="str">
        <f t="shared" si="127"/>
        <v>SHexCer</v>
      </c>
      <c r="Z855" s="13" t="s">
        <v>1598</v>
      </c>
      <c r="AA855" s="13" t="s">
        <v>3278</v>
      </c>
      <c r="AB855" s="13">
        <v>1226785</v>
      </c>
      <c r="AC855" s="13">
        <v>1709636</v>
      </c>
      <c r="AD855" s="13">
        <v>2477920</v>
      </c>
      <c r="AE855" s="13">
        <v>794320</v>
      </c>
      <c r="AF855" s="13">
        <v>915069</v>
      </c>
      <c r="AG855" s="13">
        <v>950989</v>
      </c>
      <c r="AH855" s="13">
        <v>641372</v>
      </c>
      <c r="AI855" s="13">
        <v>848919</v>
      </c>
      <c r="AJ855" s="13">
        <v>574605</v>
      </c>
      <c r="AK855" s="13">
        <v>400992</v>
      </c>
      <c r="AL855" s="13">
        <v>541819</v>
      </c>
      <c r="AM855" s="13">
        <v>546742</v>
      </c>
    </row>
    <row r="856" spans="1:39" x14ac:dyDescent="0.3">
      <c r="A856" s="13" t="s">
        <v>3277</v>
      </c>
      <c r="B856" s="13" t="s">
        <v>4590</v>
      </c>
      <c r="C856" t="str">
        <f t="shared" si="119"/>
        <v>SHexCer 37:7:3</v>
      </c>
      <c r="D856" t="str">
        <f t="shared" si="126"/>
        <v>37:7:3</v>
      </c>
      <c r="E856" t="str" cm="1">
        <f t="array" ref="E856">_xlfn.TEXTSPLIT(D856,"_")</f>
        <v>37:7:3</v>
      </c>
      <c r="I856" cm="1">
        <f t="array" ref="I856:K856">IF(ISBLANK(E856), "", VALUE(_xlfn.TEXTSPLIT(E856,":")))</f>
        <v>37</v>
      </c>
      <c r="J856">
        <v>7</v>
      </c>
      <c r="K856">
        <v>3</v>
      </c>
      <c r="L856" t="str" cm="1">
        <f t="array" ref="L856">IF(ISBLANK(F856), "", VALUE(_xlfn.TEXTSPLIT(F856,":")))</f>
        <v/>
      </c>
      <c r="O856" t="str" cm="1">
        <f t="array" ref="O856">IF(ISBLANK(G856), "", VALUE(_xlfn.TEXTSPLIT(G856,":")))</f>
        <v/>
      </c>
      <c r="Q856" t="str" cm="1">
        <f t="array" ref="Q856">IF(ISBLANK(H856), "", VALUE(_xlfn.TEXTSPLIT(H856,":")))</f>
        <v/>
      </c>
      <c r="S856">
        <f t="shared" si="120"/>
        <v>37</v>
      </c>
      <c r="T856">
        <f t="shared" si="121"/>
        <v>7</v>
      </c>
      <c r="U856">
        <f t="shared" si="122"/>
        <v>3</v>
      </c>
      <c r="V856" t="str">
        <f t="shared" si="123"/>
        <v>:3O</v>
      </c>
      <c r="W856" t="str">
        <f t="shared" si="124"/>
        <v>37:7:3O</v>
      </c>
      <c r="X856" t="str">
        <f t="shared" si="125"/>
        <v>SHexCer 37:7:3O</v>
      </c>
      <c r="Y856" t="str">
        <f t="shared" si="127"/>
        <v>SHexCer</v>
      </c>
      <c r="Z856" s="13" t="s">
        <v>1598</v>
      </c>
      <c r="AA856" s="13" t="s">
        <v>3278</v>
      </c>
      <c r="AB856" s="13">
        <v>833589</v>
      </c>
      <c r="AC856" s="13">
        <v>1023752</v>
      </c>
      <c r="AD856" s="13">
        <v>1012102</v>
      </c>
      <c r="AE856" s="13">
        <v>1080754</v>
      </c>
      <c r="AF856" s="13">
        <v>826451</v>
      </c>
      <c r="AG856" s="13">
        <v>1150201</v>
      </c>
      <c r="AH856" s="13">
        <v>1069766</v>
      </c>
      <c r="AI856" s="13">
        <v>822208</v>
      </c>
      <c r="AJ856" s="13">
        <v>1027179</v>
      </c>
      <c r="AK856" s="13">
        <v>941567</v>
      </c>
      <c r="AL856" s="13">
        <v>1033189</v>
      </c>
      <c r="AM856" s="13">
        <v>1052410</v>
      </c>
    </row>
    <row r="857" spans="1:39" x14ac:dyDescent="0.3">
      <c r="A857" s="13" t="s">
        <v>2981</v>
      </c>
      <c r="B857" s="13" t="s">
        <v>4591</v>
      </c>
      <c r="C857" t="str">
        <f t="shared" ref="C857:C920" si="128">IF( ISNUMBER( SEARCH("w/o MS2",B857)), SUBSTITUTE(B857,"w/o MS2: ",""), " ")</f>
        <v>SHexCer 34:7:3</v>
      </c>
      <c r="D857" t="str">
        <f t="shared" si="126"/>
        <v>34:7:3</v>
      </c>
      <c r="E857" t="str" cm="1">
        <f t="array" ref="E857">_xlfn.TEXTSPLIT(D857,"_")</f>
        <v>34:7:3</v>
      </c>
      <c r="I857" cm="1">
        <f t="array" ref="I857:K857">IF(ISBLANK(E857), "", VALUE(_xlfn.TEXTSPLIT(E857,":")))</f>
        <v>34</v>
      </c>
      <c r="J857">
        <v>7</v>
      </c>
      <c r="K857">
        <v>3</v>
      </c>
      <c r="L857" t="str" cm="1">
        <f t="array" ref="L857">IF(ISBLANK(F857), "", VALUE(_xlfn.TEXTSPLIT(F857,":")))</f>
        <v/>
      </c>
      <c r="O857" t="str" cm="1">
        <f t="array" ref="O857">IF(ISBLANK(G857), "", VALUE(_xlfn.TEXTSPLIT(G857,":")))</f>
        <v/>
      </c>
      <c r="Q857" t="str" cm="1">
        <f t="array" ref="Q857">IF(ISBLANK(H857), "", VALUE(_xlfn.TEXTSPLIT(H857,":")))</f>
        <v/>
      </c>
      <c r="S857">
        <f t="shared" ref="S857:S920" si="129">SUM(I857,L857,O857,Q857)</f>
        <v>34</v>
      </c>
      <c r="T857">
        <f t="shared" ref="T857:T920" si="130">SUM(J857,M857,P857,R857)</f>
        <v>7</v>
      </c>
      <c r="U857">
        <f t="shared" ref="U857:U920" si="131">SUM(K857,N857)</f>
        <v>3</v>
      </c>
      <c r="V857" t="str">
        <f t="shared" ref="V857:V920" si="132">_xlfn.CONCAT(":",U857,"O")</f>
        <v>:3O</v>
      </c>
      <c r="W857" t="str">
        <f t="shared" ref="W857:W920" si="133">IF(ISNUMBER(S857),_xlfn.CONCAT(S857,":",T857,IF(U857&gt;0,V857,""),""))</f>
        <v>34:7:3O</v>
      </c>
      <c r="X857" t="str">
        <f t="shared" ref="X857:X920" si="134">IF(ISNUMBER(S857),_xlfn.CONCAT(Y857," ",W857), A857)</f>
        <v>SHexCer 34:7:3O</v>
      </c>
      <c r="Y857" t="str">
        <f t="shared" si="127"/>
        <v>SHexCer</v>
      </c>
      <c r="Z857" s="13" t="s">
        <v>1598</v>
      </c>
      <c r="AA857" s="13" t="s">
        <v>2982</v>
      </c>
      <c r="AB857" s="13">
        <v>7384939</v>
      </c>
      <c r="AC857" s="13">
        <v>10432917</v>
      </c>
      <c r="AD857" s="13">
        <v>7134893</v>
      </c>
      <c r="AE857" s="13">
        <v>9992298</v>
      </c>
      <c r="AF857" s="13">
        <v>9629508</v>
      </c>
      <c r="AG857" s="13">
        <v>10342701</v>
      </c>
      <c r="AH857" s="13">
        <v>9592357</v>
      </c>
      <c r="AI857" s="13">
        <v>8382619</v>
      </c>
      <c r="AJ857" s="13">
        <v>8712807</v>
      </c>
      <c r="AK857" s="13">
        <v>9072938</v>
      </c>
      <c r="AL857" s="13">
        <v>11010747</v>
      </c>
      <c r="AM857" s="13">
        <v>11362430</v>
      </c>
    </row>
    <row r="858" spans="1:39" x14ac:dyDescent="0.3">
      <c r="A858" s="13" t="s">
        <v>2882</v>
      </c>
      <c r="B858" s="13" t="s">
        <v>4592</v>
      </c>
      <c r="C858" t="str">
        <f t="shared" si="128"/>
        <v>SHexCer 33:7:3</v>
      </c>
      <c r="D858" t="str">
        <f t="shared" si="126"/>
        <v>33:7:3</v>
      </c>
      <c r="E858" t="str" cm="1">
        <f t="array" ref="E858">_xlfn.TEXTSPLIT(D858,"_")</f>
        <v>33:7:3</v>
      </c>
      <c r="I858" cm="1">
        <f t="array" ref="I858:K858">IF(ISBLANK(E858), "", VALUE(_xlfn.TEXTSPLIT(E858,":")))</f>
        <v>33</v>
      </c>
      <c r="J858">
        <v>7</v>
      </c>
      <c r="K858">
        <v>3</v>
      </c>
      <c r="L858" t="str" cm="1">
        <f t="array" ref="L858">IF(ISBLANK(F858), "", VALUE(_xlfn.TEXTSPLIT(F858,":")))</f>
        <v/>
      </c>
      <c r="O858" t="str" cm="1">
        <f t="array" ref="O858">IF(ISBLANK(G858), "", VALUE(_xlfn.TEXTSPLIT(G858,":")))</f>
        <v/>
      </c>
      <c r="Q858" t="str" cm="1">
        <f t="array" ref="Q858">IF(ISBLANK(H858), "", VALUE(_xlfn.TEXTSPLIT(H858,":")))</f>
        <v/>
      </c>
      <c r="S858">
        <f t="shared" si="129"/>
        <v>33</v>
      </c>
      <c r="T858">
        <f t="shared" si="130"/>
        <v>7</v>
      </c>
      <c r="U858">
        <f t="shared" si="131"/>
        <v>3</v>
      </c>
      <c r="V858" t="str">
        <f t="shared" si="132"/>
        <v>:3O</v>
      </c>
      <c r="W858" t="str">
        <f t="shared" si="133"/>
        <v>33:7:3O</v>
      </c>
      <c r="X858" t="str">
        <f t="shared" si="134"/>
        <v>SHexCer 33:7:3O</v>
      </c>
      <c r="Y858" t="str">
        <f t="shared" si="127"/>
        <v>SHexCer</v>
      </c>
      <c r="Z858" s="13" t="s">
        <v>1598</v>
      </c>
      <c r="AA858" s="13" t="s">
        <v>2883</v>
      </c>
      <c r="AB858" s="13">
        <v>8129140</v>
      </c>
      <c r="AC858" s="13">
        <v>11809543</v>
      </c>
      <c r="AD858" s="13">
        <v>13399794</v>
      </c>
      <c r="AE858" s="13">
        <v>10379252</v>
      </c>
      <c r="AF858" s="13">
        <v>9422262</v>
      </c>
      <c r="AG858" s="13">
        <v>10421365</v>
      </c>
      <c r="AH858" s="13">
        <v>10271151</v>
      </c>
      <c r="AI858" s="13">
        <v>8835570</v>
      </c>
      <c r="AJ858" s="13">
        <v>8667741</v>
      </c>
      <c r="AK858" s="13">
        <v>9059871</v>
      </c>
      <c r="AL858" s="13">
        <v>10571069</v>
      </c>
      <c r="AM858" s="13">
        <v>11372395</v>
      </c>
    </row>
    <row r="859" spans="1:39" x14ac:dyDescent="0.3">
      <c r="A859" s="13" t="s">
        <v>2897</v>
      </c>
      <c r="B859" s="13" t="s">
        <v>4593</v>
      </c>
      <c r="C859" t="str">
        <f t="shared" si="128"/>
        <v>SHexCer 33:6:3</v>
      </c>
      <c r="D859" t="str">
        <f t="shared" si="126"/>
        <v>33:6:3</v>
      </c>
      <c r="E859" t="str" cm="1">
        <f t="array" ref="E859">_xlfn.TEXTSPLIT(D859,"_")</f>
        <v>33:6:3</v>
      </c>
      <c r="I859" cm="1">
        <f t="array" ref="I859:K859">IF(ISBLANK(E859), "", VALUE(_xlfn.TEXTSPLIT(E859,":")))</f>
        <v>33</v>
      </c>
      <c r="J859">
        <v>6</v>
      </c>
      <c r="K859">
        <v>3</v>
      </c>
      <c r="L859" t="str" cm="1">
        <f t="array" ref="L859">IF(ISBLANK(F859), "", VALUE(_xlfn.TEXTSPLIT(F859,":")))</f>
        <v/>
      </c>
      <c r="O859" t="str" cm="1">
        <f t="array" ref="O859">IF(ISBLANK(G859), "", VALUE(_xlfn.TEXTSPLIT(G859,":")))</f>
        <v/>
      </c>
      <c r="Q859" t="str" cm="1">
        <f t="array" ref="Q859">IF(ISBLANK(H859), "", VALUE(_xlfn.TEXTSPLIT(H859,":")))</f>
        <v/>
      </c>
      <c r="S859">
        <f t="shared" si="129"/>
        <v>33</v>
      </c>
      <c r="T859">
        <f t="shared" si="130"/>
        <v>6</v>
      </c>
      <c r="U859">
        <f t="shared" si="131"/>
        <v>3</v>
      </c>
      <c r="V859" t="str">
        <f t="shared" si="132"/>
        <v>:3O</v>
      </c>
      <c r="W859" t="str">
        <f t="shared" si="133"/>
        <v>33:6:3O</v>
      </c>
      <c r="X859" t="str">
        <f t="shared" si="134"/>
        <v>SHexCer 33:6:3O</v>
      </c>
      <c r="Y859" t="str">
        <f t="shared" si="127"/>
        <v>SHexCer</v>
      </c>
      <c r="Z859" s="13" t="s">
        <v>1598</v>
      </c>
      <c r="AA859" s="13" t="s">
        <v>2898</v>
      </c>
      <c r="AB859" s="13">
        <v>13377029</v>
      </c>
      <c r="AC859" s="13">
        <v>16773595</v>
      </c>
      <c r="AD859" s="13">
        <v>18582530</v>
      </c>
      <c r="AE859" s="13">
        <v>18740106</v>
      </c>
      <c r="AF859" s="13">
        <v>16038263</v>
      </c>
      <c r="AG859" s="13">
        <v>18737842</v>
      </c>
      <c r="AH859" s="13">
        <v>20252104</v>
      </c>
      <c r="AI859" s="13">
        <v>16051306</v>
      </c>
      <c r="AJ859" s="13">
        <v>17279674</v>
      </c>
      <c r="AK859" s="13">
        <v>18570746</v>
      </c>
      <c r="AL859" s="13">
        <v>19610969</v>
      </c>
      <c r="AM859" s="13">
        <v>22240487</v>
      </c>
    </row>
    <row r="860" spans="1:39" x14ac:dyDescent="0.3">
      <c r="A860" s="13" t="s">
        <v>3077</v>
      </c>
      <c r="B860" s="13" t="s">
        <v>4594</v>
      </c>
      <c r="C860" t="str">
        <f t="shared" si="128"/>
        <v>SHexCer 35:7:3</v>
      </c>
      <c r="D860" t="str">
        <f t="shared" si="126"/>
        <v>35:7:3</v>
      </c>
      <c r="E860" t="str" cm="1">
        <f t="array" ref="E860">_xlfn.TEXTSPLIT(D860,"_")</f>
        <v>35:7:3</v>
      </c>
      <c r="I860" cm="1">
        <f t="array" ref="I860:K860">IF(ISBLANK(E860), "", VALUE(_xlfn.TEXTSPLIT(E860,":")))</f>
        <v>35</v>
      </c>
      <c r="J860">
        <v>7</v>
      </c>
      <c r="K860">
        <v>3</v>
      </c>
      <c r="L860" t="str" cm="1">
        <f t="array" ref="L860">IF(ISBLANK(F860), "", VALUE(_xlfn.TEXTSPLIT(F860,":")))</f>
        <v/>
      </c>
      <c r="O860" t="str" cm="1">
        <f t="array" ref="O860">IF(ISBLANK(G860), "", VALUE(_xlfn.TEXTSPLIT(G860,":")))</f>
        <v/>
      </c>
      <c r="Q860" t="str" cm="1">
        <f t="array" ref="Q860">IF(ISBLANK(H860), "", VALUE(_xlfn.TEXTSPLIT(H860,":")))</f>
        <v/>
      </c>
      <c r="S860">
        <f t="shared" si="129"/>
        <v>35</v>
      </c>
      <c r="T860">
        <f t="shared" si="130"/>
        <v>7</v>
      </c>
      <c r="U860">
        <f t="shared" si="131"/>
        <v>3</v>
      </c>
      <c r="V860" t="str">
        <f t="shared" si="132"/>
        <v>:3O</v>
      </c>
      <c r="W860" t="str">
        <f t="shared" si="133"/>
        <v>35:7:3O</v>
      </c>
      <c r="X860" t="str">
        <f t="shared" si="134"/>
        <v>SHexCer 35:7:3O</v>
      </c>
      <c r="Y860" t="str">
        <f t="shared" si="127"/>
        <v>SHexCer</v>
      </c>
      <c r="Z860" s="13" t="s">
        <v>1598</v>
      </c>
      <c r="AA860" s="13" t="s">
        <v>3078</v>
      </c>
      <c r="AB860" s="13">
        <v>14109910</v>
      </c>
      <c r="AC860" s="13">
        <v>18284350</v>
      </c>
      <c r="AD860" s="13">
        <v>21297614</v>
      </c>
      <c r="AE860" s="13">
        <v>16821230</v>
      </c>
      <c r="AF860" s="13">
        <v>15718183</v>
      </c>
      <c r="AG860" s="13">
        <v>17864145</v>
      </c>
      <c r="AH860" s="13">
        <v>14857776</v>
      </c>
      <c r="AI860" s="13">
        <v>13410752</v>
      </c>
      <c r="AJ860" s="13">
        <v>13202363</v>
      </c>
      <c r="AK860" s="13">
        <v>13749766</v>
      </c>
      <c r="AL860" s="13">
        <v>15305662</v>
      </c>
      <c r="AM860" s="13">
        <v>16049401</v>
      </c>
    </row>
    <row r="861" spans="1:39" x14ac:dyDescent="0.3">
      <c r="A861" s="13" t="s">
        <v>2882</v>
      </c>
      <c r="B861" s="13" t="s">
        <v>4592</v>
      </c>
      <c r="C861" t="str">
        <f t="shared" si="128"/>
        <v>SHexCer 33:7:3</v>
      </c>
      <c r="D861" t="str">
        <f t="shared" si="126"/>
        <v>33:7:3</v>
      </c>
      <c r="E861" t="str" cm="1">
        <f t="array" ref="E861">_xlfn.TEXTSPLIT(D861,"_")</f>
        <v>33:7:3</v>
      </c>
      <c r="I861" cm="1">
        <f t="array" ref="I861:K861">IF(ISBLANK(E861), "", VALUE(_xlfn.TEXTSPLIT(E861,":")))</f>
        <v>33</v>
      </c>
      <c r="J861">
        <v>7</v>
      </c>
      <c r="K861">
        <v>3</v>
      </c>
      <c r="L861" t="str" cm="1">
        <f t="array" ref="L861">IF(ISBLANK(F861), "", VALUE(_xlfn.TEXTSPLIT(F861,":")))</f>
        <v/>
      </c>
      <c r="O861" t="str" cm="1">
        <f t="array" ref="O861">IF(ISBLANK(G861), "", VALUE(_xlfn.TEXTSPLIT(G861,":")))</f>
        <v/>
      </c>
      <c r="Q861" t="str" cm="1">
        <f t="array" ref="Q861">IF(ISBLANK(H861), "", VALUE(_xlfn.TEXTSPLIT(H861,":")))</f>
        <v/>
      </c>
      <c r="S861">
        <f t="shared" si="129"/>
        <v>33</v>
      </c>
      <c r="T861">
        <f t="shared" si="130"/>
        <v>7</v>
      </c>
      <c r="U861">
        <f t="shared" si="131"/>
        <v>3</v>
      </c>
      <c r="V861" t="str">
        <f t="shared" si="132"/>
        <v>:3O</v>
      </c>
      <c r="W861" t="str">
        <f t="shared" si="133"/>
        <v>33:7:3O</v>
      </c>
      <c r="X861" t="str">
        <f t="shared" si="134"/>
        <v>SHexCer 33:7:3O</v>
      </c>
      <c r="Y861" t="str">
        <f t="shared" si="127"/>
        <v>SHexCer</v>
      </c>
      <c r="Z861" s="13" t="s">
        <v>1598</v>
      </c>
      <c r="AA861" s="13" t="s">
        <v>2883</v>
      </c>
      <c r="AB861" s="13">
        <v>5940637</v>
      </c>
      <c r="AC861" s="13">
        <v>8301495</v>
      </c>
      <c r="AD861" s="13">
        <v>9165493</v>
      </c>
      <c r="AE861" s="13">
        <v>9316392</v>
      </c>
      <c r="AF861" s="13">
        <v>7741399</v>
      </c>
      <c r="AG861" s="13">
        <v>8736972</v>
      </c>
      <c r="AH861" s="13">
        <v>8646869</v>
      </c>
      <c r="AI861" s="13">
        <v>7288826</v>
      </c>
      <c r="AJ861" s="13">
        <v>7293901</v>
      </c>
      <c r="AK861" s="13">
        <v>8896460</v>
      </c>
      <c r="AL861" s="13">
        <v>10313550</v>
      </c>
      <c r="AM861" s="13">
        <v>11187473</v>
      </c>
    </row>
    <row r="862" spans="1:39" x14ac:dyDescent="0.3">
      <c r="A862" t="s">
        <v>3331</v>
      </c>
      <c r="B862" t="s">
        <v>4595</v>
      </c>
      <c r="C862" t="str">
        <f t="shared" si="128"/>
        <v>SHexCer 38:7:3</v>
      </c>
      <c r="D862" t="str">
        <f t="shared" si="126"/>
        <v>38:7:3</v>
      </c>
      <c r="E862" t="str" cm="1">
        <f t="array" ref="E862">_xlfn.TEXTSPLIT(D862,"_")</f>
        <v>38:7:3</v>
      </c>
      <c r="I862" cm="1">
        <f t="array" ref="I862:K862">IF(ISBLANK(E862), "", VALUE(_xlfn.TEXTSPLIT(E862,":")))</f>
        <v>38</v>
      </c>
      <c r="J862">
        <v>7</v>
      </c>
      <c r="K862">
        <v>3</v>
      </c>
      <c r="L862" t="str" cm="1">
        <f t="array" ref="L862">IF(ISBLANK(F862), "", VALUE(_xlfn.TEXTSPLIT(F862,":")))</f>
        <v/>
      </c>
      <c r="O862" t="str" cm="1">
        <f t="array" ref="O862">IF(ISBLANK(G862), "", VALUE(_xlfn.TEXTSPLIT(G862,":")))</f>
        <v/>
      </c>
      <c r="Q862" t="str" cm="1">
        <f t="array" ref="Q862">IF(ISBLANK(H862), "", VALUE(_xlfn.TEXTSPLIT(H862,":")))</f>
        <v/>
      </c>
      <c r="S862">
        <f t="shared" si="129"/>
        <v>38</v>
      </c>
      <c r="T862">
        <f t="shared" si="130"/>
        <v>7</v>
      </c>
      <c r="U862">
        <f t="shared" si="131"/>
        <v>3</v>
      </c>
      <c r="V862" t="str">
        <f t="shared" si="132"/>
        <v>:3O</v>
      </c>
      <c r="W862" t="str">
        <f t="shared" si="133"/>
        <v>38:7:3O</v>
      </c>
      <c r="X862" t="str">
        <f t="shared" si="134"/>
        <v>SHexCer 38:7:3O</v>
      </c>
      <c r="Y862" t="str">
        <f t="shared" si="127"/>
        <v>SHexCer</v>
      </c>
      <c r="Z862" t="s">
        <v>1598</v>
      </c>
      <c r="AA862" t="s">
        <v>3332</v>
      </c>
      <c r="AB862">
        <v>859328</v>
      </c>
      <c r="AC862">
        <v>1035068</v>
      </c>
      <c r="AD862">
        <v>1078101</v>
      </c>
      <c r="AE862">
        <v>994233</v>
      </c>
      <c r="AF862">
        <v>894942</v>
      </c>
      <c r="AG862">
        <v>982060</v>
      </c>
      <c r="AH862">
        <v>1199125</v>
      </c>
      <c r="AI862">
        <v>1030301</v>
      </c>
      <c r="AJ862">
        <v>990428</v>
      </c>
      <c r="AK862">
        <v>974682</v>
      </c>
      <c r="AL862">
        <v>1051780</v>
      </c>
      <c r="AM862">
        <v>1020623</v>
      </c>
    </row>
    <row r="863" spans="1:39" x14ac:dyDescent="0.3">
      <c r="A863" t="s">
        <v>2791</v>
      </c>
      <c r="B863" t="s">
        <v>4604</v>
      </c>
      <c r="C863" t="str">
        <f t="shared" si="128"/>
        <v>SHexCer 33:5:2</v>
      </c>
      <c r="D863" t="str">
        <f t="shared" si="126"/>
        <v>33:5:2</v>
      </c>
      <c r="E863" t="str" cm="1">
        <f t="array" ref="E863">_xlfn.TEXTSPLIT(D863,"_")</f>
        <v>33:5:2</v>
      </c>
      <c r="I863" cm="1">
        <f t="array" ref="I863:K863">IF(ISBLANK(E863), "", VALUE(_xlfn.TEXTSPLIT(E863,":")))</f>
        <v>33</v>
      </c>
      <c r="J863">
        <v>5</v>
      </c>
      <c r="K863">
        <v>2</v>
      </c>
      <c r="L863" t="str" cm="1">
        <f t="array" ref="L863">IF(ISBLANK(F863), "", VALUE(_xlfn.TEXTSPLIT(F863,":")))</f>
        <v/>
      </c>
      <c r="O863" t="str" cm="1">
        <f t="array" ref="O863">IF(ISBLANK(G863), "", VALUE(_xlfn.TEXTSPLIT(G863,":")))</f>
        <v/>
      </c>
      <c r="Q863" t="str" cm="1">
        <f t="array" ref="Q863">IF(ISBLANK(H863), "", VALUE(_xlfn.TEXTSPLIT(H863,":")))</f>
        <v/>
      </c>
      <c r="S863">
        <f t="shared" si="129"/>
        <v>33</v>
      </c>
      <c r="T863">
        <f t="shared" si="130"/>
        <v>5</v>
      </c>
      <c r="U863">
        <f t="shared" si="131"/>
        <v>2</v>
      </c>
      <c r="V863" t="str">
        <f t="shared" si="132"/>
        <v>:2O</v>
      </c>
      <c r="W863" t="str">
        <f t="shared" si="133"/>
        <v>33:5:2O</v>
      </c>
      <c r="X863" t="str">
        <f t="shared" si="134"/>
        <v>SHexCer 33:5:2O</v>
      </c>
      <c r="Y863" t="str">
        <f t="shared" si="127"/>
        <v>SHexCer</v>
      </c>
      <c r="Z863" t="s">
        <v>1598</v>
      </c>
      <c r="AA863" t="s">
        <v>2792</v>
      </c>
      <c r="AB863">
        <v>16167</v>
      </c>
      <c r="AC863">
        <v>12835</v>
      </c>
      <c r="AD863">
        <v>0</v>
      </c>
      <c r="AE863">
        <v>0</v>
      </c>
      <c r="AF863">
        <v>26041</v>
      </c>
      <c r="AG863">
        <v>14560</v>
      </c>
      <c r="AH863">
        <v>85817</v>
      </c>
      <c r="AI863">
        <v>74054</v>
      </c>
      <c r="AJ863">
        <v>114464</v>
      </c>
      <c r="AK863">
        <v>140237</v>
      </c>
      <c r="AL863">
        <v>76909</v>
      </c>
      <c r="AM863">
        <v>88632</v>
      </c>
    </row>
    <row r="864" spans="1:39" x14ac:dyDescent="0.3">
      <c r="A864" t="s">
        <v>3077</v>
      </c>
      <c r="B864" t="s">
        <v>4594</v>
      </c>
      <c r="C864" t="str">
        <f t="shared" si="128"/>
        <v>SHexCer 35:7:3</v>
      </c>
      <c r="D864" t="str">
        <f t="shared" si="126"/>
        <v>35:7:3</v>
      </c>
      <c r="E864" t="str" cm="1">
        <f t="array" ref="E864">_xlfn.TEXTSPLIT(D864,"_")</f>
        <v>35:7:3</v>
      </c>
      <c r="I864" cm="1">
        <f t="array" ref="I864:K864">IF(ISBLANK(E864), "", VALUE(_xlfn.TEXTSPLIT(E864,":")))</f>
        <v>35</v>
      </c>
      <c r="J864">
        <v>7</v>
      </c>
      <c r="K864">
        <v>3</v>
      </c>
      <c r="L864" t="str" cm="1">
        <f t="array" ref="L864">IF(ISBLANK(F864), "", VALUE(_xlfn.TEXTSPLIT(F864,":")))</f>
        <v/>
      </c>
      <c r="O864" t="str" cm="1">
        <f t="array" ref="O864">IF(ISBLANK(G864), "", VALUE(_xlfn.TEXTSPLIT(G864,":")))</f>
        <v/>
      </c>
      <c r="Q864" t="str" cm="1">
        <f t="array" ref="Q864">IF(ISBLANK(H864), "", VALUE(_xlfn.TEXTSPLIT(H864,":")))</f>
        <v/>
      </c>
      <c r="S864">
        <f t="shared" si="129"/>
        <v>35</v>
      </c>
      <c r="T864">
        <f t="shared" si="130"/>
        <v>7</v>
      </c>
      <c r="U864">
        <f t="shared" si="131"/>
        <v>3</v>
      </c>
      <c r="V864" t="str">
        <f t="shared" si="132"/>
        <v>:3O</v>
      </c>
      <c r="W864" t="str">
        <f t="shared" si="133"/>
        <v>35:7:3O</v>
      </c>
      <c r="X864" t="str">
        <f t="shared" si="134"/>
        <v>SHexCer 35:7:3O</v>
      </c>
      <c r="Y864" t="str">
        <f t="shared" si="127"/>
        <v>SHexCer</v>
      </c>
      <c r="Z864" t="s">
        <v>1598</v>
      </c>
      <c r="AA864" t="s">
        <v>3078</v>
      </c>
      <c r="AB864">
        <v>9308176</v>
      </c>
      <c r="AC864">
        <v>12369288</v>
      </c>
      <c r="AD864">
        <v>14228630</v>
      </c>
      <c r="AE864">
        <v>10640958</v>
      </c>
      <c r="AF864">
        <v>9726099</v>
      </c>
      <c r="AG864">
        <v>14255817</v>
      </c>
      <c r="AH864">
        <v>7140424</v>
      </c>
      <c r="AI864">
        <v>9976755</v>
      </c>
      <c r="AJ864">
        <v>6928061</v>
      </c>
      <c r="AK864">
        <v>6408424</v>
      </c>
      <c r="AL864">
        <v>7479442</v>
      </c>
      <c r="AM864">
        <v>10569376</v>
      </c>
    </row>
    <row r="865" spans="1:39" x14ac:dyDescent="0.3">
      <c r="A865" t="s">
        <v>2897</v>
      </c>
      <c r="B865" t="s">
        <v>4593</v>
      </c>
      <c r="C865" t="str">
        <f t="shared" si="128"/>
        <v>SHexCer 33:6:3</v>
      </c>
      <c r="D865" t="str">
        <f t="shared" si="126"/>
        <v>33:6:3</v>
      </c>
      <c r="E865" t="str" cm="1">
        <f t="array" ref="E865">_xlfn.TEXTSPLIT(D865,"_")</f>
        <v>33:6:3</v>
      </c>
      <c r="I865" cm="1">
        <f t="array" ref="I865:K865">IF(ISBLANK(E865), "", VALUE(_xlfn.TEXTSPLIT(E865,":")))</f>
        <v>33</v>
      </c>
      <c r="J865">
        <v>6</v>
      </c>
      <c r="K865">
        <v>3</v>
      </c>
      <c r="L865" t="str" cm="1">
        <f t="array" ref="L865">IF(ISBLANK(F865), "", VALUE(_xlfn.TEXTSPLIT(F865,":")))</f>
        <v/>
      </c>
      <c r="O865" t="str" cm="1">
        <f t="array" ref="O865">IF(ISBLANK(G865), "", VALUE(_xlfn.TEXTSPLIT(G865,":")))</f>
        <v/>
      </c>
      <c r="Q865" t="str" cm="1">
        <f t="array" ref="Q865">IF(ISBLANK(H865), "", VALUE(_xlfn.TEXTSPLIT(H865,":")))</f>
        <v/>
      </c>
      <c r="S865">
        <f t="shared" si="129"/>
        <v>33</v>
      </c>
      <c r="T865">
        <f t="shared" si="130"/>
        <v>6</v>
      </c>
      <c r="U865">
        <f t="shared" si="131"/>
        <v>3</v>
      </c>
      <c r="V865" t="str">
        <f t="shared" si="132"/>
        <v>:3O</v>
      </c>
      <c r="W865" t="str">
        <f t="shared" si="133"/>
        <v>33:6:3O</v>
      </c>
      <c r="X865" t="str">
        <f t="shared" si="134"/>
        <v>SHexCer 33:6:3O</v>
      </c>
      <c r="Y865" t="str">
        <f t="shared" si="127"/>
        <v>SHexCer</v>
      </c>
      <c r="Z865" t="s">
        <v>1598</v>
      </c>
      <c r="AA865" t="s">
        <v>2898</v>
      </c>
      <c r="AB865">
        <v>16402350</v>
      </c>
      <c r="AC865">
        <v>20277596</v>
      </c>
      <c r="AD865">
        <v>23049750</v>
      </c>
      <c r="AE865">
        <v>19128519</v>
      </c>
      <c r="AF865">
        <v>17463049</v>
      </c>
      <c r="AG865">
        <v>19242223</v>
      </c>
      <c r="AH865">
        <v>20626778</v>
      </c>
      <c r="AI865">
        <v>18981026</v>
      </c>
      <c r="AJ865">
        <v>19079659</v>
      </c>
      <c r="AK865">
        <v>18741940</v>
      </c>
      <c r="AL865">
        <v>20612657</v>
      </c>
      <c r="AM865">
        <v>22613649</v>
      </c>
    </row>
    <row r="866" spans="1:39" x14ac:dyDescent="0.3">
      <c r="A866" t="s">
        <v>3180</v>
      </c>
      <c r="B866" t="s">
        <v>4596</v>
      </c>
      <c r="C866" t="str">
        <f t="shared" si="128"/>
        <v>SHexCer 36:7:3</v>
      </c>
      <c r="D866" t="str">
        <f t="shared" si="126"/>
        <v>36:7:3</v>
      </c>
      <c r="E866" t="str" cm="1">
        <f t="array" ref="E866">_xlfn.TEXTSPLIT(D866,"_")</f>
        <v>36:7:3</v>
      </c>
      <c r="I866" cm="1">
        <f t="array" ref="I866:K866">IF(ISBLANK(E866), "", VALUE(_xlfn.TEXTSPLIT(E866,":")))</f>
        <v>36</v>
      </c>
      <c r="J866">
        <v>7</v>
      </c>
      <c r="K866">
        <v>3</v>
      </c>
      <c r="L866" t="str" cm="1">
        <f t="array" ref="L866">IF(ISBLANK(F866), "", VALUE(_xlfn.TEXTSPLIT(F866,":")))</f>
        <v/>
      </c>
      <c r="O866" t="str" cm="1">
        <f t="array" ref="O866">IF(ISBLANK(G866), "", VALUE(_xlfn.TEXTSPLIT(G866,":")))</f>
        <v/>
      </c>
      <c r="Q866" t="str" cm="1">
        <f t="array" ref="Q866">IF(ISBLANK(H866), "", VALUE(_xlfn.TEXTSPLIT(H866,":")))</f>
        <v/>
      </c>
      <c r="S866">
        <f t="shared" si="129"/>
        <v>36</v>
      </c>
      <c r="T866">
        <f t="shared" si="130"/>
        <v>7</v>
      </c>
      <c r="U866">
        <f t="shared" si="131"/>
        <v>3</v>
      </c>
      <c r="V866" t="str">
        <f t="shared" si="132"/>
        <v>:3O</v>
      </c>
      <c r="W866" t="str">
        <f t="shared" si="133"/>
        <v>36:7:3O</v>
      </c>
      <c r="X866" t="str">
        <f t="shared" si="134"/>
        <v>SHexCer 36:7:3O</v>
      </c>
      <c r="Y866" t="str">
        <f t="shared" si="127"/>
        <v>SHexCer</v>
      </c>
      <c r="Z866" t="s">
        <v>1598</v>
      </c>
      <c r="AA866" t="s">
        <v>3181</v>
      </c>
      <c r="AB866">
        <v>9051267</v>
      </c>
      <c r="AC866">
        <v>11620362</v>
      </c>
      <c r="AD866">
        <v>13456268</v>
      </c>
      <c r="AE866">
        <v>9329943</v>
      </c>
      <c r="AF866">
        <v>9159386</v>
      </c>
      <c r="AG866">
        <v>10343741</v>
      </c>
      <c r="AH866">
        <v>8260088</v>
      </c>
      <c r="AI866">
        <v>7222533</v>
      </c>
      <c r="AJ866">
        <v>7593153</v>
      </c>
      <c r="AK866">
        <v>6879700</v>
      </c>
      <c r="AL866">
        <v>7785747</v>
      </c>
      <c r="AM866">
        <v>8254611</v>
      </c>
    </row>
    <row r="867" spans="1:39" x14ac:dyDescent="0.3">
      <c r="A867" t="s">
        <v>3354</v>
      </c>
      <c r="B867" t="s">
        <v>4597</v>
      </c>
      <c r="C867" t="str">
        <f t="shared" si="128"/>
        <v>SHexCer 38:6:3</v>
      </c>
      <c r="D867" t="str">
        <f t="shared" si="126"/>
        <v>38:6:3</v>
      </c>
      <c r="E867" t="str" cm="1">
        <f t="array" ref="E867">_xlfn.TEXTSPLIT(D867,"_")</f>
        <v>38:6:3</v>
      </c>
      <c r="I867" cm="1">
        <f t="array" ref="I867:K867">IF(ISBLANK(E867), "", VALUE(_xlfn.TEXTSPLIT(E867,":")))</f>
        <v>38</v>
      </c>
      <c r="J867">
        <v>6</v>
      </c>
      <c r="K867">
        <v>3</v>
      </c>
      <c r="L867" t="str" cm="1">
        <f t="array" ref="L867">IF(ISBLANK(F867), "", VALUE(_xlfn.TEXTSPLIT(F867,":")))</f>
        <v/>
      </c>
      <c r="O867" t="str" cm="1">
        <f t="array" ref="O867">IF(ISBLANK(G867), "", VALUE(_xlfn.TEXTSPLIT(G867,":")))</f>
        <v/>
      </c>
      <c r="Q867" t="str" cm="1">
        <f t="array" ref="Q867">IF(ISBLANK(H867), "", VALUE(_xlfn.TEXTSPLIT(H867,":")))</f>
        <v/>
      </c>
      <c r="S867">
        <f t="shared" si="129"/>
        <v>38</v>
      </c>
      <c r="T867">
        <f t="shared" si="130"/>
        <v>6</v>
      </c>
      <c r="U867">
        <f t="shared" si="131"/>
        <v>3</v>
      </c>
      <c r="V867" t="str">
        <f t="shared" si="132"/>
        <v>:3O</v>
      </c>
      <c r="W867" t="str">
        <f t="shared" si="133"/>
        <v>38:6:3O</v>
      </c>
      <c r="X867" t="str">
        <f t="shared" si="134"/>
        <v>SHexCer 38:6:3O</v>
      </c>
      <c r="Y867" t="str">
        <f t="shared" si="127"/>
        <v>SHexCer</v>
      </c>
      <c r="Z867" t="s">
        <v>1598</v>
      </c>
      <c r="AA867" t="s">
        <v>3355</v>
      </c>
      <c r="AB867">
        <v>479473</v>
      </c>
      <c r="AC867">
        <v>611298</v>
      </c>
      <c r="AD867">
        <v>805856</v>
      </c>
      <c r="AE867">
        <v>465896</v>
      </c>
      <c r="AF867">
        <v>439378</v>
      </c>
      <c r="AG867">
        <v>544346</v>
      </c>
      <c r="AH867">
        <v>604119</v>
      </c>
      <c r="AI867">
        <v>538555</v>
      </c>
      <c r="AJ867">
        <v>495456</v>
      </c>
      <c r="AK867">
        <v>433846</v>
      </c>
      <c r="AL867">
        <v>461306</v>
      </c>
      <c r="AM867">
        <v>463615</v>
      </c>
    </row>
    <row r="868" spans="1:39" x14ac:dyDescent="0.3">
      <c r="A868" t="s">
        <v>3277</v>
      </c>
      <c r="B868" t="s">
        <v>4590</v>
      </c>
      <c r="C868" t="str">
        <f t="shared" si="128"/>
        <v>SHexCer 37:7:3</v>
      </c>
      <c r="D868" t="str">
        <f t="shared" si="126"/>
        <v>37:7:3</v>
      </c>
      <c r="E868" t="str" cm="1">
        <f t="array" ref="E868">_xlfn.TEXTSPLIT(D868,"_")</f>
        <v>37:7:3</v>
      </c>
      <c r="I868" cm="1">
        <f t="array" ref="I868:K868">IF(ISBLANK(E868), "", VALUE(_xlfn.TEXTSPLIT(E868,":")))</f>
        <v>37</v>
      </c>
      <c r="J868">
        <v>7</v>
      </c>
      <c r="K868">
        <v>3</v>
      </c>
      <c r="L868" t="str" cm="1">
        <f t="array" ref="L868">IF(ISBLANK(F868), "", VALUE(_xlfn.TEXTSPLIT(F868,":")))</f>
        <v/>
      </c>
      <c r="O868" t="str" cm="1">
        <f t="array" ref="O868">IF(ISBLANK(G868), "", VALUE(_xlfn.TEXTSPLIT(G868,":")))</f>
        <v/>
      </c>
      <c r="Q868" t="str" cm="1">
        <f t="array" ref="Q868">IF(ISBLANK(H868), "", VALUE(_xlfn.TEXTSPLIT(H868,":")))</f>
        <v/>
      </c>
      <c r="S868">
        <f t="shared" si="129"/>
        <v>37</v>
      </c>
      <c r="T868">
        <f t="shared" si="130"/>
        <v>7</v>
      </c>
      <c r="U868">
        <f t="shared" si="131"/>
        <v>3</v>
      </c>
      <c r="V868" t="str">
        <f t="shared" si="132"/>
        <v>:3O</v>
      </c>
      <c r="W868" t="str">
        <f t="shared" si="133"/>
        <v>37:7:3O</v>
      </c>
      <c r="X868" t="str">
        <f t="shared" si="134"/>
        <v>SHexCer 37:7:3O</v>
      </c>
      <c r="Y868" t="str">
        <f t="shared" si="127"/>
        <v>SHexCer</v>
      </c>
      <c r="Z868" t="s">
        <v>1598</v>
      </c>
      <c r="AA868" t="s">
        <v>3278</v>
      </c>
      <c r="AB868">
        <v>515727</v>
      </c>
      <c r="AC868">
        <v>394005</v>
      </c>
      <c r="AD868">
        <v>958234</v>
      </c>
      <c r="AE868">
        <v>260680</v>
      </c>
      <c r="AF868">
        <v>490059</v>
      </c>
      <c r="AG868">
        <v>458793</v>
      </c>
      <c r="AH868">
        <v>264498</v>
      </c>
      <c r="AI868">
        <v>236641</v>
      </c>
      <c r="AJ868">
        <v>259815</v>
      </c>
      <c r="AK868">
        <v>313866</v>
      </c>
      <c r="AL868">
        <v>335194</v>
      </c>
      <c r="AM868">
        <v>334051</v>
      </c>
    </row>
    <row r="869" spans="1:39" x14ac:dyDescent="0.3">
      <c r="A869" t="s">
        <v>2391</v>
      </c>
      <c r="B869" t="s">
        <v>4598</v>
      </c>
      <c r="C869" t="str">
        <f t="shared" si="128"/>
        <v>SHexCer 29:3:3</v>
      </c>
      <c r="D869" t="str">
        <f t="shared" si="126"/>
        <v>29:3:3</v>
      </c>
      <c r="E869" t="str" cm="1">
        <f t="array" ref="E869">_xlfn.TEXTSPLIT(D869,"_")</f>
        <v>29:3:3</v>
      </c>
      <c r="I869" cm="1">
        <f t="array" ref="I869:K869">IF(ISBLANK(E869), "", VALUE(_xlfn.TEXTSPLIT(E869,":")))</f>
        <v>29</v>
      </c>
      <c r="J869">
        <v>3</v>
      </c>
      <c r="K869">
        <v>3</v>
      </c>
      <c r="L869" t="str" cm="1">
        <f t="array" ref="L869">IF(ISBLANK(F869), "", VALUE(_xlfn.TEXTSPLIT(F869,":")))</f>
        <v/>
      </c>
      <c r="O869" t="str" cm="1">
        <f t="array" ref="O869">IF(ISBLANK(G869), "", VALUE(_xlfn.TEXTSPLIT(G869,":")))</f>
        <v/>
      </c>
      <c r="Q869" t="str" cm="1">
        <f t="array" ref="Q869">IF(ISBLANK(H869), "", VALUE(_xlfn.TEXTSPLIT(H869,":")))</f>
        <v/>
      </c>
      <c r="S869">
        <f t="shared" si="129"/>
        <v>29</v>
      </c>
      <c r="T869">
        <f t="shared" si="130"/>
        <v>3</v>
      </c>
      <c r="U869">
        <f t="shared" si="131"/>
        <v>3</v>
      </c>
      <c r="V869" t="str">
        <f t="shared" si="132"/>
        <v>:3O</v>
      </c>
      <c r="W869" t="str">
        <f t="shared" si="133"/>
        <v>29:3:3O</v>
      </c>
      <c r="X869" t="str">
        <f t="shared" si="134"/>
        <v>SHexCer 29:3:3O</v>
      </c>
      <c r="Y869" t="str">
        <f t="shared" si="127"/>
        <v>SHexCer</v>
      </c>
      <c r="Z869" t="s">
        <v>1598</v>
      </c>
      <c r="AA869" t="s">
        <v>2392</v>
      </c>
      <c r="AB869">
        <v>428176</v>
      </c>
      <c r="AC869">
        <v>164713</v>
      </c>
      <c r="AD869">
        <v>47022</v>
      </c>
      <c r="AE869">
        <v>37062</v>
      </c>
      <c r="AF869">
        <v>178676</v>
      </c>
      <c r="AG869">
        <v>131820</v>
      </c>
      <c r="AH869">
        <v>37506</v>
      </c>
      <c r="AI869">
        <v>301107</v>
      </c>
      <c r="AJ869">
        <v>104845</v>
      </c>
      <c r="AK869">
        <v>141447</v>
      </c>
      <c r="AL869">
        <v>165447</v>
      </c>
      <c r="AM869">
        <v>29928</v>
      </c>
    </row>
    <row r="870" spans="1:39" x14ac:dyDescent="0.3">
      <c r="A870" t="s">
        <v>2853</v>
      </c>
      <c r="B870" t="s">
        <v>4605</v>
      </c>
      <c r="C870" t="str">
        <f t="shared" si="128"/>
        <v>SHexCer 34:8:2</v>
      </c>
      <c r="D870" t="str">
        <f t="shared" si="126"/>
        <v>34:8:2</v>
      </c>
      <c r="E870" t="str" cm="1">
        <f t="array" ref="E870">_xlfn.TEXTSPLIT(D870,"_")</f>
        <v>34:8:2</v>
      </c>
      <c r="I870" cm="1">
        <f t="array" ref="I870:K870">IF(ISBLANK(E870), "", VALUE(_xlfn.TEXTSPLIT(E870,":")))</f>
        <v>34</v>
      </c>
      <c r="J870">
        <v>8</v>
      </c>
      <c r="K870">
        <v>2</v>
      </c>
      <c r="L870" t="str" cm="1">
        <f t="array" ref="L870">IF(ISBLANK(F870), "", VALUE(_xlfn.TEXTSPLIT(F870,":")))</f>
        <v/>
      </c>
      <c r="O870" t="str" cm="1">
        <f t="array" ref="O870">IF(ISBLANK(G870), "", VALUE(_xlfn.TEXTSPLIT(G870,":")))</f>
        <v/>
      </c>
      <c r="Q870" t="str" cm="1">
        <f t="array" ref="Q870">IF(ISBLANK(H870), "", VALUE(_xlfn.TEXTSPLIT(H870,":")))</f>
        <v/>
      </c>
      <c r="S870">
        <f t="shared" si="129"/>
        <v>34</v>
      </c>
      <c r="T870">
        <f t="shared" si="130"/>
        <v>8</v>
      </c>
      <c r="U870">
        <f t="shared" si="131"/>
        <v>2</v>
      </c>
      <c r="V870" t="str">
        <f t="shared" si="132"/>
        <v>:2O</v>
      </c>
      <c r="W870" t="str">
        <f t="shared" si="133"/>
        <v>34:8:2O</v>
      </c>
      <c r="X870" t="str">
        <f t="shared" si="134"/>
        <v>SHexCer 34:8:2O</v>
      </c>
      <c r="Y870" t="str">
        <f t="shared" si="127"/>
        <v>SHexCer</v>
      </c>
      <c r="Z870" t="s">
        <v>1598</v>
      </c>
      <c r="AA870" t="s">
        <v>2854</v>
      </c>
      <c r="AB870">
        <v>4247842</v>
      </c>
      <c r="AC870">
        <v>3867196</v>
      </c>
      <c r="AD870">
        <v>2030737</v>
      </c>
      <c r="AE870">
        <v>2953788</v>
      </c>
      <c r="AF870">
        <v>4400624</v>
      </c>
      <c r="AG870">
        <v>3549190</v>
      </c>
      <c r="AH870">
        <v>3855797</v>
      </c>
      <c r="AI870">
        <v>4996895</v>
      </c>
      <c r="AJ870">
        <v>3980703</v>
      </c>
      <c r="AK870">
        <v>4445350</v>
      </c>
      <c r="AL870">
        <v>4337159</v>
      </c>
      <c r="AM870">
        <v>3299943</v>
      </c>
    </row>
    <row r="871" spans="1:39" x14ac:dyDescent="0.3">
      <c r="A871" t="s">
        <v>3152</v>
      </c>
      <c r="B871" t="s">
        <v>4606</v>
      </c>
      <c r="C871" t="str">
        <f t="shared" si="128"/>
        <v>SHexCer 37:8:2</v>
      </c>
      <c r="D871" t="str">
        <f t="shared" si="126"/>
        <v>37:8:2</v>
      </c>
      <c r="E871" t="str" cm="1">
        <f t="array" ref="E871">_xlfn.TEXTSPLIT(D871,"_")</f>
        <v>37:8:2</v>
      </c>
      <c r="I871" cm="1">
        <f t="array" ref="I871:K871">IF(ISBLANK(E871), "", VALUE(_xlfn.TEXTSPLIT(E871,":")))</f>
        <v>37</v>
      </c>
      <c r="J871">
        <v>8</v>
      </c>
      <c r="K871">
        <v>2</v>
      </c>
      <c r="L871" t="str" cm="1">
        <f t="array" ref="L871">IF(ISBLANK(F871), "", VALUE(_xlfn.TEXTSPLIT(F871,":")))</f>
        <v/>
      </c>
      <c r="O871" t="str" cm="1">
        <f t="array" ref="O871">IF(ISBLANK(G871), "", VALUE(_xlfn.TEXTSPLIT(G871,":")))</f>
        <v/>
      </c>
      <c r="Q871" t="str" cm="1">
        <f t="array" ref="Q871">IF(ISBLANK(H871), "", VALUE(_xlfn.TEXTSPLIT(H871,":")))</f>
        <v/>
      </c>
      <c r="S871">
        <f t="shared" si="129"/>
        <v>37</v>
      </c>
      <c r="T871">
        <f t="shared" si="130"/>
        <v>8</v>
      </c>
      <c r="U871">
        <f t="shared" si="131"/>
        <v>2</v>
      </c>
      <c r="V871" t="str">
        <f t="shared" si="132"/>
        <v>:2O</v>
      </c>
      <c r="W871" t="str">
        <f t="shared" si="133"/>
        <v>37:8:2O</v>
      </c>
      <c r="X871" t="str">
        <f t="shared" si="134"/>
        <v>SHexCer 37:8:2O</v>
      </c>
      <c r="Y871" t="str">
        <f t="shared" si="127"/>
        <v>SHexCer</v>
      </c>
      <c r="Z871" t="s">
        <v>1598</v>
      </c>
      <c r="AA871" t="s">
        <v>3153</v>
      </c>
      <c r="AB871">
        <v>8580667</v>
      </c>
      <c r="AC871">
        <v>7956257</v>
      </c>
      <c r="AD871">
        <v>3951574</v>
      </c>
      <c r="AE871">
        <v>5293277</v>
      </c>
      <c r="AF871">
        <v>7609619</v>
      </c>
      <c r="AG871">
        <v>6478043</v>
      </c>
      <c r="AH871">
        <v>6886871</v>
      </c>
      <c r="AI871">
        <v>8432922</v>
      </c>
      <c r="AJ871">
        <v>7021221</v>
      </c>
      <c r="AK871">
        <v>6396385</v>
      </c>
      <c r="AL871">
        <v>6627523</v>
      </c>
      <c r="AM871">
        <v>4985722</v>
      </c>
    </row>
    <row r="872" spans="1:39" x14ac:dyDescent="0.3">
      <c r="A872" t="s">
        <v>2182</v>
      </c>
      <c r="B872" t="s">
        <v>4607</v>
      </c>
      <c r="C872" t="str">
        <f t="shared" si="128"/>
        <v>SHexCer 29:2:2</v>
      </c>
      <c r="D872" t="str">
        <f t="shared" si="126"/>
        <v>29:2:2</v>
      </c>
      <c r="E872" t="str" cm="1">
        <f t="array" ref="E872">_xlfn.TEXTSPLIT(D872,"_")</f>
        <v>29:2:2</v>
      </c>
      <c r="I872" cm="1">
        <f t="array" ref="I872:K872">IF(ISBLANK(E872), "", VALUE(_xlfn.TEXTSPLIT(E872,":")))</f>
        <v>29</v>
      </c>
      <c r="J872">
        <v>2</v>
      </c>
      <c r="K872">
        <v>2</v>
      </c>
      <c r="L872" t="str" cm="1">
        <f t="array" ref="L872">IF(ISBLANK(F872), "", VALUE(_xlfn.TEXTSPLIT(F872,":")))</f>
        <v/>
      </c>
      <c r="O872" t="str" cm="1">
        <f t="array" ref="O872">IF(ISBLANK(G872), "", VALUE(_xlfn.TEXTSPLIT(G872,":")))</f>
        <v/>
      </c>
      <c r="Q872" t="str" cm="1">
        <f t="array" ref="Q872">IF(ISBLANK(H872), "", VALUE(_xlfn.TEXTSPLIT(H872,":")))</f>
        <v/>
      </c>
      <c r="S872">
        <f t="shared" si="129"/>
        <v>29</v>
      </c>
      <c r="T872">
        <f t="shared" si="130"/>
        <v>2</v>
      </c>
      <c r="U872">
        <f t="shared" si="131"/>
        <v>2</v>
      </c>
      <c r="V872" t="str">
        <f t="shared" si="132"/>
        <v>:2O</v>
      </c>
      <c r="W872" t="str">
        <f t="shared" si="133"/>
        <v>29:2:2O</v>
      </c>
      <c r="X872" t="str">
        <f t="shared" si="134"/>
        <v>SHexCer 29:2:2O</v>
      </c>
      <c r="Y872" t="str">
        <f t="shared" si="127"/>
        <v>SHexCer</v>
      </c>
      <c r="Z872" t="s">
        <v>1598</v>
      </c>
      <c r="AA872" t="s">
        <v>2183</v>
      </c>
      <c r="AB872">
        <v>1956367</v>
      </c>
      <c r="AC872">
        <v>1819856</v>
      </c>
      <c r="AD872">
        <v>1987682</v>
      </c>
      <c r="AE872">
        <v>1384694</v>
      </c>
      <c r="AF872">
        <v>1949436</v>
      </c>
      <c r="AG872">
        <v>2078097</v>
      </c>
      <c r="AH872">
        <v>2142647</v>
      </c>
      <c r="AI872">
        <v>1506310</v>
      </c>
      <c r="AJ872">
        <v>1827046</v>
      </c>
      <c r="AK872">
        <v>1974213</v>
      </c>
      <c r="AL872">
        <v>2078486</v>
      </c>
      <c r="AM872">
        <v>2242412</v>
      </c>
    </row>
    <row r="873" spans="1:39" x14ac:dyDescent="0.3">
      <c r="A873" t="s">
        <v>2540</v>
      </c>
      <c r="B873" t="s">
        <v>4608</v>
      </c>
      <c r="C873" t="str">
        <f t="shared" si="128"/>
        <v>SHexCer 31:2:2</v>
      </c>
      <c r="D873" t="str">
        <f t="shared" si="126"/>
        <v>31:2:2</v>
      </c>
      <c r="E873" t="str" cm="1">
        <f t="array" ref="E873">_xlfn.TEXTSPLIT(D873,"_")</f>
        <v>31:2:2</v>
      </c>
      <c r="I873" cm="1">
        <f t="array" ref="I873:K873">IF(ISBLANK(E873), "", VALUE(_xlfn.TEXTSPLIT(E873,":")))</f>
        <v>31</v>
      </c>
      <c r="J873">
        <v>2</v>
      </c>
      <c r="K873">
        <v>2</v>
      </c>
      <c r="L873" t="str" cm="1">
        <f t="array" ref="L873">IF(ISBLANK(F873), "", VALUE(_xlfn.TEXTSPLIT(F873,":")))</f>
        <v/>
      </c>
      <c r="O873" t="str" cm="1">
        <f t="array" ref="O873">IF(ISBLANK(G873), "", VALUE(_xlfn.TEXTSPLIT(G873,":")))</f>
        <v/>
      </c>
      <c r="Q873" t="str" cm="1">
        <f t="array" ref="Q873">IF(ISBLANK(H873), "", VALUE(_xlfn.TEXTSPLIT(H873,":")))</f>
        <v/>
      </c>
      <c r="S873">
        <f t="shared" si="129"/>
        <v>31</v>
      </c>
      <c r="T873">
        <f t="shared" si="130"/>
        <v>2</v>
      </c>
      <c r="U873">
        <f t="shared" si="131"/>
        <v>2</v>
      </c>
      <c r="V873" t="str">
        <f t="shared" si="132"/>
        <v>:2O</v>
      </c>
      <c r="W873" t="str">
        <f t="shared" si="133"/>
        <v>31:2:2O</v>
      </c>
      <c r="X873" t="str">
        <f t="shared" si="134"/>
        <v>SHexCer 31:2:2O</v>
      </c>
      <c r="Y873" t="str">
        <f t="shared" si="127"/>
        <v>SHexCer</v>
      </c>
      <c r="Z873" t="s">
        <v>1598</v>
      </c>
      <c r="AA873" t="s">
        <v>2541</v>
      </c>
      <c r="AB873">
        <v>2974623</v>
      </c>
      <c r="AC873">
        <v>3528786</v>
      </c>
      <c r="AD873">
        <v>3251163</v>
      </c>
      <c r="AE873">
        <v>2950631</v>
      </c>
      <c r="AF873">
        <v>3015123</v>
      </c>
      <c r="AG873">
        <v>2763790</v>
      </c>
      <c r="AH873">
        <v>3051300</v>
      </c>
      <c r="AI873">
        <v>2976380</v>
      </c>
      <c r="AJ873">
        <v>2842121</v>
      </c>
      <c r="AK873">
        <v>2461525</v>
      </c>
      <c r="AL873">
        <v>2852485</v>
      </c>
      <c r="AM873">
        <v>3080521</v>
      </c>
    </row>
    <row r="874" spans="1:39" x14ac:dyDescent="0.3">
      <c r="A874" t="s">
        <v>2987</v>
      </c>
      <c r="B874" t="s">
        <v>4609</v>
      </c>
      <c r="C874" t="str">
        <f t="shared" si="128"/>
        <v>SHexCer 35:6:2</v>
      </c>
      <c r="D874" t="str">
        <f t="shared" si="126"/>
        <v>35:6:2</v>
      </c>
      <c r="E874" t="str" cm="1">
        <f t="array" ref="E874">_xlfn.TEXTSPLIT(D874,"_")</f>
        <v>35:6:2</v>
      </c>
      <c r="I874" cm="1">
        <f t="array" ref="I874:K874">IF(ISBLANK(E874), "", VALUE(_xlfn.TEXTSPLIT(E874,":")))</f>
        <v>35</v>
      </c>
      <c r="J874">
        <v>6</v>
      </c>
      <c r="K874">
        <v>2</v>
      </c>
      <c r="L874" t="str" cm="1">
        <f t="array" ref="L874">IF(ISBLANK(F874), "", VALUE(_xlfn.TEXTSPLIT(F874,":")))</f>
        <v/>
      </c>
      <c r="O874" t="str" cm="1">
        <f t="array" ref="O874">IF(ISBLANK(G874), "", VALUE(_xlfn.TEXTSPLIT(G874,":")))</f>
        <v/>
      </c>
      <c r="Q874" t="str" cm="1">
        <f t="array" ref="Q874">IF(ISBLANK(H874), "", VALUE(_xlfn.TEXTSPLIT(H874,":")))</f>
        <v/>
      </c>
      <c r="S874">
        <f t="shared" si="129"/>
        <v>35</v>
      </c>
      <c r="T874">
        <f t="shared" si="130"/>
        <v>6</v>
      </c>
      <c r="U874">
        <f t="shared" si="131"/>
        <v>2</v>
      </c>
      <c r="V874" t="str">
        <f t="shared" si="132"/>
        <v>:2O</v>
      </c>
      <c r="W874" t="str">
        <f t="shared" si="133"/>
        <v>35:6:2O</v>
      </c>
      <c r="X874" t="str">
        <f t="shared" si="134"/>
        <v>SHexCer 35:6:2O</v>
      </c>
      <c r="Y874" t="str">
        <f t="shared" si="127"/>
        <v>SHexCer</v>
      </c>
      <c r="Z874" t="s">
        <v>1598</v>
      </c>
      <c r="AA874" t="s">
        <v>2988</v>
      </c>
      <c r="AB874">
        <v>644729</v>
      </c>
      <c r="AC874">
        <v>610578</v>
      </c>
      <c r="AD874">
        <v>703978</v>
      </c>
      <c r="AE874">
        <v>544202</v>
      </c>
      <c r="AF874">
        <v>599330</v>
      </c>
      <c r="AG874">
        <v>513613</v>
      </c>
      <c r="AH874">
        <v>885912</v>
      </c>
      <c r="AI874">
        <v>963393</v>
      </c>
      <c r="AJ874">
        <v>789638</v>
      </c>
      <c r="AK874">
        <v>599512</v>
      </c>
      <c r="AL874">
        <v>674159</v>
      </c>
      <c r="AM874">
        <v>589097</v>
      </c>
    </row>
    <row r="875" spans="1:39" x14ac:dyDescent="0.3">
      <c r="A875" t="s">
        <v>3042</v>
      </c>
      <c r="B875" t="s">
        <v>4610</v>
      </c>
      <c r="C875" t="str">
        <f t="shared" si="128"/>
        <v>SHexCer 36:8:2</v>
      </c>
      <c r="D875" t="str">
        <f t="shared" si="126"/>
        <v>36:8:2</v>
      </c>
      <c r="E875" t="str" cm="1">
        <f t="array" ref="E875">_xlfn.TEXTSPLIT(D875,"_")</f>
        <v>36:8:2</v>
      </c>
      <c r="I875" cm="1">
        <f t="array" ref="I875:K875">IF(ISBLANK(E875), "", VALUE(_xlfn.TEXTSPLIT(E875,":")))</f>
        <v>36</v>
      </c>
      <c r="J875">
        <v>8</v>
      </c>
      <c r="K875">
        <v>2</v>
      </c>
      <c r="L875" t="str" cm="1">
        <f t="array" ref="L875">IF(ISBLANK(F875), "", VALUE(_xlfn.TEXTSPLIT(F875,":")))</f>
        <v/>
      </c>
      <c r="O875" t="str" cm="1">
        <f t="array" ref="O875">IF(ISBLANK(G875), "", VALUE(_xlfn.TEXTSPLIT(G875,":")))</f>
        <v/>
      </c>
      <c r="Q875" t="str" cm="1">
        <f t="array" ref="Q875">IF(ISBLANK(H875), "", VALUE(_xlfn.TEXTSPLIT(H875,":")))</f>
        <v/>
      </c>
      <c r="S875">
        <f t="shared" si="129"/>
        <v>36</v>
      </c>
      <c r="T875">
        <f t="shared" si="130"/>
        <v>8</v>
      </c>
      <c r="U875">
        <f t="shared" si="131"/>
        <v>2</v>
      </c>
      <c r="V875" t="str">
        <f t="shared" si="132"/>
        <v>:2O</v>
      </c>
      <c r="W875" t="str">
        <f t="shared" si="133"/>
        <v>36:8:2O</v>
      </c>
      <c r="X875" t="str">
        <f t="shared" si="134"/>
        <v>SHexCer 36:8:2O</v>
      </c>
      <c r="Y875" t="str">
        <f t="shared" si="127"/>
        <v>SHexCer</v>
      </c>
      <c r="Z875" t="s">
        <v>1598</v>
      </c>
      <c r="AA875" t="s">
        <v>3043</v>
      </c>
      <c r="AB875">
        <v>14430731</v>
      </c>
      <c r="AC875">
        <v>12216643</v>
      </c>
      <c r="AD875">
        <v>6722458</v>
      </c>
      <c r="AE875">
        <v>9475688</v>
      </c>
      <c r="AF875">
        <v>13251727</v>
      </c>
      <c r="AG875">
        <v>10640312</v>
      </c>
      <c r="AH875">
        <v>9785295</v>
      </c>
      <c r="AI875">
        <v>13069285</v>
      </c>
      <c r="AJ875">
        <v>10959062</v>
      </c>
      <c r="AK875">
        <v>10681281</v>
      </c>
      <c r="AL875">
        <v>10586345</v>
      </c>
      <c r="AM875">
        <v>7997132</v>
      </c>
    </row>
    <row r="876" spans="1:39" x14ac:dyDescent="0.3">
      <c r="A876" t="s">
        <v>2853</v>
      </c>
      <c r="B876" t="s">
        <v>4605</v>
      </c>
      <c r="C876" t="str">
        <f t="shared" si="128"/>
        <v>SHexCer 34:8:2</v>
      </c>
      <c r="D876" t="str">
        <f t="shared" ref="D876:D925" si="135">_xlfn.TEXTAFTER(C876," ")</f>
        <v>34:8:2</v>
      </c>
      <c r="E876" t="str" cm="1">
        <f t="array" ref="E876">_xlfn.TEXTSPLIT(D876,"_")</f>
        <v>34:8:2</v>
      </c>
      <c r="I876" cm="1">
        <f t="array" ref="I876:K876">IF(ISBLANK(E876), "", VALUE(_xlfn.TEXTSPLIT(E876,":")))</f>
        <v>34</v>
      </c>
      <c r="J876">
        <v>8</v>
      </c>
      <c r="K876">
        <v>2</v>
      </c>
      <c r="L876" t="str" cm="1">
        <f t="array" ref="L876">IF(ISBLANK(F876), "", VALUE(_xlfn.TEXTSPLIT(F876,":")))</f>
        <v/>
      </c>
      <c r="O876" t="str" cm="1">
        <f t="array" ref="O876">IF(ISBLANK(G876), "", VALUE(_xlfn.TEXTSPLIT(G876,":")))</f>
        <v/>
      </c>
      <c r="Q876" t="str" cm="1">
        <f t="array" ref="Q876">IF(ISBLANK(H876), "", VALUE(_xlfn.TEXTSPLIT(H876,":")))</f>
        <v/>
      </c>
      <c r="S876">
        <f t="shared" si="129"/>
        <v>34</v>
      </c>
      <c r="T876">
        <f t="shared" si="130"/>
        <v>8</v>
      </c>
      <c r="U876">
        <f t="shared" si="131"/>
        <v>2</v>
      </c>
      <c r="V876" t="str">
        <f t="shared" si="132"/>
        <v>:2O</v>
      </c>
      <c r="W876" t="str">
        <f t="shared" si="133"/>
        <v>34:8:2O</v>
      </c>
      <c r="X876" t="str">
        <f t="shared" si="134"/>
        <v>SHexCer 34:8:2O</v>
      </c>
      <c r="Y876" t="str">
        <f t="shared" ref="Y876:Y925" si="136">_xlfn.TEXTBEFORE(C876, " ")</f>
        <v>SHexCer</v>
      </c>
      <c r="Z876" t="s">
        <v>1598</v>
      </c>
      <c r="AA876" t="s">
        <v>2854</v>
      </c>
      <c r="AB876">
        <v>3655881</v>
      </c>
      <c r="AC876">
        <v>3210873</v>
      </c>
      <c r="AD876">
        <v>1508250</v>
      </c>
      <c r="AE876">
        <v>2869179</v>
      </c>
      <c r="AF876">
        <v>3936719</v>
      </c>
      <c r="AG876">
        <v>3503351</v>
      </c>
      <c r="AH876">
        <v>3709737</v>
      </c>
      <c r="AI876">
        <v>4398436</v>
      </c>
      <c r="AJ876">
        <v>3944657</v>
      </c>
      <c r="AK876">
        <v>4678738</v>
      </c>
      <c r="AL876">
        <v>4528394</v>
      </c>
      <c r="AM876">
        <v>3678560</v>
      </c>
    </row>
    <row r="877" spans="1:39" x14ac:dyDescent="0.3">
      <c r="A877" t="s">
        <v>2722</v>
      </c>
      <c r="B877" t="s">
        <v>4611</v>
      </c>
      <c r="C877" t="str">
        <f t="shared" si="128"/>
        <v>SHexCer 33:8:2</v>
      </c>
      <c r="D877" t="str">
        <f t="shared" si="135"/>
        <v>33:8:2</v>
      </c>
      <c r="E877" t="str" cm="1">
        <f t="array" ref="E877">_xlfn.TEXTSPLIT(D877,"_")</f>
        <v>33:8:2</v>
      </c>
      <c r="I877" cm="1">
        <f t="array" ref="I877:K877">IF(ISBLANK(E877), "", VALUE(_xlfn.TEXTSPLIT(E877,":")))</f>
        <v>33</v>
      </c>
      <c r="J877">
        <v>8</v>
      </c>
      <c r="K877">
        <v>2</v>
      </c>
      <c r="L877" t="str" cm="1">
        <f t="array" ref="L877">IF(ISBLANK(F877), "", VALUE(_xlfn.TEXTSPLIT(F877,":")))</f>
        <v/>
      </c>
      <c r="O877" t="str" cm="1">
        <f t="array" ref="O877">IF(ISBLANK(G877), "", VALUE(_xlfn.TEXTSPLIT(G877,":")))</f>
        <v/>
      </c>
      <c r="Q877" t="str" cm="1">
        <f t="array" ref="Q877">IF(ISBLANK(H877), "", VALUE(_xlfn.TEXTSPLIT(H877,":")))</f>
        <v/>
      </c>
      <c r="S877">
        <f t="shared" si="129"/>
        <v>33</v>
      </c>
      <c r="T877">
        <f t="shared" si="130"/>
        <v>8</v>
      </c>
      <c r="U877">
        <f t="shared" si="131"/>
        <v>2</v>
      </c>
      <c r="V877" t="str">
        <f t="shared" si="132"/>
        <v>:2O</v>
      </c>
      <c r="W877" t="str">
        <f t="shared" si="133"/>
        <v>33:8:2O</v>
      </c>
      <c r="X877" t="str">
        <f t="shared" si="134"/>
        <v>SHexCer 33:8:2O</v>
      </c>
      <c r="Y877" t="str">
        <f t="shared" si="136"/>
        <v>SHexCer</v>
      </c>
      <c r="Z877" t="s">
        <v>1598</v>
      </c>
      <c r="AA877" t="s">
        <v>2723</v>
      </c>
      <c r="AB877">
        <v>908153</v>
      </c>
      <c r="AC877">
        <v>845208</v>
      </c>
      <c r="AD877">
        <v>449342</v>
      </c>
      <c r="AE877">
        <v>815648</v>
      </c>
      <c r="AF877">
        <v>1160100</v>
      </c>
      <c r="AG877">
        <v>998261</v>
      </c>
      <c r="AH877">
        <v>1220260</v>
      </c>
      <c r="AI877">
        <v>1380411</v>
      </c>
      <c r="AJ877">
        <v>1264566</v>
      </c>
      <c r="AK877">
        <v>1631711</v>
      </c>
      <c r="AL877">
        <v>1681256</v>
      </c>
      <c r="AM877">
        <v>1318466</v>
      </c>
    </row>
    <row r="878" spans="1:39" x14ac:dyDescent="0.3">
      <c r="A878" t="s">
        <v>3126</v>
      </c>
      <c r="B878" t="s">
        <v>4612</v>
      </c>
      <c r="C878" t="str">
        <f t="shared" si="128"/>
        <v>SHexCer 37:9:2</v>
      </c>
      <c r="D878" t="str">
        <f t="shared" si="135"/>
        <v>37:9:2</v>
      </c>
      <c r="E878" t="str" cm="1">
        <f t="array" ref="E878">_xlfn.TEXTSPLIT(D878,"_")</f>
        <v>37:9:2</v>
      </c>
      <c r="I878" cm="1">
        <f t="array" ref="I878:K878">IF(ISBLANK(E878), "", VALUE(_xlfn.TEXTSPLIT(E878,":")))</f>
        <v>37</v>
      </c>
      <c r="J878">
        <v>9</v>
      </c>
      <c r="K878">
        <v>2</v>
      </c>
      <c r="L878" t="str" cm="1">
        <f t="array" ref="L878">IF(ISBLANK(F878), "", VALUE(_xlfn.TEXTSPLIT(F878,":")))</f>
        <v/>
      </c>
      <c r="O878" t="str" cm="1">
        <f t="array" ref="O878">IF(ISBLANK(G878), "", VALUE(_xlfn.TEXTSPLIT(G878,":")))</f>
        <v/>
      </c>
      <c r="Q878" t="str" cm="1">
        <f t="array" ref="Q878">IF(ISBLANK(H878), "", VALUE(_xlfn.TEXTSPLIT(H878,":")))</f>
        <v/>
      </c>
      <c r="S878">
        <f t="shared" si="129"/>
        <v>37</v>
      </c>
      <c r="T878">
        <f t="shared" si="130"/>
        <v>9</v>
      </c>
      <c r="U878">
        <f t="shared" si="131"/>
        <v>2</v>
      </c>
      <c r="V878" t="str">
        <f t="shared" si="132"/>
        <v>:2O</v>
      </c>
      <c r="W878" t="str">
        <f t="shared" si="133"/>
        <v>37:9:2O</v>
      </c>
      <c r="X878" t="str">
        <f t="shared" si="134"/>
        <v>SHexCer 37:9:2O</v>
      </c>
      <c r="Y878" t="str">
        <f t="shared" si="136"/>
        <v>SHexCer</v>
      </c>
      <c r="Z878" t="s">
        <v>1598</v>
      </c>
      <c r="AA878" t="s">
        <v>3127</v>
      </c>
      <c r="AB878">
        <v>1817726</v>
      </c>
      <c r="AC878">
        <v>1760657</v>
      </c>
      <c r="AD878">
        <v>919186</v>
      </c>
      <c r="AE878">
        <v>1143315</v>
      </c>
      <c r="AF878">
        <v>1805163</v>
      </c>
      <c r="AG878">
        <v>1685183</v>
      </c>
      <c r="AH878">
        <v>1176070</v>
      </c>
      <c r="AI878">
        <v>1476260</v>
      </c>
      <c r="AJ878">
        <v>1306318</v>
      </c>
      <c r="AK878">
        <v>1343632</v>
      </c>
      <c r="AL878">
        <v>1288203</v>
      </c>
      <c r="AM878">
        <v>1097640</v>
      </c>
    </row>
    <row r="879" spans="1:39" x14ac:dyDescent="0.3">
      <c r="A879" t="s">
        <v>1966</v>
      </c>
      <c r="B879" t="s">
        <v>4613</v>
      </c>
      <c r="C879" t="str">
        <f t="shared" si="128"/>
        <v>SHexCer 28:2:2</v>
      </c>
      <c r="D879" t="str">
        <f t="shared" si="135"/>
        <v>28:2:2</v>
      </c>
      <c r="E879" t="str" cm="1">
        <f t="array" ref="E879">_xlfn.TEXTSPLIT(D879,"_")</f>
        <v>28:2:2</v>
      </c>
      <c r="I879" cm="1">
        <f t="array" ref="I879:K879">IF(ISBLANK(E879), "", VALUE(_xlfn.TEXTSPLIT(E879,":")))</f>
        <v>28</v>
      </c>
      <c r="J879">
        <v>2</v>
      </c>
      <c r="K879">
        <v>2</v>
      </c>
      <c r="L879" t="str" cm="1">
        <f t="array" ref="L879">IF(ISBLANK(F879), "", VALUE(_xlfn.TEXTSPLIT(F879,":")))</f>
        <v/>
      </c>
      <c r="O879" t="str" cm="1">
        <f t="array" ref="O879">IF(ISBLANK(G879), "", VALUE(_xlfn.TEXTSPLIT(G879,":")))</f>
        <v/>
      </c>
      <c r="Q879" t="str" cm="1">
        <f t="array" ref="Q879">IF(ISBLANK(H879), "", VALUE(_xlfn.TEXTSPLIT(H879,":")))</f>
        <v/>
      </c>
      <c r="S879">
        <f t="shared" si="129"/>
        <v>28</v>
      </c>
      <c r="T879">
        <f t="shared" si="130"/>
        <v>2</v>
      </c>
      <c r="U879">
        <f t="shared" si="131"/>
        <v>2</v>
      </c>
      <c r="V879" t="str">
        <f t="shared" si="132"/>
        <v>:2O</v>
      </c>
      <c r="W879" t="str">
        <f t="shared" si="133"/>
        <v>28:2:2O</v>
      </c>
      <c r="X879" t="str">
        <f t="shared" si="134"/>
        <v>SHexCer 28:2:2O</v>
      </c>
      <c r="Y879" t="str">
        <f t="shared" si="136"/>
        <v>SHexCer</v>
      </c>
      <c r="Z879" t="s">
        <v>1598</v>
      </c>
      <c r="AA879" t="s">
        <v>1967</v>
      </c>
      <c r="AB879">
        <v>1277151</v>
      </c>
      <c r="AC879">
        <v>1354980</v>
      </c>
      <c r="AD879">
        <v>1408901</v>
      </c>
      <c r="AE879">
        <v>1551091</v>
      </c>
      <c r="AF879">
        <v>1405420</v>
      </c>
      <c r="AG879">
        <v>1562090</v>
      </c>
      <c r="AH879">
        <v>1524321</v>
      </c>
      <c r="AI879">
        <v>1533327</v>
      </c>
      <c r="AJ879">
        <v>1588991</v>
      </c>
      <c r="AK879">
        <v>1693260</v>
      </c>
      <c r="AL879">
        <v>1719498</v>
      </c>
      <c r="AM879">
        <v>1723752</v>
      </c>
    </row>
    <row r="880" spans="1:39" x14ac:dyDescent="0.3">
      <c r="A880" t="s">
        <v>1830</v>
      </c>
      <c r="B880" t="s">
        <v>4614</v>
      </c>
      <c r="C880" t="str">
        <f t="shared" si="128"/>
        <v>SHexCer 27:0:2</v>
      </c>
      <c r="D880" t="str">
        <f t="shared" si="135"/>
        <v>27:0:2</v>
      </c>
      <c r="E880" t="str" cm="1">
        <f t="array" ref="E880">_xlfn.TEXTSPLIT(D880,"_")</f>
        <v>27:0:2</v>
      </c>
      <c r="I880" cm="1">
        <f t="array" ref="I880:K880">IF(ISBLANK(E880), "", VALUE(_xlfn.TEXTSPLIT(E880,":")))</f>
        <v>27</v>
      </c>
      <c r="J880">
        <v>0</v>
      </c>
      <c r="K880">
        <v>2</v>
      </c>
      <c r="L880" t="str" cm="1">
        <f t="array" ref="L880">IF(ISBLANK(F880), "", VALUE(_xlfn.TEXTSPLIT(F880,":")))</f>
        <v/>
      </c>
      <c r="O880" t="str" cm="1">
        <f t="array" ref="O880">IF(ISBLANK(G880), "", VALUE(_xlfn.TEXTSPLIT(G880,":")))</f>
        <v/>
      </c>
      <c r="Q880" t="str" cm="1">
        <f t="array" ref="Q880">IF(ISBLANK(H880), "", VALUE(_xlfn.TEXTSPLIT(H880,":")))</f>
        <v/>
      </c>
      <c r="S880">
        <f t="shared" si="129"/>
        <v>27</v>
      </c>
      <c r="T880">
        <f t="shared" si="130"/>
        <v>0</v>
      </c>
      <c r="U880">
        <f t="shared" si="131"/>
        <v>2</v>
      </c>
      <c r="V880" t="str">
        <f t="shared" si="132"/>
        <v>:2O</v>
      </c>
      <c r="W880" t="str">
        <f t="shared" si="133"/>
        <v>27:0:2O</v>
      </c>
      <c r="X880" t="str">
        <f t="shared" si="134"/>
        <v>SHexCer 27:0:2O</v>
      </c>
      <c r="Y880" t="str">
        <f t="shared" si="136"/>
        <v>SHexCer</v>
      </c>
      <c r="Z880" t="s">
        <v>1598</v>
      </c>
      <c r="AA880" t="s">
        <v>1831</v>
      </c>
      <c r="AB880">
        <v>343665</v>
      </c>
      <c r="AC880">
        <v>299987</v>
      </c>
      <c r="AD880">
        <v>83614</v>
      </c>
      <c r="AE880">
        <v>298236</v>
      </c>
      <c r="AF880">
        <v>405581</v>
      </c>
      <c r="AG880">
        <v>402216</v>
      </c>
      <c r="AH880">
        <v>336507</v>
      </c>
      <c r="AI880">
        <v>483710</v>
      </c>
      <c r="AJ880">
        <v>402982</v>
      </c>
      <c r="AK880">
        <v>481667</v>
      </c>
      <c r="AL880">
        <v>615707</v>
      </c>
      <c r="AM880">
        <v>340676</v>
      </c>
    </row>
    <row r="881" spans="1:39" x14ac:dyDescent="0.3">
      <c r="A881" t="s">
        <v>3260</v>
      </c>
      <c r="B881" t="s">
        <v>4615</v>
      </c>
      <c r="C881" t="str">
        <f t="shared" si="128"/>
        <v>SHexCer 38:8:2</v>
      </c>
      <c r="D881" t="str">
        <f t="shared" si="135"/>
        <v>38:8:2</v>
      </c>
      <c r="E881" t="str" cm="1">
        <f t="array" ref="E881">_xlfn.TEXTSPLIT(D881,"_")</f>
        <v>38:8:2</v>
      </c>
      <c r="I881" cm="1">
        <f t="array" ref="I881:K881">IF(ISBLANK(E881), "", VALUE(_xlfn.TEXTSPLIT(E881,":")))</f>
        <v>38</v>
      </c>
      <c r="J881">
        <v>8</v>
      </c>
      <c r="K881">
        <v>2</v>
      </c>
      <c r="L881" t="str" cm="1">
        <f t="array" ref="L881">IF(ISBLANK(F881), "", VALUE(_xlfn.TEXTSPLIT(F881,":")))</f>
        <v/>
      </c>
      <c r="O881" t="str" cm="1">
        <f t="array" ref="O881">IF(ISBLANK(G881), "", VALUE(_xlfn.TEXTSPLIT(G881,":")))</f>
        <v/>
      </c>
      <c r="Q881" t="str" cm="1">
        <f t="array" ref="Q881">IF(ISBLANK(H881), "", VALUE(_xlfn.TEXTSPLIT(H881,":")))</f>
        <v/>
      </c>
      <c r="S881">
        <f t="shared" si="129"/>
        <v>38</v>
      </c>
      <c r="T881">
        <f t="shared" si="130"/>
        <v>8</v>
      </c>
      <c r="U881">
        <f t="shared" si="131"/>
        <v>2</v>
      </c>
      <c r="V881" t="str">
        <f t="shared" si="132"/>
        <v>:2O</v>
      </c>
      <c r="W881" t="str">
        <f t="shared" si="133"/>
        <v>38:8:2O</v>
      </c>
      <c r="X881" t="str">
        <f t="shared" si="134"/>
        <v>SHexCer 38:8:2O</v>
      </c>
      <c r="Y881" t="str">
        <f t="shared" si="136"/>
        <v>SHexCer</v>
      </c>
      <c r="Z881" t="s">
        <v>1598</v>
      </c>
      <c r="AA881" t="s">
        <v>3261</v>
      </c>
      <c r="AB881">
        <v>968803</v>
      </c>
      <c r="AC881">
        <v>1021205</v>
      </c>
      <c r="AD881">
        <v>619444</v>
      </c>
      <c r="AE881">
        <v>358377</v>
      </c>
      <c r="AF881">
        <v>670295</v>
      </c>
      <c r="AG881">
        <v>482711</v>
      </c>
      <c r="AH881">
        <v>406655</v>
      </c>
      <c r="AI881">
        <v>783634</v>
      </c>
      <c r="AJ881">
        <v>387384</v>
      </c>
      <c r="AK881">
        <v>313266</v>
      </c>
      <c r="AL881">
        <v>322986</v>
      </c>
      <c r="AM881">
        <v>218455</v>
      </c>
    </row>
    <row r="882" spans="1:39" x14ac:dyDescent="0.3">
      <c r="A882" t="s">
        <v>2699</v>
      </c>
      <c r="B882" t="s">
        <v>4616</v>
      </c>
      <c r="C882" t="str">
        <f t="shared" si="128"/>
        <v>SHexCer 32:2:2</v>
      </c>
      <c r="D882" t="str">
        <f t="shared" si="135"/>
        <v>32:2:2</v>
      </c>
      <c r="E882" t="str" cm="1">
        <f t="array" ref="E882">_xlfn.TEXTSPLIT(D882,"_")</f>
        <v>32:2:2</v>
      </c>
      <c r="I882" cm="1">
        <f t="array" ref="I882:K882">IF(ISBLANK(E882), "", VALUE(_xlfn.TEXTSPLIT(E882,":")))</f>
        <v>32</v>
      </c>
      <c r="J882">
        <v>2</v>
      </c>
      <c r="K882">
        <v>2</v>
      </c>
      <c r="L882" t="str" cm="1">
        <f t="array" ref="L882">IF(ISBLANK(F882), "", VALUE(_xlfn.TEXTSPLIT(F882,":")))</f>
        <v/>
      </c>
      <c r="O882" t="str" cm="1">
        <f t="array" ref="O882">IF(ISBLANK(G882), "", VALUE(_xlfn.TEXTSPLIT(G882,":")))</f>
        <v/>
      </c>
      <c r="Q882" t="str" cm="1">
        <f t="array" ref="Q882">IF(ISBLANK(H882), "", VALUE(_xlfn.TEXTSPLIT(H882,":")))</f>
        <v/>
      </c>
      <c r="S882">
        <f t="shared" si="129"/>
        <v>32</v>
      </c>
      <c r="T882">
        <f t="shared" si="130"/>
        <v>2</v>
      </c>
      <c r="U882">
        <f t="shared" si="131"/>
        <v>2</v>
      </c>
      <c r="V882" t="str">
        <f t="shared" si="132"/>
        <v>:2O</v>
      </c>
      <c r="W882" t="str">
        <f t="shared" si="133"/>
        <v>32:2:2O</v>
      </c>
      <c r="X882" t="str">
        <f t="shared" si="134"/>
        <v>SHexCer 32:2:2O</v>
      </c>
      <c r="Y882" t="str">
        <f t="shared" si="136"/>
        <v>SHexCer</v>
      </c>
      <c r="Z882" t="s">
        <v>1598</v>
      </c>
      <c r="AA882" t="s">
        <v>2700</v>
      </c>
      <c r="AB882">
        <v>456143</v>
      </c>
      <c r="AC882">
        <v>674856</v>
      </c>
      <c r="AD882">
        <v>775543</v>
      </c>
      <c r="AE882">
        <v>265506</v>
      </c>
      <c r="AF882">
        <v>277101</v>
      </c>
      <c r="AG882">
        <v>212688</v>
      </c>
      <c r="AH882">
        <v>211920</v>
      </c>
      <c r="AI882">
        <v>373043</v>
      </c>
      <c r="AJ882">
        <v>177446</v>
      </c>
      <c r="AK882">
        <v>81757</v>
      </c>
      <c r="AL882">
        <v>182751</v>
      </c>
      <c r="AM882">
        <v>176585</v>
      </c>
    </row>
    <row r="883" spans="1:39" x14ac:dyDescent="0.3">
      <c r="A883" t="s">
        <v>2024</v>
      </c>
      <c r="B883" t="s">
        <v>4617</v>
      </c>
      <c r="C883" t="str">
        <f t="shared" si="128"/>
        <v>SHexCer 28:1:2</v>
      </c>
      <c r="D883" t="str">
        <f t="shared" si="135"/>
        <v>28:1:2</v>
      </c>
      <c r="E883" t="str" cm="1">
        <f t="array" ref="E883">_xlfn.TEXTSPLIT(D883,"_")</f>
        <v>28:1:2</v>
      </c>
      <c r="I883" cm="1">
        <f t="array" ref="I883:K883">IF(ISBLANK(E883), "", VALUE(_xlfn.TEXTSPLIT(E883,":")))</f>
        <v>28</v>
      </c>
      <c r="J883">
        <v>1</v>
      </c>
      <c r="K883">
        <v>2</v>
      </c>
      <c r="L883" t="str" cm="1">
        <f t="array" ref="L883">IF(ISBLANK(F883), "", VALUE(_xlfn.TEXTSPLIT(F883,":")))</f>
        <v/>
      </c>
      <c r="O883" t="str" cm="1">
        <f t="array" ref="O883">IF(ISBLANK(G883), "", VALUE(_xlfn.TEXTSPLIT(G883,":")))</f>
        <v/>
      </c>
      <c r="Q883" t="str" cm="1">
        <f t="array" ref="Q883">IF(ISBLANK(H883), "", VALUE(_xlfn.TEXTSPLIT(H883,":")))</f>
        <v/>
      </c>
      <c r="S883">
        <f t="shared" si="129"/>
        <v>28</v>
      </c>
      <c r="T883">
        <f t="shared" si="130"/>
        <v>1</v>
      </c>
      <c r="U883">
        <f t="shared" si="131"/>
        <v>2</v>
      </c>
      <c r="V883" t="str">
        <f t="shared" si="132"/>
        <v>:2O</v>
      </c>
      <c r="W883" t="str">
        <f t="shared" si="133"/>
        <v>28:1:2O</v>
      </c>
      <c r="X883" t="str">
        <f t="shared" si="134"/>
        <v>SHexCer 28:1:2O</v>
      </c>
      <c r="Y883" t="str">
        <f t="shared" si="136"/>
        <v>SHexCer</v>
      </c>
      <c r="Z883" t="s">
        <v>1598</v>
      </c>
      <c r="AA883" t="s">
        <v>2025</v>
      </c>
      <c r="AB883">
        <v>204726</v>
      </c>
      <c r="AC883">
        <v>219921</v>
      </c>
      <c r="AD883">
        <v>282927</v>
      </c>
      <c r="AE883">
        <v>119042</v>
      </c>
      <c r="AF883">
        <v>129771</v>
      </c>
      <c r="AG883">
        <v>250581</v>
      </c>
      <c r="AH883">
        <v>31347</v>
      </c>
      <c r="AI883">
        <v>136897</v>
      </c>
      <c r="AJ883">
        <v>33138</v>
      </c>
      <c r="AK883">
        <v>90706</v>
      </c>
      <c r="AL883">
        <v>26270</v>
      </c>
      <c r="AM883">
        <v>182400</v>
      </c>
    </row>
    <row r="884" spans="1:39" x14ac:dyDescent="0.3">
      <c r="A884" t="s">
        <v>2540</v>
      </c>
      <c r="B884" t="s">
        <v>4608</v>
      </c>
      <c r="C884" t="str">
        <f t="shared" si="128"/>
        <v>SHexCer 31:2:2</v>
      </c>
      <c r="D884" t="str">
        <f t="shared" si="135"/>
        <v>31:2:2</v>
      </c>
      <c r="E884" t="str" cm="1">
        <f t="array" ref="E884">_xlfn.TEXTSPLIT(D884,"_")</f>
        <v>31:2:2</v>
      </c>
      <c r="I884" cm="1">
        <f t="array" ref="I884:K884">IF(ISBLANK(E884), "", VALUE(_xlfn.TEXTSPLIT(E884,":")))</f>
        <v>31</v>
      </c>
      <c r="J884">
        <v>2</v>
      </c>
      <c r="K884">
        <v>2</v>
      </c>
      <c r="L884" t="str" cm="1">
        <f t="array" ref="L884">IF(ISBLANK(F884), "", VALUE(_xlfn.TEXTSPLIT(F884,":")))</f>
        <v/>
      </c>
      <c r="O884" t="str" cm="1">
        <f t="array" ref="O884">IF(ISBLANK(G884), "", VALUE(_xlfn.TEXTSPLIT(G884,":")))</f>
        <v/>
      </c>
      <c r="Q884" t="str" cm="1">
        <f t="array" ref="Q884">IF(ISBLANK(H884), "", VALUE(_xlfn.TEXTSPLIT(H884,":")))</f>
        <v/>
      </c>
      <c r="S884">
        <f t="shared" si="129"/>
        <v>31</v>
      </c>
      <c r="T884">
        <f t="shared" si="130"/>
        <v>2</v>
      </c>
      <c r="U884">
        <f t="shared" si="131"/>
        <v>2</v>
      </c>
      <c r="V884" t="str">
        <f t="shared" si="132"/>
        <v>:2O</v>
      </c>
      <c r="W884" t="str">
        <f t="shared" si="133"/>
        <v>31:2:2O</v>
      </c>
      <c r="X884" t="str">
        <f t="shared" si="134"/>
        <v>SHexCer 31:2:2O</v>
      </c>
      <c r="Y884" t="str">
        <f t="shared" si="136"/>
        <v>SHexCer</v>
      </c>
      <c r="Z884" t="s">
        <v>1598</v>
      </c>
      <c r="AA884" t="s">
        <v>2541</v>
      </c>
      <c r="AB884">
        <v>190812</v>
      </c>
      <c r="AC884">
        <v>276010</v>
      </c>
      <c r="AD884">
        <v>314687</v>
      </c>
      <c r="AE884">
        <v>231704</v>
      </c>
      <c r="AF884">
        <v>266152</v>
      </c>
      <c r="AG884">
        <v>232745</v>
      </c>
      <c r="AH884">
        <v>209232</v>
      </c>
      <c r="AI884">
        <v>218141</v>
      </c>
      <c r="AJ884">
        <v>189452</v>
      </c>
      <c r="AK884">
        <v>216247</v>
      </c>
      <c r="AL884">
        <v>241842</v>
      </c>
      <c r="AM884">
        <v>223564</v>
      </c>
    </row>
    <row r="885" spans="1:39" x14ac:dyDescent="0.3">
      <c r="A885" t="s">
        <v>3126</v>
      </c>
      <c r="B885" t="s">
        <v>4612</v>
      </c>
      <c r="C885" t="str">
        <f t="shared" si="128"/>
        <v>SHexCer 37:9:2</v>
      </c>
      <c r="D885" t="str">
        <f t="shared" si="135"/>
        <v>37:9:2</v>
      </c>
      <c r="E885" t="str" cm="1">
        <f t="array" ref="E885">_xlfn.TEXTSPLIT(D885,"_")</f>
        <v>37:9:2</v>
      </c>
      <c r="I885" cm="1">
        <f t="array" ref="I885:K885">IF(ISBLANK(E885), "", VALUE(_xlfn.TEXTSPLIT(E885,":")))</f>
        <v>37</v>
      </c>
      <c r="J885">
        <v>9</v>
      </c>
      <c r="K885">
        <v>2</v>
      </c>
      <c r="L885" t="str" cm="1">
        <f t="array" ref="L885">IF(ISBLANK(F885), "", VALUE(_xlfn.TEXTSPLIT(F885,":")))</f>
        <v/>
      </c>
      <c r="O885" t="str" cm="1">
        <f t="array" ref="O885">IF(ISBLANK(G885), "", VALUE(_xlfn.TEXTSPLIT(G885,":")))</f>
        <v/>
      </c>
      <c r="Q885" t="str" cm="1">
        <f t="array" ref="Q885">IF(ISBLANK(H885), "", VALUE(_xlfn.TEXTSPLIT(H885,":")))</f>
        <v/>
      </c>
      <c r="S885">
        <f t="shared" si="129"/>
        <v>37</v>
      </c>
      <c r="T885">
        <f t="shared" si="130"/>
        <v>9</v>
      </c>
      <c r="U885">
        <f t="shared" si="131"/>
        <v>2</v>
      </c>
      <c r="V885" t="str">
        <f t="shared" si="132"/>
        <v>:2O</v>
      </c>
      <c r="W885" t="str">
        <f t="shared" si="133"/>
        <v>37:9:2O</v>
      </c>
      <c r="X885" t="str">
        <f t="shared" si="134"/>
        <v>SHexCer 37:9:2O</v>
      </c>
      <c r="Y885" t="str">
        <f t="shared" si="136"/>
        <v>SHexCer</v>
      </c>
      <c r="Z885" t="s">
        <v>1598</v>
      </c>
      <c r="AA885" t="s">
        <v>3127</v>
      </c>
      <c r="AB885">
        <v>214587</v>
      </c>
      <c r="AC885">
        <v>438598</v>
      </c>
      <c r="AD885">
        <v>545074</v>
      </c>
      <c r="AE885">
        <v>389096</v>
      </c>
      <c r="AF885">
        <v>101785</v>
      </c>
      <c r="AG885">
        <v>174962</v>
      </c>
      <c r="AH885">
        <v>275597</v>
      </c>
      <c r="AI885">
        <v>172942</v>
      </c>
      <c r="AJ885">
        <v>372515</v>
      </c>
      <c r="AK885">
        <v>295211</v>
      </c>
      <c r="AL885">
        <v>281390</v>
      </c>
      <c r="AM885">
        <v>226231</v>
      </c>
    </row>
    <row r="886" spans="1:39" x14ac:dyDescent="0.3">
      <c r="A886" t="s">
        <v>3260</v>
      </c>
      <c r="B886" t="s">
        <v>4615</v>
      </c>
      <c r="C886" t="str">
        <f t="shared" si="128"/>
        <v>SHexCer 38:8:2</v>
      </c>
      <c r="D886" t="str">
        <f t="shared" si="135"/>
        <v>38:8:2</v>
      </c>
      <c r="E886" t="str" cm="1">
        <f t="array" ref="E886">_xlfn.TEXTSPLIT(D886,"_")</f>
        <v>38:8:2</v>
      </c>
      <c r="I886" cm="1">
        <f t="array" ref="I886:K886">IF(ISBLANK(E886), "", VALUE(_xlfn.TEXTSPLIT(E886,":")))</f>
        <v>38</v>
      </c>
      <c r="J886">
        <v>8</v>
      </c>
      <c r="K886">
        <v>2</v>
      </c>
      <c r="L886" t="str" cm="1">
        <f t="array" ref="L886">IF(ISBLANK(F886), "", VALUE(_xlfn.TEXTSPLIT(F886,":")))</f>
        <v/>
      </c>
      <c r="O886" t="str" cm="1">
        <f t="array" ref="O886">IF(ISBLANK(G886), "", VALUE(_xlfn.TEXTSPLIT(G886,":")))</f>
        <v/>
      </c>
      <c r="Q886" t="str" cm="1">
        <f t="array" ref="Q886">IF(ISBLANK(H886), "", VALUE(_xlfn.TEXTSPLIT(H886,":")))</f>
        <v/>
      </c>
      <c r="S886">
        <f t="shared" si="129"/>
        <v>38</v>
      </c>
      <c r="T886">
        <f t="shared" si="130"/>
        <v>8</v>
      </c>
      <c r="U886">
        <f t="shared" si="131"/>
        <v>2</v>
      </c>
      <c r="V886" t="str">
        <f t="shared" si="132"/>
        <v>:2O</v>
      </c>
      <c r="W886" t="str">
        <f t="shared" si="133"/>
        <v>38:8:2O</v>
      </c>
      <c r="X886" t="str">
        <f t="shared" si="134"/>
        <v>SHexCer 38:8:2O</v>
      </c>
      <c r="Y886" t="str">
        <f t="shared" si="136"/>
        <v>SHexCer</v>
      </c>
      <c r="Z886" t="s">
        <v>1598</v>
      </c>
      <c r="AA886" t="s">
        <v>3261</v>
      </c>
      <c r="AB886">
        <v>438422</v>
      </c>
      <c r="AC886">
        <v>392838</v>
      </c>
      <c r="AD886">
        <v>199699</v>
      </c>
      <c r="AE886">
        <v>211610</v>
      </c>
      <c r="AF886">
        <v>331011</v>
      </c>
      <c r="AG886">
        <v>237525</v>
      </c>
      <c r="AH886">
        <v>245179</v>
      </c>
      <c r="AI886">
        <v>433137</v>
      </c>
      <c r="AJ886">
        <v>283362</v>
      </c>
      <c r="AK886">
        <v>245122</v>
      </c>
      <c r="AL886">
        <v>237263</v>
      </c>
      <c r="AM886">
        <v>167507</v>
      </c>
    </row>
    <row r="887" spans="1:39" x14ac:dyDescent="0.3">
      <c r="A887" t="s">
        <v>1637</v>
      </c>
      <c r="B887" t="s">
        <v>4618</v>
      </c>
      <c r="C887" t="str">
        <f t="shared" si="128"/>
        <v>SHexCer 26:0:2</v>
      </c>
      <c r="D887" t="str">
        <f t="shared" si="135"/>
        <v>26:0:2</v>
      </c>
      <c r="E887" t="str" cm="1">
        <f t="array" ref="E887">_xlfn.TEXTSPLIT(D887,"_")</f>
        <v>26:0:2</v>
      </c>
      <c r="I887" cm="1">
        <f t="array" ref="I887:K887">IF(ISBLANK(E887), "", VALUE(_xlfn.TEXTSPLIT(E887,":")))</f>
        <v>26</v>
      </c>
      <c r="J887">
        <v>0</v>
      </c>
      <c r="K887">
        <v>2</v>
      </c>
      <c r="L887" t="str" cm="1">
        <f t="array" ref="L887">IF(ISBLANK(F887), "", VALUE(_xlfn.TEXTSPLIT(F887,":")))</f>
        <v/>
      </c>
      <c r="O887" t="str" cm="1">
        <f t="array" ref="O887">IF(ISBLANK(G887), "", VALUE(_xlfn.TEXTSPLIT(G887,":")))</f>
        <v/>
      </c>
      <c r="Q887" t="str" cm="1">
        <f t="array" ref="Q887">IF(ISBLANK(H887), "", VALUE(_xlfn.TEXTSPLIT(H887,":")))</f>
        <v/>
      </c>
      <c r="S887">
        <f t="shared" si="129"/>
        <v>26</v>
      </c>
      <c r="T887">
        <f t="shared" si="130"/>
        <v>0</v>
      </c>
      <c r="U887">
        <f t="shared" si="131"/>
        <v>2</v>
      </c>
      <c r="V887" t="str">
        <f t="shared" si="132"/>
        <v>:2O</v>
      </c>
      <c r="W887" t="str">
        <f t="shared" si="133"/>
        <v>26:0:2O</v>
      </c>
      <c r="X887" t="str">
        <f t="shared" si="134"/>
        <v>SHexCer 26:0:2O</v>
      </c>
      <c r="Y887" t="str">
        <f t="shared" si="136"/>
        <v>SHexCer</v>
      </c>
      <c r="Z887" t="s">
        <v>1598</v>
      </c>
      <c r="AA887" t="s">
        <v>1638</v>
      </c>
      <c r="AB887">
        <v>350681</v>
      </c>
      <c r="AC887">
        <v>285108</v>
      </c>
      <c r="AD887">
        <v>82234</v>
      </c>
      <c r="AE887">
        <v>107431</v>
      </c>
      <c r="AF887">
        <v>286045</v>
      </c>
      <c r="AG887">
        <v>110153</v>
      </c>
      <c r="AH887">
        <v>267000</v>
      </c>
      <c r="AI887">
        <v>378151</v>
      </c>
      <c r="AJ887">
        <v>195625</v>
      </c>
      <c r="AK887">
        <v>200438</v>
      </c>
      <c r="AL887">
        <v>234675</v>
      </c>
      <c r="AM887">
        <v>143260</v>
      </c>
    </row>
    <row r="888" spans="1:39" x14ac:dyDescent="0.3">
      <c r="A888" t="s">
        <v>1596</v>
      </c>
      <c r="B888" t="s">
        <v>4619</v>
      </c>
      <c r="C888" t="str">
        <f t="shared" si="128"/>
        <v>SHexCer 26:2:2</v>
      </c>
      <c r="D888" t="str">
        <f t="shared" si="135"/>
        <v>26:2:2</v>
      </c>
      <c r="E888" t="str" cm="1">
        <f t="array" ref="E888">_xlfn.TEXTSPLIT(D888,"_")</f>
        <v>26:2:2</v>
      </c>
      <c r="I888" cm="1">
        <f t="array" ref="I888:K888">IF(ISBLANK(E888), "", VALUE(_xlfn.TEXTSPLIT(E888,":")))</f>
        <v>26</v>
      </c>
      <c r="J888">
        <v>2</v>
      </c>
      <c r="K888">
        <v>2</v>
      </c>
      <c r="L888" t="str" cm="1">
        <f t="array" ref="L888">IF(ISBLANK(F888), "", VALUE(_xlfn.TEXTSPLIT(F888,":")))</f>
        <v/>
      </c>
      <c r="O888" t="str" cm="1">
        <f t="array" ref="O888">IF(ISBLANK(G888), "", VALUE(_xlfn.TEXTSPLIT(G888,":")))</f>
        <v/>
      </c>
      <c r="Q888" t="str" cm="1">
        <f t="array" ref="Q888">IF(ISBLANK(H888), "", VALUE(_xlfn.TEXTSPLIT(H888,":")))</f>
        <v/>
      </c>
      <c r="S888">
        <f t="shared" si="129"/>
        <v>26</v>
      </c>
      <c r="T888">
        <f t="shared" si="130"/>
        <v>2</v>
      </c>
      <c r="U888">
        <f t="shared" si="131"/>
        <v>2</v>
      </c>
      <c r="V888" t="str">
        <f t="shared" si="132"/>
        <v>:2O</v>
      </c>
      <c r="W888" t="str">
        <f t="shared" si="133"/>
        <v>26:2:2O</v>
      </c>
      <c r="X888" t="str">
        <f t="shared" si="134"/>
        <v>SHexCer 26:2:2O</v>
      </c>
      <c r="Y888" t="str">
        <f t="shared" si="136"/>
        <v>SHexCer</v>
      </c>
      <c r="Z888" t="s">
        <v>1598</v>
      </c>
      <c r="AA888" t="s">
        <v>1597</v>
      </c>
      <c r="AB888">
        <v>80537</v>
      </c>
      <c r="AC888">
        <v>74617</v>
      </c>
      <c r="AD888">
        <v>147875</v>
      </c>
      <c r="AE888">
        <v>135029</v>
      </c>
      <c r="AF888">
        <v>98021</v>
      </c>
      <c r="AG888">
        <v>69233</v>
      </c>
      <c r="AH888">
        <v>126940</v>
      </c>
      <c r="AI888">
        <v>137757</v>
      </c>
      <c r="AJ888">
        <v>184263</v>
      </c>
      <c r="AK888">
        <v>138088</v>
      </c>
      <c r="AL888">
        <v>198950</v>
      </c>
      <c r="AM888">
        <v>202051</v>
      </c>
    </row>
    <row r="889" spans="1:39" x14ac:dyDescent="0.3">
      <c r="A889" t="s">
        <v>1830</v>
      </c>
      <c r="B889" t="s">
        <v>4614</v>
      </c>
      <c r="C889" t="str">
        <f t="shared" si="128"/>
        <v>SHexCer 27:0:2</v>
      </c>
      <c r="D889" t="str">
        <f t="shared" si="135"/>
        <v>27:0:2</v>
      </c>
      <c r="E889" t="str" cm="1">
        <f t="array" ref="E889">_xlfn.TEXTSPLIT(D889,"_")</f>
        <v>27:0:2</v>
      </c>
      <c r="I889" cm="1">
        <f t="array" ref="I889:K889">IF(ISBLANK(E889), "", VALUE(_xlfn.TEXTSPLIT(E889,":")))</f>
        <v>27</v>
      </c>
      <c r="J889">
        <v>0</v>
      </c>
      <c r="K889">
        <v>2</v>
      </c>
      <c r="L889" t="str" cm="1">
        <f t="array" ref="L889">IF(ISBLANK(F889), "", VALUE(_xlfn.TEXTSPLIT(F889,":")))</f>
        <v/>
      </c>
      <c r="O889" t="str" cm="1">
        <f t="array" ref="O889">IF(ISBLANK(G889), "", VALUE(_xlfn.TEXTSPLIT(G889,":")))</f>
        <v/>
      </c>
      <c r="Q889" t="str" cm="1">
        <f t="array" ref="Q889">IF(ISBLANK(H889), "", VALUE(_xlfn.TEXTSPLIT(H889,":")))</f>
        <v/>
      </c>
      <c r="S889">
        <f t="shared" si="129"/>
        <v>27</v>
      </c>
      <c r="T889">
        <f t="shared" si="130"/>
        <v>0</v>
      </c>
      <c r="U889">
        <f t="shared" si="131"/>
        <v>2</v>
      </c>
      <c r="V889" t="str">
        <f t="shared" si="132"/>
        <v>:2O</v>
      </c>
      <c r="W889" t="str">
        <f t="shared" si="133"/>
        <v>27:0:2O</v>
      </c>
      <c r="X889" t="str">
        <f t="shared" si="134"/>
        <v>SHexCer 27:0:2O</v>
      </c>
      <c r="Y889" t="str">
        <f t="shared" si="136"/>
        <v>SHexCer</v>
      </c>
      <c r="Z889" t="s">
        <v>1598</v>
      </c>
      <c r="AA889" t="s">
        <v>1831</v>
      </c>
      <c r="AB889">
        <v>407246</v>
      </c>
      <c r="AC889">
        <v>318000</v>
      </c>
      <c r="AD889">
        <v>129752</v>
      </c>
      <c r="AE889">
        <v>314105</v>
      </c>
      <c r="AF889">
        <v>624256</v>
      </c>
      <c r="AG889">
        <v>260163</v>
      </c>
      <c r="AH889">
        <v>408550</v>
      </c>
      <c r="AI889">
        <v>271217</v>
      </c>
      <c r="AJ889">
        <v>339329</v>
      </c>
      <c r="AK889">
        <v>321561</v>
      </c>
      <c r="AL889">
        <v>298841</v>
      </c>
      <c r="AM889">
        <v>271320</v>
      </c>
    </row>
    <row r="890" spans="1:39" x14ac:dyDescent="0.3">
      <c r="A890" t="s">
        <v>2511</v>
      </c>
      <c r="B890" t="s">
        <v>4599</v>
      </c>
      <c r="C890" t="str">
        <f t="shared" si="128"/>
        <v>SM 32:3:3</v>
      </c>
      <c r="D890" t="str">
        <f t="shared" si="135"/>
        <v>32:3:3</v>
      </c>
      <c r="E890" t="str" cm="1">
        <f t="array" ref="E890">_xlfn.TEXTSPLIT(D890,"_")</f>
        <v>32:3:3</v>
      </c>
      <c r="I890" cm="1">
        <f t="array" ref="I890:K890">IF(ISBLANK(E890), "", VALUE(_xlfn.TEXTSPLIT(E890,":")))</f>
        <v>32</v>
      </c>
      <c r="J890">
        <v>3</v>
      </c>
      <c r="K890">
        <v>3</v>
      </c>
      <c r="L890" t="str" cm="1">
        <f t="array" ref="L890">IF(ISBLANK(F890), "", VALUE(_xlfn.TEXTSPLIT(F890,":")))</f>
        <v/>
      </c>
      <c r="O890" t="str" cm="1">
        <f t="array" ref="O890">IF(ISBLANK(G890), "", VALUE(_xlfn.TEXTSPLIT(G890,":")))</f>
        <v/>
      </c>
      <c r="Q890" t="str" cm="1">
        <f t="array" ref="Q890">IF(ISBLANK(H890), "", VALUE(_xlfn.TEXTSPLIT(H890,":")))</f>
        <v/>
      </c>
      <c r="S890">
        <f t="shared" si="129"/>
        <v>32</v>
      </c>
      <c r="T890">
        <f t="shared" si="130"/>
        <v>3</v>
      </c>
      <c r="U890">
        <f t="shared" si="131"/>
        <v>3</v>
      </c>
      <c r="V890" t="str">
        <f t="shared" si="132"/>
        <v>:3O</v>
      </c>
      <c r="W890" t="str">
        <f t="shared" si="133"/>
        <v>32:3:3O</v>
      </c>
      <c r="X890" t="str">
        <f t="shared" si="134"/>
        <v>SM 32:3:3O</v>
      </c>
      <c r="Y890" t="str">
        <f t="shared" si="136"/>
        <v>SM</v>
      </c>
      <c r="Z890" t="s">
        <v>137</v>
      </c>
      <c r="AA890" t="s">
        <v>2512</v>
      </c>
      <c r="AB890">
        <v>57249544</v>
      </c>
      <c r="AC890">
        <v>69293957</v>
      </c>
      <c r="AD890">
        <v>68879965</v>
      </c>
      <c r="AE890">
        <v>57294807</v>
      </c>
      <c r="AF890">
        <v>56678636</v>
      </c>
      <c r="AG890">
        <v>62966594</v>
      </c>
      <c r="AH890">
        <v>74242559</v>
      </c>
      <c r="AI890">
        <v>72316388</v>
      </c>
      <c r="AJ890">
        <v>68820522</v>
      </c>
      <c r="AK890">
        <v>64951223</v>
      </c>
      <c r="AL890">
        <v>67773864</v>
      </c>
      <c r="AM890">
        <v>65703342</v>
      </c>
    </row>
    <row r="891" spans="1:39" x14ac:dyDescent="0.3">
      <c r="A891" t="s">
        <v>2670</v>
      </c>
      <c r="B891" t="s">
        <v>4600</v>
      </c>
      <c r="C891" t="str">
        <f t="shared" si="128"/>
        <v>SM 33:3:3</v>
      </c>
      <c r="D891" t="str">
        <f t="shared" si="135"/>
        <v>33:3:3</v>
      </c>
      <c r="E891" t="str" cm="1">
        <f t="array" ref="E891">_xlfn.TEXTSPLIT(D891,"_")</f>
        <v>33:3:3</v>
      </c>
      <c r="I891" cm="1">
        <f t="array" ref="I891:K891">IF(ISBLANK(E891), "", VALUE(_xlfn.TEXTSPLIT(E891,":")))</f>
        <v>33</v>
      </c>
      <c r="J891">
        <v>3</v>
      </c>
      <c r="K891">
        <v>3</v>
      </c>
      <c r="L891" t="str" cm="1">
        <f t="array" ref="L891">IF(ISBLANK(F891), "", VALUE(_xlfn.TEXTSPLIT(F891,":")))</f>
        <v/>
      </c>
      <c r="O891" t="str" cm="1">
        <f t="array" ref="O891">IF(ISBLANK(G891), "", VALUE(_xlfn.TEXTSPLIT(G891,":")))</f>
        <v/>
      </c>
      <c r="Q891" t="str" cm="1">
        <f t="array" ref="Q891">IF(ISBLANK(H891), "", VALUE(_xlfn.TEXTSPLIT(H891,":")))</f>
        <v/>
      </c>
      <c r="S891">
        <f t="shared" si="129"/>
        <v>33</v>
      </c>
      <c r="T891">
        <f t="shared" si="130"/>
        <v>3</v>
      </c>
      <c r="U891">
        <f t="shared" si="131"/>
        <v>3</v>
      </c>
      <c r="V891" t="str">
        <f t="shared" si="132"/>
        <v>:3O</v>
      </c>
      <c r="W891" t="str">
        <f t="shared" si="133"/>
        <v>33:3:3O</v>
      </c>
      <c r="X891" t="str">
        <f t="shared" si="134"/>
        <v>SM 33:3:3O</v>
      </c>
      <c r="Y891" t="str">
        <f t="shared" si="136"/>
        <v>SM</v>
      </c>
      <c r="Z891" t="s">
        <v>137</v>
      </c>
      <c r="AA891" t="s">
        <v>2671</v>
      </c>
      <c r="AB891">
        <v>54908992</v>
      </c>
      <c r="AC891">
        <v>66594423</v>
      </c>
      <c r="AD891">
        <v>70296555</v>
      </c>
      <c r="AE891">
        <v>56782615</v>
      </c>
      <c r="AF891">
        <v>56419064</v>
      </c>
      <c r="AG891">
        <v>61821433</v>
      </c>
      <c r="AH891">
        <v>66003478</v>
      </c>
      <c r="AI891">
        <v>64687673</v>
      </c>
      <c r="AJ891">
        <v>57813676</v>
      </c>
      <c r="AK891">
        <v>56747954</v>
      </c>
      <c r="AL891">
        <v>65344551</v>
      </c>
      <c r="AM891">
        <v>66427293</v>
      </c>
    </row>
    <row r="892" spans="1:39" x14ac:dyDescent="0.3">
      <c r="A892" t="s">
        <v>2347</v>
      </c>
      <c r="B892" t="s">
        <v>4601</v>
      </c>
      <c r="C892" t="str">
        <f t="shared" si="128"/>
        <v>SM 31:3:3</v>
      </c>
      <c r="D892" t="str">
        <f t="shared" si="135"/>
        <v>31:3:3</v>
      </c>
      <c r="E892" t="str" cm="1">
        <f t="array" ref="E892">_xlfn.TEXTSPLIT(D892,"_")</f>
        <v>31:3:3</v>
      </c>
      <c r="I892" cm="1">
        <f t="array" ref="I892:K892">IF(ISBLANK(E892), "", VALUE(_xlfn.TEXTSPLIT(E892,":")))</f>
        <v>31</v>
      </c>
      <c r="J892">
        <v>3</v>
      </c>
      <c r="K892">
        <v>3</v>
      </c>
      <c r="L892" t="str" cm="1">
        <f t="array" ref="L892">IF(ISBLANK(F892), "", VALUE(_xlfn.TEXTSPLIT(F892,":")))</f>
        <v/>
      </c>
      <c r="O892" t="str" cm="1">
        <f t="array" ref="O892">IF(ISBLANK(G892), "", VALUE(_xlfn.TEXTSPLIT(G892,":")))</f>
        <v/>
      </c>
      <c r="Q892" t="str" cm="1">
        <f t="array" ref="Q892">IF(ISBLANK(H892), "", VALUE(_xlfn.TEXTSPLIT(H892,":")))</f>
        <v/>
      </c>
      <c r="S892">
        <f t="shared" si="129"/>
        <v>31</v>
      </c>
      <c r="T892">
        <f t="shared" si="130"/>
        <v>3</v>
      </c>
      <c r="U892">
        <f t="shared" si="131"/>
        <v>3</v>
      </c>
      <c r="V892" t="str">
        <f t="shared" si="132"/>
        <v>:3O</v>
      </c>
      <c r="W892" t="str">
        <f t="shared" si="133"/>
        <v>31:3:3O</v>
      </c>
      <c r="X892" t="str">
        <f t="shared" si="134"/>
        <v>SM 31:3:3O</v>
      </c>
      <c r="Y892" t="str">
        <f t="shared" si="136"/>
        <v>SM</v>
      </c>
      <c r="Z892" t="s">
        <v>137</v>
      </c>
      <c r="AA892" t="s">
        <v>2348</v>
      </c>
      <c r="AB892">
        <v>6004162</v>
      </c>
      <c r="AC892">
        <v>8194196</v>
      </c>
      <c r="AD892">
        <v>8972713</v>
      </c>
      <c r="AE892">
        <v>7029061</v>
      </c>
      <c r="AF892">
        <v>7066665</v>
      </c>
      <c r="AG892">
        <v>7570666</v>
      </c>
      <c r="AH892">
        <v>8062476</v>
      </c>
      <c r="AI892">
        <v>8523428</v>
      </c>
      <c r="AJ892">
        <v>7321074</v>
      </c>
      <c r="AK892">
        <v>7400037</v>
      </c>
      <c r="AL892">
        <v>9173743</v>
      </c>
      <c r="AM892">
        <v>9431427</v>
      </c>
    </row>
    <row r="893" spans="1:39" x14ac:dyDescent="0.3">
      <c r="A893" t="s">
        <v>2670</v>
      </c>
      <c r="B893" t="s">
        <v>4600</v>
      </c>
      <c r="C893" t="str">
        <f t="shared" si="128"/>
        <v>SM 33:3:3</v>
      </c>
      <c r="D893" t="str">
        <f t="shared" si="135"/>
        <v>33:3:3</v>
      </c>
      <c r="E893" t="str" cm="1">
        <f t="array" ref="E893">_xlfn.TEXTSPLIT(D893,"_")</f>
        <v>33:3:3</v>
      </c>
      <c r="I893" cm="1">
        <f t="array" ref="I893:K893">IF(ISBLANK(E893), "", VALUE(_xlfn.TEXTSPLIT(E893,":")))</f>
        <v>33</v>
      </c>
      <c r="J893">
        <v>3</v>
      </c>
      <c r="K893">
        <v>3</v>
      </c>
      <c r="L893" t="str" cm="1">
        <f t="array" ref="L893">IF(ISBLANK(F893), "", VALUE(_xlfn.TEXTSPLIT(F893,":")))</f>
        <v/>
      </c>
      <c r="O893" t="str" cm="1">
        <f t="array" ref="O893">IF(ISBLANK(G893), "", VALUE(_xlfn.TEXTSPLIT(G893,":")))</f>
        <v/>
      </c>
      <c r="Q893" t="str" cm="1">
        <f t="array" ref="Q893">IF(ISBLANK(H893), "", VALUE(_xlfn.TEXTSPLIT(H893,":")))</f>
        <v/>
      </c>
      <c r="S893">
        <f t="shared" si="129"/>
        <v>33</v>
      </c>
      <c r="T893">
        <f t="shared" si="130"/>
        <v>3</v>
      </c>
      <c r="U893">
        <f t="shared" si="131"/>
        <v>3</v>
      </c>
      <c r="V893" t="str">
        <f t="shared" si="132"/>
        <v>:3O</v>
      </c>
      <c r="W893" t="str">
        <f t="shared" si="133"/>
        <v>33:3:3O</v>
      </c>
      <c r="X893" t="str">
        <f t="shared" si="134"/>
        <v>SM 33:3:3O</v>
      </c>
      <c r="Y893" t="str">
        <f t="shared" si="136"/>
        <v>SM</v>
      </c>
      <c r="Z893" t="s">
        <v>137</v>
      </c>
      <c r="AA893" t="s">
        <v>2671</v>
      </c>
      <c r="AB893">
        <v>151421103</v>
      </c>
      <c r="AC893">
        <v>179005745</v>
      </c>
      <c r="AD893">
        <v>179937249</v>
      </c>
      <c r="AE893">
        <v>145078856</v>
      </c>
      <c r="AF893">
        <v>145400644</v>
      </c>
      <c r="AG893">
        <v>156851431</v>
      </c>
      <c r="AH893">
        <v>164735413</v>
      </c>
      <c r="AI893">
        <v>160939428</v>
      </c>
      <c r="AJ893">
        <v>154628909</v>
      </c>
      <c r="AK893">
        <v>144206727</v>
      </c>
      <c r="AL893">
        <v>153396462</v>
      </c>
      <c r="AM893">
        <v>149710224</v>
      </c>
    </row>
    <row r="894" spans="1:39" x14ac:dyDescent="0.3">
      <c r="A894" t="s">
        <v>2511</v>
      </c>
      <c r="B894" t="s">
        <v>4599</v>
      </c>
      <c r="C894" t="str">
        <f t="shared" si="128"/>
        <v>SM 32:3:3</v>
      </c>
      <c r="D894" t="str">
        <f t="shared" si="135"/>
        <v>32:3:3</v>
      </c>
      <c r="E894" t="str" cm="1">
        <f t="array" ref="E894">_xlfn.TEXTSPLIT(D894,"_")</f>
        <v>32:3:3</v>
      </c>
      <c r="I894" cm="1">
        <f t="array" ref="I894:K894">IF(ISBLANK(E894), "", VALUE(_xlfn.TEXTSPLIT(E894,":")))</f>
        <v>32</v>
      </c>
      <c r="J894">
        <v>3</v>
      </c>
      <c r="K894">
        <v>3</v>
      </c>
      <c r="L894" t="str" cm="1">
        <f t="array" ref="L894">IF(ISBLANK(F894), "", VALUE(_xlfn.TEXTSPLIT(F894,":")))</f>
        <v/>
      </c>
      <c r="O894" t="str" cm="1">
        <f t="array" ref="O894">IF(ISBLANK(G894), "", VALUE(_xlfn.TEXTSPLIT(G894,":")))</f>
        <v/>
      </c>
      <c r="Q894" t="str" cm="1">
        <f t="array" ref="Q894">IF(ISBLANK(H894), "", VALUE(_xlfn.TEXTSPLIT(H894,":")))</f>
        <v/>
      </c>
      <c r="S894">
        <f t="shared" si="129"/>
        <v>32</v>
      </c>
      <c r="T894">
        <f t="shared" si="130"/>
        <v>3</v>
      </c>
      <c r="U894">
        <f t="shared" si="131"/>
        <v>3</v>
      </c>
      <c r="V894" t="str">
        <f t="shared" si="132"/>
        <v>:3O</v>
      </c>
      <c r="W894" t="str">
        <f t="shared" si="133"/>
        <v>32:3:3O</v>
      </c>
      <c r="X894" t="str">
        <f t="shared" si="134"/>
        <v>SM 32:3:3O</v>
      </c>
      <c r="Y894" t="str">
        <f t="shared" si="136"/>
        <v>SM</v>
      </c>
      <c r="Z894" t="s">
        <v>137</v>
      </c>
      <c r="AA894" t="s">
        <v>2512</v>
      </c>
      <c r="AB894">
        <v>12091850</v>
      </c>
      <c r="AC894">
        <v>15795620</v>
      </c>
      <c r="AD894">
        <v>17565697</v>
      </c>
      <c r="AE894">
        <v>12141150</v>
      </c>
      <c r="AF894">
        <v>12647496</v>
      </c>
      <c r="AG894">
        <v>12420186</v>
      </c>
      <c r="AH894">
        <v>14376042</v>
      </c>
      <c r="AI894">
        <v>15116379</v>
      </c>
      <c r="AJ894">
        <v>13495553</v>
      </c>
      <c r="AK894">
        <v>12125927</v>
      </c>
      <c r="AL894">
        <v>14332972</v>
      </c>
      <c r="AM894">
        <v>13973636</v>
      </c>
    </row>
    <row r="895" spans="1:39" x14ac:dyDescent="0.3">
      <c r="A895" t="s">
        <v>2670</v>
      </c>
      <c r="B895" t="s">
        <v>4600</v>
      </c>
      <c r="C895" t="str">
        <f t="shared" si="128"/>
        <v>SM 33:3:3</v>
      </c>
      <c r="D895" t="str">
        <f t="shared" si="135"/>
        <v>33:3:3</v>
      </c>
      <c r="E895" t="str" cm="1">
        <f t="array" ref="E895">_xlfn.TEXTSPLIT(D895,"_")</f>
        <v>33:3:3</v>
      </c>
      <c r="I895" cm="1">
        <f t="array" ref="I895:K895">IF(ISBLANK(E895), "", VALUE(_xlfn.TEXTSPLIT(E895,":")))</f>
        <v>33</v>
      </c>
      <c r="J895">
        <v>3</v>
      </c>
      <c r="K895">
        <v>3</v>
      </c>
      <c r="L895" t="str" cm="1">
        <f t="array" ref="L895">IF(ISBLANK(F895), "", VALUE(_xlfn.TEXTSPLIT(F895,":")))</f>
        <v/>
      </c>
      <c r="O895" t="str" cm="1">
        <f t="array" ref="O895">IF(ISBLANK(G895), "", VALUE(_xlfn.TEXTSPLIT(G895,":")))</f>
        <v/>
      </c>
      <c r="Q895" t="str" cm="1">
        <f t="array" ref="Q895">IF(ISBLANK(H895), "", VALUE(_xlfn.TEXTSPLIT(H895,":")))</f>
        <v/>
      </c>
      <c r="S895">
        <f t="shared" si="129"/>
        <v>33</v>
      </c>
      <c r="T895">
        <f t="shared" si="130"/>
        <v>3</v>
      </c>
      <c r="U895">
        <f t="shared" si="131"/>
        <v>3</v>
      </c>
      <c r="V895" t="str">
        <f t="shared" si="132"/>
        <v>:3O</v>
      </c>
      <c r="W895" t="str">
        <f t="shared" si="133"/>
        <v>33:3:3O</v>
      </c>
      <c r="X895" t="str">
        <f t="shared" si="134"/>
        <v>SM 33:3:3O</v>
      </c>
      <c r="Y895" t="str">
        <f t="shared" si="136"/>
        <v>SM</v>
      </c>
      <c r="Z895" t="s">
        <v>137</v>
      </c>
      <c r="AA895" t="s">
        <v>2671</v>
      </c>
      <c r="AB895">
        <v>10850061</v>
      </c>
      <c r="AC895">
        <v>12433239</v>
      </c>
      <c r="AD895">
        <v>14305678</v>
      </c>
      <c r="AE895">
        <v>10288279</v>
      </c>
      <c r="AF895">
        <v>10925327</v>
      </c>
      <c r="AG895">
        <v>10800415</v>
      </c>
      <c r="AH895">
        <v>14542812</v>
      </c>
      <c r="AI895">
        <v>14372919</v>
      </c>
      <c r="AJ895">
        <v>13284061</v>
      </c>
      <c r="AK895">
        <v>11779550</v>
      </c>
      <c r="AL895">
        <v>13178412</v>
      </c>
      <c r="AM895">
        <v>13881290</v>
      </c>
    </row>
    <row r="896" spans="1:39" x14ac:dyDescent="0.3">
      <c r="A896" t="s">
        <v>2511</v>
      </c>
      <c r="B896" t="s">
        <v>4599</v>
      </c>
      <c r="C896" t="str">
        <f t="shared" si="128"/>
        <v>SM 32:3:3</v>
      </c>
      <c r="D896" t="str">
        <f t="shared" si="135"/>
        <v>32:3:3</v>
      </c>
      <c r="E896" t="str" cm="1">
        <f t="array" ref="E896">_xlfn.TEXTSPLIT(D896,"_")</f>
        <v>32:3:3</v>
      </c>
      <c r="I896" cm="1">
        <f t="array" ref="I896:K896">IF(ISBLANK(E896), "", VALUE(_xlfn.TEXTSPLIT(E896,":")))</f>
        <v>32</v>
      </c>
      <c r="J896">
        <v>3</v>
      </c>
      <c r="K896">
        <v>3</v>
      </c>
      <c r="L896" t="str" cm="1">
        <f t="array" ref="L896">IF(ISBLANK(F896), "", VALUE(_xlfn.TEXTSPLIT(F896,":")))</f>
        <v/>
      </c>
      <c r="O896" t="str" cm="1">
        <f t="array" ref="O896">IF(ISBLANK(G896), "", VALUE(_xlfn.TEXTSPLIT(G896,":")))</f>
        <v/>
      </c>
      <c r="Q896" t="str" cm="1">
        <f t="array" ref="Q896">IF(ISBLANK(H896), "", VALUE(_xlfn.TEXTSPLIT(H896,":")))</f>
        <v/>
      </c>
      <c r="S896">
        <f t="shared" si="129"/>
        <v>32</v>
      </c>
      <c r="T896">
        <f t="shared" si="130"/>
        <v>3</v>
      </c>
      <c r="U896">
        <f t="shared" si="131"/>
        <v>3</v>
      </c>
      <c r="V896" t="str">
        <f t="shared" si="132"/>
        <v>:3O</v>
      </c>
      <c r="W896" t="str">
        <f t="shared" si="133"/>
        <v>32:3:3O</v>
      </c>
      <c r="X896" t="str">
        <f t="shared" si="134"/>
        <v>SM 32:3:3O</v>
      </c>
      <c r="Y896" t="str">
        <f t="shared" si="136"/>
        <v>SM</v>
      </c>
      <c r="Z896" t="s">
        <v>137</v>
      </c>
      <c r="AA896" t="s">
        <v>2512</v>
      </c>
      <c r="AB896">
        <v>11317281</v>
      </c>
      <c r="AC896">
        <v>13988192</v>
      </c>
      <c r="AD896">
        <v>15783649</v>
      </c>
      <c r="AE896">
        <v>13528606</v>
      </c>
      <c r="AF896">
        <v>14129837</v>
      </c>
      <c r="AG896">
        <v>14739326</v>
      </c>
      <c r="AH896">
        <v>17704549</v>
      </c>
      <c r="AI896">
        <v>16272934</v>
      </c>
      <c r="AJ896">
        <v>16039779</v>
      </c>
      <c r="AK896">
        <v>16077296</v>
      </c>
      <c r="AL896">
        <v>17385390</v>
      </c>
      <c r="AM896">
        <v>18295482</v>
      </c>
    </row>
    <row r="897" spans="1:39" x14ac:dyDescent="0.3">
      <c r="A897" t="s">
        <v>2347</v>
      </c>
      <c r="B897" t="s">
        <v>4601</v>
      </c>
      <c r="C897" t="str">
        <f t="shared" si="128"/>
        <v>SM 31:3:3</v>
      </c>
      <c r="D897" t="str">
        <f t="shared" si="135"/>
        <v>31:3:3</v>
      </c>
      <c r="E897" t="str" cm="1">
        <f t="array" ref="E897">_xlfn.TEXTSPLIT(D897,"_")</f>
        <v>31:3:3</v>
      </c>
      <c r="I897" cm="1">
        <f t="array" ref="I897:K897">IF(ISBLANK(E897), "", VALUE(_xlfn.TEXTSPLIT(E897,":")))</f>
        <v>31</v>
      </c>
      <c r="J897">
        <v>3</v>
      </c>
      <c r="K897">
        <v>3</v>
      </c>
      <c r="L897" t="str" cm="1">
        <f t="array" ref="L897">IF(ISBLANK(F897), "", VALUE(_xlfn.TEXTSPLIT(F897,":")))</f>
        <v/>
      </c>
      <c r="O897" t="str" cm="1">
        <f t="array" ref="O897">IF(ISBLANK(G897), "", VALUE(_xlfn.TEXTSPLIT(G897,":")))</f>
        <v/>
      </c>
      <c r="Q897" t="str" cm="1">
        <f t="array" ref="Q897">IF(ISBLANK(H897), "", VALUE(_xlfn.TEXTSPLIT(H897,":")))</f>
        <v/>
      </c>
      <c r="S897">
        <f t="shared" si="129"/>
        <v>31</v>
      </c>
      <c r="T897">
        <f t="shared" si="130"/>
        <v>3</v>
      </c>
      <c r="U897">
        <f t="shared" si="131"/>
        <v>3</v>
      </c>
      <c r="V897" t="str">
        <f t="shared" si="132"/>
        <v>:3O</v>
      </c>
      <c r="W897" t="str">
        <f t="shared" si="133"/>
        <v>31:3:3O</v>
      </c>
      <c r="X897" t="str">
        <f t="shared" si="134"/>
        <v>SM 31:3:3O</v>
      </c>
      <c r="Y897" t="str">
        <f t="shared" si="136"/>
        <v>SM</v>
      </c>
      <c r="Z897" t="s">
        <v>137</v>
      </c>
      <c r="AA897" t="s">
        <v>2348</v>
      </c>
      <c r="AB897">
        <v>2777867</v>
      </c>
      <c r="AC897">
        <v>3743771</v>
      </c>
      <c r="AD897">
        <v>4393905</v>
      </c>
      <c r="AE897">
        <v>3518050</v>
      </c>
      <c r="AF897">
        <v>3696252</v>
      </c>
      <c r="AG897">
        <v>3681449</v>
      </c>
      <c r="AH897">
        <v>4544312</v>
      </c>
      <c r="AI897">
        <v>4372904</v>
      </c>
      <c r="AJ897">
        <v>4199652</v>
      </c>
      <c r="AK897">
        <v>4473366</v>
      </c>
      <c r="AL897">
        <v>5047230</v>
      </c>
      <c r="AM897">
        <v>5194325</v>
      </c>
    </row>
    <row r="898" spans="1:39" x14ac:dyDescent="0.3">
      <c r="A898" t="s">
        <v>2347</v>
      </c>
      <c r="B898" t="s">
        <v>4601</v>
      </c>
      <c r="C898" t="str">
        <f t="shared" si="128"/>
        <v>SM 31:3:3</v>
      </c>
      <c r="D898" t="str">
        <f t="shared" si="135"/>
        <v>31:3:3</v>
      </c>
      <c r="E898" t="str" cm="1">
        <f t="array" ref="E898">_xlfn.TEXTSPLIT(D898,"_")</f>
        <v>31:3:3</v>
      </c>
      <c r="I898" cm="1">
        <f t="array" ref="I898:K898">IF(ISBLANK(E898), "", VALUE(_xlfn.TEXTSPLIT(E898,":")))</f>
        <v>31</v>
      </c>
      <c r="J898">
        <v>3</v>
      </c>
      <c r="K898">
        <v>3</v>
      </c>
      <c r="L898" t="str" cm="1">
        <f t="array" ref="L898">IF(ISBLANK(F898), "", VALUE(_xlfn.TEXTSPLIT(F898,":")))</f>
        <v/>
      </c>
      <c r="O898" t="str" cm="1">
        <f t="array" ref="O898">IF(ISBLANK(G898), "", VALUE(_xlfn.TEXTSPLIT(G898,":")))</f>
        <v/>
      </c>
      <c r="Q898" t="str" cm="1">
        <f t="array" ref="Q898">IF(ISBLANK(H898), "", VALUE(_xlfn.TEXTSPLIT(H898,":")))</f>
        <v/>
      </c>
      <c r="S898">
        <f t="shared" si="129"/>
        <v>31</v>
      </c>
      <c r="T898">
        <f t="shared" si="130"/>
        <v>3</v>
      </c>
      <c r="U898">
        <f t="shared" si="131"/>
        <v>3</v>
      </c>
      <c r="V898" t="str">
        <f t="shared" si="132"/>
        <v>:3O</v>
      </c>
      <c r="W898" t="str">
        <f t="shared" si="133"/>
        <v>31:3:3O</v>
      </c>
      <c r="X898" t="str">
        <f t="shared" si="134"/>
        <v>SM 31:3:3O</v>
      </c>
      <c r="Y898" t="str">
        <f t="shared" si="136"/>
        <v>SM</v>
      </c>
      <c r="Z898" t="s">
        <v>137</v>
      </c>
      <c r="AA898" t="s">
        <v>2348</v>
      </c>
      <c r="AB898">
        <v>2326142</v>
      </c>
      <c r="AC898">
        <v>3022958</v>
      </c>
      <c r="AD898">
        <v>3414234</v>
      </c>
      <c r="AE898">
        <v>2116600</v>
      </c>
      <c r="AF898">
        <v>2247699</v>
      </c>
      <c r="AG898">
        <v>2246433</v>
      </c>
      <c r="AH898">
        <v>2615540</v>
      </c>
      <c r="AI898">
        <v>2818656</v>
      </c>
      <c r="AJ898">
        <v>2385875</v>
      </c>
      <c r="AK898">
        <v>2270787</v>
      </c>
      <c r="AL898">
        <v>2624046</v>
      </c>
      <c r="AM898">
        <v>2631704</v>
      </c>
    </row>
    <row r="899" spans="1:39" x14ac:dyDescent="0.3">
      <c r="A899" t="s">
        <v>1795</v>
      </c>
      <c r="B899" t="s">
        <v>4620</v>
      </c>
      <c r="C899" t="str">
        <f t="shared" si="128"/>
        <v>SM 12:0:2/17:0</v>
      </c>
      <c r="D899" t="str">
        <f t="shared" si="135"/>
        <v>12:0:2/17:0</v>
      </c>
      <c r="E899" t="str" cm="1">
        <f t="array" ref="E899:F899">_xlfn.TEXTSPLIT(D899,"/")</f>
        <v>12:0:2</v>
      </c>
      <c r="F899" t="str">
        <v>17:0</v>
      </c>
      <c r="I899" cm="1">
        <f t="array" ref="I899:K899">IF(ISBLANK(E899), "", VALUE(_xlfn.TEXTSPLIT(E899,":")))</f>
        <v>12</v>
      </c>
      <c r="J899">
        <v>0</v>
      </c>
      <c r="K899">
        <v>2</v>
      </c>
      <c r="L899" cm="1">
        <f t="array" ref="L899:M899">IF(ISBLANK(F899), "", VALUE(_xlfn.TEXTSPLIT(F899,":")))</f>
        <v>17</v>
      </c>
      <c r="M899">
        <v>0</v>
      </c>
      <c r="O899" t="str" cm="1">
        <f t="array" ref="O899">IF(ISBLANK(G899), "", VALUE(_xlfn.TEXTSPLIT(G899,":")))</f>
        <v/>
      </c>
      <c r="Q899" t="str" cm="1">
        <f t="array" ref="Q899">IF(ISBLANK(H899), "", VALUE(_xlfn.TEXTSPLIT(H899,":")))</f>
        <v/>
      </c>
      <c r="S899">
        <f t="shared" si="129"/>
        <v>29</v>
      </c>
      <c r="T899">
        <f t="shared" si="130"/>
        <v>0</v>
      </c>
      <c r="U899">
        <f t="shared" si="131"/>
        <v>2</v>
      </c>
      <c r="V899" t="str">
        <f t="shared" si="132"/>
        <v>:2O</v>
      </c>
      <c r="W899" t="str">
        <f t="shared" si="133"/>
        <v>29:0:2O</v>
      </c>
      <c r="X899" t="str">
        <f t="shared" si="134"/>
        <v>SM 29:0:2O</v>
      </c>
      <c r="Y899" t="str">
        <f t="shared" si="136"/>
        <v>SM</v>
      </c>
      <c r="Z899" t="s">
        <v>137</v>
      </c>
      <c r="AA899" t="s">
        <v>1796</v>
      </c>
      <c r="AB899">
        <v>132580</v>
      </c>
      <c r="AC899">
        <v>218401</v>
      </c>
      <c r="AD899">
        <v>191566</v>
      </c>
      <c r="AE899">
        <v>159538</v>
      </c>
      <c r="AF899">
        <v>182256</v>
      </c>
      <c r="AG899">
        <v>230094</v>
      </c>
      <c r="AH899">
        <v>284938</v>
      </c>
      <c r="AI899">
        <v>283499</v>
      </c>
      <c r="AJ899">
        <v>125225</v>
      </c>
      <c r="AK899">
        <v>324211</v>
      </c>
      <c r="AL899">
        <v>330819</v>
      </c>
      <c r="AM899">
        <v>357233</v>
      </c>
    </row>
    <row r="900" spans="1:39" x14ac:dyDescent="0.3">
      <c r="A900" t="s">
        <v>2162</v>
      </c>
      <c r="B900" t="s">
        <v>4621</v>
      </c>
      <c r="C900" t="str">
        <f t="shared" si="128"/>
        <v>SM 12:1:2/19:0</v>
      </c>
      <c r="D900" t="str">
        <f t="shared" si="135"/>
        <v>12:1:2/19:0</v>
      </c>
      <c r="E900" t="str" cm="1">
        <f t="array" ref="E900:F900">_xlfn.TEXTSPLIT(D900,"/")</f>
        <v>12:1:2</v>
      </c>
      <c r="F900" t="str">
        <v>19:0</v>
      </c>
      <c r="I900" cm="1">
        <f t="array" ref="I900:K900">IF(ISBLANK(E900), "", VALUE(_xlfn.TEXTSPLIT(E900,":")))</f>
        <v>12</v>
      </c>
      <c r="J900">
        <v>1</v>
      </c>
      <c r="K900">
        <v>2</v>
      </c>
      <c r="L900" cm="1">
        <f t="array" ref="L900:M900">IF(ISBLANK(F900), "", VALUE(_xlfn.TEXTSPLIT(F900,":")))</f>
        <v>19</v>
      </c>
      <c r="M900">
        <v>0</v>
      </c>
      <c r="O900" t="str" cm="1">
        <f t="array" ref="O900">IF(ISBLANK(G900), "", VALUE(_xlfn.TEXTSPLIT(G900,":")))</f>
        <v/>
      </c>
      <c r="Q900" t="str" cm="1">
        <f t="array" ref="Q900">IF(ISBLANK(H900), "", VALUE(_xlfn.TEXTSPLIT(H900,":")))</f>
        <v/>
      </c>
      <c r="S900">
        <f t="shared" si="129"/>
        <v>31</v>
      </c>
      <c r="T900">
        <f t="shared" si="130"/>
        <v>1</v>
      </c>
      <c r="U900">
        <f t="shared" si="131"/>
        <v>2</v>
      </c>
      <c r="V900" t="str">
        <f t="shared" si="132"/>
        <v>:2O</v>
      </c>
      <c r="W900" t="str">
        <f t="shared" si="133"/>
        <v>31:1:2O</v>
      </c>
      <c r="X900" t="str">
        <f t="shared" si="134"/>
        <v>SM 31:1:2O</v>
      </c>
      <c r="Y900" t="str">
        <f t="shared" si="136"/>
        <v>SM</v>
      </c>
      <c r="Z900" t="s">
        <v>137</v>
      </c>
      <c r="AA900" t="s">
        <v>2163</v>
      </c>
      <c r="AB900">
        <v>169971</v>
      </c>
      <c r="AC900">
        <v>167274</v>
      </c>
      <c r="AD900">
        <v>184579</v>
      </c>
      <c r="AE900">
        <v>130581</v>
      </c>
      <c r="AF900">
        <v>135382</v>
      </c>
      <c r="AG900">
        <v>157665</v>
      </c>
      <c r="AH900">
        <v>667264</v>
      </c>
      <c r="AI900">
        <v>616264</v>
      </c>
      <c r="AJ900">
        <v>526938</v>
      </c>
      <c r="AK900">
        <v>469231</v>
      </c>
      <c r="AL900">
        <v>483859</v>
      </c>
      <c r="AM900">
        <v>523466</v>
      </c>
    </row>
    <row r="901" spans="1:39" x14ac:dyDescent="0.3">
      <c r="A901" t="s">
        <v>2218</v>
      </c>
      <c r="B901" t="s">
        <v>4622</v>
      </c>
      <c r="C901" t="str">
        <f t="shared" si="128"/>
        <v>SM 12:0:2/19:0</v>
      </c>
      <c r="D901" t="str">
        <f t="shared" si="135"/>
        <v>12:0:2/19:0</v>
      </c>
      <c r="E901" t="str" cm="1">
        <f t="array" ref="E901:F901">_xlfn.TEXTSPLIT(D901,"/")</f>
        <v>12:0:2</v>
      </c>
      <c r="F901" t="str">
        <v>19:0</v>
      </c>
      <c r="I901" cm="1">
        <f t="array" ref="I901:K901">IF(ISBLANK(E901), "", VALUE(_xlfn.TEXTSPLIT(E901,":")))</f>
        <v>12</v>
      </c>
      <c r="J901">
        <v>0</v>
      </c>
      <c r="K901">
        <v>2</v>
      </c>
      <c r="L901" cm="1">
        <f t="array" ref="L901:M901">IF(ISBLANK(F901), "", VALUE(_xlfn.TEXTSPLIT(F901,":")))</f>
        <v>19</v>
      </c>
      <c r="M901">
        <v>0</v>
      </c>
      <c r="O901" t="str" cm="1">
        <f t="array" ref="O901">IF(ISBLANK(G901), "", VALUE(_xlfn.TEXTSPLIT(G901,":")))</f>
        <v/>
      </c>
      <c r="Q901" t="str" cm="1">
        <f t="array" ref="Q901">IF(ISBLANK(H901), "", VALUE(_xlfn.TEXTSPLIT(H901,":")))</f>
        <v/>
      </c>
      <c r="S901">
        <f t="shared" si="129"/>
        <v>31</v>
      </c>
      <c r="T901">
        <f t="shared" si="130"/>
        <v>0</v>
      </c>
      <c r="U901">
        <f t="shared" si="131"/>
        <v>2</v>
      </c>
      <c r="V901" t="str">
        <f t="shared" si="132"/>
        <v>:2O</v>
      </c>
      <c r="W901" t="str">
        <f t="shared" si="133"/>
        <v>31:0:2O</v>
      </c>
      <c r="X901" t="str">
        <f t="shared" si="134"/>
        <v>SM 31:0:2O</v>
      </c>
      <c r="Y901" t="str">
        <f t="shared" si="136"/>
        <v>SM</v>
      </c>
      <c r="Z901" t="s">
        <v>137</v>
      </c>
      <c r="AA901" t="s">
        <v>2219</v>
      </c>
      <c r="AB901">
        <v>921058</v>
      </c>
      <c r="AC901">
        <v>1146543</v>
      </c>
      <c r="AD901">
        <v>1368340</v>
      </c>
      <c r="AE901">
        <v>840179</v>
      </c>
      <c r="AF901">
        <v>890749</v>
      </c>
      <c r="AG901">
        <v>769199</v>
      </c>
      <c r="AH901">
        <v>1214183</v>
      </c>
      <c r="AI901">
        <v>1387942</v>
      </c>
      <c r="AJ901">
        <v>1243058</v>
      </c>
      <c r="AK901">
        <v>997686</v>
      </c>
      <c r="AL901">
        <v>950236</v>
      </c>
      <c r="AM901">
        <v>1215240</v>
      </c>
    </row>
    <row r="902" spans="1:39" x14ac:dyDescent="0.3">
      <c r="A902" t="s">
        <v>216</v>
      </c>
      <c r="B902" t="s">
        <v>359</v>
      </c>
      <c r="C902" t="str">
        <f t="shared" si="128"/>
        <v>SM 32:1:3</v>
      </c>
      <c r="D902" t="str">
        <f t="shared" si="135"/>
        <v>32:1:3</v>
      </c>
      <c r="E902" t="str" cm="1">
        <f t="array" ref="E902">_xlfn.TEXTSPLIT(D902,"/")</f>
        <v>32:1:3</v>
      </c>
      <c r="I902" cm="1">
        <f t="array" ref="I902:K902">IF(ISBLANK(E902), "", VALUE(_xlfn.TEXTSPLIT(E902,":")))</f>
        <v>32</v>
      </c>
      <c r="J902">
        <v>1</v>
      </c>
      <c r="K902">
        <v>3</v>
      </c>
      <c r="L902" t="str" cm="1">
        <f t="array" ref="L902">IF(ISBLANK(F902), "", VALUE(_xlfn.TEXTSPLIT(F902,":")))</f>
        <v/>
      </c>
      <c r="O902" t="str" cm="1">
        <f t="array" ref="O902">IF(ISBLANK(G902), "", VALUE(_xlfn.TEXTSPLIT(G902,":")))</f>
        <v/>
      </c>
      <c r="Q902" t="str" cm="1">
        <f t="array" ref="Q902">IF(ISBLANK(H902), "", VALUE(_xlfn.TEXTSPLIT(H902,":")))</f>
        <v/>
      </c>
      <c r="S902">
        <f t="shared" si="129"/>
        <v>32</v>
      </c>
      <c r="T902">
        <f t="shared" si="130"/>
        <v>1</v>
      </c>
      <c r="U902">
        <f t="shared" si="131"/>
        <v>3</v>
      </c>
      <c r="V902" t="str">
        <f t="shared" si="132"/>
        <v>:3O</v>
      </c>
      <c r="W902" t="str">
        <f t="shared" si="133"/>
        <v>32:1:3O</v>
      </c>
      <c r="X902" t="str">
        <f t="shared" si="134"/>
        <v>SM 32:1:3O</v>
      </c>
      <c r="Y902" t="str">
        <f t="shared" si="136"/>
        <v>SM</v>
      </c>
      <c r="Z902" t="s">
        <v>137</v>
      </c>
      <c r="AA902" t="s">
        <v>217</v>
      </c>
      <c r="AB902">
        <v>1708641</v>
      </c>
      <c r="AC902">
        <v>1703295</v>
      </c>
      <c r="AD902">
        <v>1844153</v>
      </c>
      <c r="AE902">
        <v>1450610</v>
      </c>
      <c r="AF902">
        <v>1542348</v>
      </c>
      <c r="AG902">
        <v>1468680</v>
      </c>
      <c r="AH902">
        <v>1568940</v>
      </c>
      <c r="AI902">
        <v>2195859</v>
      </c>
      <c r="AJ902">
        <v>1917090</v>
      </c>
      <c r="AK902">
        <v>1615747</v>
      </c>
      <c r="AL902">
        <v>1632873</v>
      </c>
      <c r="AM902">
        <v>1707181</v>
      </c>
    </row>
    <row r="903" spans="1:39" x14ac:dyDescent="0.3">
      <c r="A903" t="s">
        <v>1887</v>
      </c>
      <c r="B903" t="s">
        <v>4623</v>
      </c>
      <c r="C903" t="str">
        <f t="shared" si="128"/>
        <v>SM 12:1:2/18:2</v>
      </c>
      <c r="D903" t="str">
        <f t="shared" si="135"/>
        <v>12:1:2/18:2</v>
      </c>
      <c r="E903" t="str" cm="1">
        <f t="array" ref="E903:F903">_xlfn.TEXTSPLIT(D903,"/")</f>
        <v>12:1:2</v>
      </c>
      <c r="F903" t="str">
        <v>18:2</v>
      </c>
      <c r="I903" cm="1">
        <f t="array" ref="I903:K903">IF(ISBLANK(E903), "", VALUE(_xlfn.TEXTSPLIT(E903,":")))</f>
        <v>12</v>
      </c>
      <c r="J903">
        <v>1</v>
      </c>
      <c r="K903">
        <v>2</v>
      </c>
      <c r="L903" cm="1">
        <f t="array" ref="L903:M903">IF(ISBLANK(F903), "", VALUE(_xlfn.TEXTSPLIT(F903,":")))</f>
        <v>18</v>
      </c>
      <c r="M903">
        <v>2</v>
      </c>
      <c r="O903" t="str" cm="1">
        <f t="array" ref="O903">IF(ISBLANK(G903), "", VALUE(_xlfn.TEXTSPLIT(G903,":")))</f>
        <v/>
      </c>
      <c r="Q903" t="str" cm="1">
        <f t="array" ref="Q903">IF(ISBLANK(H903), "", VALUE(_xlfn.TEXTSPLIT(H903,":")))</f>
        <v/>
      </c>
      <c r="S903">
        <f t="shared" si="129"/>
        <v>30</v>
      </c>
      <c r="T903">
        <f t="shared" si="130"/>
        <v>3</v>
      </c>
      <c r="U903">
        <f t="shared" si="131"/>
        <v>2</v>
      </c>
      <c r="V903" t="str">
        <f t="shared" si="132"/>
        <v>:2O</v>
      </c>
      <c r="W903" t="str">
        <f t="shared" si="133"/>
        <v>30:3:2O</v>
      </c>
      <c r="X903" t="str">
        <f t="shared" si="134"/>
        <v>SM 30:3:2O</v>
      </c>
      <c r="Y903" t="str">
        <f t="shared" si="136"/>
        <v>SM</v>
      </c>
      <c r="Z903" t="s">
        <v>137</v>
      </c>
      <c r="AA903" t="s">
        <v>1888</v>
      </c>
      <c r="AB903">
        <v>29063</v>
      </c>
      <c r="AC903">
        <v>21611</v>
      </c>
      <c r="AD903">
        <v>48940</v>
      </c>
      <c r="AE903">
        <v>31259</v>
      </c>
      <c r="AF903">
        <v>39847</v>
      </c>
      <c r="AG903">
        <v>46425</v>
      </c>
      <c r="AH903">
        <v>116010</v>
      </c>
      <c r="AI903">
        <v>92404</v>
      </c>
      <c r="AJ903">
        <v>64448</v>
      </c>
      <c r="AK903">
        <v>81384</v>
      </c>
      <c r="AL903">
        <v>61589</v>
      </c>
      <c r="AM903">
        <v>89626</v>
      </c>
    </row>
    <row r="904" spans="1:39" x14ac:dyDescent="0.3">
      <c r="A904" t="s">
        <v>2218</v>
      </c>
      <c r="B904" t="s">
        <v>4622</v>
      </c>
      <c r="C904" t="str">
        <f t="shared" si="128"/>
        <v>SM 12:0:2/19:0</v>
      </c>
      <c r="D904" t="str">
        <f t="shared" si="135"/>
        <v>12:0:2/19:0</v>
      </c>
      <c r="E904" t="str" cm="1">
        <f t="array" ref="E904:F904">_xlfn.TEXTSPLIT(D904,"/")</f>
        <v>12:0:2</v>
      </c>
      <c r="F904" t="str">
        <v>19:0</v>
      </c>
      <c r="I904" cm="1">
        <f t="array" ref="I904:K904">IF(ISBLANK(E904), "", VALUE(_xlfn.TEXTSPLIT(E904,":")))</f>
        <v>12</v>
      </c>
      <c r="J904">
        <v>0</v>
      </c>
      <c r="K904">
        <v>2</v>
      </c>
      <c r="L904" cm="1">
        <f t="array" ref="L904:M904">IF(ISBLANK(F904), "", VALUE(_xlfn.TEXTSPLIT(F904,":")))</f>
        <v>19</v>
      </c>
      <c r="M904">
        <v>0</v>
      </c>
      <c r="O904" t="str" cm="1">
        <f t="array" ref="O904">IF(ISBLANK(G904), "", VALUE(_xlfn.TEXTSPLIT(G904,":")))</f>
        <v/>
      </c>
      <c r="Q904" t="str" cm="1">
        <f t="array" ref="Q904">IF(ISBLANK(H904), "", VALUE(_xlfn.TEXTSPLIT(H904,":")))</f>
        <v/>
      </c>
      <c r="S904">
        <f t="shared" si="129"/>
        <v>31</v>
      </c>
      <c r="T904">
        <f t="shared" si="130"/>
        <v>0</v>
      </c>
      <c r="U904">
        <f t="shared" si="131"/>
        <v>2</v>
      </c>
      <c r="V904" t="str">
        <f t="shared" si="132"/>
        <v>:2O</v>
      </c>
      <c r="W904" t="str">
        <f t="shared" si="133"/>
        <v>31:0:2O</v>
      </c>
      <c r="X904" t="str">
        <f t="shared" si="134"/>
        <v>SM 31:0:2O</v>
      </c>
      <c r="Y904" t="str">
        <f t="shared" si="136"/>
        <v>SM</v>
      </c>
      <c r="Z904" t="s">
        <v>137</v>
      </c>
      <c r="AA904" t="s">
        <v>2219</v>
      </c>
      <c r="AB904">
        <v>84199</v>
      </c>
      <c r="AC904">
        <v>105889</v>
      </c>
      <c r="AD904">
        <v>123058</v>
      </c>
      <c r="AE904">
        <v>55799</v>
      </c>
      <c r="AF904">
        <v>91090</v>
      </c>
      <c r="AG904">
        <v>76990</v>
      </c>
      <c r="AH904">
        <v>206082</v>
      </c>
      <c r="AI904">
        <v>167895</v>
      </c>
      <c r="AJ904">
        <v>169937</v>
      </c>
      <c r="AK904">
        <v>123393</v>
      </c>
      <c r="AL904">
        <v>135671</v>
      </c>
      <c r="AM904">
        <v>120767</v>
      </c>
    </row>
    <row r="905" spans="1:39" x14ac:dyDescent="0.3">
      <c r="A905" t="s">
        <v>2015</v>
      </c>
      <c r="B905" t="s">
        <v>4602</v>
      </c>
      <c r="C905" t="str">
        <f t="shared" si="128"/>
        <v>SM 29:1:3</v>
      </c>
      <c r="D905" t="str">
        <f t="shared" si="135"/>
        <v>29:1:3</v>
      </c>
      <c r="E905" t="str" cm="1">
        <f t="array" ref="E905">_xlfn.TEXTSPLIT(D905,"/")</f>
        <v>29:1:3</v>
      </c>
      <c r="I905" cm="1">
        <f t="array" ref="I905:K905">IF(ISBLANK(E905), "", VALUE(_xlfn.TEXTSPLIT(E905,":")))</f>
        <v>29</v>
      </c>
      <c r="J905">
        <v>1</v>
      </c>
      <c r="K905">
        <v>3</v>
      </c>
      <c r="L905" t="str" cm="1">
        <f t="array" ref="L905">IF(ISBLANK(F905), "", VALUE(_xlfn.TEXTSPLIT(F905,":")))</f>
        <v/>
      </c>
      <c r="O905" t="str" cm="1">
        <f t="array" ref="O905">IF(ISBLANK(G905), "", VALUE(_xlfn.TEXTSPLIT(G905,":")))</f>
        <v/>
      </c>
      <c r="Q905" t="str" cm="1">
        <f t="array" ref="Q905">IF(ISBLANK(H905), "", VALUE(_xlfn.TEXTSPLIT(H905,":")))</f>
        <v/>
      </c>
      <c r="S905">
        <f t="shared" si="129"/>
        <v>29</v>
      </c>
      <c r="T905">
        <f t="shared" si="130"/>
        <v>1</v>
      </c>
      <c r="U905">
        <f t="shared" si="131"/>
        <v>3</v>
      </c>
      <c r="V905" t="str">
        <f t="shared" si="132"/>
        <v>:3O</v>
      </c>
      <c r="W905" t="str">
        <f t="shared" si="133"/>
        <v>29:1:3O</v>
      </c>
      <c r="X905" t="str">
        <f t="shared" si="134"/>
        <v>SM 29:1:3O</v>
      </c>
      <c r="Y905" t="str">
        <f t="shared" si="136"/>
        <v>SM</v>
      </c>
      <c r="Z905" t="s">
        <v>137</v>
      </c>
      <c r="AA905" t="s">
        <v>1430</v>
      </c>
      <c r="AB905">
        <v>50168</v>
      </c>
      <c r="AC905">
        <v>68868</v>
      </c>
      <c r="AD905">
        <v>82232</v>
      </c>
      <c r="AE905">
        <v>25998</v>
      </c>
      <c r="AF905">
        <v>55151</v>
      </c>
      <c r="AG905">
        <v>36014</v>
      </c>
      <c r="AH905">
        <v>49567</v>
      </c>
      <c r="AI905">
        <v>107931</v>
      </c>
      <c r="AJ905">
        <v>66185</v>
      </c>
      <c r="AK905">
        <v>58339</v>
      </c>
      <c r="AL905">
        <v>74507</v>
      </c>
      <c r="AM905">
        <v>47005</v>
      </c>
    </row>
    <row r="906" spans="1:39" x14ac:dyDescent="0.3">
      <c r="A906" t="s">
        <v>2162</v>
      </c>
      <c r="B906" t="s">
        <v>4621</v>
      </c>
      <c r="C906" t="str">
        <f t="shared" si="128"/>
        <v>SM 12:1:2/19:0</v>
      </c>
      <c r="D906" t="str">
        <f t="shared" si="135"/>
        <v>12:1:2/19:0</v>
      </c>
      <c r="E906" t="str" cm="1">
        <f t="array" ref="E906:F906">_xlfn.TEXTSPLIT(D906,"/")</f>
        <v>12:1:2</v>
      </c>
      <c r="F906" t="str">
        <v>19:0</v>
      </c>
      <c r="I906" cm="1">
        <f t="array" ref="I906:K906">IF(ISBLANK(E906), "", VALUE(_xlfn.TEXTSPLIT(E906,":")))</f>
        <v>12</v>
      </c>
      <c r="J906">
        <v>1</v>
      </c>
      <c r="K906">
        <v>2</v>
      </c>
      <c r="L906" cm="1">
        <f t="array" ref="L906:M906">IF(ISBLANK(F906), "", VALUE(_xlfn.TEXTSPLIT(F906,":")))</f>
        <v>19</v>
      </c>
      <c r="M906">
        <v>0</v>
      </c>
      <c r="O906" t="str" cm="1">
        <f t="array" ref="O906">IF(ISBLANK(G906), "", VALUE(_xlfn.TEXTSPLIT(G906,":")))</f>
        <v/>
      </c>
      <c r="Q906" t="str" cm="1">
        <f t="array" ref="Q906">IF(ISBLANK(H906), "", VALUE(_xlfn.TEXTSPLIT(H906,":")))</f>
        <v/>
      </c>
      <c r="S906">
        <f t="shared" si="129"/>
        <v>31</v>
      </c>
      <c r="T906">
        <f t="shared" si="130"/>
        <v>1</v>
      </c>
      <c r="U906">
        <f t="shared" si="131"/>
        <v>2</v>
      </c>
      <c r="V906" t="str">
        <f t="shared" si="132"/>
        <v>:2O</v>
      </c>
      <c r="W906" t="str">
        <f t="shared" si="133"/>
        <v>31:1:2O</v>
      </c>
      <c r="X906" t="str">
        <f t="shared" si="134"/>
        <v>SM 31:1:2O</v>
      </c>
      <c r="Y906" t="str">
        <f t="shared" si="136"/>
        <v>SM</v>
      </c>
      <c r="Z906" t="s">
        <v>137</v>
      </c>
      <c r="AA906" t="s">
        <v>2163</v>
      </c>
      <c r="AB906">
        <v>85341</v>
      </c>
      <c r="AC906">
        <v>95656</v>
      </c>
      <c r="AD906">
        <v>84070</v>
      </c>
      <c r="AE906">
        <v>41857</v>
      </c>
      <c r="AF906">
        <v>52678</v>
      </c>
      <c r="AG906">
        <v>60871</v>
      </c>
      <c r="AH906">
        <v>176374</v>
      </c>
      <c r="AI906">
        <v>160026</v>
      </c>
      <c r="AJ906">
        <v>171807</v>
      </c>
      <c r="AK906">
        <v>98515</v>
      </c>
      <c r="AL906">
        <v>123684</v>
      </c>
      <c r="AM906">
        <v>153694</v>
      </c>
    </row>
    <row r="907" spans="1:39" x14ac:dyDescent="0.3">
      <c r="A907" t="s">
        <v>2085</v>
      </c>
      <c r="B907" t="s">
        <v>4624</v>
      </c>
      <c r="C907" t="str">
        <f t="shared" si="128"/>
        <v>SM 12:1:2/19:3</v>
      </c>
      <c r="D907" t="str">
        <f t="shared" si="135"/>
        <v>12:1:2/19:3</v>
      </c>
      <c r="E907" t="str" cm="1">
        <f t="array" ref="E907:F907">_xlfn.TEXTSPLIT(D907,"/")</f>
        <v>12:1:2</v>
      </c>
      <c r="F907" t="str">
        <v>19:3</v>
      </c>
      <c r="I907" cm="1">
        <f t="array" ref="I907:K907">IF(ISBLANK(E907), "", VALUE(_xlfn.TEXTSPLIT(E907,":")))</f>
        <v>12</v>
      </c>
      <c r="J907">
        <v>1</v>
      </c>
      <c r="K907">
        <v>2</v>
      </c>
      <c r="L907" cm="1">
        <f t="array" ref="L907:M907">IF(ISBLANK(F907), "", VALUE(_xlfn.TEXTSPLIT(F907,":")))</f>
        <v>19</v>
      </c>
      <c r="M907">
        <v>3</v>
      </c>
      <c r="O907" t="str" cm="1">
        <f t="array" ref="O907">IF(ISBLANK(G907), "", VALUE(_xlfn.TEXTSPLIT(G907,":")))</f>
        <v/>
      </c>
      <c r="Q907" t="str" cm="1">
        <f t="array" ref="Q907">IF(ISBLANK(H907), "", VALUE(_xlfn.TEXTSPLIT(H907,":")))</f>
        <v/>
      </c>
      <c r="S907">
        <f t="shared" si="129"/>
        <v>31</v>
      </c>
      <c r="T907">
        <f t="shared" si="130"/>
        <v>4</v>
      </c>
      <c r="U907">
        <f t="shared" si="131"/>
        <v>2</v>
      </c>
      <c r="V907" t="str">
        <f t="shared" si="132"/>
        <v>:2O</v>
      </c>
      <c r="W907" t="str">
        <f t="shared" si="133"/>
        <v>31:4:2O</v>
      </c>
      <c r="X907" t="str">
        <f t="shared" si="134"/>
        <v>SM 31:4:2O</v>
      </c>
      <c r="Y907" t="str">
        <f t="shared" si="136"/>
        <v>SM</v>
      </c>
      <c r="Z907" t="s">
        <v>137</v>
      </c>
      <c r="AA907" t="s">
        <v>2086</v>
      </c>
      <c r="AB907">
        <v>8318</v>
      </c>
      <c r="AC907">
        <v>107055</v>
      </c>
      <c r="AD907">
        <v>104631</v>
      </c>
      <c r="AE907">
        <v>64429</v>
      </c>
      <c r="AF907">
        <v>45269</v>
      </c>
      <c r="AG907">
        <v>32607</v>
      </c>
      <c r="AH907">
        <v>104670</v>
      </c>
      <c r="AI907">
        <v>183305</v>
      </c>
      <c r="AJ907">
        <v>159543</v>
      </c>
      <c r="AK907">
        <v>82523</v>
      </c>
      <c r="AL907">
        <v>149067</v>
      </c>
      <c r="AM907">
        <v>148185</v>
      </c>
    </row>
    <row r="908" spans="1:39" x14ac:dyDescent="0.3">
      <c r="A908" t="s">
        <v>2162</v>
      </c>
      <c r="B908" t="s">
        <v>4621</v>
      </c>
      <c r="C908" t="str">
        <f t="shared" si="128"/>
        <v>SM 12:1:2/19:0</v>
      </c>
      <c r="D908" t="str">
        <f t="shared" si="135"/>
        <v>12:1:2/19:0</v>
      </c>
      <c r="E908" t="str" cm="1">
        <f t="array" ref="E908:F908">_xlfn.TEXTSPLIT(D908,"/")</f>
        <v>12:1:2</v>
      </c>
      <c r="F908" t="str">
        <v>19:0</v>
      </c>
      <c r="I908" cm="1">
        <f t="array" ref="I908:K908">IF(ISBLANK(E908), "", VALUE(_xlfn.TEXTSPLIT(E908,":")))</f>
        <v>12</v>
      </c>
      <c r="J908">
        <v>1</v>
      </c>
      <c r="K908">
        <v>2</v>
      </c>
      <c r="L908" cm="1">
        <f t="array" ref="L908:M908">IF(ISBLANK(F908), "", VALUE(_xlfn.TEXTSPLIT(F908,":")))</f>
        <v>19</v>
      </c>
      <c r="M908">
        <v>0</v>
      </c>
      <c r="O908" t="str" cm="1">
        <f t="array" ref="O908">IF(ISBLANK(G908), "", VALUE(_xlfn.TEXTSPLIT(G908,":")))</f>
        <v/>
      </c>
      <c r="Q908" t="str" cm="1">
        <f t="array" ref="Q908">IF(ISBLANK(H908), "", VALUE(_xlfn.TEXTSPLIT(H908,":")))</f>
        <v/>
      </c>
      <c r="S908">
        <f t="shared" si="129"/>
        <v>31</v>
      </c>
      <c r="T908">
        <f t="shared" si="130"/>
        <v>1</v>
      </c>
      <c r="U908">
        <f t="shared" si="131"/>
        <v>2</v>
      </c>
      <c r="V908" t="str">
        <f t="shared" si="132"/>
        <v>:2O</v>
      </c>
      <c r="W908" t="str">
        <f t="shared" si="133"/>
        <v>31:1:2O</v>
      </c>
      <c r="X908" t="str">
        <f t="shared" si="134"/>
        <v>SM 31:1:2O</v>
      </c>
      <c r="Y908" t="str">
        <f t="shared" si="136"/>
        <v>SM</v>
      </c>
      <c r="Z908" t="s">
        <v>137</v>
      </c>
      <c r="AA908" t="s">
        <v>2163</v>
      </c>
      <c r="AB908">
        <v>70134</v>
      </c>
      <c r="AC908">
        <v>131687</v>
      </c>
      <c r="AD908">
        <v>229766</v>
      </c>
      <c r="AE908">
        <v>47652</v>
      </c>
      <c r="AF908">
        <v>38971</v>
      </c>
      <c r="AG908">
        <v>67934</v>
      </c>
      <c r="AH908">
        <v>82120</v>
      </c>
      <c r="AI908">
        <v>14126</v>
      </c>
      <c r="AJ908">
        <v>59191</v>
      </c>
      <c r="AK908">
        <v>33751</v>
      </c>
      <c r="AL908">
        <v>86670</v>
      </c>
      <c r="AM908">
        <v>50230</v>
      </c>
    </row>
    <row r="909" spans="1:39" x14ac:dyDescent="0.3">
      <c r="A909" t="s">
        <v>1950</v>
      </c>
      <c r="B909" t="s">
        <v>4625</v>
      </c>
      <c r="C909" t="str">
        <f t="shared" si="128"/>
        <v>SM 12:1:2/18:0</v>
      </c>
      <c r="D909" t="str">
        <f t="shared" si="135"/>
        <v>12:1:2/18:0</v>
      </c>
      <c r="E909" t="str" cm="1">
        <f t="array" ref="E909:F909">_xlfn.TEXTSPLIT(D909,"/")</f>
        <v>12:1:2</v>
      </c>
      <c r="F909" t="str">
        <v>18:0</v>
      </c>
      <c r="I909" cm="1">
        <f t="array" ref="I909:K909">IF(ISBLANK(E909), "", VALUE(_xlfn.TEXTSPLIT(E909,":")))</f>
        <v>12</v>
      </c>
      <c r="J909">
        <v>1</v>
      </c>
      <c r="K909">
        <v>2</v>
      </c>
      <c r="L909" cm="1">
        <f t="array" ref="L909:M909">IF(ISBLANK(F909), "", VALUE(_xlfn.TEXTSPLIT(F909,":")))</f>
        <v>18</v>
      </c>
      <c r="M909">
        <v>0</v>
      </c>
      <c r="O909" t="str" cm="1">
        <f t="array" ref="O909">IF(ISBLANK(G909), "", VALUE(_xlfn.TEXTSPLIT(G909,":")))</f>
        <v/>
      </c>
      <c r="Q909" t="str" cm="1">
        <f t="array" ref="Q909">IF(ISBLANK(H909), "", VALUE(_xlfn.TEXTSPLIT(H909,":")))</f>
        <v/>
      </c>
      <c r="S909">
        <f t="shared" si="129"/>
        <v>30</v>
      </c>
      <c r="T909">
        <f t="shared" si="130"/>
        <v>1</v>
      </c>
      <c r="U909">
        <f t="shared" si="131"/>
        <v>2</v>
      </c>
      <c r="V909" t="str">
        <f t="shared" si="132"/>
        <v>:2O</v>
      </c>
      <c r="W909" t="str">
        <f t="shared" si="133"/>
        <v>30:1:2O</v>
      </c>
      <c r="X909" t="str">
        <f t="shared" si="134"/>
        <v>SM 30:1:2O</v>
      </c>
      <c r="Y909" t="str">
        <f t="shared" si="136"/>
        <v>SM</v>
      </c>
      <c r="Z909" t="s">
        <v>137</v>
      </c>
      <c r="AA909" t="s">
        <v>1951</v>
      </c>
      <c r="AB909">
        <v>75378</v>
      </c>
      <c r="AC909">
        <v>144452</v>
      </c>
      <c r="AD909">
        <v>112689</v>
      </c>
      <c r="AE909">
        <v>92866</v>
      </c>
      <c r="AF909">
        <v>76738</v>
      </c>
      <c r="AG909">
        <v>90095</v>
      </c>
      <c r="AH909">
        <v>109701</v>
      </c>
      <c r="AI909">
        <v>142185</v>
      </c>
      <c r="AJ909">
        <v>100719</v>
      </c>
      <c r="AK909">
        <v>57935</v>
      </c>
      <c r="AL909">
        <v>98361</v>
      </c>
      <c r="AM909">
        <v>90408</v>
      </c>
    </row>
    <row r="910" spans="1:39" x14ac:dyDescent="0.3">
      <c r="A910" t="s">
        <v>2019</v>
      </c>
      <c r="B910" t="s">
        <v>4626</v>
      </c>
      <c r="C910" t="str">
        <f t="shared" si="128"/>
        <v>SM 12:0:2/18:0</v>
      </c>
      <c r="D910" t="str">
        <f t="shared" si="135"/>
        <v>12:0:2/18:0</v>
      </c>
      <c r="E910" t="str" cm="1">
        <f t="array" ref="E910:F910">_xlfn.TEXTSPLIT(D910,"/")</f>
        <v>12:0:2</v>
      </c>
      <c r="F910" t="str">
        <v>18:0</v>
      </c>
      <c r="I910" cm="1">
        <f t="array" ref="I910:K910">IF(ISBLANK(E910), "", VALUE(_xlfn.TEXTSPLIT(E910,":")))</f>
        <v>12</v>
      </c>
      <c r="J910">
        <v>0</v>
      </c>
      <c r="K910">
        <v>2</v>
      </c>
      <c r="L910" cm="1">
        <f t="array" ref="L910:M910">IF(ISBLANK(F910), "", VALUE(_xlfn.TEXTSPLIT(F910,":")))</f>
        <v>18</v>
      </c>
      <c r="M910">
        <v>0</v>
      </c>
      <c r="O910" t="str" cm="1">
        <f t="array" ref="O910">IF(ISBLANK(G910), "", VALUE(_xlfn.TEXTSPLIT(G910,":")))</f>
        <v/>
      </c>
      <c r="Q910" t="str" cm="1">
        <f t="array" ref="Q910">IF(ISBLANK(H910), "", VALUE(_xlfn.TEXTSPLIT(H910,":")))</f>
        <v/>
      </c>
      <c r="S910">
        <f t="shared" si="129"/>
        <v>30</v>
      </c>
      <c r="T910">
        <f t="shared" si="130"/>
        <v>0</v>
      </c>
      <c r="U910">
        <f t="shared" si="131"/>
        <v>2</v>
      </c>
      <c r="V910" t="str">
        <f t="shared" si="132"/>
        <v>:2O</v>
      </c>
      <c r="W910" t="str">
        <f t="shared" si="133"/>
        <v>30:0:2O</v>
      </c>
      <c r="X910" t="str">
        <f t="shared" si="134"/>
        <v>SM 30:0:2O</v>
      </c>
      <c r="Y910" t="str">
        <f t="shared" si="136"/>
        <v>SM</v>
      </c>
      <c r="Z910" t="s">
        <v>137</v>
      </c>
      <c r="AA910" t="s">
        <v>2020</v>
      </c>
      <c r="AB910">
        <v>270054</v>
      </c>
      <c r="AC910">
        <v>358335</v>
      </c>
      <c r="AD910">
        <v>384796</v>
      </c>
      <c r="AE910">
        <v>220333</v>
      </c>
      <c r="AF910">
        <v>257429</v>
      </c>
      <c r="AG910">
        <v>297939</v>
      </c>
      <c r="AH910">
        <v>302736</v>
      </c>
      <c r="AI910">
        <v>447621</v>
      </c>
      <c r="AJ910">
        <v>283833</v>
      </c>
      <c r="AK910">
        <v>259168</v>
      </c>
      <c r="AL910">
        <v>323447</v>
      </c>
      <c r="AM910">
        <v>296499</v>
      </c>
    </row>
    <row r="911" spans="1:39" x14ac:dyDescent="0.3">
      <c r="A911" t="s">
        <v>1739</v>
      </c>
      <c r="B911" t="s">
        <v>4627</v>
      </c>
      <c r="C911" t="str">
        <f t="shared" si="128"/>
        <v>SM 12:1:2/17:0</v>
      </c>
      <c r="D911" t="str">
        <f t="shared" si="135"/>
        <v>12:1:2/17:0</v>
      </c>
      <c r="E911" t="str" cm="1">
        <f t="array" ref="E911:F911">_xlfn.TEXTSPLIT(D911,"/")</f>
        <v>12:1:2</v>
      </c>
      <c r="F911" t="str">
        <v>17:0</v>
      </c>
      <c r="I911" cm="1">
        <f t="array" ref="I911:K911">IF(ISBLANK(E911), "", VALUE(_xlfn.TEXTSPLIT(E911,":")))</f>
        <v>12</v>
      </c>
      <c r="J911">
        <v>1</v>
      </c>
      <c r="K911">
        <v>2</v>
      </c>
      <c r="L911" cm="1">
        <f t="array" ref="L911:M911">IF(ISBLANK(F911), "", VALUE(_xlfn.TEXTSPLIT(F911,":")))</f>
        <v>17</v>
      </c>
      <c r="M911">
        <v>0</v>
      </c>
      <c r="O911" t="str" cm="1">
        <f t="array" ref="O911">IF(ISBLANK(G911), "", VALUE(_xlfn.TEXTSPLIT(G911,":")))</f>
        <v/>
      </c>
      <c r="Q911" t="str" cm="1">
        <f t="array" ref="Q911">IF(ISBLANK(H911), "", VALUE(_xlfn.TEXTSPLIT(H911,":")))</f>
        <v/>
      </c>
      <c r="S911">
        <f t="shared" si="129"/>
        <v>29</v>
      </c>
      <c r="T911">
        <f t="shared" si="130"/>
        <v>1</v>
      </c>
      <c r="U911">
        <f t="shared" si="131"/>
        <v>2</v>
      </c>
      <c r="V911" t="str">
        <f t="shared" si="132"/>
        <v>:2O</v>
      </c>
      <c r="W911" t="str">
        <f t="shared" si="133"/>
        <v>29:1:2O</v>
      </c>
      <c r="X911" t="str">
        <f t="shared" si="134"/>
        <v>SM 29:1:2O</v>
      </c>
      <c r="Y911" t="str">
        <f t="shared" si="136"/>
        <v>SM</v>
      </c>
      <c r="Z911" t="s">
        <v>137</v>
      </c>
      <c r="AA911" t="s">
        <v>1740</v>
      </c>
      <c r="AB911">
        <v>62663</v>
      </c>
      <c r="AC911">
        <v>68561</v>
      </c>
      <c r="AD911">
        <v>72588</v>
      </c>
      <c r="AE911">
        <v>48230</v>
      </c>
      <c r="AF911">
        <v>49967</v>
      </c>
      <c r="AG911">
        <v>50330</v>
      </c>
      <c r="AH911">
        <v>91388</v>
      </c>
      <c r="AI911">
        <v>112962</v>
      </c>
      <c r="AJ911">
        <v>92228</v>
      </c>
      <c r="AK911">
        <v>63018</v>
      </c>
      <c r="AL911">
        <v>104334</v>
      </c>
      <c r="AM911">
        <v>70234</v>
      </c>
    </row>
    <row r="912" spans="1:39" x14ac:dyDescent="0.3">
      <c r="A912" t="s">
        <v>1795</v>
      </c>
      <c r="B912" t="s">
        <v>4620</v>
      </c>
      <c r="C912" t="str">
        <f t="shared" si="128"/>
        <v>SM 12:0:2/17:0</v>
      </c>
      <c r="D912" t="str">
        <f t="shared" si="135"/>
        <v>12:0:2/17:0</v>
      </c>
      <c r="E912" t="str" cm="1">
        <f t="array" ref="E912:F912">_xlfn.TEXTSPLIT(D912,"/")</f>
        <v>12:0:2</v>
      </c>
      <c r="F912" t="str">
        <v>17:0</v>
      </c>
      <c r="I912" cm="1">
        <f t="array" ref="I912:K912">IF(ISBLANK(E912), "", VALUE(_xlfn.TEXTSPLIT(E912,":")))</f>
        <v>12</v>
      </c>
      <c r="J912">
        <v>0</v>
      </c>
      <c r="K912">
        <v>2</v>
      </c>
      <c r="L912" cm="1">
        <f t="array" ref="L912:M912">IF(ISBLANK(F912), "", VALUE(_xlfn.TEXTSPLIT(F912,":")))</f>
        <v>17</v>
      </c>
      <c r="M912">
        <v>0</v>
      </c>
      <c r="O912" t="str" cm="1">
        <f t="array" ref="O912">IF(ISBLANK(G912), "", VALUE(_xlfn.TEXTSPLIT(G912,":")))</f>
        <v/>
      </c>
      <c r="Q912" t="str" cm="1">
        <f t="array" ref="Q912">IF(ISBLANK(H912), "", VALUE(_xlfn.TEXTSPLIT(H912,":")))</f>
        <v/>
      </c>
      <c r="S912">
        <f t="shared" si="129"/>
        <v>29</v>
      </c>
      <c r="T912">
        <f t="shared" si="130"/>
        <v>0</v>
      </c>
      <c r="U912">
        <f t="shared" si="131"/>
        <v>2</v>
      </c>
      <c r="V912" t="str">
        <f t="shared" si="132"/>
        <v>:2O</v>
      </c>
      <c r="W912" t="str">
        <f t="shared" si="133"/>
        <v>29:0:2O</v>
      </c>
      <c r="X912" t="str">
        <f t="shared" si="134"/>
        <v>SM 29:0:2O</v>
      </c>
      <c r="Y912" t="str">
        <f t="shared" si="136"/>
        <v>SM</v>
      </c>
      <c r="Z912" t="s">
        <v>137</v>
      </c>
      <c r="AA912" t="s">
        <v>1796</v>
      </c>
      <c r="AB912">
        <v>39298</v>
      </c>
      <c r="AC912">
        <v>75004</v>
      </c>
      <c r="AD912">
        <v>88885</v>
      </c>
      <c r="AE912">
        <v>60369</v>
      </c>
      <c r="AF912">
        <v>25064</v>
      </c>
      <c r="AG912">
        <v>34260</v>
      </c>
      <c r="AH912">
        <v>62446</v>
      </c>
      <c r="AI912">
        <v>103489</v>
      </c>
      <c r="AJ912">
        <v>32471</v>
      </c>
      <c r="AK912">
        <v>21838</v>
      </c>
      <c r="AL912">
        <v>25317</v>
      </c>
      <c r="AM912">
        <v>55020</v>
      </c>
    </row>
    <row r="913" spans="1:39" x14ac:dyDescent="0.3">
      <c r="A913" t="s">
        <v>2252</v>
      </c>
      <c r="B913" t="s">
        <v>4628</v>
      </c>
      <c r="C913" t="str">
        <f t="shared" si="128"/>
        <v>SM 12:1:2/20:4</v>
      </c>
      <c r="D913" t="str">
        <f t="shared" si="135"/>
        <v>12:1:2/20:4</v>
      </c>
      <c r="E913" t="str" cm="1">
        <f t="array" ref="E913:F913">_xlfn.TEXTSPLIT(D913,"/")</f>
        <v>12:1:2</v>
      </c>
      <c r="F913" t="str">
        <v>20:4</v>
      </c>
      <c r="I913" cm="1">
        <f t="array" ref="I913:K913">IF(ISBLANK(E913), "", VALUE(_xlfn.TEXTSPLIT(E913,":")))</f>
        <v>12</v>
      </c>
      <c r="J913">
        <v>1</v>
      </c>
      <c r="K913">
        <v>2</v>
      </c>
      <c r="L913" cm="1">
        <f t="array" ref="L913:M913">IF(ISBLANK(F913), "", VALUE(_xlfn.TEXTSPLIT(F913,":")))</f>
        <v>20</v>
      </c>
      <c r="M913">
        <v>4</v>
      </c>
      <c r="O913" t="str" cm="1">
        <f t="array" ref="O913">IF(ISBLANK(G913), "", VALUE(_xlfn.TEXTSPLIT(G913,":")))</f>
        <v/>
      </c>
      <c r="Q913" t="str" cm="1">
        <f t="array" ref="Q913">IF(ISBLANK(H913), "", VALUE(_xlfn.TEXTSPLIT(H913,":")))</f>
        <v/>
      </c>
      <c r="S913">
        <f t="shared" si="129"/>
        <v>32</v>
      </c>
      <c r="T913">
        <f t="shared" si="130"/>
        <v>5</v>
      </c>
      <c r="U913">
        <f t="shared" si="131"/>
        <v>2</v>
      </c>
      <c r="V913" t="str">
        <f t="shared" si="132"/>
        <v>:2O</v>
      </c>
      <c r="W913" t="str">
        <f t="shared" si="133"/>
        <v>32:5:2O</v>
      </c>
      <c r="X913" t="str">
        <f t="shared" si="134"/>
        <v>SM 32:5:2O</v>
      </c>
      <c r="Y913" t="str">
        <f t="shared" si="136"/>
        <v>SM</v>
      </c>
      <c r="Z913" t="s">
        <v>137</v>
      </c>
      <c r="AA913" t="s">
        <v>2253</v>
      </c>
      <c r="AB913">
        <v>61324</v>
      </c>
      <c r="AC913">
        <v>87117</v>
      </c>
      <c r="AD913">
        <v>94635</v>
      </c>
      <c r="AE913">
        <v>60647</v>
      </c>
      <c r="AF913">
        <v>41669</v>
      </c>
      <c r="AG913">
        <v>48670</v>
      </c>
      <c r="AH913">
        <v>161200</v>
      </c>
      <c r="AI913">
        <v>184927</v>
      </c>
      <c r="AJ913">
        <v>159581</v>
      </c>
      <c r="AK913">
        <v>124036</v>
      </c>
      <c r="AL913">
        <v>122142</v>
      </c>
      <c r="AM913">
        <v>154315</v>
      </c>
    </row>
    <row r="914" spans="1:39" x14ac:dyDescent="0.3">
      <c r="A914" t="s">
        <v>2311</v>
      </c>
      <c r="B914" t="s">
        <v>4629</v>
      </c>
      <c r="C914" t="str">
        <f t="shared" si="128"/>
        <v>SM 12:1:2/20:2</v>
      </c>
      <c r="D914" t="str">
        <f t="shared" si="135"/>
        <v>12:1:2/20:2</v>
      </c>
      <c r="E914" t="str" cm="1">
        <f t="array" ref="E914:F914">_xlfn.TEXTSPLIT(D914,"/")</f>
        <v>12:1:2</v>
      </c>
      <c r="F914" t="str">
        <v>20:2</v>
      </c>
      <c r="I914" cm="1">
        <f t="array" ref="I914:K914">IF(ISBLANK(E914), "", VALUE(_xlfn.TEXTSPLIT(E914,":")))</f>
        <v>12</v>
      </c>
      <c r="J914">
        <v>1</v>
      </c>
      <c r="K914">
        <v>2</v>
      </c>
      <c r="L914" cm="1">
        <f t="array" ref="L914:M914">IF(ISBLANK(F914), "", VALUE(_xlfn.TEXTSPLIT(F914,":")))</f>
        <v>20</v>
      </c>
      <c r="M914">
        <v>2</v>
      </c>
      <c r="O914" t="str" cm="1">
        <f t="array" ref="O914">IF(ISBLANK(G914), "", VALUE(_xlfn.TEXTSPLIT(G914,":")))</f>
        <v/>
      </c>
      <c r="Q914" t="str" cm="1">
        <f t="array" ref="Q914">IF(ISBLANK(H914), "", VALUE(_xlfn.TEXTSPLIT(H914,":")))</f>
        <v/>
      </c>
      <c r="S914">
        <f t="shared" si="129"/>
        <v>32</v>
      </c>
      <c r="T914">
        <f t="shared" si="130"/>
        <v>3</v>
      </c>
      <c r="U914">
        <f t="shared" si="131"/>
        <v>2</v>
      </c>
      <c r="V914" t="str">
        <f t="shared" si="132"/>
        <v>:2O</v>
      </c>
      <c r="W914" t="str">
        <f t="shared" si="133"/>
        <v>32:3:2O</v>
      </c>
      <c r="X914" t="str">
        <f t="shared" si="134"/>
        <v>SM 32:3:2O</v>
      </c>
      <c r="Y914" t="str">
        <f t="shared" si="136"/>
        <v>SM</v>
      </c>
      <c r="Z914" t="s">
        <v>137</v>
      </c>
      <c r="AA914" t="s">
        <v>2312</v>
      </c>
      <c r="AB914">
        <v>61089</v>
      </c>
      <c r="AC914">
        <v>146301</v>
      </c>
      <c r="AD914">
        <v>164644</v>
      </c>
      <c r="AE914">
        <v>105681</v>
      </c>
      <c r="AF914">
        <v>107861</v>
      </c>
      <c r="AG914">
        <v>90391</v>
      </c>
      <c r="AH914">
        <v>224373</v>
      </c>
      <c r="AI914">
        <v>197486</v>
      </c>
      <c r="AJ914">
        <v>168465</v>
      </c>
      <c r="AK914">
        <v>147935</v>
      </c>
      <c r="AL914">
        <v>171427</v>
      </c>
      <c r="AM914">
        <v>152752</v>
      </c>
    </row>
    <row r="915" spans="1:39" x14ac:dyDescent="0.3">
      <c r="A915" t="s">
        <v>1739</v>
      </c>
      <c r="B915" t="s">
        <v>4627</v>
      </c>
      <c r="C915" t="str">
        <f t="shared" si="128"/>
        <v>SM 12:1:2/17:0</v>
      </c>
      <c r="D915" t="str">
        <f t="shared" si="135"/>
        <v>12:1:2/17:0</v>
      </c>
      <c r="E915" t="str" cm="1">
        <f t="array" ref="E915:F915">_xlfn.TEXTSPLIT(D915,"/")</f>
        <v>12:1:2</v>
      </c>
      <c r="F915" t="str">
        <v>17:0</v>
      </c>
      <c r="I915" cm="1">
        <f t="array" ref="I915:K915">IF(ISBLANK(E915), "", VALUE(_xlfn.TEXTSPLIT(E915,":")))</f>
        <v>12</v>
      </c>
      <c r="J915">
        <v>1</v>
      </c>
      <c r="K915">
        <v>2</v>
      </c>
      <c r="L915" cm="1">
        <f t="array" ref="L915:M915">IF(ISBLANK(F915), "", VALUE(_xlfn.TEXTSPLIT(F915,":")))</f>
        <v>17</v>
      </c>
      <c r="M915">
        <v>0</v>
      </c>
      <c r="O915" t="str" cm="1">
        <f t="array" ref="O915">IF(ISBLANK(G915), "", VALUE(_xlfn.TEXTSPLIT(G915,":")))</f>
        <v/>
      </c>
      <c r="Q915" t="str" cm="1">
        <f t="array" ref="Q915">IF(ISBLANK(H915), "", VALUE(_xlfn.TEXTSPLIT(H915,":")))</f>
        <v/>
      </c>
      <c r="S915">
        <f t="shared" si="129"/>
        <v>29</v>
      </c>
      <c r="T915">
        <f t="shared" si="130"/>
        <v>1</v>
      </c>
      <c r="U915">
        <f t="shared" si="131"/>
        <v>2</v>
      </c>
      <c r="V915" t="str">
        <f t="shared" si="132"/>
        <v>:2O</v>
      </c>
      <c r="W915" t="str">
        <f t="shared" si="133"/>
        <v>29:1:2O</v>
      </c>
      <c r="X915" t="str">
        <f t="shared" si="134"/>
        <v>SM 29:1:2O</v>
      </c>
      <c r="Y915" t="str">
        <f t="shared" si="136"/>
        <v>SM</v>
      </c>
      <c r="Z915" t="s">
        <v>137</v>
      </c>
      <c r="AA915" t="s">
        <v>1740</v>
      </c>
      <c r="AB915">
        <v>111914</v>
      </c>
      <c r="AC915">
        <v>329980</v>
      </c>
      <c r="AD915">
        <v>320590</v>
      </c>
      <c r="AE915">
        <v>202965</v>
      </c>
      <c r="AF915">
        <v>208922</v>
      </c>
      <c r="AG915">
        <v>198754</v>
      </c>
      <c r="AH915">
        <v>395132</v>
      </c>
      <c r="AI915">
        <v>425979</v>
      </c>
      <c r="AJ915">
        <v>314319</v>
      </c>
      <c r="AK915">
        <v>314265</v>
      </c>
      <c r="AL915">
        <v>414024</v>
      </c>
      <c r="AM915">
        <v>381507</v>
      </c>
    </row>
    <row r="916" spans="1:39" x14ac:dyDescent="0.3">
      <c r="A916" t="s">
        <v>1950</v>
      </c>
      <c r="B916" t="s">
        <v>4625</v>
      </c>
      <c r="C916" t="str">
        <f t="shared" si="128"/>
        <v>SM 12:1:2/18:0</v>
      </c>
      <c r="D916" t="str">
        <f t="shared" si="135"/>
        <v>12:1:2/18:0</v>
      </c>
      <c r="E916" t="str" cm="1">
        <f t="array" ref="E916:F916">_xlfn.TEXTSPLIT(D916,"/")</f>
        <v>12:1:2</v>
      </c>
      <c r="F916" t="str">
        <v>18:0</v>
      </c>
      <c r="I916" cm="1">
        <f t="array" ref="I916:K916">IF(ISBLANK(E916), "", VALUE(_xlfn.TEXTSPLIT(E916,":")))</f>
        <v>12</v>
      </c>
      <c r="J916">
        <v>1</v>
      </c>
      <c r="K916">
        <v>2</v>
      </c>
      <c r="L916" cm="1">
        <f t="array" ref="L916:M916">IF(ISBLANK(F916), "", VALUE(_xlfn.TEXTSPLIT(F916,":")))</f>
        <v>18</v>
      </c>
      <c r="M916">
        <v>0</v>
      </c>
      <c r="O916" t="str" cm="1">
        <f t="array" ref="O916">IF(ISBLANK(G916), "", VALUE(_xlfn.TEXTSPLIT(G916,":")))</f>
        <v/>
      </c>
      <c r="Q916" t="str" cm="1">
        <f t="array" ref="Q916">IF(ISBLANK(H916), "", VALUE(_xlfn.TEXTSPLIT(H916,":")))</f>
        <v/>
      </c>
      <c r="S916">
        <f t="shared" si="129"/>
        <v>30</v>
      </c>
      <c r="T916">
        <f t="shared" si="130"/>
        <v>1</v>
      </c>
      <c r="U916">
        <f t="shared" si="131"/>
        <v>2</v>
      </c>
      <c r="V916" t="str">
        <f t="shared" si="132"/>
        <v>:2O</v>
      </c>
      <c r="W916" t="str">
        <f t="shared" si="133"/>
        <v>30:1:2O</v>
      </c>
      <c r="X916" t="str">
        <f t="shared" si="134"/>
        <v>SM 30:1:2O</v>
      </c>
      <c r="Y916" t="str">
        <f t="shared" si="136"/>
        <v>SM</v>
      </c>
      <c r="Z916" t="s">
        <v>137</v>
      </c>
      <c r="AA916" t="s">
        <v>1951</v>
      </c>
      <c r="AB916">
        <v>97129</v>
      </c>
      <c r="AC916">
        <v>113955</v>
      </c>
      <c r="AD916">
        <v>112662</v>
      </c>
      <c r="AE916">
        <v>83561</v>
      </c>
      <c r="AF916">
        <v>86103</v>
      </c>
      <c r="AG916">
        <v>77103</v>
      </c>
      <c r="AH916">
        <v>436184</v>
      </c>
      <c r="AI916">
        <v>377427</v>
      </c>
      <c r="AJ916">
        <v>338831</v>
      </c>
      <c r="AK916">
        <v>291722</v>
      </c>
      <c r="AL916">
        <v>304548</v>
      </c>
      <c r="AM916">
        <v>300488</v>
      </c>
    </row>
    <row r="917" spans="1:39" x14ac:dyDescent="0.3">
      <c r="A917" t="s">
        <v>1950</v>
      </c>
      <c r="B917" t="s">
        <v>4625</v>
      </c>
      <c r="C917" t="str">
        <f t="shared" si="128"/>
        <v>SM 12:1:2/18:0</v>
      </c>
      <c r="D917" t="str">
        <f t="shared" si="135"/>
        <v>12:1:2/18:0</v>
      </c>
      <c r="E917" t="str" cm="1">
        <f t="array" ref="E917:F917">_xlfn.TEXTSPLIT(D917,"/")</f>
        <v>12:1:2</v>
      </c>
      <c r="F917" t="str">
        <v>18:0</v>
      </c>
      <c r="I917" cm="1">
        <f t="array" ref="I917:K917">IF(ISBLANK(E917), "", VALUE(_xlfn.TEXTSPLIT(E917,":")))</f>
        <v>12</v>
      </c>
      <c r="J917">
        <v>1</v>
      </c>
      <c r="K917">
        <v>2</v>
      </c>
      <c r="L917" cm="1">
        <f t="array" ref="L917:M917">IF(ISBLANK(F917), "", VALUE(_xlfn.TEXTSPLIT(F917,":")))</f>
        <v>18</v>
      </c>
      <c r="M917">
        <v>0</v>
      </c>
      <c r="O917" t="str" cm="1">
        <f t="array" ref="O917">IF(ISBLANK(G917), "", VALUE(_xlfn.TEXTSPLIT(G917,":")))</f>
        <v/>
      </c>
      <c r="Q917" t="str" cm="1">
        <f t="array" ref="Q917">IF(ISBLANK(H917), "", VALUE(_xlfn.TEXTSPLIT(H917,":")))</f>
        <v/>
      </c>
      <c r="S917">
        <f t="shared" si="129"/>
        <v>30</v>
      </c>
      <c r="T917">
        <f t="shared" si="130"/>
        <v>1</v>
      </c>
      <c r="U917">
        <f t="shared" si="131"/>
        <v>2</v>
      </c>
      <c r="V917" t="str">
        <f t="shared" si="132"/>
        <v>:2O</v>
      </c>
      <c r="W917" t="str">
        <f t="shared" si="133"/>
        <v>30:1:2O</v>
      </c>
      <c r="X917" t="str">
        <f t="shared" si="134"/>
        <v>SM 30:1:2O</v>
      </c>
      <c r="Y917" t="str">
        <f t="shared" si="136"/>
        <v>SM</v>
      </c>
      <c r="Z917" t="s">
        <v>137</v>
      </c>
      <c r="AA917" t="s">
        <v>1951</v>
      </c>
      <c r="AB917">
        <v>10224</v>
      </c>
      <c r="AC917">
        <v>50418</v>
      </c>
      <c r="AD917">
        <v>17400</v>
      </c>
      <c r="AE917">
        <v>25266</v>
      </c>
      <c r="AF917">
        <v>22994</v>
      </c>
      <c r="AG917">
        <v>25228</v>
      </c>
      <c r="AH917">
        <v>150335</v>
      </c>
      <c r="AI917">
        <v>141607</v>
      </c>
      <c r="AJ917">
        <v>169894</v>
      </c>
      <c r="AK917">
        <v>103102</v>
      </c>
      <c r="AL917">
        <v>136170</v>
      </c>
      <c r="AM917">
        <v>118425</v>
      </c>
    </row>
    <row r="918" spans="1:39" x14ac:dyDescent="0.3">
      <c r="A918" t="s">
        <v>2280</v>
      </c>
      <c r="B918" t="s">
        <v>4630</v>
      </c>
      <c r="C918" t="str">
        <f t="shared" si="128"/>
        <v>SM 12:1:2/20:3</v>
      </c>
      <c r="D918" t="str">
        <f t="shared" si="135"/>
        <v>12:1:2/20:3</v>
      </c>
      <c r="E918" t="str" cm="1">
        <f t="array" ref="E918:F918">_xlfn.TEXTSPLIT(D918,"/")</f>
        <v>12:1:2</v>
      </c>
      <c r="F918" t="str">
        <v>20:3</v>
      </c>
      <c r="I918" cm="1">
        <f t="array" ref="I918:K918">IF(ISBLANK(E918), "", VALUE(_xlfn.TEXTSPLIT(E918,":")))</f>
        <v>12</v>
      </c>
      <c r="J918">
        <v>1</v>
      </c>
      <c r="K918">
        <v>2</v>
      </c>
      <c r="L918" cm="1">
        <f t="array" ref="L918:M918">IF(ISBLANK(F918), "", VALUE(_xlfn.TEXTSPLIT(F918,":")))</f>
        <v>20</v>
      </c>
      <c r="M918">
        <v>3</v>
      </c>
      <c r="O918" t="str" cm="1">
        <f t="array" ref="O918">IF(ISBLANK(G918), "", VALUE(_xlfn.TEXTSPLIT(G918,":")))</f>
        <v/>
      </c>
      <c r="Q918" t="str" cm="1">
        <f t="array" ref="Q918">IF(ISBLANK(H918), "", VALUE(_xlfn.TEXTSPLIT(H918,":")))</f>
        <v/>
      </c>
      <c r="S918">
        <f t="shared" si="129"/>
        <v>32</v>
      </c>
      <c r="T918">
        <f t="shared" si="130"/>
        <v>4</v>
      </c>
      <c r="U918">
        <f t="shared" si="131"/>
        <v>2</v>
      </c>
      <c r="V918" t="str">
        <f t="shared" si="132"/>
        <v>:2O</v>
      </c>
      <c r="W918" t="str">
        <f t="shared" si="133"/>
        <v>32:4:2O</v>
      </c>
      <c r="X918" t="str">
        <f t="shared" si="134"/>
        <v>SM 32:4:2O</v>
      </c>
      <c r="Y918" t="str">
        <f t="shared" si="136"/>
        <v>SM</v>
      </c>
      <c r="Z918" t="s">
        <v>137</v>
      </c>
      <c r="AA918" t="s">
        <v>2281</v>
      </c>
      <c r="AB918">
        <v>130882</v>
      </c>
      <c r="AC918">
        <v>190199</v>
      </c>
      <c r="AD918">
        <v>166891</v>
      </c>
      <c r="AE918">
        <v>115548</v>
      </c>
      <c r="AF918">
        <v>108036</v>
      </c>
      <c r="AG918">
        <v>116998</v>
      </c>
      <c r="AH918">
        <v>359931</v>
      </c>
      <c r="AI918">
        <v>415258</v>
      </c>
      <c r="AJ918">
        <v>382034</v>
      </c>
      <c r="AK918">
        <v>260073</v>
      </c>
      <c r="AL918">
        <v>292752</v>
      </c>
      <c r="AM918">
        <v>282595</v>
      </c>
    </row>
    <row r="919" spans="1:39" x14ac:dyDescent="0.3">
      <c r="A919" t="s">
        <v>207</v>
      </c>
      <c r="B919" t="s">
        <v>358</v>
      </c>
      <c r="C919" t="str">
        <f t="shared" si="128"/>
        <v>SM 31:1:3</v>
      </c>
      <c r="D919" t="str">
        <f t="shared" si="135"/>
        <v>31:1:3</v>
      </c>
      <c r="E919" t="str" cm="1">
        <f t="array" ref="E919">_xlfn.TEXTSPLIT(D919,"/")</f>
        <v>31:1:3</v>
      </c>
      <c r="I919" cm="1">
        <f t="array" ref="I919:K919">IF(ISBLANK(E919), "", VALUE(_xlfn.TEXTSPLIT(E919,":")))</f>
        <v>31</v>
      </c>
      <c r="J919">
        <v>1</v>
      </c>
      <c r="K919">
        <v>3</v>
      </c>
      <c r="L919" t="str" cm="1">
        <f t="array" ref="L919">IF(ISBLANK(F919), "", VALUE(_xlfn.TEXTSPLIT(F919,":")))</f>
        <v/>
      </c>
      <c r="O919" t="str" cm="1">
        <f t="array" ref="O919">IF(ISBLANK(G919), "", VALUE(_xlfn.TEXTSPLIT(G919,":")))</f>
        <v/>
      </c>
      <c r="Q919" t="str" cm="1">
        <f t="array" ref="Q919">IF(ISBLANK(H919), "", VALUE(_xlfn.TEXTSPLIT(H919,":")))</f>
        <v/>
      </c>
      <c r="S919">
        <f t="shared" si="129"/>
        <v>31</v>
      </c>
      <c r="T919">
        <f t="shared" si="130"/>
        <v>1</v>
      </c>
      <c r="U919">
        <f t="shared" si="131"/>
        <v>3</v>
      </c>
      <c r="V919" t="str">
        <f t="shared" si="132"/>
        <v>:3O</v>
      </c>
      <c r="W919" t="str">
        <f t="shared" si="133"/>
        <v>31:1:3O</v>
      </c>
      <c r="X919" t="str">
        <f t="shared" si="134"/>
        <v>SM 31:1:3O</v>
      </c>
      <c r="Y919" t="str">
        <f t="shared" si="136"/>
        <v>SM</v>
      </c>
      <c r="Z919" t="s">
        <v>137</v>
      </c>
      <c r="AA919" t="s">
        <v>208</v>
      </c>
      <c r="AB919">
        <v>205257</v>
      </c>
      <c r="AC919">
        <v>299367</v>
      </c>
      <c r="AD919">
        <v>288695</v>
      </c>
      <c r="AE919">
        <v>251819</v>
      </c>
      <c r="AF919">
        <v>198205</v>
      </c>
      <c r="AG919">
        <v>271634</v>
      </c>
      <c r="AH919">
        <v>422421</v>
      </c>
      <c r="AI919">
        <v>462884</v>
      </c>
      <c r="AJ919">
        <v>552311</v>
      </c>
      <c r="AK919">
        <v>456650</v>
      </c>
      <c r="AL919">
        <v>473082</v>
      </c>
      <c r="AM919">
        <v>468404</v>
      </c>
    </row>
    <row r="920" spans="1:39" x14ac:dyDescent="0.3">
      <c r="A920" t="s">
        <v>1887</v>
      </c>
      <c r="B920" t="s">
        <v>4623</v>
      </c>
      <c r="C920" t="str">
        <f t="shared" si="128"/>
        <v>SM 12:1:2/18:2</v>
      </c>
      <c r="D920" t="str">
        <f t="shared" si="135"/>
        <v>12:1:2/18:2</v>
      </c>
      <c r="E920" t="str" cm="1">
        <f t="array" ref="E920:F920">_xlfn.TEXTSPLIT(D920,"/")</f>
        <v>12:1:2</v>
      </c>
      <c r="F920" t="str">
        <v>18:2</v>
      </c>
      <c r="I920" cm="1">
        <f t="array" ref="I920:K920">IF(ISBLANK(E920), "", VALUE(_xlfn.TEXTSPLIT(E920,":")))</f>
        <v>12</v>
      </c>
      <c r="J920">
        <v>1</v>
      </c>
      <c r="K920">
        <v>2</v>
      </c>
      <c r="L920" cm="1">
        <f t="array" ref="L920:M920">IF(ISBLANK(F920), "", VALUE(_xlfn.TEXTSPLIT(F920,":")))</f>
        <v>18</v>
      </c>
      <c r="M920">
        <v>2</v>
      </c>
      <c r="O920" t="str" cm="1">
        <f t="array" ref="O920">IF(ISBLANK(G920), "", VALUE(_xlfn.TEXTSPLIT(G920,":")))</f>
        <v/>
      </c>
      <c r="Q920" t="str" cm="1">
        <f t="array" ref="Q920">IF(ISBLANK(H920), "", VALUE(_xlfn.TEXTSPLIT(H920,":")))</f>
        <v/>
      </c>
      <c r="S920">
        <f t="shared" si="129"/>
        <v>30</v>
      </c>
      <c r="T920">
        <f t="shared" si="130"/>
        <v>3</v>
      </c>
      <c r="U920">
        <f t="shared" si="131"/>
        <v>2</v>
      </c>
      <c r="V920" t="str">
        <f t="shared" si="132"/>
        <v>:2O</v>
      </c>
      <c r="W920" t="str">
        <f t="shared" si="133"/>
        <v>30:3:2O</v>
      </c>
      <c r="X920" t="str">
        <f t="shared" si="134"/>
        <v>SM 30:3:2O</v>
      </c>
      <c r="Y920" t="str">
        <f t="shared" si="136"/>
        <v>SM</v>
      </c>
      <c r="Z920" t="s">
        <v>137</v>
      </c>
      <c r="AA920" t="s">
        <v>1888</v>
      </c>
      <c r="AB920">
        <v>115457</v>
      </c>
      <c r="AC920">
        <v>175346</v>
      </c>
      <c r="AD920">
        <v>168824</v>
      </c>
      <c r="AE920">
        <v>124085</v>
      </c>
      <c r="AF920">
        <v>162363</v>
      </c>
      <c r="AG920">
        <v>139761</v>
      </c>
      <c r="AH920">
        <v>313040</v>
      </c>
      <c r="AI920">
        <v>273332</v>
      </c>
      <c r="AJ920">
        <v>272282</v>
      </c>
      <c r="AK920">
        <v>258324</v>
      </c>
      <c r="AL920">
        <v>280188</v>
      </c>
      <c r="AM920">
        <v>263934</v>
      </c>
    </row>
    <row r="921" spans="1:39" x14ac:dyDescent="0.3">
      <c r="A921" t="s">
        <v>1950</v>
      </c>
      <c r="B921" t="s">
        <v>4625</v>
      </c>
      <c r="C921" t="str">
        <f t="shared" ref="C921:C925" si="137">IF( ISNUMBER( SEARCH("w/o MS2",B921)), SUBSTITUTE(B921,"w/o MS2: ",""), " ")</f>
        <v>SM 12:1:2/18:0</v>
      </c>
      <c r="D921" t="str">
        <f t="shared" si="135"/>
        <v>12:1:2/18:0</v>
      </c>
      <c r="E921" t="str" cm="1">
        <f t="array" ref="E921:F921">_xlfn.TEXTSPLIT(D921,"/")</f>
        <v>12:1:2</v>
      </c>
      <c r="F921" t="str">
        <v>18:0</v>
      </c>
      <c r="I921" cm="1">
        <f t="array" ref="I921:K921">IF(ISBLANK(E921), "", VALUE(_xlfn.TEXTSPLIT(E921,":")))</f>
        <v>12</v>
      </c>
      <c r="J921">
        <v>1</v>
      </c>
      <c r="K921">
        <v>2</v>
      </c>
      <c r="L921" cm="1">
        <f t="array" ref="L921:M921">IF(ISBLANK(F921), "", VALUE(_xlfn.TEXTSPLIT(F921,":")))</f>
        <v>18</v>
      </c>
      <c r="M921">
        <v>0</v>
      </c>
      <c r="O921" t="str" cm="1">
        <f t="array" ref="O921">IF(ISBLANK(G921), "", VALUE(_xlfn.TEXTSPLIT(G921,":")))</f>
        <v/>
      </c>
      <c r="Q921" t="str" cm="1">
        <f t="array" ref="Q921">IF(ISBLANK(H921), "", VALUE(_xlfn.TEXTSPLIT(H921,":")))</f>
        <v/>
      </c>
      <c r="S921">
        <f t="shared" ref="S921:S925" si="138">SUM(I921,L921,O921,Q921)</f>
        <v>30</v>
      </c>
      <c r="T921">
        <f t="shared" ref="T921:T925" si="139">SUM(J921,M921,P921,R921)</f>
        <v>1</v>
      </c>
      <c r="U921">
        <f t="shared" ref="U921:U925" si="140">SUM(K921,N921)</f>
        <v>2</v>
      </c>
      <c r="V921" t="str">
        <f t="shared" ref="V921:V925" si="141">_xlfn.CONCAT(":",U921,"O")</f>
        <v>:2O</v>
      </c>
      <c r="W921" t="str">
        <f t="shared" ref="W921:W925" si="142">IF(ISNUMBER(S921),_xlfn.CONCAT(S921,":",T921,IF(U921&gt;0,V921,""),""))</f>
        <v>30:1:2O</v>
      </c>
      <c r="X921" t="str">
        <f t="shared" ref="X921:X925" si="143">IF(ISNUMBER(S921),_xlfn.CONCAT(Y921," ",W921), A921)</f>
        <v>SM 30:1:2O</v>
      </c>
      <c r="Y921" t="str">
        <f t="shared" si="136"/>
        <v>SM</v>
      </c>
      <c r="Z921" t="s">
        <v>137</v>
      </c>
      <c r="AA921" t="s">
        <v>1951</v>
      </c>
      <c r="AB921">
        <v>165605</v>
      </c>
      <c r="AC921">
        <v>139804</v>
      </c>
      <c r="AD921">
        <v>250029</v>
      </c>
      <c r="AE921">
        <v>73288</v>
      </c>
      <c r="AF921">
        <v>77435</v>
      </c>
      <c r="AG921">
        <v>44500</v>
      </c>
      <c r="AH921">
        <v>71195</v>
      </c>
      <c r="AI921">
        <v>118512</v>
      </c>
      <c r="AJ921">
        <v>90450</v>
      </c>
      <c r="AK921">
        <v>119295</v>
      </c>
      <c r="AL921">
        <v>69245</v>
      </c>
      <c r="AM921">
        <v>95197</v>
      </c>
    </row>
    <row r="922" spans="1:39" x14ac:dyDescent="0.3">
      <c r="A922" t="s">
        <v>2137</v>
      </c>
      <c r="B922" t="s">
        <v>4631</v>
      </c>
      <c r="C922" t="str">
        <f t="shared" si="137"/>
        <v>SM 12:1:2/19:1</v>
      </c>
      <c r="D922" t="str">
        <f t="shared" si="135"/>
        <v>12:1:2/19:1</v>
      </c>
      <c r="E922" t="str" cm="1">
        <f t="array" ref="E922:F922">_xlfn.TEXTSPLIT(D922,"/")</f>
        <v>12:1:2</v>
      </c>
      <c r="F922" t="str">
        <v>19:1</v>
      </c>
      <c r="I922" cm="1">
        <f t="array" ref="I922:K922">IF(ISBLANK(E922), "", VALUE(_xlfn.TEXTSPLIT(E922,":")))</f>
        <v>12</v>
      </c>
      <c r="J922">
        <v>1</v>
      </c>
      <c r="K922">
        <v>2</v>
      </c>
      <c r="L922" cm="1">
        <f t="array" ref="L922:M922">IF(ISBLANK(F922), "", VALUE(_xlfn.TEXTSPLIT(F922,":")))</f>
        <v>19</v>
      </c>
      <c r="M922">
        <v>1</v>
      </c>
      <c r="O922" t="str" cm="1">
        <f t="array" ref="O922">IF(ISBLANK(G922), "", VALUE(_xlfn.TEXTSPLIT(G922,":")))</f>
        <v/>
      </c>
      <c r="Q922" t="str" cm="1">
        <f t="array" ref="Q922">IF(ISBLANK(H922), "", VALUE(_xlfn.TEXTSPLIT(H922,":")))</f>
        <v/>
      </c>
      <c r="S922">
        <f t="shared" si="138"/>
        <v>31</v>
      </c>
      <c r="T922">
        <f t="shared" si="139"/>
        <v>2</v>
      </c>
      <c r="U922">
        <f t="shared" si="140"/>
        <v>2</v>
      </c>
      <c r="V922" t="str">
        <f t="shared" si="141"/>
        <v>:2O</v>
      </c>
      <c r="W922" t="str">
        <f t="shared" si="142"/>
        <v>31:2:2O</v>
      </c>
      <c r="X922" t="str">
        <f t="shared" si="143"/>
        <v>SM 31:2:2O</v>
      </c>
      <c r="Y922" t="str">
        <f t="shared" si="136"/>
        <v>SM</v>
      </c>
      <c r="Z922" t="s">
        <v>137</v>
      </c>
      <c r="AA922" t="s">
        <v>2138</v>
      </c>
      <c r="AB922">
        <v>6288</v>
      </c>
      <c r="AC922">
        <v>5371</v>
      </c>
      <c r="AD922">
        <v>5719</v>
      </c>
      <c r="AE922">
        <v>9463</v>
      </c>
      <c r="AF922">
        <v>0</v>
      </c>
      <c r="AG922">
        <v>0</v>
      </c>
      <c r="AH922">
        <v>42780</v>
      </c>
      <c r="AI922">
        <v>40839</v>
      </c>
      <c r="AJ922">
        <v>27590</v>
      </c>
      <c r="AK922">
        <v>38032</v>
      </c>
      <c r="AL922">
        <v>48052</v>
      </c>
      <c r="AM922">
        <v>36615</v>
      </c>
    </row>
    <row r="923" spans="1:39" x14ac:dyDescent="0.3">
      <c r="A923" t="s">
        <v>2162</v>
      </c>
      <c r="B923" t="s">
        <v>4621</v>
      </c>
      <c r="C923" t="str">
        <f t="shared" si="137"/>
        <v>SM 12:1:2/19:0</v>
      </c>
      <c r="D923" t="str">
        <f t="shared" si="135"/>
        <v>12:1:2/19:0</v>
      </c>
      <c r="E923" t="str" cm="1">
        <f t="array" ref="E923:F923">_xlfn.TEXTSPLIT(D923,"/")</f>
        <v>12:1:2</v>
      </c>
      <c r="F923" t="str">
        <v>19:0</v>
      </c>
      <c r="I923" cm="1">
        <f t="array" ref="I923:K923">IF(ISBLANK(E923), "", VALUE(_xlfn.TEXTSPLIT(E923,":")))</f>
        <v>12</v>
      </c>
      <c r="J923">
        <v>1</v>
      </c>
      <c r="K923">
        <v>2</v>
      </c>
      <c r="L923" cm="1">
        <f t="array" ref="L923:M923">IF(ISBLANK(F923), "", VALUE(_xlfn.TEXTSPLIT(F923,":")))</f>
        <v>19</v>
      </c>
      <c r="M923">
        <v>0</v>
      </c>
      <c r="O923" t="str" cm="1">
        <f t="array" ref="O923">IF(ISBLANK(G923), "", VALUE(_xlfn.TEXTSPLIT(G923,":")))</f>
        <v/>
      </c>
      <c r="Q923" t="str" cm="1">
        <f t="array" ref="Q923">IF(ISBLANK(H923), "", VALUE(_xlfn.TEXTSPLIT(H923,":")))</f>
        <v/>
      </c>
      <c r="S923">
        <f t="shared" si="138"/>
        <v>31</v>
      </c>
      <c r="T923">
        <f t="shared" si="139"/>
        <v>1</v>
      </c>
      <c r="U923">
        <f t="shared" si="140"/>
        <v>2</v>
      </c>
      <c r="V923" t="str">
        <f t="shared" si="141"/>
        <v>:2O</v>
      </c>
      <c r="W923" t="str">
        <f t="shared" si="142"/>
        <v>31:1:2O</v>
      </c>
      <c r="X923" t="str">
        <f t="shared" si="143"/>
        <v>SM 31:1:2O</v>
      </c>
      <c r="Y923" t="str">
        <f t="shared" si="136"/>
        <v>SM</v>
      </c>
      <c r="Z923" t="s">
        <v>137</v>
      </c>
      <c r="AA923" t="s">
        <v>2163</v>
      </c>
      <c r="AB923">
        <v>90904</v>
      </c>
      <c r="AC923">
        <v>112860</v>
      </c>
      <c r="AD923">
        <v>131859</v>
      </c>
      <c r="AE923">
        <v>52398</v>
      </c>
      <c r="AF923">
        <v>72949</v>
      </c>
      <c r="AG923">
        <v>117822</v>
      </c>
      <c r="AH923">
        <v>392526</v>
      </c>
      <c r="AI923">
        <v>394883</v>
      </c>
      <c r="AJ923">
        <v>387234</v>
      </c>
      <c r="AK923">
        <v>371272</v>
      </c>
      <c r="AL923">
        <v>337844</v>
      </c>
      <c r="AM923">
        <v>313777</v>
      </c>
    </row>
    <row r="924" spans="1:39" x14ac:dyDescent="0.3">
      <c r="A924" t="s">
        <v>1739</v>
      </c>
      <c r="B924" t="s">
        <v>4627</v>
      </c>
      <c r="C924" t="str">
        <f t="shared" si="137"/>
        <v>SM 12:1:2/17:0</v>
      </c>
      <c r="D924" t="str">
        <f t="shared" si="135"/>
        <v>12:1:2/17:0</v>
      </c>
      <c r="E924" t="str" cm="1">
        <f t="array" ref="E924:F924">_xlfn.TEXTSPLIT(D924,"/")</f>
        <v>12:1:2</v>
      </c>
      <c r="F924" t="str">
        <v>17:0</v>
      </c>
      <c r="I924" cm="1">
        <f t="array" ref="I924:K924">IF(ISBLANK(E924), "", VALUE(_xlfn.TEXTSPLIT(E924,":")))</f>
        <v>12</v>
      </c>
      <c r="J924">
        <v>1</v>
      </c>
      <c r="K924">
        <v>2</v>
      </c>
      <c r="L924" cm="1">
        <f t="array" ref="L924:M924">IF(ISBLANK(F924), "", VALUE(_xlfn.TEXTSPLIT(F924,":")))</f>
        <v>17</v>
      </c>
      <c r="M924">
        <v>0</v>
      </c>
      <c r="O924" t="str" cm="1">
        <f t="array" ref="O924">IF(ISBLANK(G924), "", VALUE(_xlfn.TEXTSPLIT(G924,":")))</f>
        <v/>
      </c>
      <c r="Q924" t="str" cm="1">
        <f t="array" ref="Q924">IF(ISBLANK(H924), "", VALUE(_xlfn.TEXTSPLIT(H924,":")))</f>
        <v/>
      </c>
      <c r="S924">
        <f t="shared" si="138"/>
        <v>29</v>
      </c>
      <c r="T924">
        <f t="shared" si="139"/>
        <v>1</v>
      </c>
      <c r="U924">
        <f t="shared" si="140"/>
        <v>2</v>
      </c>
      <c r="V924" t="str">
        <f t="shared" si="141"/>
        <v>:2O</v>
      </c>
      <c r="W924" t="str">
        <f t="shared" si="142"/>
        <v>29:1:2O</v>
      </c>
      <c r="X924" t="str">
        <f t="shared" si="143"/>
        <v>SM 29:1:2O</v>
      </c>
      <c r="Y924" t="str">
        <f t="shared" si="136"/>
        <v>SM</v>
      </c>
      <c r="Z924" t="s">
        <v>137</v>
      </c>
      <c r="AA924" t="s">
        <v>1740</v>
      </c>
      <c r="AB924">
        <v>110626</v>
      </c>
      <c r="AC924">
        <v>142668</v>
      </c>
      <c r="AD924">
        <v>143779</v>
      </c>
      <c r="AE924">
        <v>78224</v>
      </c>
      <c r="AF924">
        <v>87476</v>
      </c>
      <c r="AG924">
        <v>103478</v>
      </c>
      <c r="AH924">
        <v>103365</v>
      </c>
      <c r="AI924">
        <v>108247</v>
      </c>
      <c r="AJ924">
        <v>60299</v>
      </c>
      <c r="AK924">
        <v>74587</v>
      </c>
      <c r="AL924">
        <v>106648</v>
      </c>
      <c r="AM924">
        <v>47933</v>
      </c>
    </row>
    <row r="925" spans="1:39" x14ac:dyDescent="0.3">
      <c r="A925" t="s">
        <v>1795</v>
      </c>
      <c r="B925" t="s">
        <v>4620</v>
      </c>
      <c r="C925" t="str">
        <f t="shared" si="137"/>
        <v>SM 12:0:2/17:0</v>
      </c>
      <c r="D925" t="str">
        <f t="shared" si="135"/>
        <v>12:0:2/17:0</v>
      </c>
      <c r="E925" t="str" cm="1">
        <f t="array" ref="E925:F925">_xlfn.TEXTSPLIT(D925,"/")</f>
        <v>12:0:2</v>
      </c>
      <c r="F925" t="str">
        <v>17:0</v>
      </c>
      <c r="I925" cm="1">
        <f t="array" ref="I925:K925">IF(ISBLANK(E925), "", VALUE(_xlfn.TEXTSPLIT(E925,":")))</f>
        <v>12</v>
      </c>
      <c r="J925">
        <v>0</v>
      </c>
      <c r="K925">
        <v>2</v>
      </c>
      <c r="L925" cm="1">
        <f t="array" ref="L925:M925">IF(ISBLANK(F925), "", VALUE(_xlfn.TEXTSPLIT(F925,":")))</f>
        <v>17</v>
      </c>
      <c r="M925">
        <v>0</v>
      </c>
      <c r="O925" t="str" cm="1">
        <f t="array" ref="O925">IF(ISBLANK(G925), "", VALUE(_xlfn.TEXTSPLIT(G925,":")))</f>
        <v/>
      </c>
      <c r="Q925" t="str" cm="1">
        <f t="array" ref="Q925">IF(ISBLANK(H925), "", VALUE(_xlfn.TEXTSPLIT(H925,":")))</f>
        <v/>
      </c>
      <c r="S925">
        <f t="shared" si="138"/>
        <v>29</v>
      </c>
      <c r="T925">
        <f t="shared" si="139"/>
        <v>0</v>
      </c>
      <c r="U925">
        <f t="shared" si="140"/>
        <v>2</v>
      </c>
      <c r="V925" t="str">
        <f t="shared" si="141"/>
        <v>:2O</v>
      </c>
      <c r="W925" t="str">
        <f t="shared" si="142"/>
        <v>29:0:2O</v>
      </c>
      <c r="X925" t="str">
        <f t="shared" si="143"/>
        <v>SM 29:0:2O</v>
      </c>
      <c r="Y925" t="str">
        <f t="shared" si="136"/>
        <v>SM</v>
      </c>
      <c r="Z925" t="s">
        <v>137</v>
      </c>
      <c r="AA925" t="s">
        <v>1796</v>
      </c>
      <c r="AB925">
        <v>313519</v>
      </c>
      <c r="AC925">
        <v>414383</v>
      </c>
      <c r="AD925">
        <v>401083</v>
      </c>
      <c r="AE925">
        <v>370164</v>
      </c>
      <c r="AF925">
        <v>446959</v>
      </c>
      <c r="AG925">
        <v>395956</v>
      </c>
      <c r="AH925">
        <v>452482</v>
      </c>
      <c r="AI925">
        <v>542175</v>
      </c>
      <c r="AJ925">
        <v>498609</v>
      </c>
      <c r="AK925">
        <v>517860</v>
      </c>
      <c r="AL925">
        <v>560717</v>
      </c>
      <c r="AM925">
        <v>547968</v>
      </c>
    </row>
  </sheetData>
  <mergeCells count="2">
    <mergeCell ref="A1:Y1"/>
    <mergeCell ref="A2:Y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B82D5-F2B3-468D-9BE9-F54801FE0DF6}">
  <dimension ref="A1:R926"/>
  <sheetViews>
    <sheetView tabSelected="1" topLeftCell="A756" workbookViewId="0">
      <selection activeCell="D814" sqref="D814"/>
    </sheetView>
  </sheetViews>
  <sheetFormatPr defaultRowHeight="14.4" x14ac:dyDescent="0.3"/>
  <cols>
    <col min="1" max="1" width="9.33203125" bestFit="1" customWidth="1"/>
    <col min="3" max="3" width="35.33203125" customWidth="1"/>
    <col min="4" max="4" width="28.109375" customWidth="1"/>
  </cols>
  <sheetData>
    <row r="1" spans="1:18" x14ac:dyDescent="0.3">
      <c r="C1" s="19" t="s">
        <v>0</v>
      </c>
      <c r="D1" s="19"/>
      <c r="E1" s="19"/>
      <c r="F1" s="5"/>
      <c r="G1" s="6" t="s">
        <v>1</v>
      </c>
      <c r="H1" s="6" t="s">
        <v>1</v>
      </c>
      <c r="I1" s="6" t="s">
        <v>1</v>
      </c>
      <c r="J1" s="7" t="s">
        <v>297</v>
      </c>
      <c r="K1" s="7" t="s">
        <v>297</v>
      </c>
      <c r="L1" s="7" t="s">
        <v>297</v>
      </c>
      <c r="M1" s="8" t="s">
        <v>298</v>
      </c>
      <c r="N1" s="8" t="s">
        <v>298</v>
      </c>
      <c r="O1" s="8" t="s">
        <v>298</v>
      </c>
      <c r="P1" s="9" t="s">
        <v>299</v>
      </c>
      <c r="Q1" s="9" t="s">
        <v>299</v>
      </c>
      <c r="R1" s="9" t="s">
        <v>299</v>
      </c>
    </row>
    <row r="2" spans="1:18" x14ac:dyDescent="0.3">
      <c r="C2" s="19" t="s">
        <v>300</v>
      </c>
      <c r="D2" s="19"/>
      <c r="E2" s="19"/>
      <c r="F2" s="5"/>
      <c r="G2" s="6">
        <f>1.18*(10^9)</f>
        <v>1180000000</v>
      </c>
      <c r="H2" s="6">
        <f>1.25*(10^9)</f>
        <v>1250000000</v>
      </c>
      <c r="I2" s="6">
        <f>1.6*(10^9)</f>
        <v>1600000000</v>
      </c>
      <c r="J2" s="7">
        <f>1.12*(10^9)</f>
        <v>1120000000</v>
      </c>
      <c r="K2" s="7">
        <f>1.2*(10^9)</f>
        <v>1200000000</v>
      </c>
      <c r="L2" s="7">
        <f>1.19*(10^9)</f>
        <v>1190000000</v>
      </c>
      <c r="M2" s="8">
        <f>1.08*(10^9)</f>
        <v>1080000000</v>
      </c>
      <c r="N2" s="8">
        <f>1.16*(10^9)</f>
        <v>1160000000</v>
      </c>
      <c r="O2" s="8">
        <f>1.03*(10^9)</f>
        <v>1030000000</v>
      </c>
      <c r="P2" s="9">
        <f>1.08*(10^9)</f>
        <v>1080000000</v>
      </c>
      <c r="Q2" s="9">
        <f>1.13*(10^9)</f>
        <v>1130000000</v>
      </c>
      <c r="R2" s="9">
        <f>1.18*(10^9)</f>
        <v>1180000000</v>
      </c>
    </row>
    <row r="3" spans="1:18" x14ac:dyDescent="0.3">
      <c r="C3" s="19" t="s">
        <v>317</v>
      </c>
      <c r="D3" s="19"/>
      <c r="E3" s="20"/>
      <c r="G3" s="6" t="s">
        <v>493</v>
      </c>
      <c r="H3" s="6" t="s">
        <v>497</v>
      </c>
      <c r="I3" s="6" t="s">
        <v>498</v>
      </c>
      <c r="J3" s="7" t="s">
        <v>499</v>
      </c>
      <c r="K3" s="7" t="s">
        <v>500</v>
      </c>
      <c r="L3" s="7" t="s">
        <v>501</v>
      </c>
      <c r="M3" s="8" t="s">
        <v>502</v>
      </c>
      <c r="N3" s="8" t="s">
        <v>503</v>
      </c>
      <c r="O3" s="8" t="s">
        <v>504</v>
      </c>
      <c r="P3" s="9" t="s">
        <v>494</v>
      </c>
      <c r="Q3" s="9" t="s">
        <v>495</v>
      </c>
      <c r="R3" s="9" t="s">
        <v>496</v>
      </c>
    </row>
    <row r="4" spans="1:18" x14ac:dyDescent="0.3">
      <c r="A4" t="s">
        <v>4130</v>
      </c>
      <c r="B4" t="s">
        <v>18</v>
      </c>
      <c r="C4" t="s">
        <v>301</v>
      </c>
      <c r="D4" t="s">
        <v>318</v>
      </c>
      <c r="E4" t="s">
        <v>25</v>
      </c>
      <c r="F4" t="s">
        <v>24</v>
      </c>
      <c r="G4" s="21" t="s">
        <v>319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</row>
    <row r="5" spans="1:18" x14ac:dyDescent="0.3">
      <c r="A5" s="13">
        <v>8.3711320996438054</v>
      </c>
      <c r="B5" s="13" t="s">
        <v>532</v>
      </c>
      <c r="C5" s="13" t="s">
        <v>3627</v>
      </c>
      <c r="D5" t="s">
        <v>5163</v>
      </c>
      <c r="E5" s="13" t="s">
        <v>3523</v>
      </c>
      <c r="F5" s="13" t="s">
        <v>3628</v>
      </c>
      <c r="G5" s="13">
        <v>2244261</v>
      </c>
      <c r="H5" s="13">
        <v>2370500</v>
      </c>
      <c r="I5" s="13">
        <v>2051097</v>
      </c>
      <c r="J5" s="13">
        <v>1616475</v>
      </c>
      <c r="K5" s="13">
        <v>1756666</v>
      </c>
      <c r="L5" s="13">
        <v>1855277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</row>
    <row r="6" spans="1:18" x14ac:dyDescent="0.3">
      <c r="A6" s="13">
        <v>7.8061520884042039</v>
      </c>
      <c r="B6" s="13" t="s">
        <v>532</v>
      </c>
      <c r="C6" s="13" t="s">
        <v>3678</v>
      </c>
      <c r="D6" t="s">
        <v>5164</v>
      </c>
      <c r="E6" s="13" t="s">
        <v>3523</v>
      </c>
      <c r="F6" s="13" t="s">
        <v>3679</v>
      </c>
      <c r="G6" s="13">
        <v>292434</v>
      </c>
      <c r="H6" s="13">
        <v>339151</v>
      </c>
      <c r="I6" s="13">
        <v>307237</v>
      </c>
      <c r="J6" s="13">
        <v>176630</v>
      </c>
      <c r="K6" s="13">
        <v>230174</v>
      </c>
      <c r="L6" s="13">
        <v>71030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</row>
    <row r="7" spans="1:18" x14ac:dyDescent="0.3">
      <c r="A7" s="13">
        <v>7.6275977610618728</v>
      </c>
      <c r="B7" s="13" t="s">
        <v>532</v>
      </c>
      <c r="C7" s="13" t="s">
        <v>3521</v>
      </c>
      <c r="D7" t="s">
        <v>5165</v>
      </c>
      <c r="E7" s="13" t="s">
        <v>3523</v>
      </c>
      <c r="F7" s="13" t="s">
        <v>3522</v>
      </c>
      <c r="G7" s="13">
        <v>257845</v>
      </c>
      <c r="H7" s="13">
        <v>338658</v>
      </c>
      <c r="I7" s="13">
        <v>406178</v>
      </c>
      <c r="J7" s="13">
        <v>276120</v>
      </c>
      <c r="K7" s="13">
        <v>293609</v>
      </c>
      <c r="L7" s="13">
        <v>358623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</row>
    <row r="8" spans="1:18" x14ac:dyDescent="0.3">
      <c r="A8" s="13">
        <v>7.5636678465062674</v>
      </c>
      <c r="B8" s="13" t="s">
        <v>532</v>
      </c>
      <c r="C8" s="13" t="s">
        <v>3549</v>
      </c>
      <c r="D8" t="s">
        <v>5166</v>
      </c>
      <c r="E8" s="13" t="s">
        <v>3523</v>
      </c>
      <c r="F8" s="13" t="s">
        <v>3550</v>
      </c>
      <c r="G8" s="13">
        <v>119770</v>
      </c>
      <c r="H8" s="13">
        <v>217448</v>
      </c>
      <c r="I8" s="13">
        <v>227803</v>
      </c>
      <c r="J8" s="13">
        <v>238459</v>
      </c>
      <c r="K8" s="13">
        <v>361542</v>
      </c>
      <c r="L8" s="13">
        <v>376395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</row>
    <row r="9" spans="1:18" x14ac:dyDescent="0.3">
      <c r="A9" s="13">
        <v>6.8772361631846204</v>
      </c>
      <c r="B9" s="13" t="s">
        <v>532</v>
      </c>
      <c r="C9" s="13" t="s">
        <v>3729</v>
      </c>
      <c r="D9" t="s">
        <v>5167</v>
      </c>
      <c r="E9" s="13" t="s">
        <v>3523</v>
      </c>
      <c r="F9" s="13" t="s">
        <v>3730</v>
      </c>
      <c r="G9" s="13">
        <v>139296</v>
      </c>
      <c r="H9" s="13">
        <v>131577</v>
      </c>
      <c r="I9" s="13">
        <v>54452</v>
      </c>
      <c r="J9" s="13">
        <v>60242</v>
      </c>
      <c r="K9" s="13">
        <v>105813</v>
      </c>
      <c r="L9" s="13">
        <v>29360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</row>
    <row r="10" spans="1:18" x14ac:dyDescent="0.3">
      <c r="A10" s="13">
        <v>6.7329648602024461</v>
      </c>
      <c r="B10" s="13" t="s">
        <v>532</v>
      </c>
      <c r="C10" s="13" t="s">
        <v>3533</v>
      </c>
      <c r="D10" t="s">
        <v>5168</v>
      </c>
      <c r="E10" s="13" t="s">
        <v>3523</v>
      </c>
      <c r="F10" s="13" t="s">
        <v>3534</v>
      </c>
      <c r="G10" s="13">
        <v>1054619</v>
      </c>
      <c r="H10" s="13">
        <v>1369853</v>
      </c>
      <c r="I10" s="13">
        <v>1228494</v>
      </c>
      <c r="J10" s="13">
        <v>1088845</v>
      </c>
      <c r="K10" s="13">
        <v>1261813</v>
      </c>
      <c r="L10" s="13">
        <v>1108449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</row>
    <row r="11" spans="1:18" x14ac:dyDescent="0.3">
      <c r="A11" s="13">
        <v>6.591811250601344</v>
      </c>
      <c r="B11" s="13" t="s">
        <v>532</v>
      </c>
      <c r="C11" s="13" t="s">
        <v>3584</v>
      </c>
      <c r="D11" t="s">
        <v>5169</v>
      </c>
      <c r="E11" s="13" t="s">
        <v>3523</v>
      </c>
      <c r="F11" s="13" t="s">
        <v>3585</v>
      </c>
      <c r="G11" s="13">
        <v>2360477</v>
      </c>
      <c r="H11" s="13">
        <v>2327393</v>
      </c>
      <c r="I11" s="13">
        <v>2573913</v>
      </c>
      <c r="J11" s="13">
        <v>2350102</v>
      </c>
      <c r="K11" s="13">
        <v>2808018</v>
      </c>
      <c r="L11" s="13">
        <v>2428138</v>
      </c>
      <c r="M11" s="13">
        <v>0</v>
      </c>
      <c r="N11" s="13">
        <v>14175</v>
      </c>
      <c r="O11" s="13">
        <v>0</v>
      </c>
      <c r="P11" s="13">
        <v>0</v>
      </c>
      <c r="Q11" s="13">
        <v>0</v>
      </c>
      <c r="R11" s="13">
        <v>0</v>
      </c>
    </row>
    <row r="12" spans="1:18" x14ac:dyDescent="0.3">
      <c r="A12" s="13">
        <v>6.4633497869360887</v>
      </c>
      <c r="B12" s="13" t="s">
        <v>532</v>
      </c>
      <c r="C12" s="13" t="s">
        <v>3549</v>
      </c>
      <c r="D12" t="s">
        <v>5166</v>
      </c>
      <c r="E12" s="13" t="s">
        <v>3523</v>
      </c>
      <c r="F12" s="13" t="s">
        <v>3550</v>
      </c>
      <c r="G12" s="13">
        <v>139447</v>
      </c>
      <c r="H12" s="13">
        <v>154231</v>
      </c>
      <c r="I12" s="13">
        <v>222807</v>
      </c>
      <c r="J12" s="13">
        <v>218475</v>
      </c>
      <c r="K12" s="13">
        <v>151684</v>
      </c>
      <c r="L12" s="13">
        <v>237542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</row>
    <row r="13" spans="1:18" x14ac:dyDescent="0.3">
      <c r="A13" s="13">
        <v>6.3267221896906847</v>
      </c>
      <c r="B13" s="13" t="s">
        <v>532</v>
      </c>
      <c r="C13" s="13" t="s">
        <v>3662</v>
      </c>
      <c r="D13" t="s">
        <v>5170</v>
      </c>
      <c r="E13" s="13" t="s">
        <v>3523</v>
      </c>
      <c r="F13" s="13" t="s">
        <v>3663</v>
      </c>
      <c r="G13" s="13">
        <v>0</v>
      </c>
      <c r="H13" s="13">
        <v>23627</v>
      </c>
      <c r="I13" s="13">
        <v>29400</v>
      </c>
      <c r="J13" s="13">
        <v>26463</v>
      </c>
      <c r="K13" s="13">
        <v>42680</v>
      </c>
      <c r="L13" s="13">
        <v>24792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</row>
    <row r="14" spans="1:18" x14ac:dyDescent="0.3">
      <c r="A14" s="13">
        <v>6.2048901215475718</v>
      </c>
      <c r="B14" s="13" t="s">
        <v>532</v>
      </c>
      <c r="C14" s="13" t="s">
        <v>3678</v>
      </c>
      <c r="D14" t="s">
        <v>5164</v>
      </c>
      <c r="E14" s="13" t="s">
        <v>3523</v>
      </c>
      <c r="F14" s="13" t="s">
        <v>3679</v>
      </c>
      <c r="G14" s="13">
        <v>109983</v>
      </c>
      <c r="H14" s="13">
        <v>121541</v>
      </c>
      <c r="I14" s="13">
        <v>73149</v>
      </c>
      <c r="J14" s="13">
        <v>47737</v>
      </c>
      <c r="K14" s="13">
        <v>76422</v>
      </c>
      <c r="L14" s="13">
        <v>70239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</row>
    <row r="15" spans="1:18" x14ac:dyDescent="0.3">
      <c r="A15" s="13">
        <v>6.1002458640731732</v>
      </c>
      <c r="B15" s="13" t="s">
        <v>532</v>
      </c>
      <c r="C15" s="13" t="s">
        <v>3584</v>
      </c>
      <c r="D15" t="s">
        <v>5169</v>
      </c>
      <c r="E15" s="13" t="s">
        <v>3523</v>
      </c>
      <c r="F15" s="13" t="s">
        <v>3585</v>
      </c>
      <c r="G15" s="13">
        <v>714045</v>
      </c>
      <c r="H15" s="13">
        <v>741881</v>
      </c>
      <c r="I15" s="13">
        <v>956279</v>
      </c>
      <c r="J15" s="13">
        <v>923038</v>
      </c>
      <c r="K15" s="13">
        <v>1073123</v>
      </c>
      <c r="L15" s="13">
        <v>1045819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</row>
    <row r="16" spans="1:18" x14ac:dyDescent="0.3">
      <c r="A16" s="13">
        <v>5.9282644448150004</v>
      </c>
      <c r="B16" s="13" t="s">
        <v>532</v>
      </c>
      <c r="C16" s="13" t="s">
        <v>3610</v>
      </c>
      <c r="D16" t="s">
        <v>5171</v>
      </c>
      <c r="E16" s="13" t="s">
        <v>3523</v>
      </c>
      <c r="F16" s="13" t="s">
        <v>3611</v>
      </c>
      <c r="G16" s="13">
        <v>764630</v>
      </c>
      <c r="H16" s="13">
        <v>947482</v>
      </c>
      <c r="I16" s="13">
        <v>933629</v>
      </c>
      <c r="J16" s="13">
        <v>699175</v>
      </c>
      <c r="K16" s="13">
        <v>780121</v>
      </c>
      <c r="L16" s="13">
        <v>663678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</row>
    <row r="17" spans="1:18" x14ac:dyDescent="0.3">
      <c r="A17" s="13">
        <v>5.8290778235461937</v>
      </c>
      <c r="B17" s="13" t="s">
        <v>532</v>
      </c>
      <c r="C17" s="13" t="s">
        <v>3566</v>
      </c>
      <c r="D17" t="s">
        <v>5172</v>
      </c>
      <c r="E17" s="13" t="s">
        <v>3523</v>
      </c>
      <c r="F17" s="13" t="s">
        <v>3567</v>
      </c>
      <c r="G17" s="13">
        <v>177931</v>
      </c>
      <c r="H17" s="13">
        <v>285613</v>
      </c>
      <c r="I17" s="13">
        <v>331254</v>
      </c>
      <c r="J17" s="13">
        <v>228362</v>
      </c>
      <c r="K17" s="13">
        <v>276443</v>
      </c>
      <c r="L17" s="13">
        <v>247009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</row>
    <row r="18" spans="1:18" x14ac:dyDescent="0.3">
      <c r="A18" s="13">
        <v>5.7146042777732395</v>
      </c>
      <c r="B18" s="13" t="s">
        <v>532</v>
      </c>
      <c r="C18" s="13" t="s">
        <v>3617</v>
      </c>
      <c r="D18" t="s">
        <v>5173</v>
      </c>
      <c r="E18" s="13" t="s">
        <v>3523</v>
      </c>
      <c r="F18" s="13" t="s">
        <v>3618</v>
      </c>
      <c r="G18" s="13">
        <v>136354</v>
      </c>
      <c r="H18" s="13">
        <v>232328</v>
      </c>
      <c r="I18" s="13">
        <v>157669</v>
      </c>
      <c r="J18" s="13">
        <v>288990</v>
      </c>
      <c r="K18" s="13">
        <v>176953</v>
      </c>
      <c r="L18" s="13">
        <v>205570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</row>
    <row r="19" spans="1:18" x14ac:dyDescent="0.3">
      <c r="A19" s="13">
        <v>5.4689882813534014</v>
      </c>
      <c r="B19" s="13" t="s">
        <v>532</v>
      </c>
      <c r="C19" s="13" t="s">
        <v>3549</v>
      </c>
      <c r="D19" t="s">
        <v>5166</v>
      </c>
      <c r="E19" s="13" t="s">
        <v>3523</v>
      </c>
      <c r="F19" s="13" t="s">
        <v>3550</v>
      </c>
      <c r="G19" s="13">
        <v>127578</v>
      </c>
      <c r="H19" s="13">
        <v>122547</v>
      </c>
      <c r="I19" s="13">
        <v>162522</v>
      </c>
      <c r="J19" s="13">
        <v>93985</v>
      </c>
      <c r="K19" s="13">
        <v>206106</v>
      </c>
      <c r="L19" s="13">
        <v>84445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</row>
    <row r="20" spans="1:18" x14ac:dyDescent="0.3">
      <c r="A20" s="13">
        <v>5.4165111885376076</v>
      </c>
      <c r="B20" s="13" t="s">
        <v>532</v>
      </c>
      <c r="C20" s="13" t="s">
        <v>3632</v>
      </c>
      <c r="D20" t="s">
        <v>5174</v>
      </c>
      <c r="E20" s="13" t="s">
        <v>3523</v>
      </c>
      <c r="F20" s="13" t="s">
        <v>3633</v>
      </c>
      <c r="G20" s="13">
        <v>324496</v>
      </c>
      <c r="H20" s="13">
        <v>402721</v>
      </c>
      <c r="I20" s="13">
        <v>468849</v>
      </c>
      <c r="J20" s="13">
        <v>277149</v>
      </c>
      <c r="K20" s="13">
        <v>326393</v>
      </c>
      <c r="L20" s="13">
        <v>330636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</row>
    <row r="21" spans="1:18" x14ac:dyDescent="0.3">
      <c r="A21" s="13">
        <v>5.3913811987098086</v>
      </c>
      <c r="B21" s="13" t="s">
        <v>532</v>
      </c>
      <c r="C21" s="13" t="s">
        <v>3656</v>
      </c>
      <c r="D21" t="s">
        <v>5175</v>
      </c>
      <c r="E21" s="13" t="s">
        <v>3523</v>
      </c>
      <c r="F21" s="13" t="s">
        <v>3657</v>
      </c>
      <c r="G21" s="13">
        <v>754295</v>
      </c>
      <c r="H21" s="13">
        <v>912285</v>
      </c>
      <c r="I21" s="13">
        <v>787400</v>
      </c>
      <c r="J21" s="13">
        <v>637740</v>
      </c>
      <c r="K21" s="13">
        <v>893998</v>
      </c>
      <c r="L21" s="13">
        <v>751999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</row>
    <row r="22" spans="1:18" x14ac:dyDescent="0.3">
      <c r="A22" s="13">
        <v>5.2415205301708045</v>
      </c>
      <c r="B22" s="13" t="s">
        <v>532</v>
      </c>
      <c r="C22" s="13" t="s">
        <v>3706</v>
      </c>
      <c r="D22" t="s">
        <v>5176</v>
      </c>
      <c r="E22" s="13" t="s">
        <v>3523</v>
      </c>
      <c r="F22" s="13" t="s">
        <v>3707</v>
      </c>
      <c r="G22" s="13">
        <v>777448</v>
      </c>
      <c r="H22" s="13">
        <v>976642</v>
      </c>
      <c r="I22" s="13">
        <v>718661</v>
      </c>
      <c r="J22" s="13">
        <v>496663</v>
      </c>
      <c r="K22" s="13">
        <v>523184</v>
      </c>
      <c r="L22" s="13">
        <v>620114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</row>
    <row r="23" spans="1:18" x14ac:dyDescent="0.3">
      <c r="A23" s="13">
        <v>5.2180744565382406</v>
      </c>
      <c r="B23" s="13" t="s">
        <v>532</v>
      </c>
      <c r="C23" s="13" t="s">
        <v>3600</v>
      </c>
      <c r="D23" t="s">
        <v>5177</v>
      </c>
      <c r="E23" s="13" t="s">
        <v>3523</v>
      </c>
      <c r="F23" s="13" t="s">
        <v>3601</v>
      </c>
      <c r="G23" s="13">
        <v>367906</v>
      </c>
      <c r="H23" s="13">
        <v>544779</v>
      </c>
      <c r="I23" s="13">
        <v>496641</v>
      </c>
      <c r="J23" s="13">
        <v>463538</v>
      </c>
      <c r="K23" s="13">
        <v>347573</v>
      </c>
      <c r="L23" s="13">
        <v>504902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</row>
    <row r="24" spans="1:18" x14ac:dyDescent="0.3">
      <c r="A24" s="13">
        <v>5.0967446697451768</v>
      </c>
      <c r="B24" s="13" t="s">
        <v>532</v>
      </c>
      <c r="C24" s="13" t="s">
        <v>3672</v>
      </c>
      <c r="D24" t="s">
        <v>5178</v>
      </c>
      <c r="E24" s="13" t="s">
        <v>3523</v>
      </c>
      <c r="F24" s="13" t="s">
        <v>3673</v>
      </c>
      <c r="G24" s="13">
        <v>114240</v>
      </c>
      <c r="H24" s="13">
        <v>294890</v>
      </c>
      <c r="I24" s="13">
        <v>223799</v>
      </c>
      <c r="J24" s="13">
        <v>253704</v>
      </c>
      <c r="K24" s="13">
        <v>278583</v>
      </c>
      <c r="L24" s="13">
        <v>313795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</row>
    <row r="25" spans="1:18" x14ac:dyDescent="0.3">
      <c r="A25">
        <v>4.9887546666473161</v>
      </c>
      <c r="B25" t="s">
        <v>532</v>
      </c>
      <c r="C25" t="s">
        <v>3774</v>
      </c>
      <c r="D25" t="s">
        <v>5179</v>
      </c>
      <c r="E25" t="s">
        <v>3523</v>
      </c>
      <c r="F25" t="s">
        <v>3775</v>
      </c>
      <c r="G25">
        <v>996882</v>
      </c>
      <c r="H25">
        <v>923000</v>
      </c>
      <c r="I25">
        <v>972097</v>
      </c>
      <c r="J25">
        <v>645878</v>
      </c>
      <c r="K25">
        <v>857424</v>
      </c>
      <c r="L25">
        <v>717112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3">
      <c r="A26">
        <v>4.7606945102499791</v>
      </c>
      <c r="B26" t="s">
        <v>532</v>
      </c>
      <c r="C26" t="s">
        <v>3556</v>
      </c>
      <c r="D26" t="s">
        <v>5180</v>
      </c>
      <c r="E26" t="s">
        <v>3523</v>
      </c>
      <c r="F26" t="s">
        <v>3557</v>
      </c>
      <c r="G26">
        <v>1191627</v>
      </c>
      <c r="H26">
        <v>1749665</v>
      </c>
      <c r="I26">
        <v>1256605</v>
      </c>
      <c r="J26">
        <v>0</v>
      </c>
      <c r="K26">
        <v>29579</v>
      </c>
      <c r="L26">
        <v>43642</v>
      </c>
      <c r="M26">
        <v>1208880</v>
      </c>
      <c r="N26">
        <v>1408321</v>
      </c>
      <c r="O26">
        <v>2401917</v>
      </c>
      <c r="P26">
        <v>0</v>
      </c>
      <c r="Q26">
        <v>0</v>
      </c>
      <c r="R26">
        <v>0</v>
      </c>
    </row>
    <row r="27" spans="1:18" x14ac:dyDescent="0.3">
      <c r="A27">
        <v>4.446591959704457</v>
      </c>
      <c r="B27" t="s">
        <v>532</v>
      </c>
      <c r="C27" t="s">
        <v>3566</v>
      </c>
      <c r="D27" t="s">
        <v>5172</v>
      </c>
      <c r="E27" t="s">
        <v>3523</v>
      </c>
      <c r="F27" t="s">
        <v>3567</v>
      </c>
      <c r="G27">
        <v>547039</v>
      </c>
      <c r="H27">
        <v>769321</v>
      </c>
      <c r="I27">
        <v>895461</v>
      </c>
      <c r="J27">
        <v>809746</v>
      </c>
      <c r="K27">
        <v>806822</v>
      </c>
      <c r="L27">
        <v>900392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3">
      <c r="A28">
        <v>4.401168583800847</v>
      </c>
      <c r="B28" t="s">
        <v>532</v>
      </c>
      <c r="C28" t="s">
        <v>3610</v>
      </c>
      <c r="D28" t="s">
        <v>5171</v>
      </c>
      <c r="E28" t="s">
        <v>3523</v>
      </c>
      <c r="F28" t="s">
        <v>3611</v>
      </c>
      <c r="G28">
        <v>676247</v>
      </c>
      <c r="H28">
        <v>963973</v>
      </c>
      <c r="I28">
        <v>790659</v>
      </c>
      <c r="J28">
        <v>562900</v>
      </c>
      <c r="K28">
        <v>819808</v>
      </c>
      <c r="L28">
        <v>762168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3">
      <c r="A29">
        <v>4.244474143312476</v>
      </c>
      <c r="B29" t="s">
        <v>532</v>
      </c>
      <c r="C29" t="s">
        <v>3566</v>
      </c>
      <c r="D29" t="s">
        <v>5172</v>
      </c>
      <c r="E29" t="s">
        <v>3523</v>
      </c>
      <c r="F29" t="s">
        <v>3567</v>
      </c>
      <c r="G29">
        <v>310647</v>
      </c>
      <c r="H29">
        <v>289080</v>
      </c>
      <c r="I29">
        <v>381379</v>
      </c>
      <c r="J29">
        <v>406582</v>
      </c>
      <c r="K29">
        <v>513040</v>
      </c>
      <c r="L29">
        <v>376376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>
        <v>3.9234616734113148</v>
      </c>
      <c r="B30" t="s">
        <v>532</v>
      </c>
      <c r="C30" t="s">
        <v>3610</v>
      </c>
      <c r="D30" t="s">
        <v>5171</v>
      </c>
      <c r="E30" t="s">
        <v>3523</v>
      </c>
      <c r="F30" t="s">
        <v>3611</v>
      </c>
      <c r="G30">
        <v>1074310</v>
      </c>
      <c r="H30">
        <v>929674</v>
      </c>
      <c r="I30">
        <v>1237556</v>
      </c>
      <c r="J30">
        <v>1090020</v>
      </c>
      <c r="K30">
        <v>1268291</v>
      </c>
      <c r="L30">
        <v>1284353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3">
      <c r="A31">
        <v>3.1937382745644403</v>
      </c>
      <c r="B31" t="s">
        <v>532</v>
      </c>
      <c r="C31" t="s">
        <v>3832</v>
      </c>
      <c r="D31" t="s">
        <v>5181</v>
      </c>
      <c r="E31" t="s">
        <v>3523</v>
      </c>
      <c r="F31" t="s">
        <v>3833</v>
      </c>
      <c r="G31">
        <v>459991</v>
      </c>
      <c r="H31">
        <v>543979</v>
      </c>
      <c r="I31">
        <v>420844</v>
      </c>
      <c r="J31">
        <v>360107</v>
      </c>
      <c r="K31">
        <v>336401</v>
      </c>
      <c r="L31">
        <v>265988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3">
      <c r="A32">
        <v>3.0169196756917591</v>
      </c>
      <c r="B32" t="s">
        <v>532</v>
      </c>
      <c r="C32" t="s">
        <v>3595</v>
      </c>
      <c r="D32" t="s">
        <v>5182</v>
      </c>
      <c r="E32" t="s">
        <v>3523</v>
      </c>
      <c r="F32" t="s">
        <v>3596</v>
      </c>
      <c r="G32">
        <v>1768850</v>
      </c>
      <c r="H32">
        <v>2540998</v>
      </c>
      <c r="I32">
        <v>2439796</v>
      </c>
      <c r="J32">
        <v>2162238</v>
      </c>
      <c r="K32">
        <v>2593226</v>
      </c>
      <c r="L32">
        <v>2556889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3">
      <c r="A33">
        <v>2.760473318508351</v>
      </c>
      <c r="B33" t="s">
        <v>532</v>
      </c>
      <c r="C33" t="s">
        <v>3573</v>
      </c>
      <c r="D33" t="s">
        <v>5183</v>
      </c>
      <c r="E33" t="s">
        <v>3523</v>
      </c>
      <c r="F33" t="s">
        <v>3574</v>
      </c>
      <c r="G33">
        <v>102076</v>
      </c>
      <c r="H33">
        <v>214058</v>
      </c>
      <c r="I33">
        <v>218163</v>
      </c>
      <c r="J33">
        <v>182090</v>
      </c>
      <c r="K33">
        <v>202213</v>
      </c>
      <c r="L33">
        <v>236617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3">
      <c r="A34">
        <v>2.0869032924046187</v>
      </c>
      <c r="B34" t="s">
        <v>532</v>
      </c>
      <c r="C34" t="s">
        <v>3642</v>
      </c>
      <c r="D34" t="s">
        <v>5184</v>
      </c>
      <c r="E34" t="s">
        <v>3523</v>
      </c>
      <c r="F34" t="s">
        <v>3643</v>
      </c>
      <c r="G34">
        <v>254649</v>
      </c>
      <c r="H34">
        <v>345156</v>
      </c>
      <c r="I34">
        <v>277633</v>
      </c>
      <c r="J34">
        <v>184601</v>
      </c>
      <c r="K34">
        <v>247625</v>
      </c>
      <c r="L34">
        <v>331360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3">
      <c r="A35">
        <v>2.0837378483261113</v>
      </c>
      <c r="B35" t="s">
        <v>532</v>
      </c>
      <c r="C35" t="s">
        <v>3656</v>
      </c>
      <c r="D35" t="s">
        <v>5175</v>
      </c>
      <c r="E35" t="s">
        <v>3523</v>
      </c>
      <c r="F35" t="s">
        <v>3657</v>
      </c>
      <c r="G35">
        <v>915032</v>
      </c>
      <c r="H35">
        <v>527124</v>
      </c>
      <c r="I35">
        <v>705326</v>
      </c>
      <c r="J35">
        <v>835341</v>
      </c>
      <c r="K35">
        <v>714544</v>
      </c>
      <c r="L35">
        <v>749059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3">
      <c r="A36">
        <v>1.819642865953105</v>
      </c>
      <c r="B36" t="s">
        <v>532</v>
      </c>
      <c r="C36" t="s">
        <v>3605</v>
      </c>
      <c r="D36" t="s">
        <v>5185</v>
      </c>
      <c r="E36" t="s">
        <v>3523</v>
      </c>
      <c r="F36" t="s">
        <v>3606</v>
      </c>
      <c r="G36">
        <v>13056</v>
      </c>
      <c r="H36">
        <v>119241</v>
      </c>
      <c r="I36">
        <v>112041</v>
      </c>
      <c r="J36">
        <v>133113</v>
      </c>
      <c r="K36">
        <v>144704</v>
      </c>
      <c r="L36">
        <v>85546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3">
      <c r="A37">
        <v>1.3286591054226549</v>
      </c>
      <c r="B37" t="s">
        <v>532</v>
      </c>
      <c r="C37" t="s">
        <v>3637</v>
      </c>
      <c r="D37" t="s">
        <v>5186</v>
      </c>
      <c r="E37" t="s">
        <v>3523</v>
      </c>
      <c r="F37" t="s">
        <v>3638</v>
      </c>
      <c r="G37">
        <v>20892108</v>
      </c>
      <c r="H37">
        <v>25065628</v>
      </c>
      <c r="I37">
        <v>21738942</v>
      </c>
      <c r="J37">
        <v>15859182</v>
      </c>
      <c r="K37">
        <v>18282319</v>
      </c>
      <c r="L37">
        <v>16644615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3">
      <c r="A38">
        <v>0.89569390569938356</v>
      </c>
      <c r="B38" t="s">
        <v>532</v>
      </c>
      <c r="C38" t="s">
        <v>3538</v>
      </c>
      <c r="D38" t="s">
        <v>5187</v>
      </c>
      <c r="E38" t="s">
        <v>3523</v>
      </c>
      <c r="F38" t="s">
        <v>3539</v>
      </c>
      <c r="G38">
        <v>728213</v>
      </c>
      <c r="H38">
        <v>965545</v>
      </c>
      <c r="I38">
        <v>978753</v>
      </c>
      <c r="J38">
        <v>961560</v>
      </c>
      <c r="K38">
        <v>961983</v>
      </c>
      <c r="L38">
        <v>1023097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3">
      <c r="A39">
        <v>0.28309525237504446</v>
      </c>
      <c r="B39" t="s">
        <v>532</v>
      </c>
      <c r="C39" t="s">
        <v>3713</v>
      </c>
      <c r="D39" t="s">
        <v>5188</v>
      </c>
      <c r="E39" t="s">
        <v>3523</v>
      </c>
      <c r="F39" t="s">
        <v>3714</v>
      </c>
      <c r="G39">
        <v>225107</v>
      </c>
      <c r="H39">
        <v>152339</v>
      </c>
      <c r="I39">
        <v>314995</v>
      </c>
      <c r="J39">
        <v>226882</v>
      </c>
      <c r="K39">
        <v>184493</v>
      </c>
      <c r="L39">
        <v>142134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3">
      <c r="A40">
        <v>0.19721700678520943</v>
      </c>
      <c r="B40" t="s">
        <v>532</v>
      </c>
      <c r="C40" t="s">
        <v>3538</v>
      </c>
      <c r="D40" t="s">
        <v>5187</v>
      </c>
      <c r="E40" t="s">
        <v>3523</v>
      </c>
      <c r="F40" t="s">
        <v>3539</v>
      </c>
      <c r="G40">
        <v>295477</v>
      </c>
      <c r="H40">
        <v>429177</v>
      </c>
      <c r="I40">
        <v>492881</v>
      </c>
      <c r="J40">
        <v>474688</v>
      </c>
      <c r="K40">
        <v>645631</v>
      </c>
      <c r="L40">
        <v>594897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3">
      <c r="A41">
        <v>0.18619211518812886</v>
      </c>
      <c r="B41" t="s">
        <v>532</v>
      </c>
      <c r="C41" t="s">
        <v>3642</v>
      </c>
      <c r="D41" t="s">
        <v>5184</v>
      </c>
      <c r="E41" t="s">
        <v>3523</v>
      </c>
      <c r="F41" t="s">
        <v>3643</v>
      </c>
      <c r="G41">
        <v>333863</v>
      </c>
      <c r="H41">
        <v>409418</v>
      </c>
      <c r="I41">
        <v>350202</v>
      </c>
      <c r="J41">
        <v>332087</v>
      </c>
      <c r="K41">
        <v>347506</v>
      </c>
      <c r="L41">
        <v>271889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3">
      <c r="A42">
        <v>8.9889292910130703E-2</v>
      </c>
      <c r="B42" t="s">
        <v>532</v>
      </c>
      <c r="C42" t="s">
        <v>3819</v>
      </c>
      <c r="D42" t="s">
        <v>5189</v>
      </c>
      <c r="E42" t="s">
        <v>3523</v>
      </c>
      <c r="F42" t="s">
        <v>3820</v>
      </c>
      <c r="G42">
        <v>125184</v>
      </c>
      <c r="H42">
        <v>406639</v>
      </c>
      <c r="I42">
        <v>223566</v>
      </c>
      <c r="J42">
        <v>419888</v>
      </c>
      <c r="K42">
        <v>341692</v>
      </c>
      <c r="L42">
        <v>538458</v>
      </c>
      <c r="M42">
        <v>0</v>
      </c>
      <c r="N42">
        <v>0</v>
      </c>
      <c r="O42">
        <v>0</v>
      </c>
      <c r="P42">
        <v>0</v>
      </c>
      <c r="Q42">
        <v>16280</v>
      </c>
      <c r="R42">
        <v>0</v>
      </c>
    </row>
    <row r="43" spans="1:18" x14ac:dyDescent="0.3">
      <c r="A43">
        <v>0</v>
      </c>
      <c r="B43" t="s">
        <v>532</v>
      </c>
      <c r="C43" t="s">
        <v>3744</v>
      </c>
      <c r="D43" t="s">
        <v>5190</v>
      </c>
      <c r="E43" t="s">
        <v>3523</v>
      </c>
      <c r="F43" t="s">
        <v>3745</v>
      </c>
      <c r="G43">
        <v>1047561</v>
      </c>
      <c r="H43">
        <v>1061587</v>
      </c>
      <c r="I43">
        <v>845026</v>
      </c>
      <c r="J43">
        <v>855036</v>
      </c>
      <c r="K43">
        <v>782712</v>
      </c>
      <c r="L43">
        <v>804270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3">
      <c r="A44" s="13">
        <v>9.2821261721931592</v>
      </c>
      <c r="B44" s="13" t="s">
        <v>532</v>
      </c>
      <c r="C44" s="13" t="s">
        <v>3974</v>
      </c>
      <c r="D44" t="s">
        <v>4632</v>
      </c>
      <c r="E44" s="13" t="s">
        <v>3677</v>
      </c>
      <c r="F44" s="13" t="s">
        <v>3975</v>
      </c>
      <c r="G44" s="13">
        <v>671077</v>
      </c>
      <c r="H44" s="13">
        <v>643583</v>
      </c>
      <c r="I44" s="13">
        <v>689922</v>
      </c>
      <c r="J44" s="13">
        <v>170638</v>
      </c>
      <c r="K44" s="13">
        <v>265058</v>
      </c>
      <c r="L44" s="13">
        <v>303818</v>
      </c>
      <c r="M44" s="13">
        <v>311162</v>
      </c>
      <c r="N44" s="13">
        <v>325553</v>
      </c>
      <c r="O44" s="13">
        <v>391228</v>
      </c>
      <c r="P44" s="13">
        <v>136766</v>
      </c>
      <c r="Q44" s="13">
        <v>134349</v>
      </c>
      <c r="R44" s="13">
        <v>249656</v>
      </c>
    </row>
    <row r="45" spans="1:18" x14ac:dyDescent="0.3">
      <c r="A45" s="13">
        <v>8.3964761577650648</v>
      </c>
      <c r="B45" s="13" t="s">
        <v>532</v>
      </c>
      <c r="C45" s="13" t="s">
        <v>3769</v>
      </c>
      <c r="D45" t="s">
        <v>4633</v>
      </c>
      <c r="E45" s="13" t="s">
        <v>3677</v>
      </c>
      <c r="F45" s="13" t="s">
        <v>3770</v>
      </c>
      <c r="G45" s="13">
        <v>90100</v>
      </c>
      <c r="H45" s="13">
        <v>221758</v>
      </c>
      <c r="I45" s="13">
        <v>161815</v>
      </c>
      <c r="J45" s="13">
        <v>144087</v>
      </c>
      <c r="K45" s="13">
        <v>177307</v>
      </c>
      <c r="L45" s="13">
        <v>178531</v>
      </c>
      <c r="M45" s="13">
        <v>193980</v>
      </c>
      <c r="N45" s="13">
        <v>255429</v>
      </c>
      <c r="O45" s="13">
        <v>132025</v>
      </c>
      <c r="P45" s="13">
        <v>181538</v>
      </c>
      <c r="Q45" s="13">
        <v>266561</v>
      </c>
      <c r="R45" s="13">
        <v>264036</v>
      </c>
    </row>
    <row r="46" spans="1:18" x14ac:dyDescent="0.3">
      <c r="A46" s="13">
        <v>8.2208079438167232</v>
      </c>
      <c r="B46" s="13" t="s">
        <v>532</v>
      </c>
      <c r="C46" s="13" t="s">
        <v>3909</v>
      </c>
      <c r="D46" t="s">
        <v>4634</v>
      </c>
      <c r="E46" s="13" t="s">
        <v>3677</v>
      </c>
      <c r="F46" s="13" t="s">
        <v>3910</v>
      </c>
      <c r="G46" s="13">
        <v>2803745</v>
      </c>
      <c r="H46" s="13">
        <v>3637397</v>
      </c>
      <c r="I46" s="13">
        <v>4198202</v>
      </c>
      <c r="J46" s="13">
        <v>1622785</v>
      </c>
      <c r="K46" s="13">
        <v>1706398</v>
      </c>
      <c r="L46" s="13">
        <v>1960603</v>
      </c>
      <c r="M46" s="13">
        <v>2781836</v>
      </c>
      <c r="N46" s="13">
        <v>2939716</v>
      </c>
      <c r="O46" s="13">
        <v>2016201</v>
      </c>
      <c r="P46" s="13">
        <v>1308736</v>
      </c>
      <c r="Q46" s="13">
        <v>1224699</v>
      </c>
      <c r="R46" s="13">
        <v>1491507</v>
      </c>
    </row>
    <row r="47" spans="1:18" x14ac:dyDescent="0.3">
      <c r="A47" s="13">
        <v>7.8879817765130626</v>
      </c>
      <c r="B47" s="13" t="s">
        <v>532</v>
      </c>
      <c r="C47" s="13" t="s">
        <v>3938</v>
      </c>
      <c r="D47" t="s">
        <v>4635</v>
      </c>
      <c r="E47" s="13" t="s">
        <v>3677</v>
      </c>
      <c r="F47" s="13" t="s">
        <v>3939</v>
      </c>
      <c r="G47" s="13">
        <v>35120299</v>
      </c>
      <c r="H47" s="13">
        <v>42924306</v>
      </c>
      <c r="I47" s="13">
        <v>45465686</v>
      </c>
      <c r="J47" s="13">
        <v>31174626</v>
      </c>
      <c r="K47" s="13">
        <v>32240730</v>
      </c>
      <c r="L47" s="13">
        <v>35190322</v>
      </c>
      <c r="M47" s="13">
        <v>38534179</v>
      </c>
      <c r="N47" s="13">
        <v>39149589</v>
      </c>
      <c r="O47" s="13">
        <v>35927647</v>
      </c>
      <c r="P47" s="13">
        <v>31168118</v>
      </c>
      <c r="Q47" s="13">
        <v>34235297</v>
      </c>
      <c r="R47" s="13">
        <v>33152490</v>
      </c>
    </row>
    <row r="48" spans="1:18" x14ac:dyDescent="0.3">
      <c r="A48" s="13">
        <v>7.6382721959239213</v>
      </c>
      <c r="B48" s="13" t="s">
        <v>532</v>
      </c>
      <c r="C48" s="13" t="s">
        <v>4011</v>
      </c>
      <c r="D48" t="s">
        <v>4636</v>
      </c>
      <c r="E48" s="13" t="s">
        <v>3677</v>
      </c>
      <c r="F48" s="13" t="s">
        <v>4012</v>
      </c>
      <c r="G48" s="13">
        <v>751709</v>
      </c>
      <c r="H48" s="13">
        <v>918207</v>
      </c>
      <c r="I48" s="13">
        <v>947429</v>
      </c>
      <c r="J48" s="13">
        <v>619598</v>
      </c>
      <c r="K48" s="13">
        <v>633475</v>
      </c>
      <c r="L48" s="13">
        <v>563055</v>
      </c>
      <c r="M48" s="13">
        <v>899920</v>
      </c>
      <c r="N48" s="13">
        <v>901751</v>
      </c>
      <c r="O48" s="13">
        <v>1010415</v>
      </c>
      <c r="P48" s="13">
        <v>335833</v>
      </c>
      <c r="Q48" s="13">
        <v>877068</v>
      </c>
      <c r="R48" s="13">
        <v>736884</v>
      </c>
    </row>
    <row r="49" spans="1:18" x14ac:dyDescent="0.3">
      <c r="A49" s="13">
        <v>7.5324057811352194</v>
      </c>
      <c r="B49" s="13" t="s">
        <v>532</v>
      </c>
      <c r="C49" s="13" t="s">
        <v>3938</v>
      </c>
      <c r="D49" t="s">
        <v>4635</v>
      </c>
      <c r="E49" s="13" t="s">
        <v>3677</v>
      </c>
      <c r="F49" s="13" t="s">
        <v>3939</v>
      </c>
      <c r="G49" s="13">
        <v>4975059</v>
      </c>
      <c r="H49" s="13">
        <v>6747715</v>
      </c>
      <c r="I49" s="13">
        <v>7282033</v>
      </c>
      <c r="J49" s="13">
        <v>5288360</v>
      </c>
      <c r="K49" s="13">
        <v>5413098</v>
      </c>
      <c r="L49" s="13">
        <v>5333801</v>
      </c>
      <c r="M49" s="13">
        <v>6902271</v>
      </c>
      <c r="N49" s="13">
        <v>6320493</v>
      </c>
      <c r="O49" s="13">
        <v>5763542</v>
      </c>
      <c r="P49" s="13">
        <v>5197880</v>
      </c>
      <c r="Q49" s="13">
        <v>6580040</v>
      </c>
      <c r="R49" s="13">
        <v>6720101</v>
      </c>
    </row>
    <row r="50" spans="1:18" x14ac:dyDescent="0.3">
      <c r="A50" s="13">
        <v>7.5110302700703624</v>
      </c>
      <c r="B50" s="13" t="s">
        <v>532</v>
      </c>
      <c r="C50" s="13" t="s">
        <v>3852</v>
      </c>
      <c r="D50" t="s">
        <v>4637</v>
      </c>
      <c r="E50" s="13" t="s">
        <v>3677</v>
      </c>
      <c r="F50" s="13" t="s">
        <v>3853</v>
      </c>
      <c r="G50" s="13">
        <v>346596</v>
      </c>
      <c r="H50" s="13">
        <v>551191</v>
      </c>
      <c r="I50" s="13">
        <v>583317</v>
      </c>
      <c r="J50" s="13">
        <v>330146</v>
      </c>
      <c r="K50" s="13">
        <v>363431</v>
      </c>
      <c r="L50" s="13">
        <v>237641</v>
      </c>
      <c r="M50" s="13">
        <v>529654</v>
      </c>
      <c r="N50" s="13">
        <v>486863</v>
      </c>
      <c r="O50" s="13">
        <v>479403</v>
      </c>
      <c r="P50" s="13">
        <v>294523</v>
      </c>
      <c r="Q50" s="13">
        <v>383997</v>
      </c>
      <c r="R50" s="13">
        <v>392557</v>
      </c>
    </row>
    <row r="51" spans="1:18" x14ac:dyDescent="0.3">
      <c r="A51" s="13">
        <v>6.4305768961940144</v>
      </c>
      <c r="B51" s="13" t="s">
        <v>532</v>
      </c>
      <c r="C51" s="13" t="s">
        <v>3784</v>
      </c>
      <c r="D51" t="s">
        <v>4638</v>
      </c>
      <c r="E51" s="13" t="s">
        <v>3677</v>
      </c>
      <c r="F51" s="13" t="s">
        <v>3785</v>
      </c>
      <c r="G51" s="13">
        <v>24189735</v>
      </c>
      <c r="H51" s="13">
        <v>32974003</v>
      </c>
      <c r="I51" s="13">
        <v>31108355</v>
      </c>
      <c r="J51" s="13">
        <v>21950064</v>
      </c>
      <c r="K51" s="13">
        <v>24421715</v>
      </c>
      <c r="L51" s="13">
        <v>24298976</v>
      </c>
      <c r="M51" s="13">
        <v>36518968</v>
      </c>
      <c r="N51" s="13">
        <v>42623273</v>
      </c>
      <c r="O51" s="13">
        <v>33608181</v>
      </c>
      <c r="P51" s="13">
        <v>30430031</v>
      </c>
      <c r="Q51" s="13">
        <v>36476775</v>
      </c>
      <c r="R51" s="13">
        <v>32358305</v>
      </c>
    </row>
    <row r="52" spans="1:18" x14ac:dyDescent="0.3">
      <c r="A52" s="13">
        <v>6.2923130166021597</v>
      </c>
      <c r="B52" s="13" t="s">
        <v>532</v>
      </c>
      <c r="C52" s="13" t="s">
        <v>3689</v>
      </c>
      <c r="D52" t="s">
        <v>4639</v>
      </c>
      <c r="E52" s="13" t="s">
        <v>3677</v>
      </c>
      <c r="F52" s="13" t="s">
        <v>3690</v>
      </c>
      <c r="G52" s="13">
        <v>261711</v>
      </c>
      <c r="H52" s="13">
        <v>416824</v>
      </c>
      <c r="I52" s="13">
        <v>351181</v>
      </c>
      <c r="J52" s="13">
        <v>290008</v>
      </c>
      <c r="K52" s="13">
        <v>310567</v>
      </c>
      <c r="L52" s="13">
        <v>338642</v>
      </c>
      <c r="M52" s="13">
        <v>370554</v>
      </c>
      <c r="N52" s="13">
        <v>462791</v>
      </c>
      <c r="O52" s="13">
        <v>302397</v>
      </c>
      <c r="P52" s="13">
        <v>392561</v>
      </c>
      <c r="Q52" s="13">
        <v>554004</v>
      </c>
      <c r="R52" s="13">
        <v>559150</v>
      </c>
    </row>
    <row r="53" spans="1:18" x14ac:dyDescent="0.3">
      <c r="A53" s="13">
        <v>6.2568060376209287</v>
      </c>
      <c r="B53" s="13" t="s">
        <v>532</v>
      </c>
      <c r="C53" s="13" t="s">
        <v>3957</v>
      </c>
      <c r="D53" t="s">
        <v>4640</v>
      </c>
      <c r="E53" s="13" t="s">
        <v>3677</v>
      </c>
      <c r="F53" s="13" t="s">
        <v>3958</v>
      </c>
      <c r="G53" s="13">
        <v>1906845</v>
      </c>
      <c r="H53" s="13">
        <v>2555361</v>
      </c>
      <c r="I53" s="13">
        <v>2702312</v>
      </c>
      <c r="J53" s="13">
        <v>1715771</v>
      </c>
      <c r="K53" s="13">
        <v>2306397</v>
      </c>
      <c r="L53" s="13">
        <v>1565487</v>
      </c>
      <c r="M53" s="13">
        <v>1984305</v>
      </c>
      <c r="N53" s="13">
        <v>2754358</v>
      </c>
      <c r="O53" s="13">
        <v>1833079</v>
      </c>
      <c r="P53" s="13">
        <v>1713409</v>
      </c>
      <c r="Q53" s="13">
        <v>1885050</v>
      </c>
      <c r="R53" s="13">
        <v>2014661</v>
      </c>
    </row>
    <row r="54" spans="1:18" x14ac:dyDescent="0.3">
      <c r="A54" s="13">
        <v>6.2514350653447455</v>
      </c>
      <c r="B54" s="13" t="s">
        <v>532</v>
      </c>
      <c r="C54" s="13" t="s">
        <v>4011</v>
      </c>
      <c r="D54" t="s">
        <v>4636</v>
      </c>
      <c r="E54" s="13" t="s">
        <v>3677</v>
      </c>
      <c r="F54" s="13" t="s">
        <v>4012</v>
      </c>
      <c r="G54" s="13">
        <v>164543</v>
      </c>
      <c r="H54" s="13">
        <v>418237</v>
      </c>
      <c r="I54" s="13">
        <v>601450</v>
      </c>
      <c r="J54" s="13">
        <v>233254</v>
      </c>
      <c r="K54" s="13">
        <v>233362</v>
      </c>
      <c r="L54" s="13">
        <v>269161</v>
      </c>
      <c r="M54" s="13">
        <v>584261</v>
      </c>
      <c r="N54" s="13">
        <v>469505</v>
      </c>
      <c r="O54" s="13">
        <v>300769</v>
      </c>
      <c r="P54" s="13">
        <v>197194</v>
      </c>
      <c r="Q54" s="13">
        <v>279003</v>
      </c>
      <c r="R54" s="13">
        <v>467691</v>
      </c>
    </row>
    <row r="55" spans="1:18" x14ac:dyDescent="0.3">
      <c r="A55" s="13">
        <v>5.9363088482239075</v>
      </c>
      <c r="B55" s="13" t="s">
        <v>532</v>
      </c>
      <c r="C55" s="13" t="s">
        <v>3873</v>
      </c>
      <c r="D55" t="s">
        <v>4641</v>
      </c>
      <c r="E55" s="13" t="s">
        <v>3677</v>
      </c>
      <c r="F55" s="13" t="s">
        <v>3874</v>
      </c>
      <c r="G55" s="13">
        <v>175340421</v>
      </c>
      <c r="H55" s="13">
        <v>228753064</v>
      </c>
      <c r="I55" s="13">
        <v>235766976</v>
      </c>
      <c r="J55" s="13">
        <v>137015027</v>
      </c>
      <c r="K55" s="13">
        <v>153213490</v>
      </c>
      <c r="L55" s="13">
        <v>154541642</v>
      </c>
      <c r="M55" s="13">
        <v>196401328</v>
      </c>
      <c r="N55" s="13">
        <v>229704164</v>
      </c>
      <c r="O55" s="13">
        <v>174427253</v>
      </c>
      <c r="P55" s="13">
        <v>152940411</v>
      </c>
      <c r="Q55" s="13">
        <v>178393618</v>
      </c>
      <c r="R55" s="13">
        <v>159579692</v>
      </c>
    </row>
    <row r="56" spans="1:18" x14ac:dyDescent="0.3">
      <c r="A56" s="13">
        <v>5.8478172878082679</v>
      </c>
      <c r="B56" s="13" t="s">
        <v>532</v>
      </c>
      <c r="C56" s="13" t="s">
        <v>3873</v>
      </c>
      <c r="D56" t="s">
        <v>4641</v>
      </c>
      <c r="E56" s="13" t="s">
        <v>3677</v>
      </c>
      <c r="F56" s="13" t="s">
        <v>3874</v>
      </c>
      <c r="G56" s="13">
        <v>13781540</v>
      </c>
      <c r="H56" s="13">
        <v>17857696</v>
      </c>
      <c r="I56" s="13">
        <v>19680959</v>
      </c>
      <c r="J56" s="13">
        <v>14680008</v>
      </c>
      <c r="K56" s="13">
        <v>15689273</v>
      </c>
      <c r="L56" s="13">
        <v>14503289</v>
      </c>
      <c r="M56" s="13">
        <v>18834498</v>
      </c>
      <c r="N56" s="13">
        <v>20956389</v>
      </c>
      <c r="O56" s="13">
        <v>15390655</v>
      </c>
      <c r="P56" s="13">
        <v>16484800</v>
      </c>
      <c r="Q56" s="13">
        <v>19316067</v>
      </c>
      <c r="R56" s="13">
        <v>17841380</v>
      </c>
    </row>
    <row r="57" spans="1:18" x14ac:dyDescent="0.3">
      <c r="A57" s="13">
        <v>5.8160841342390377</v>
      </c>
      <c r="B57" s="13" t="s">
        <v>532</v>
      </c>
      <c r="C57" s="13" t="s">
        <v>3957</v>
      </c>
      <c r="D57" t="s">
        <v>4640</v>
      </c>
      <c r="E57" s="13" t="s">
        <v>3677</v>
      </c>
      <c r="F57" s="13" t="s">
        <v>3958</v>
      </c>
      <c r="G57" s="13">
        <v>2685298</v>
      </c>
      <c r="H57" s="13">
        <v>3385024</v>
      </c>
      <c r="I57" s="13">
        <v>3085787</v>
      </c>
      <c r="J57" s="13">
        <v>2106100</v>
      </c>
      <c r="K57" s="13">
        <v>2100579</v>
      </c>
      <c r="L57" s="13">
        <v>2072377</v>
      </c>
      <c r="M57" s="13">
        <v>3298667</v>
      </c>
      <c r="N57" s="13">
        <v>3833387</v>
      </c>
      <c r="O57" s="13">
        <v>3019064</v>
      </c>
      <c r="P57" s="13">
        <v>2035216</v>
      </c>
      <c r="Q57" s="13">
        <v>3169511</v>
      </c>
      <c r="R57" s="13">
        <v>2297470</v>
      </c>
    </row>
    <row r="58" spans="1:18" x14ac:dyDescent="0.3">
      <c r="A58" s="13">
        <v>5.1057833689668106</v>
      </c>
      <c r="B58" s="13" t="s">
        <v>532</v>
      </c>
      <c r="C58" s="13" t="s">
        <v>4028</v>
      </c>
      <c r="D58" t="s">
        <v>4642</v>
      </c>
      <c r="E58" s="13" t="s">
        <v>3677</v>
      </c>
      <c r="F58" s="13" t="s">
        <v>4029</v>
      </c>
      <c r="G58" s="13">
        <v>5033834</v>
      </c>
      <c r="H58" s="13">
        <v>7990025</v>
      </c>
      <c r="I58" s="13">
        <v>9053696</v>
      </c>
      <c r="J58" s="13">
        <v>2349741</v>
      </c>
      <c r="K58" s="13">
        <v>3490446</v>
      </c>
      <c r="L58" s="13">
        <v>2825875</v>
      </c>
      <c r="M58" s="13">
        <v>2688043</v>
      </c>
      <c r="N58" s="13">
        <v>4229588</v>
      </c>
      <c r="O58" s="13">
        <v>2328223</v>
      </c>
      <c r="P58" s="13">
        <v>1648693</v>
      </c>
      <c r="Q58" s="13">
        <v>2110387</v>
      </c>
      <c r="R58" s="13">
        <v>1973989</v>
      </c>
    </row>
    <row r="59" spans="1:18" x14ac:dyDescent="0.3">
      <c r="A59">
        <v>4.9120598027540874</v>
      </c>
      <c r="B59" t="s">
        <v>532</v>
      </c>
      <c r="C59" t="s">
        <v>3915</v>
      </c>
      <c r="D59" t="s">
        <v>4643</v>
      </c>
      <c r="E59" t="s">
        <v>3677</v>
      </c>
      <c r="F59" t="s">
        <v>3916</v>
      </c>
      <c r="G59">
        <v>69716</v>
      </c>
      <c r="H59">
        <v>128214</v>
      </c>
      <c r="I59">
        <v>117494</v>
      </c>
      <c r="J59">
        <v>46643</v>
      </c>
      <c r="K59">
        <v>46363</v>
      </c>
      <c r="L59">
        <v>67903</v>
      </c>
      <c r="M59">
        <v>140466</v>
      </c>
      <c r="N59">
        <v>115631</v>
      </c>
      <c r="O59">
        <v>98736</v>
      </c>
      <c r="P59">
        <v>24327</v>
      </c>
      <c r="Q59">
        <v>57322</v>
      </c>
      <c r="R59">
        <v>51764</v>
      </c>
    </row>
    <row r="60" spans="1:18" x14ac:dyDescent="0.3">
      <c r="A60">
        <v>0.43630379450657314</v>
      </c>
      <c r="B60" t="s">
        <v>532</v>
      </c>
      <c r="C60" t="s">
        <v>3979</v>
      </c>
      <c r="D60" t="s">
        <v>4644</v>
      </c>
      <c r="E60" t="s">
        <v>3677</v>
      </c>
      <c r="F60" t="s">
        <v>3980</v>
      </c>
      <c r="G60">
        <v>201425</v>
      </c>
      <c r="H60">
        <v>514129</v>
      </c>
      <c r="I60">
        <v>628151</v>
      </c>
      <c r="J60">
        <v>197677</v>
      </c>
      <c r="K60">
        <v>149760</v>
      </c>
      <c r="L60">
        <v>169015</v>
      </c>
      <c r="M60">
        <v>176438</v>
      </c>
      <c r="N60">
        <v>297841</v>
      </c>
      <c r="O60">
        <v>218583</v>
      </c>
      <c r="P60">
        <v>0</v>
      </c>
      <c r="Q60">
        <v>48100</v>
      </c>
      <c r="R60">
        <v>40025</v>
      </c>
    </row>
    <row r="61" spans="1:18" x14ac:dyDescent="0.3">
      <c r="A61">
        <v>2.8058667662089949</v>
      </c>
      <c r="B61" t="s">
        <v>532</v>
      </c>
      <c r="C61" t="s">
        <v>1021</v>
      </c>
      <c r="D61" t="s">
        <v>4645</v>
      </c>
      <c r="E61" t="s">
        <v>876</v>
      </c>
      <c r="F61" t="s">
        <v>1022</v>
      </c>
      <c r="G61">
        <v>97069</v>
      </c>
      <c r="H61">
        <v>178139</v>
      </c>
      <c r="I61">
        <v>164799</v>
      </c>
      <c r="J61">
        <v>92463</v>
      </c>
      <c r="K61">
        <v>120300</v>
      </c>
      <c r="L61">
        <v>177758</v>
      </c>
      <c r="M61">
        <v>468551</v>
      </c>
      <c r="N61">
        <v>306164</v>
      </c>
      <c r="O61">
        <v>261516</v>
      </c>
      <c r="P61">
        <v>225465</v>
      </c>
      <c r="Q61">
        <v>230125</v>
      </c>
      <c r="R61">
        <v>272038</v>
      </c>
    </row>
    <row r="62" spans="1:18" x14ac:dyDescent="0.3">
      <c r="A62">
        <v>1.976787802757858</v>
      </c>
      <c r="B62" t="s">
        <v>532</v>
      </c>
      <c r="C62" t="s">
        <v>911</v>
      </c>
      <c r="D62" t="s">
        <v>4646</v>
      </c>
      <c r="E62" t="s">
        <v>876</v>
      </c>
      <c r="F62" t="s">
        <v>912</v>
      </c>
      <c r="G62">
        <v>103490</v>
      </c>
      <c r="H62">
        <v>247958</v>
      </c>
      <c r="I62">
        <v>187306</v>
      </c>
      <c r="J62">
        <v>248744</v>
      </c>
      <c r="K62">
        <v>322528</v>
      </c>
      <c r="L62">
        <v>289252</v>
      </c>
      <c r="M62">
        <v>326987</v>
      </c>
      <c r="N62">
        <v>377380</v>
      </c>
      <c r="O62">
        <v>371455</v>
      </c>
      <c r="P62">
        <v>348798</v>
      </c>
      <c r="Q62">
        <v>356548</v>
      </c>
      <c r="R62">
        <v>362682</v>
      </c>
    </row>
    <row r="63" spans="1:18" x14ac:dyDescent="0.3">
      <c r="A63">
        <v>1.9447111249202504</v>
      </c>
      <c r="B63" t="s">
        <v>532</v>
      </c>
      <c r="C63" t="s">
        <v>1074</v>
      </c>
      <c r="D63" t="s">
        <v>4647</v>
      </c>
      <c r="E63" t="s">
        <v>876</v>
      </c>
      <c r="F63" t="s">
        <v>1075</v>
      </c>
      <c r="G63">
        <v>517718</v>
      </c>
      <c r="H63">
        <v>574599</v>
      </c>
      <c r="I63">
        <v>540916</v>
      </c>
      <c r="J63">
        <v>596950</v>
      </c>
      <c r="K63">
        <v>681344</v>
      </c>
      <c r="L63">
        <v>584631</v>
      </c>
      <c r="M63">
        <v>548006</v>
      </c>
      <c r="N63">
        <v>465448</v>
      </c>
      <c r="O63">
        <v>468022</v>
      </c>
      <c r="P63">
        <v>539753</v>
      </c>
      <c r="Q63">
        <v>563058</v>
      </c>
      <c r="R63">
        <v>609165</v>
      </c>
    </row>
    <row r="64" spans="1:18" x14ac:dyDescent="0.3">
      <c r="A64">
        <v>1.8273578674788988</v>
      </c>
      <c r="B64" t="s">
        <v>532</v>
      </c>
      <c r="C64" t="s">
        <v>1074</v>
      </c>
      <c r="D64" t="s">
        <v>4647</v>
      </c>
      <c r="E64" t="s">
        <v>876</v>
      </c>
      <c r="F64" t="s">
        <v>1075</v>
      </c>
      <c r="G64">
        <v>197748</v>
      </c>
      <c r="H64">
        <v>332127</v>
      </c>
      <c r="I64">
        <v>214118</v>
      </c>
      <c r="J64">
        <v>165090</v>
      </c>
      <c r="K64">
        <v>154103</v>
      </c>
      <c r="L64">
        <v>220364</v>
      </c>
      <c r="M64">
        <v>113437</v>
      </c>
      <c r="N64">
        <v>96289</v>
      </c>
      <c r="O64">
        <v>165371</v>
      </c>
      <c r="P64">
        <v>75582</v>
      </c>
      <c r="Q64">
        <v>202712</v>
      </c>
      <c r="R64">
        <v>108631</v>
      </c>
    </row>
    <row r="65" spans="1:18" x14ac:dyDescent="0.3">
      <c r="A65">
        <v>1.7622212006102187</v>
      </c>
      <c r="B65" t="s">
        <v>532</v>
      </c>
      <c r="C65" t="s">
        <v>1021</v>
      </c>
      <c r="D65" t="s">
        <v>4645</v>
      </c>
      <c r="E65" t="s">
        <v>876</v>
      </c>
      <c r="F65" t="s">
        <v>1022</v>
      </c>
      <c r="G65">
        <v>355131</v>
      </c>
      <c r="H65">
        <v>633839</v>
      </c>
      <c r="I65">
        <v>499299</v>
      </c>
      <c r="J65">
        <v>655244</v>
      </c>
      <c r="K65">
        <v>599758</v>
      </c>
      <c r="L65">
        <v>673833</v>
      </c>
      <c r="M65">
        <v>729921</v>
      </c>
      <c r="N65">
        <v>758847</v>
      </c>
      <c r="O65">
        <v>885588</v>
      </c>
      <c r="P65">
        <v>577648</v>
      </c>
      <c r="Q65">
        <v>513039</v>
      </c>
      <c r="R65">
        <v>463722</v>
      </c>
    </row>
    <row r="66" spans="1:18" x14ac:dyDescent="0.3">
      <c r="A66">
        <v>1.6824788778972342</v>
      </c>
      <c r="B66" t="s">
        <v>532</v>
      </c>
      <c r="C66" t="s">
        <v>1002</v>
      </c>
      <c r="D66" t="s">
        <v>4648</v>
      </c>
      <c r="E66" t="s">
        <v>876</v>
      </c>
      <c r="F66" t="s">
        <v>1003</v>
      </c>
      <c r="G66">
        <v>2718926</v>
      </c>
      <c r="H66">
        <v>5440493</v>
      </c>
      <c r="I66">
        <v>6276946</v>
      </c>
      <c r="J66">
        <v>3498510</v>
      </c>
      <c r="K66">
        <v>3944278</v>
      </c>
      <c r="L66">
        <v>3746373</v>
      </c>
      <c r="M66">
        <v>4104522</v>
      </c>
      <c r="N66">
        <v>4736965</v>
      </c>
      <c r="O66">
        <v>1948802</v>
      </c>
      <c r="P66">
        <v>3189996</v>
      </c>
      <c r="Q66">
        <v>3485647</v>
      </c>
      <c r="R66">
        <v>3155664</v>
      </c>
    </row>
    <row r="67" spans="1:18" x14ac:dyDescent="0.3">
      <c r="A67">
        <v>1.6008209994787614</v>
      </c>
      <c r="B67" t="s">
        <v>532</v>
      </c>
      <c r="C67" t="s">
        <v>944</v>
      </c>
      <c r="D67" t="s">
        <v>4649</v>
      </c>
      <c r="E67" t="s">
        <v>876</v>
      </c>
      <c r="F67" t="s">
        <v>945</v>
      </c>
      <c r="G67">
        <v>1194133</v>
      </c>
      <c r="H67">
        <v>1541565</v>
      </c>
      <c r="I67">
        <v>1175520</v>
      </c>
      <c r="J67">
        <v>1424877</v>
      </c>
      <c r="K67">
        <v>1278575</v>
      </c>
      <c r="L67">
        <v>1819129</v>
      </c>
      <c r="M67">
        <v>934363</v>
      </c>
      <c r="N67">
        <v>1612064</v>
      </c>
      <c r="O67">
        <v>1496415</v>
      </c>
      <c r="P67">
        <v>1567553</v>
      </c>
      <c r="Q67">
        <v>1911336</v>
      </c>
      <c r="R67">
        <v>1754620</v>
      </c>
    </row>
    <row r="68" spans="1:18" x14ac:dyDescent="0.3">
      <c r="A68">
        <v>1.5677267157674213</v>
      </c>
      <c r="B68" t="s">
        <v>532</v>
      </c>
      <c r="C68" t="s">
        <v>991</v>
      </c>
      <c r="D68" t="s">
        <v>4650</v>
      </c>
      <c r="E68" t="s">
        <v>876</v>
      </c>
      <c r="F68" t="s">
        <v>992</v>
      </c>
      <c r="G68">
        <v>175290</v>
      </c>
      <c r="H68">
        <v>31510</v>
      </c>
      <c r="I68">
        <v>247962</v>
      </c>
      <c r="J68">
        <v>138474</v>
      </c>
      <c r="K68">
        <v>146313</v>
      </c>
      <c r="L68">
        <v>179251</v>
      </c>
      <c r="M68">
        <v>148055</v>
      </c>
      <c r="N68">
        <v>299166</v>
      </c>
      <c r="O68">
        <v>262929</v>
      </c>
      <c r="P68">
        <v>132415</v>
      </c>
      <c r="Q68">
        <v>225846</v>
      </c>
      <c r="R68">
        <v>202585</v>
      </c>
    </row>
    <row r="69" spans="1:18" x14ac:dyDescent="0.3">
      <c r="A69">
        <v>1.3897237247496972</v>
      </c>
      <c r="B69" t="s">
        <v>532</v>
      </c>
      <c r="C69" t="s">
        <v>944</v>
      </c>
      <c r="D69" t="s">
        <v>4649</v>
      </c>
      <c r="E69" t="s">
        <v>876</v>
      </c>
      <c r="F69" t="s">
        <v>945</v>
      </c>
      <c r="G69">
        <v>417094</v>
      </c>
      <c r="H69">
        <v>563922</v>
      </c>
      <c r="I69">
        <v>617084</v>
      </c>
      <c r="J69">
        <v>518603</v>
      </c>
      <c r="K69">
        <v>525183</v>
      </c>
      <c r="L69">
        <v>509649</v>
      </c>
      <c r="M69">
        <v>474272</v>
      </c>
      <c r="N69">
        <v>385292</v>
      </c>
      <c r="O69">
        <v>478663</v>
      </c>
      <c r="P69">
        <v>537750</v>
      </c>
      <c r="Q69">
        <v>560598</v>
      </c>
      <c r="R69">
        <v>584713</v>
      </c>
    </row>
    <row r="70" spans="1:18" x14ac:dyDescent="0.3">
      <c r="A70">
        <v>1.1917961260257413</v>
      </c>
      <c r="B70" t="s">
        <v>532</v>
      </c>
      <c r="C70" t="s">
        <v>1174</v>
      </c>
      <c r="D70" t="s">
        <v>4651</v>
      </c>
      <c r="E70" t="s">
        <v>876</v>
      </c>
      <c r="F70" t="s">
        <v>1175</v>
      </c>
      <c r="G70">
        <v>1469403</v>
      </c>
      <c r="H70">
        <v>1678476</v>
      </c>
      <c r="I70">
        <v>1840918</v>
      </c>
      <c r="J70">
        <v>1673725</v>
      </c>
      <c r="K70">
        <v>1632401</v>
      </c>
      <c r="L70">
        <v>1919203</v>
      </c>
      <c r="M70">
        <v>2079785</v>
      </c>
      <c r="N70">
        <v>2073430</v>
      </c>
      <c r="O70">
        <v>2127417</v>
      </c>
      <c r="P70">
        <v>1529920</v>
      </c>
      <c r="Q70">
        <v>1428980</v>
      </c>
      <c r="R70">
        <v>1407061</v>
      </c>
    </row>
    <row r="71" spans="1:18" x14ac:dyDescent="0.3">
      <c r="A71">
        <v>1.0974517677953159</v>
      </c>
      <c r="B71" t="s">
        <v>532</v>
      </c>
      <c r="C71" t="s">
        <v>1160</v>
      </c>
      <c r="D71" t="s">
        <v>4652</v>
      </c>
      <c r="E71" t="s">
        <v>876</v>
      </c>
      <c r="F71" t="s">
        <v>1161</v>
      </c>
      <c r="G71">
        <v>142509</v>
      </c>
      <c r="H71">
        <v>201257</v>
      </c>
      <c r="I71">
        <v>196516</v>
      </c>
      <c r="J71">
        <v>144105</v>
      </c>
      <c r="K71">
        <v>135959</v>
      </c>
      <c r="L71">
        <v>105102</v>
      </c>
      <c r="M71">
        <v>63915</v>
      </c>
      <c r="N71">
        <v>88030</v>
      </c>
      <c r="O71">
        <v>47590</v>
      </c>
      <c r="P71">
        <v>37250</v>
      </c>
      <c r="Q71">
        <v>42008</v>
      </c>
      <c r="R71">
        <v>55738</v>
      </c>
    </row>
    <row r="72" spans="1:18" x14ac:dyDescent="0.3">
      <c r="A72">
        <v>1.0730778127560963</v>
      </c>
      <c r="B72" t="s">
        <v>532</v>
      </c>
      <c r="C72" t="s">
        <v>944</v>
      </c>
      <c r="D72" t="s">
        <v>4649</v>
      </c>
      <c r="E72" t="s">
        <v>876</v>
      </c>
      <c r="F72" t="s">
        <v>945</v>
      </c>
      <c r="G72">
        <v>615728</v>
      </c>
      <c r="H72">
        <v>417792</v>
      </c>
      <c r="I72">
        <v>851113</v>
      </c>
      <c r="J72">
        <v>931928</v>
      </c>
      <c r="K72">
        <v>805079</v>
      </c>
      <c r="L72">
        <v>976263</v>
      </c>
      <c r="M72">
        <v>770259</v>
      </c>
      <c r="N72">
        <v>914650</v>
      </c>
      <c r="O72">
        <v>701305</v>
      </c>
      <c r="P72">
        <v>1030019</v>
      </c>
      <c r="Q72">
        <v>1022485</v>
      </c>
      <c r="R72">
        <v>1050530</v>
      </c>
    </row>
    <row r="73" spans="1:18" x14ac:dyDescent="0.3">
      <c r="A73">
        <v>0.97360648589749155</v>
      </c>
      <c r="B73" t="s">
        <v>532</v>
      </c>
      <c r="C73" t="s">
        <v>1280</v>
      </c>
      <c r="D73" t="s">
        <v>4653</v>
      </c>
      <c r="E73" t="s">
        <v>876</v>
      </c>
      <c r="F73" t="s">
        <v>1281</v>
      </c>
      <c r="G73">
        <v>348740</v>
      </c>
      <c r="H73">
        <v>452509</v>
      </c>
      <c r="I73">
        <v>434133</v>
      </c>
      <c r="J73">
        <v>270647</v>
      </c>
      <c r="K73">
        <v>236461</v>
      </c>
      <c r="L73">
        <v>280407</v>
      </c>
      <c r="M73">
        <v>426175</v>
      </c>
      <c r="N73">
        <v>366694</v>
      </c>
      <c r="O73">
        <v>367976</v>
      </c>
      <c r="P73">
        <v>238337</v>
      </c>
      <c r="Q73">
        <v>292465</v>
      </c>
      <c r="R73">
        <v>237962</v>
      </c>
    </row>
    <row r="74" spans="1:18" x14ac:dyDescent="0.3">
      <c r="A74">
        <v>0.91895610792552285</v>
      </c>
      <c r="B74" t="s">
        <v>532</v>
      </c>
      <c r="C74" t="s">
        <v>1094</v>
      </c>
      <c r="D74" t="s">
        <v>4654</v>
      </c>
      <c r="E74" t="s">
        <v>876</v>
      </c>
      <c r="F74" t="s">
        <v>1095</v>
      </c>
      <c r="G74">
        <v>1007524</v>
      </c>
      <c r="H74">
        <v>735635</v>
      </c>
      <c r="I74">
        <v>771448</v>
      </c>
      <c r="J74">
        <v>1115942</v>
      </c>
      <c r="K74">
        <v>1151990</v>
      </c>
      <c r="L74">
        <v>1007229</v>
      </c>
      <c r="M74">
        <v>1684226</v>
      </c>
      <c r="N74">
        <v>1441643</v>
      </c>
      <c r="O74">
        <v>1468003</v>
      </c>
      <c r="P74">
        <v>1176091</v>
      </c>
      <c r="Q74">
        <v>1294705</v>
      </c>
      <c r="R74">
        <v>1323204</v>
      </c>
    </row>
    <row r="75" spans="1:18" x14ac:dyDescent="0.3">
      <c r="A75">
        <v>0.90089324216166866</v>
      </c>
      <c r="B75" t="s">
        <v>532</v>
      </c>
      <c r="C75" t="s">
        <v>1160</v>
      </c>
      <c r="D75" t="s">
        <v>4652</v>
      </c>
      <c r="E75" t="s">
        <v>876</v>
      </c>
      <c r="F75" t="s">
        <v>1161</v>
      </c>
      <c r="G75">
        <v>658502</v>
      </c>
      <c r="H75">
        <v>968296</v>
      </c>
      <c r="I75">
        <v>1085198</v>
      </c>
      <c r="J75">
        <v>430148</v>
      </c>
      <c r="K75">
        <v>477490</v>
      </c>
      <c r="L75">
        <v>383505</v>
      </c>
      <c r="M75">
        <v>399050</v>
      </c>
      <c r="N75">
        <v>590346</v>
      </c>
      <c r="O75">
        <v>356537</v>
      </c>
      <c r="P75">
        <v>290109</v>
      </c>
      <c r="Q75">
        <v>296424</v>
      </c>
      <c r="R75">
        <v>342990</v>
      </c>
    </row>
    <row r="76" spans="1:18" x14ac:dyDescent="0.3">
      <c r="A76">
        <v>0.89997707999612342</v>
      </c>
      <c r="B76" t="s">
        <v>532</v>
      </c>
      <c r="C76" t="s">
        <v>874</v>
      </c>
      <c r="D76" t="s">
        <v>4655</v>
      </c>
      <c r="E76" t="s">
        <v>876</v>
      </c>
      <c r="F76" t="s">
        <v>875</v>
      </c>
      <c r="G76">
        <v>47758</v>
      </c>
      <c r="H76">
        <v>93701</v>
      </c>
      <c r="I76">
        <v>75483</v>
      </c>
      <c r="J76">
        <v>21325</v>
      </c>
      <c r="K76">
        <v>25804</v>
      </c>
      <c r="L76">
        <v>39810</v>
      </c>
      <c r="M76">
        <v>52614</v>
      </c>
      <c r="N76">
        <v>105594</v>
      </c>
      <c r="O76">
        <v>76671</v>
      </c>
      <c r="P76">
        <v>45285</v>
      </c>
      <c r="Q76">
        <v>8960</v>
      </c>
      <c r="R76">
        <v>55562</v>
      </c>
    </row>
    <row r="77" spans="1:18" x14ac:dyDescent="0.3">
      <c r="A77">
        <v>0.87784191358254837</v>
      </c>
      <c r="B77" t="s">
        <v>532</v>
      </c>
      <c r="C77" t="s">
        <v>1280</v>
      </c>
      <c r="D77" t="s">
        <v>4653</v>
      </c>
      <c r="E77" t="s">
        <v>876</v>
      </c>
      <c r="F77" t="s">
        <v>1281</v>
      </c>
      <c r="G77">
        <v>330477</v>
      </c>
      <c r="H77">
        <v>359556</v>
      </c>
      <c r="I77">
        <v>412086</v>
      </c>
      <c r="J77">
        <v>234563</v>
      </c>
      <c r="K77">
        <v>320543</v>
      </c>
      <c r="L77">
        <v>252940</v>
      </c>
      <c r="M77">
        <v>249276</v>
      </c>
      <c r="N77">
        <v>389729</v>
      </c>
      <c r="O77">
        <v>256752</v>
      </c>
      <c r="P77">
        <v>199065</v>
      </c>
      <c r="Q77">
        <v>257061</v>
      </c>
      <c r="R77">
        <v>197725</v>
      </c>
    </row>
    <row r="78" spans="1:18" x14ac:dyDescent="0.3">
      <c r="A78">
        <v>0.87739107872587363</v>
      </c>
      <c r="B78" t="s">
        <v>532</v>
      </c>
      <c r="C78" t="s">
        <v>917</v>
      </c>
      <c r="D78" t="s">
        <v>4656</v>
      </c>
      <c r="E78" t="s">
        <v>876</v>
      </c>
      <c r="F78" t="s">
        <v>918</v>
      </c>
      <c r="G78">
        <v>210228</v>
      </c>
      <c r="H78">
        <v>220438</v>
      </c>
      <c r="I78">
        <v>218560</v>
      </c>
      <c r="J78">
        <v>299862</v>
      </c>
      <c r="K78">
        <v>419318</v>
      </c>
      <c r="L78">
        <v>350328</v>
      </c>
      <c r="M78">
        <v>353072</v>
      </c>
      <c r="N78">
        <v>513662</v>
      </c>
      <c r="O78">
        <v>350684</v>
      </c>
      <c r="P78">
        <v>449520</v>
      </c>
      <c r="Q78">
        <v>421283</v>
      </c>
      <c r="R78">
        <v>494211</v>
      </c>
    </row>
    <row r="79" spans="1:18" x14ac:dyDescent="0.3">
      <c r="A79">
        <v>0.85893503136975202</v>
      </c>
      <c r="B79" t="s">
        <v>532</v>
      </c>
      <c r="C79" t="s">
        <v>951</v>
      </c>
      <c r="D79" t="s">
        <v>4657</v>
      </c>
      <c r="E79" t="s">
        <v>876</v>
      </c>
      <c r="F79" t="s">
        <v>952</v>
      </c>
      <c r="G79">
        <v>1802127</v>
      </c>
      <c r="H79">
        <v>2008941</v>
      </c>
      <c r="I79">
        <v>2218479</v>
      </c>
      <c r="J79">
        <v>2131251</v>
      </c>
      <c r="K79">
        <v>2133192</v>
      </c>
      <c r="L79">
        <v>2254249</v>
      </c>
      <c r="M79">
        <v>2694168</v>
      </c>
      <c r="N79">
        <v>2579269</v>
      </c>
      <c r="O79">
        <v>2477993</v>
      </c>
      <c r="P79">
        <v>2338645</v>
      </c>
      <c r="Q79">
        <v>2361611</v>
      </c>
      <c r="R79">
        <v>2280066</v>
      </c>
    </row>
    <row r="80" spans="1:18" x14ac:dyDescent="0.3">
      <c r="A80">
        <v>0.8559407916428704</v>
      </c>
      <c r="B80" t="s">
        <v>532</v>
      </c>
      <c r="C80" t="s">
        <v>1408</v>
      </c>
      <c r="D80" t="s">
        <v>4658</v>
      </c>
      <c r="E80" t="s">
        <v>876</v>
      </c>
      <c r="F80" t="s">
        <v>1409</v>
      </c>
      <c r="G80">
        <v>148087</v>
      </c>
      <c r="H80">
        <v>220995</v>
      </c>
      <c r="I80">
        <v>309235</v>
      </c>
      <c r="J80">
        <v>78739</v>
      </c>
      <c r="K80">
        <v>125047</v>
      </c>
      <c r="L80">
        <v>109398</v>
      </c>
      <c r="M80">
        <v>106530</v>
      </c>
      <c r="N80">
        <v>159303</v>
      </c>
      <c r="O80">
        <v>89497</v>
      </c>
      <c r="P80">
        <v>32550</v>
      </c>
      <c r="Q80">
        <v>47114</v>
      </c>
      <c r="R80">
        <v>68307</v>
      </c>
    </row>
    <row r="81" spans="1:18" x14ac:dyDescent="0.3">
      <c r="A81">
        <v>0.82122929732265371</v>
      </c>
      <c r="B81" t="s">
        <v>532</v>
      </c>
      <c r="C81" t="s">
        <v>1021</v>
      </c>
      <c r="D81" t="s">
        <v>4645</v>
      </c>
      <c r="E81" t="s">
        <v>876</v>
      </c>
      <c r="F81" t="s">
        <v>1022</v>
      </c>
      <c r="G81">
        <v>1546209</v>
      </c>
      <c r="H81">
        <v>1216318</v>
      </c>
      <c r="I81">
        <v>1042773</v>
      </c>
      <c r="J81">
        <v>2203350</v>
      </c>
      <c r="K81">
        <v>1890383</v>
      </c>
      <c r="L81">
        <v>2237488</v>
      </c>
      <c r="M81">
        <v>3177124</v>
      </c>
      <c r="N81">
        <v>2434728</v>
      </c>
      <c r="O81">
        <v>2697574</v>
      </c>
      <c r="P81">
        <v>2944679</v>
      </c>
      <c r="Q81">
        <v>3038212</v>
      </c>
      <c r="R81">
        <v>2593562</v>
      </c>
    </row>
    <row r="82" spans="1:18" x14ac:dyDescent="0.3">
      <c r="A82">
        <v>0.7836467677011314</v>
      </c>
      <c r="B82" t="s">
        <v>532</v>
      </c>
      <c r="C82" t="s">
        <v>1174</v>
      </c>
      <c r="D82" t="s">
        <v>4651</v>
      </c>
      <c r="E82" t="s">
        <v>876</v>
      </c>
      <c r="F82" t="s">
        <v>1175</v>
      </c>
      <c r="G82">
        <v>1193604</v>
      </c>
      <c r="H82">
        <v>1491455</v>
      </c>
      <c r="I82">
        <v>1858592</v>
      </c>
      <c r="J82">
        <v>1134715</v>
      </c>
      <c r="K82">
        <v>1257347</v>
      </c>
      <c r="L82">
        <v>1163699</v>
      </c>
      <c r="M82">
        <v>1132422</v>
      </c>
      <c r="N82">
        <v>1234181</v>
      </c>
      <c r="O82">
        <v>934464</v>
      </c>
      <c r="P82">
        <v>978096</v>
      </c>
      <c r="Q82">
        <v>1087632</v>
      </c>
      <c r="R82">
        <v>1086701</v>
      </c>
    </row>
    <row r="83" spans="1:18" x14ac:dyDescent="0.3">
      <c r="A83">
        <v>0.73823052812466505</v>
      </c>
      <c r="B83" t="s">
        <v>532</v>
      </c>
      <c r="C83" t="s">
        <v>1002</v>
      </c>
      <c r="D83" t="s">
        <v>4648</v>
      </c>
      <c r="E83" t="s">
        <v>876</v>
      </c>
      <c r="F83" t="s">
        <v>1003</v>
      </c>
      <c r="G83">
        <v>1130914</v>
      </c>
      <c r="H83">
        <v>1611945</v>
      </c>
      <c r="I83">
        <v>1824051</v>
      </c>
      <c r="J83">
        <v>1451490</v>
      </c>
      <c r="K83">
        <v>1645493</v>
      </c>
      <c r="L83">
        <v>1470482</v>
      </c>
      <c r="M83">
        <v>1050783</v>
      </c>
      <c r="N83">
        <v>1131760</v>
      </c>
      <c r="O83">
        <v>1047455</v>
      </c>
      <c r="P83">
        <v>1104364</v>
      </c>
      <c r="Q83">
        <v>1215274</v>
      </c>
      <c r="R83">
        <v>1309200</v>
      </c>
    </row>
    <row r="84" spans="1:18" x14ac:dyDescent="0.3">
      <c r="A84">
        <v>0.67129580815455925</v>
      </c>
      <c r="B84" t="s">
        <v>532</v>
      </c>
      <c r="C84" t="s">
        <v>1398</v>
      </c>
      <c r="D84" t="s">
        <v>4659</v>
      </c>
      <c r="E84" t="s">
        <v>876</v>
      </c>
      <c r="F84" t="s">
        <v>1399</v>
      </c>
      <c r="G84">
        <v>90368</v>
      </c>
      <c r="H84">
        <v>198238</v>
      </c>
      <c r="I84">
        <v>172769</v>
      </c>
      <c r="J84">
        <v>32553</v>
      </c>
      <c r="K84">
        <v>96398</v>
      </c>
      <c r="L84">
        <v>82489</v>
      </c>
      <c r="M84">
        <v>62304</v>
      </c>
      <c r="N84">
        <v>135292</v>
      </c>
      <c r="O84">
        <v>32755</v>
      </c>
      <c r="P84">
        <v>44268</v>
      </c>
      <c r="Q84">
        <v>12831</v>
      </c>
      <c r="R84">
        <v>62178</v>
      </c>
    </row>
    <row r="85" spans="1:18" x14ac:dyDescent="0.3">
      <c r="A85">
        <v>0.66919007339869063</v>
      </c>
      <c r="B85" t="s">
        <v>532</v>
      </c>
      <c r="C85" t="s">
        <v>1408</v>
      </c>
      <c r="D85" t="s">
        <v>4658</v>
      </c>
      <c r="E85" t="s">
        <v>876</v>
      </c>
      <c r="F85" t="s">
        <v>1409</v>
      </c>
      <c r="G85">
        <v>104373</v>
      </c>
      <c r="H85">
        <v>70109</v>
      </c>
      <c r="I85">
        <v>112642</v>
      </c>
      <c r="J85">
        <v>38715</v>
      </c>
      <c r="K85">
        <v>63834</v>
      </c>
      <c r="L85">
        <v>43000</v>
      </c>
      <c r="M85">
        <v>176924</v>
      </c>
      <c r="N85">
        <v>157217</v>
      </c>
      <c r="O85">
        <v>122767</v>
      </c>
      <c r="P85">
        <v>48329</v>
      </c>
      <c r="Q85">
        <v>92771</v>
      </c>
      <c r="R85">
        <v>62542</v>
      </c>
    </row>
    <row r="86" spans="1:18" x14ac:dyDescent="0.3">
      <c r="A86">
        <v>0.55912006624226041</v>
      </c>
      <c r="B86" t="s">
        <v>532</v>
      </c>
      <c r="C86" t="s">
        <v>905</v>
      </c>
      <c r="D86" t="s">
        <v>4660</v>
      </c>
      <c r="E86" t="s">
        <v>876</v>
      </c>
      <c r="F86" t="s">
        <v>906</v>
      </c>
      <c r="G86">
        <v>235419</v>
      </c>
      <c r="H86">
        <v>240452</v>
      </c>
      <c r="I86">
        <v>212313</v>
      </c>
      <c r="J86">
        <v>304056</v>
      </c>
      <c r="K86">
        <v>284805</v>
      </c>
      <c r="L86">
        <v>312439</v>
      </c>
      <c r="M86">
        <v>311151</v>
      </c>
      <c r="N86">
        <v>302308</v>
      </c>
      <c r="O86">
        <v>270629</v>
      </c>
      <c r="P86">
        <v>371975</v>
      </c>
      <c r="Q86">
        <v>364489</v>
      </c>
      <c r="R86">
        <v>374059</v>
      </c>
    </row>
    <row r="87" spans="1:18" x14ac:dyDescent="0.3">
      <c r="A87">
        <v>0.49478362395987002</v>
      </c>
      <c r="B87" t="s">
        <v>532</v>
      </c>
      <c r="C87" t="s">
        <v>1280</v>
      </c>
      <c r="D87" t="s">
        <v>4653</v>
      </c>
      <c r="E87" t="s">
        <v>876</v>
      </c>
      <c r="F87" t="s">
        <v>1281</v>
      </c>
      <c r="G87">
        <v>1186334</v>
      </c>
      <c r="H87">
        <v>1354820</v>
      </c>
      <c r="I87">
        <v>1691289</v>
      </c>
      <c r="J87">
        <v>798949</v>
      </c>
      <c r="K87">
        <v>870321</v>
      </c>
      <c r="L87">
        <v>861152</v>
      </c>
      <c r="M87">
        <v>1067877</v>
      </c>
      <c r="N87">
        <v>1419995</v>
      </c>
      <c r="O87">
        <v>1080182</v>
      </c>
      <c r="P87">
        <v>744675</v>
      </c>
      <c r="Q87">
        <v>741552</v>
      </c>
      <c r="R87">
        <v>673476</v>
      </c>
    </row>
    <row r="88" spans="1:18" x14ac:dyDescent="0.3">
      <c r="A88">
        <v>0.44764850963295133</v>
      </c>
      <c r="B88" t="s">
        <v>532</v>
      </c>
      <c r="C88" t="s">
        <v>917</v>
      </c>
      <c r="D88" t="s">
        <v>4656</v>
      </c>
      <c r="E88" t="s">
        <v>876</v>
      </c>
      <c r="F88" t="s">
        <v>918</v>
      </c>
      <c r="G88">
        <v>625871</v>
      </c>
      <c r="H88">
        <v>792931</v>
      </c>
      <c r="I88">
        <v>847866</v>
      </c>
      <c r="J88">
        <v>586757</v>
      </c>
      <c r="K88">
        <v>803683</v>
      </c>
      <c r="L88">
        <v>777684</v>
      </c>
      <c r="M88">
        <v>852020</v>
      </c>
      <c r="N88">
        <v>1017584</v>
      </c>
      <c r="O88">
        <v>838846</v>
      </c>
      <c r="P88">
        <v>887871</v>
      </c>
      <c r="Q88">
        <v>853824</v>
      </c>
      <c r="R88">
        <v>797979</v>
      </c>
    </row>
    <row r="89" spans="1:18" x14ac:dyDescent="0.3">
      <c r="A89">
        <v>0.43129915691706078</v>
      </c>
      <c r="B89" t="s">
        <v>532</v>
      </c>
      <c r="C89" t="s">
        <v>911</v>
      </c>
      <c r="D89" t="s">
        <v>4646</v>
      </c>
      <c r="E89" t="s">
        <v>876</v>
      </c>
      <c r="F89" t="s">
        <v>912</v>
      </c>
      <c r="G89">
        <v>0</v>
      </c>
      <c r="H89">
        <v>0</v>
      </c>
      <c r="I89">
        <v>0</v>
      </c>
      <c r="J89">
        <v>25210</v>
      </c>
      <c r="K89">
        <v>79624</v>
      </c>
      <c r="L89">
        <v>47445</v>
      </c>
      <c r="M89">
        <v>93358</v>
      </c>
      <c r="N89">
        <v>70978</v>
      </c>
      <c r="O89">
        <v>59582</v>
      </c>
      <c r="P89">
        <v>21848</v>
      </c>
      <c r="Q89">
        <v>116978</v>
      </c>
      <c r="R89">
        <v>60365</v>
      </c>
    </row>
    <row r="90" spans="1:18" x14ac:dyDescent="0.3">
      <c r="A90">
        <v>0.39901905164492679</v>
      </c>
      <c r="B90" t="s">
        <v>532</v>
      </c>
      <c r="C90" t="s">
        <v>1280</v>
      </c>
      <c r="D90" t="s">
        <v>4653</v>
      </c>
      <c r="E90" t="s">
        <v>876</v>
      </c>
      <c r="F90" t="s">
        <v>1281</v>
      </c>
      <c r="G90">
        <v>320153</v>
      </c>
      <c r="H90">
        <v>306541</v>
      </c>
      <c r="I90">
        <v>451103</v>
      </c>
      <c r="J90">
        <v>267139</v>
      </c>
      <c r="K90">
        <v>276321</v>
      </c>
      <c r="L90">
        <v>221891</v>
      </c>
      <c r="M90">
        <v>249022</v>
      </c>
      <c r="N90">
        <v>311133</v>
      </c>
      <c r="O90">
        <v>245486</v>
      </c>
      <c r="P90">
        <v>217991</v>
      </c>
      <c r="Q90">
        <v>192670</v>
      </c>
      <c r="R90">
        <v>197956</v>
      </c>
    </row>
    <row r="91" spans="1:18" x14ac:dyDescent="0.3">
      <c r="A91">
        <v>0.34268649215346852</v>
      </c>
      <c r="B91" t="s">
        <v>532</v>
      </c>
      <c r="C91" t="s">
        <v>905</v>
      </c>
      <c r="D91" t="s">
        <v>4660</v>
      </c>
      <c r="E91" t="s">
        <v>876</v>
      </c>
      <c r="F91" t="s">
        <v>906</v>
      </c>
      <c r="G91">
        <v>215100</v>
      </c>
      <c r="H91">
        <v>205773</v>
      </c>
      <c r="I91">
        <v>188311</v>
      </c>
      <c r="J91">
        <v>195990</v>
      </c>
      <c r="K91">
        <v>175252</v>
      </c>
      <c r="L91">
        <v>203518</v>
      </c>
      <c r="M91">
        <v>276916</v>
      </c>
      <c r="N91">
        <v>258573</v>
      </c>
      <c r="O91">
        <v>228083</v>
      </c>
      <c r="P91">
        <v>197451</v>
      </c>
      <c r="Q91">
        <v>225723</v>
      </c>
      <c r="R91">
        <v>220653</v>
      </c>
    </row>
    <row r="92" spans="1:18" x14ac:dyDescent="0.3">
      <c r="A92">
        <v>0.29944593514679285</v>
      </c>
      <c r="B92" t="s">
        <v>532</v>
      </c>
      <c r="C92" t="s">
        <v>1340</v>
      </c>
      <c r="D92" t="s">
        <v>4661</v>
      </c>
      <c r="E92" t="s">
        <v>876</v>
      </c>
      <c r="F92" t="s">
        <v>1341</v>
      </c>
      <c r="G92">
        <v>439332</v>
      </c>
      <c r="H92">
        <v>721401</v>
      </c>
      <c r="I92">
        <v>779480</v>
      </c>
      <c r="J92">
        <v>540514</v>
      </c>
      <c r="K92">
        <v>586851</v>
      </c>
      <c r="L92">
        <v>543732</v>
      </c>
      <c r="M92">
        <v>818725</v>
      </c>
      <c r="N92">
        <v>1213142</v>
      </c>
      <c r="O92">
        <v>654770</v>
      </c>
      <c r="P92">
        <v>463124</v>
      </c>
      <c r="Q92">
        <v>608092</v>
      </c>
      <c r="R92">
        <v>580350</v>
      </c>
    </row>
    <row r="93" spans="1:18" x14ac:dyDescent="0.3">
      <c r="A93">
        <v>0.22788072262456968</v>
      </c>
      <c r="B93" t="s">
        <v>532</v>
      </c>
      <c r="C93" t="s">
        <v>951</v>
      </c>
      <c r="D93" t="s">
        <v>4657</v>
      </c>
      <c r="E93" t="s">
        <v>876</v>
      </c>
      <c r="F93" t="s">
        <v>952</v>
      </c>
      <c r="G93">
        <v>432170</v>
      </c>
      <c r="H93">
        <v>460625</v>
      </c>
      <c r="I93">
        <v>467343</v>
      </c>
      <c r="J93">
        <v>746886</v>
      </c>
      <c r="K93">
        <v>794039</v>
      </c>
      <c r="L93">
        <v>812802</v>
      </c>
      <c r="M93">
        <v>1021304</v>
      </c>
      <c r="N93">
        <v>841127</v>
      </c>
      <c r="O93">
        <v>970798</v>
      </c>
      <c r="P93">
        <v>985914</v>
      </c>
      <c r="Q93">
        <v>1105103</v>
      </c>
      <c r="R93">
        <v>908617</v>
      </c>
    </row>
    <row r="94" spans="1:18" x14ac:dyDescent="0.3">
      <c r="A94">
        <v>0.21223766630652449</v>
      </c>
      <c r="B94" t="s">
        <v>532</v>
      </c>
      <c r="C94" t="s">
        <v>1174</v>
      </c>
      <c r="D94" t="s">
        <v>4651</v>
      </c>
      <c r="E94" t="s">
        <v>876</v>
      </c>
      <c r="F94" t="s">
        <v>1175</v>
      </c>
      <c r="G94">
        <v>3149896</v>
      </c>
      <c r="H94">
        <v>3753323</v>
      </c>
      <c r="I94">
        <v>4605721</v>
      </c>
      <c r="J94">
        <v>3175274</v>
      </c>
      <c r="K94">
        <v>3383454</v>
      </c>
      <c r="L94">
        <v>3361084</v>
      </c>
      <c r="M94">
        <v>3649577</v>
      </c>
      <c r="N94">
        <v>3481351</v>
      </c>
      <c r="O94">
        <v>2853683</v>
      </c>
      <c r="P94">
        <v>2405751</v>
      </c>
      <c r="Q94">
        <v>3019368</v>
      </c>
      <c r="R94">
        <v>2694356</v>
      </c>
    </row>
    <row r="95" spans="1:18" x14ac:dyDescent="0.3">
      <c r="A95" s="13">
        <v>7.196112021481837</v>
      </c>
      <c r="B95" s="13" t="s">
        <v>532</v>
      </c>
      <c r="C95" s="13" t="s">
        <v>2157</v>
      </c>
      <c r="D95" t="s">
        <v>4662</v>
      </c>
      <c r="E95" s="13" t="s">
        <v>115</v>
      </c>
      <c r="F95" s="13" t="s">
        <v>2158</v>
      </c>
      <c r="G95" s="13">
        <v>169859</v>
      </c>
      <c r="H95" s="13">
        <v>119617</v>
      </c>
      <c r="I95" s="13">
        <v>276286</v>
      </c>
      <c r="J95" s="13">
        <v>10576</v>
      </c>
      <c r="K95" s="13">
        <v>78278</v>
      </c>
      <c r="L95" s="13">
        <v>52191</v>
      </c>
      <c r="M95" s="13">
        <v>16498</v>
      </c>
      <c r="N95" s="13">
        <v>157501</v>
      </c>
      <c r="O95" s="13">
        <v>20525</v>
      </c>
      <c r="P95" s="13">
        <v>96327</v>
      </c>
      <c r="Q95" s="13">
        <v>35008</v>
      </c>
      <c r="R95" s="13">
        <v>81108</v>
      </c>
    </row>
    <row r="96" spans="1:18" x14ac:dyDescent="0.3">
      <c r="A96">
        <v>4.5182267270722827</v>
      </c>
      <c r="B96" t="s">
        <v>532</v>
      </c>
      <c r="C96" t="s">
        <v>138</v>
      </c>
      <c r="D96" t="s">
        <v>388</v>
      </c>
      <c r="E96" t="s">
        <v>115</v>
      </c>
      <c r="F96" t="s">
        <v>139</v>
      </c>
      <c r="G96">
        <v>327024</v>
      </c>
      <c r="H96">
        <v>416474</v>
      </c>
      <c r="I96">
        <v>610689</v>
      </c>
      <c r="J96">
        <v>317620</v>
      </c>
      <c r="K96">
        <v>317314</v>
      </c>
      <c r="L96">
        <v>311181</v>
      </c>
      <c r="M96">
        <v>232655</v>
      </c>
      <c r="N96">
        <v>300881</v>
      </c>
      <c r="O96">
        <v>211011</v>
      </c>
      <c r="P96">
        <v>181447</v>
      </c>
      <c r="Q96">
        <v>289306</v>
      </c>
      <c r="R96">
        <v>279249</v>
      </c>
    </row>
    <row r="97" spans="1:18" x14ac:dyDescent="0.3">
      <c r="A97">
        <v>4.5182267270722827</v>
      </c>
      <c r="B97" t="s">
        <v>532</v>
      </c>
      <c r="C97" t="s">
        <v>138</v>
      </c>
      <c r="D97" t="s">
        <v>388</v>
      </c>
      <c r="E97" t="s">
        <v>115</v>
      </c>
      <c r="F97" t="s">
        <v>139</v>
      </c>
      <c r="G97">
        <v>360307</v>
      </c>
      <c r="H97">
        <v>470669</v>
      </c>
      <c r="I97">
        <v>594560</v>
      </c>
      <c r="J97">
        <v>338974</v>
      </c>
      <c r="K97">
        <v>422511</v>
      </c>
      <c r="L97">
        <v>369487</v>
      </c>
      <c r="M97">
        <v>353572</v>
      </c>
      <c r="N97">
        <v>335814</v>
      </c>
      <c r="O97">
        <v>275165</v>
      </c>
      <c r="P97">
        <v>239350</v>
      </c>
      <c r="Q97">
        <v>296322</v>
      </c>
      <c r="R97">
        <v>274074</v>
      </c>
    </row>
    <row r="98" spans="1:18" x14ac:dyDescent="0.3">
      <c r="A98">
        <v>4.3064090660945302</v>
      </c>
      <c r="B98" t="s">
        <v>532</v>
      </c>
      <c r="C98" t="s">
        <v>150</v>
      </c>
      <c r="D98" t="s">
        <v>389</v>
      </c>
      <c r="E98" t="s">
        <v>115</v>
      </c>
      <c r="F98" t="s">
        <v>151</v>
      </c>
      <c r="G98">
        <v>210411</v>
      </c>
      <c r="H98">
        <v>186293</v>
      </c>
      <c r="I98">
        <v>270427</v>
      </c>
      <c r="J98">
        <v>192351</v>
      </c>
      <c r="K98">
        <v>239628</v>
      </c>
      <c r="L98">
        <v>206173</v>
      </c>
      <c r="M98">
        <v>171053</v>
      </c>
      <c r="N98">
        <v>295811</v>
      </c>
      <c r="O98">
        <v>234504</v>
      </c>
      <c r="P98">
        <v>204019</v>
      </c>
      <c r="Q98">
        <v>252942</v>
      </c>
      <c r="R98">
        <v>275422</v>
      </c>
    </row>
    <row r="99" spans="1:18" x14ac:dyDescent="0.3">
      <c r="A99">
        <v>4.2806135129339244</v>
      </c>
      <c r="B99" t="s">
        <v>532</v>
      </c>
      <c r="C99" t="s">
        <v>2461</v>
      </c>
      <c r="D99" t="s">
        <v>4663</v>
      </c>
      <c r="E99" t="s">
        <v>115</v>
      </c>
      <c r="F99" t="s">
        <v>2462</v>
      </c>
      <c r="G99">
        <v>138102</v>
      </c>
      <c r="H99">
        <v>101234</v>
      </c>
      <c r="I99">
        <v>82186</v>
      </c>
      <c r="J99">
        <v>89991</v>
      </c>
      <c r="K99">
        <v>60202</v>
      </c>
      <c r="L99">
        <v>51751</v>
      </c>
      <c r="M99">
        <v>152746</v>
      </c>
      <c r="N99">
        <v>120858</v>
      </c>
      <c r="O99">
        <v>81607</v>
      </c>
      <c r="P99">
        <v>84846</v>
      </c>
      <c r="Q99">
        <v>108313</v>
      </c>
      <c r="R99">
        <v>83546</v>
      </c>
    </row>
    <row r="100" spans="1:18" x14ac:dyDescent="0.3">
      <c r="A100">
        <v>4.2806067700170685</v>
      </c>
      <c r="B100" t="s">
        <v>532</v>
      </c>
      <c r="C100" t="s">
        <v>2269</v>
      </c>
      <c r="D100" t="s">
        <v>4664</v>
      </c>
      <c r="E100" t="s">
        <v>115</v>
      </c>
      <c r="F100" t="s">
        <v>2270</v>
      </c>
      <c r="G100">
        <v>95188</v>
      </c>
      <c r="H100">
        <v>68146</v>
      </c>
      <c r="I100">
        <v>73909</v>
      </c>
      <c r="J100">
        <v>64710</v>
      </c>
      <c r="K100">
        <v>95975</v>
      </c>
      <c r="L100">
        <v>50753</v>
      </c>
      <c r="M100">
        <v>104228</v>
      </c>
      <c r="N100">
        <v>123844</v>
      </c>
      <c r="O100">
        <v>124236</v>
      </c>
      <c r="P100">
        <v>99515</v>
      </c>
      <c r="Q100">
        <v>104733</v>
      </c>
      <c r="R100">
        <v>105874</v>
      </c>
    </row>
    <row r="101" spans="1:18" x14ac:dyDescent="0.3">
      <c r="A101">
        <v>4.2805936438182393</v>
      </c>
      <c r="B101" t="s">
        <v>532</v>
      </c>
      <c r="C101" t="s">
        <v>1861</v>
      </c>
      <c r="D101" t="s">
        <v>4665</v>
      </c>
      <c r="E101" t="s">
        <v>115</v>
      </c>
      <c r="F101" t="s">
        <v>1862</v>
      </c>
      <c r="G101">
        <v>443914</v>
      </c>
      <c r="H101">
        <v>452852</v>
      </c>
      <c r="I101">
        <v>424572</v>
      </c>
      <c r="J101">
        <v>475068</v>
      </c>
      <c r="K101">
        <v>575514</v>
      </c>
      <c r="L101">
        <v>442457</v>
      </c>
      <c r="M101">
        <v>589051</v>
      </c>
      <c r="N101">
        <v>469439</v>
      </c>
      <c r="O101">
        <v>468406</v>
      </c>
      <c r="P101">
        <v>626825</v>
      </c>
      <c r="Q101">
        <v>717024</v>
      </c>
      <c r="R101">
        <v>653451</v>
      </c>
    </row>
    <row r="102" spans="1:18" x14ac:dyDescent="0.3">
      <c r="A102">
        <v>4.1421335910796495</v>
      </c>
      <c r="B102" t="s">
        <v>532</v>
      </c>
      <c r="C102" t="s">
        <v>1221</v>
      </c>
      <c r="D102" t="s">
        <v>4666</v>
      </c>
      <c r="E102" t="s">
        <v>115</v>
      </c>
      <c r="F102" t="s">
        <v>1222</v>
      </c>
      <c r="G102">
        <v>6027767</v>
      </c>
      <c r="H102">
        <v>6608958</v>
      </c>
      <c r="I102">
        <v>7385427</v>
      </c>
      <c r="J102">
        <v>6855400</v>
      </c>
      <c r="K102">
        <v>7092034</v>
      </c>
      <c r="L102">
        <v>6275593</v>
      </c>
      <c r="M102">
        <v>6506680</v>
      </c>
      <c r="N102">
        <v>6294805</v>
      </c>
      <c r="O102">
        <v>5968716</v>
      </c>
      <c r="P102">
        <v>5763722</v>
      </c>
      <c r="Q102">
        <v>6669240</v>
      </c>
      <c r="R102">
        <v>6649395</v>
      </c>
    </row>
    <row r="103" spans="1:18" x14ac:dyDescent="0.3">
      <c r="A103">
        <v>4.0556096561558705</v>
      </c>
      <c r="B103" t="s">
        <v>532</v>
      </c>
      <c r="C103" t="s">
        <v>138</v>
      </c>
      <c r="D103" t="s">
        <v>388</v>
      </c>
      <c r="E103" t="s">
        <v>115</v>
      </c>
      <c r="F103" t="s">
        <v>139</v>
      </c>
      <c r="G103">
        <v>236405</v>
      </c>
      <c r="H103">
        <v>288305</v>
      </c>
      <c r="I103">
        <v>360713</v>
      </c>
      <c r="J103">
        <v>239526</v>
      </c>
      <c r="K103">
        <v>239515</v>
      </c>
      <c r="L103">
        <v>236581</v>
      </c>
      <c r="M103">
        <v>236452</v>
      </c>
      <c r="N103">
        <v>262419</v>
      </c>
      <c r="O103">
        <v>219229</v>
      </c>
      <c r="P103">
        <v>236538</v>
      </c>
      <c r="Q103">
        <v>276718</v>
      </c>
      <c r="R103">
        <v>262347</v>
      </c>
    </row>
    <row r="104" spans="1:18" x14ac:dyDescent="0.3">
      <c r="A104">
        <v>3.9245594146412124</v>
      </c>
      <c r="B104" t="s">
        <v>532</v>
      </c>
      <c r="C104" t="s">
        <v>121</v>
      </c>
      <c r="D104" t="s">
        <v>385</v>
      </c>
      <c r="E104" t="s">
        <v>115</v>
      </c>
      <c r="F104" t="s">
        <v>122</v>
      </c>
      <c r="G104">
        <v>149107</v>
      </c>
      <c r="H104">
        <v>114730</v>
      </c>
      <c r="I104">
        <v>294239</v>
      </c>
      <c r="J104">
        <v>787572</v>
      </c>
      <c r="K104">
        <v>353045</v>
      </c>
      <c r="L104">
        <v>504559</v>
      </c>
      <c r="M104">
        <v>596445</v>
      </c>
      <c r="N104">
        <v>497485</v>
      </c>
      <c r="O104">
        <v>1019427</v>
      </c>
      <c r="P104">
        <v>1295969</v>
      </c>
      <c r="Q104">
        <v>1683707</v>
      </c>
      <c r="R104">
        <v>1515881</v>
      </c>
    </row>
    <row r="105" spans="1:18" x14ac:dyDescent="0.3">
      <c r="A105">
        <v>3.545029128150937</v>
      </c>
      <c r="B105" t="s">
        <v>532</v>
      </c>
      <c r="C105" t="s">
        <v>1507</v>
      </c>
      <c r="D105" t="s">
        <v>4667</v>
      </c>
      <c r="E105" t="s">
        <v>115</v>
      </c>
      <c r="F105" t="s">
        <v>1508</v>
      </c>
      <c r="G105">
        <v>419449</v>
      </c>
      <c r="H105">
        <v>514856</v>
      </c>
      <c r="I105">
        <v>348140</v>
      </c>
      <c r="J105">
        <v>343714</v>
      </c>
      <c r="K105">
        <v>307167</v>
      </c>
      <c r="L105">
        <v>299179</v>
      </c>
      <c r="M105">
        <v>409552</v>
      </c>
      <c r="N105">
        <v>314117</v>
      </c>
      <c r="O105">
        <v>225684</v>
      </c>
      <c r="P105">
        <v>199409</v>
      </c>
      <c r="Q105">
        <v>353180</v>
      </c>
      <c r="R105">
        <v>388080</v>
      </c>
    </row>
    <row r="106" spans="1:18" x14ac:dyDescent="0.3">
      <c r="A106">
        <v>3.0448678611125173</v>
      </c>
      <c r="B106" t="s">
        <v>532</v>
      </c>
      <c r="C106" t="s">
        <v>1393</v>
      </c>
      <c r="D106" t="s">
        <v>4668</v>
      </c>
      <c r="E106" t="s">
        <v>115</v>
      </c>
      <c r="F106" t="s">
        <v>1394</v>
      </c>
      <c r="G106">
        <v>933324</v>
      </c>
      <c r="H106">
        <v>778288</v>
      </c>
      <c r="I106">
        <v>907654</v>
      </c>
      <c r="J106">
        <v>786847</v>
      </c>
      <c r="K106">
        <v>915124</v>
      </c>
      <c r="L106">
        <v>528745</v>
      </c>
      <c r="M106">
        <v>979219</v>
      </c>
      <c r="N106">
        <v>459456</v>
      </c>
      <c r="O106">
        <v>804199</v>
      </c>
      <c r="P106">
        <v>641650</v>
      </c>
      <c r="Q106">
        <v>873798</v>
      </c>
      <c r="R106">
        <v>381054</v>
      </c>
    </row>
    <row r="107" spans="1:18" x14ac:dyDescent="0.3">
      <c r="A107">
        <v>3.0387832010485254</v>
      </c>
      <c r="B107" t="s">
        <v>532</v>
      </c>
      <c r="C107" t="s">
        <v>1861</v>
      </c>
      <c r="D107" t="s">
        <v>4665</v>
      </c>
      <c r="E107" t="s">
        <v>115</v>
      </c>
      <c r="F107" t="s">
        <v>1862</v>
      </c>
      <c r="G107">
        <v>142703</v>
      </c>
      <c r="H107">
        <v>412438</v>
      </c>
      <c r="I107">
        <v>515714</v>
      </c>
      <c r="J107">
        <v>208207</v>
      </c>
      <c r="K107">
        <v>386788</v>
      </c>
      <c r="L107">
        <v>237430</v>
      </c>
      <c r="M107">
        <v>347001</v>
      </c>
      <c r="N107">
        <v>192970</v>
      </c>
      <c r="O107">
        <v>248461</v>
      </c>
      <c r="P107">
        <v>305977</v>
      </c>
      <c r="Q107">
        <v>300314</v>
      </c>
      <c r="R107">
        <v>205243</v>
      </c>
    </row>
    <row r="108" spans="1:18" x14ac:dyDescent="0.3">
      <c r="A108">
        <v>2.9705088341164805</v>
      </c>
      <c r="B108" t="s">
        <v>532</v>
      </c>
      <c r="C108" t="s">
        <v>1525</v>
      </c>
      <c r="D108" t="s">
        <v>4669</v>
      </c>
      <c r="E108" t="s">
        <v>115</v>
      </c>
      <c r="F108" t="s">
        <v>1526</v>
      </c>
      <c r="G108">
        <v>10925</v>
      </c>
      <c r="H108">
        <v>47739</v>
      </c>
      <c r="I108">
        <v>24219</v>
      </c>
      <c r="J108">
        <v>32054</v>
      </c>
      <c r="K108">
        <v>55858</v>
      </c>
      <c r="L108">
        <v>17474</v>
      </c>
      <c r="M108">
        <v>35832</v>
      </c>
      <c r="N108">
        <v>66904</v>
      </c>
      <c r="O108">
        <v>44932</v>
      </c>
      <c r="P108">
        <v>51179</v>
      </c>
      <c r="Q108">
        <v>63630</v>
      </c>
      <c r="R108">
        <v>28087</v>
      </c>
    </row>
    <row r="109" spans="1:18" x14ac:dyDescent="0.3">
      <c r="A109">
        <v>2.5683640620421522</v>
      </c>
      <c r="B109" t="s">
        <v>532</v>
      </c>
      <c r="C109" t="s">
        <v>2269</v>
      </c>
      <c r="D109" t="s">
        <v>4664</v>
      </c>
      <c r="E109" t="s">
        <v>115</v>
      </c>
      <c r="F109" t="s">
        <v>2270</v>
      </c>
      <c r="G109">
        <v>381468</v>
      </c>
      <c r="H109">
        <v>437200</v>
      </c>
      <c r="I109">
        <v>249857</v>
      </c>
      <c r="J109">
        <v>258329</v>
      </c>
      <c r="K109">
        <v>312025</v>
      </c>
      <c r="L109">
        <v>236388</v>
      </c>
      <c r="M109">
        <v>389891</v>
      </c>
      <c r="N109">
        <v>463381</v>
      </c>
      <c r="O109">
        <v>327783</v>
      </c>
      <c r="P109">
        <v>346736</v>
      </c>
      <c r="Q109">
        <v>326636</v>
      </c>
      <c r="R109">
        <v>279368</v>
      </c>
    </row>
    <row r="110" spans="1:18" x14ac:dyDescent="0.3">
      <c r="A110">
        <v>2.4176929053220224</v>
      </c>
      <c r="B110" t="s">
        <v>532</v>
      </c>
      <c r="C110" t="s">
        <v>1836</v>
      </c>
      <c r="D110" t="s">
        <v>4670</v>
      </c>
      <c r="E110" t="s">
        <v>115</v>
      </c>
      <c r="F110" t="s">
        <v>1837</v>
      </c>
      <c r="G110">
        <v>328357</v>
      </c>
      <c r="H110">
        <v>535292</v>
      </c>
      <c r="I110">
        <v>392518</v>
      </c>
      <c r="J110">
        <v>245619</v>
      </c>
      <c r="K110">
        <v>132388</v>
      </c>
      <c r="L110">
        <v>110446</v>
      </c>
      <c r="M110">
        <v>323628</v>
      </c>
      <c r="N110">
        <v>318066</v>
      </c>
      <c r="O110">
        <v>217584</v>
      </c>
      <c r="P110">
        <v>69787</v>
      </c>
      <c r="Q110">
        <v>207099</v>
      </c>
      <c r="R110">
        <v>147170</v>
      </c>
    </row>
    <row r="111" spans="1:18" x14ac:dyDescent="0.3">
      <c r="A111">
        <v>1.9148685640429497</v>
      </c>
      <c r="B111" t="s">
        <v>532</v>
      </c>
      <c r="C111" t="s">
        <v>1642</v>
      </c>
      <c r="D111" t="s">
        <v>4671</v>
      </c>
      <c r="E111" t="s">
        <v>115</v>
      </c>
      <c r="F111" t="s">
        <v>1643</v>
      </c>
      <c r="G111">
        <v>199628</v>
      </c>
      <c r="H111">
        <v>253972</v>
      </c>
      <c r="I111">
        <v>202432</v>
      </c>
      <c r="J111">
        <v>226997</v>
      </c>
      <c r="K111">
        <v>166113</v>
      </c>
      <c r="L111">
        <v>199030</v>
      </c>
      <c r="M111">
        <v>257630</v>
      </c>
      <c r="N111">
        <v>158627</v>
      </c>
      <c r="O111">
        <v>210470</v>
      </c>
      <c r="P111">
        <v>196844</v>
      </c>
      <c r="Q111">
        <v>228105</v>
      </c>
      <c r="R111">
        <v>255232</v>
      </c>
    </row>
    <row r="112" spans="1:18" x14ac:dyDescent="0.3">
      <c r="A112">
        <v>1.7842202618473826</v>
      </c>
      <c r="B112" t="s">
        <v>532</v>
      </c>
      <c r="C112" t="s">
        <v>1194</v>
      </c>
      <c r="D112" t="s">
        <v>4672</v>
      </c>
      <c r="E112" t="s">
        <v>115</v>
      </c>
      <c r="F112" t="s">
        <v>1195</v>
      </c>
      <c r="G112">
        <v>19612</v>
      </c>
      <c r="H112">
        <v>69224</v>
      </c>
      <c r="I112">
        <v>71887</v>
      </c>
      <c r="J112">
        <v>29221</v>
      </c>
      <c r="K112">
        <v>38558</v>
      </c>
      <c r="L112">
        <v>16135</v>
      </c>
      <c r="M112">
        <v>60131</v>
      </c>
      <c r="N112">
        <v>68093</v>
      </c>
      <c r="O112">
        <v>39421</v>
      </c>
      <c r="P112">
        <v>18129</v>
      </c>
      <c r="Q112">
        <v>22393</v>
      </c>
      <c r="R112">
        <v>23812</v>
      </c>
    </row>
    <row r="113" spans="1:18" x14ac:dyDescent="0.3">
      <c r="A113">
        <v>1.761452846411621</v>
      </c>
      <c r="B113" t="s">
        <v>532</v>
      </c>
      <c r="C113" t="s">
        <v>1270</v>
      </c>
      <c r="D113" t="s">
        <v>4673</v>
      </c>
      <c r="E113" t="s">
        <v>115</v>
      </c>
      <c r="F113" t="s">
        <v>1271</v>
      </c>
      <c r="G113">
        <v>15971</v>
      </c>
      <c r="H113">
        <v>51440</v>
      </c>
      <c r="I113">
        <v>50267</v>
      </c>
      <c r="J113">
        <v>55224</v>
      </c>
      <c r="K113">
        <v>63909</v>
      </c>
      <c r="L113">
        <v>10801</v>
      </c>
      <c r="M113">
        <v>75436</v>
      </c>
      <c r="N113">
        <v>99643</v>
      </c>
      <c r="O113">
        <v>74875</v>
      </c>
      <c r="P113">
        <v>50059</v>
      </c>
      <c r="Q113">
        <v>34495</v>
      </c>
      <c r="R113">
        <v>81483</v>
      </c>
    </row>
    <row r="114" spans="1:18" x14ac:dyDescent="0.3">
      <c r="A114">
        <v>1.6135360283709537</v>
      </c>
      <c r="B114" t="s">
        <v>532</v>
      </c>
      <c r="C114" t="s">
        <v>1414</v>
      </c>
      <c r="D114" t="s">
        <v>4674</v>
      </c>
      <c r="E114" t="s">
        <v>115</v>
      </c>
      <c r="F114" t="s">
        <v>1415</v>
      </c>
      <c r="G114">
        <v>325289</v>
      </c>
      <c r="H114">
        <v>274223</v>
      </c>
      <c r="I114">
        <v>324027</v>
      </c>
      <c r="J114">
        <v>221521</v>
      </c>
      <c r="K114">
        <v>336260</v>
      </c>
      <c r="L114">
        <v>220869</v>
      </c>
      <c r="M114">
        <v>344505</v>
      </c>
      <c r="N114">
        <v>429661</v>
      </c>
      <c r="O114">
        <v>346993</v>
      </c>
      <c r="P114">
        <v>295787</v>
      </c>
      <c r="Q114">
        <v>241461</v>
      </c>
      <c r="R114">
        <v>264875</v>
      </c>
    </row>
    <row r="115" spans="1:18" x14ac:dyDescent="0.3">
      <c r="A115">
        <v>1.2976147359895884</v>
      </c>
      <c r="B115" t="s">
        <v>532</v>
      </c>
      <c r="C115" t="s">
        <v>1194</v>
      </c>
      <c r="D115" t="s">
        <v>4672</v>
      </c>
      <c r="E115" t="s">
        <v>115</v>
      </c>
      <c r="F115" t="s">
        <v>1195</v>
      </c>
      <c r="G115">
        <v>345783</v>
      </c>
      <c r="H115">
        <v>342332</v>
      </c>
      <c r="I115">
        <v>478192</v>
      </c>
      <c r="J115">
        <v>323787</v>
      </c>
      <c r="K115">
        <v>448139</v>
      </c>
      <c r="L115">
        <v>479991</v>
      </c>
      <c r="M115">
        <v>438298</v>
      </c>
      <c r="N115">
        <v>575594</v>
      </c>
      <c r="O115">
        <v>503252</v>
      </c>
      <c r="P115">
        <v>442003</v>
      </c>
      <c r="Q115">
        <v>426418</v>
      </c>
      <c r="R115">
        <v>431185</v>
      </c>
    </row>
    <row r="116" spans="1:18" x14ac:dyDescent="0.3">
      <c r="A116">
        <v>1.2728398988508454</v>
      </c>
      <c r="B116" t="s">
        <v>532</v>
      </c>
      <c r="C116" t="s">
        <v>1298</v>
      </c>
      <c r="D116" t="s">
        <v>4675</v>
      </c>
      <c r="E116" t="s">
        <v>115</v>
      </c>
      <c r="F116" t="s">
        <v>1299</v>
      </c>
      <c r="G116">
        <v>73119</v>
      </c>
      <c r="H116">
        <v>44995</v>
      </c>
      <c r="I116">
        <v>22931</v>
      </c>
      <c r="J116">
        <v>52895</v>
      </c>
      <c r="K116">
        <v>29363</v>
      </c>
      <c r="L116">
        <v>64958</v>
      </c>
      <c r="M116">
        <v>109272</v>
      </c>
      <c r="N116">
        <v>133514</v>
      </c>
      <c r="O116">
        <v>98144</v>
      </c>
      <c r="P116">
        <v>65993</v>
      </c>
      <c r="Q116">
        <v>46856</v>
      </c>
      <c r="R116">
        <v>47517</v>
      </c>
    </row>
    <row r="117" spans="1:18" x14ac:dyDescent="0.3">
      <c r="A117">
        <v>1.2295119537148897</v>
      </c>
      <c r="B117" t="s">
        <v>532</v>
      </c>
      <c r="C117" t="s">
        <v>1403</v>
      </c>
      <c r="D117" t="s">
        <v>4676</v>
      </c>
      <c r="E117" t="s">
        <v>115</v>
      </c>
      <c r="F117" t="s">
        <v>1404</v>
      </c>
      <c r="G117">
        <v>3707074</v>
      </c>
      <c r="H117">
        <v>4421678</v>
      </c>
      <c r="I117">
        <v>3895921</v>
      </c>
      <c r="J117">
        <v>3192553</v>
      </c>
      <c r="K117">
        <v>3565122</v>
      </c>
      <c r="L117">
        <v>3839541</v>
      </c>
      <c r="M117">
        <v>3657292</v>
      </c>
      <c r="N117">
        <v>3441417</v>
      </c>
      <c r="O117">
        <v>3727654</v>
      </c>
      <c r="P117">
        <v>2780521</v>
      </c>
      <c r="Q117">
        <v>2877797</v>
      </c>
      <c r="R117">
        <v>2568781</v>
      </c>
    </row>
    <row r="118" spans="1:18" x14ac:dyDescent="0.3">
      <c r="A118">
        <v>1.1154617514673542</v>
      </c>
      <c r="B118" t="s">
        <v>532</v>
      </c>
      <c r="C118" t="s">
        <v>1507</v>
      </c>
      <c r="D118" t="s">
        <v>4667</v>
      </c>
      <c r="E118" t="s">
        <v>115</v>
      </c>
      <c r="F118" t="s">
        <v>1508</v>
      </c>
      <c r="G118">
        <v>565338</v>
      </c>
      <c r="H118">
        <v>999067</v>
      </c>
      <c r="I118">
        <v>635370</v>
      </c>
      <c r="J118">
        <v>740680</v>
      </c>
      <c r="K118">
        <v>585241</v>
      </c>
      <c r="L118">
        <v>653855</v>
      </c>
      <c r="M118">
        <v>726261</v>
      </c>
      <c r="N118">
        <v>636866</v>
      </c>
      <c r="O118">
        <v>712570</v>
      </c>
      <c r="P118">
        <v>578904</v>
      </c>
      <c r="Q118">
        <v>627871</v>
      </c>
      <c r="R118">
        <v>1048808</v>
      </c>
    </row>
    <row r="119" spans="1:18" x14ac:dyDescent="0.3">
      <c r="A119">
        <v>1.08675234137745</v>
      </c>
      <c r="B119" t="s">
        <v>532</v>
      </c>
      <c r="C119" t="s">
        <v>1194</v>
      </c>
      <c r="D119" t="s">
        <v>4672</v>
      </c>
      <c r="E119" t="s">
        <v>115</v>
      </c>
      <c r="F119" t="s">
        <v>1195</v>
      </c>
      <c r="G119">
        <v>427506</v>
      </c>
      <c r="H119">
        <v>275023</v>
      </c>
      <c r="I119">
        <v>454291</v>
      </c>
      <c r="J119">
        <v>332639</v>
      </c>
      <c r="K119">
        <v>434605</v>
      </c>
      <c r="L119">
        <v>409564</v>
      </c>
      <c r="M119">
        <v>579179</v>
      </c>
      <c r="N119">
        <v>460224</v>
      </c>
      <c r="O119">
        <v>656041</v>
      </c>
      <c r="P119">
        <v>450813</v>
      </c>
      <c r="Q119">
        <v>605581</v>
      </c>
      <c r="R119">
        <v>487642</v>
      </c>
    </row>
    <row r="120" spans="1:18" x14ac:dyDescent="0.3">
      <c r="A120">
        <v>0.92625959316661211</v>
      </c>
      <c r="B120" t="s">
        <v>532</v>
      </c>
      <c r="C120" t="s">
        <v>1535</v>
      </c>
      <c r="D120" t="s">
        <v>4677</v>
      </c>
      <c r="E120" t="s">
        <v>115</v>
      </c>
      <c r="F120" t="s">
        <v>1536</v>
      </c>
      <c r="G120">
        <v>91398</v>
      </c>
      <c r="H120">
        <v>89039</v>
      </c>
      <c r="I120">
        <v>153012</v>
      </c>
      <c r="J120">
        <v>58099</v>
      </c>
      <c r="K120">
        <v>93561</v>
      </c>
      <c r="L120">
        <v>64854</v>
      </c>
      <c r="M120">
        <v>120460</v>
      </c>
      <c r="N120">
        <v>147062</v>
      </c>
      <c r="O120">
        <v>133446</v>
      </c>
      <c r="P120">
        <v>61253</v>
      </c>
      <c r="Q120">
        <v>31271</v>
      </c>
      <c r="R120">
        <v>80390</v>
      </c>
    </row>
    <row r="121" spans="1:18" x14ac:dyDescent="0.3">
      <c r="A121">
        <v>0.87228015330833153</v>
      </c>
      <c r="B121" t="s">
        <v>532</v>
      </c>
      <c r="C121" t="s">
        <v>1312</v>
      </c>
      <c r="D121" t="s">
        <v>4678</v>
      </c>
      <c r="E121" t="s">
        <v>115</v>
      </c>
      <c r="F121" t="s">
        <v>1313</v>
      </c>
      <c r="G121">
        <v>1069950</v>
      </c>
      <c r="H121">
        <v>1263695</v>
      </c>
      <c r="I121">
        <v>1729243</v>
      </c>
      <c r="J121">
        <v>1080729</v>
      </c>
      <c r="K121">
        <v>1387884</v>
      </c>
      <c r="L121">
        <v>1295569</v>
      </c>
      <c r="M121">
        <v>1507557</v>
      </c>
      <c r="N121">
        <v>1697186</v>
      </c>
      <c r="O121">
        <v>1011569</v>
      </c>
      <c r="P121">
        <v>1014166</v>
      </c>
      <c r="Q121">
        <v>1104263</v>
      </c>
      <c r="R121">
        <v>904360</v>
      </c>
    </row>
    <row r="122" spans="1:18" x14ac:dyDescent="0.3">
      <c r="A122">
        <v>0.79478902578901289</v>
      </c>
      <c r="B122" t="s">
        <v>532</v>
      </c>
      <c r="C122" t="s">
        <v>1194</v>
      </c>
      <c r="D122" t="s">
        <v>4672</v>
      </c>
      <c r="E122" t="s">
        <v>115</v>
      </c>
      <c r="F122" t="s">
        <v>1195</v>
      </c>
      <c r="G122">
        <v>267471</v>
      </c>
      <c r="H122">
        <v>438914</v>
      </c>
      <c r="I122">
        <v>674902</v>
      </c>
      <c r="J122">
        <v>433945</v>
      </c>
      <c r="K122">
        <v>387574</v>
      </c>
      <c r="L122">
        <v>296933</v>
      </c>
      <c r="M122">
        <v>118780</v>
      </c>
      <c r="N122">
        <v>828689</v>
      </c>
      <c r="O122">
        <v>477655</v>
      </c>
      <c r="P122">
        <v>323790</v>
      </c>
      <c r="Q122">
        <v>394142</v>
      </c>
      <c r="R122">
        <v>444592</v>
      </c>
    </row>
    <row r="123" spans="1:18" x14ac:dyDescent="0.3">
      <c r="A123">
        <v>0.63933064289799291</v>
      </c>
      <c r="B123" t="s">
        <v>532</v>
      </c>
      <c r="C123" t="s">
        <v>1659</v>
      </c>
      <c r="D123" t="s">
        <v>4679</v>
      </c>
      <c r="E123" t="s">
        <v>115</v>
      </c>
      <c r="F123" t="s">
        <v>1660</v>
      </c>
      <c r="G123">
        <v>234395</v>
      </c>
      <c r="H123">
        <v>293488</v>
      </c>
      <c r="I123">
        <v>416754</v>
      </c>
      <c r="J123">
        <v>76705</v>
      </c>
      <c r="K123">
        <v>103357</v>
      </c>
      <c r="L123">
        <v>26568</v>
      </c>
      <c r="M123">
        <v>54816</v>
      </c>
      <c r="N123">
        <v>292484</v>
      </c>
      <c r="O123">
        <v>89684</v>
      </c>
      <c r="P123">
        <v>64093</v>
      </c>
      <c r="Q123">
        <v>74682</v>
      </c>
      <c r="R123">
        <v>30677</v>
      </c>
    </row>
    <row r="124" spans="1:18" x14ac:dyDescent="0.3">
      <c r="A124">
        <v>0.58868845315972962</v>
      </c>
      <c r="B124" t="s">
        <v>532</v>
      </c>
      <c r="C124" t="s">
        <v>1298</v>
      </c>
      <c r="D124" t="s">
        <v>4675</v>
      </c>
      <c r="E124" t="s">
        <v>115</v>
      </c>
      <c r="F124" t="s">
        <v>1299</v>
      </c>
      <c r="G124">
        <v>470294</v>
      </c>
      <c r="H124">
        <v>461442</v>
      </c>
      <c r="I124">
        <v>539717</v>
      </c>
      <c r="J124">
        <v>557526</v>
      </c>
      <c r="K124">
        <v>586860</v>
      </c>
      <c r="L124">
        <v>518818</v>
      </c>
      <c r="M124">
        <v>800519</v>
      </c>
      <c r="N124">
        <v>714377</v>
      </c>
      <c r="O124">
        <v>718396</v>
      </c>
      <c r="P124">
        <v>669412</v>
      </c>
      <c r="Q124">
        <v>686444</v>
      </c>
      <c r="R124">
        <v>682359</v>
      </c>
    </row>
    <row r="125" spans="1:18" x14ac:dyDescent="0.3">
      <c r="A125">
        <v>0.49322546080922469</v>
      </c>
      <c r="B125" t="s">
        <v>532</v>
      </c>
      <c r="C125" t="s">
        <v>1298</v>
      </c>
      <c r="D125" t="s">
        <v>4675</v>
      </c>
      <c r="E125" t="s">
        <v>115</v>
      </c>
      <c r="F125" t="s">
        <v>1299</v>
      </c>
      <c r="G125">
        <v>120679</v>
      </c>
      <c r="H125">
        <v>175935</v>
      </c>
      <c r="I125">
        <v>236395</v>
      </c>
      <c r="J125">
        <v>250682</v>
      </c>
      <c r="K125">
        <v>280581</v>
      </c>
      <c r="L125">
        <v>408621</v>
      </c>
      <c r="M125">
        <v>238328</v>
      </c>
      <c r="N125">
        <v>265855</v>
      </c>
      <c r="O125">
        <v>410535</v>
      </c>
      <c r="P125">
        <v>204819</v>
      </c>
      <c r="Q125">
        <v>199001</v>
      </c>
      <c r="R125">
        <v>274131</v>
      </c>
    </row>
    <row r="126" spans="1:18" x14ac:dyDescent="0.3">
      <c r="A126">
        <v>0.41493767658875297</v>
      </c>
      <c r="B126" t="s">
        <v>532</v>
      </c>
      <c r="C126" t="s">
        <v>1126</v>
      </c>
      <c r="D126" t="s">
        <v>4680</v>
      </c>
      <c r="E126" t="s">
        <v>115</v>
      </c>
      <c r="F126" t="s">
        <v>1127</v>
      </c>
      <c r="G126">
        <v>19892</v>
      </c>
      <c r="H126">
        <v>48535</v>
      </c>
      <c r="I126">
        <v>49187</v>
      </c>
      <c r="J126">
        <v>29886</v>
      </c>
      <c r="K126">
        <v>38264</v>
      </c>
      <c r="L126">
        <v>68092</v>
      </c>
      <c r="M126">
        <v>63008</v>
      </c>
      <c r="N126">
        <v>0</v>
      </c>
      <c r="O126">
        <v>61192</v>
      </c>
      <c r="P126">
        <v>20350</v>
      </c>
      <c r="Q126">
        <v>60008</v>
      </c>
      <c r="R126">
        <v>41307</v>
      </c>
    </row>
    <row r="127" spans="1:18" x14ac:dyDescent="0.3">
      <c r="A127">
        <v>0.19092598488189125</v>
      </c>
      <c r="B127" t="s">
        <v>532</v>
      </c>
      <c r="C127" t="s">
        <v>1298</v>
      </c>
      <c r="D127" t="s">
        <v>4675</v>
      </c>
      <c r="E127" t="s">
        <v>115</v>
      </c>
      <c r="F127" t="s">
        <v>1299</v>
      </c>
      <c r="G127">
        <v>62323</v>
      </c>
      <c r="H127">
        <v>46212</v>
      </c>
      <c r="I127">
        <v>59498</v>
      </c>
      <c r="J127">
        <v>37252</v>
      </c>
      <c r="K127">
        <v>55801</v>
      </c>
      <c r="L127">
        <v>67545</v>
      </c>
      <c r="M127">
        <v>52466</v>
      </c>
      <c r="N127">
        <v>78676</v>
      </c>
      <c r="O127">
        <v>59498</v>
      </c>
      <c r="P127">
        <v>37986</v>
      </c>
      <c r="Q127">
        <v>65294</v>
      </c>
      <c r="R127">
        <v>39002</v>
      </c>
    </row>
    <row r="128" spans="1:18" x14ac:dyDescent="0.3">
      <c r="A128">
        <v>0.19031566984223106</v>
      </c>
      <c r="B128" t="s">
        <v>532</v>
      </c>
      <c r="C128" t="s">
        <v>1312</v>
      </c>
      <c r="D128" t="s">
        <v>4678</v>
      </c>
      <c r="E128" t="s">
        <v>115</v>
      </c>
      <c r="F128" t="s">
        <v>1313</v>
      </c>
      <c r="G128">
        <v>98238</v>
      </c>
      <c r="H128">
        <v>110422</v>
      </c>
      <c r="I128">
        <v>142149</v>
      </c>
      <c r="J128">
        <v>78778</v>
      </c>
      <c r="K128">
        <v>78899</v>
      </c>
      <c r="L128">
        <v>73388</v>
      </c>
      <c r="M128">
        <v>174845</v>
      </c>
      <c r="N128">
        <v>151437</v>
      </c>
      <c r="O128">
        <v>125007</v>
      </c>
      <c r="P128">
        <v>93182</v>
      </c>
      <c r="Q128">
        <v>108640</v>
      </c>
      <c r="R128">
        <v>109563</v>
      </c>
    </row>
    <row r="129" spans="1:18" x14ac:dyDescent="0.3">
      <c r="A129">
        <v>0.17951892792686</v>
      </c>
      <c r="B129" t="s">
        <v>532</v>
      </c>
      <c r="C129" t="s">
        <v>1642</v>
      </c>
      <c r="D129" t="s">
        <v>4671</v>
      </c>
      <c r="E129" t="s">
        <v>115</v>
      </c>
      <c r="F129" t="s">
        <v>1643</v>
      </c>
      <c r="G129">
        <v>153274</v>
      </c>
      <c r="H129">
        <v>188949</v>
      </c>
      <c r="I129">
        <v>252857</v>
      </c>
      <c r="J129">
        <v>195870</v>
      </c>
      <c r="K129">
        <v>139680</v>
      </c>
      <c r="L129">
        <v>143801</v>
      </c>
      <c r="M129">
        <v>257585</v>
      </c>
      <c r="N129">
        <v>172856</v>
      </c>
      <c r="O129">
        <v>212491</v>
      </c>
      <c r="P129">
        <v>139063</v>
      </c>
      <c r="Q129">
        <v>214735</v>
      </c>
      <c r="R129">
        <v>213746</v>
      </c>
    </row>
    <row r="130" spans="1:18" x14ac:dyDescent="0.3">
      <c r="A130">
        <v>9.3088617129944276E-2</v>
      </c>
      <c r="B130" t="s">
        <v>532</v>
      </c>
      <c r="C130" t="s">
        <v>1414</v>
      </c>
      <c r="D130" t="s">
        <v>4674</v>
      </c>
      <c r="E130" t="s">
        <v>115</v>
      </c>
      <c r="F130" t="s">
        <v>1415</v>
      </c>
      <c r="G130">
        <v>2016855</v>
      </c>
      <c r="H130">
        <v>2030137</v>
      </c>
      <c r="I130">
        <v>2818479</v>
      </c>
      <c r="J130">
        <v>1673308</v>
      </c>
      <c r="K130">
        <v>2488263</v>
      </c>
      <c r="L130">
        <v>2088060</v>
      </c>
      <c r="M130">
        <v>2057556</v>
      </c>
      <c r="N130">
        <v>3139359</v>
      </c>
      <c r="O130">
        <v>1926457</v>
      </c>
      <c r="P130">
        <v>1769371</v>
      </c>
      <c r="Q130">
        <v>1972357</v>
      </c>
      <c r="R130">
        <v>1791686</v>
      </c>
    </row>
    <row r="131" spans="1:18" x14ac:dyDescent="0.3">
      <c r="A131">
        <v>9.1107500902118235E-2</v>
      </c>
      <c r="B131" t="s">
        <v>532</v>
      </c>
      <c r="C131" t="s">
        <v>1535</v>
      </c>
      <c r="D131" t="s">
        <v>4677</v>
      </c>
      <c r="E131" t="s">
        <v>115</v>
      </c>
      <c r="F131" t="s">
        <v>1536</v>
      </c>
      <c r="G131">
        <v>139694</v>
      </c>
      <c r="H131">
        <v>168940</v>
      </c>
      <c r="I131">
        <v>216218</v>
      </c>
      <c r="J131">
        <v>32337</v>
      </c>
      <c r="K131">
        <v>161818</v>
      </c>
      <c r="L131">
        <v>57055</v>
      </c>
      <c r="M131">
        <v>49495</v>
      </c>
      <c r="N131">
        <v>142146</v>
      </c>
      <c r="O131">
        <v>79431</v>
      </c>
      <c r="P131">
        <v>88104</v>
      </c>
      <c r="Q131">
        <v>42765</v>
      </c>
      <c r="R131">
        <v>77421</v>
      </c>
    </row>
    <row r="132" spans="1:18" x14ac:dyDescent="0.3">
      <c r="A132">
        <v>2.0837119475791748</v>
      </c>
      <c r="B132" t="s">
        <v>512</v>
      </c>
      <c r="C132" t="s">
        <v>630</v>
      </c>
      <c r="D132" t="s">
        <v>4681</v>
      </c>
      <c r="E132" t="s">
        <v>602</v>
      </c>
      <c r="F132" t="s">
        <v>631</v>
      </c>
      <c r="G132">
        <v>187953</v>
      </c>
      <c r="H132">
        <v>247984</v>
      </c>
      <c r="I132">
        <v>237272</v>
      </c>
      <c r="J132">
        <v>181540</v>
      </c>
      <c r="K132">
        <v>196208</v>
      </c>
      <c r="L132">
        <v>183404</v>
      </c>
      <c r="M132">
        <v>193141</v>
      </c>
      <c r="N132">
        <v>203792</v>
      </c>
      <c r="O132">
        <v>181034</v>
      </c>
      <c r="P132">
        <v>137716</v>
      </c>
      <c r="Q132">
        <v>187849</v>
      </c>
      <c r="R132">
        <v>173801</v>
      </c>
    </row>
    <row r="133" spans="1:18" x14ac:dyDescent="0.3">
      <c r="A133">
        <v>1.5091908814311461</v>
      </c>
      <c r="B133" t="s">
        <v>512</v>
      </c>
      <c r="C133" t="s">
        <v>614</v>
      </c>
      <c r="D133" t="s">
        <v>4682</v>
      </c>
      <c r="E133" t="s">
        <v>602</v>
      </c>
      <c r="F133" t="s">
        <v>85</v>
      </c>
      <c r="G133">
        <v>145648</v>
      </c>
      <c r="H133">
        <v>144183</v>
      </c>
      <c r="I133">
        <v>173612</v>
      </c>
      <c r="J133">
        <v>188474</v>
      </c>
      <c r="K133">
        <v>165308</v>
      </c>
      <c r="L133">
        <v>205204</v>
      </c>
      <c r="M133">
        <v>163429</v>
      </c>
      <c r="N133">
        <v>184747</v>
      </c>
      <c r="O133">
        <v>164385</v>
      </c>
      <c r="P133">
        <v>203694</v>
      </c>
      <c r="Q133">
        <v>227618</v>
      </c>
      <c r="R133">
        <v>211081</v>
      </c>
    </row>
    <row r="134" spans="1:18" x14ac:dyDescent="0.3">
      <c r="A134">
        <v>1.4852970444901166</v>
      </c>
      <c r="B134" t="s">
        <v>512</v>
      </c>
      <c r="C134" t="s">
        <v>600</v>
      </c>
      <c r="D134" t="s">
        <v>4683</v>
      </c>
      <c r="E134" t="s">
        <v>602</v>
      </c>
      <c r="F134" t="s">
        <v>601</v>
      </c>
      <c r="G134">
        <v>56153</v>
      </c>
      <c r="H134">
        <v>107047</v>
      </c>
      <c r="I134">
        <v>111191</v>
      </c>
      <c r="J134">
        <v>82553</v>
      </c>
      <c r="K134">
        <v>110648</v>
      </c>
      <c r="L134">
        <v>107859</v>
      </c>
      <c r="M134">
        <v>97189</v>
      </c>
      <c r="N134">
        <v>100232</v>
      </c>
      <c r="O134">
        <v>85761</v>
      </c>
      <c r="P134">
        <v>67675</v>
      </c>
      <c r="Q134">
        <v>109096</v>
      </c>
      <c r="R134">
        <v>101970</v>
      </c>
    </row>
    <row r="135" spans="1:18" x14ac:dyDescent="0.3">
      <c r="A135">
        <v>0.31224638920551279</v>
      </c>
      <c r="B135" t="s">
        <v>512</v>
      </c>
      <c r="C135" t="s">
        <v>614</v>
      </c>
      <c r="D135" t="s">
        <v>4682</v>
      </c>
      <c r="E135" t="s">
        <v>602</v>
      </c>
      <c r="F135" t="s">
        <v>85</v>
      </c>
      <c r="G135">
        <v>95343</v>
      </c>
      <c r="H135">
        <v>156587</v>
      </c>
      <c r="I135">
        <v>143086</v>
      </c>
      <c r="J135">
        <v>115866</v>
      </c>
      <c r="K135">
        <v>157089</v>
      </c>
      <c r="L135">
        <v>105724</v>
      </c>
      <c r="M135">
        <v>121748</v>
      </c>
      <c r="N135">
        <v>139049</v>
      </c>
      <c r="O135">
        <v>125607</v>
      </c>
      <c r="P135">
        <v>107734</v>
      </c>
      <c r="Q135">
        <v>108625</v>
      </c>
      <c r="R135">
        <v>107338</v>
      </c>
    </row>
    <row r="136" spans="1:18" x14ac:dyDescent="0.3">
      <c r="A136">
        <v>1.5895484707237273</v>
      </c>
      <c r="B136" t="s">
        <v>532</v>
      </c>
      <c r="C136" t="s">
        <v>969</v>
      </c>
      <c r="D136" t="s">
        <v>4684</v>
      </c>
      <c r="E136" t="s">
        <v>957</v>
      </c>
      <c r="F136" t="s">
        <v>970</v>
      </c>
      <c r="G136">
        <v>11918447</v>
      </c>
      <c r="H136">
        <v>15243303</v>
      </c>
      <c r="I136">
        <v>16662971</v>
      </c>
      <c r="J136">
        <v>14345942</v>
      </c>
      <c r="K136">
        <v>17102785</v>
      </c>
      <c r="L136">
        <v>17451728</v>
      </c>
      <c r="M136">
        <v>17132574</v>
      </c>
      <c r="N136">
        <v>19560429</v>
      </c>
      <c r="O136">
        <v>15625989</v>
      </c>
      <c r="P136">
        <v>17246565</v>
      </c>
      <c r="Q136">
        <v>18763000</v>
      </c>
      <c r="R136">
        <v>18691197</v>
      </c>
    </row>
    <row r="137" spans="1:18" x14ac:dyDescent="0.3">
      <c r="A137">
        <v>1.1703268958833322</v>
      </c>
      <c r="B137" t="s">
        <v>532</v>
      </c>
      <c r="C137" t="s">
        <v>975</v>
      </c>
      <c r="D137" t="s">
        <v>4684</v>
      </c>
      <c r="E137" t="s">
        <v>957</v>
      </c>
      <c r="F137" t="s">
        <v>970</v>
      </c>
      <c r="G137">
        <v>4848782</v>
      </c>
      <c r="H137">
        <v>6057507</v>
      </c>
      <c r="I137">
        <v>6868989</v>
      </c>
      <c r="J137">
        <v>4355076</v>
      </c>
      <c r="K137">
        <v>4990848</v>
      </c>
      <c r="L137">
        <v>5329962</v>
      </c>
      <c r="M137">
        <v>6030691</v>
      </c>
      <c r="N137">
        <v>7171748</v>
      </c>
      <c r="O137">
        <v>5930731</v>
      </c>
      <c r="P137">
        <v>5030136</v>
      </c>
      <c r="Q137">
        <v>5260107</v>
      </c>
      <c r="R137">
        <v>5228474</v>
      </c>
    </row>
    <row r="138" spans="1:18" x14ac:dyDescent="0.3">
      <c r="A138">
        <v>1.1462992275209751</v>
      </c>
      <c r="B138" t="s">
        <v>532</v>
      </c>
      <c r="C138" t="s">
        <v>1027</v>
      </c>
      <c r="D138" t="s">
        <v>384</v>
      </c>
      <c r="E138" t="s">
        <v>957</v>
      </c>
      <c r="F138" t="s">
        <v>1022</v>
      </c>
      <c r="G138">
        <v>6021705</v>
      </c>
      <c r="H138">
        <v>7030126</v>
      </c>
      <c r="I138">
        <v>7402780</v>
      </c>
      <c r="J138">
        <v>8595518</v>
      </c>
      <c r="K138">
        <v>7938084</v>
      </c>
      <c r="L138">
        <v>9749564</v>
      </c>
      <c r="M138">
        <v>10485854</v>
      </c>
      <c r="N138">
        <v>9612572</v>
      </c>
      <c r="O138">
        <v>9421309</v>
      </c>
      <c r="P138">
        <v>8972482</v>
      </c>
      <c r="Q138">
        <v>9411928</v>
      </c>
      <c r="R138">
        <v>8615783</v>
      </c>
    </row>
    <row r="139" spans="1:18" x14ac:dyDescent="0.3">
      <c r="A139">
        <v>1.1423598826358472</v>
      </c>
      <c r="B139" t="s">
        <v>532</v>
      </c>
      <c r="C139" t="s">
        <v>1040</v>
      </c>
      <c r="D139" t="s">
        <v>4680</v>
      </c>
      <c r="E139" t="s">
        <v>957</v>
      </c>
      <c r="F139" t="s">
        <v>1041</v>
      </c>
      <c r="G139">
        <v>24672721</v>
      </c>
      <c r="H139">
        <v>30564547</v>
      </c>
      <c r="I139">
        <v>34157296</v>
      </c>
      <c r="J139">
        <v>26747264</v>
      </c>
      <c r="K139">
        <v>30162524</v>
      </c>
      <c r="L139">
        <v>30421066</v>
      </c>
      <c r="M139">
        <v>30100858</v>
      </c>
      <c r="N139">
        <v>35015262</v>
      </c>
      <c r="O139">
        <v>27308266</v>
      </c>
      <c r="P139">
        <v>24649915</v>
      </c>
      <c r="Q139">
        <v>27402024</v>
      </c>
      <c r="R139">
        <v>26441631</v>
      </c>
    </row>
    <row r="140" spans="1:18" x14ac:dyDescent="0.3">
      <c r="A140">
        <v>1.1423598826358472</v>
      </c>
      <c r="B140" t="s">
        <v>532</v>
      </c>
      <c r="C140" t="s">
        <v>1040</v>
      </c>
      <c r="D140" t="s">
        <v>4680</v>
      </c>
      <c r="E140" t="s">
        <v>957</v>
      </c>
      <c r="F140" t="s">
        <v>1041</v>
      </c>
      <c r="G140">
        <v>149667739</v>
      </c>
      <c r="H140">
        <v>169968161</v>
      </c>
      <c r="I140">
        <v>179937274</v>
      </c>
      <c r="J140">
        <v>165431135</v>
      </c>
      <c r="K140">
        <v>176143997</v>
      </c>
      <c r="L140">
        <v>185009921</v>
      </c>
      <c r="M140">
        <v>205410521</v>
      </c>
      <c r="N140">
        <v>202680607</v>
      </c>
      <c r="O140">
        <v>189525153</v>
      </c>
      <c r="P140">
        <v>178680163</v>
      </c>
      <c r="Q140">
        <v>197200036</v>
      </c>
      <c r="R140">
        <v>184208711</v>
      </c>
    </row>
    <row r="141" spans="1:18" x14ac:dyDescent="0.3">
      <c r="A141">
        <v>0.82122929732265371</v>
      </c>
      <c r="B141" t="s">
        <v>532</v>
      </c>
      <c r="C141" t="s">
        <v>1027</v>
      </c>
      <c r="D141" t="s">
        <v>384</v>
      </c>
      <c r="E141" t="s">
        <v>957</v>
      </c>
      <c r="F141" t="s">
        <v>1022</v>
      </c>
      <c r="G141">
        <v>18876104</v>
      </c>
      <c r="H141">
        <v>16842953</v>
      </c>
      <c r="I141">
        <v>17336361</v>
      </c>
      <c r="J141">
        <v>25276870</v>
      </c>
      <c r="K141">
        <v>24256768</v>
      </c>
      <c r="L141">
        <v>28343521</v>
      </c>
      <c r="M141">
        <v>34156835</v>
      </c>
      <c r="N141">
        <v>29136309</v>
      </c>
      <c r="O141">
        <v>29846871</v>
      </c>
      <c r="P141">
        <v>27115867</v>
      </c>
      <c r="Q141">
        <v>31376026</v>
      </c>
      <c r="R141">
        <v>28755599</v>
      </c>
    </row>
    <row r="142" spans="1:18" x14ac:dyDescent="0.3">
      <c r="A142">
        <v>0.79930610892005283</v>
      </c>
      <c r="B142" t="s">
        <v>532</v>
      </c>
      <c r="C142" t="s">
        <v>1104</v>
      </c>
      <c r="D142" t="s">
        <v>4672</v>
      </c>
      <c r="E142" t="s">
        <v>957</v>
      </c>
      <c r="F142" t="s">
        <v>1105</v>
      </c>
      <c r="G142">
        <v>11865537</v>
      </c>
      <c r="H142">
        <v>12245585</v>
      </c>
      <c r="I142">
        <v>12890531</v>
      </c>
      <c r="J142">
        <v>12159655</v>
      </c>
      <c r="K142">
        <v>13012674</v>
      </c>
      <c r="L142">
        <v>12557361</v>
      </c>
      <c r="M142">
        <v>19475979</v>
      </c>
      <c r="N142">
        <v>19530683</v>
      </c>
      <c r="O142">
        <v>17804318</v>
      </c>
      <c r="P142">
        <v>15800419</v>
      </c>
      <c r="Q142">
        <v>17117725</v>
      </c>
      <c r="R142">
        <v>17704083</v>
      </c>
    </row>
    <row r="143" spans="1:18" x14ac:dyDescent="0.3">
      <c r="A143">
        <v>0.62883236206200921</v>
      </c>
      <c r="B143" t="s">
        <v>532</v>
      </c>
      <c r="C143" t="s">
        <v>980</v>
      </c>
      <c r="D143" t="s">
        <v>4684</v>
      </c>
      <c r="E143" t="s">
        <v>957</v>
      </c>
      <c r="F143" t="s">
        <v>970</v>
      </c>
      <c r="G143">
        <v>3706034</v>
      </c>
      <c r="H143">
        <v>4772374</v>
      </c>
      <c r="I143">
        <v>5481841</v>
      </c>
      <c r="J143">
        <v>4663360</v>
      </c>
      <c r="K143">
        <v>4754333</v>
      </c>
      <c r="L143">
        <v>5426852</v>
      </c>
      <c r="M143">
        <v>6882012</v>
      </c>
      <c r="N143">
        <v>7237674</v>
      </c>
      <c r="O143">
        <v>6140812</v>
      </c>
      <c r="P143">
        <v>6417628</v>
      </c>
      <c r="Q143">
        <v>6919981</v>
      </c>
      <c r="R143">
        <v>7052565</v>
      </c>
    </row>
    <row r="144" spans="1:18" x14ac:dyDescent="0.3">
      <c r="A144">
        <v>0.54340787699716087</v>
      </c>
      <c r="B144" t="s">
        <v>532</v>
      </c>
      <c r="C144" t="s">
        <v>956</v>
      </c>
      <c r="D144" t="s">
        <v>4685</v>
      </c>
      <c r="E144" t="s">
        <v>957</v>
      </c>
      <c r="F144" t="s">
        <v>952</v>
      </c>
      <c r="G144">
        <v>1651409</v>
      </c>
      <c r="H144">
        <v>2058317</v>
      </c>
      <c r="I144">
        <v>2482032</v>
      </c>
      <c r="J144">
        <v>2902620</v>
      </c>
      <c r="K144">
        <v>2787918</v>
      </c>
      <c r="L144">
        <v>3044379</v>
      </c>
      <c r="M144">
        <v>3678847</v>
      </c>
      <c r="N144">
        <v>3014580</v>
      </c>
      <c r="O144">
        <v>3060644</v>
      </c>
      <c r="P144">
        <v>3094598</v>
      </c>
      <c r="Q144">
        <v>3343437</v>
      </c>
      <c r="R144">
        <v>3287322</v>
      </c>
    </row>
    <row r="145" spans="1:18" x14ac:dyDescent="0.3">
      <c r="A145">
        <v>0.50444522011814275</v>
      </c>
      <c r="B145" t="s">
        <v>532</v>
      </c>
      <c r="C145" t="s">
        <v>1186</v>
      </c>
      <c r="D145" t="s">
        <v>4678</v>
      </c>
      <c r="E145" t="s">
        <v>957</v>
      </c>
      <c r="F145" t="s">
        <v>1187</v>
      </c>
      <c r="G145">
        <v>120177397</v>
      </c>
      <c r="H145">
        <v>150848484</v>
      </c>
      <c r="I145">
        <v>165085256</v>
      </c>
      <c r="J145">
        <v>104565553</v>
      </c>
      <c r="K145">
        <v>112096936</v>
      </c>
      <c r="L145">
        <v>110498104</v>
      </c>
      <c r="M145">
        <v>136341401</v>
      </c>
      <c r="N145">
        <v>146232631</v>
      </c>
      <c r="O145">
        <v>117336005</v>
      </c>
      <c r="P145">
        <v>90517517</v>
      </c>
      <c r="Q145">
        <v>100693727</v>
      </c>
      <c r="R145">
        <v>94840841</v>
      </c>
    </row>
    <row r="146" spans="1:18" x14ac:dyDescent="0.3">
      <c r="A146">
        <v>0.49319691339096777</v>
      </c>
      <c r="B146" t="s">
        <v>532</v>
      </c>
      <c r="C146" t="s">
        <v>1306</v>
      </c>
      <c r="D146" t="s">
        <v>4674</v>
      </c>
      <c r="E146" t="s">
        <v>957</v>
      </c>
      <c r="F146" t="s">
        <v>1307</v>
      </c>
      <c r="G146">
        <v>200137378</v>
      </c>
      <c r="H146">
        <v>271381147</v>
      </c>
      <c r="I146">
        <v>349509441</v>
      </c>
      <c r="J146">
        <v>113468273</v>
      </c>
      <c r="K146">
        <v>140907156</v>
      </c>
      <c r="L146">
        <v>131692642</v>
      </c>
      <c r="M146">
        <v>160108216</v>
      </c>
      <c r="N146">
        <v>220649891</v>
      </c>
      <c r="O146">
        <v>140133697</v>
      </c>
      <c r="P146">
        <v>92223514</v>
      </c>
      <c r="Q146">
        <v>103838498</v>
      </c>
      <c r="R146">
        <v>95344158</v>
      </c>
    </row>
    <row r="147" spans="1:18" x14ac:dyDescent="0.3">
      <c r="A147">
        <v>0.39965305446002641</v>
      </c>
      <c r="B147" t="s">
        <v>532</v>
      </c>
      <c r="C147" t="s">
        <v>1110</v>
      </c>
      <c r="D147" t="s">
        <v>4672</v>
      </c>
      <c r="E147" t="s">
        <v>957</v>
      </c>
      <c r="F147" t="s">
        <v>1105</v>
      </c>
      <c r="G147">
        <v>905972392</v>
      </c>
      <c r="H147">
        <v>1155460279</v>
      </c>
      <c r="I147">
        <v>1243948155</v>
      </c>
      <c r="J147">
        <v>822658004</v>
      </c>
      <c r="K147">
        <v>921182239</v>
      </c>
      <c r="L147">
        <v>869184591</v>
      </c>
      <c r="M147">
        <v>976135762</v>
      </c>
      <c r="N147">
        <v>1152908134</v>
      </c>
      <c r="O147">
        <v>883221701</v>
      </c>
      <c r="P147">
        <v>735859825</v>
      </c>
      <c r="Q147">
        <v>834684589</v>
      </c>
      <c r="R147">
        <v>774066236</v>
      </c>
    </row>
    <row r="148" spans="1:18" x14ac:dyDescent="0.3">
      <c r="A148">
        <v>0.21223766630652449</v>
      </c>
      <c r="B148" t="s">
        <v>532</v>
      </c>
      <c r="C148" t="s">
        <v>1180</v>
      </c>
      <c r="D148" t="s">
        <v>4675</v>
      </c>
      <c r="E148" t="s">
        <v>957</v>
      </c>
      <c r="F148" t="s">
        <v>1175</v>
      </c>
      <c r="G148">
        <v>9145449</v>
      </c>
      <c r="H148">
        <v>9603056</v>
      </c>
      <c r="I148">
        <v>9963035</v>
      </c>
      <c r="J148">
        <v>9707593</v>
      </c>
      <c r="K148">
        <v>9182764</v>
      </c>
      <c r="L148">
        <v>9989172</v>
      </c>
      <c r="M148">
        <v>12726431</v>
      </c>
      <c r="N148">
        <v>11261553</v>
      </c>
      <c r="O148">
        <v>10911010</v>
      </c>
      <c r="P148">
        <v>8495059</v>
      </c>
      <c r="Q148">
        <v>9245628</v>
      </c>
      <c r="R148">
        <v>8557645</v>
      </c>
    </row>
    <row r="149" spans="1:18" x14ac:dyDescent="0.3">
      <c r="A149">
        <v>0.20049951452900458</v>
      </c>
      <c r="B149" t="s">
        <v>532</v>
      </c>
      <c r="C149" t="s">
        <v>1099</v>
      </c>
      <c r="D149" t="s">
        <v>4686</v>
      </c>
      <c r="E149" t="s">
        <v>957</v>
      </c>
      <c r="F149" t="s">
        <v>1095</v>
      </c>
      <c r="G149">
        <v>10223228</v>
      </c>
      <c r="H149">
        <v>11467726</v>
      </c>
      <c r="I149">
        <v>11576329</v>
      </c>
      <c r="J149">
        <v>13950629</v>
      </c>
      <c r="K149">
        <v>12724952</v>
      </c>
      <c r="L149">
        <v>14352148</v>
      </c>
      <c r="M149">
        <v>17745568</v>
      </c>
      <c r="N149">
        <v>15751500</v>
      </c>
      <c r="O149">
        <v>14701553</v>
      </c>
      <c r="P149">
        <v>13524444</v>
      </c>
      <c r="Q149">
        <v>15104798</v>
      </c>
      <c r="R149">
        <v>14035097</v>
      </c>
    </row>
    <row r="150" spans="1:18" x14ac:dyDescent="0.3">
      <c r="A150">
        <v>0.19526911751879608</v>
      </c>
      <c r="B150" t="s">
        <v>532</v>
      </c>
      <c r="C150" t="s">
        <v>1186</v>
      </c>
      <c r="D150" t="s">
        <v>4678</v>
      </c>
      <c r="E150" t="s">
        <v>957</v>
      </c>
      <c r="F150" t="s">
        <v>1187</v>
      </c>
      <c r="G150">
        <v>89493992</v>
      </c>
      <c r="H150">
        <v>103743284</v>
      </c>
      <c r="I150">
        <v>115268778</v>
      </c>
      <c r="J150">
        <v>78939552</v>
      </c>
      <c r="K150">
        <v>84125181</v>
      </c>
      <c r="L150">
        <v>83588387</v>
      </c>
      <c r="M150">
        <v>120920011</v>
      </c>
      <c r="N150">
        <v>125495654</v>
      </c>
      <c r="O150">
        <v>107211268</v>
      </c>
      <c r="P150">
        <v>82676455</v>
      </c>
      <c r="Q150">
        <v>92870858</v>
      </c>
      <c r="R150">
        <v>84265532</v>
      </c>
    </row>
    <row r="151" spans="1:18" x14ac:dyDescent="0.3">
      <c r="A151">
        <v>9.5764572496396028E-2</v>
      </c>
      <c r="B151" t="s">
        <v>532</v>
      </c>
      <c r="C151" t="s">
        <v>1288</v>
      </c>
      <c r="D151" t="s">
        <v>4676</v>
      </c>
      <c r="E151" t="s">
        <v>957</v>
      </c>
      <c r="F151" t="s">
        <v>1281</v>
      </c>
      <c r="G151">
        <v>11658114</v>
      </c>
      <c r="H151">
        <v>13098760</v>
      </c>
      <c r="I151">
        <v>14645283</v>
      </c>
      <c r="J151">
        <v>7761260</v>
      </c>
      <c r="K151">
        <v>8263552</v>
      </c>
      <c r="L151">
        <v>8526490</v>
      </c>
      <c r="M151">
        <v>10283895</v>
      </c>
      <c r="N151">
        <v>10413588</v>
      </c>
      <c r="O151">
        <v>9066667</v>
      </c>
      <c r="P151">
        <v>5941060</v>
      </c>
      <c r="Q151">
        <v>6860823</v>
      </c>
      <c r="R151">
        <v>6048587</v>
      </c>
    </row>
    <row r="152" spans="1:18" x14ac:dyDescent="0.3">
      <c r="A152">
        <v>1.0825702556237722</v>
      </c>
      <c r="B152" t="s">
        <v>532</v>
      </c>
      <c r="C152" t="s">
        <v>3590</v>
      </c>
      <c r="D152" t="s">
        <v>4687</v>
      </c>
      <c r="E152" t="s">
        <v>3529</v>
      </c>
      <c r="F152" t="s">
        <v>3591</v>
      </c>
      <c r="G152">
        <v>134382</v>
      </c>
      <c r="H152">
        <v>260997</v>
      </c>
      <c r="I152">
        <v>269019</v>
      </c>
      <c r="J152">
        <v>89883</v>
      </c>
      <c r="K152">
        <v>103187</v>
      </c>
      <c r="L152">
        <v>191407</v>
      </c>
      <c r="M152">
        <v>241257</v>
      </c>
      <c r="N152">
        <v>153322</v>
      </c>
      <c r="O152">
        <v>207636</v>
      </c>
      <c r="P152">
        <v>71504</v>
      </c>
      <c r="Q152">
        <v>171206</v>
      </c>
      <c r="R152">
        <v>126347</v>
      </c>
    </row>
    <row r="153" spans="1:18" x14ac:dyDescent="0.3">
      <c r="A153">
        <v>1.0224697283104909</v>
      </c>
      <c r="B153" t="s">
        <v>532</v>
      </c>
      <c r="C153" t="s">
        <v>3527</v>
      </c>
      <c r="D153" t="s">
        <v>4688</v>
      </c>
      <c r="E153" t="s">
        <v>3529</v>
      </c>
      <c r="F153" t="s">
        <v>3528</v>
      </c>
      <c r="G153">
        <v>724809</v>
      </c>
      <c r="H153">
        <v>573184</v>
      </c>
      <c r="I153">
        <v>847779</v>
      </c>
      <c r="J153">
        <v>955066</v>
      </c>
      <c r="K153">
        <v>1053380</v>
      </c>
      <c r="L153">
        <v>1224373</v>
      </c>
      <c r="M153">
        <v>1478870</v>
      </c>
      <c r="N153">
        <v>1319682</v>
      </c>
      <c r="O153">
        <v>1051690</v>
      </c>
      <c r="P153">
        <v>782824</v>
      </c>
      <c r="Q153">
        <v>899310</v>
      </c>
      <c r="R153">
        <v>1209551</v>
      </c>
    </row>
    <row r="154" spans="1:18" x14ac:dyDescent="0.3">
      <c r="A154">
        <v>0.30352727006113916</v>
      </c>
      <c r="B154" t="s">
        <v>532</v>
      </c>
      <c r="C154" t="s">
        <v>3544</v>
      </c>
      <c r="D154" t="s">
        <v>4689</v>
      </c>
      <c r="E154" t="s">
        <v>3529</v>
      </c>
      <c r="F154" t="s">
        <v>3545</v>
      </c>
      <c r="G154">
        <v>4459011</v>
      </c>
      <c r="H154">
        <v>7389575</v>
      </c>
      <c r="I154">
        <v>4164189</v>
      </c>
      <c r="J154">
        <v>5079643</v>
      </c>
      <c r="K154">
        <v>3169881</v>
      </c>
      <c r="L154">
        <v>3368851</v>
      </c>
      <c r="M154">
        <v>5936812</v>
      </c>
      <c r="N154">
        <v>3606011</v>
      </c>
      <c r="O154">
        <v>2474256</v>
      </c>
      <c r="P154">
        <v>3491429</v>
      </c>
      <c r="Q154">
        <v>3048020</v>
      </c>
      <c r="R154">
        <v>3528559</v>
      </c>
    </row>
    <row r="155" spans="1:18" x14ac:dyDescent="0.3">
      <c r="A155">
        <v>0.30007706301385928</v>
      </c>
      <c r="B155" t="s">
        <v>532</v>
      </c>
      <c r="C155" t="s">
        <v>3561</v>
      </c>
      <c r="D155" t="s">
        <v>4690</v>
      </c>
      <c r="E155" t="s">
        <v>3529</v>
      </c>
      <c r="F155" t="s">
        <v>3562</v>
      </c>
      <c r="G155">
        <v>90198</v>
      </c>
      <c r="H155">
        <v>109925</v>
      </c>
      <c r="I155">
        <v>140351</v>
      </c>
      <c r="J155">
        <v>77999</v>
      </c>
      <c r="K155">
        <v>84586</v>
      </c>
      <c r="L155">
        <v>48027</v>
      </c>
      <c r="M155">
        <v>166686</v>
      </c>
      <c r="N155">
        <v>318530</v>
      </c>
      <c r="O155">
        <v>126256</v>
      </c>
      <c r="P155">
        <v>153452</v>
      </c>
      <c r="Q155">
        <v>241830</v>
      </c>
      <c r="R155">
        <v>130025</v>
      </c>
    </row>
    <row r="156" spans="1:18" x14ac:dyDescent="0.3">
      <c r="A156">
        <v>2.3863707808367862</v>
      </c>
      <c r="B156" t="s">
        <v>512</v>
      </c>
      <c r="C156" t="s">
        <v>699</v>
      </c>
      <c r="D156" t="s">
        <v>4691</v>
      </c>
      <c r="E156" t="s">
        <v>701</v>
      </c>
      <c r="F156" t="s">
        <v>700</v>
      </c>
      <c r="G156">
        <v>369785</v>
      </c>
      <c r="H156">
        <v>408074</v>
      </c>
      <c r="I156">
        <v>470928</v>
      </c>
      <c r="J156">
        <v>327868</v>
      </c>
      <c r="K156">
        <v>312198</v>
      </c>
      <c r="L156">
        <v>452501</v>
      </c>
      <c r="M156">
        <v>404734</v>
      </c>
      <c r="N156">
        <v>301131</v>
      </c>
      <c r="O156">
        <v>267350</v>
      </c>
      <c r="P156">
        <v>254496</v>
      </c>
      <c r="Q156">
        <v>307385</v>
      </c>
      <c r="R156">
        <v>275913</v>
      </c>
    </row>
    <row r="157" spans="1:18" x14ac:dyDescent="0.3">
      <c r="A157">
        <v>2.2160845560310567</v>
      </c>
      <c r="B157" t="s">
        <v>512</v>
      </c>
      <c r="C157" t="s">
        <v>890</v>
      </c>
      <c r="D157" t="s">
        <v>4692</v>
      </c>
      <c r="E157" t="s">
        <v>701</v>
      </c>
      <c r="F157" t="s">
        <v>891</v>
      </c>
      <c r="G157">
        <v>285486</v>
      </c>
      <c r="H157">
        <v>359320</v>
      </c>
      <c r="I157">
        <v>361634</v>
      </c>
      <c r="J157">
        <v>220967</v>
      </c>
      <c r="K157">
        <v>196767</v>
      </c>
      <c r="L157">
        <v>192444</v>
      </c>
      <c r="M157">
        <v>275161</v>
      </c>
      <c r="N157">
        <v>270017</v>
      </c>
      <c r="O157">
        <v>228606</v>
      </c>
      <c r="P157">
        <v>59232</v>
      </c>
      <c r="Q157">
        <v>105957</v>
      </c>
      <c r="R157">
        <v>130356</v>
      </c>
    </row>
    <row r="158" spans="1:18" x14ac:dyDescent="0.3">
      <c r="A158">
        <v>2.0328926793656392</v>
      </c>
      <c r="B158" t="s">
        <v>512</v>
      </c>
      <c r="C158" t="s">
        <v>712</v>
      </c>
      <c r="D158" t="s">
        <v>4693</v>
      </c>
      <c r="E158" t="s">
        <v>701</v>
      </c>
      <c r="F158" t="s">
        <v>713</v>
      </c>
      <c r="G158">
        <v>57041</v>
      </c>
      <c r="H158">
        <v>114703</v>
      </c>
      <c r="I158">
        <v>97007</v>
      </c>
      <c r="J158">
        <v>55756</v>
      </c>
      <c r="K158">
        <v>84275</v>
      </c>
      <c r="L158">
        <v>155144</v>
      </c>
      <c r="M158">
        <v>62491</v>
      </c>
      <c r="N158">
        <v>90185</v>
      </c>
      <c r="O158">
        <v>52245</v>
      </c>
      <c r="P158">
        <v>49605</v>
      </c>
      <c r="Q158">
        <v>9703</v>
      </c>
      <c r="R158">
        <v>51240</v>
      </c>
    </row>
    <row r="159" spans="1:18" x14ac:dyDescent="0.3">
      <c r="A159">
        <v>1.7608019456688484</v>
      </c>
      <c r="B159" t="s">
        <v>512</v>
      </c>
      <c r="C159" t="s">
        <v>831</v>
      </c>
      <c r="D159" t="s">
        <v>4694</v>
      </c>
      <c r="E159" t="s">
        <v>701</v>
      </c>
      <c r="F159" t="s">
        <v>832</v>
      </c>
      <c r="G159">
        <v>254360</v>
      </c>
      <c r="H159">
        <v>381391</v>
      </c>
      <c r="I159">
        <v>354258</v>
      </c>
      <c r="J159">
        <v>382483</v>
      </c>
      <c r="K159">
        <v>374814</v>
      </c>
      <c r="L159">
        <v>412186</v>
      </c>
      <c r="M159">
        <v>742929</v>
      </c>
      <c r="N159">
        <v>470457</v>
      </c>
      <c r="O159">
        <v>606492</v>
      </c>
      <c r="P159">
        <v>495214</v>
      </c>
      <c r="Q159">
        <v>413397</v>
      </c>
      <c r="R159">
        <v>165548</v>
      </c>
    </row>
    <row r="160" spans="1:18" x14ac:dyDescent="0.3">
      <c r="A160">
        <v>1.4693198973575434</v>
      </c>
      <c r="B160" t="s">
        <v>512</v>
      </c>
      <c r="C160" t="s">
        <v>722</v>
      </c>
      <c r="D160" t="s">
        <v>4695</v>
      </c>
      <c r="E160" t="s">
        <v>701</v>
      </c>
      <c r="F160" t="s">
        <v>723</v>
      </c>
      <c r="G160">
        <v>813074</v>
      </c>
      <c r="H160">
        <v>895330</v>
      </c>
      <c r="I160">
        <v>1017034</v>
      </c>
      <c r="J160">
        <v>934917</v>
      </c>
      <c r="K160">
        <v>747657</v>
      </c>
      <c r="L160">
        <v>1068828</v>
      </c>
      <c r="M160">
        <v>812308</v>
      </c>
      <c r="N160">
        <v>689498</v>
      </c>
      <c r="O160">
        <v>470878</v>
      </c>
      <c r="P160">
        <v>251406</v>
      </c>
      <c r="Q160">
        <v>555090</v>
      </c>
      <c r="R160">
        <v>369528</v>
      </c>
    </row>
    <row r="161" spans="1:18" x14ac:dyDescent="0.3">
      <c r="A161">
        <v>1.1406690585645776</v>
      </c>
      <c r="B161" t="s">
        <v>512</v>
      </c>
      <c r="C161" t="s">
        <v>800</v>
      </c>
      <c r="D161" t="s">
        <v>4696</v>
      </c>
      <c r="E161" t="s">
        <v>701</v>
      </c>
      <c r="F161" t="s">
        <v>801</v>
      </c>
      <c r="G161">
        <v>674859</v>
      </c>
      <c r="H161">
        <v>607702</v>
      </c>
      <c r="I161">
        <v>796593</v>
      </c>
      <c r="J161">
        <v>1251066</v>
      </c>
      <c r="K161">
        <v>1015809</v>
      </c>
      <c r="L161">
        <v>1161812</v>
      </c>
      <c r="M161">
        <v>1372050</v>
      </c>
      <c r="N161">
        <v>1116073</v>
      </c>
      <c r="O161">
        <v>1313604</v>
      </c>
      <c r="P161">
        <v>1078550</v>
      </c>
      <c r="Q161">
        <v>1389563</v>
      </c>
      <c r="R161">
        <v>1341660</v>
      </c>
    </row>
    <row r="162" spans="1:18" x14ac:dyDescent="0.3">
      <c r="A162">
        <v>1.1214725888866952</v>
      </c>
      <c r="B162" t="s">
        <v>512</v>
      </c>
      <c r="C162" t="s">
        <v>749</v>
      </c>
      <c r="D162" t="s">
        <v>4697</v>
      </c>
      <c r="E162" t="s">
        <v>701</v>
      </c>
      <c r="F162" t="s">
        <v>750</v>
      </c>
      <c r="G162">
        <v>221711</v>
      </c>
      <c r="H162">
        <v>278809</v>
      </c>
      <c r="I162">
        <v>380951</v>
      </c>
      <c r="J162">
        <v>272518</v>
      </c>
      <c r="K162">
        <v>217264</v>
      </c>
      <c r="L162">
        <v>285354</v>
      </c>
      <c r="M162">
        <v>225394</v>
      </c>
      <c r="N162">
        <v>248012</v>
      </c>
      <c r="O162">
        <v>133400</v>
      </c>
      <c r="P162">
        <v>164183</v>
      </c>
      <c r="Q162">
        <v>174785</v>
      </c>
      <c r="R162">
        <v>96220</v>
      </c>
    </row>
    <row r="163" spans="1:18" x14ac:dyDescent="0.3">
      <c r="A163">
        <v>0.96366868739451306</v>
      </c>
      <c r="B163" t="s">
        <v>512</v>
      </c>
      <c r="C163" t="s">
        <v>800</v>
      </c>
      <c r="D163" t="s">
        <v>4696</v>
      </c>
      <c r="E163" t="s">
        <v>701</v>
      </c>
      <c r="F163" t="s">
        <v>801</v>
      </c>
      <c r="G163">
        <v>156643</v>
      </c>
      <c r="H163">
        <v>271397</v>
      </c>
      <c r="I163">
        <v>320035</v>
      </c>
      <c r="J163">
        <v>377060</v>
      </c>
      <c r="K163">
        <v>271639</v>
      </c>
      <c r="L163">
        <v>375629</v>
      </c>
      <c r="M163">
        <v>313363</v>
      </c>
      <c r="N163">
        <v>379809</v>
      </c>
      <c r="O163">
        <v>332729</v>
      </c>
      <c r="P163">
        <v>232395</v>
      </c>
      <c r="Q163">
        <v>249519</v>
      </c>
      <c r="R163">
        <v>263667</v>
      </c>
    </row>
    <row r="164" spans="1:18" x14ac:dyDescent="0.3">
      <c r="A164">
        <v>0.94511050842224453</v>
      </c>
      <c r="B164" t="s">
        <v>512</v>
      </c>
      <c r="C164" t="s">
        <v>811</v>
      </c>
      <c r="D164" t="s">
        <v>4698</v>
      </c>
      <c r="E164" t="s">
        <v>701</v>
      </c>
      <c r="F164" t="s">
        <v>812</v>
      </c>
      <c r="G164">
        <v>167061</v>
      </c>
      <c r="H164">
        <v>115327</v>
      </c>
      <c r="I164">
        <v>200369</v>
      </c>
      <c r="J164">
        <v>162624</v>
      </c>
      <c r="K164">
        <v>122510</v>
      </c>
      <c r="L164">
        <v>159592</v>
      </c>
      <c r="M164">
        <v>131710</v>
      </c>
      <c r="N164">
        <v>103205</v>
      </c>
      <c r="O164">
        <v>110109</v>
      </c>
      <c r="P164">
        <v>128412</v>
      </c>
      <c r="Q164">
        <v>115581</v>
      </c>
      <c r="R164">
        <v>75484</v>
      </c>
    </row>
    <row r="165" spans="1:18" x14ac:dyDescent="0.3">
      <c r="A165">
        <v>0.94145041121002315</v>
      </c>
      <c r="B165" t="s">
        <v>512</v>
      </c>
      <c r="C165" t="s">
        <v>821</v>
      </c>
      <c r="D165" t="s">
        <v>4699</v>
      </c>
      <c r="E165" t="s">
        <v>701</v>
      </c>
      <c r="F165" t="s">
        <v>822</v>
      </c>
      <c r="G165">
        <v>156295</v>
      </c>
      <c r="H165">
        <v>158521</v>
      </c>
      <c r="I165">
        <v>282429</v>
      </c>
      <c r="J165">
        <v>290275</v>
      </c>
      <c r="K165">
        <v>158001</v>
      </c>
      <c r="L165">
        <v>195863</v>
      </c>
      <c r="M165">
        <v>474043</v>
      </c>
      <c r="N165">
        <v>267943</v>
      </c>
      <c r="O165">
        <v>334360</v>
      </c>
      <c r="P165">
        <v>285323</v>
      </c>
      <c r="Q165">
        <v>350964</v>
      </c>
      <c r="R165">
        <v>431834</v>
      </c>
    </row>
    <row r="166" spans="1:18" x14ac:dyDescent="0.3">
      <c r="A166">
        <v>0.93781842766017776</v>
      </c>
      <c r="B166" t="s">
        <v>512</v>
      </c>
      <c r="C166" t="s">
        <v>831</v>
      </c>
      <c r="D166" t="s">
        <v>4694</v>
      </c>
      <c r="E166" t="s">
        <v>701</v>
      </c>
      <c r="F166" t="s">
        <v>832</v>
      </c>
      <c r="G166">
        <v>356152</v>
      </c>
      <c r="H166">
        <v>449551</v>
      </c>
      <c r="I166">
        <v>553499</v>
      </c>
      <c r="J166">
        <v>585909</v>
      </c>
      <c r="K166">
        <v>465292</v>
      </c>
      <c r="L166">
        <v>583424</v>
      </c>
      <c r="M166">
        <v>705767</v>
      </c>
      <c r="N166">
        <v>672007</v>
      </c>
      <c r="O166">
        <v>570869</v>
      </c>
      <c r="P166">
        <v>523841</v>
      </c>
      <c r="Q166">
        <v>548283</v>
      </c>
      <c r="R166">
        <v>606219</v>
      </c>
    </row>
    <row r="167" spans="1:18" x14ac:dyDescent="0.3">
      <c r="A167">
        <v>0.93031178050839358</v>
      </c>
      <c r="B167" t="s">
        <v>512</v>
      </c>
      <c r="C167" t="s">
        <v>764</v>
      </c>
      <c r="D167" t="s">
        <v>4700</v>
      </c>
      <c r="E167" t="s">
        <v>701</v>
      </c>
      <c r="F167" t="s">
        <v>765</v>
      </c>
      <c r="G167">
        <v>15067</v>
      </c>
      <c r="H167">
        <v>23004</v>
      </c>
      <c r="I167">
        <v>39321</v>
      </c>
      <c r="J167">
        <v>46099</v>
      </c>
      <c r="K167">
        <v>92474</v>
      </c>
      <c r="L167">
        <v>99451</v>
      </c>
      <c r="M167">
        <v>132561</v>
      </c>
      <c r="N167">
        <v>47660</v>
      </c>
      <c r="O167">
        <v>56798</v>
      </c>
      <c r="P167">
        <v>52413</v>
      </c>
      <c r="Q167">
        <v>111790</v>
      </c>
      <c r="R167">
        <v>58464</v>
      </c>
    </row>
    <row r="168" spans="1:18" x14ac:dyDescent="0.3">
      <c r="A168">
        <v>0.79295507000262599</v>
      </c>
      <c r="B168" t="s">
        <v>512</v>
      </c>
      <c r="C168" t="s">
        <v>782</v>
      </c>
      <c r="D168" t="s">
        <v>4701</v>
      </c>
      <c r="E168" t="s">
        <v>701</v>
      </c>
      <c r="F168" t="s">
        <v>783</v>
      </c>
      <c r="G168">
        <v>329480</v>
      </c>
      <c r="H168">
        <v>326702</v>
      </c>
      <c r="I168">
        <v>378227</v>
      </c>
      <c r="J168">
        <v>282855</v>
      </c>
      <c r="K168">
        <v>266043</v>
      </c>
      <c r="L168">
        <v>292451</v>
      </c>
      <c r="M168">
        <v>220529</v>
      </c>
      <c r="N168">
        <v>219879</v>
      </c>
      <c r="O168">
        <v>84126</v>
      </c>
      <c r="P168">
        <v>91767</v>
      </c>
      <c r="Q168">
        <v>257162</v>
      </c>
      <c r="R168">
        <v>183380</v>
      </c>
    </row>
    <row r="169" spans="1:18" x14ac:dyDescent="0.3">
      <c r="A169">
        <v>0.69224972174430188</v>
      </c>
      <c r="B169" t="s">
        <v>512</v>
      </c>
      <c r="C169" t="s">
        <v>845</v>
      </c>
      <c r="D169" t="s">
        <v>4702</v>
      </c>
      <c r="E169" t="s">
        <v>701</v>
      </c>
      <c r="F169" t="s">
        <v>846</v>
      </c>
      <c r="G169">
        <v>807057</v>
      </c>
      <c r="H169">
        <v>745519</v>
      </c>
      <c r="I169">
        <v>968698</v>
      </c>
      <c r="J169">
        <v>1015605</v>
      </c>
      <c r="K169">
        <v>722101</v>
      </c>
      <c r="L169">
        <v>826177</v>
      </c>
      <c r="M169">
        <v>1622794</v>
      </c>
      <c r="N169">
        <v>1049866</v>
      </c>
      <c r="O169">
        <v>1033379</v>
      </c>
      <c r="P169">
        <v>880785</v>
      </c>
      <c r="Q169">
        <v>1298379</v>
      </c>
      <c r="R169">
        <v>1302068</v>
      </c>
    </row>
    <row r="170" spans="1:18" x14ac:dyDescent="0.3">
      <c r="A170">
        <v>0.56128355828028087</v>
      </c>
      <c r="B170" t="s">
        <v>512</v>
      </c>
      <c r="C170" t="s">
        <v>845</v>
      </c>
      <c r="D170" t="s">
        <v>4702</v>
      </c>
      <c r="E170" t="s">
        <v>701</v>
      </c>
      <c r="F170" t="s">
        <v>846</v>
      </c>
      <c r="G170">
        <v>51336</v>
      </c>
      <c r="H170">
        <v>63417</v>
      </c>
      <c r="I170">
        <v>87382</v>
      </c>
      <c r="J170">
        <v>165682</v>
      </c>
      <c r="K170">
        <v>77754</v>
      </c>
      <c r="L170">
        <v>104642</v>
      </c>
      <c r="M170">
        <v>189192</v>
      </c>
      <c r="N170">
        <v>84781</v>
      </c>
      <c r="O170">
        <v>119621</v>
      </c>
      <c r="P170">
        <v>101080</v>
      </c>
      <c r="Q170">
        <v>109177</v>
      </c>
      <c r="R170">
        <v>142520</v>
      </c>
    </row>
    <row r="171" spans="1:18" x14ac:dyDescent="0.3">
      <c r="A171">
        <v>0.55917484588187061</v>
      </c>
      <c r="B171" t="s">
        <v>512</v>
      </c>
      <c r="C171" t="s">
        <v>851</v>
      </c>
      <c r="D171" t="s">
        <v>4703</v>
      </c>
      <c r="E171" t="s">
        <v>701</v>
      </c>
      <c r="F171" t="s">
        <v>852</v>
      </c>
      <c r="G171">
        <v>260932</v>
      </c>
      <c r="H171">
        <v>325270</v>
      </c>
      <c r="I171">
        <v>310580</v>
      </c>
      <c r="J171">
        <v>363821</v>
      </c>
      <c r="K171">
        <v>307346</v>
      </c>
      <c r="L171">
        <v>321109</v>
      </c>
      <c r="M171">
        <v>362646</v>
      </c>
      <c r="N171">
        <v>318016</v>
      </c>
      <c r="O171">
        <v>373135</v>
      </c>
      <c r="P171">
        <v>249198</v>
      </c>
      <c r="Q171">
        <v>249931</v>
      </c>
      <c r="R171">
        <v>293398</v>
      </c>
    </row>
    <row r="172" spans="1:18" x14ac:dyDescent="0.3">
      <c r="A172">
        <v>0.25188341093807953</v>
      </c>
      <c r="B172" t="s">
        <v>512</v>
      </c>
      <c r="C172" t="s">
        <v>722</v>
      </c>
      <c r="D172" t="s">
        <v>4695</v>
      </c>
      <c r="E172" t="s">
        <v>701</v>
      </c>
      <c r="F172" t="s">
        <v>723</v>
      </c>
      <c r="G172">
        <v>89345</v>
      </c>
      <c r="H172">
        <v>388918</v>
      </c>
      <c r="I172">
        <v>335319</v>
      </c>
      <c r="J172">
        <v>111745</v>
      </c>
      <c r="K172">
        <v>89973</v>
      </c>
      <c r="L172">
        <v>31473</v>
      </c>
      <c r="M172">
        <v>24259</v>
      </c>
      <c r="N172">
        <v>51512</v>
      </c>
      <c r="O172">
        <v>0</v>
      </c>
      <c r="P172">
        <v>0</v>
      </c>
      <c r="Q172">
        <v>63503</v>
      </c>
      <c r="R172">
        <v>0</v>
      </c>
    </row>
    <row r="173" spans="1:18" x14ac:dyDescent="0.3">
      <c r="A173">
        <v>0.111834969091613</v>
      </c>
      <c r="B173" t="s">
        <v>512</v>
      </c>
      <c r="C173" t="s">
        <v>851</v>
      </c>
      <c r="D173" t="s">
        <v>4703</v>
      </c>
      <c r="E173" t="s">
        <v>701</v>
      </c>
      <c r="F173" t="s">
        <v>852</v>
      </c>
      <c r="G173">
        <v>217001</v>
      </c>
      <c r="H173">
        <v>152083</v>
      </c>
      <c r="I173">
        <v>201517</v>
      </c>
      <c r="J173">
        <v>193858</v>
      </c>
      <c r="K173">
        <v>225203</v>
      </c>
      <c r="L173">
        <v>176372</v>
      </c>
      <c r="M173">
        <v>253988</v>
      </c>
      <c r="N173">
        <v>265651</v>
      </c>
      <c r="O173">
        <v>256697</v>
      </c>
      <c r="P173">
        <v>177808</v>
      </c>
      <c r="Q173">
        <v>206384</v>
      </c>
      <c r="R173">
        <v>204938</v>
      </c>
    </row>
    <row r="174" spans="1:18" x14ac:dyDescent="0.3">
      <c r="A174">
        <v>0.10938828206140723</v>
      </c>
      <c r="B174" t="s">
        <v>512</v>
      </c>
      <c r="C174" t="s">
        <v>885</v>
      </c>
      <c r="D174" t="s">
        <v>4704</v>
      </c>
      <c r="E174" t="s">
        <v>701</v>
      </c>
      <c r="F174" t="s">
        <v>886</v>
      </c>
      <c r="G174">
        <v>8028</v>
      </c>
      <c r="H174">
        <v>15212</v>
      </c>
      <c r="I174">
        <v>65282</v>
      </c>
      <c r="J174">
        <v>45980</v>
      </c>
      <c r="K174">
        <v>14765</v>
      </c>
      <c r="L174">
        <v>16338</v>
      </c>
      <c r="M174">
        <v>73260</v>
      </c>
      <c r="N174">
        <v>25743</v>
      </c>
      <c r="O174">
        <v>19232</v>
      </c>
      <c r="P174">
        <v>19138</v>
      </c>
      <c r="Q174">
        <v>51413</v>
      </c>
      <c r="R174">
        <v>104478</v>
      </c>
    </row>
    <row r="175" spans="1:18" x14ac:dyDescent="0.3">
      <c r="A175">
        <v>0.80470805162541625</v>
      </c>
      <c r="B175" t="s">
        <v>532</v>
      </c>
      <c r="C175" t="s">
        <v>1080</v>
      </c>
      <c r="D175" t="s">
        <v>4705</v>
      </c>
      <c r="E175" t="s">
        <v>1010</v>
      </c>
      <c r="F175" t="s">
        <v>1075</v>
      </c>
      <c r="G175">
        <v>6956882</v>
      </c>
      <c r="H175">
        <v>8740977</v>
      </c>
      <c r="I175">
        <v>9124651</v>
      </c>
      <c r="J175">
        <v>6572899</v>
      </c>
      <c r="K175">
        <v>7580227</v>
      </c>
      <c r="L175">
        <v>7074850</v>
      </c>
      <c r="M175">
        <v>5716850</v>
      </c>
      <c r="N175">
        <v>6463750</v>
      </c>
      <c r="O175">
        <v>5082532</v>
      </c>
      <c r="P175">
        <v>5129404</v>
      </c>
      <c r="Q175">
        <v>5791087</v>
      </c>
      <c r="R175">
        <v>5239150</v>
      </c>
    </row>
    <row r="176" spans="1:18" x14ac:dyDescent="0.3">
      <c r="A176">
        <v>0.6352216171055336</v>
      </c>
      <c r="B176" t="s">
        <v>532</v>
      </c>
      <c r="C176" t="s">
        <v>1009</v>
      </c>
      <c r="D176" t="s">
        <v>4706</v>
      </c>
      <c r="E176" t="s">
        <v>1010</v>
      </c>
      <c r="F176" t="s">
        <v>1003</v>
      </c>
      <c r="G176">
        <v>5616282</v>
      </c>
      <c r="H176">
        <v>6594567</v>
      </c>
      <c r="I176">
        <v>6923710</v>
      </c>
      <c r="J176">
        <v>6881561</v>
      </c>
      <c r="K176">
        <v>6780413</v>
      </c>
      <c r="L176">
        <v>6977794</v>
      </c>
      <c r="M176">
        <v>6142827</v>
      </c>
      <c r="N176">
        <v>6654797</v>
      </c>
      <c r="O176">
        <v>5560078</v>
      </c>
      <c r="P176">
        <v>5793030</v>
      </c>
      <c r="Q176">
        <v>6902134</v>
      </c>
      <c r="R176">
        <v>5971410</v>
      </c>
    </row>
    <row r="177" spans="1:18" x14ac:dyDescent="0.3">
      <c r="A177">
        <v>0.11656547432005264</v>
      </c>
      <c r="B177" t="s">
        <v>532</v>
      </c>
      <c r="C177" t="s">
        <v>1115</v>
      </c>
      <c r="D177" t="s">
        <v>4707</v>
      </c>
      <c r="E177" t="s">
        <v>1010</v>
      </c>
      <c r="F177" t="s">
        <v>1105</v>
      </c>
      <c r="G177">
        <v>152354376</v>
      </c>
      <c r="H177">
        <v>192527488</v>
      </c>
      <c r="I177">
        <v>210938081</v>
      </c>
      <c r="J177">
        <v>155318135</v>
      </c>
      <c r="K177">
        <v>177205594</v>
      </c>
      <c r="L177">
        <v>170770285</v>
      </c>
      <c r="M177">
        <v>207408749</v>
      </c>
      <c r="N177">
        <v>218417882</v>
      </c>
      <c r="O177">
        <v>182840181</v>
      </c>
      <c r="P177">
        <v>168674846</v>
      </c>
      <c r="Q177">
        <v>187169246</v>
      </c>
      <c r="R177">
        <v>172135040</v>
      </c>
    </row>
    <row r="178" spans="1:18" x14ac:dyDescent="0.3">
      <c r="A178" s="13">
        <v>5.47439848309648</v>
      </c>
      <c r="B178" s="13" t="s">
        <v>512</v>
      </c>
      <c r="C178" s="13" t="s">
        <v>1941</v>
      </c>
      <c r="D178" t="s">
        <v>4708</v>
      </c>
      <c r="E178" s="13" t="s">
        <v>773</v>
      </c>
      <c r="F178" s="13" t="s">
        <v>1942</v>
      </c>
      <c r="G178" s="13">
        <v>401051</v>
      </c>
      <c r="H178" s="13">
        <v>407260</v>
      </c>
      <c r="I178" s="13">
        <v>297825</v>
      </c>
      <c r="J178" s="13">
        <v>353012</v>
      </c>
      <c r="K178" s="13">
        <v>423122</v>
      </c>
      <c r="L178" s="13">
        <v>336569</v>
      </c>
      <c r="M178" s="13">
        <v>496922</v>
      </c>
      <c r="N178" s="13">
        <v>579764</v>
      </c>
      <c r="O178" s="13">
        <v>426035</v>
      </c>
      <c r="P178" s="13">
        <v>539812</v>
      </c>
      <c r="Q178" s="13">
        <v>593511</v>
      </c>
      <c r="R178" s="13">
        <v>660460</v>
      </c>
    </row>
    <row r="179" spans="1:18" x14ac:dyDescent="0.3">
      <c r="A179" s="13">
        <v>5.3351351756988761</v>
      </c>
      <c r="B179" s="13" t="s">
        <v>512</v>
      </c>
      <c r="C179" s="13" t="s">
        <v>771</v>
      </c>
      <c r="D179" t="s">
        <v>4709</v>
      </c>
      <c r="E179" s="13" t="s">
        <v>773</v>
      </c>
      <c r="F179" s="13" t="s">
        <v>772</v>
      </c>
      <c r="G179" s="13">
        <v>77018</v>
      </c>
      <c r="H179" s="13">
        <v>67944</v>
      </c>
      <c r="I179" s="13">
        <v>58714</v>
      </c>
      <c r="J179" s="13">
        <v>56878</v>
      </c>
      <c r="K179" s="13">
        <v>31633</v>
      </c>
      <c r="L179" s="13">
        <v>38957</v>
      </c>
      <c r="M179" s="13">
        <v>36686</v>
      </c>
      <c r="N179" s="13">
        <v>26659</v>
      </c>
      <c r="O179" s="13">
        <v>14164</v>
      </c>
      <c r="P179" s="13">
        <v>7334</v>
      </c>
      <c r="Q179" s="13">
        <v>18600</v>
      </c>
      <c r="R179" s="13">
        <v>21811</v>
      </c>
    </row>
    <row r="180" spans="1:18" x14ac:dyDescent="0.3">
      <c r="A180" s="13">
        <v>5.0674342185968175</v>
      </c>
      <c r="B180" s="13" t="s">
        <v>512</v>
      </c>
      <c r="C180" s="13" t="s">
        <v>934</v>
      </c>
      <c r="D180" t="s">
        <v>4710</v>
      </c>
      <c r="E180" s="13" t="s">
        <v>773</v>
      </c>
      <c r="F180" s="13" t="s">
        <v>935</v>
      </c>
      <c r="G180" s="13">
        <v>15552</v>
      </c>
      <c r="H180" s="13">
        <v>58231</v>
      </c>
      <c r="I180" s="13">
        <v>49769</v>
      </c>
      <c r="J180" s="13">
        <v>20038</v>
      </c>
      <c r="K180" s="13">
        <v>0</v>
      </c>
      <c r="L180" s="13">
        <v>20497</v>
      </c>
      <c r="M180" s="13">
        <v>4585</v>
      </c>
      <c r="N180" s="13">
        <v>4874</v>
      </c>
      <c r="O180" s="13">
        <v>10943</v>
      </c>
      <c r="P180" s="13">
        <v>0</v>
      </c>
      <c r="Q180" s="13">
        <v>19528</v>
      </c>
      <c r="R180" s="13">
        <v>54342</v>
      </c>
    </row>
    <row r="181" spans="1:18" x14ac:dyDescent="0.3">
      <c r="A181">
        <v>4.8555554360650106</v>
      </c>
      <c r="B181" t="s">
        <v>512</v>
      </c>
      <c r="C181" t="s">
        <v>934</v>
      </c>
      <c r="D181" t="s">
        <v>4710</v>
      </c>
      <c r="E181" t="s">
        <v>773</v>
      </c>
      <c r="F181" t="s">
        <v>935</v>
      </c>
      <c r="G181">
        <v>486223</v>
      </c>
      <c r="H181">
        <v>1060832</v>
      </c>
      <c r="I181">
        <v>653366</v>
      </c>
      <c r="J181">
        <v>371793</v>
      </c>
      <c r="K181">
        <v>186175</v>
      </c>
      <c r="L181">
        <v>312484</v>
      </c>
      <c r="M181">
        <v>306385</v>
      </c>
      <c r="N181">
        <v>199928</v>
      </c>
      <c r="O181">
        <v>253531</v>
      </c>
      <c r="P181">
        <v>118189</v>
      </c>
      <c r="Q181">
        <v>369375</v>
      </c>
      <c r="R181">
        <v>544563</v>
      </c>
    </row>
    <row r="182" spans="1:18" x14ac:dyDescent="0.3">
      <c r="A182">
        <v>4.4199964600918102</v>
      </c>
      <c r="B182" t="s">
        <v>512</v>
      </c>
      <c r="C182" t="s">
        <v>1719</v>
      </c>
      <c r="D182" t="s">
        <v>4711</v>
      </c>
      <c r="E182" t="s">
        <v>773</v>
      </c>
      <c r="F182" t="s">
        <v>1720</v>
      </c>
      <c r="G182">
        <v>1200190</v>
      </c>
      <c r="H182">
        <v>1648562</v>
      </c>
      <c r="I182">
        <v>1527715</v>
      </c>
      <c r="J182">
        <v>1481711</v>
      </c>
      <c r="K182">
        <v>1585178</v>
      </c>
      <c r="L182">
        <v>1124916</v>
      </c>
      <c r="M182">
        <v>5181255</v>
      </c>
      <c r="N182">
        <v>5945557</v>
      </c>
      <c r="O182">
        <v>5124913</v>
      </c>
      <c r="P182">
        <v>6495747</v>
      </c>
      <c r="Q182">
        <v>7410714</v>
      </c>
      <c r="R182">
        <v>6152115</v>
      </c>
    </row>
    <row r="183" spans="1:18" x14ac:dyDescent="0.3">
      <c r="A183">
        <v>4.0996744890752979</v>
      </c>
      <c r="B183" t="s">
        <v>512</v>
      </c>
      <c r="C183" t="s">
        <v>1265</v>
      </c>
      <c r="D183" t="s">
        <v>4712</v>
      </c>
      <c r="E183" t="s">
        <v>773</v>
      </c>
      <c r="F183" t="s">
        <v>1266</v>
      </c>
      <c r="G183">
        <v>1321314</v>
      </c>
      <c r="H183">
        <v>1453647</v>
      </c>
      <c r="I183">
        <v>1530979</v>
      </c>
      <c r="J183">
        <v>1078597</v>
      </c>
      <c r="K183">
        <v>1279474</v>
      </c>
      <c r="L183">
        <v>1099569</v>
      </c>
      <c r="M183">
        <v>1118177</v>
      </c>
      <c r="N183">
        <v>1402370</v>
      </c>
      <c r="O183">
        <v>1066209</v>
      </c>
      <c r="P183">
        <v>835037</v>
      </c>
      <c r="Q183">
        <v>1112059</v>
      </c>
      <c r="R183">
        <v>1035943</v>
      </c>
    </row>
    <row r="184" spans="1:18" x14ac:dyDescent="0.3">
      <c r="A184">
        <v>4.0955126629907692</v>
      </c>
      <c r="B184" t="s">
        <v>512</v>
      </c>
      <c r="C184" t="s">
        <v>1155</v>
      </c>
      <c r="D184" t="s">
        <v>4713</v>
      </c>
      <c r="E184" t="s">
        <v>773</v>
      </c>
      <c r="F184" t="s">
        <v>1156</v>
      </c>
      <c r="G184">
        <v>95372</v>
      </c>
      <c r="H184">
        <v>83536</v>
      </c>
      <c r="I184">
        <v>16857</v>
      </c>
      <c r="J184">
        <v>60151</v>
      </c>
      <c r="K184">
        <v>180469</v>
      </c>
      <c r="L184">
        <v>119577</v>
      </c>
      <c r="M184">
        <v>122863</v>
      </c>
      <c r="N184">
        <v>129375</v>
      </c>
      <c r="O184">
        <v>113531</v>
      </c>
      <c r="P184">
        <v>173534</v>
      </c>
      <c r="Q184">
        <v>194232</v>
      </c>
      <c r="R184">
        <v>240479</v>
      </c>
    </row>
    <row r="185" spans="1:18" x14ac:dyDescent="0.3">
      <c r="A185">
        <v>3.6856829064384362</v>
      </c>
      <c r="B185" t="s">
        <v>512</v>
      </c>
      <c r="C185" t="s">
        <v>929</v>
      </c>
      <c r="D185" t="s">
        <v>4714</v>
      </c>
      <c r="E185" t="s">
        <v>773</v>
      </c>
      <c r="F185" t="s">
        <v>930</v>
      </c>
      <c r="G185">
        <v>61435</v>
      </c>
      <c r="H185">
        <v>140276</v>
      </c>
      <c r="I185">
        <v>162059</v>
      </c>
      <c r="J185">
        <v>98858</v>
      </c>
      <c r="K185">
        <v>74332</v>
      </c>
      <c r="L185">
        <v>111415</v>
      </c>
      <c r="M185">
        <v>119436</v>
      </c>
      <c r="N185">
        <v>160155</v>
      </c>
      <c r="O185">
        <v>173302</v>
      </c>
      <c r="P185">
        <v>130173</v>
      </c>
      <c r="Q185">
        <v>175868</v>
      </c>
      <c r="R185">
        <v>102565</v>
      </c>
    </row>
    <row r="186" spans="1:18" x14ac:dyDescent="0.3">
      <c r="A186">
        <v>3.2902514081154139</v>
      </c>
      <c r="B186" t="s">
        <v>512</v>
      </c>
      <c r="C186" t="s">
        <v>985</v>
      </c>
      <c r="D186" t="s">
        <v>4715</v>
      </c>
      <c r="E186" t="s">
        <v>773</v>
      </c>
      <c r="F186" t="s">
        <v>986</v>
      </c>
      <c r="G186">
        <v>451805</v>
      </c>
      <c r="H186">
        <v>494761</v>
      </c>
      <c r="I186">
        <v>564962</v>
      </c>
      <c r="J186">
        <v>548744</v>
      </c>
      <c r="K186">
        <v>413420</v>
      </c>
      <c r="L186">
        <v>468138</v>
      </c>
      <c r="M186">
        <v>516157</v>
      </c>
      <c r="N186">
        <v>468127</v>
      </c>
      <c r="O186">
        <v>430871</v>
      </c>
      <c r="P186">
        <v>424093</v>
      </c>
      <c r="Q186">
        <v>530867</v>
      </c>
      <c r="R186">
        <v>559603</v>
      </c>
    </row>
    <row r="187" spans="1:18" x14ac:dyDescent="0.3">
      <c r="A187">
        <v>3.287944100872799</v>
      </c>
      <c r="B187" t="s">
        <v>512</v>
      </c>
      <c r="C187" t="s">
        <v>857</v>
      </c>
      <c r="D187" t="s">
        <v>4716</v>
      </c>
      <c r="E187" t="s">
        <v>773</v>
      </c>
      <c r="F187" t="s">
        <v>858</v>
      </c>
      <c r="G187">
        <v>41260</v>
      </c>
      <c r="H187">
        <v>57282</v>
      </c>
      <c r="I187">
        <v>40530</v>
      </c>
      <c r="J187">
        <v>36277</v>
      </c>
      <c r="K187">
        <v>5850</v>
      </c>
      <c r="L187">
        <v>6761</v>
      </c>
      <c r="M187">
        <v>22623</v>
      </c>
      <c r="N187">
        <v>18242</v>
      </c>
      <c r="O187">
        <v>30312</v>
      </c>
      <c r="P187">
        <v>4741</v>
      </c>
      <c r="Q187">
        <v>18486</v>
      </c>
      <c r="R187">
        <v>75923</v>
      </c>
    </row>
    <row r="188" spans="1:18" x14ac:dyDescent="0.3">
      <c r="A188">
        <v>3.1537598518732253</v>
      </c>
      <c r="B188" t="s">
        <v>512</v>
      </c>
      <c r="C188" t="s">
        <v>1120</v>
      </c>
      <c r="D188" t="s">
        <v>4717</v>
      </c>
      <c r="E188" t="s">
        <v>773</v>
      </c>
      <c r="F188" t="s">
        <v>1121</v>
      </c>
      <c r="G188">
        <v>340225</v>
      </c>
      <c r="H188">
        <v>357555</v>
      </c>
      <c r="I188">
        <v>397749</v>
      </c>
      <c r="J188">
        <v>390811</v>
      </c>
      <c r="K188">
        <v>420681</v>
      </c>
      <c r="L188">
        <v>381297</v>
      </c>
      <c r="M188">
        <v>421893</v>
      </c>
      <c r="N188">
        <v>364514</v>
      </c>
      <c r="O188">
        <v>301770</v>
      </c>
      <c r="P188">
        <v>353338</v>
      </c>
      <c r="Q188">
        <v>389572</v>
      </c>
      <c r="R188">
        <v>417743</v>
      </c>
    </row>
    <row r="189" spans="1:18" x14ac:dyDescent="0.3">
      <c r="A189">
        <v>3.1252120442511067</v>
      </c>
      <c r="B189" t="s">
        <v>512</v>
      </c>
      <c r="C189" t="s">
        <v>934</v>
      </c>
      <c r="D189" t="s">
        <v>4710</v>
      </c>
      <c r="E189" t="s">
        <v>773</v>
      </c>
      <c r="F189" t="s">
        <v>935</v>
      </c>
      <c r="G189">
        <v>114039</v>
      </c>
      <c r="H189">
        <v>256950</v>
      </c>
      <c r="I189">
        <v>108860</v>
      </c>
      <c r="J189">
        <v>61673</v>
      </c>
      <c r="K189">
        <v>11253</v>
      </c>
      <c r="L189">
        <v>31828</v>
      </c>
      <c r="M189">
        <v>66919</v>
      </c>
      <c r="N189">
        <v>52219</v>
      </c>
      <c r="O189">
        <v>53806</v>
      </c>
      <c r="P189">
        <v>17725</v>
      </c>
      <c r="Q189">
        <v>110208</v>
      </c>
      <c r="R189">
        <v>187693</v>
      </c>
    </row>
    <row r="190" spans="1:18" x14ac:dyDescent="0.3">
      <c r="A190">
        <v>2.023707800222394</v>
      </c>
      <c r="B190" t="s">
        <v>512</v>
      </c>
      <c r="C190" t="s">
        <v>1324</v>
      </c>
      <c r="D190" t="s">
        <v>4718</v>
      </c>
      <c r="E190" t="s">
        <v>773</v>
      </c>
      <c r="F190" t="s">
        <v>1325</v>
      </c>
      <c r="G190">
        <v>328418</v>
      </c>
      <c r="H190">
        <v>457856</v>
      </c>
      <c r="I190">
        <v>543243</v>
      </c>
      <c r="J190">
        <v>455749</v>
      </c>
      <c r="K190">
        <v>206207</v>
      </c>
      <c r="L190">
        <v>434686</v>
      </c>
      <c r="M190">
        <v>396335</v>
      </c>
      <c r="N190">
        <v>384177</v>
      </c>
      <c r="O190">
        <v>467717</v>
      </c>
      <c r="P190">
        <v>194937</v>
      </c>
      <c r="Q190">
        <v>147031</v>
      </c>
      <c r="R190">
        <v>307523</v>
      </c>
    </row>
    <row r="191" spans="1:18" x14ac:dyDescent="0.3">
      <c r="A191">
        <v>1.4662196794159033</v>
      </c>
      <c r="B191" t="s">
        <v>512</v>
      </c>
      <c r="C191" t="s">
        <v>2114</v>
      </c>
      <c r="D191" t="s">
        <v>4719</v>
      </c>
      <c r="E191" t="s">
        <v>773</v>
      </c>
      <c r="F191" t="s">
        <v>2115</v>
      </c>
      <c r="G191">
        <v>1049289</v>
      </c>
      <c r="H191">
        <v>1035135</v>
      </c>
      <c r="I191">
        <v>897339</v>
      </c>
      <c r="J191">
        <v>1252290</v>
      </c>
      <c r="K191">
        <v>1210440</v>
      </c>
      <c r="L191">
        <v>1180088</v>
      </c>
      <c r="M191">
        <v>1699286</v>
      </c>
      <c r="N191">
        <v>1634236</v>
      </c>
      <c r="O191">
        <v>1638056</v>
      </c>
      <c r="P191">
        <v>1855839</v>
      </c>
      <c r="Q191">
        <v>2392437</v>
      </c>
      <c r="R191">
        <v>1753406</v>
      </c>
    </row>
    <row r="192" spans="1:18" x14ac:dyDescent="0.3">
      <c r="A192">
        <v>1.345965570488183</v>
      </c>
      <c r="B192" t="s">
        <v>512</v>
      </c>
      <c r="C192" t="s">
        <v>869</v>
      </c>
      <c r="D192" t="s">
        <v>4720</v>
      </c>
      <c r="E192" t="s">
        <v>773</v>
      </c>
      <c r="F192" t="s">
        <v>870</v>
      </c>
      <c r="G192">
        <v>52445</v>
      </c>
      <c r="H192">
        <v>73260</v>
      </c>
      <c r="I192">
        <v>58718</v>
      </c>
      <c r="J192">
        <v>51174</v>
      </c>
      <c r="K192">
        <v>25697</v>
      </c>
      <c r="L192">
        <v>53146</v>
      </c>
      <c r="M192">
        <v>48548</v>
      </c>
      <c r="N192">
        <v>48474</v>
      </c>
      <c r="O192">
        <v>23547</v>
      </c>
      <c r="P192">
        <v>41679</v>
      </c>
      <c r="Q192">
        <v>17452</v>
      </c>
      <c r="R192">
        <v>13840</v>
      </c>
    </row>
    <row r="193" spans="1:18" x14ac:dyDescent="0.3">
      <c r="A193">
        <v>1.1474700470564654</v>
      </c>
      <c r="B193" t="s">
        <v>512</v>
      </c>
      <c r="C193" t="s">
        <v>1910</v>
      </c>
      <c r="D193" t="s">
        <v>4721</v>
      </c>
      <c r="E193" t="s">
        <v>773</v>
      </c>
      <c r="F193" t="s">
        <v>1911</v>
      </c>
      <c r="G193">
        <v>409505</v>
      </c>
      <c r="H193">
        <v>488254</v>
      </c>
      <c r="I193">
        <v>468222</v>
      </c>
      <c r="J193">
        <v>403808</v>
      </c>
      <c r="K193">
        <v>443290</v>
      </c>
      <c r="L193">
        <v>405118</v>
      </c>
      <c r="M193">
        <v>702736</v>
      </c>
      <c r="N193">
        <v>757657</v>
      </c>
      <c r="O193">
        <v>596329</v>
      </c>
      <c r="P193">
        <v>817595</v>
      </c>
      <c r="Q193">
        <v>651111</v>
      </c>
      <c r="R193">
        <v>657623</v>
      </c>
    </row>
    <row r="194" spans="1:18" x14ac:dyDescent="0.3">
      <c r="A194">
        <v>1.002055751658514</v>
      </c>
      <c r="B194" t="s">
        <v>512</v>
      </c>
      <c r="C194" t="s">
        <v>2490</v>
      </c>
      <c r="D194" t="s">
        <v>4722</v>
      </c>
      <c r="E194" t="s">
        <v>773</v>
      </c>
      <c r="F194" t="s">
        <v>2491</v>
      </c>
      <c r="G194">
        <v>180786</v>
      </c>
      <c r="H194">
        <v>197756</v>
      </c>
      <c r="I194">
        <v>140577</v>
      </c>
      <c r="J194">
        <v>136568</v>
      </c>
      <c r="K194">
        <v>113990</v>
      </c>
      <c r="L194">
        <v>160695</v>
      </c>
      <c r="M194">
        <v>132783</v>
      </c>
      <c r="N194">
        <v>122634</v>
      </c>
      <c r="O194">
        <v>121983</v>
      </c>
      <c r="P194">
        <v>93385</v>
      </c>
      <c r="Q194">
        <v>79148</v>
      </c>
      <c r="R194">
        <v>146738</v>
      </c>
    </row>
    <row r="195" spans="1:18" x14ac:dyDescent="0.3">
      <c r="A195">
        <v>0.51456081796501973</v>
      </c>
      <c r="B195" t="s">
        <v>512</v>
      </c>
      <c r="C195" t="s">
        <v>1120</v>
      </c>
      <c r="D195" t="s">
        <v>4717</v>
      </c>
      <c r="E195" t="s">
        <v>773</v>
      </c>
      <c r="F195" t="s">
        <v>1121</v>
      </c>
      <c r="G195">
        <v>2345806</v>
      </c>
      <c r="H195">
        <v>2482351</v>
      </c>
      <c r="I195">
        <v>2718238</v>
      </c>
      <c r="J195">
        <v>1833752</v>
      </c>
      <c r="K195">
        <v>2370117</v>
      </c>
      <c r="L195">
        <v>1908929</v>
      </c>
      <c r="M195">
        <v>1799969</v>
      </c>
      <c r="N195">
        <v>2462291</v>
      </c>
      <c r="O195">
        <v>1785022</v>
      </c>
      <c r="P195">
        <v>1640943</v>
      </c>
      <c r="Q195">
        <v>1773887</v>
      </c>
      <c r="R195">
        <v>1663157</v>
      </c>
    </row>
    <row r="196" spans="1:18" x14ac:dyDescent="0.3">
      <c r="A196">
        <v>0.45261493672186409</v>
      </c>
      <c r="B196" t="s">
        <v>512</v>
      </c>
      <c r="C196" t="s">
        <v>895</v>
      </c>
      <c r="D196" t="s">
        <v>4723</v>
      </c>
      <c r="E196" t="s">
        <v>773</v>
      </c>
      <c r="F196" t="s">
        <v>896</v>
      </c>
      <c r="G196">
        <v>114542</v>
      </c>
      <c r="H196">
        <v>111665</v>
      </c>
      <c r="I196">
        <v>97164</v>
      </c>
      <c r="J196">
        <v>53772</v>
      </c>
      <c r="K196">
        <v>104587</v>
      </c>
      <c r="L196">
        <v>98232</v>
      </c>
      <c r="M196">
        <v>110746</v>
      </c>
      <c r="N196">
        <v>97405</v>
      </c>
      <c r="O196">
        <v>112265</v>
      </c>
      <c r="P196">
        <v>84832</v>
      </c>
      <c r="Q196">
        <v>82399</v>
      </c>
      <c r="R196">
        <v>54377</v>
      </c>
    </row>
    <row r="197" spans="1:18" x14ac:dyDescent="0.3">
      <c r="A197" s="13">
        <v>9.9649586455622163</v>
      </c>
      <c r="B197" s="13" t="s">
        <v>512</v>
      </c>
      <c r="C197" s="13" t="s">
        <v>4022</v>
      </c>
      <c r="D197" t="s">
        <v>4724</v>
      </c>
      <c r="E197" s="13" t="s">
        <v>259</v>
      </c>
      <c r="F197" s="13" t="s">
        <v>4023</v>
      </c>
      <c r="G197" s="13">
        <v>99507</v>
      </c>
      <c r="H197" s="13">
        <v>334695</v>
      </c>
      <c r="I197" s="13">
        <v>435980</v>
      </c>
      <c r="J197" s="13">
        <v>397841</v>
      </c>
      <c r="K197" s="13">
        <v>246966</v>
      </c>
      <c r="L197" s="13">
        <v>295676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</row>
    <row r="198" spans="1:18" x14ac:dyDescent="0.3">
      <c r="A198" s="13">
        <v>9.7547490771132175</v>
      </c>
      <c r="B198" s="13" t="s">
        <v>512</v>
      </c>
      <c r="C198" s="13" t="s">
        <v>4087</v>
      </c>
      <c r="D198" t="s">
        <v>4725</v>
      </c>
      <c r="E198" s="13" t="s">
        <v>259</v>
      </c>
      <c r="F198" s="13" t="s">
        <v>4088</v>
      </c>
      <c r="G198" s="13">
        <v>829838</v>
      </c>
      <c r="H198" s="13">
        <v>374789</v>
      </c>
      <c r="I198" s="13">
        <v>247504</v>
      </c>
      <c r="J198" s="13">
        <v>296745</v>
      </c>
      <c r="K198" s="13">
        <v>407267</v>
      </c>
      <c r="L198" s="13">
        <v>440866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</row>
    <row r="199" spans="1:18" x14ac:dyDescent="0.3">
      <c r="A199" s="13">
        <v>9.4671241737146197</v>
      </c>
      <c r="B199" s="13" t="s">
        <v>512</v>
      </c>
      <c r="C199" s="13" t="s">
        <v>4006</v>
      </c>
      <c r="D199" t="s">
        <v>4726</v>
      </c>
      <c r="E199" s="13" t="s">
        <v>259</v>
      </c>
      <c r="F199" s="13" t="s">
        <v>4007</v>
      </c>
      <c r="G199" s="13">
        <v>180173</v>
      </c>
      <c r="H199" s="13">
        <v>160561</v>
      </c>
      <c r="I199" s="13">
        <v>109462</v>
      </c>
      <c r="J199" s="13">
        <v>230132</v>
      </c>
      <c r="K199" s="13">
        <v>154203</v>
      </c>
      <c r="L199" s="13">
        <v>326894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</row>
    <row r="200" spans="1:18" x14ac:dyDescent="0.3">
      <c r="A200" s="13">
        <v>9.2504195156904601</v>
      </c>
      <c r="B200" s="13" t="s">
        <v>512</v>
      </c>
      <c r="C200" s="13" t="s">
        <v>3711</v>
      </c>
      <c r="D200" t="s">
        <v>320</v>
      </c>
      <c r="E200" s="13" t="s">
        <v>259</v>
      </c>
      <c r="F200" s="13" t="s">
        <v>260</v>
      </c>
      <c r="G200" s="13">
        <v>58567</v>
      </c>
      <c r="H200" s="13">
        <v>164773</v>
      </c>
      <c r="I200" s="13">
        <v>139398</v>
      </c>
      <c r="J200" s="13">
        <v>187859</v>
      </c>
      <c r="K200" s="13">
        <v>141700</v>
      </c>
      <c r="L200" s="13">
        <v>159221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</row>
    <row r="201" spans="1:18" x14ac:dyDescent="0.3">
      <c r="A201" s="13">
        <v>9.1579868965687936</v>
      </c>
      <c r="B201" s="13" t="s">
        <v>512</v>
      </c>
      <c r="C201" s="13" t="s">
        <v>3989</v>
      </c>
      <c r="D201" t="s">
        <v>4727</v>
      </c>
      <c r="E201" s="13" t="s">
        <v>259</v>
      </c>
      <c r="F201" s="13" t="s">
        <v>3990</v>
      </c>
      <c r="G201" s="13">
        <v>1968823</v>
      </c>
      <c r="H201" s="13">
        <v>2608766</v>
      </c>
      <c r="I201" s="13">
        <v>3178250</v>
      </c>
      <c r="J201" s="13">
        <v>99496</v>
      </c>
      <c r="K201" s="13">
        <v>105433</v>
      </c>
      <c r="L201" s="13">
        <v>170174</v>
      </c>
      <c r="M201" s="13">
        <v>5147042</v>
      </c>
      <c r="N201" s="13">
        <v>4733362</v>
      </c>
      <c r="O201" s="13">
        <v>4359587</v>
      </c>
      <c r="P201" s="13">
        <v>0</v>
      </c>
      <c r="Q201" s="13">
        <v>0</v>
      </c>
      <c r="R201" s="13">
        <v>0</v>
      </c>
    </row>
    <row r="202" spans="1:18" x14ac:dyDescent="0.3">
      <c r="A202" s="13">
        <v>9.0113627016601949</v>
      </c>
      <c r="B202" s="13" t="s">
        <v>512</v>
      </c>
      <c r="C202" s="13" t="s">
        <v>4072</v>
      </c>
      <c r="D202" t="s">
        <v>4728</v>
      </c>
      <c r="E202" s="13" t="s">
        <v>259</v>
      </c>
      <c r="F202" s="13" t="s">
        <v>4073</v>
      </c>
      <c r="G202" s="13">
        <v>39078</v>
      </c>
      <c r="H202" s="13">
        <v>18755</v>
      </c>
      <c r="I202" s="13">
        <v>95922</v>
      </c>
      <c r="J202" s="13">
        <v>173938</v>
      </c>
      <c r="K202" s="13">
        <v>41354</v>
      </c>
      <c r="L202" s="13">
        <v>132834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</row>
    <row r="203" spans="1:18" x14ac:dyDescent="0.3">
      <c r="A203" s="13">
        <v>8.8941656892272274</v>
      </c>
      <c r="B203" s="13" t="s">
        <v>512</v>
      </c>
      <c r="C203" s="13" t="s">
        <v>4060</v>
      </c>
      <c r="D203" t="s">
        <v>4729</v>
      </c>
      <c r="E203" s="13" t="s">
        <v>259</v>
      </c>
      <c r="F203" s="13" t="s">
        <v>4061</v>
      </c>
      <c r="G203" s="13">
        <v>355913</v>
      </c>
      <c r="H203" s="13">
        <v>743004</v>
      </c>
      <c r="I203" s="13">
        <v>655814</v>
      </c>
      <c r="J203" s="13">
        <v>12506</v>
      </c>
      <c r="K203" s="13">
        <v>0</v>
      </c>
      <c r="L203" s="13">
        <v>0</v>
      </c>
      <c r="M203" s="13">
        <v>611978</v>
      </c>
      <c r="N203" s="13">
        <v>621243</v>
      </c>
      <c r="O203" s="13">
        <v>451927</v>
      </c>
      <c r="P203" s="13">
        <v>0</v>
      </c>
      <c r="Q203" s="13">
        <v>0</v>
      </c>
      <c r="R203" s="13">
        <v>0</v>
      </c>
    </row>
    <row r="204" spans="1:18" x14ac:dyDescent="0.3">
      <c r="A204" s="13">
        <v>8.8761080264329895</v>
      </c>
      <c r="B204" s="13" t="s">
        <v>512</v>
      </c>
      <c r="C204" s="13" t="s">
        <v>3812</v>
      </c>
      <c r="D204" t="s">
        <v>321</v>
      </c>
      <c r="E204" s="13" t="s">
        <v>259</v>
      </c>
      <c r="F204" s="13" t="s">
        <v>263</v>
      </c>
      <c r="G204" s="13">
        <v>6622388</v>
      </c>
      <c r="H204" s="13">
        <v>9752685</v>
      </c>
      <c r="I204" s="13">
        <v>8350453</v>
      </c>
      <c r="J204" s="13">
        <v>7260531</v>
      </c>
      <c r="K204" s="13">
        <v>8649364</v>
      </c>
      <c r="L204" s="13">
        <v>7285641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</row>
    <row r="205" spans="1:18" x14ac:dyDescent="0.3">
      <c r="A205" s="13">
        <v>8.8515750386401013</v>
      </c>
      <c r="B205" s="13" t="s">
        <v>512</v>
      </c>
      <c r="C205" s="13" t="s">
        <v>4082</v>
      </c>
      <c r="D205" t="s">
        <v>4730</v>
      </c>
      <c r="E205" s="13" t="s">
        <v>259</v>
      </c>
      <c r="F205" s="13" t="s">
        <v>4083</v>
      </c>
      <c r="G205" s="13">
        <v>39191</v>
      </c>
      <c r="H205" s="13">
        <v>60278</v>
      </c>
      <c r="I205" s="13">
        <v>35835</v>
      </c>
      <c r="J205" s="13">
        <v>77618</v>
      </c>
      <c r="K205" s="13">
        <v>65081</v>
      </c>
      <c r="L205" s="13">
        <v>46566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</row>
    <row r="206" spans="1:18" x14ac:dyDescent="0.3">
      <c r="A206" s="13">
        <v>8.706307489539121</v>
      </c>
      <c r="B206" s="13" t="s">
        <v>512</v>
      </c>
      <c r="C206" s="13" t="s">
        <v>3891</v>
      </c>
      <c r="D206" t="s">
        <v>4731</v>
      </c>
      <c r="E206" s="13" t="s">
        <v>259</v>
      </c>
      <c r="F206" s="13" t="s">
        <v>3892</v>
      </c>
      <c r="G206" s="13">
        <v>66002</v>
      </c>
      <c r="H206" s="13">
        <v>133145</v>
      </c>
      <c r="I206" s="13">
        <v>108828</v>
      </c>
      <c r="J206" s="13">
        <v>105822</v>
      </c>
      <c r="K206" s="13">
        <v>79057</v>
      </c>
      <c r="L206" s="13">
        <v>77000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</row>
    <row r="207" spans="1:18" x14ac:dyDescent="0.3">
      <c r="A207" s="13">
        <v>8.5987296506282664</v>
      </c>
      <c r="B207" s="13" t="s">
        <v>512</v>
      </c>
      <c r="C207" s="13" t="s">
        <v>3807</v>
      </c>
      <c r="D207" t="s">
        <v>321</v>
      </c>
      <c r="E207" s="13" t="s">
        <v>259</v>
      </c>
      <c r="F207" s="13" t="s">
        <v>263</v>
      </c>
      <c r="G207" s="13">
        <v>8497460</v>
      </c>
      <c r="H207" s="13">
        <v>12165433</v>
      </c>
      <c r="I207" s="13">
        <v>12229875</v>
      </c>
      <c r="J207" s="13">
        <v>9969560</v>
      </c>
      <c r="K207" s="13">
        <v>9990644</v>
      </c>
      <c r="L207" s="13">
        <v>11576608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</row>
    <row r="208" spans="1:18" x14ac:dyDescent="0.3">
      <c r="A208" s="13">
        <v>8.5868038026362878</v>
      </c>
      <c r="B208" s="13" t="s">
        <v>512</v>
      </c>
      <c r="C208" s="13" t="s">
        <v>4050</v>
      </c>
      <c r="D208" t="s">
        <v>4732</v>
      </c>
      <c r="E208" s="13" t="s">
        <v>259</v>
      </c>
      <c r="F208" s="13" t="s">
        <v>4051</v>
      </c>
      <c r="G208" s="13">
        <v>32131</v>
      </c>
      <c r="H208" s="13">
        <v>73927</v>
      </c>
      <c r="I208" s="13">
        <v>108795</v>
      </c>
      <c r="J208" s="13">
        <v>307024</v>
      </c>
      <c r="K208" s="13">
        <v>118042</v>
      </c>
      <c r="L208" s="13">
        <v>326747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</row>
    <row r="209" spans="1:18" x14ac:dyDescent="0.3">
      <c r="A209" s="13">
        <v>8.37407964346691</v>
      </c>
      <c r="B209" s="13" t="s">
        <v>512</v>
      </c>
      <c r="C209" s="13" t="s">
        <v>4034</v>
      </c>
      <c r="D209" t="s">
        <v>4733</v>
      </c>
      <c r="E209" s="13" t="s">
        <v>259</v>
      </c>
      <c r="F209" s="13" t="s">
        <v>4035</v>
      </c>
      <c r="G209" s="13">
        <v>1125294</v>
      </c>
      <c r="H209" s="13">
        <v>1790814</v>
      </c>
      <c r="I209" s="13">
        <v>2283055</v>
      </c>
      <c r="J209" s="13">
        <v>132617</v>
      </c>
      <c r="K209" s="13">
        <v>55169</v>
      </c>
      <c r="L209" s="13">
        <v>120044</v>
      </c>
      <c r="M209" s="13">
        <v>1856860</v>
      </c>
      <c r="N209" s="13">
        <v>4400917</v>
      </c>
      <c r="O209" s="13">
        <v>1798216</v>
      </c>
      <c r="P209" s="13">
        <v>0</v>
      </c>
      <c r="Q209" s="13">
        <v>0</v>
      </c>
      <c r="R209" s="13">
        <v>0</v>
      </c>
    </row>
    <row r="210" spans="1:18" x14ac:dyDescent="0.3">
      <c r="A210" s="13">
        <v>8.256024914101614</v>
      </c>
      <c r="B210" s="13" t="s">
        <v>512</v>
      </c>
      <c r="C210" s="13" t="s">
        <v>3927</v>
      </c>
      <c r="D210" t="s">
        <v>4734</v>
      </c>
      <c r="E210" s="13" t="s">
        <v>259</v>
      </c>
      <c r="F210" s="13" t="s">
        <v>3928</v>
      </c>
      <c r="G210" s="13">
        <v>5256656</v>
      </c>
      <c r="H210" s="13">
        <v>7293857</v>
      </c>
      <c r="I210" s="13">
        <v>6877035</v>
      </c>
      <c r="J210" s="13">
        <v>5302154</v>
      </c>
      <c r="K210" s="13">
        <v>5833495</v>
      </c>
      <c r="L210" s="13">
        <v>5668672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</row>
    <row r="211" spans="1:18" x14ac:dyDescent="0.3">
      <c r="A211" s="13">
        <v>8.1118209481514842</v>
      </c>
      <c r="B211" s="13" t="s">
        <v>512</v>
      </c>
      <c r="C211" s="13" t="s">
        <v>4065</v>
      </c>
      <c r="D211" t="s">
        <v>4735</v>
      </c>
      <c r="E211" s="13" t="s">
        <v>259</v>
      </c>
      <c r="F211" s="13" t="s">
        <v>4066</v>
      </c>
      <c r="G211" s="13">
        <v>55238</v>
      </c>
      <c r="H211" s="13">
        <v>131307</v>
      </c>
      <c r="I211" s="13">
        <v>109973</v>
      </c>
      <c r="J211" s="13">
        <v>61348</v>
      </c>
      <c r="K211" s="13">
        <v>169191</v>
      </c>
      <c r="L211" s="13">
        <v>104879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</row>
    <row r="212" spans="1:18" x14ac:dyDescent="0.3">
      <c r="A212" s="13">
        <v>8.0895465943145837</v>
      </c>
      <c r="B212" s="13" t="s">
        <v>512</v>
      </c>
      <c r="C212" s="13" t="s">
        <v>4070</v>
      </c>
      <c r="D212" t="s">
        <v>325</v>
      </c>
      <c r="E212" s="13" t="s">
        <v>259</v>
      </c>
      <c r="F212" s="13" t="s">
        <v>272</v>
      </c>
      <c r="G212" s="13">
        <v>114911</v>
      </c>
      <c r="H212" s="13">
        <v>198453</v>
      </c>
      <c r="I212" s="13">
        <v>105680</v>
      </c>
      <c r="J212" s="13">
        <v>199927</v>
      </c>
      <c r="K212" s="13">
        <v>92661</v>
      </c>
      <c r="L212" s="13">
        <v>130295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</row>
    <row r="213" spans="1:18" x14ac:dyDescent="0.3">
      <c r="A213" s="13">
        <v>8.0167096803551026</v>
      </c>
      <c r="B213" s="13" t="s">
        <v>512</v>
      </c>
      <c r="C213" s="13" t="s">
        <v>3964</v>
      </c>
      <c r="D213" t="s">
        <v>4736</v>
      </c>
      <c r="E213" s="13" t="s">
        <v>259</v>
      </c>
      <c r="F213" s="13" t="s">
        <v>3965</v>
      </c>
      <c r="G213" s="13">
        <v>261217</v>
      </c>
      <c r="H213" s="13">
        <v>229296</v>
      </c>
      <c r="I213" s="13">
        <v>276941</v>
      </c>
      <c r="J213" s="13">
        <v>0</v>
      </c>
      <c r="K213" s="13">
        <v>0</v>
      </c>
      <c r="L213" s="13">
        <v>0</v>
      </c>
      <c r="M213" s="13">
        <v>1307761</v>
      </c>
      <c r="N213" s="13">
        <v>1251856</v>
      </c>
      <c r="O213" s="13">
        <v>2189395</v>
      </c>
      <c r="P213" s="13">
        <v>0</v>
      </c>
      <c r="Q213" s="13">
        <v>0</v>
      </c>
      <c r="R213" s="13">
        <v>0</v>
      </c>
    </row>
    <row r="214" spans="1:18" x14ac:dyDescent="0.3">
      <c r="A214" s="13">
        <v>7.93601007409465</v>
      </c>
      <c r="B214" s="13" t="s">
        <v>512</v>
      </c>
      <c r="C214" s="13" t="s">
        <v>4109</v>
      </c>
      <c r="D214" t="s">
        <v>4737</v>
      </c>
      <c r="E214" s="13" t="s">
        <v>259</v>
      </c>
      <c r="F214" s="13" t="s">
        <v>4110</v>
      </c>
      <c r="G214" s="13">
        <v>422964</v>
      </c>
      <c r="H214" s="13">
        <v>635185</v>
      </c>
      <c r="I214" s="13">
        <v>129301</v>
      </c>
      <c r="J214" s="13">
        <v>397601</v>
      </c>
      <c r="K214" s="13">
        <v>952330</v>
      </c>
      <c r="L214" s="13">
        <v>958068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</row>
    <row r="215" spans="1:18" x14ac:dyDescent="0.3">
      <c r="A215" s="13">
        <v>7.8488794611814754</v>
      </c>
      <c r="B215" s="13" t="s">
        <v>512</v>
      </c>
      <c r="C215" s="13" t="s">
        <v>4099</v>
      </c>
      <c r="D215" t="s">
        <v>4738</v>
      </c>
      <c r="E215" s="13" t="s">
        <v>259</v>
      </c>
      <c r="F215" s="13" t="s">
        <v>4100</v>
      </c>
      <c r="G215" s="13">
        <v>320605</v>
      </c>
      <c r="H215" s="13">
        <v>308459</v>
      </c>
      <c r="I215" s="13">
        <v>311796</v>
      </c>
      <c r="J215" s="13">
        <v>444382</v>
      </c>
      <c r="K215" s="13">
        <v>344425</v>
      </c>
      <c r="L215" s="13">
        <v>409801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</row>
    <row r="216" spans="1:18" x14ac:dyDescent="0.3">
      <c r="A216" s="13">
        <v>7.8013669734216924</v>
      </c>
      <c r="B216" s="13" t="s">
        <v>512</v>
      </c>
      <c r="C216" s="13" t="s">
        <v>3843</v>
      </c>
      <c r="D216" t="s">
        <v>4739</v>
      </c>
      <c r="E216" s="13" t="s">
        <v>259</v>
      </c>
      <c r="F216" s="13" t="s">
        <v>3838</v>
      </c>
      <c r="G216" s="13">
        <v>198889</v>
      </c>
      <c r="H216" s="13">
        <v>423709</v>
      </c>
      <c r="I216" s="13">
        <v>423630</v>
      </c>
      <c r="J216" s="13">
        <v>294775</v>
      </c>
      <c r="K216" s="13">
        <v>53621</v>
      </c>
      <c r="L216" s="13">
        <v>223941</v>
      </c>
      <c r="M216" s="13">
        <v>0</v>
      </c>
      <c r="N216" s="13">
        <v>0</v>
      </c>
      <c r="O216" s="13">
        <v>0</v>
      </c>
      <c r="P216" s="13">
        <v>13258</v>
      </c>
      <c r="Q216" s="13">
        <v>0</v>
      </c>
      <c r="R216" s="13">
        <v>0</v>
      </c>
    </row>
    <row r="217" spans="1:18" x14ac:dyDescent="0.3">
      <c r="A217" s="13">
        <v>7.6539553761373593</v>
      </c>
      <c r="B217" s="13" t="s">
        <v>512</v>
      </c>
      <c r="C217" s="13" t="s">
        <v>3920</v>
      </c>
      <c r="D217" t="s">
        <v>4740</v>
      </c>
      <c r="E217" s="13" t="s">
        <v>259</v>
      </c>
      <c r="F217" s="13" t="s">
        <v>3921</v>
      </c>
      <c r="G217" s="13">
        <v>307565</v>
      </c>
      <c r="H217" s="13">
        <v>451574</v>
      </c>
      <c r="I217" s="13">
        <v>362205</v>
      </c>
      <c r="J217" s="13">
        <v>0</v>
      </c>
      <c r="K217" s="13">
        <v>0</v>
      </c>
      <c r="L217" s="13">
        <v>0</v>
      </c>
      <c r="M217" s="13">
        <v>558015</v>
      </c>
      <c r="N217" s="13">
        <v>517895</v>
      </c>
      <c r="O217" s="13">
        <v>408795</v>
      </c>
      <c r="P217" s="13">
        <v>0</v>
      </c>
      <c r="Q217" s="13">
        <v>0</v>
      </c>
      <c r="R217" s="13">
        <v>0</v>
      </c>
    </row>
    <row r="218" spans="1:18" x14ac:dyDescent="0.3">
      <c r="A218" s="13">
        <v>7.4792230248015832</v>
      </c>
      <c r="B218" s="13" t="s">
        <v>512</v>
      </c>
      <c r="C218" s="13" t="s">
        <v>4045</v>
      </c>
      <c r="D218" t="s">
        <v>4741</v>
      </c>
      <c r="E218" s="13" t="s">
        <v>259</v>
      </c>
      <c r="F218" s="13" t="s">
        <v>4046</v>
      </c>
      <c r="G218" s="13">
        <v>40574</v>
      </c>
      <c r="H218" s="13">
        <v>219658</v>
      </c>
      <c r="I218" s="13">
        <v>257348</v>
      </c>
      <c r="J218" s="13">
        <v>66236</v>
      </c>
      <c r="K218" s="13">
        <v>70872</v>
      </c>
      <c r="L218" s="13">
        <v>113567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</row>
    <row r="219" spans="1:18" x14ac:dyDescent="0.3">
      <c r="A219" s="13">
        <v>7.2093023130303635</v>
      </c>
      <c r="B219" s="13" t="s">
        <v>512</v>
      </c>
      <c r="C219" s="13" t="s">
        <v>3694</v>
      </c>
      <c r="D219" t="s">
        <v>4742</v>
      </c>
      <c r="E219" s="13" t="s">
        <v>259</v>
      </c>
      <c r="F219" s="13" t="s">
        <v>3695</v>
      </c>
      <c r="G219" s="13">
        <v>305169</v>
      </c>
      <c r="H219" s="13">
        <v>425386</v>
      </c>
      <c r="I219" s="13">
        <v>293169</v>
      </c>
      <c r="J219" s="13">
        <v>0</v>
      </c>
      <c r="K219" s="13">
        <v>21493</v>
      </c>
      <c r="L219" s="13">
        <v>0</v>
      </c>
      <c r="M219" s="13">
        <v>900415</v>
      </c>
      <c r="N219" s="13">
        <v>827200</v>
      </c>
      <c r="O219" s="13">
        <v>823522</v>
      </c>
      <c r="P219" s="13">
        <v>0</v>
      </c>
      <c r="Q219" s="13">
        <v>0</v>
      </c>
      <c r="R219" s="13">
        <v>0</v>
      </c>
    </row>
    <row r="220" spans="1:18" x14ac:dyDescent="0.3">
      <c r="A220" s="13">
        <v>7.1015715057237525</v>
      </c>
      <c r="B220" s="13" t="s">
        <v>512</v>
      </c>
      <c r="C220" s="13" t="s">
        <v>3648</v>
      </c>
      <c r="D220" t="s">
        <v>4743</v>
      </c>
      <c r="E220" s="13" t="s">
        <v>259</v>
      </c>
      <c r="F220" s="13" t="s">
        <v>3649</v>
      </c>
      <c r="G220" s="13">
        <v>14371</v>
      </c>
      <c r="H220" s="13">
        <v>109133</v>
      </c>
      <c r="I220" s="13">
        <v>49747</v>
      </c>
      <c r="J220" s="13">
        <v>0</v>
      </c>
      <c r="K220" s="13">
        <v>0</v>
      </c>
      <c r="L220" s="13">
        <v>0</v>
      </c>
      <c r="M220" s="13">
        <v>174731</v>
      </c>
      <c r="N220" s="13">
        <v>157066</v>
      </c>
      <c r="O220" s="13">
        <v>71917</v>
      </c>
      <c r="P220" s="13">
        <v>0</v>
      </c>
      <c r="Q220" s="13">
        <v>0</v>
      </c>
      <c r="R220" s="13">
        <v>0</v>
      </c>
    </row>
    <row r="221" spans="1:18" x14ac:dyDescent="0.3">
      <c r="A221" s="13">
        <v>7.0795742344169899</v>
      </c>
      <c r="B221" s="13" t="s">
        <v>512</v>
      </c>
      <c r="C221" s="13" t="s">
        <v>4114</v>
      </c>
      <c r="D221" t="s">
        <v>4744</v>
      </c>
      <c r="E221" s="13" t="s">
        <v>259</v>
      </c>
      <c r="F221" s="13" t="s">
        <v>4115</v>
      </c>
      <c r="G221" s="13">
        <v>67635</v>
      </c>
      <c r="H221" s="13">
        <v>70317</v>
      </c>
      <c r="I221" s="13">
        <v>66820</v>
      </c>
      <c r="J221" s="13">
        <v>74889</v>
      </c>
      <c r="K221" s="13">
        <v>41433</v>
      </c>
      <c r="L221" s="13">
        <v>27701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</row>
    <row r="222" spans="1:18" x14ac:dyDescent="0.3">
      <c r="A222" s="13">
        <v>6.7414646096941864</v>
      </c>
      <c r="B222" s="13" t="s">
        <v>512</v>
      </c>
      <c r="C222" s="13" t="s">
        <v>3694</v>
      </c>
      <c r="D222" t="s">
        <v>4742</v>
      </c>
      <c r="E222" s="13" t="s">
        <v>259</v>
      </c>
      <c r="F222" s="13" t="s">
        <v>3695</v>
      </c>
      <c r="G222" s="13">
        <v>530774</v>
      </c>
      <c r="H222" s="13">
        <v>754600</v>
      </c>
      <c r="I222" s="13">
        <v>1211100</v>
      </c>
      <c r="J222" s="13">
        <v>20299</v>
      </c>
      <c r="K222" s="13">
        <v>0</v>
      </c>
      <c r="L222" s="13">
        <v>0</v>
      </c>
      <c r="M222" s="13">
        <v>954970</v>
      </c>
      <c r="N222" s="13">
        <v>992141</v>
      </c>
      <c r="O222" s="13">
        <v>927230</v>
      </c>
      <c r="P222" s="13">
        <v>0</v>
      </c>
      <c r="Q222" s="13">
        <v>0</v>
      </c>
      <c r="R222" s="13">
        <v>0</v>
      </c>
    </row>
    <row r="223" spans="1:18" x14ac:dyDescent="0.3">
      <c r="A223" s="13">
        <v>6.710343854480163</v>
      </c>
      <c r="B223" s="13" t="s">
        <v>512</v>
      </c>
      <c r="C223" s="13" t="s">
        <v>3724</v>
      </c>
      <c r="D223" t="s">
        <v>4745</v>
      </c>
      <c r="E223" s="13" t="s">
        <v>259</v>
      </c>
      <c r="F223" s="13" t="s">
        <v>3725</v>
      </c>
      <c r="G223" s="13">
        <v>788600</v>
      </c>
      <c r="H223" s="13">
        <v>1041202</v>
      </c>
      <c r="I223" s="13">
        <v>958073</v>
      </c>
      <c r="J223" s="13">
        <v>0</v>
      </c>
      <c r="K223" s="13">
        <v>13311</v>
      </c>
      <c r="L223" s="13">
        <v>0</v>
      </c>
      <c r="M223" s="13">
        <v>1181526</v>
      </c>
      <c r="N223" s="13">
        <v>1423899</v>
      </c>
      <c r="O223" s="13">
        <v>973525</v>
      </c>
      <c r="P223" s="13">
        <v>0</v>
      </c>
      <c r="Q223" s="13">
        <v>0</v>
      </c>
      <c r="R223" s="13">
        <v>0</v>
      </c>
    </row>
    <row r="224" spans="1:18" x14ac:dyDescent="0.3">
      <c r="A224" s="13">
        <v>6.6697690070529196</v>
      </c>
      <c r="B224" s="13" t="s">
        <v>512</v>
      </c>
      <c r="C224" s="13" t="s">
        <v>3749</v>
      </c>
      <c r="D224" t="s">
        <v>4746</v>
      </c>
      <c r="E224" s="13" t="s">
        <v>259</v>
      </c>
      <c r="F224" s="13" t="s">
        <v>3750</v>
      </c>
      <c r="G224" s="13">
        <v>327265</v>
      </c>
      <c r="H224" s="13">
        <v>381355</v>
      </c>
      <c r="I224" s="13">
        <v>374549</v>
      </c>
      <c r="J224" s="13">
        <v>0</v>
      </c>
      <c r="K224" s="13">
        <v>0</v>
      </c>
      <c r="L224" s="13">
        <v>0</v>
      </c>
      <c r="M224" s="13">
        <v>1984393</v>
      </c>
      <c r="N224" s="13">
        <v>383175</v>
      </c>
      <c r="O224" s="13">
        <v>1491640</v>
      </c>
      <c r="P224" s="13">
        <v>0</v>
      </c>
      <c r="Q224" s="13">
        <v>0</v>
      </c>
      <c r="R224" s="13">
        <v>0</v>
      </c>
    </row>
    <row r="225" spans="1:18" x14ac:dyDescent="0.3">
      <c r="A225" s="13">
        <v>5.775841453898356</v>
      </c>
      <c r="B225" s="13" t="s">
        <v>512</v>
      </c>
      <c r="C225" s="13" t="s">
        <v>3648</v>
      </c>
      <c r="D225" t="s">
        <v>4743</v>
      </c>
      <c r="E225" s="13" t="s">
        <v>259</v>
      </c>
      <c r="F225" s="13" t="s">
        <v>3649</v>
      </c>
      <c r="G225" s="13">
        <v>123817</v>
      </c>
      <c r="H225" s="13">
        <v>220229</v>
      </c>
      <c r="I225" s="13">
        <v>111429</v>
      </c>
      <c r="J225" s="13">
        <v>0</v>
      </c>
      <c r="K225" s="13">
        <v>0</v>
      </c>
      <c r="L225" s="13">
        <v>0</v>
      </c>
      <c r="M225" s="13">
        <v>309137</v>
      </c>
      <c r="N225" s="13">
        <v>304637</v>
      </c>
      <c r="O225" s="13">
        <v>262706</v>
      </c>
      <c r="P225" s="13">
        <v>0</v>
      </c>
      <c r="Q225" s="13">
        <v>0</v>
      </c>
      <c r="R225" s="13">
        <v>0</v>
      </c>
    </row>
    <row r="226" spans="1:18" x14ac:dyDescent="0.3">
      <c r="A226" s="13">
        <v>5.7518495952923168</v>
      </c>
      <c r="B226" s="13" t="s">
        <v>512</v>
      </c>
      <c r="C226" s="13" t="s">
        <v>3881</v>
      </c>
      <c r="D226" t="s">
        <v>4747</v>
      </c>
      <c r="E226" s="13" t="s">
        <v>259</v>
      </c>
      <c r="F226" s="13" t="s">
        <v>3882</v>
      </c>
      <c r="G226" s="13">
        <v>42151</v>
      </c>
      <c r="H226" s="13">
        <v>79415</v>
      </c>
      <c r="I226" s="13">
        <v>77755</v>
      </c>
      <c r="J226" s="13">
        <v>0</v>
      </c>
      <c r="K226" s="13">
        <v>0</v>
      </c>
      <c r="L226" s="13">
        <v>0</v>
      </c>
      <c r="M226" s="13">
        <v>178063</v>
      </c>
      <c r="N226" s="13">
        <v>125423</v>
      </c>
      <c r="O226" s="13">
        <v>128625</v>
      </c>
      <c r="P226" s="13">
        <v>0</v>
      </c>
      <c r="Q226" s="13">
        <v>0</v>
      </c>
      <c r="R226" s="13">
        <v>0</v>
      </c>
    </row>
    <row r="227" spans="1:18" x14ac:dyDescent="0.3">
      <c r="A227" s="13">
        <v>5.5590949849339504</v>
      </c>
      <c r="B227" s="13" t="s">
        <v>512</v>
      </c>
      <c r="C227" s="13" t="s">
        <v>3891</v>
      </c>
      <c r="D227" t="s">
        <v>4731</v>
      </c>
      <c r="E227" s="13" t="s">
        <v>259</v>
      </c>
      <c r="F227" s="13" t="s">
        <v>3892</v>
      </c>
      <c r="G227" s="13">
        <v>706410</v>
      </c>
      <c r="H227" s="13">
        <v>1186928</v>
      </c>
      <c r="I227" s="13">
        <v>1136207</v>
      </c>
      <c r="J227" s="13">
        <v>10490</v>
      </c>
      <c r="K227" s="13">
        <v>0</v>
      </c>
      <c r="L227" s="13">
        <v>0</v>
      </c>
      <c r="M227" s="13">
        <v>914816</v>
      </c>
      <c r="N227" s="13">
        <v>1058830</v>
      </c>
      <c r="O227" s="13">
        <v>864493</v>
      </c>
      <c r="P227" s="13">
        <v>0</v>
      </c>
      <c r="Q227" s="13">
        <v>0</v>
      </c>
      <c r="R227" s="13">
        <v>0</v>
      </c>
    </row>
    <row r="228" spans="1:18" x14ac:dyDescent="0.3">
      <c r="A228" s="13">
        <v>5.4463693513424634</v>
      </c>
      <c r="B228" s="13" t="s">
        <v>512</v>
      </c>
      <c r="C228" s="13" t="s">
        <v>4119</v>
      </c>
      <c r="D228" t="s">
        <v>4748</v>
      </c>
      <c r="E228" s="13" t="s">
        <v>259</v>
      </c>
      <c r="F228" s="13" t="s">
        <v>4120</v>
      </c>
      <c r="G228" s="13">
        <v>19579</v>
      </c>
      <c r="H228" s="13">
        <v>81562</v>
      </c>
      <c r="I228" s="13">
        <v>163913</v>
      </c>
      <c r="J228" s="13">
        <v>129688</v>
      </c>
      <c r="K228" s="13">
        <v>162838</v>
      </c>
      <c r="L228" s="13">
        <v>212908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</row>
    <row r="229" spans="1:18" x14ac:dyDescent="0.3">
      <c r="A229">
        <v>4.7601087630318073</v>
      </c>
      <c r="B229" t="s">
        <v>512</v>
      </c>
      <c r="C229" t="s">
        <v>3795</v>
      </c>
      <c r="D229" t="s">
        <v>3795</v>
      </c>
      <c r="E229" t="s">
        <v>259</v>
      </c>
      <c r="F229" t="s">
        <v>3796</v>
      </c>
      <c r="G229">
        <v>4833476</v>
      </c>
      <c r="H229">
        <v>5945571</v>
      </c>
      <c r="I229">
        <v>6505706</v>
      </c>
      <c r="J229">
        <v>359863</v>
      </c>
      <c r="K229">
        <v>183506</v>
      </c>
      <c r="L229">
        <v>390925</v>
      </c>
      <c r="M229">
        <v>9148141</v>
      </c>
      <c r="N229">
        <v>8452512</v>
      </c>
      <c r="O229">
        <v>7765259</v>
      </c>
      <c r="P229">
        <v>0</v>
      </c>
      <c r="Q229">
        <v>0</v>
      </c>
      <c r="R229">
        <v>0</v>
      </c>
    </row>
    <row r="230" spans="1:18" x14ac:dyDescent="0.3">
      <c r="A230">
        <v>4.7179695504652104</v>
      </c>
      <c r="B230" t="s">
        <v>512</v>
      </c>
      <c r="C230" t="s">
        <v>3837</v>
      </c>
      <c r="D230" t="s">
        <v>4739</v>
      </c>
      <c r="E230" t="s">
        <v>259</v>
      </c>
      <c r="F230" t="s">
        <v>3838</v>
      </c>
      <c r="G230">
        <v>5584766</v>
      </c>
      <c r="H230">
        <v>3584740</v>
      </c>
      <c r="I230">
        <v>4064777</v>
      </c>
      <c r="J230">
        <v>360250</v>
      </c>
      <c r="K230">
        <v>217871</v>
      </c>
      <c r="L230">
        <v>167756</v>
      </c>
      <c r="M230">
        <v>3744405</v>
      </c>
      <c r="N230">
        <v>3686250</v>
      </c>
      <c r="O230">
        <v>3115526</v>
      </c>
      <c r="P230">
        <v>0</v>
      </c>
      <c r="Q230">
        <v>0</v>
      </c>
      <c r="R230">
        <v>0</v>
      </c>
    </row>
    <row r="231" spans="1:18" x14ac:dyDescent="0.3">
      <c r="A231">
        <v>3.7771296198835409</v>
      </c>
      <c r="B231" t="s">
        <v>512</v>
      </c>
      <c r="C231" t="s">
        <v>4104</v>
      </c>
      <c r="D231" t="s">
        <v>4749</v>
      </c>
      <c r="E231" t="s">
        <v>259</v>
      </c>
      <c r="F231" t="s">
        <v>4105</v>
      </c>
      <c r="G231">
        <v>217137</v>
      </c>
      <c r="H231">
        <v>231747</v>
      </c>
      <c r="I231">
        <v>129141</v>
      </c>
      <c r="J231">
        <v>425405</v>
      </c>
      <c r="K231">
        <v>118643</v>
      </c>
      <c r="L231">
        <v>305309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3">
      <c r="A232">
        <v>3.7252249135640114</v>
      </c>
      <c r="B232" t="s">
        <v>512</v>
      </c>
      <c r="C232" t="s">
        <v>4125</v>
      </c>
      <c r="D232" t="s">
        <v>4750</v>
      </c>
      <c r="E232" t="s">
        <v>259</v>
      </c>
      <c r="F232" t="s">
        <v>4126</v>
      </c>
      <c r="G232">
        <v>18863</v>
      </c>
      <c r="H232">
        <v>58163</v>
      </c>
      <c r="I232">
        <v>18443</v>
      </c>
      <c r="J232">
        <v>135361</v>
      </c>
      <c r="K232">
        <v>248508</v>
      </c>
      <c r="L232">
        <v>123856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3">
      <c r="A233">
        <v>3.6434279020333897</v>
      </c>
      <c r="B233" t="s">
        <v>512</v>
      </c>
      <c r="C233" t="s">
        <v>4093</v>
      </c>
      <c r="D233" t="s">
        <v>4751</v>
      </c>
      <c r="E233" t="s">
        <v>259</v>
      </c>
      <c r="F233" t="s">
        <v>4094</v>
      </c>
      <c r="G233">
        <v>138061</v>
      </c>
      <c r="H233">
        <v>80591</v>
      </c>
      <c r="I233">
        <v>147105</v>
      </c>
      <c r="J233">
        <v>90517</v>
      </c>
      <c r="K233">
        <v>100647</v>
      </c>
      <c r="L233">
        <v>197518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3">
      <c r="A234">
        <v>3.3158762895785623</v>
      </c>
      <c r="B234" t="s">
        <v>512</v>
      </c>
      <c r="C234" t="s">
        <v>3779</v>
      </c>
      <c r="D234" t="s">
        <v>4752</v>
      </c>
      <c r="E234" t="s">
        <v>259</v>
      </c>
      <c r="F234" t="s">
        <v>3780</v>
      </c>
      <c r="G234">
        <v>495254</v>
      </c>
      <c r="H234">
        <v>998483</v>
      </c>
      <c r="I234">
        <v>507623</v>
      </c>
      <c r="J234">
        <v>0</v>
      </c>
      <c r="K234">
        <v>0</v>
      </c>
      <c r="L234">
        <v>12081</v>
      </c>
      <c r="M234">
        <v>447226</v>
      </c>
      <c r="N234">
        <v>1224514</v>
      </c>
      <c r="O234">
        <v>502663</v>
      </c>
      <c r="P234">
        <v>0</v>
      </c>
      <c r="Q234">
        <v>0</v>
      </c>
      <c r="R234">
        <v>0</v>
      </c>
    </row>
    <row r="235" spans="1:18" x14ac:dyDescent="0.3">
      <c r="A235">
        <v>2.9333510256789723</v>
      </c>
      <c r="B235" t="s">
        <v>512</v>
      </c>
      <c r="C235" t="s">
        <v>3925</v>
      </c>
      <c r="D235" t="s">
        <v>323</v>
      </c>
      <c r="E235" t="s">
        <v>259</v>
      </c>
      <c r="F235" t="s">
        <v>269</v>
      </c>
      <c r="G235">
        <v>54149</v>
      </c>
      <c r="H235">
        <v>36577</v>
      </c>
      <c r="I235">
        <v>45681</v>
      </c>
      <c r="J235">
        <v>0</v>
      </c>
      <c r="K235">
        <v>0</v>
      </c>
      <c r="L235">
        <v>0</v>
      </c>
      <c r="M235">
        <v>127800</v>
      </c>
      <c r="N235">
        <v>135061</v>
      </c>
      <c r="O235">
        <v>158932</v>
      </c>
      <c r="P235">
        <v>0</v>
      </c>
      <c r="Q235">
        <v>0</v>
      </c>
      <c r="R235">
        <v>0</v>
      </c>
    </row>
    <row r="236" spans="1:18" x14ac:dyDescent="0.3">
      <c r="A236">
        <v>2.8666428086997215</v>
      </c>
      <c r="B236" t="s">
        <v>512</v>
      </c>
      <c r="C236" t="s">
        <v>3904</v>
      </c>
      <c r="D236" t="s">
        <v>4753</v>
      </c>
      <c r="E236" t="s">
        <v>259</v>
      </c>
      <c r="F236" t="s">
        <v>3905</v>
      </c>
      <c r="G236">
        <v>2825127</v>
      </c>
      <c r="H236">
        <v>3337890</v>
      </c>
      <c r="I236">
        <v>3378888</v>
      </c>
      <c r="J236">
        <v>2872775</v>
      </c>
      <c r="K236">
        <v>3122470</v>
      </c>
      <c r="L236">
        <v>3371674</v>
      </c>
      <c r="M236">
        <v>0</v>
      </c>
      <c r="N236">
        <v>0</v>
      </c>
      <c r="O236">
        <v>0</v>
      </c>
      <c r="P236">
        <v>15226</v>
      </c>
      <c r="Q236">
        <v>0</v>
      </c>
      <c r="R236">
        <v>0</v>
      </c>
    </row>
    <row r="237" spans="1:18" x14ac:dyDescent="0.3">
      <c r="A237">
        <v>2.8369673675027993</v>
      </c>
      <c r="B237" t="s">
        <v>512</v>
      </c>
      <c r="C237" t="s">
        <v>3829</v>
      </c>
      <c r="D237" t="s">
        <v>322</v>
      </c>
      <c r="E237" t="s">
        <v>259</v>
      </c>
      <c r="F237" t="s">
        <v>266</v>
      </c>
      <c r="G237">
        <v>1156734</v>
      </c>
      <c r="H237">
        <v>1300010</v>
      </c>
      <c r="I237">
        <v>1475756</v>
      </c>
      <c r="J237">
        <v>1098429</v>
      </c>
      <c r="K237">
        <v>1251698</v>
      </c>
      <c r="L237">
        <v>1291544</v>
      </c>
      <c r="M237">
        <v>0</v>
      </c>
      <c r="N237">
        <v>0</v>
      </c>
      <c r="O237">
        <v>0</v>
      </c>
      <c r="P237">
        <v>12316</v>
      </c>
      <c r="Q237">
        <v>0</v>
      </c>
      <c r="R237">
        <v>0</v>
      </c>
    </row>
    <row r="238" spans="1:18" x14ac:dyDescent="0.3">
      <c r="A238">
        <v>2.7342671220058512</v>
      </c>
      <c r="B238" t="s">
        <v>512</v>
      </c>
      <c r="C238" t="s">
        <v>4093</v>
      </c>
      <c r="D238" t="s">
        <v>4751</v>
      </c>
      <c r="E238" t="s">
        <v>259</v>
      </c>
      <c r="F238" t="s">
        <v>4094</v>
      </c>
      <c r="G238">
        <v>57519</v>
      </c>
      <c r="H238">
        <v>175876</v>
      </c>
      <c r="I238">
        <v>94406</v>
      </c>
      <c r="J238">
        <v>78706</v>
      </c>
      <c r="K238">
        <v>93015</v>
      </c>
      <c r="L238">
        <v>128748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3">
      <c r="A239">
        <v>2.330669218227122</v>
      </c>
      <c r="B239" t="s">
        <v>512</v>
      </c>
      <c r="C239" t="s">
        <v>4040</v>
      </c>
      <c r="D239" t="s">
        <v>4754</v>
      </c>
      <c r="E239" t="s">
        <v>259</v>
      </c>
      <c r="F239" t="s">
        <v>4041</v>
      </c>
      <c r="G239">
        <v>426993</v>
      </c>
      <c r="H239">
        <v>593027</v>
      </c>
      <c r="I239">
        <v>582239</v>
      </c>
      <c r="J239">
        <v>0</v>
      </c>
      <c r="K239">
        <v>0</v>
      </c>
      <c r="L239">
        <v>0</v>
      </c>
      <c r="M239">
        <v>961256</v>
      </c>
      <c r="N239">
        <v>710118</v>
      </c>
      <c r="O239">
        <v>1304438</v>
      </c>
      <c r="P239">
        <v>0</v>
      </c>
      <c r="Q239">
        <v>0</v>
      </c>
      <c r="R239">
        <v>0</v>
      </c>
    </row>
    <row r="240" spans="1:18" x14ac:dyDescent="0.3">
      <c r="A240">
        <v>2.1033979690218105</v>
      </c>
      <c r="B240" t="s">
        <v>512</v>
      </c>
      <c r="C240" t="s">
        <v>3829</v>
      </c>
      <c r="D240" t="s">
        <v>322</v>
      </c>
      <c r="E240" t="s">
        <v>259</v>
      </c>
      <c r="F240" t="s">
        <v>266</v>
      </c>
      <c r="G240">
        <v>571766</v>
      </c>
      <c r="H240">
        <v>938595</v>
      </c>
      <c r="I240">
        <v>1135818</v>
      </c>
      <c r="J240">
        <v>926298</v>
      </c>
      <c r="K240">
        <v>1092054</v>
      </c>
      <c r="L240">
        <v>758633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>
        <v>2.0815595940669813</v>
      </c>
      <c r="B241" t="s">
        <v>512</v>
      </c>
      <c r="C241" t="s">
        <v>3847</v>
      </c>
      <c r="D241" t="s">
        <v>4755</v>
      </c>
      <c r="E241" t="s">
        <v>259</v>
      </c>
      <c r="F241" t="s">
        <v>3848</v>
      </c>
      <c r="G241">
        <v>2844803</v>
      </c>
      <c r="H241">
        <v>3090922</v>
      </c>
      <c r="I241">
        <v>3472777</v>
      </c>
      <c r="J241">
        <v>3481319</v>
      </c>
      <c r="K241">
        <v>2947787</v>
      </c>
      <c r="L241">
        <v>3071441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3">
      <c r="A242">
        <v>1.6089680885621243</v>
      </c>
      <c r="B242" t="s">
        <v>512</v>
      </c>
      <c r="C242" t="s">
        <v>4077</v>
      </c>
      <c r="D242" t="s">
        <v>4756</v>
      </c>
      <c r="E242" t="s">
        <v>259</v>
      </c>
      <c r="F242" t="s">
        <v>4078</v>
      </c>
      <c r="G242">
        <v>24947</v>
      </c>
      <c r="H242">
        <v>247841</v>
      </c>
      <c r="I242">
        <v>205772</v>
      </c>
      <c r="J242">
        <v>89053</v>
      </c>
      <c r="K242">
        <v>166342</v>
      </c>
      <c r="L242">
        <v>278069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3">
      <c r="A243" s="13">
        <v>9.670545395244309</v>
      </c>
      <c r="B243" s="13" t="s">
        <v>512</v>
      </c>
      <c r="C243" s="13" t="s">
        <v>3316</v>
      </c>
      <c r="D243" t="s">
        <v>4757</v>
      </c>
      <c r="E243" s="13" t="s">
        <v>2711</v>
      </c>
      <c r="F243" s="13" t="s">
        <v>3317</v>
      </c>
      <c r="G243" s="13">
        <v>0</v>
      </c>
      <c r="H243" s="13">
        <v>11806</v>
      </c>
      <c r="I243" s="13">
        <v>32686</v>
      </c>
      <c r="J243" s="13">
        <v>9326</v>
      </c>
      <c r="K243" s="13">
        <v>20143</v>
      </c>
      <c r="L243" s="13">
        <v>0</v>
      </c>
      <c r="M243" s="13">
        <v>27479</v>
      </c>
      <c r="N243" s="13">
        <v>20818</v>
      </c>
      <c r="O243" s="13">
        <v>0</v>
      </c>
      <c r="P243" s="13">
        <v>8357</v>
      </c>
      <c r="Q243" s="13">
        <v>33449</v>
      </c>
      <c r="R243" s="13">
        <v>53940</v>
      </c>
    </row>
    <row r="244" spans="1:18" x14ac:dyDescent="0.3">
      <c r="A244" s="13">
        <v>9.6019631273184096</v>
      </c>
      <c r="B244" s="13" t="s">
        <v>512</v>
      </c>
      <c r="C244" s="13" t="s">
        <v>3336</v>
      </c>
      <c r="D244" t="s">
        <v>4758</v>
      </c>
      <c r="E244" s="13" t="s">
        <v>2711</v>
      </c>
      <c r="F244" s="13" t="s">
        <v>3337</v>
      </c>
      <c r="G244" s="13">
        <v>126013</v>
      </c>
      <c r="H244" s="13">
        <v>91088</v>
      </c>
      <c r="I244" s="13">
        <v>394036</v>
      </c>
      <c r="J244" s="13">
        <v>153058</v>
      </c>
      <c r="K244" s="13">
        <v>334843</v>
      </c>
      <c r="L244" s="13">
        <v>429512</v>
      </c>
      <c r="M244" s="13">
        <v>353384</v>
      </c>
      <c r="N244" s="13">
        <v>412371</v>
      </c>
      <c r="O244" s="13">
        <v>310811</v>
      </c>
      <c r="P244" s="13">
        <v>298783</v>
      </c>
      <c r="Q244" s="13">
        <v>131365</v>
      </c>
      <c r="R244" s="13">
        <v>129882</v>
      </c>
    </row>
    <row r="245" spans="1:18" x14ac:dyDescent="0.3">
      <c r="A245" s="13">
        <v>6.5430380864113884</v>
      </c>
      <c r="B245" s="13" t="s">
        <v>512</v>
      </c>
      <c r="C245" s="13" t="s">
        <v>3502</v>
      </c>
      <c r="D245" t="s">
        <v>4759</v>
      </c>
      <c r="E245" s="13" t="s">
        <v>2711</v>
      </c>
      <c r="F245" s="13" t="s">
        <v>3503</v>
      </c>
      <c r="G245" s="13">
        <v>40741</v>
      </c>
      <c r="H245" s="13">
        <v>79493</v>
      </c>
      <c r="I245" s="13">
        <v>57699</v>
      </c>
      <c r="J245" s="13">
        <v>85615</v>
      </c>
      <c r="K245" s="13">
        <v>27382</v>
      </c>
      <c r="L245" s="13">
        <v>23914</v>
      </c>
      <c r="M245" s="13">
        <v>26092</v>
      </c>
      <c r="N245" s="13">
        <v>54625</v>
      </c>
      <c r="O245" s="13">
        <v>29210</v>
      </c>
      <c r="P245" s="13">
        <v>19795</v>
      </c>
      <c r="Q245" s="13">
        <v>6843</v>
      </c>
      <c r="R245" s="13">
        <v>46652</v>
      </c>
    </row>
    <row r="246" spans="1:18" x14ac:dyDescent="0.3">
      <c r="A246" s="13">
        <v>6.3864871841767359</v>
      </c>
      <c r="B246" s="13" t="s">
        <v>512</v>
      </c>
      <c r="C246" s="13" t="s">
        <v>3305</v>
      </c>
      <c r="D246" t="s">
        <v>4760</v>
      </c>
      <c r="E246" s="13" t="s">
        <v>2711</v>
      </c>
      <c r="F246" s="13" t="s">
        <v>3306</v>
      </c>
      <c r="G246" s="13">
        <v>671014</v>
      </c>
      <c r="H246" s="13">
        <v>115236</v>
      </c>
      <c r="I246" s="13">
        <v>127876</v>
      </c>
      <c r="J246" s="13">
        <v>73669</v>
      </c>
      <c r="K246" s="13">
        <v>491555</v>
      </c>
      <c r="L246" s="13">
        <v>471</v>
      </c>
      <c r="M246" s="13">
        <v>162846</v>
      </c>
      <c r="N246" s="13">
        <v>910798</v>
      </c>
      <c r="O246" s="13">
        <v>534638</v>
      </c>
      <c r="P246" s="13">
        <v>450840</v>
      </c>
      <c r="Q246" s="13">
        <v>258309</v>
      </c>
      <c r="R246" s="13">
        <v>130890</v>
      </c>
    </row>
    <row r="247" spans="1:18" x14ac:dyDescent="0.3">
      <c r="A247" s="13">
        <v>6.1343854100687087</v>
      </c>
      <c r="B247" s="13" t="s">
        <v>512</v>
      </c>
      <c r="C247" s="13" t="s">
        <v>3508</v>
      </c>
      <c r="D247" t="s">
        <v>4761</v>
      </c>
      <c r="E247" s="13" t="s">
        <v>2711</v>
      </c>
      <c r="F247" s="13" t="s">
        <v>3509</v>
      </c>
      <c r="G247" s="13">
        <v>0</v>
      </c>
      <c r="H247" s="13">
        <v>207241</v>
      </c>
      <c r="I247" s="13">
        <v>223315</v>
      </c>
      <c r="J247" s="13">
        <v>297186</v>
      </c>
      <c r="K247" s="13">
        <v>448714</v>
      </c>
      <c r="L247" s="13">
        <v>38992</v>
      </c>
      <c r="M247" s="13">
        <v>126693</v>
      </c>
      <c r="N247" s="13">
        <v>56477</v>
      </c>
      <c r="O247" s="13">
        <v>123410</v>
      </c>
      <c r="P247" s="13">
        <v>205480</v>
      </c>
      <c r="Q247" s="13">
        <v>344522</v>
      </c>
      <c r="R247" s="13">
        <v>370651</v>
      </c>
    </row>
    <row r="248" spans="1:18" x14ac:dyDescent="0.3">
      <c r="A248" s="13">
        <v>5.5960312988839309</v>
      </c>
      <c r="B248" s="13" t="s">
        <v>512</v>
      </c>
      <c r="C248" s="13" t="s">
        <v>3489</v>
      </c>
      <c r="D248" t="s">
        <v>4762</v>
      </c>
      <c r="E248" s="13" t="s">
        <v>2711</v>
      </c>
      <c r="F248" s="13" t="s">
        <v>3490</v>
      </c>
      <c r="G248" s="13">
        <v>538364</v>
      </c>
      <c r="H248" s="13">
        <v>620531</v>
      </c>
      <c r="I248" s="13">
        <v>435238</v>
      </c>
      <c r="J248" s="13">
        <v>1069972</v>
      </c>
      <c r="K248" s="13">
        <v>479628</v>
      </c>
      <c r="L248" s="13">
        <v>428231</v>
      </c>
      <c r="M248" s="13">
        <v>1166082</v>
      </c>
      <c r="N248" s="13">
        <v>816523</v>
      </c>
      <c r="O248" s="13">
        <v>531335</v>
      </c>
      <c r="P248" s="13">
        <v>596816</v>
      </c>
      <c r="Q248" s="13">
        <v>936585</v>
      </c>
      <c r="R248" s="13">
        <v>1038010</v>
      </c>
    </row>
    <row r="249" spans="1:18" x14ac:dyDescent="0.3">
      <c r="A249" s="13">
        <v>5.436331840330725</v>
      </c>
      <c r="B249" s="13" t="s">
        <v>512</v>
      </c>
      <c r="C249" s="13" t="s">
        <v>3305</v>
      </c>
      <c r="D249" t="s">
        <v>4760</v>
      </c>
      <c r="E249" s="13" t="s">
        <v>2711</v>
      </c>
      <c r="F249" s="13" t="s">
        <v>3306</v>
      </c>
      <c r="G249" s="13">
        <v>3031331</v>
      </c>
      <c r="H249" s="13">
        <v>515555</v>
      </c>
      <c r="I249" s="13">
        <v>156542</v>
      </c>
      <c r="J249" s="13">
        <v>201195</v>
      </c>
      <c r="K249" s="13">
        <v>1298565</v>
      </c>
      <c r="L249" s="13">
        <v>927640</v>
      </c>
      <c r="M249" s="13">
        <v>601575</v>
      </c>
      <c r="N249" s="13">
        <v>1886949</v>
      </c>
      <c r="O249" s="13">
        <v>698070</v>
      </c>
      <c r="P249" s="13">
        <v>2025225</v>
      </c>
      <c r="Q249" s="13">
        <v>955364</v>
      </c>
      <c r="R249" s="13">
        <v>655271</v>
      </c>
    </row>
    <row r="250" spans="1:18" x14ac:dyDescent="0.3">
      <c r="A250">
        <v>2.178817538202777</v>
      </c>
      <c r="B250" t="s">
        <v>512</v>
      </c>
      <c r="C250" t="s">
        <v>3400</v>
      </c>
      <c r="D250" t="s">
        <v>4763</v>
      </c>
      <c r="E250" t="s">
        <v>2711</v>
      </c>
      <c r="F250" t="s">
        <v>3401</v>
      </c>
      <c r="G250">
        <v>1445491</v>
      </c>
      <c r="H250">
        <v>1294025</v>
      </c>
      <c r="I250">
        <v>1656410</v>
      </c>
      <c r="J250">
        <v>1298215</v>
      </c>
      <c r="K250">
        <v>1425290</v>
      </c>
      <c r="L250">
        <v>1723972</v>
      </c>
      <c r="M250">
        <v>1510540</v>
      </c>
      <c r="N250">
        <v>890596</v>
      </c>
      <c r="O250">
        <v>1238120</v>
      </c>
      <c r="P250">
        <v>646048</v>
      </c>
      <c r="Q250">
        <v>1355130</v>
      </c>
      <c r="R250">
        <v>1500478</v>
      </c>
    </row>
    <row r="251" spans="1:18" x14ac:dyDescent="0.3">
      <c r="A251">
        <v>1.9713111059929886</v>
      </c>
      <c r="B251" t="s">
        <v>512</v>
      </c>
      <c r="C251" t="s">
        <v>3400</v>
      </c>
      <c r="D251" t="s">
        <v>4763</v>
      </c>
      <c r="E251" t="s">
        <v>2711</v>
      </c>
      <c r="F251" t="s">
        <v>3401</v>
      </c>
      <c r="G251">
        <v>2752253</v>
      </c>
      <c r="H251">
        <v>1629176</v>
      </c>
      <c r="I251">
        <v>1906575</v>
      </c>
      <c r="J251">
        <v>1835235</v>
      </c>
      <c r="K251">
        <v>1538887</v>
      </c>
      <c r="L251">
        <v>1962354</v>
      </c>
      <c r="M251">
        <v>2644741</v>
      </c>
      <c r="N251">
        <v>2418842</v>
      </c>
      <c r="O251">
        <v>3264879</v>
      </c>
      <c r="P251">
        <v>2577965</v>
      </c>
      <c r="Q251">
        <v>1977852</v>
      </c>
      <c r="R251">
        <v>2176287</v>
      </c>
    </row>
    <row r="252" spans="1:18" x14ac:dyDescent="0.3">
      <c r="A252">
        <v>1.6924922713667543</v>
      </c>
      <c r="B252" t="s">
        <v>512</v>
      </c>
      <c r="C252" t="s">
        <v>3495</v>
      </c>
      <c r="D252" t="s">
        <v>4764</v>
      </c>
      <c r="E252" t="s">
        <v>2711</v>
      </c>
      <c r="F252" t="s">
        <v>3496</v>
      </c>
      <c r="G252">
        <v>47936</v>
      </c>
      <c r="H252">
        <v>85246</v>
      </c>
      <c r="I252">
        <v>99380</v>
      </c>
      <c r="J252">
        <v>30378</v>
      </c>
      <c r="K252">
        <v>55956</v>
      </c>
      <c r="L252">
        <v>60167</v>
      </c>
      <c r="M252">
        <v>69495</v>
      </c>
      <c r="N252">
        <v>102506</v>
      </c>
      <c r="O252">
        <v>71148</v>
      </c>
      <c r="P252">
        <v>38555</v>
      </c>
      <c r="Q252">
        <v>73298</v>
      </c>
      <c r="R252">
        <v>83916</v>
      </c>
    </row>
    <row r="253" spans="1:18" x14ac:dyDescent="0.3">
      <c r="A253">
        <v>0.79046622366620423</v>
      </c>
      <c r="B253" t="s">
        <v>512</v>
      </c>
      <c r="C253" t="s">
        <v>3479</v>
      </c>
      <c r="D253" t="s">
        <v>4765</v>
      </c>
      <c r="E253" t="s">
        <v>2711</v>
      </c>
      <c r="F253" t="s">
        <v>3480</v>
      </c>
      <c r="G253">
        <v>48847</v>
      </c>
      <c r="H253">
        <v>53462</v>
      </c>
      <c r="I253">
        <v>16994</v>
      </c>
      <c r="J253">
        <v>24506</v>
      </c>
      <c r="K253">
        <v>48000</v>
      </c>
      <c r="L253">
        <v>48681</v>
      </c>
      <c r="M253">
        <v>58135</v>
      </c>
      <c r="N253">
        <v>34461</v>
      </c>
      <c r="O253">
        <v>70233</v>
      </c>
      <c r="P253">
        <v>51532</v>
      </c>
      <c r="Q253">
        <v>23136</v>
      </c>
      <c r="R253">
        <v>23102</v>
      </c>
    </row>
    <row r="254" spans="1:18" x14ac:dyDescent="0.3">
      <c r="A254">
        <v>0.78770080550674926</v>
      </c>
      <c r="B254" t="s">
        <v>512</v>
      </c>
      <c r="C254" t="s">
        <v>3495</v>
      </c>
      <c r="D254" t="s">
        <v>4764</v>
      </c>
      <c r="E254" t="s">
        <v>2711</v>
      </c>
      <c r="F254" t="s">
        <v>3496</v>
      </c>
      <c r="G254">
        <v>107994</v>
      </c>
      <c r="H254">
        <v>271548</v>
      </c>
      <c r="I254">
        <v>432598</v>
      </c>
      <c r="J254">
        <v>178996</v>
      </c>
      <c r="K254">
        <v>157619</v>
      </c>
      <c r="L254">
        <v>188570</v>
      </c>
      <c r="M254">
        <v>244493</v>
      </c>
      <c r="N254">
        <v>223080</v>
      </c>
      <c r="O254">
        <v>136659</v>
      </c>
      <c r="P254">
        <v>172233</v>
      </c>
      <c r="Q254">
        <v>140960</v>
      </c>
      <c r="R254">
        <v>298168</v>
      </c>
    </row>
    <row r="255" spans="1:18" x14ac:dyDescent="0.3">
      <c r="A255">
        <v>0.56849055316055996</v>
      </c>
      <c r="B255" t="s">
        <v>512</v>
      </c>
      <c r="C255" t="s">
        <v>3514</v>
      </c>
      <c r="D255" t="s">
        <v>4766</v>
      </c>
      <c r="E255" t="s">
        <v>2711</v>
      </c>
      <c r="F255" t="s">
        <v>3515</v>
      </c>
      <c r="G255">
        <v>435311</v>
      </c>
      <c r="H255">
        <v>341938</v>
      </c>
      <c r="I255">
        <v>838067</v>
      </c>
      <c r="J255">
        <v>432902</v>
      </c>
      <c r="K255">
        <v>409170</v>
      </c>
      <c r="L255">
        <v>153272</v>
      </c>
      <c r="M255">
        <v>471486</v>
      </c>
      <c r="N255">
        <v>342175</v>
      </c>
      <c r="O255">
        <v>186217</v>
      </c>
      <c r="P255">
        <v>332616</v>
      </c>
      <c r="Q255">
        <v>120370</v>
      </c>
      <c r="R255">
        <v>388787</v>
      </c>
    </row>
    <row r="256" spans="1:18" x14ac:dyDescent="0.3">
      <c r="A256" s="13">
        <v>5.9678661939152438</v>
      </c>
      <c r="B256" s="13" t="s">
        <v>532</v>
      </c>
      <c r="C256" s="13" t="s">
        <v>2877</v>
      </c>
      <c r="D256" t="s">
        <v>4767</v>
      </c>
      <c r="E256" s="13" t="s">
        <v>2734</v>
      </c>
      <c r="F256" s="13" t="s">
        <v>2878</v>
      </c>
      <c r="G256" s="13">
        <v>160025</v>
      </c>
      <c r="H256" s="13">
        <v>213950</v>
      </c>
      <c r="I256" s="13">
        <v>193181</v>
      </c>
      <c r="J256" s="13">
        <v>110455</v>
      </c>
      <c r="K256" s="13">
        <v>102532</v>
      </c>
      <c r="L256" s="13">
        <v>86294</v>
      </c>
      <c r="M256" s="13">
        <v>175983</v>
      </c>
      <c r="N256" s="13">
        <v>71375</v>
      </c>
      <c r="O256" s="13">
        <v>188445</v>
      </c>
      <c r="P256" s="13">
        <v>109144</v>
      </c>
      <c r="Q256" s="13">
        <v>219111</v>
      </c>
      <c r="R256" s="13">
        <v>89954</v>
      </c>
    </row>
    <row r="257" spans="1:18" x14ac:dyDescent="0.3">
      <c r="A257" s="13">
        <v>5.3154300120560585</v>
      </c>
      <c r="B257" s="13" t="s">
        <v>532</v>
      </c>
      <c r="C257" s="13" t="s">
        <v>3451</v>
      </c>
      <c r="D257" t="s">
        <v>4768</v>
      </c>
      <c r="E257" s="13" t="s">
        <v>2734</v>
      </c>
      <c r="F257" s="13" t="s">
        <v>3452</v>
      </c>
      <c r="G257" s="13">
        <v>2291620</v>
      </c>
      <c r="H257" s="13">
        <v>2684435</v>
      </c>
      <c r="I257" s="13">
        <v>2878052</v>
      </c>
      <c r="J257" s="13">
        <v>2402314</v>
      </c>
      <c r="K257" s="13">
        <v>1767602</v>
      </c>
      <c r="L257" s="13">
        <v>2451575</v>
      </c>
      <c r="M257" s="13">
        <v>2929516</v>
      </c>
      <c r="N257" s="13">
        <v>2220444</v>
      </c>
      <c r="O257" s="13">
        <v>2703672</v>
      </c>
      <c r="P257" s="13">
        <v>2088212</v>
      </c>
      <c r="Q257" s="13">
        <v>2692698</v>
      </c>
      <c r="R257" s="13">
        <v>2549405</v>
      </c>
    </row>
    <row r="258" spans="1:18" x14ac:dyDescent="0.3">
      <c r="A258">
        <v>4.9043199300384002</v>
      </c>
      <c r="B258" t="s">
        <v>532</v>
      </c>
      <c r="C258" t="s">
        <v>3175</v>
      </c>
      <c r="D258" t="s">
        <v>4769</v>
      </c>
      <c r="E258" t="s">
        <v>2734</v>
      </c>
      <c r="F258" t="s">
        <v>3176</v>
      </c>
      <c r="G258">
        <v>690207</v>
      </c>
      <c r="H258">
        <v>945904</v>
      </c>
      <c r="I258">
        <v>500064</v>
      </c>
      <c r="J258">
        <v>410541</v>
      </c>
      <c r="K258">
        <v>254459</v>
      </c>
      <c r="L258">
        <v>1051034</v>
      </c>
      <c r="M258">
        <v>743230</v>
      </c>
      <c r="N258">
        <v>473586</v>
      </c>
      <c r="O258">
        <v>880105</v>
      </c>
      <c r="P258">
        <v>848965</v>
      </c>
      <c r="Q258">
        <v>562957</v>
      </c>
      <c r="R258">
        <v>623970</v>
      </c>
    </row>
    <row r="259" spans="1:18" x14ac:dyDescent="0.3">
      <c r="A259">
        <v>3.807902592642407</v>
      </c>
      <c r="B259" t="s">
        <v>532</v>
      </c>
      <c r="C259" t="s">
        <v>3451</v>
      </c>
      <c r="D259" t="s">
        <v>4768</v>
      </c>
      <c r="E259" t="s">
        <v>2734</v>
      </c>
      <c r="F259" t="s">
        <v>3452</v>
      </c>
      <c r="G259">
        <v>828865</v>
      </c>
      <c r="H259">
        <v>935986</v>
      </c>
      <c r="I259">
        <v>752571</v>
      </c>
      <c r="J259">
        <v>1083948</v>
      </c>
      <c r="K259">
        <v>479681</v>
      </c>
      <c r="L259">
        <v>988799</v>
      </c>
      <c r="M259">
        <v>1186095</v>
      </c>
      <c r="N259">
        <v>917915</v>
      </c>
      <c r="O259">
        <v>1184148</v>
      </c>
      <c r="P259">
        <v>707466</v>
      </c>
      <c r="Q259">
        <v>883341</v>
      </c>
      <c r="R259">
        <v>553553</v>
      </c>
    </row>
    <row r="260" spans="1:18" x14ac:dyDescent="0.3">
      <c r="A260">
        <v>3.2816430875836993</v>
      </c>
      <c r="B260" t="s">
        <v>532</v>
      </c>
      <c r="C260" t="s">
        <v>3102</v>
      </c>
      <c r="D260" t="s">
        <v>4770</v>
      </c>
      <c r="E260" t="s">
        <v>2734</v>
      </c>
      <c r="F260" t="s">
        <v>3103</v>
      </c>
      <c r="G260">
        <v>213563</v>
      </c>
      <c r="H260">
        <v>154059</v>
      </c>
      <c r="I260">
        <v>335087</v>
      </c>
      <c r="J260">
        <v>252175</v>
      </c>
      <c r="K260">
        <v>200665</v>
      </c>
      <c r="L260">
        <v>218459</v>
      </c>
      <c r="M260">
        <v>187866</v>
      </c>
      <c r="N260">
        <v>64622</v>
      </c>
      <c r="O260">
        <v>92191</v>
      </c>
      <c r="P260">
        <v>74608</v>
      </c>
      <c r="Q260">
        <v>164528</v>
      </c>
      <c r="R260">
        <v>75703</v>
      </c>
    </row>
    <row r="261" spans="1:18" x14ac:dyDescent="0.3">
      <c r="A261">
        <v>2.4068065503792684</v>
      </c>
      <c r="B261" t="s">
        <v>532</v>
      </c>
      <c r="C261" t="s">
        <v>3015</v>
      </c>
      <c r="D261" t="s">
        <v>4771</v>
      </c>
      <c r="E261" t="s">
        <v>2734</v>
      </c>
      <c r="F261" t="s">
        <v>3016</v>
      </c>
      <c r="G261">
        <v>389370</v>
      </c>
      <c r="H261">
        <v>216761</v>
      </c>
      <c r="I261">
        <v>306162</v>
      </c>
      <c r="J261">
        <v>383606</v>
      </c>
      <c r="K261">
        <v>282369</v>
      </c>
      <c r="L261">
        <v>382796</v>
      </c>
      <c r="M261">
        <v>332396</v>
      </c>
      <c r="N261">
        <v>239818</v>
      </c>
      <c r="O261">
        <v>306603</v>
      </c>
      <c r="P261">
        <v>107697</v>
      </c>
      <c r="Q261">
        <v>442150</v>
      </c>
      <c r="R261">
        <v>345738</v>
      </c>
    </row>
    <row r="262" spans="1:18" x14ac:dyDescent="0.3">
      <c r="A262">
        <v>1.844730592847287</v>
      </c>
      <c r="B262" t="s">
        <v>532</v>
      </c>
      <c r="C262" t="s">
        <v>3037</v>
      </c>
      <c r="D262" t="s">
        <v>4772</v>
      </c>
      <c r="E262" t="s">
        <v>2734</v>
      </c>
      <c r="F262" t="s">
        <v>3038</v>
      </c>
      <c r="G262">
        <v>293525</v>
      </c>
      <c r="H262">
        <v>453575</v>
      </c>
      <c r="I262">
        <v>556502</v>
      </c>
      <c r="J262">
        <v>402243</v>
      </c>
      <c r="K262">
        <v>255162</v>
      </c>
      <c r="L262">
        <v>304468</v>
      </c>
      <c r="M262">
        <v>345548</v>
      </c>
      <c r="N262">
        <v>527364</v>
      </c>
      <c r="O262">
        <v>485462</v>
      </c>
      <c r="P262">
        <v>467905</v>
      </c>
      <c r="Q262">
        <v>480652</v>
      </c>
      <c r="R262">
        <v>694891</v>
      </c>
    </row>
    <row r="263" spans="1:18" x14ac:dyDescent="0.3">
      <c r="A263">
        <v>1.7441071266328885</v>
      </c>
      <c r="B263" t="s">
        <v>532</v>
      </c>
      <c r="C263" t="s">
        <v>3416</v>
      </c>
      <c r="D263" t="s">
        <v>4773</v>
      </c>
      <c r="E263" t="s">
        <v>2734</v>
      </c>
      <c r="F263" t="s">
        <v>3417</v>
      </c>
      <c r="G263">
        <v>50384</v>
      </c>
      <c r="H263">
        <v>42373</v>
      </c>
      <c r="I263">
        <v>41141</v>
      </c>
      <c r="J263">
        <v>20164</v>
      </c>
      <c r="K263">
        <v>26333</v>
      </c>
      <c r="L263">
        <v>33572</v>
      </c>
      <c r="M263">
        <v>28656</v>
      </c>
      <c r="N263">
        <v>58028</v>
      </c>
      <c r="O263">
        <v>23776</v>
      </c>
      <c r="P263">
        <v>12388</v>
      </c>
      <c r="Q263">
        <v>10096</v>
      </c>
      <c r="R263">
        <v>25276</v>
      </c>
    </row>
    <row r="264" spans="1:18" x14ac:dyDescent="0.3">
      <c r="A264">
        <v>1.3838722103241434</v>
      </c>
      <c r="B264" t="s">
        <v>532</v>
      </c>
      <c r="C264" t="s">
        <v>3436</v>
      </c>
      <c r="D264" t="s">
        <v>4774</v>
      </c>
      <c r="E264" t="s">
        <v>2734</v>
      </c>
      <c r="F264" t="s">
        <v>3437</v>
      </c>
      <c r="G264">
        <v>29642</v>
      </c>
      <c r="H264">
        <v>17913</v>
      </c>
      <c r="I264">
        <v>19228</v>
      </c>
      <c r="J264">
        <v>121880</v>
      </c>
      <c r="K264">
        <v>85975</v>
      </c>
      <c r="L264">
        <v>101285</v>
      </c>
      <c r="M264">
        <v>88894</v>
      </c>
      <c r="N264">
        <v>76755</v>
      </c>
      <c r="O264">
        <v>73906</v>
      </c>
      <c r="P264">
        <v>69478</v>
      </c>
      <c r="Q264">
        <v>120683</v>
      </c>
      <c r="R264">
        <v>76046</v>
      </c>
    </row>
    <row r="265" spans="1:18" x14ac:dyDescent="0.3">
      <c r="A265">
        <v>1.347196515510821</v>
      </c>
      <c r="B265" t="s">
        <v>532</v>
      </c>
      <c r="C265" t="s">
        <v>3463</v>
      </c>
      <c r="D265" t="s">
        <v>4775</v>
      </c>
      <c r="E265" t="s">
        <v>2734</v>
      </c>
      <c r="F265" t="s">
        <v>3464</v>
      </c>
      <c r="G265">
        <v>389283</v>
      </c>
      <c r="H265">
        <v>262567</v>
      </c>
      <c r="I265">
        <v>219718</v>
      </c>
      <c r="J265">
        <v>56925</v>
      </c>
      <c r="K265">
        <v>73674</v>
      </c>
      <c r="L265">
        <v>61222</v>
      </c>
      <c r="M265">
        <v>94103</v>
      </c>
      <c r="N265">
        <v>132954</v>
      </c>
      <c r="O265">
        <v>74289</v>
      </c>
      <c r="P265">
        <v>15035</v>
      </c>
      <c r="Q265">
        <v>34628</v>
      </c>
      <c r="R265">
        <v>33278</v>
      </c>
    </row>
    <row r="266" spans="1:18" x14ac:dyDescent="0.3">
      <c r="A266">
        <v>1.1091565442745537</v>
      </c>
      <c r="B266" t="s">
        <v>532</v>
      </c>
      <c r="C266" t="s">
        <v>3300</v>
      </c>
      <c r="D266" t="s">
        <v>4776</v>
      </c>
      <c r="E266" t="s">
        <v>2734</v>
      </c>
      <c r="F266" t="s">
        <v>3301</v>
      </c>
      <c r="G266">
        <v>28748</v>
      </c>
      <c r="H266">
        <v>197829</v>
      </c>
      <c r="I266">
        <v>246104</v>
      </c>
      <c r="J266">
        <v>200139</v>
      </c>
      <c r="K266">
        <v>142440</v>
      </c>
      <c r="L266">
        <v>302439</v>
      </c>
      <c r="M266">
        <v>92102</v>
      </c>
      <c r="N266">
        <v>99746</v>
      </c>
      <c r="O266">
        <v>112974</v>
      </c>
      <c r="P266">
        <v>215757</v>
      </c>
      <c r="Q266">
        <v>176610</v>
      </c>
      <c r="R266">
        <v>320716</v>
      </c>
    </row>
    <row r="267" spans="1:18" x14ac:dyDescent="0.3">
      <c r="A267">
        <v>0.89521839082693577</v>
      </c>
      <c r="B267" t="s">
        <v>532</v>
      </c>
      <c r="C267" t="s">
        <v>3222</v>
      </c>
      <c r="D267" t="s">
        <v>4777</v>
      </c>
      <c r="E267" t="s">
        <v>2734</v>
      </c>
      <c r="F267" t="s">
        <v>3223</v>
      </c>
      <c r="G267">
        <v>129955</v>
      </c>
      <c r="H267">
        <v>20094</v>
      </c>
      <c r="I267">
        <v>116823</v>
      </c>
      <c r="J267">
        <v>205791</v>
      </c>
      <c r="K267">
        <v>30008</v>
      </c>
      <c r="L267">
        <v>189893</v>
      </c>
      <c r="M267">
        <v>146476</v>
      </c>
      <c r="N267">
        <v>67334</v>
      </c>
      <c r="O267">
        <v>162464</v>
      </c>
      <c r="P267">
        <v>95881</v>
      </c>
      <c r="Q267">
        <v>217739</v>
      </c>
      <c r="R267">
        <v>54585</v>
      </c>
    </row>
    <row r="268" spans="1:18" x14ac:dyDescent="0.3">
      <c r="A268">
        <v>0.75733205134586379</v>
      </c>
      <c r="B268" t="s">
        <v>532</v>
      </c>
      <c r="C268" t="s">
        <v>3142</v>
      </c>
      <c r="D268" t="s">
        <v>4778</v>
      </c>
      <c r="E268" t="s">
        <v>2734</v>
      </c>
      <c r="F268" t="s">
        <v>3143</v>
      </c>
      <c r="G268">
        <v>364923</v>
      </c>
      <c r="H268">
        <v>316916</v>
      </c>
      <c r="I268">
        <v>45445</v>
      </c>
      <c r="J268">
        <v>339390</v>
      </c>
      <c r="K268">
        <v>251280</v>
      </c>
      <c r="L268">
        <v>342848</v>
      </c>
      <c r="M268">
        <v>308742</v>
      </c>
      <c r="N268">
        <v>406739</v>
      </c>
      <c r="O268">
        <v>435353</v>
      </c>
      <c r="P268">
        <v>223566</v>
      </c>
      <c r="Q268">
        <v>314893</v>
      </c>
      <c r="R268">
        <v>172567</v>
      </c>
    </row>
    <row r="269" spans="1:18" x14ac:dyDescent="0.3">
      <c r="A269">
        <v>0.3992482580162281</v>
      </c>
      <c r="B269" t="s">
        <v>532</v>
      </c>
      <c r="C269" t="s">
        <v>2732</v>
      </c>
      <c r="D269" t="s">
        <v>4779</v>
      </c>
      <c r="E269" t="s">
        <v>2734</v>
      </c>
      <c r="F269" t="s">
        <v>2733</v>
      </c>
      <c r="G269">
        <v>70367</v>
      </c>
      <c r="H269">
        <v>115793</v>
      </c>
      <c r="I269">
        <v>95662</v>
      </c>
      <c r="J269">
        <v>100972</v>
      </c>
      <c r="K269">
        <v>87246</v>
      </c>
      <c r="L269">
        <v>101243</v>
      </c>
      <c r="M269">
        <v>35238</v>
      </c>
      <c r="N269">
        <v>175602</v>
      </c>
      <c r="O269">
        <v>41619</v>
      </c>
      <c r="P269">
        <v>123083</v>
      </c>
      <c r="Q269">
        <v>236379</v>
      </c>
      <c r="R269">
        <v>234815</v>
      </c>
    </row>
    <row r="270" spans="1:18" x14ac:dyDescent="0.3">
      <c r="A270">
        <v>0.34740822640026758</v>
      </c>
      <c r="B270" t="s">
        <v>532</v>
      </c>
      <c r="C270" t="s">
        <v>3395</v>
      </c>
      <c r="D270" t="s">
        <v>4780</v>
      </c>
      <c r="E270" t="s">
        <v>2734</v>
      </c>
      <c r="F270" t="s">
        <v>3396</v>
      </c>
      <c r="G270">
        <v>198054</v>
      </c>
      <c r="H270">
        <v>365389</v>
      </c>
      <c r="I270">
        <v>204750</v>
      </c>
      <c r="J270">
        <v>157776</v>
      </c>
      <c r="K270">
        <v>115226</v>
      </c>
      <c r="L270">
        <v>151039</v>
      </c>
      <c r="M270">
        <v>245954</v>
      </c>
      <c r="N270">
        <v>31578</v>
      </c>
      <c r="O270">
        <v>157105</v>
      </c>
      <c r="P270">
        <v>51243</v>
      </c>
      <c r="Q270">
        <v>48164</v>
      </c>
      <c r="R270">
        <v>79181</v>
      </c>
    </row>
    <row r="271" spans="1:18" x14ac:dyDescent="0.3">
      <c r="A271">
        <v>0.20747635752188884</v>
      </c>
      <c r="B271" t="s">
        <v>532</v>
      </c>
      <c r="C271" t="s">
        <v>3406</v>
      </c>
      <c r="D271" t="s">
        <v>4781</v>
      </c>
      <c r="E271" t="s">
        <v>2734</v>
      </c>
      <c r="F271" t="s">
        <v>3407</v>
      </c>
      <c r="G271">
        <v>114990</v>
      </c>
      <c r="H271">
        <v>183746</v>
      </c>
      <c r="I271">
        <v>79951</v>
      </c>
      <c r="J271">
        <v>109839</v>
      </c>
      <c r="K271">
        <v>110446</v>
      </c>
      <c r="L271">
        <v>117220</v>
      </c>
      <c r="M271">
        <v>102635</v>
      </c>
      <c r="N271">
        <v>97739</v>
      </c>
      <c r="O271">
        <v>85675</v>
      </c>
      <c r="P271">
        <v>115644</v>
      </c>
      <c r="Q271">
        <v>104098</v>
      </c>
      <c r="R271">
        <v>122579</v>
      </c>
    </row>
    <row r="272" spans="1:18" x14ac:dyDescent="0.3">
      <c r="A272">
        <v>3.6123056270212444</v>
      </c>
      <c r="B272" t="s">
        <v>532</v>
      </c>
      <c r="C272" t="s">
        <v>1691</v>
      </c>
      <c r="D272" t="s">
        <v>4782</v>
      </c>
      <c r="E272" t="s">
        <v>204</v>
      </c>
      <c r="F272" t="s">
        <v>1692</v>
      </c>
      <c r="G272">
        <v>2827039</v>
      </c>
      <c r="H272">
        <v>3394046</v>
      </c>
      <c r="I272">
        <v>3581562</v>
      </c>
      <c r="J272">
        <v>3464487</v>
      </c>
      <c r="K272">
        <v>3765892</v>
      </c>
      <c r="L272">
        <v>3259176</v>
      </c>
      <c r="M272">
        <v>12735436</v>
      </c>
      <c r="N272">
        <v>14082378</v>
      </c>
      <c r="O272">
        <v>11120261</v>
      </c>
      <c r="P272">
        <v>11776796</v>
      </c>
      <c r="Q272">
        <v>14068568</v>
      </c>
      <c r="R272">
        <v>14039955</v>
      </c>
    </row>
    <row r="273" spans="1:18" x14ac:dyDescent="0.3">
      <c r="A273">
        <v>3.5388757832535487</v>
      </c>
      <c r="B273" t="s">
        <v>532</v>
      </c>
      <c r="C273" t="s">
        <v>1915</v>
      </c>
      <c r="D273" t="s">
        <v>4783</v>
      </c>
      <c r="E273" t="s">
        <v>204</v>
      </c>
      <c r="F273" t="s">
        <v>1916</v>
      </c>
      <c r="G273">
        <v>9073545</v>
      </c>
      <c r="H273">
        <v>13716416</v>
      </c>
      <c r="I273">
        <v>14192522</v>
      </c>
      <c r="J273">
        <v>6733497</v>
      </c>
      <c r="K273">
        <v>8974735</v>
      </c>
      <c r="L273">
        <v>7582224</v>
      </c>
      <c r="M273">
        <v>14298091</v>
      </c>
      <c r="N273">
        <v>20733165</v>
      </c>
      <c r="O273">
        <v>13178260</v>
      </c>
      <c r="P273">
        <v>11265431</v>
      </c>
      <c r="Q273">
        <v>15175346</v>
      </c>
      <c r="R273">
        <v>14082593</v>
      </c>
    </row>
    <row r="274" spans="1:18" x14ac:dyDescent="0.3">
      <c r="A274">
        <v>2.4034783138196403</v>
      </c>
      <c r="B274" t="s">
        <v>532</v>
      </c>
      <c r="C274" t="s">
        <v>2247</v>
      </c>
      <c r="D274" t="s">
        <v>4784</v>
      </c>
      <c r="E274" t="s">
        <v>204</v>
      </c>
      <c r="F274" t="s">
        <v>2248</v>
      </c>
      <c r="G274">
        <v>1438956</v>
      </c>
      <c r="H274">
        <v>1747206</v>
      </c>
      <c r="I274">
        <v>1641289</v>
      </c>
      <c r="J274">
        <v>1233509</v>
      </c>
      <c r="K274">
        <v>1200354</v>
      </c>
      <c r="L274">
        <v>1185500</v>
      </c>
      <c r="M274">
        <v>1360126</v>
      </c>
      <c r="N274">
        <v>1523494</v>
      </c>
      <c r="O274">
        <v>1727273</v>
      </c>
      <c r="P274">
        <v>1598241</v>
      </c>
      <c r="Q274">
        <v>1360055</v>
      </c>
      <c r="R274">
        <v>1711816</v>
      </c>
    </row>
    <row r="275" spans="1:18" x14ac:dyDescent="0.3">
      <c r="A275">
        <v>1.7594497364269273</v>
      </c>
      <c r="B275" t="s">
        <v>532</v>
      </c>
      <c r="C275" t="s">
        <v>2466</v>
      </c>
      <c r="D275" t="s">
        <v>4785</v>
      </c>
      <c r="E275" t="s">
        <v>204</v>
      </c>
      <c r="F275" t="s">
        <v>2467</v>
      </c>
      <c r="G275">
        <v>1169820</v>
      </c>
      <c r="H275">
        <v>882160</v>
      </c>
      <c r="I275">
        <v>699842</v>
      </c>
      <c r="J275">
        <v>848941</v>
      </c>
      <c r="K275">
        <v>912054</v>
      </c>
      <c r="L275">
        <v>628684</v>
      </c>
      <c r="M275">
        <v>1254841</v>
      </c>
      <c r="N275">
        <v>1113541</v>
      </c>
      <c r="O275">
        <v>1248339</v>
      </c>
      <c r="P275">
        <v>1006401</v>
      </c>
      <c r="Q275">
        <v>998376</v>
      </c>
      <c r="R275">
        <v>800348</v>
      </c>
    </row>
    <row r="276" spans="1:18" x14ac:dyDescent="0.3">
      <c r="A276">
        <v>1.6923110388138092</v>
      </c>
      <c r="B276" t="s">
        <v>532</v>
      </c>
      <c r="C276" t="s">
        <v>1867</v>
      </c>
      <c r="D276" t="s">
        <v>4786</v>
      </c>
      <c r="E276" t="s">
        <v>204</v>
      </c>
      <c r="F276" t="s">
        <v>1868</v>
      </c>
      <c r="G276">
        <v>89602</v>
      </c>
      <c r="H276">
        <v>111889</v>
      </c>
      <c r="I276">
        <v>96315</v>
      </c>
      <c r="J276">
        <v>226567</v>
      </c>
      <c r="K276">
        <v>281626</v>
      </c>
      <c r="L276">
        <v>150830</v>
      </c>
      <c r="M276">
        <v>258210</v>
      </c>
      <c r="N276">
        <v>252183</v>
      </c>
      <c r="O276">
        <v>185578</v>
      </c>
      <c r="P276">
        <v>312937</v>
      </c>
      <c r="Q276">
        <v>275134</v>
      </c>
      <c r="R276">
        <v>155712</v>
      </c>
    </row>
    <row r="277" spans="1:18" x14ac:dyDescent="0.3">
      <c r="A277">
        <v>1.5442795660215818</v>
      </c>
      <c r="B277" t="s">
        <v>532</v>
      </c>
      <c r="C277" t="s">
        <v>1664</v>
      </c>
      <c r="D277" t="s">
        <v>4787</v>
      </c>
      <c r="E277" t="s">
        <v>204</v>
      </c>
      <c r="F277" t="s">
        <v>1665</v>
      </c>
      <c r="G277">
        <v>26166</v>
      </c>
      <c r="H277">
        <v>66205</v>
      </c>
      <c r="I277">
        <v>20324</v>
      </c>
      <c r="J277">
        <v>47511</v>
      </c>
      <c r="K277">
        <v>48478</v>
      </c>
      <c r="L277">
        <v>0</v>
      </c>
      <c r="M277">
        <v>36532</v>
      </c>
      <c r="N277">
        <v>35145</v>
      </c>
      <c r="O277">
        <v>48177</v>
      </c>
      <c r="P277">
        <v>73969</v>
      </c>
      <c r="Q277">
        <v>87491</v>
      </c>
      <c r="R277">
        <v>146929</v>
      </c>
    </row>
    <row r="278" spans="1:18" x14ac:dyDescent="0.3">
      <c r="A278">
        <v>1.4051122196647514</v>
      </c>
      <c r="B278" t="s">
        <v>532</v>
      </c>
      <c r="C278" t="s">
        <v>2060</v>
      </c>
      <c r="D278" t="s">
        <v>4788</v>
      </c>
      <c r="E278" t="s">
        <v>204</v>
      </c>
      <c r="F278" t="s">
        <v>2061</v>
      </c>
      <c r="G278">
        <v>174460</v>
      </c>
      <c r="H278">
        <v>326089</v>
      </c>
      <c r="I278">
        <v>315377</v>
      </c>
      <c r="J278">
        <v>278268</v>
      </c>
      <c r="K278">
        <v>284208</v>
      </c>
      <c r="L278">
        <v>279043</v>
      </c>
      <c r="M278">
        <v>472951</v>
      </c>
      <c r="N278">
        <v>571900</v>
      </c>
      <c r="O278">
        <v>560759</v>
      </c>
      <c r="P278">
        <v>529517</v>
      </c>
      <c r="Q278">
        <v>460833</v>
      </c>
      <c r="R278">
        <v>528644</v>
      </c>
    </row>
    <row r="279" spans="1:18" x14ac:dyDescent="0.3">
      <c r="A279">
        <v>1.0904931879070288</v>
      </c>
      <c r="B279" t="s">
        <v>532</v>
      </c>
      <c r="C279" t="s">
        <v>1648</v>
      </c>
      <c r="D279" t="s">
        <v>4789</v>
      </c>
      <c r="E279" t="s">
        <v>204</v>
      </c>
      <c r="F279" t="s">
        <v>1649</v>
      </c>
      <c r="G279">
        <v>0</v>
      </c>
      <c r="H279">
        <v>9515</v>
      </c>
      <c r="I279">
        <v>59187</v>
      </c>
      <c r="J279">
        <v>19758</v>
      </c>
      <c r="K279">
        <v>0</v>
      </c>
      <c r="L279">
        <v>20901</v>
      </c>
      <c r="M279">
        <v>20417</v>
      </c>
      <c r="N279">
        <v>47002</v>
      </c>
      <c r="O279">
        <v>80212</v>
      </c>
      <c r="P279">
        <v>37073</v>
      </c>
      <c r="Q279">
        <v>15570</v>
      </c>
      <c r="R279">
        <v>80403</v>
      </c>
    </row>
    <row r="280" spans="1:18" x14ac:dyDescent="0.3">
      <c r="A280">
        <v>0.93905333614635655</v>
      </c>
      <c r="B280" t="s">
        <v>532</v>
      </c>
      <c r="C280" t="s">
        <v>2275</v>
      </c>
      <c r="D280" t="s">
        <v>4790</v>
      </c>
      <c r="E280" t="s">
        <v>204</v>
      </c>
      <c r="F280" t="s">
        <v>2276</v>
      </c>
      <c r="G280">
        <v>3599548</v>
      </c>
      <c r="H280">
        <v>4133172</v>
      </c>
      <c r="I280">
        <v>2993849</v>
      </c>
      <c r="J280">
        <v>3327844</v>
      </c>
      <c r="K280">
        <v>3237655</v>
      </c>
      <c r="L280">
        <v>3260026</v>
      </c>
      <c r="M280">
        <v>4263635</v>
      </c>
      <c r="N280">
        <v>4219420</v>
      </c>
      <c r="O280">
        <v>5464222</v>
      </c>
      <c r="P280">
        <v>3540128</v>
      </c>
      <c r="Q280">
        <v>4125057</v>
      </c>
      <c r="R280">
        <v>3113079</v>
      </c>
    </row>
    <row r="281" spans="1:18" x14ac:dyDescent="0.3">
      <c r="A281">
        <v>0.90577936075679877</v>
      </c>
      <c r="B281" t="s">
        <v>532</v>
      </c>
      <c r="C281" t="s">
        <v>1664</v>
      </c>
      <c r="D281" t="s">
        <v>4787</v>
      </c>
      <c r="E281" t="s">
        <v>204</v>
      </c>
      <c r="F281" t="s">
        <v>1665</v>
      </c>
      <c r="G281">
        <v>118579</v>
      </c>
      <c r="H281">
        <v>149984</v>
      </c>
      <c r="I281">
        <v>34127</v>
      </c>
      <c r="J281">
        <v>37073</v>
      </c>
      <c r="K281">
        <v>141033</v>
      </c>
      <c r="L281">
        <v>87806</v>
      </c>
      <c r="M281">
        <v>154562</v>
      </c>
      <c r="N281">
        <v>119212</v>
      </c>
      <c r="O281">
        <v>260807</v>
      </c>
      <c r="P281">
        <v>132402</v>
      </c>
      <c r="Q281">
        <v>149882</v>
      </c>
      <c r="R281">
        <v>148483</v>
      </c>
    </row>
    <row r="282" spans="1:18" x14ac:dyDescent="0.3">
      <c r="A282">
        <v>0.72227340146204622</v>
      </c>
      <c r="B282" t="s">
        <v>532</v>
      </c>
      <c r="C282" t="s">
        <v>2822</v>
      </c>
      <c r="D282" t="s">
        <v>4791</v>
      </c>
      <c r="E282" t="s">
        <v>204</v>
      </c>
      <c r="F282" t="s">
        <v>2823</v>
      </c>
      <c r="G282">
        <v>243565</v>
      </c>
      <c r="H282">
        <v>391413</v>
      </c>
      <c r="I282">
        <v>139549</v>
      </c>
      <c r="J282">
        <v>237055</v>
      </c>
      <c r="K282">
        <v>421508</v>
      </c>
      <c r="L282">
        <v>551253</v>
      </c>
      <c r="M282">
        <v>299104</v>
      </c>
      <c r="N282">
        <v>211162</v>
      </c>
      <c r="O282">
        <v>372439</v>
      </c>
      <c r="P282">
        <v>301313</v>
      </c>
      <c r="Q282">
        <v>407678</v>
      </c>
      <c r="R282">
        <v>392953</v>
      </c>
    </row>
    <row r="283" spans="1:18" x14ac:dyDescent="0.3">
      <c r="A283">
        <v>0.54138079196655065</v>
      </c>
      <c r="B283" t="s">
        <v>532</v>
      </c>
      <c r="C283" t="s">
        <v>1849</v>
      </c>
      <c r="D283" t="s">
        <v>4792</v>
      </c>
      <c r="E283" t="s">
        <v>204</v>
      </c>
      <c r="F283" t="s">
        <v>1850</v>
      </c>
      <c r="G283">
        <v>86259</v>
      </c>
      <c r="H283">
        <v>87362</v>
      </c>
      <c r="I283">
        <v>170264</v>
      </c>
      <c r="J283">
        <v>193876</v>
      </c>
      <c r="K283">
        <v>163260</v>
      </c>
      <c r="L283">
        <v>146663</v>
      </c>
      <c r="M283">
        <v>371993</v>
      </c>
      <c r="N283">
        <v>401471</v>
      </c>
      <c r="O283">
        <v>322209</v>
      </c>
      <c r="P283">
        <v>404836</v>
      </c>
      <c r="Q283">
        <v>382025</v>
      </c>
      <c r="R283">
        <v>411339</v>
      </c>
    </row>
    <row r="284" spans="1:18" x14ac:dyDescent="0.3">
      <c r="A284">
        <v>0.48162540869505654</v>
      </c>
      <c r="B284" t="s">
        <v>532</v>
      </c>
      <c r="C284" t="s">
        <v>2685</v>
      </c>
      <c r="D284" t="s">
        <v>4793</v>
      </c>
      <c r="E284" t="s">
        <v>204</v>
      </c>
      <c r="F284" t="s">
        <v>2686</v>
      </c>
      <c r="G284">
        <v>1008788</v>
      </c>
      <c r="H284">
        <v>811867</v>
      </c>
      <c r="I284">
        <v>867393</v>
      </c>
      <c r="J284">
        <v>692283</v>
      </c>
      <c r="K284">
        <v>591744</v>
      </c>
      <c r="L284">
        <v>760593</v>
      </c>
      <c r="M284">
        <v>788563</v>
      </c>
      <c r="N284">
        <v>369560</v>
      </c>
      <c r="O284">
        <v>619553</v>
      </c>
      <c r="P284">
        <v>785297</v>
      </c>
      <c r="Q284">
        <v>1022343</v>
      </c>
      <c r="R284">
        <v>898417</v>
      </c>
    </row>
    <row r="285" spans="1:18" x14ac:dyDescent="0.3">
      <c r="A285">
        <v>0.48156488683617377</v>
      </c>
      <c r="B285" t="s">
        <v>532</v>
      </c>
      <c r="C285" t="s">
        <v>2690</v>
      </c>
      <c r="D285" t="s">
        <v>4794</v>
      </c>
      <c r="E285" t="s">
        <v>204</v>
      </c>
      <c r="F285" t="s">
        <v>2691</v>
      </c>
      <c r="G285">
        <v>162015</v>
      </c>
      <c r="H285">
        <v>404069</v>
      </c>
      <c r="I285">
        <v>546979</v>
      </c>
      <c r="J285">
        <v>284882</v>
      </c>
      <c r="K285">
        <v>310799</v>
      </c>
      <c r="L285">
        <v>329851</v>
      </c>
      <c r="M285">
        <v>227368</v>
      </c>
      <c r="N285">
        <v>319763</v>
      </c>
      <c r="O285">
        <v>265338</v>
      </c>
      <c r="P285">
        <v>103566</v>
      </c>
      <c r="Q285">
        <v>266240</v>
      </c>
      <c r="R285">
        <v>272696</v>
      </c>
    </row>
    <row r="286" spans="1:18" x14ac:dyDescent="0.3">
      <c r="A286">
        <v>0.42611673307508063</v>
      </c>
      <c r="B286" t="s">
        <v>532</v>
      </c>
      <c r="C286" t="s">
        <v>2466</v>
      </c>
      <c r="D286" t="s">
        <v>4785</v>
      </c>
      <c r="E286" t="s">
        <v>204</v>
      </c>
      <c r="F286" t="s">
        <v>2467</v>
      </c>
      <c r="G286">
        <v>953424</v>
      </c>
      <c r="H286">
        <v>996845</v>
      </c>
      <c r="I286">
        <v>957117</v>
      </c>
      <c r="J286">
        <v>827811</v>
      </c>
      <c r="K286">
        <v>952752</v>
      </c>
      <c r="L286">
        <v>565209</v>
      </c>
      <c r="M286">
        <v>783179</v>
      </c>
      <c r="N286">
        <v>706799</v>
      </c>
      <c r="O286">
        <v>627112</v>
      </c>
      <c r="P286">
        <v>673036</v>
      </c>
      <c r="Q286">
        <v>739430</v>
      </c>
      <c r="R286">
        <v>661230</v>
      </c>
    </row>
    <row r="287" spans="1:18" x14ac:dyDescent="0.3">
      <c r="A287">
        <v>0.18639243717439336</v>
      </c>
      <c r="B287" t="s">
        <v>532</v>
      </c>
      <c r="C287" t="s">
        <v>2060</v>
      </c>
      <c r="D287" t="s">
        <v>4788</v>
      </c>
      <c r="E287" t="s">
        <v>204</v>
      </c>
      <c r="F287" t="s">
        <v>2061</v>
      </c>
      <c r="G287">
        <v>1337236</v>
      </c>
      <c r="H287">
        <v>1584780</v>
      </c>
      <c r="I287">
        <v>1597724</v>
      </c>
      <c r="J287">
        <v>1561720</v>
      </c>
      <c r="K287">
        <v>1316556</v>
      </c>
      <c r="L287">
        <v>1384552</v>
      </c>
      <c r="M287">
        <v>2011231</v>
      </c>
      <c r="N287">
        <v>1916490</v>
      </c>
      <c r="O287">
        <v>2276662</v>
      </c>
      <c r="P287">
        <v>1954316</v>
      </c>
      <c r="Q287">
        <v>2319193</v>
      </c>
      <c r="R287">
        <v>2391980</v>
      </c>
    </row>
    <row r="288" spans="1:18" x14ac:dyDescent="0.3">
      <c r="A288">
        <v>0.18169107939685222</v>
      </c>
      <c r="B288" t="s">
        <v>532</v>
      </c>
      <c r="C288" t="s">
        <v>2306</v>
      </c>
      <c r="D288" t="s">
        <v>4795</v>
      </c>
      <c r="E288" t="s">
        <v>204</v>
      </c>
      <c r="F288" t="s">
        <v>2307</v>
      </c>
      <c r="G288">
        <v>3413238</v>
      </c>
      <c r="H288">
        <v>2581041</v>
      </c>
      <c r="I288">
        <v>2374383</v>
      </c>
      <c r="J288">
        <v>3194723</v>
      </c>
      <c r="K288">
        <v>3248321</v>
      </c>
      <c r="L288">
        <v>2795524</v>
      </c>
      <c r="M288">
        <v>4879199</v>
      </c>
      <c r="N288">
        <v>4897861</v>
      </c>
      <c r="O288">
        <v>4751088</v>
      </c>
      <c r="P288">
        <v>4395353</v>
      </c>
      <c r="Q288">
        <v>4895679</v>
      </c>
      <c r="R288">
        <v>4115072</v>
      </c>
    </row>
    <row r="289" spans="1:18" x14ac:dyDescent="0.3">
      <c r="A289">
        <v>8.7791479728905469E-2</v>
      </c>
      <c r="B289" t="s">
        <v>532</v>
      </c>
      <c r="C289" t="s">
        <v>1849</v>
      </c>
      <c r="D289" t="s">
        <v>4792</v>
      </c>
      <c r="E289" t="s">
        <v>204</v>
      </c>
      <c r="F289" t="s">
        <v>1850</v>
      </c>
      <c r="G289">
        <v>31243</v>
      </c>
      <c r="H289">
        <v>53661</v>
      </c>
      <c r="I289">
        <v>30967</v>
      </c>
      <c r="J289">
        <v>53590</v>
      </c>
      <c r="K289">
        <v>57493</v>
      </c>
      <c r="L289">
        <v>41319</v>
      </c>
      <c r="M289">
        <v>136449</v>
      </c>
      <c r="N289">
        <v>145749</v>
      </c>
      <c r="O289">
        <v>114891</v>
      </c>
      <c r="P289">
        <v>147065</v>
      </c>
      <c r="Q289">
        <v>201961</v>
      </c>
      <c r="R289">
        <v>219510</v>
      </c>
    </row>
    <row r="290" spans="1:18" x14ac:dyDescent="0.3">
      <c r="A290">
        <v>7.8793461931531625E-2</v>
      </c>
      <c r="B290" t="s">
        <v>532</v>
      </c>
      <c r="C290" t="s">
        <v>2822</v>
      </c>
      <c r="D290" t="s">
        <v>4791</v>
      </c>
      <c r="E290" t="s">
        <v>204</v>
      </c>
      <c r="F290" t="s">
        <v>2823</v>
      </c>
      <c r="G290">
        <v>2072171</v>
      </c>
      <c r="H290">
        <v>1924237</v>
      </c>
      <c r="I290">
        <v>2881809</v>
      </c>
      <c r="J290">
        <v>1846764</v>
      </c>
      <c r="K290">
        <v>2421104</v>
      </c>
      <c r="L290">
        <v>1308476</v>
      </c>
      <c r="M290">
        <v>772384</v>
      </c>
      <c r="N290">
        <v>2350050</v>
      </c>
      <c r="O290">
        <v>2176462</v>
      </c>
      <c r="P290">
        <v>1998712</v>
      </c>
      <c r="Q290">
        <v>2351367</v>
      </c>
      <c r="R290">
        <v>1596811</v>
      </c>
    </row>
    <row r="291" spans="1:18" x14ac:dyDescent="0.3">
      <c r="A291">
        <v>0</v>
      </c>
      <c r="B291" t="s">
        <v>532</v>
      </c>
      <c r="C291" t="s">
        <v>2098</v>
      </c>
      <c r="D291" t="s">
        <v>4796</v>
      </c>
      <c r="E291" t="s">
        <v>204</v>
      </c>
      <c r="F291" t="s">
        <v>2099</v>
      </c>
      <c r="G291">
        <v>8559581</v>
      </c>
      <c r="H291">
        <v>9180537</v>
      </c>
      <c r="I291">
        <v>9122561</v>
      </c>
      <c r="J291">
        <v>8228621</v>
      </c>
      <c r="K291">
        <v>9181913</v>
      </c>
      <c r="L291">
        <v>8165324</v>
      </c>
      <c r="M291">
        <v>9499257</v>
      </c>
      <c r="N291">
        <v>10627280</v>
      </c>
      <c r="O291">
        <v>9299829</v>
      </c>
      <c r="P291">
        <v>8096066</v>
      </c>
      <c r="Q291">
        <v>8884608</v>
      </c>
      <c r="R291">
        <v>7452068</v>
      </c>
    </row>
    <row r="292" spans="1:18" x14ac:dyDescent="0.3">
      <c r="A292" s="13">
        <v>6.2544651145729775</v>
      </c>
      <c r="B292" s="13" t="s">
        <v>532</v>
      </c>
      <c r="C292" s="13" t="s">
        <v>3380</v>
      </c>
      <c r="D292" t="s">
        <v>4797</v>
      </c>
      <c r="E292" s="13" t="s">
        <v>1236</v>
      </c>
      <c r="F292" s="13" t="s">
        <v>3381</v>
      </c>
      <c r="G292" s="13">
        <v>758160</v>
      </c>
      <c r="H292" s="13">
        <v>1124729</v>
      </c>
      <c r="I292" s="13">
        <v>1067692</v>
      </c>
      <c r="J292" s="13">
        <v>294934</v>
      </c>
      <c r="K292" s="13">
        <v>122238</v>
      </c>
      <c r="L292" s="13">
        <v>273730</v>
      </c>
      <c r="M292" s="13">
        <v>559684</v>
      </c>
      <c r="N292" s="13">
        <v>480828</v>
      </c>
      <c r="O292" s="13">
        <v>495076</v>
      </c>
      <c r="P292" s="13">
        <v>114910</v>
      </c>
      <c r="Q292" s="13">
        <v>129315</v>
      </c>
      <c r="R292" s="13">
        <v>184923</v>
      </c>
    </row>
    <row r="293" spans="1:18" x14ac:dyDescent="0.3">
      <c r="A293" s="13">
        <v>5.3082565583175514</v>
      </c>
      <c r="B293" s="13" t="s">
        <v>532</v>
      </c>
      <c r="C293" s="13" t="s">
        <v>2905</v>
      </c>
      <c r="D293" t="s">
        <v>4798</v>
      </c>
      <c r="E293" s="13" t="s">
        <v>1236</v>
      </c>
      <c r="F293" s="13" t="s">
        <v>247</v>
      </c>
      <c r="G293" s="13">
        <v>2513153</v>
      </c>
      <c r="H293" s="13">
        <v>2754178</v>
      </c>
      <c r="I293" s="13">
        <v>2824300</v>
      </c>
      <c r="J293" s="13">
        <v>2571442</v>
      </c>
      <c r="K293" s="13">
        <v>2527145</v>
      </c>
      <c r="L293" s="13">
        <v>2561578</v>
      </c>
      <c r="M293" s="13">
        <v>3225529</v>
      </c>
      <c r="N293" s="13">
        <v>2491046</v>
      </c>
      <c r="O293" s="13">
        <v>2720753</v>
      </c>
      <c r="P293" s="13">
        <v>2399438</v>
      </c>
      <c r="Q293" s="13">
        <v>2545353</v>
      </c>
      <c r="R293" s="13">
        <v>2423202</v>
      </c>
    </row>
    <row r="294" spans="1:18" x14ac:dyDescent="0.3">
      <c r="A294" s="13">
        <v>5.0638620477593603</v>
      </c>
      <c r="B294" s="13" t="s">
        <v>532</v>
      </c>
      <c r="C294" s="13" t="s">
        <v>2695</v>
      </c>
      <c r="D294" t="s">
        <v>4799</v>
      </c>
      <c r="E294" s="13" t="s">
        <v>1236</v>
      </c>
      <c r="F294" s="13" t="s">
        <v>2109</v>
      </c>
      <c r="G294" s="13">
        <v>1583040</v>
      </c>
      <c r="H294" s="13">
        <v>1976841</v>
      </c>
      <c r="I294" s="13">
        <v>1698393</v>
      </c>
      <c r="J294" s="13">
        <v>1314909</v>
      </c>
      <c r="K294" s="13">
        <v>1394754</v>
      </c>
      <c r="L294" s="13">
        <v>1218721</v>
      </c>
      <c r="M294" s="13">
        <v>1452062</v>
      </c>
      <c r="N294" s="13">
        <v>1376427</v>
      </c>
      <c r="O294" s="13">
        <v>1219725</v>
      </c>
      <c r="P294" s="13">
        <v>1108020</v>
      </c>
      <c r="Q294" s="13">
        <v>1362031</v>
      </c>
      <c r="R294" s="13">
        <v>1288078</v>
      </c>
    </row>
    <row r="295" spans="1:18" x14ac:dyDescent="0.3">
      <c r="A295">
        <v>4.9246436642400555</v>
      </c>
      <c r="B295" t="s">
        <v>532</v>
      </c>
      <c r="C295" t="s">
        <v>2029</v>
      </c>
      <c r="D295" t="s">
        <v>4800</v>
      </c>
      <c r="E295" t="s">
        <v>1236</v>
      </c>
      <c r="F295" t="s">
        <v>186</v>
      </c>
      <c r="G295">
        <v>917048</v>
      </c>
      <c r="H295">
        <v>1014507</v>
      </c>
      <c r="I295">
        <v>1011434</v>
      </c>
      <c r="J295">
        <v>749878</v>
      </c>
      <c r="K295">
        <v>645249</v>
      </c>
      <c r="L295">
        <v>851575</v>
      </c>
      <c r="M295">
        <v>1348514</v>
      </c>
      <c r="N295">
        <v>1569169</v>
      </c>
      <c r="O295">
        <v>1411653</v>
      </c>
      <c r="P295">
        <v>1111713</v>
      </c>
      <c r="Q295">
        <v>1246897</v>
      </c>
      <c r="R295">
        <v>1090122</v>
      </c>
    </row>
    <row r="296" spans="1:18" x14ac:dyDescent="0.3">
      <c r="A296">
        <v>4.853723857646373</v>
      </c>
      <c r="B296" t="s">
        <v>532</v>
      </c>
      <c r="C296" t="s">
        <v>2890</v>
      </c>
      <c r="D296" t="s">
        <v>4801</v>
      </c>
      <c r="E296" t="s">
        <v>1236</v>
      </c>
      <c r="F296" t="s">
        <v>2891</v>
      </c>
      <c r="G296">
        <v>591401</v>
      </c>
      <c r="H296">
        <v>597258</v>
      </c>
      <c r="I296">
        <v>613448</v>
      </c>
      <c r="J296">
        <v>662096</v>
      </c>
      <c r="K296">
        <v>559091</v>
      </c>
      <c r="L296">
        <v>653337</v>
      </c>
      <c r="M296">
        <v>694383</v>
      </c>
      <c r="N296">
        <v>394348</v>
      </c>
      <c r="O296">
        <v>536243</v>
      </c>
      <c r="P296">
        <v>478341</v>
      </c>
      <c r="Q296">
        <v>587614</v>
      </c>
      <c r="R296">
        <v>543945</v>
      </c>
    </row>
    <row r="297" spans="1:18" x14ac:dyDescent="0.3">
      <c r="A297">
        <v>4.8300302343827699</v>
      </c>
      <c r="B297" t="s">
        <v>532</v>
      </c>
      <c r="C297" t="s">
        <v>3457</v>
      </c>
      <c r="D297" t="s">
        <v>4802</v>
      </c>
      <c r="E297" t="s">
        <v>1236</v>
      </c>
      <c r="F297" t="s">
        <v>3458</v>
      </c>
      <c r="G297">
        <v>179566</v>
      </c>
      <c r="H297">
        <v>307082</v>
      </c>
      <c r="I297">
        <v>416078</v>
      </c>
      <c r="J297">
        <v>172766</v>
      </c>
      <c r="K297">
        <v>132464</v>
      </c>
      <c r="L297">
        <v>174919</v>
      </c>
      <c r="M297">
        <v>173551</v>
      </c>
      <c r="N297">
        <v>209572</v>
      </c>
      <c r="O297">
        <v>155987</v>
      </c>
      <c r="P297">
        <v>86818</v>
      </c>
      <c r="Q297">
        <v>95318</v>
      </c>
      <c r="R297">
        <v>141122</v>
      </c>
    </row>
    <row r="298" spans="1:18" x14ac:dyDescent="0.3">
      <c r="A298">
        <v>4.7767084276639027</v>
      </c>
      <c r="B298" t="s">
        <v>532</v>
      </c>
      <c r="C298" t="s">
        <v>3250</v>
      </c>
      <c r="D298" t="s">
        <v>4803</v>
      </c>
      <c r="E298" t="s">
        <v>1236</v>
      </c>
      <c r="F298" t="s">
        <v>3251</v>
      </c>
      <c r="G298">
        <v>33193</v>
      </c>
      <c r="H298">
        <v>117012</v>
      </c>
      <c r="I298">
        <v>197824</v>
      </c>
      <c r="J298">
        <v>46668</v>
      </c>
      <c r="K298">
        <v>28033</v>
      </c>
      <c r="L298">
        <v>28116</v>
      </c>
      <c r="M298">
        <v>135645</v>
      </c>
      <c r="N298">
        <v>93145</v>
      </c>
      <c r="O298">
        <v>108450</v>
      </c>
      <c r="P298">
        <v>15580</v>
      </c>
      <c r="Q298">
        <v>19751</v>
      </c>
      <c r="R298">
        <v>0</v>
      </c>
    </row>
    <row r="299" spans="1:18" x14ac:dyDescent="0.3">
      <c r="A299">
        <v>4.576075339199587</v>
      </c>
      <c r="B299" t="s">
        <v>532</v>
      </c>
      <c r="C299" t="s">
        <v>2817</v>
      </c>
      <c r="D299" t="s">
        <v>4804</v>
      </c>
      <c r="E299" t="s">
        <v>1236</v>
      </c>
      <c r="F299" t="s">
        <v>2818</v>
      </c>
      <c r="G299">
        <v>176290</v>
      </c>
      <c r="H299">
        <v>204257</v>
      </c>
      <c r="I299">
        <v>334912</v>
      </c>
      <c r="J299">
        <v>238896</v>
      </c>
      <c r="K299">
        <v>208033</v>
      </c>
      <c r="L299">
        <v>127483</v>
      </c>
      <c r="M299">
        <v>318747</v>
      </c>
      <c r="N299">
        <v>115295</v>
      </c>
      <c r="O299">
        <v>191492</v>
      </c>
      <c r="P299">
        <v>265259</v>
      </c>
      <c r="Q299">
        <v>164712</v>
      </c>
      <c r="R299">
        <v>327102</v>
      </c>
    </row>
    <row r="300" spans="1:18" x14ac:dyDescent="0.3">
      <c r="A300">
        <v>4.560818079132738</v>
      </c>
      <c r="B300" t="s">
        <v>532</v>
      </c>
      <c r="C300" t="s">
        <v>3107</v>
      </c>
      <c r="D300" t="s">
        <v>4805</v>
      </c>
      <c r="E300" t="s">
        <v>1236</v>
      </c>
      <c r="F300" t="s">
        <v>3108</v>
      </c>
      <c r="G300">
        <v>385612</v>
      </c>
      <c r="H300">
        <v>250876</v>
      </c>
      <c r="I300">
        <v>815813</v>
      </c>
      <c r="J300">
        <v>409681</v>
      </c>
      <c r="K300">
        <v>574061</v>
      </c>
      <c r="L300">
        <v>131850</v>
      </c>
      <c r="M300">
        <v>327042</v>
      </c>
      <c r="N300">
        <v>308367</v>
      </c>
      <c r="O300">
        <v>135288</v>
      </c>
      <c r="P300">
        <v>189899</v>
      </c>
      <c r="Q300">
        <v>406090</v>
      </c>
      <c r="R300">
        <v>163723</v>
      </c>
    </row>
    <row r="301" spans="1:18" x14ac:dyDescent="0.3">
      <c r="A301">
        <v>4.2683677158481643</v>
      </c>
      <c r="B301" t="s">
        <v>532</v>
      </c>
      <c r="C301" t="s">
        <v>1653</v>
      </c>
      <c r="D301" t="s">
        <v>4806</v>
      </c>
      <c r="E301" t="s">
        <v>1236</v>
      </c>
      <c r="F301" t="s">
        <v>1654</v>
      </c>
      <c r="G301">
        <v>246558</v>
      </c>
      <c r="H301">
        <v>226044</v>
      </c>
      <c r="I301">
        <v>220282</v>
      </c>
      <c r="J301">
        <v>420698</v>
      </c>
      <c r="K301">
        <v>351249</v>
      </c>
      <c r="L301">
        <v>356346</v>
      </c>
      <c r="M301">
        <v>396996</v>
      </c>
      <c r="N301">
        <v>287387</v>
      </c>
      <c r="O301">
        <v>433336</v>
      </c>
      <c r="P301">
        <v>493742</v>
      </c>
      <c r="Q301">
        <v>468693</v>
      </c>
      <c r="R301">
        <v>703720</v>
      </c>
    </row>
    <row r="302" spans="1:18" x14ac:dyDescent="0.3">
      <c r="A302">
        <v>4.1812118571387193</v>
      </c>
      <c r="B302" t="s">
        <v>532</v>
      </c>
      <c r="C302" t="s">
        <v>1878</v>
      </c>
      <c r="D302" t="s">
        <v>4807</v>
      </c>
      <c r="E302" t="s">
        <v>1236</v>
      </c>
      <c r="F302" t="s">
        <v>1388</v>
      </c>
      <c r="G302">
        <v>313003</v>
      </c>
      <c r="H302">
        <v>376334</v>
      </c>
      <c r="I302">
        <v>405892</v>
      </c>
      <c r="J302">
        <v>444888</v>
      </c>
      <c r="K302">
        <v>366768</v>
      </c>
      <c r="L302">
        <v>425225</v>
      </c>
      <c r="M302">
        <v>458409</v>
      </c>
      <c r="N302">
        <v>342466</v>
      </c>
      <c r="O302">
        <v>374984</v>
      </c>
      <c r="P302">
        <v>456809</v>
      </c>
      <c r="Q302">
        <v>455061</v>
      </c>
      <c r="R302">
        <v>532986</v>
      </c>
    </row>
    <row r="303" spans="1:18" x14ac:dyDescent="0.3">
      <c r="A303">
        <v>4.0271177761409724</v>
      </c>
      <c r="B303" t="s">
        <v>532</v>
      </c>
      <c r="C303" t="s">
        <v>2648</v>
      </c>
      <c r="D303" t="s">
        <v>4808</v>
      </c>
      <c r="E303" t="s">
        <v>1236</v>
      </c>
      <c r="F303" t="s">
        <v>2649</v>
      </c>
      <c r="G303">
        <v>600688</v>
      </c>
      <c r="H303">
        <v>945968</v>
      </c>
      <c r="I303">
        <v>896112</v>
      </c>
      <c r="J303">
        <v>728789</v>
      </c>
      <c r="K303">
        <v>758716</v>
      </c>
      <c r="L303">
        <v>633599</v>
      </c>
      <c r="M303">
        <v>625574</v>
      </c>
      <c r="N303">
        <v>474315</v>
      </c>
      <c r="O303">
        <v>476597</v>
      </c>
      <c r="P303">
        <v>343544</v>
      </c>
      <c r="Q303">
        <v>501396</v>
      </c>
      <c r="R303">
        <v>547717</v>
      </c>
    </row>
    <row r="304" spans="1:18" x14ac:dyDescent="0.3">
      <c r="A304">
        <v>4.0147794825643315</v>
      </c>
      <c r="B304" t="s">
        <v>532</v>
      </c>
      <c r="C304" t="s">
        <v>3484</v>
      </c>
      <c r="D304" t="s">
        <v>4809</v>
      </c>
      <c r="E304" t="s">
        <v>1236</v>
      </c>
      <c r="F304" t="s">
        <v>3485</v>
      </c>
      <c r="G304">
        <v>160009</v>
      </c>
      <c r="H304">
        <v>314546</v>
      </c>
      <c r="I304">
        <v>271843</v>
      </c>
      <c r="J304">
        <v>51931</v>
      </c>
      <c r="K304">
        <v>18090</v>
      </c>
      <c r="L304">
        <v>41362</v>
      </c>
      <c r="M304">
        <v>138454</v>
      </c>
      <c r="N304">
        <v>125276</v>
      </c>
      <c r="O304">
        <v>92215</v>
      </c>
      <c r="P304">
        <v>9186</v>
      </c>
      <c r="Q304">
        <v>21344</v>
      </c>
      <c r="R304">
        <v>24353</v>
      </c>
    </row>
    <row r="305" spans="1:18" x14ac:dyDescent="0.3">
      <c r="A305">
        <v>3.9673635587768583</v>
      </c>
      <c r="B305" t="s">
        <v>532</v>
      </c>
      <c r="C305" t="s">
        <v>1541</v>
      </c>
      <c r="D305" t="s">
        <v>4810</v>
      </c>
      <c r="E305" t="s">
        <v>1236</v>
      </c>
      <c r="F305" t="s">
        <v>1542</v>
      </c>
      <c r="G305">
        <v>226715</v>
      </c>
      <c r="H305">
        <v>207319</v>
      </c>
      <c r="I305">
        <v>207469</v>
      </c>
      <c r="J305">
        <v>332346</v>
      </c>
      <c r="K305">
        <v>319881</v>
      </c>
      <c r="L305">
        <v>324683</v>
      </c>
      <c r="M305">
        <v>411057</v>
      </c>
      <c r="N305">
        <v>309043</v>
      </c>
      <c r="O305">
        <v>337321</v>
      </c>
      <c r="P305">
        <v>565255</v>
      </c>
      <c r="Q305">
        <v>579330</v>
      </c>
      <c r="R305">
        <v>582211</v>
      </c>
    </row>
    <row r="306" spans="1:18" x14ac:dyDescent="0.3">
      <c r="A306">
        <v>3.9155012381063421</v>
      </c>
      <c r="B306" t="s">
        <v>532</v>
      </c>
      <c r="C306" t="s">
        <v>2495</v>
      </c>
      <c r="D306" t="s">
        <v>4811</v>
      </c>
      <c r="E306" t="s">
        <v>1236</v>
      </c>
      <c r="F306" t="s">
        <v>2496</v>
      </c>
      <c r="G306">
        <v>122218</v>
      </c>
      <c r="H306">
        <v>146493</v>
      </c>
      <c r="I306">
        <v>165639</v>
      </c>
      <c r="J306">
        <v>181622</v>
      </c>
      <c r="K306">
        <v>178704</v>
      </c>
      <c r="L306">
        <v>176027</v>
      </c>
      <c r="M306">
        <v>211559</v>
      </c>
      <c r="N306">
        <v>130072</v>
      </c>
      <c r="O306">
        <v>169396</v>
      </c>
      <c r="P306">
        <v>206194</v>
      </c>
      <c r="Q306">
        <v>201959</v>
      </c>
      <c r="R306">
        <v>216259</v>
      </c>
    </row>
    <row r="307" spans="1:18" x14ac:dyDescent="0.3">
      <c r="A307">
        <v>3.8765079048155751</v>
      </c>
      <c r="B307" t="s">
        <v>532</v>
      </c>
      <c r="C307" t="s">
        <v>1541</v>
      </c>
      <c r="D307" t="s">
        <v>4810</v>
      </c>
      <c r="E307" t="s">
        <v>1236</v>
      </c>
      <c r="F307" t="s">
        <v>1542</v>
      </c>
      <c r="G307">
        <v>17480</v>
      </c>
      <c r="H307">
        <v>37976</v>
      </c>
      <c r="I307">
        <v>23544</v>
      </c>
      <c r="J307">
        <v>37775</v>
      </c>
      <c r="K307">
        <v>23110</v>
      </c>
      <c r="L307">
        <v>48562</v>
      </c>
      <c r="M307">
        <v>98807</v>
      </c>
      <c r="N307">
        <v>57847</v>
      </c>
      <c r="O307">
        <v>68039</v>
      </c>
      <c r="P307">
        <v>130234</v>
      </c>
      <c r="Q307">
        <v>135149</v>
      </c>
      <c r="R307">
        <v>150613</v>
      </c>
    </row>
    <row r="308" spans="1:18" x14ac:dyDescent="0.3">
      <c r="A308">
        <v>3.5763792041971891</v>
      </c>
      <c r="B308" t="s">
        <v>532</v>
      </c>
      <c r="C308" t="s">
        <v>3107</v>
      </c>
      <c r="D308" t="s">
        <v>4805</v>
      </c>
      <c r="E308" t="s">
        <v>1236</v>
      </c>
      <c r="F308" t="s">
        <v>3108</v>
      </c>
      <c r="G308">
        <v>1066849</v>
      </c>
      <c r="H308">
        <v>1727955</v>
      </c>
      <c r="I308">
        <v>2319073</v>
      </c>
      <c r="J308">
        <v>739436</v>
      </c>
      <c r="K308">
        <v>903046</v>
      </c>
      <c r="L308">
        <v>833530</v>
      </c>
      <c r="M308">
        <v>671569</v>
      </c>
      <c r="N308">
        <v>830098</v>
      </c>
      <c r="O308">
        <v>556546</v>
      </c>
      <c r="P308">
        <v>430411</v>
      </c>
      <c r="Q308">
        <v>588916</v>
      </c>
      <c r="R308">
        <v>521190</v>
      </c>
    </row>
    <row r="309" spans="1:18" x14ac:dyDescent="0.3">
      <c r="A309">
        <v>3.4036095155394874</v>
      </c>
      <c r="B309" t="s">
        <v>532</v>
      </c>
      <c r="C309" t="s">
        <v>1420</v>
      </c>
      <c r="D309" t="s">
        <v>4812</v>
      </c>
      <c r="E309" t="s">
        <v>1236</v>
      </c>
      <c r="F309" t="s">
        <v>1421</v>
      </c>
      <c r="G309">
        <v>7888</v>
      </c>
      <c r="H309">
        <v>28210</v>
      </c>
      <c r="I309">
        <v>48645</v>
      </c>
      <c r="J309">
        <v>60342</v>
      </c>
      <c r="K309">
        <v>33392</v>
      </c>
      <c r="L309">
        <v>29210</v>
      </c>
      <c r="M309">
        <v>78785</v>
      </c>
      <c r="N309">
        <v>68697</v>
      </c>
      <c r="O309">
        <v>52417</v>
      </c>
      <c r="P309">
        <v>76010</v>
      </c>
      <c r="Q309">
        <v>94471</v>
      </c>
      <c r="R309">
        <v>105674</v>
      </c>
    </row>
    <row r="310" spans="1:18" x14ac:dyDescent="0.3">
      <c r="A310">
        <v>3.3973043539899179</v>
      </c>
      <c r="B310" t="s">
        <v>532</v>
      </c>
      <c r="C310" t="s">
        <v>2796</v>
      </c>
      <c r="D310" t="s">
        <v>4813</v>
      </c>
      <c r="E310" t="s">
        <v>1236</v>
      </c>
      <c r="F310" t="s">
        <v>2236</v>
      </c>
      <c r="G310">
        <v>2301251</v>
      </c>
      <c r="H310">
        <v>2304210</v>
      </c>
      <c r="I310">
        <v>2337382</v>
      </c>
      <c r="J310">
        <v>2345126</v>
      </c>
      <c r="K310">
        <v>2324689</v>
      </c>
      <c r="L310">
        <v>2552792</v>
      </c>
      <c r="M310">
        <v>2595602</v>
      </c>
      <c r="N310">
        <v>2190285</v>
      </c>
      <c r="O310">
        <v>2234488</v>
      </c>
      <c r="P310">
        <v>2345711</v>
      </c>
      <c r="Q310">
        <v>2235469</v>
      </c>
      <c r="R310">
        <v>2251853</v>
      </c>
    </row>
    <row r="311" spans="1:18" x14ac:dyDescent="0.3">
      <c r="A311">
        <v>3.3633019092491923</v>
      </c>
      <c r="B311" t="s">
        <v>532</v>
      </c>
      <c r="C311" t="s">
        <v>2485</v>
      </c>
      <c r="D311" t="s">
        <v>4814</v>
      </c>
      <c r="E311" t="s">
        <v>1236</v>
      </c>
      <c r="F311" t="s">
        <v>2486</v>
      </c>
      <c r="G311">
        <v>70105</v>
      </c>
      <c r="H311">
        <v>146766</v>
      </c>
      <c r="I311">
        <v>274371</v>
      </c>
      <c r="J311">
        <v>167553</v>
      </c>
      <c r="K311">
        <v>137681</v>
      </c>
      <c r="L311">
        <v>119703</v>
      </c>
      <c r="M311">
        <v>87659</v>
      </c>
      <c r="N311">
        <v>139693</v>
      </c>
      <c r="O311">
        <v>92721</v>
      </c>
      <c r="P311">
        <v>101644</v>
      </c>
      <c r="Q311">
        <v>134451</v>
      </c>
      <c r="R311">
        <v>149449</v>
      </c>
    </row>
    <row r="312" spans="1:18" x14ac:dyDescent="0.3">
      <c r="A312">
        <v>3.1940522517080305</v>
      </c>
      <c r="B312" t="s">
        <v>532</v>
      </c>
      <c r="C312" t="s">
        <v>3457</v>
      </c>
      <c r="D312" t="s">
        <v>4802</v>
      </c>
      <c r="E312" t="s">
        <v>1236</v>
      </c>
      <c r="F312" t="s">
        <v>3458</v>
      </c>
      <c r="G312">
        <v>873128</v>
      </c>
      <c r="H312">
        <v>601920</v>
      </c>
      <c r="I312">
        <v>533154</v>
      </c>
      <c r="J312">
        <v>435651</v>
      </c>
      <c r="K312">
        <v>162984</v>
      </c>
      <c r="L312">
        <v>322231</v>
      </c>
      <c r="M312">
        <v>622834</v>
      </c>
      <c r="N312">
        <v>314703</v>
      </c>
      <c r="O312">
        <v>190346</v>
      </c>
      <c r="P312">
        <v>89286</v>
      </c>
      <c r="Q312">
        <v>70717</v>
      </c>
      <c r="R312">
        <v>16153</v>
      </c>
    </row>
    <row r="313" spans="1:18" x14ac:dyDescent="0.3">
      <c r="A313">
        <v>2.8108763006557549</v>
      </c>
      <c r="B313" t="s">
        <v>532</v>
      </c>
      <c r="C313" t="s">
        <v>1653</v>
      </c>
      <c r="D313" t="s">
        <v>4806</v>
      </c>
      <c r="E313" t="s">
        <v>1236</v>
      </c>
      <c r="F313" t="s">
        <v>1654</v>
      </c>
      <c r="G313">
        <v>467310</v>
      </c>
      <c r="H313">
        <v>529222</v>
      </c>
      <c r="I313">
        <v>585513</v>
      </c>
      <c r="J313">
        <v>608451</v>
      </c>
      <c r="K313">
        <v>589572</v>
      </c>
      <c r="L313">
        <v>544833</v>
      </c>
      <c r="M313">
        <v>651307</v>
      </c>
      <c r="N313">
        <v>536976</v>
      </c>
      <c r="O313">
        <v>518706</v>
      </c>
      <c r="P313">
        <v>593632</v>
      </c>
      <c r="Q313">
        <v>757238</v>
      </c>
      <c r="R313">
        <v>780861</v>
      </c>
    </row>
    <row r="314" spans="1:18" x14ac:dyDescent="0.3">
      <c r="A314">
        <v>2.7221060695369057</v>
      </c>
      <c r="B314" t="s">
        <v>532</v>
      </c>
      <c r="C314" t="s">
        <v>2813</v>
      </c>
      <c r="D314" t="s">
        <v>4815</v>
      </c>
      <c r="E314" t="s">
        <v>1236</v>
      </c>
      <c r="F314" t="s">
        <v>2291</v>
      </c>
      <c r="G314">
        <v>1314638</v>
      </c>
      <c r="H314">
        <v>1740908</v>
      </c>
      <c r="I314">
        <v>2118743</v>
      </c>
      <c r="J314">
        <v>1522763</v>
      </c>
      <c r="K314">
        <v>1568797</v>
      </c>
      <c r="L314">
        <v>1666954</v>
      </c>
      <c r="M314">
        <v>1535240</v>
      </c>
      <c r="N314">
        <v>1602913</v>
      </c>
      <c r="O314">
        <v>1419886</v>
      </c>
      <c r="P314">
        <v>1451569</v>
      </c>
      <c r="Q314">
        <v>1541387</v>
      </c>
      <c r="R314">
        <v>1480186</v>
      </c>
    </row>
    <row r="315" spans="1:18" x14ac:dyDescent="0.3">
      <c r="A315">
        <v>2.5638613384958555</v>
      </c>
      <c r="B315" t="s">
        <v>532</v>
      </c>
      <c r="C315" t="s">
        <v>2861</v>
      </c>
      <c r="D315" t="s">
        <v>4816</v>
      </c>
      <c r="E315" t="s">
        <v>1236</v>
      </c>
      <c r="F315" t="s">
        <v>2375</v>
      </c>
      <c r="G315">
        <v>0</v>
      </c>
      <c r="H315">
        <v>11613</v>
      </c>
      <c r="I315">
        <v>41513</v>
      </c>
      <c r="J315">
        <v>24501</v>
      </c>
      <c r="K315">
        <v>0</v>
      </c>
      <c r="L315">
        <v>0</v>
      </c>
      <c r="M315">
        <v>49728</v>
      </c>
      <c r="N315">
        <v>0</v>
      </c>
      <c r="O315">
        <v>23975</v>
      </c>
      <c r="P315">
        <v>0</v>
      </c>
      <c r="Q315">
        <v>35467</v>
      </c>
      <c r="R315">
        <v>14576</v>
      </c>
    </row>
    <row r="316" spans="1:18" x14ac:dyDescent="0.3">
      <c r="A316">
        <v>2.389797113235979</v>
      </c>
      <c r="B316" t="s">
        <v>532</v>
      </c>
      <c r="C316" t="s">
        <v>1930</v>
      </c>
      <c r="D316" t="s">
        <v>4817</v>
      </c>
      <c r="E316" t="s">
        <v>1236</v>
      </c>
      <c r="F316" t="s">
        <v>1931</v>
      </c>
      <c r="G316">
        <v>374421</v>
      </c>
      <c r="H316">
        <v>282959</v>
      </c>
      <c r="I316">
        <v>276536</v>
      </c>
      <c r="J316">
        <v>329052</v>
      </c>
      <c r="K316">
        <v>307859</v>
      </c>
      <c r="L316">
        <v>280689</v>
      </c>
      <c r="M316">
        <v>393071</v>
      </c>
      <c r="N316">
        <v>482838</v>
      </c>
      <c r="O316">
        <v>385453</v>
      </c>
      <c r="P316">
        <v>376927</v>
      </c>
      <c r="Q316">
        <v>444351</v>
      </c>
      <c r="R316">
        <v>422603</v>
      </c>
    </row>
    <row r="317" spans="1:18" x14ac:dyDescent="0.3">
      <c r="A317">
        <v>2.1732076348661575</v>
      </c>
      <c r="B317" t="s">
        <v>532</v>
      </c>
      <c r="C317" t="s">
        <v>1708</v>
      </c>
      <c r="D317" t="s">
        <v>4818</v>
      </c>
      <c r="E317" t="s">
        <v>1236</v>
      </c>
      <c r="F317" t="s">
        <v>1709</v>
      </c>
      <c r="G317">
        <v>554094</v>
      </c>
      <c r="H317">
        <v>495538</v>
      </c>
      <c r="I317">
        <v>475577</v>
      </c>
      <c r="J317">
        <v>707538</v>
      </c>
      <c r="K317">
        <v>614879</v>
      </c>
      <c r="L317">
        <v>635844</v>
      </c>
      <c r="M317">
        <v>760721</v>
      </c>
      <c r="N317">
        <v>794983</v>
      </c>
      <c r="O317">
        <v>638486</v>
      </c>
      <c r="P317">
        <v>922529</v>
      </c>
      <c r="Q317">
        <v>934350</v>
      </c>
      <c r="R317">
        <v>864706</v>
      </c>
    </row>
    <row r="318" spans="1:18" x14ac:dyDescent="0.3">
      <c r="A318">
        <v>2.0638723597086259</v>
      </c>
      <c r="B318" t="s">
        <v>532</v>
      </c>
      <c r="C318" t="s">
        <v>3294</v>
      </c>
      <c r="D318" t="s">
        <v>4819</v>
      </c>
      <c r="E318" t="s">
        <v>1236</v>
      </c>
      <c r="F318" t="s">
        <v>3295</v>
      </c>
      <c r="G318">
        <v>1368339</v>
      </c>
      <c r="H318">
        <v>2536882</v>
      </c>
      <c r="I318">
        <v>2953374</v>
      </c>
      <c r="J318">
        <v>2351477</v>
      </c>
      <c r="K318">
        <v>2368663</v>
      </c>
      <c r="L318">
        <v>2660804</v>
      </c>
      <c r="M318">
        <v>2646843</v>
      </c>
      <c r="N318">
        <v>2833647</v>
      </c>
      <c r="O318">
        <v>2377786</v>
      </c>
      <c r="P318">
        <v>2547658</v>
      </c>
      <c r="Q318">
        <v>1327744</v>
      </c>
      <c r="R318">
        <v>3033449</v>
      </c>
    </row>
    <row r="319" spans="1:18" x14ac:dyDescent="0.3">
      <c r="A319">
        <v>1.9250574323519403</v>
      </c>
      <c r="B319" t="s">
        <v>532</v>
      </c>
      <c r="C319" t="s">
        <v>2526</v>
      </c>
      <c r="D319" t="s">
        <v>4820</v>
      </c>
      <c r="E319" t="s">
        <v>1236</v>
      </c>
      <c r="F319" t="s">
        <v>1883</v>
      </c>
      <c r="G319">
        <v>277146</v>
      </c>
      <c r="H319">
        <v>308993</v>
      </c>
      <c r="I319">
        <v>296827</v>
      </c>
      <c r="J319">
        <v>228786</v>
      </c>
      <c r="K319">
        <v>247426</v>
      </c>
      <c r="L319">
        <v>232951</v>
      </c>
      <c r="M319">
        <v>409374</v>
      </c>
      <c r="N319">
        <v>351886</v>
      </c>
      <c r="O319">
        <v>337236</v>
      </c>
      <c r="P319">
        <v>318796</v>
      </c>
      <c r="Q319">
        <v>496179</v>
      </c>
      <c r="R319">
        <v>433921</v>
      </c>
    </row>
    <row r="320" spans="1:18" x14ac:dyDescent="0.3">
      <c r="A320">
        <v>1.8939340006773893</v>
      </c>
      <c r="B320" t="s">
        <v>532</v>
      </c>
      <c r="C320" t="s">
        <v>2659</v>
      </c>
      <c r="D320" t="s">
        <v>4821</v>
      </c>
      <c r="E320" t="s">
        <v>1236</v>
      </c>
      <c r="F320" t="s">
        <v>2660</v>
      </c>
      <c r="G320">
        <v>879309</v>
      </c>
      <c r="H320">
        <v>959385</v>
      </c>
      <c r="I320">
        <v>1017071</v>
      </c>
      <c r="J320">
        <v>551091</v>
      </c>
      <c r="K320">
        <v>502823</v>
      </c>
      <c r="L320">
        <v>1064393</v>
      </c>
      <c r="M320">
        <v>774235</v>
      </c>
      <c r="N320">
        <v>657563</v>
      </c>
      <c r="O320">
        <v>840678</v>
      </c>
      <c r="P320">
        <v>564341</v>
      </c>
      <c r="Q320">
        <v>824727</v>
      </c>
      <c r="R320">
        <v>643806</v>
      </c>
    </row>
    <row r="321" spans="1:18" x14ac:dyDescent="0.3">
      <c r="A321">
        <v>1.4775371637735746</v>
      </c>
      <c r="B321" t="s">
        <v>532</v>
      </c>
      <c r="C321" t="s">
        <v>2659</v>
      </c>
      <c r="D321" t="s">
        <v>4821</v>
      </c>
      <c r="E321" t="s">
        <v>1236</v>
      </c>
      <c r="F321" t="s">
        <v>2660</v>
      </c>
      <c r="G321">
        <v>643209</v>
      </c>
      <c r="H321">
        <v>806848</v>
      </c>
      <c r="I321">
        <v>795254</v>
      </c>
      <c r="J321">
        <v>639182</v>
      </c>
      <c r="K321">
        <v>730260</v>
      </c>
      <c r="L321">
        <v>699935</v>
      </c>
      <c r="M321">
        <v>563129</v>
      </c>
      <c r="N321">
        <v>417571</v>
      </c>
      <c r="O321">
        <v>522164</v>
      </c>
      <c r="P321">
        <v>680373</v>
      </c>
      <c r="Q321">
        <v>560586</v>
      </c>
      <c r="R321">
        <v>504893</v>
      </c>
    </row>
    <row r="322" spans="1:18" x14ac:dyDescent="0.3">
      <c r="A322">
        <v>1.3343110473659066</v>
      </c>
      <c r="B322" t="s">
        <v>532</v>
      </c>
      <c r="C322" t="s">
        <v>2546</v>
      </c>
      <c r="D322" t="s">
        <v>4822</v>
      </c>
      <c r="E322" t="s">
        <v>1236</v>
      </c>
      <c r="F322" t="s">
        <v>2547</v>
      </c>
      <c r="G322">
        <v>133653</v>
      </c>
      <c r="H322">
        <v>154053</v>
      </c>
      <c r="I322">
        <v>141321</v>
      </c>
      <c r="J322">
        <v>96645</v>
      </c>
      <c r="K322">
        <v>132272</v>
      </c>
      <c r="L322">
        <v>131967</v>
      </c>
      <c r="M322">
        <v>92847</v>
      </c>
      <c r="N322">
        <v>79539</v>
      </c>
      <c r="O322">
        <v>73865</v>
      </c>
      <c r="P322">
        <v>100509</v>
      </c>
      <c r="Q322">
        <v>84963</v>
      </c>
      <c r="R322">
        <v>76741</v>
      </c>
    </row>
    <row r="323" spans="1:18" x14ac:dyDescent="0.3">
      <c r="A323">
        <v>1.2645422512531488</v>
      </c>
      <c r="B323" t="s">
        <v>532</v>
      </c>
      <c r="C323" t="s">
        <v>3217</v>
      </c>
      <c r="D323" t="s">
        <v>4823</v>
      </c>
      <c r="E323" t="s">
        <v>1236</v>
      </c>
      <c r="F323" t="s">
        <v>3218</v>
      </c>
      <c r="G323">
        <v>962961</v>
      </c>
      <c r="H323">
        <v>1585717</v>
      </c>
      <c r="I323">
        <v>1589848</v>
      </c>
      <c r="J323">
        <v>1234150</v>
      </c>
      <c r="K323">
        <v>1287151</v>
      </c>
      <c r="L323">
        <v>653077</v>
      </c>
      <c r="M323">
        <v>1403853</v>
      </c>
      <c r="N323">
        <v>1416799</v>
      </c>
      <c r="O323">
        <v>769483</v>
      </c>
      <c r="P323">
        <v>1317694</v>
      </c>
      <c r="Q323">
        <v>1606536</v>
      </c>
      <c r="R323">
        <v>1647563</v>
      </c>
    </row>
    <row r="324" spans="1:18" x14ac:dyDescent="0.3">
      <c r="A324">
        <v>1.1971651338675868</v>
      </c>
      <c r="B324" t="s">
        <v>532</v>
      </c>
      <c r="C324" t="s">
        <v>2890</v>
      </c>
      <c r="D324" t="s">
        <v>4801</v>
      </c>
      <c r="E324" t="s">
        <v>1236</v>
      </c>
      <c r="F324" t="s">
        <v>2891</v>
      </c>
      <c r="G324">
        <v>794975</v>
      </c>
      <c r="H324">
        <v>870349</v>
      </c>
      <c r="I324">
        <v>1093933</v>
      </c>
      <c r="J324">
        <v>994895</v>
      </c>
      <c r="K324">
        <v>828505</v>
      </c>
      <c r="L324">
        <v>916576</v>
      </c>
      <c r="M324">
        <v>760965</v>
      </c>
      <c r="N324">
        <v>703281</v>
      </c>
      <c r="O324">
        <v>776731</v>
      </c>
      <c r="P324">
        <v>772639</v>
      </c>
      <c r="Q324">
        <v>709517</v>
      </c>
      <c r="R324">
        <v>792522</v>
      </c>
    </row>
    <row r="325" spans="1:18" x14ac:dyDescent="0.3">
      <c r="A325">
        <v>1.1470986153287814</v>
      </c>
      <c r="B325" t="s">
        <v>532</v>
      </c>
      <c r="C325" t="s">
        <v>1357</v>
      </c>
      <c r="D325" t="s">
        <v>4824</v>
      </c>
      <c r="E325" t="s">
        <v>1236</v>
      </c>
      <c r="F325" t="s">
        <v>1358</v>
      </c>
      <c r="G325">
        <v>240048</v>
      </c>
      <c r="H325">
        <v>175231</v>
      </c>
      <c r="I325">
        <v>167193</v>
      </c>
      <c r="J325">
        <v>273690</v>
      </c>
      <c r="K325">
        <v>252639</v>
      </c>
      <c r="L325">
        <v>251857</v>
      </c>
      <c r="M325">
        <v>317017</v>
      </c>
      <c r="N325">
        <v>257438</v>
      </c>
      <c r="O325">
        <v>273172</v>
      </c>
      <c r="P325">
        <v>387041</v>
      </c>
      <c r="Q325">
        <v>332745</v>
      </c>
      <c r="R325">
        <v>391022</v>
      </c>
    </row>
    <row r="326" spans="1:18" x14ac:dyDescent="0.3">
      <c r="A326">
        <v>1.0160529546422081</v>
      </c>
      <c r="B326" t="s">
        <v>532</v>
      </c>
      <c r="C326" t="s">
        <v>2369</v>
      </c>
      <c r="D326" t="s">
        <v>4825</v>
      </c>
      <c r="E326" t="s">
        <v>1236</v>
      </c>
      <c r="F326" t="s">
        <v>2370</v>
      </c>
      <c r="G326">
        <v>2421761</v>
      </c>
      <c r="H326">
        <v>2780211</v>
      </c>
      <c r="I326">
        <v>2572422</v>
      </c>
      <c r="J326">
        <v>2383227</v>
      </c>
      <c r="K326">
        <v>2216867</v>
      </c>
      <c r="L326">
        <v>2741702</v>
      </c>
      <c r="M326">
        <v>1818846</v>
      </c>
      <c r="N326">
        <v>1981182</v>
      </c>
      <c r="O326">
        <v>1932450</v>
      </c>
      <c r="P326">
        <v>2066248</v>
      </c>
      <c r="Q326">
        <v>2106231</v>
      </c>
      <c r="R326">
        <v>1846451</v>
      </c>
    </row>
    <row r="327" spans="1:18" x14ac:dyDescent="0.3">
      <c r="A327">
        <v>0.90720865410441076</v>
      </c>
      <c r="B327" t="s">
        <v>532</v>
      </c>
      <c r="C327" t="s">
        <v>2609</v>
      </c>
      <c r="D327" t="s">
        <v>4826</v>
      </c>
      <c r="E327" t="s">
        <v>1236</v>
      </c>
      <c r="F327" t="s">
        <v>2610</v>
      </c>
      <c r="G327">
        <v>456641</v>
      </c>
      <c r="H327">
        <v>720311</v>
      </c>
      <c r="I327">
        <v>835207</v>
      </c>
      <c r="J327">
        <v>303939</v>
      </c>
      <c r="K327">
        <v>251766</v>
      </c>
      <c r="L327">
        <v>441947</v>
      </c>
      <c r="M327">
        <v>535922</v>
      </c>
      <c r="N327">
        <v>619896</v>
      </c>
      <c r="O327">
        <v>523265</v>
      </c>
      <c r="P327">
        <v>304479</v>
      </c>
      <c r="Q327">
        <v>316662</v>
      </c>
      <c r="R327">
        <v>365558</v>
      </c>
    </row>
    <row r="328" spans="1:18" x14ac:dyDescent="0.3">
      <c r="A328">
        <v>0.86349660273047213</v>
      </c>
      <c r="B328" t="s">
        <v>532</v>
      </c>
      <c r="C328" t="s">
        <v>2187</v>
      </c>
      <c r="D328" t="s">
        <v>4827</v>
      </c>
      <c r="E328" t="s">
        <v>1236</v>
      </c>
      <c r="F328" t="s">
        <v>2188</v>
      </c>
      <c r="G328">
        <v>29208</v>
      </c>
      <c r="H328">
        <v>40302</v>
      </c>
      <c r="I328">
        <v>57620</v>
      </c>
      <c r="J328">
        <v>14444</v>
      </c>
      <c r="K328">
        <v>23669</v>
      </c>
      <c r="L328">
        <v>20132</v>
      </c>
      <c r="M328">
        <v>31872</v>
      </c>
      <c r="N328">
        <v>11285</v>
      </c>
      <c r="O328">
        <v>23213</v>
      </c>
      <c r="P328">
        <v>22379</v>
      </c>
      <c r="Q328">
        <v>38836</v>
      </c>
      <c r="R328">
        <v>19207</v>
      </c>
    </row>
    <row r="329" spans="1:18" x14ac:dyDescent="0.3">
      <c r="A329">
        <v>0.81058310044504855</v>
      </c>
      <c r="B329" t="s">
        <v>532</v>
      </c>
      <c r="C329" t="s">
        <v>2747</v>
      </c>
      <c r="D329" t="s">
        <v>4828</v>
      </c>
      <c r="E329" t="s">
        <v>1236</v>
      </c>
      <c r="F329" t="s">
        <v>2748</v>
      </c>
      <c r="G329">
        <v>2284245</v>
      </c>
      <c r="H329">
        <v>2788005</v>
      </c>
      <c r="I329">
        <v>2725145</v>
      </c>
      <c r="J329">
        <v>1092334</v>
      </c>
      <c r="K329">
        <v>1362782</v>
      </c>
      <c r="L329">
        <v>1158112</v>
      </c>
      <c r="M329">
        <v>1717752</v>
      </c>
      <c r="N329">
        <v>2096356</v>
      </c>
      <c r="O329">
        <v>1513949</v>
      </c>
      <c r="P329">
        <v>853153</v>
      </c>
      <c r="Q329">
        <v>676994</v>
      </c>
      <c r="R329">
        <v>805648</v>
      </c>
    </row>
    <row r="330" spans="1:18" x14ac:dyDescent="0.3">
      <c r="A330">
        <v>0.72014933606482179</v>
      </c>
      <c r="B330" t="s">
        <v>532</v>
      </c>
      <c r="C330" t="s">
        <v>1802</v>
      </c>
      <c r="D330" t="s">
        <v>4829</v>
      </c>
      <c r="E330" t="s">
        <v>1236</v>
      </c>
      <c r="F330" t="s">
        <v>1330</v>
      </c>
      <c r="G330">
        <v>103839</v>
      </c>
      <c r="H330">
        <v>113214</v>
      </c>
      <c r="I330">
        <v>82249</v>
      </c>
      <c r="J330">
        <v>157852</v>
      </c>
      <c r="K330">
        <v>104777</v>
      </c>
      <c r="L330">
        <v>152569</v>
      </c>
      <c r="M330">
        <v>203821</v>
      </c>
      <c r="N330">
        <v>159007</v>
      </c>
      <c r="O330">
        <v>191364</v>
      </c>
      <c r="P330">
        <v>214567</v>
      </c>
      <c r="Q330">
        <v>199675</v>
      </c>
      <c r="R330">
        <v>163827</v>
      </c>
    </row>
    <row r="331" spans="1:18" x14ac:dyDescent="0.3">
      <c r="A331">
        <v>0.64601373927969752</v>
      </c>
      <c r="B331" t="s">
        <v>532</v>
      </c>
      <c r="C331" t="s">
        <v>2808</v>
      </c>
      <c r="D331" t="s">
        <v>4830</v>
      </c>
      <c r="E331" t="s">
        <v>1236</v>
      </c>
      <c r="F331" t="s">
        <v>2809</v>
      </c>
      <c r="G331">
        <v>206414</v>
      </c>
      <c r="H331">
        <v>275800</v>
      </c>
      <c r="I331">
        <v>299146</v>
      </c>
      <c r="J331">
        <v>164786</v>
      </c>
      <c r="K331">
        <v>287224</v>
      </c>
      <c r="L331">
        <v>231423</v>
      </c>
      <c r="M331">
        <v>166526</v>
      </c>
      <c r="N331">
        <v>140569</v>
      </c>
      <c r="O331">
        <v>189129</v>
      </c>
      <c r="P331">
        <v>105171</v>
      </c>
      <c r="Q331">
        <v>105051</v>
      </c>
      <c r="R331">
        <v>87211</v>
      </c>
    </row>
    <row r="332" spans="1:18" x14ac:dyDescent="0.3">
      <c r="A332">
        <v>0.59685277042846963</v>
      </c>
      <c r="B332" t="s">
        <v>532</v>
      </c>
      <c r="C332" t="s">
        <v>2396</v>
      </c>
      <c r="D332" t="s">
        <v>4831</v>
      </c>
      <c r="E332" t="s">
        <v>1236</v>
      </c>
      <c r="F332" t="s">
        <v>2397</v>
      </c>
      <c r="G332">
        <v>159829</v>
      </c>
      <c r="H332">
        <v>37727</v>
      </c>
      <c r="I332">
        <v>168856</v>
      </c>
      <c r="J332">
        <v>60336</v>
      </c>
      <c r="K332">
        <v>122977</v>
      </c>
      <c r="L332">
        <v>91132</v>
      </c>
      <c r="M332">
        <v>104632</v>
      </c>
      <c r="N332">
        <v>128431</v>
      </c>
      <c r="O332">
        <v>118069</v>
      </c>
      <c r="P332">
        <v>110472</v>
      </c>
      <c r="Q332">
        <v>96731</v>
      </c>
      <c r="R332">
        <v>124230</v>
      </c>
    </row>
    <row r="333" spans="1:18" x14ac:dyDescent="0.3">
      <c r="A333">
        <v>0.57500367826126919</v>
      </c>
      <c r="B333" t="s">
        <v>532</v>
      </c>
      <c r="C333" t="s">
        <v>2495</v>
      </c>
      <c r="D333" t="s">
        <v>4811</v>
      </c>
      <c r="E333" t="s">
        <v>1236</v>
      </c>
      <c r="F333" t="s">
        <v>2496</v>
      </c>
      <c r="G333">
        <v>77624</v>
      </c>
      <c r="H333">
        <v>134702</v>
      </c>
      <c r="I333">
        <v>114389</v>
      </c>
      <c r="J333">
        <v>121792</v>
      </c>
      <c r="K333">
        <v>149757</v>
      </c>
      <c r="L333">
        <v>125348</v>
      </c>
      <c r="M333">
        <v>119235</v>
      </c>
      <c r="N333">
        <v>113105</v>
      </c>
      <c r="O333">
        <v>85861</v>
      </c>
      <c r="P333">
        <v>103113</v>
      </c>
      <c r="Q333">
        <v>107005</v>
      </c>
      <c r="R333">
        <v>127384</v>
      </c>
    </row>
    <row r="334" spans="1:18" x14ac:dyDescent="0.3">
      <c r="A334">
        <v>0.55954457346544739</v>
      </c>
      <c r="B334" t="s">
        <v>532</v>
      </c>
      <c r="C334" t="s">
        <v>2890</v>
      </c>
      <c r="D334" t="s">
        <v>4801</v>
      </c>
      <c r="E334" t="s">
        <v>1236</v>
      </c>
      <c r="F334" t="s">
        <v>2891</v>
      </c>
      <c r="G334">
        <v>489585</v>
      </c>
      <c r="H334">
        <v>1051136</v>
      </c>
      <c r="I334">
        <v>1088696</v>
      </c>
      <c r="J334">
        <v>782487</v>
      </c>
      <c r="K334">
        <v>1161353</v>
      </c>
      <c r="L334">
        <v>1111212</v>
      </c>
      <c r="M334">
        <v>553704</v>
      </c>
      <c r="N334">
        <v>469144</v>
      </c>
      <c r="O334">
        <v>769784</v>
      </c>
      <c r="P334">
        <v>643376</v>
      </c>
      <c r="Q334">
        <v>527523</v>
      </c>
      <c r="R334">
        <v>812158</v>
      </c>
    </row>
    <row r="335" spans="1:18" x14ac:dyDescent="0.3">
      <c r="A335">
        <v>0.55773381597427518</v>
      </c>
      <c r="B335" t="s">
        <v>532</v>
      </c>
      <c r="C335" t="s">
        <v>3431</v>
      </c>
      <c r="D335" t="s">
        <v>4832</v>
      </c>
      <c r="E335" t="s">
        <v>1236</v>
      </c>
      <c r="F335" t="s">
        <v>3432</v>
      </c>
      <c r="G335">
        <v>115809</v>
      </c>
      <c r="H335">
        <v>112526</v>
      </c>
      <c r="I335">
        <v>106883</v>
      </c>
      <c r="J335">
        <v>42209</v>
      </c>
      <c r="K335">
        <v>73451</v>
      </c>
      <c r="L335">
        <v>15936</v>
      </c>
      <c r="M335">
        <v>54800</v>
      </c>
      <c r="N335">
        <v>115106</v>
      </c>
      <c r="O335">
        <v>52431</v>
      </c>
      <c r="P335">
        <v>32290</v>
      </c>
      <c r="Q335">
        <v>48616</v>
      </c>
      <c r="R335">
        <v>37820</v>
      </c>
    </row>
    <row r="336" spans="1:18" x14ac:dyDescent="0.3">
      <c r="A336">
        <v>0.52376023436392671</v>
      </c>
      <c r="B336" t="s">
        <v>532</v>
      </c>
      <c r="C336" t="s">
        <v>2187</v>
      </c>
      <c r="D336" t="s">
        <v>4827</v>
      </c>
      <c r="E336" t="s">
        <v>1236</v>
      </c>
      <c r="F336" t="s">
        <v>2188</v>
      </c>
      <c r="G336">
        <v>272927</v>
      </c>
      <c r="H336">
        <v>224997</v>
      </c>
      <c r="I336">
        <v>177704</v>
      </c>
      <c r="J336">
        <v>252427</v>
      </c>
      <c r="K336">
        <v>262585</v>
      </c>
      <c r="L336">
        <v>271762</v>
      </c>
      <c r="M336">
        <v>298736</v>
      </c>
      <c r="N336">
        <v>263414</v>
      </c>
      <c r="O336">
        <v>251081</v>
      </c>
      <c r="P336">
        <v>311320</v>
      </c>
      <c r="Q336">
        <v>323664</v>
      </c>
      <c r="R336">
        <v>314904</v>
      </c>
    </row>
    <row r="337" spans="1:18" x14ac:dyDescent="0.3">
      <c r="A337">
        <v>0.51213806663053896</v>
      </c>
      <c r="B337" t="s">
        <v>532</v>
      </c>
      <c r="C337" t="s">
        <v>2430</v>
      </c>
      <c r="D337" t="s">
        <v>4833</v>
      </c>
      <c r="E337" t="s">
        <v>1236</v>
      </c>
      <c r="F337" t="s">
        <v>1715</v>
      </c>
      <c r="G337">
        <v>892140</v>
      </c>
      <c r="H337">
        <v>1190814</v>
      </c>
      <c r="I337">
        <v>1151641</v>
      </c>
      <c r="J337">
        <v>939992</v>
      </c>
      <c r="K337">
        <v>1012588</v>
      </c>
      <c r="L337">
        <v>663207</v>
      </c>
      <c r="M337">
        <v>1003339</v>
      </c>
      <c r="N337">
        <v>1296675</v>
      </c>
      <c r="O337">
        <v>938062</v>
      </c>
      <c r="P337">
        <v>1079711</v>
      </c>
      <c r="Q337">
        <v>947420</v>
      </c>
      <c r="R337">
        <v>1018444</v>
      </c>
    </row>
    <row r="338" spans="1:18" x14ac:dyDescent="0.3">
      <c r="A338">
        <v>0.49166515930367688</v>
      </c>
      <c r="B338" t="s">
        <v>532</v>
      </c>
      <c r="C338" t="s">
        <v>2747</v>
      </c>
      <c r="D338" t="s">
        <v>4828</v>
      </c>
      <c r="E338" t="s">
        <v>1236</v>
      </c>
      <c r="F338" t="s">
        <v>2748</v>
      </c>
      <c r="G338">
        <v>246424</v>
      </c>
      <c r="H338">
        <v>287198</v>
      </c>
      <c r="I338">
        <v>287303</v>
      </c>
      <c r="J338">
        <v>119157</v>
      </c>
      <c r="K338">
        <v>149103</v>
      </c>
      <c r="L338">
        <v>134635</v>
      </c>
      <c r="M338">
        <v>209403</v>
      </c>
      <c r="N338">
        <v>120467</v>
      </c>
      <c r="O338">
        <v>170476</v>
      </c>
      <c r="P338">
        <v>74576</v>
      </c>
      <c r="Q338">
        <v>129786</v>
      </c>
      <c r="R338">
        <v>116936</v>
      </c>
    </row>
    <row r="339" spans="1:18" x14ac:dyDescent="0.3">
      <c r="A339">
        <v>0.4400591150049683</v>
      </c>
      <c r="B339" t="s">
        <v>532</v>
      </c>
      <c r="C339" t="s">
        <v>2147</v>
      </c>
      <c r="D339" t="s">
        <v>4834</v>
      </c>
      <c r="E339" t="s">
        <v>1236</v>
      </c>
      <c r="F339" t="s">
        <v>2148</v>
      </c>
      <c r="G339">
        <v>639616</v>
      </c>
      <c r="H339">
        <v>718100</v>
      </c>
      <c r="I339">
        <v>770458</v>
      </c>
      <c r="J339">
        <v>774030</v>
      </c>
      <c r="K339">
        <v>779421</v>
      </c>
      <c r="L339">
        <v>826033</v>
      </c>
      <c r="M339">
        <v>587145</v>
      </c>
      <c r="N339">
        <v>480818</v>
      </c>
      <c r="O339">
        <v>516537</v>
      </c>
      <c r="P339">
        <v>744703</v>
      </c>
      <c r="Q339">
        <v>683861</v>
      </c>
      <c r="R339">
        <v>633878</v>
      </c>
    </row>
    <row r="340" spans="1:18" x14ac:dyDescent="0.3">
      <c r="A340">
        <v>0.38562107690806263</v>
      </c>
      <c r="B340" t="s">
        <v>532</v>
      </c>
      <c r="C340" t="s">
        <v>1234</v>
      </c>
      <c r="D340" t="s">
        <v>4835</v>
      </c>
      <c r="E340" t="s">
        <v>1236</v>
      </c>
      <c r="F340" t="s">
        <v>1235</v>
      </c>
      <c r="G340">
        <v>161523</v>
      </c>
      <c r="H340">
        <v>96219</v>
      </c>
      <c r="I340">
        <v>76119</v>
      </c>
      <c r="J340">
        <v>246017</v>
      </c>
      <c r="K340">
        <v>97647</v>
      </c>
      <c r="L340">
        <v>194651</v>
      </c>
      <c r="M340">
        <v>271327</v>
      </c>
      <c r="N340">
        <v>244574</v>
      </c>
      <c r="O340">
        <v>185295</v>
      </c>
      <c r="P340">
        <v>347209</v>
      </c>
      <c r="Q340">
        <v>348668</v>
      </c>
      <c r="R340">
        <v>304476</v>
      </c>
    </row>
    <row r="341" spans="1:18" x14ac:dyDescent="0.3">
      <c r="A341">
        <v>0.32613215268438311</v>
      </c>
      <c r="B341" t="s">
        <v>532</v>
      </c>
      <c r="C341" t="s">
        <v>2872</v>
      </c>
      <c r="D341" t="s">
        <v>4836</v>
      </c>
      <c r="E341" t="s">
        <v>1236</v>
      </c>
      <c r="F341" t="s">
        <v>2873</v>
      </c>
      <c r="G341">
        <v>157860</v>
      </c>
      <c r="H341">
        <v>93472</v>
      </c>
      <c r="I341">
        <v>74313</v>
      </c>
      <c r="J341">
        <v>47309</v>
      </c>
      <c r="K341">
        <v>14797</v>
      </c>
      <c r="L341">
        <v>27089</v>
      </c>
      <c r="M341">
        <v>68983</v>
      </c>
      <c r="N341">
        <v>118327</v>
      </c>
      <c r="O341">
        <v>97322</v>
      </c>
      <c r="P341">
        <v>75247</v>
      </c>
      <c r="Q341">
        <v>12740</v>
      </c>
      <c r="R341">
        <v>80876</v>
      </c>
    </row>
    <row r="342" spans="1:18" x14ac:dyDescent="0.3">
      <c r="A342">
        <v>0.32587576152581821</v>
      </c>
      <c r="B342" t="s">
        <v>532</v>
      </c>
      <c r="C342" t="s">
        <v>2579</v>
      </c>
      <c r="D342" t="s">
        <v>4837</v>
      </c>
      <c r="E342" t="s">
        <v>1236</v>
      </c>
      <c r="F342" t="s">
        <v>1936</v>
      </c>
      <c r="G342">
        <v>418443</v>
      </c>
      <c r="H342">
        <v>487226</v>
      </c>
      <c r="I342">
        <v>417388</v>
      </c>
      <c r="J342">
        <v>534088</v>
      </c>
      <c r="K342">
        <v>503045</v>
      </c>
      <c r="L342">
        <v>433365</v>
      </c>
      <c r="M342">
        <v>535418</v>
      </c>
      <c r="N342">
        <v>454131</v>
      </c>
      <c r="O342">
        <v>449425</v>
      </c>
      <c r="P342">
        <v>550111</v>
      </c>
      <c r="Q342">
        <v>485553</v>
      </c>
      <c r="R342">
        <v>472697</v>
      </c>
    </row>
    <row r="343" spans="1:18" x14ac:dyDescent="0.3">
      <c r="A343">
        <v>0.28966629619093198</v>
      </c>
      <c r="B343" t="s">
        <v>532</v>
      </c>
      <c r="C343" t="s">
        <v>3294</v>
      </c>
      <c r="D343" t="s">
        <v>4819</v>
      </c>
      <c r="E343" t="s">
        <v>1236</v>
      </c>
      <c r="F343" t="s">
        <v>3295</v>
      </c>
      <c r="G343">
        <v>399418</v>
      </c>
      <c r="H343">
        <v>316553</v>
      </c>
      <c r="I343">
        <v>506050</v>
      </c>
      <c r="J343">
        <v>604541</v>
      </c>
      <c r="K343">
        <v>287833</v>
      </c>
      <c r="L343">
        <v>459354</v>
      </c>
      <c r="M343">
        <v>311566</v>
      </c>
      <c r="N343">
        <v>371772</v>
      </c>
      <c r="O343">
        <v>159599</v>
      </c>
      <c r="P343">
        <v>411849</v>
      </c>
      <c r="Q343">
        <v>288841</v>
      </c>
      <c r="R343">
        <v>463931</v>
      </c>
    </row>
    <row r="344" spans="1:18" x14ac:dyDescent="0.3">
      <c r="A344">
        <v>0.28921580772671368</v>
      </c>
      <c r="B344" t="s">
        <v>532</v>
      </c>
      <c r="C344" t="s">
        <v>1234</v>
      </c>
      <c r="D344" t="s">
        <v>4835</v>
      </c>
      <c r="E344" t="s">
        <v>1236</v>
      </c>
      <c r="F344" t="s">
        <v>1235</v>
      </c>
      <c r="G344">
        <v>28037</v>
      </c>
      <c r="H344">
        <v>37883</v>
      </c>
      <c r="I344">
        <v>11023</v>
      </c>
      <c r="J344">
        <v>28674</v>
      </c>
      <c r="K344">
        <v>30320</v>
      </c>
      <c r="L344">
        <v>35668</v>
      </c>
      <c r="M344">
        <v>96917</v>
      </c>
      <c r="N344">
        <v>13367</v>
      </c>
      <c r="O344">
        <v>76347</v>
      </c>
      <c r="P344">
        <v>134241</v>
      </c>
      <c r="Q344">
        <v>135385</v>
      </c>
      <c r="R344">
        <v>132535</v>
      </c>
    </row>
    <row r="345" spans="1:18" x14ac:dyDescent="0.3">
      <c r="A345">
        <v>0.26610705732368983</v>
      </c>
      <c r="B345" t="s">
        <v>532</v>
      </c>
      <c r="C345" t="s">
        <v>1708</v>
      </c>
      <c r="D345" t="s">
        <v>4818</v>
      </c>
      <c r="E345" t="s">
        <v>1236</v>
      </c>
      <c r="F345" t="s">
        <v>1709</v>
      </c>
      <c r="G345">
        <v>927568</v>
      </c>
      <c r="H345">
        <v>916097</v>
      </c>
      <c r="I345">
        <v>857160</v>
      </c>
      <c r="J345">
        <v>857878</v>
      </c>
      <c r="K345">
        <v>874074</v>
      </c>
      <c r="L345">
        <v>766908</v>
      </c>
      <c r="M345">
        <v>1222690</v>
      </c>
      <c r="N345">
        <v>1080420</v>
      </c>
      <c r="O345">
        <v>981581</v>
      </c>
      <c r="P345">
        <v>1004705</v>
      </c>
      <c r="Q345">
        <v>1027761</v>
      </c>
      <c r="R345">
        <v>991736</v>
      </c>
    </row>
    <row r="346" spans="1:18" x14ac:dyDescent="0.3">
      <c r="A346">
        <v>0.26298981798245408</v>
      </c>
      <c r="B346" t="s">
        <v>532</v>
      </c>
      <c r="C346" t="s">
        <v>2430</v>
      </c>
      <c r="D346" t="s">
        <v>4833</v>
      </c>
      <c r="E346" t="s">
        <v>1236</v>
      </c>
      <c r="F346" t="s">
        <v>1715</v>
      </c>
      <c r="G346">
        <v>813442</v>
      </c>
      <c r="H346">
        <v>1070720</v>
      </c>
      <c r="I346">
        <v>788452</v>
      </c>
      <c r="J346">
        <v>933944</v>
      </c>
      <c r="K346">
        <v>857741</v>
      </c>
      <c r="L346">
        <v>626269</v>
      </c>
      <c r="M346">
        <v>781379</v>
      </c>
      <c r="N346">
        <v>912789</v>
      </c>
      <c r="O346">
        <v>902240</v>
      </c>
      <c r="P346">
        <v>854502</v>
      </c>
      <c r="Q346">
        <v>850324</v>
      </c>
      <c r="R346">
        <v>800755</v>
      </c>
    </row>
    <row r="347" spans="1:18" x14ac:dyDescent="0.3">
      <c r="A347">
        <v>0.17687761994359255</v>
      </c>
      <c r="B347" t="s">
        <v>532</v>
      </c>
      <c r="C347" t="s">
        <v>1770</v>
      </c>
      <c r="D347" t="s">
        <v>4838</v>
      </c>
      <c r="E347" t="s">
        <v>1236</v>
      </c>
      <c r="F347" t="s">
        <v>1319</v>
      </c>
      <c r="G347">
        <v>44411</v>
      </c>
      <c r="H347">
        <v>81919</v>
      </c>
      <c r="I347">
        <v>77601</v>
      </c>
      <c r="J347">
        <v>52882</v>
      </c>
      <c r="K347">
        <v>75276</v>
      </c>
      <c r="L347">
        <v>80032</v>
      </c>
      <c r="M347">
        <v>58971</v>
      </c>
      <c r="N347">
        <v>85256</v>
      </c>
      <c r="O347">
        <v>36713</v>
      </c>
      <c r="P347">
        <v>43640</v>
      </c>
      <c r="Q347">
        <v>59080</v>
      </c>
      <c r="R347">
        <v>49910</v>
      </c>
    </row>
    <row r="348" spans="1:18" x14ac:dyDescent="0.3">
      <c r="A348">
        <v>0.16656356371573053</v>
      </c>
      <c r="B348" t="s">
        <v>532</v>
      </c>
      <c r="C348" t="s">
        <v>2396</v>
      </c>
      <c r="D348" t="s">
        <v>4831</v>
      </c>
      <c r="E348" t="s">
        <v>1236</v>
      </c>
      <c r="F348" t="s">
        <v>2397</v>
      </c>
      <c r="G348">
        <v>38951</v>
      </c>
      <c r="H348">
        <v>65067</v>
      </c>
      <c r="I348">
        <v>51857</v>
      </c>
      <c r="J348">
        <v>39317</v>
      </c>
      <c r="K348">
        <v>64863</v>
      </c>
      <c r="L348">
        <v>68991</v>
      </c>
      <c r="M348">
        <v>6555</v>
      </c>
      <c r="N348">
        <v>20473</v>
      </c>
      <c r="O348">
        <v>30212</v>
      </c>
      <c r="P348">
        <v>34609</v>
      </c>
      <c r="Q348">
        <v>47208</v>
      </c>
      <c r="R348">
        <v>45130</v>
      </c>
    </row>
    <row r="349" spans="1:18" x14ac:dyDescent="0.3">
      <c r="A349">
        <v>0.15905278964000483</v>
      </c>
      <c r="B349" t="s">
        <v>532</v>
      </c>
      <c r="C349" t="s">
        <v>2769</v>
      </c>
      <c r="D349" t="s">
        <v>4839</v>
      </c>
      <c r="E349" t="s">
        <v>1236</v>
      </c>
      <c r="F349" t="s">
        <v>2770</v>
      </c>
      <c r="G349">
        <v>111699</v>
      </c>
      <c r="H349">
        <v>155637</v>
      </c>
      <c r="I349">
        <v>115051</v>
      </c>
      <c r="J349">
        <v>153942</v>
      </c>
      <c r="K349">
        <v>160218</v>
      </c>
      <c r="L349">
        <v>181206</v>
      </c>
      <c r="M349">
        <v>138318</v>
      </c>
      <c r="N349">
        <v>106554</v>
      </c>
      <c r="O349">
        <v>139017</v>
      </c>
      <c r="P349">
        <v>124843</v>
      </c>
      <c r="Q349">
        <v>191834</v>
      </c>
      <c r="R349">
        <v>143533</v>
      </c>
    </row>
    <row r="350" spans="1:18" x14ac:dyDescent="0.3">
      <c r="A350">
        <v>9.453700246562044E-2</v>
      </c>
      <c r="B350" t="s">
        <v>532</v>
      </c>
      <c r="C350" t="s">
        <v>2619</v>
      </c>
      <c r="D350" t="s">
        <v>4840</v>
      </c>
      <c r="E350" t="s">
        <v>1236</v>
      </c>
      <c r="F350" t="s">
        <v>2620</v>
      </c>
      <c r="G350">
        <v>90047</v>
      </c>
      <c r="H350">
        <v>197483</v>
      </c>
      <c r="I350">
        <v>153519</v>
      </c>
      <c r="J350">
        <v>109491</v>
      </c>
      <c r="K350">
        <v>119664</v>
      </c>
      <c r="L350">
        <v>96075</v>
      </c>
      <c r="M350">
        <v>104240</v>
      </c>
      <c r="N350">
        <v>93751</v>
      </c>
      <c r="O350">
        <v>72423</v>
      </c>
      <c r="P350">
        <v>88027</v>
      </c>
      <c r="Q350">
        <v>102932</v>
      </c>
      <c r="R350">
        <v>65271</v>
      </c>
    </row>
    <row r="351" spans="1:18" x14ac:dyDescent="0.3">
      <c r="A351">
        <v>9.0579180888845659E-2</v>
      </c>
      <c r="B351" t="s">
        <v>532</v>
      </c>
      <c r="C351" t="s">
        <v>1561</v>
      </c>
      <c r="D351" t="s">
        <v>4841</v>
      </c>
      <c r="E351" t="s">
        <v>1236</v>
      </c>
      <c r="F351" t="s">
        <v>1562</v>
      </c>
      <c r="G351">
        <v>30846</v>
      </c>
      <c r="H351">
        <v>64437</v>
      </c>
      <c r="I351">
        <v>69584</v>
      </c>
      <c r="J351">
        <v>128496</v>
      </c>
      <c r="K351">
        <v>75155</v>
      </c>
      <c r="L351">
        <v>119340</v>
      </c>
      <c r="M351">
        <v>146249</v>
      </c>
      <c r="N351">
        <v>114137</v>
      </c>
      <c r="O351">
        <v>105776</v>
      </c>
      <c r="P351">
        <v>160263</v>
      </c>
      <c r="Q351">
        <v>171449</v>
      </c>
      <c r="R351">
        <v>205857</v>
      </c>
    </row>
    <row r="352" spans="1:18" x14ac:dyDescent="0.3">
      <c r="A352">
        <v>8.8181551463992661E-2</v>
      </c>
      <c r="B352" t="s">
        <v>532</v>
      </c>
      <c r="C352" t="s">
        <v>1802</v>
      </c>
      <c r="D352" t="s">
        <v>4829</v>
      </c>
      <c r="E352" t="s">
        <v>1236</v>
      </c>
      <c r="F352" t="s">
        <v>1330</v>
      </c>
      <c r="G352">
        <v>89977</v>
      </c>
      <c r="H352">
        <v>101427</v>
      </c>
      <c r="I352">
        <v>51445</v>
      </c>
      <c r="J352">
        <v>183380</v>
      </c>
      <c r="K352">
        <v>101693</v>
      </c>
      <c r="L352">
        <v>85448</v>
      </c>
      <c r="M352">
        <v>109623</v>
      </c>
      <c r="N352">
        <v>139994</v>
      </c>
      <c r="O352">
        <v>114184</v>
      </c>
      <c r="P352">
        <v>186534</v>
      </c>
      <c r="Q352">
        <v>164006</v>
      </c>
      <c r="R352">
        <v>171041</v>
      </c>
    </row>
    <row r="353" spans="1:18" x14ac:dyDescent="0.3">
      <c r="A353">
        <v>7.6866315188465165E-2</v>
      </c>
      <c r="B353" t="s">
        <v>532</v>
      </c>
      <c r="C353" t="s">
        <v>2961</v>
      </c>
      <c r="D353" t="s">
        <v>4842</v>
      </c>
      <c r="E353" t="s">
        <v>1236</v>
      </c>
      <c r="F353" t="s">
        <v>2962</v>
      </c>
      <c r="G353">
        <v>266420</v>
      </c>
      <c r="H353">
        <v>259543</v>
      </c>
      <c r="I353">
        <v>218371</v>
      </c>
      <c r="J353">
        <v>69146</v>
      </c>
      <c r="K353">
        <v>53282</v>
      </c>
      <c r="L353">
        <v>21156</v>
      </c>
      <c r="M353">
        <v>93737</v>
      </c>
      <c r="N353">
        <v>82243</v>
      </c>
      <c r="O353">
        <v>106638</v>
      </c>
      <c r="P353">
        <v>5460</v>
      </c>
      <c r="Q353">
        <v>7244</v>
      </c>
      <c r="R353">
        <v>22719</v>
      </c>
    </row>
    <row r="354" spans="1:18" x14ac:dyDescent="0.3">
      <c r="A354" s="13">
        <v>8.1575322667852426</v>
      </c>
      <c r="B354" s="13" t="s">
        <v>512</v>
      </c>
      <c r="C354" s="13" t="s">
        <v>3096</v>
      </c>
      <c r="D354" t="s">
        <v>4843</v>
      </c>
      <c r="E354" s="13" t="s">
        <v>1070</v>
      </c>
      <c r="F354" s="13" t="s">
        <v>3097</v>
      </c>
      <c r="G354" s="13">
        <v>746773</v>
      </c>
      <c r="H354" s="13">
        <v>1068997</v>
      </c>
      <c r="I354" s="13">
        <v>703363</v>
      </c>
      <c r="J354" s="13">
        <v>831726</v>
      </c>
      <c r="K354" s="13">
        <v>997983</v>
      </c>
      <c r="L354" s="13">
        <v>587020</v>
      </c>
      <c r="M354" s="13">
        <v>3167351</v>
      </c>
      <c r="N354" s="13">
        <v>2903021</v>
      </c>
      <c r="O354" s="13">
        <v>2669975</v>
      </c>
      <c r="P354" s="13">
        <v>3488690</v>
      </c>
      <c r="Q354" s="13">
        <v>4471010</v>
      </c>
      <c r="R354" s="13">
        <v>3175323</v>
      </c>
    </row>
    <row r="355" spans="1:18" x14ac:dyDescent="0.3">
      <c r="A355">
        <v>4.7693703350127814</v>
      </c>
      <c r="B355" t="s">
        <v>512</v>
      </c>
      <c r="C355" t="s">
        <v>2103</v>
      </c>
      <c r="D355" t="s">
        <v>4844</v>
      </c>
      <c r="E355" t="s">
        <v>1070</v>
      </c>
      <c r="F355" t="s">
        <v>2104</v>
      </c>
      <c r="G355">
        <v>13193</v>
      </c>
      <c r="H355">
        <v>6275</v>
      </c>
      <c r="I355">
        <v>10910</v>
      </c>
      <c r="J355">
        <v>19874</v>
      </c>
      <c r="K355">
        <v>11136</v>
      </c>
      <c r="L355">
        <v>20860</v>
      </c>
      <c r="M355">
        <v>19279</v>
      </c>
      <c r="N355">
        <v>15007</v>
      </c>
      <c r="O355">
        <v>17270</v>
      </c>
      <c r="P355">
        <v>11206</v>
      </c>
      <c r="Q355">
        <v>30326</v>
      </c>
      <c r="R355">
        <v>33702</v>
      </c>
    </row>
    <row r="356" spans="1:18" x14ac:dyDescent="0.3">
      <c r="A356">
        <v>4.5469773275169265</v>
      </c>
      <c r="B356" t="s">
        <v>512</v>
      </c>
      <c r="C356" t="s">
        <v>2943</v>
      </c>
      <c r="D356" t="s">
        <v>4845</v>
      </c>
      <c r="E356" t="s">
        <v>1070</v>
      </c>
      <c r="F356" t="s">
        <v>2944</v>
      </c>
      <c r="G356">
        <v>195010</v>
      </c>
      <c r="H356">
        <v>183194</v>
      </c>
      <c r="I356">
        <v>232684</v>
      </c>
      <c r="J356">
        <v>152061</v>
      </c>
      <c r="K356">
        <v>150482</v>
      </c>
      <c r="L356">
        <v>94604</v>
      </c>
      <c r="M356">
        <v>210135</v>
      </c>
      <c r="N356">
        <v>260981</v>
      </c>
      <c r="O356">
        <v>145456</v>
      </c>
      <c r="P356">
        <v>162870</v>
      </c>
      <c r="Q356">
        <v>173799</v>
      </c>
      <c r="R356">
        <v>125303</v>
      </c>
    </row>
    <row r="357" spans="1:18" x14ac:dyDescent="0.3">
      <c r="A357">
        <v>4.3338564787158234</v>
      </c>
      <c r="B357" t="s">
        <v>512</v>
      </c>
      <c r="C357" t="s">
        <v>3359</v>
      </c>
      <c r="D357" t="s">
        <v>4846</v>
      </c>
      <c r="E357" t="s">
        <v>1070</v>
      </c>
      <c r="F357" t="s">
        <v>3360</v>
      </c>
      <c r="G357">
        <v>13619</v>
      </c>
      <c r="H357">
        <v>0</v>
      </c>
      <c r="I357">
        <v>8471</v>
      </c>
      <c r="J357">
        <v>16618</v>
      </c>
      <c r="K357">
        <v>32139</v>
      </c>
      <c r="L357">
        <v>26903</v>
      </c>
      <c r="M357">
        <v>45423</v>
      </c>
      <c r="N357">
        <v>14438</v>
      </c>
      <c r="O357">
        <v>27346</v>
      </c>
      <c r="P357">
        <v>18010</v>
      </c>
      <c r="Q357">
        <v>62206</v>
      </c>
      <c r="R357">
        <v>58286</v>
      </c>
    </row>
    <row r="358" spans="1:18" x14ac:dyDescent="0.3">
      <c r="A358">
        <v>4.0597844125052633</v>
      </c>
      <c r="B358" t="s">
        <v>512</v>
      </c>
      <c r="C358" t="s">
        <v>2583</v>
      </c>
      <c r="D358" t="s">
        <v>4847</v>
      </c>
      <c r="E358" t="s">
        <v>1070</v>
      </c>
      <c r="F358" t="s">
        <v>2584</v>
      </c>
      <c r="G358">
        <v>958042</v>
      </c>
      <c r="H358">
        <v>1392326</v>
      </c>
      <c r="I358">
        <v>1581731</v>
      </c>
      <c r="J358">
        <v>1427158</v>
      </c>
      <c r="K358">
        <v>1292912</v>
      </c>
      <c r="L358">
        <v>1459592</v>
      </c>
      <c r="M358">
        <v>1920183</v>
      </c>
      <c r="N358">
        <v>1504942</v>
      </c>
      <c r="O358">
        <v>1636743</v>
      </c>
      <c r="P358">
        <v>1532492</v>
      </c>
      <c r="Q358">
        <v>1597231</v>
      </c>
      <c r="R358">
        <v>1784139</v>
      </c>
    </row>
    <row r="359" spans="1:18" x14ac:dyDescent="0.3">
      <c r="A359">
        <v>3.904023018428981</v>
      </c>
      <c r="B359" t="s">
        <v>512</v>
      </c>
      <c r="C359" t="s">
        <v>2727</v>
      </c>
      <c r="D359" t="s">
        <v>4848</v>
      </c>
      <c r="E359" t="s">
        <v>1070</v>
      </c>
      <c r="F359" t="s">
        <v>256</v>
      </c>
      <c r="G359">
        <v>1456153</v>
      </c>
      <c r="H359">
        <v>1936774</v>
      </c>
      <c r="I359">
        <v>2267935</v>
      </c>
      <c r="J359">
        <v>1434346</v>
      </c>
      <c r="K359">
        <v>1405547</v>
      </c>
      <c r="L359">
        <v>1478285</v>
      </c>
      <c r="M359">
        <v>2365661</v>
      </c>
      <c r="N359">
        <v>1973598</v>
      </c>
      <c r="O359">
        <v>1994611</v>
      </c>
      <c r="P359">
        <v>1496407</v>
      </c>
      <c r="Q359">
        <v>1782798</v>
      </c>
      <c r="R359">
        <v>1698377</v>
      </c>
    </row>
    <row r="360" spans="1:18" x14ac:dyDescent="0.3">
      <c r="A360">
        <v>3.904023018428981</v>
      </c>
      <c r="B360" t="s">
        <v>512</v>
      </c>
      <c r="C360" t="s">
        <v>2727</v>
      </c>
      <c r="D360" t="s">
        <v>4848</v>
      </c>
      <c r="E360" t="s">
        <v>1070</v>
      </c>
      <c r="F360" t="s">
        <v>256</v>
      </c>
      <c r="G360">
        <v>1289990</v>
      </c>
      <c r="H360">
        <v>1725832</v>
      </c>
      <c r="I360">
        <v>2205527</v>
      </c>
      <c r="J360">
        <v>1358586</v>
      </c>
      <c r="K360">
        <v>1331622</v>
      </c>
      <c r="L360">
        <v>1381746</v>
      </c>
      <c r="M360">
        <v>1825690</v>
      </c>
      <c r="N360">
        <v>1638866</v>
      </c>
      <c r="O360">
        <v>1623324</v>
      </c>
      <c r="P360">
        <v>1245101</v>
      </c>
      <c r="Q360">
        <v>1419904</v>
      </c>
      <c r="R360">
        <v>1428053</v>
      </c>
    </row>
    <row r="361" spans="1:18" x14ac:dyDescent="0.3">
      <c r="A361">
        <v>3.8366525385023138</v>
      </c>
      <c r="B361" t="s">
        <v>512</v>
      </c>
      <c r="C361" t="s">
        <v>2521</v>
      </c>
      <c r="D361" t="s">
        <v>4849</v>
      </c>
      <c r="E361" t="s">
        <v>1070</v>
      </c>
      <c r="F361" t="s">
        <v>2522</v>
      </c>
      <c r="G361">
        <v>213361</v>
      </c>
      <c r="H361">
        <v>266825</v>
      </c>
      <c r="I361">
        <v>239215</v>
      </c>
      <c r="J361">
        <v>227131</v>
      </c>
      <c r="K361">
        <v>269841</v>
      </c>
      <c r="L361">
        <v>252703</v>
      </c>
      <c r="M361">
        <v>239624</v>
      </c>
      <c r="N361">
        <v>179991</v>
      </c>
      <c r="O361">
        <v>241810</v>
      </c>
      <c r="P361">
        <v>295776</v>
      </c>
      <c r="Q361">
        <v>314551</v>
      </c>
      <c r="R361">
        <v>266406</v>
      </c>
    </row>
    <row r="362" spans="1:18" x14ac:dyDescent="0.3">
      <c r="A362">
        <v>3.7147022540047163</v>
      </c>
      <c r="B362" t="s">
        <v>512</v>
      </c>
      <c r="C362" t="s">
        <v>1142</v>
      </c>
      <c r="D362" t="s">
        <v>4850</v>
      </c>
      <c r="E362" t="s">
        <v>1070</v>
      </c>
      <c r="F362" t="s">
        <v>1143</v>
      </c>
      <c r="G362">
        <v>720969</v>
      </c>
      <c r="H362">
        <v>823915</v>
      </c>
      <c r="I362">
        <v>546148</v>
      </c>
      <c r="J362">
        <v>860563</v>
      </c>
      <c r="K362">
        <v>264439</v>
      </c>
      <c r="L362">
        <v>445790</v>
      </c>
      <c r="M362">
        <v>788500</v>
      </c>
      <c r="N362">
        <v>395754</v>
      </c>
      <c r="O362">
        <v>627601</v>
      </c>
      <c r="P362">
        <v>293957</v>
      </c>
      <c r="Q362">
        <v>607006</v>
      </c>
      <c r="R362">
        <v>952391</v>
      </c>
    </row>
    <row r="363" spans="1:18" x14ac:dyDescent="0.3">
      <c r="A363">
        <v>3.6891964665416026</v>
      </c>
      <c r="B363" t="s">
        <v>512</v>
      </c>
      <c r="C363" t="s">
        <v>1068</v>
      </c>
      <c r="D363" t="s">
        <v>4851</v>
      </c>
      <c r="E363" t="s">
        <v>1070</v>
      </c>
      <c r="F363" t="s">
        <v>1069</v>
      </c>
      <c r="G363">
        <v>32083</v>
      </c>
      <c r="H363">
        <v>80898</v>
      </c>
      <c r="I363">
        <v>98722</v>
      </c>
      <c r="J363">
        <v>58552</v>
      </c>
      <c r="K363">
        <v>51318</v>
      </c>
      <c r="L363">
        <v>40206</v>
      </c>
      <c r="M363">
        <v>26059</v>
      </c>
      <c r="N363">
        <v>27024</v>
      </c>
      <c r="O363">
        <v>51216</v>
      </c>
      <c r="P363">
        <v>73617</v>
      </c>
      <c r="Q363">
        <v>92745</v>
      </c>
      <c r="R363">
        <v>73326</v>
      </c>
    </row>
    <row r="364" spans="1:18" x14ac:dyDescent="0.3">
      <c r="A364">
        <v>3.3944685723257173</v>
      </c>
      <c r="B364" t="s">
        <v>512</v>
      </c>
      <c r="C364" t="s">
        <v>2583</v>
      </c>
      <c r="D364" t="s">
        <v>4847</v>
      </c>
      <c r="E364" t="s">
        <v>1070</v>
      </c>
      <c r="F364" t="s">
        <v>2584</v>
      </c>
      <c r="G364">
        <v>5987847</v>
      </c>
      <c r="H364">
        <v>6886465</v>
      </c>
      <c r="I364">
        <v>8604523</v>
      </c>
      <c r="J364">
        <v>5893978</v>
      </c>
      <c r="K364">
        <v>5941088</v>
      </c>
      <c r="L364">
        <v>6677875</v>
      </c>
      <c r="M364">
        <v>6612194</v>
      </c>
      <c r="N364">
        <v>6352995</v>
      </c>
      <c r="O364">
        <v>5746444</v>
      </c>
      <c r="P364">
        <v>4724026</v>
      </c>
      <c r="Q364">
        <v>5602047</v>
      </c>
      <c r="R364">
        <v>5730574</v>
      </c>
    </row>
    <row r="365" spans="1:18" x14ac:dyDescent="0.3">
      <c r="A365">
        <v>3.3786928527521503</v>
      </c>
      <c r="B365" t="s">
        <v>512</v>
      </c>
      <c r="C365" t="s">
        <v>2142</v>
      </c>
      <c r="D365" t="s">
        <v>4852</v>
      </c>
      <c r="E365" t="s">
        <v>1070</v>
      </c>
      <c r="F365" t="s">
        <v>2143</v>
      </c>
      <c r="G365">
        <v>33141</v>
      </c>
      <c r="H365">
        <v>27746</v>
      </c>
      <c r="I365">
        <v>58805</v>
      </c>
      <c r="J365">
        <v>40996</v>
      </c>
      <c r="K365">
        <v>22598</v>
      </c>
      <c r="L365">
        <v>40135</v>
      </c>
      <c r="M365">
        <v>125860</v>
      </c>
      <c r="N365">
        <v>71279</v>
      </c>
      <c r="O365">
        <v>93630</v>
      </c>
      <c r="P365">
        <v>143077</v>
      </c>
      <c r="Q365">
        <v>147434</v>
      </c>
      <c r="R365">
        <v>161723</v>
      </c>
    </row>
    <row r="366" spans="1:18" x14ac:dyDescent="0.3">
      <c r="A366">
        <v>3.3577108965180358</v>
      </c>
      <c r="B366" t="s">
        <v>512</v>
      </c>
      <c r="C366" t="s">
        <v>2665</v>
      </c>
      <c r="D366" t="s">
        <v>4853</v>
      </c>
      <c r="E366" t="s">
        <v>1070</v>
      </c>
      <c r="F366" t="s">
        <v>2666</v>
      </c>
      <c r="G366">
        <v>1310766</v>
      </c>
      <c r="H366">
        <v>1479312</v>
      </c>
      <c r="I366">
        <v>1562351</v>
      </c>
      <c r="J366">
        <v>1223793</v>
      </c>
      <c r="K366">
        <v>1465624</v>
      </c>
      <c r="L366">
        <v>1451023</v>
      </c>
      <c r="M366">
        <v>1145119</v>
      </c>
      <c r="N366">
        <v>1446942</v>
      </c>
      <c r="O366">
        <v>1054048</v>
      </c>
      <c r="P366">
        <v>1037769</v>
      </c>
      <c r="Q366">
        <v>1249654</v>
      </c>
      <c r="R366">
        <v>1132807</v>
      </c>
    </row>
    <row r="367" spans="1:18" x14ac:dyDescent="0.3">
      <c r="A367">
        <v>3.3129467397548376</v>
      </c>
      <c r="B367" t="s">
        <v>512</v>
      </c>
      <c r="C367" t="s">
        <v>2357</v>
      </c>
      <c r="D367" t="s">
        <v>4844</v>
      </c>
      <c r="E367" t="s">
        <v>1070</v>
      </c>
      <c r="F367" t="s">
        <v>2358</v>
      </c>
      <c r="G367">
        <v>205239</v>
      </c>
      <c r="H367">
        <v>320021</v>
      </c>
      <c r="I367">
        <v>334062</v>
      </c>
      <c r="J367">
        <v>370275</v>
      </c>
      <c r="K367">
        <v>317393</v>
      </c>
      <c r="L367">
        <v>286658</v>
      </c>
      <c r="M367">
        <v>389341</v>
      </c>
      <c r="N367">
        <v>370098</v>
      </c>
      <c r="O367">
        <v>300410</v>
      </c>
      <c r="P367">
        <v>400114</v>
      </c>
      <c r="Q367">
        <v>380288</v>
      </c>
      <c r="R367">
        <v>404044</v>
      </c>
    </row>
    <row r="368" spans="1:18" x14ac:dyDescent="0.3">
      <c r="A368">
        <v>2.9808061736633329</v>
      </c>
      <c r="B368" t="s">
        <v>512</v>
      </c>
      <c r="C368" t="s">
        <v>3255</v>
      </c>
      <c r="D368" t="s">
        <v>4854</v>
      </c>
      <c r="E368" t="s">
        <v>1070</v>
      </c>
      <c r="F368" t="s">
        <v>3256</v>
      </c>
      <c r="G368">
        <v>272344</v>
      </c>
      <c r="H368">
        <v>270566</v>
      </c>
      <c r="I368">
        <v>507506</v>
      </c>
      <c r="J368">
        <v>175575</v>
      </c>
      <c r="K368">
        <v>338317</v>
      </c>
      <c r="L368">
        <v>263018</v>
      </c>
      <c r="M368">
        <v>614580</v>
      </c>
      <c r="N368">
        <v>627076</v>
      </c>
      <c r="O368">
        <v>405587</v>
      </c>
      <c r="P368">
        <v>508323</v>
      </c>
      <c r="Q368">
        <v>524618</v>
      </c>
      <c r="R368">
        <v>455460</v>
      </c>
    </row>
    <row r="369" spans="1:18" x14ac:dyDescent="0.3">
      <c r="A369">
        <v>2.7220523814450961</v>
      </c>
      <c r="B369" t="s">
        <v>512</v>
      </c>
      <c r="C369" t="s">
        <v>2992</v>
      </c>
      <c r="D369" t="s">
        <v>4855</v>
      </c>
      <c r="E369" t="s">
        <v>1070</v>
      </c>
      <c r="F369" t="s">
        <v>2993</v>
      </c>
      <c r="G369">
        <v>432102</v>
      </c>
      <c r="H369">
        <v>291780</v>
      </c>
      <c r="I369">
        <v>317161</v>
      </c>
      <c r="J369">
        <v>294668</v>
      </c>
      <c r="K369">
        <v>298434</v>
      </c>
      <c r="L369">
        <v>213828</v>
      </c>
      <c r="M369">
        <v>235430</v>
      </c>
      <c r="N369">
        <v>163789</v>
      </c>
      <c r="O369">
        <v>214136</v>
      </c>
      <c r="P369">
        <v>226571</v>
      </c>
      <c r="Q369">
        <v>197092</v>
      </c>
      <c r="R369">
        <v>116806</v>
      </c>
    </row>
    <row r="370" spans="1:18" x14ac:dyDescent="0.3">
      <c r="A370">
        <v>2.6692613529164273</v>
      </c>
      <c r="B370" t="s">
        <v>512</v>
      </c>
      <c r="C370" t="s">
        <v>2501</v>
      </c>
      <c r="D370" t="s">
        <v>4856</v>
      </c>
      <c r="E370" t="s">
        <v>1070</v>
      </c>
      <c r="F370" t="s">
        <v>2502</v>
      </c>
      <c r="G370">
        <v>3854576</v>
      </c>
      <c r="H370">
        <v>5179938</v>
      </c>
      <c r="I370">
        <v>5402039</v>
      </c>
      <c r="J370">
        <v>4436642</v>
      </c>
      <c r="K370">
        <v>4520840</v>
      </c>
      <c r="L370">
        <v>4793386</v>
      </c>
      <c r="M370">
        <v>4534330</v>
      </c>
      <c r="N370">
        <v>4981551</v>
      </c>
      <c r="O370">
        <v>4158439</v>
      </c>
      <c r="P370">
        <v>3826019</v>
      </c>
      <c r="Q370">
        <v>4537729</v>
      </c>
      <c r="R370">
        <v>4192438</v>
      </c>
    </row>
    <row r="371" spans="1:18" x14ac:dyDescent="0.3">
      <c r="A371">
        <v>2.5884595756758286</v>
      </c>
      <c r="B371" t="s">
        <v>512</v>
      </c>
      <c r="C371" t="s">
        <v>2925</v>
      </c>
      <c r="D371" t="s">
        <v>4857</v>
      </c>
      <c r="E371" t="s">
        <v>1070</v>
      </c>
      <c r="F371" t="s">
        <v>2926</v>
      </c>
      <c r="G371">
        <v>243007</v>
      </c>
      <c r="H371">
        <v>270748</v>
      </c>
      <c r="I371">
        <v>390146</v>
      </c>
      <c r="J371">
        <v>298408</v>
      </c>
      <c r="K371">
        <v>270471</v>
      </c>
      <c r="L371">
        <v>238284</v>
      </c>
      <c r="M371">
        <v>372058</v>
      </c>
      <c r="N371">
        <v>446389</v>
      </c>
      <c r="O371">
        <v>569641</v>
      </c>
      <c r="P371">
        <v>368270</v>
      </c>
      <c r="Q371">
        <v>366481</v>
      </c>
      <c r="R371">
        <v>463346</v>
      </c>
    </row>
    <row r="372" spans="1:18" x14ac:dyDescent="0.3">
      <c r="A372">
        <v>2.5469628991998721</v>
      </c>
      <c r="B372" t="s">
        <v>512</v>
      </c>
      <c r="C372" t="s">
        <v>2380</v>
      </c>
      <c r="D372" t="s">
        <v>4858</v>
      </c>
      <c r="E372" t="s">
        <v>1070</v>
      </c>
      <c r="F372" t="s">
        <v>2381</v>
      </c>
      <c r="G372">
        <v>2461183</v>
      </c>
      <c r="H372">
        <v>1954669</v>
      </c>
      <c r="I372">
        <v>2001684</v>
      </c>
      <c r="J372">
        <v>1362522</v>
      </c>
      <c r="K372">
        <v>2109519</v>
      </c>
      <c r="L372">
        <v>1363300</v>
      </c>
      <c r="M372">
        <v>1771255</v>
      </c>
      <c r="N372">
        <v>2161094</v>
      </c>
      <c r="O372">
        <v>2029434</v>
      </c>
      <c r="P372">
        <v>1869505</v>
      </c>
      <c r="Q372">
        <v>1865864</v>
      </c>
      <c r="R372">
        <v>1359078</v>
      </c>
    </row>
    <row r="373" spans="1:18" x14ac:dyDescent="0.3">
      <c r="A373">
        <v>2.4182821736773854</v>
      </c>
      <c r="B373" t="s">
        <v>512</v>
      </c>
      <c r="C373" t="s">
        <v>3186</v>
      </c>
      <c r="D373" t="s">
        <v>4859</v>
      </c>
      <c r="E373" t="s">
        <v>1070</v>
      </c>
      <c r="F373" t="s">
        <v>3187</v>
      </c>
      <c r="G373">
        <v>108886</v>
      </c>
      <c r="H373">
        <v>35250</v>
      </c>
      <c r="I373">
        <v>0</v>
      </c>
      <c r="J373">
        <v>0</v>
      </c>
      <c r="K373">
        <v>0</v>
      </c>
      <c r="L373">
        <v>50171</v>
      </c>
      <c r="M373">
        <v>274778</v>
      </c>
      <c r="N373">
        <v>414915</v>
      </c>
      <c r="O373">
        <v>374711</v>
      </c>
      <c r="P373">
        <v>199837</v>
      </c>
      <c r="Q373">
        <v>289718</v>
      </c>
      <c r="R373">
        <v>477983</v>
      </c>
    </row>
    <row r="374" spans="1:18" x14ac:dyDescent="0.3">
      <c r="A374">
        <v>2.3027852173813383</v>
      </c>
      <c r="B374" t="s">
        <v>512</v>
      </c>
      <c r="C374" t="s">
        <v>2337</v>
      </c>
      <c r="D374" t="s">
        <v>4860</v>
      </c>
      <c r="E374" t="s">
        <v>1070</v>
      </c>
      <c r="F374" t="s">
        <v>2332</v>
      </c>
      <c r="G374">
        <v>2297922</v>
      </c>
      <c r="H374">
        <v>2098510</v>
      </c>
      <c r="I374">
        <v>2440947</v>
      </c>
      <c r="J374">
        <v>2529113</v>
      </c>
      <c r="K374">
        <v>2900389</v>
      </c>
      <c r="L374">
        <v>2794044</v>
      </c>
      <c r="M374">
        <v>2982815</v>
      </c>
      <c r="N374">
        <v>2109426</v>
      </c>
      <c r="O374">
        <v>2372311</v>
      </c>
      <c r="P374">
        <v>2734025</v>
      </c>
      <c r="Q374">
        <v>2919304</v>
      </c>
      <c r="R374">
        <v>2804543</v>
      </c>
    </row>
    <row r="375" spans="1:18" x14ac:dyDescent="0.3">
      <c r="A375">
        <v>2.0462318098904664</v>
      </c>
      <c r="B375" t="s">
        <v>512</v>
      </c>
      <c r="C375" t="s">
        <v>2357</v>
      </c>
      <c r="D375" t="s">
        <v>4844</v>
      </c>
      <c r="E375" t="s">
        <v>1070</v>
      </c>
      <c r="F375" t="s">
        <v>2358</v>
      </c>
      <c r="G375">
        <v>97568</v>
      </c>
      <c r="H375">
        <v>119345</v>
      </c>
      <c r="I375">
        <v>122580</v>
      </c>
      <c r="J375">
        <v>209228</v>
      </c>
      <c r="K375">
        <v>218802</v>
      </c>
      <c r="L375">
        <v>206478</v>
      </c>
      <c r="M375">
        <v>235500</v>
      </c>
      <c r="N375">
        <v>210874</v>
      </c>
      <c r="O375">
        <v>228016</v>
      </c>
      <c r="P375">
        <v>284377</v>
      </c>
      <c r="Q375">
        <v>296356</v>
      </c>
      <c r="R375">
        <v>282628</v>
      </c>
    </row>
    <row r="376" spans="1:18" x14ac:dyDescent="0.3">
      <c r="A376">
        <v>1.992860236554548</v>
      </c>
      <c r="B376" t="s">
        <v>512</v>
      </c>
      <c r="C376" t="s">
        <v>2119</v>
      </c>
      <c r="D376" t="s">
        <v>4861</v>
      </c>
      <c r="E376" t="s">
        <v>1070</v>
      </c>
      <c r="F376" t="s">
        <v>2120</v>
      </c>
      <c r="G376">
        <v>1208566</v>
      </c>
      <c r="H376">
        <v>1055015</v>
      </c>
      <c r="I376">
        <v>1204322</v>
      </c>
      <c r="J376">
        <v>1452880</v>
      </c>
      <c r="K376">
        <v>1410743</v>
      </c>
      <c r="L376">
        <v>1869505</v>
      </c>
      <c r="M376">
        <v>2213749</v>
      </c>
      <c r="N376">
        <v>1931208</v>
      </c>
      <c r="O376">
        <v>1756189</v>
      </c>
      <c r="P376">
        <v>2240783</v>
      </c>
      <c r="Q376">
        <v>2141655</v>
      </c>
      <c r="R376">
        <v>2280652</v>
      </c>
    </row>
    <row r="377" spans="1:18" x14ac:dyDescent="0.3">
      <c r="A377">
        <v>1.9070183937475225</v>
      </c>
      <c r="B377" t="s">
        <v>512</v>
      </c>
      <c r="C377" t="s">
        <v>3289</v>
      </c>
      <c r="D377" t="s">
        <v>4862</v>
      </c>
      <c r="E377" t="s">
        <v>1070</v>
      </c>
      <c r="F377" t="s">
        <v>3290</v>
      </c>
      <c r="G377">
        <v>1725303</v>
      </c>
      <c r="H377">
        <v>1574085</v>
      </c>
      <c r="I377">
        <v>1547356</v>
      </c>
      <c r="J377">
        <v>1521265</v>
      </c>
      <c r="K377">
        <v>1471080</v>
      </c>
      <c r="L377">
        <v>1759292</v>
      </c>
      <c r="M377">
        <v>1660483</v>
      </c>
      <c r="N377">
        <v>1545855</v>
      </c>
      <c r="O377">
        <v>1736099</v>
      </c>
      <c r="P377">
        <v>1541103</v>
      </c>
      <c r="Q377">
        <v>1829031</v>
      </c>
      <c r="R377">
        <v>1658382</v>
      </c>
    </row>
    <row r="378" spans="1:18" x14ac:dyDescent="0.3">
      <c r="A378">
        <v>1.5392138122150578</v>
      </c>
      <c r="B378" t="s">
        <v>512</v>
      </c>
      <c r="C378" t="s">
        <v>3053</v>
      </c>
      <c r="D378" t="s">
        <v>4863</v>
      </c>
      <c r="E378" t="s">
        <v>1070</v>
      </c>
      <c r="F378" t="s">
        <v>3054</v>
      </c>
      <c r="G378">
        <v>815380</v>
      </c>
      <c r="H378">
        <v>908907</v>
      </c>
      <c r="I378">
        <v>888785</v>
      </c>
      <c r="J378">
        <v>262475</v>
      </c>
      <c r="K378">
        <v>237595</v>
      </c>
      <c r="L378">
        <v>217959</v>
      </c>
      <c r="M378">
        <v>460536</v>
      </c>
      <c r="N378">
        <v>301863</v>
      </c>
      <c r="O378">
        <v>348747</v>
      </c>
      <c r="P378">
        <v>114694</v>
      </c>
      <c r="Q378">
        <v>85869</v>
      </c>
      <c r="R378">
        <v>92936</v>
      </c>
    </row>
    <row r="379" spans="1:18" x14ac:dyDescent="0.3">
      <c r="A379">
        <v>1.5289824052088192</v>
      </c>
      <c r="B379" t="s">
        <v>512</v>
      </c>
      <c r="C379" t="s">
        <v>1329</v>
      </c>
      <c r="D379" t="s">
        <v>4864</v>
      </c>
      <c r="E379" t="s">
        <v>1070</v>
      </c>
      <c r="F379" t="s">
        <v>1330</v>
      </c>
      <c r="G379">
        <v>54096</v>
      </c>
      <c r="H379">
        <v>6313</v>
      </c>
      <c r="I379">
        <v>5770</v>
      </c>
      <c r="J379">
        <v>37826</v>
      </c>
      <c r="K379">
        <v>34297</v>
      </c>
      <c r="L379">
        <v>33968</v>
      </c>
      <c r="M379">
        <v>54280</v>
      </c>
      <c r="N379">
        <v>68118</v>
      </c>
      <c r="O379">
        <v>44931</v>
      </c>
      <c r="P379">
        <v>42301</v>
      </c>
      <c r="Q379">
        <v>65135</v>
      </c>
      <c r="R379">
        <v>39708</v>
      </c>
    </row>
    <row r="380" spans="1:18" x14ac:dyDescent="0.3">
      <c r="A380">
        <v>1.3262169968413808</v>
      </c>
      <c r="B380" t="s">
        <v>512</v>
      </c>
      <c r="C380" t="s">
        <v>1440</v>
      </c>
      <c r="D380" t="s">
        <v>4865</v>
      </c>
      <c r="E380" t="s">
        <v>1070</v>
      </c>
      <c r="F380" t="s">
        <v>186</v>
      </c>
      <c r="G380">
        <v>1353607</v>
      </c>
      <c r="H380">
        <v>3822680</v>
      </c>
      <c r="I380">
        <v>1243507</v>
      </c>
      <c r="J380">
        <v>3395750</v>
      </c>
      <c r="K380">
        <v>1777790</v>
      </c>
      <c r="L380">
        <v>1953793</v>
      </c>
      <c r="M380">
        <v>22345</v>
      </c>
      <c r="N380">
        <v>1512036</v>
      </c>
      <c r="O380">
        <v>1830777</v>
      </c>
      <c r="P380">
        <v>1439437</v>
      </c>
      <c r="Q380">
        <v>4538349</v>
      </c>
      <c r="R380">
        <v>2006283</v>
      </c>
    </row>
    <row r="381" spans="1:18" x14ac:dyDescent="0.3">
      <c r="A381">
        <v>1.2181199215361247</v>
      </c>
      <c r="B381" t="s">
        <v>512</v>
      </c>
      <c r="C381" t="s">
        <v>3137</v>
      </c>
      <c r="D381" t="s">
        <v>4866</v>
      </c>
      <c r="E381" t="s">
        <v>1070</v>
      </c>
      <c r="F381" t="s">
        <v>3138</v>
      </c>
      <c r="G381">
        <v>48626</v>
      </c>
      <c r="H381">
        <v>24976</v>
      </c>
      <c r="I381">
        <v>54091</v>
      </c>
      <c r="J381">
        <v>57313</v>
      </c>
      <c r="K381">
        <v>57141</v>
      </c>
      <c r="L381">
        <v>7889</v>
      </c>
      <c r="M381">
        <v>40648</v>
      </c>
      <c r="N381">
        <v>34887</v>
      </c>
      <c r="O381">
        <v>45458</v>
      </c>
      <c r="P381">
        <v>40953</v>
      </c>
      <c r="Q381">
        <v>22230</v>
      </c>
      <c r="R381">
        <v>23064</v>
      </c>
    </row>
    <row r="382" spans="1:18" x14ac:dyDescent="0.3">
      <c r="A382">
        <v>1.2150504594911629</v>
      </c>
      <c r="B382" t="s">
        <v>512</v>
      </c>
      <c r="C382" t="s">
        <v>1530</v>
      </c>
      <c r="D382" t="s">
        <v>4867</v>
      </c>
      <c r="E382" t="s">
        <v>1070</v>
      </c>
      <c r="F382" t="s">
        <v>1531</v>
      </c>
      <c r="G382">
        <v>13555</v>
      </c>
      <c r="H382">
        <v>16274</v>
      </c>
      <c r="I382">
        <v>16958</v>
      </c>
      <c r="J382">
        <v>43532</v>
      </c>
      <c r="K382">
        <v>28791</v>
      </c>
      <c r="L382">
        <v>5484</v>
      </c>
      <c r="M382">
        <v>22788</v>
      </c>
      <c r="N382">
        <v>58463</v>
      </c>
      <c r="O382">
        <v>30078</v>
      </c>
      <c r="P382">
        <v>63588</v>
      </c>
      <c r="Q382">
        <v>59227</v>
      </c>
      <c r="R382">
        <v>77731</v>
      </c>
    </row>
    <row r="383" spans="1:18" x14ac:dyDescent="0.3">
      <c r="A383">
        <v>1.1586285603773034</v>
      </c>
      <c r="B383" t="s">
        <v>512</v>
      </c>
      <c r="C383" t="s">
        <v>1935</v>
      </c>
      <c r="D383" t="s">
        <v>4868</v>
      </c>
      <c r="E383" t="s">
        <v>1070</v>
      </c>
      <c r="F383" t="s">
        <v>1936</v>
      </c>
      <c r="G383">
        <v>107304</v>
      </c>
      <c r="H383">
        <v>159702</v>
      </c>
      <c r="I383">
        <v>250348</v>
      </c>
      <c r="J383">
        <v>93518</v>
      </c>
      <c r="K383">
        <v>102502</v>
      </c>
      <c r="L383">
        <v>53642</v>
      </c>
      <c r="M383">
        <v>55855</v>
      </c>
      <c r="N383">
        <v>0</v>
      </c>
      <c r="O383">
        <v>41625</v>
      </c>
      <c r="P383">
        <v>56271</v>
      </c>
      <c r="Q383">
        <v>80165</v>
      </c>
      <c r="R383">
        <v>73892</v>
      </c>
    </row>
    <row r="384" spans="1:18" x14ac:dyDescent="0.3">
      <c r="A384">
        <v>1.1552560439119715</v>
      </c>
      <c r="B384" t="s">
        <v>512</v>
      </c>
      <c r="C384" t="s">
        <v>1990</v>
      </c>
      <c r="D384" t="s">
        <v>4869</v>
      </c>
      <c r="E384" t="s">
        <v>1070</v>
      </c>
      <c r="F384" t="s">
        <v>1991</v>
      </c>
      <c r="G384">
        <v>458465</v>
      </c>
      <c r="H384">
        <v>631994</v>
      </c>
      <c r="I384">
        <v>614560</v>
      </c>
      <c r="J384">
        <v>429107</v>
      </c>
      <c r="K384">
        <v>399426</v>
      </c>
      <c r="L384">
        <v>537842</v>
      </c>
      <c r="M384">
        <v>1025079</v>
      </c>
      <c r="N384">
        <v>837528</v>
      </c>
      <c r="O384">
        <v>803252</v>
      </c>
      <c r="P384">
        <v>940058</v>
      </c>
      <c r="Q384">
        <v>928830</v>
      </c>
      <c r="R384">
        <v>916826</v>
      </c>
    </row>
    <row r="385" spans="1:18" x14ac:dyDescent="0.3">
      <c r="A385">
        <v>1.0454458541199116</v>
      </c>
      <c r="B385" t="s">
        <v>512</v>
      </c>
      <c r="C385" t="s">
        <v>1476</v>
      </c>
      <c r="D385" t="s">
        <v>4870</v>
      </c>
      <c r="E385" t="s">
        <v>1070</v>
      </c>
      <c r="F385" t="s">
        <v>1477</v>
      </c>
      <c r="G385">
        <v>396210</v>
      </c>
      <c r="H385">
        <v>591413</v>
      </c>
      <c r="I385">
        <v>722090</v>
      </c>
      <c r="J385">
        <v>351960</v>
      </c>
      <c r="K385">
        <v>407876</v>
      </c>
      <c r="L385">
        <v>483999</v>
      </c>
      <c r="M385">
        <v>420958</v>
      </c>
      <c r="N385">
        <v>513964</v>
      </c>
      <c r="O385">
        <v>331965</v>
      </c>
      <c r="P385">
        <v>363660</v>
      </c>
      <c r="Q385">
        <v>427191</v>
      </c>
      <c r="R385">
        <v>333092</v>
      </c>
    </row>
    <row r="386" spans="1:18" x14ac:dyDescent="0.3">
      <c r="A386">
        <v>1.0054039713362557</v>
      </c>
      <c r="B386" t="s">
        <v>512</v>
      </c>
      <c r="C386" t="s">
        <v>1607</v>
      </c>
      <c r="D386" t="s">
        <v>4871</v>
      </c>
      <c r="E386" t="s">
        <v>1070</v>
      </c>
      <c r="F386" t="s">
        <v>1608</v>
      </c>
      <c r="G386">
        <v>51030</v>
      </c>
      <c r="H386">
        <v>59597</v>
      </c>
      <c r="I386">
        <v>63525</v>
      </c>
      <c r="J386">
        <v>108358</v>
      </c>
      <c r="K386">
        <v>19788</v>
      </c>
      <c r="L386">
        <v>51885</v>
      </c>
      <c r="M386">
        <v>143193</v>
      </c>
      <c r="N386">
        <v>101758</v>
      </c>
      <c r="O386">
        <v>72063</v>
      </c>
      <c r="P386">
        <v>156553</v>
      </c>
      <c r="Q386">
        <v>129645</v>
      </c>
      <c r="R386">
        <v>148678</v>
      </c>
    </row>
    <row r="387" spans="1:18" x14ac:dyDescent="0.3">
      <c r="A387">
        <v>0.98639422771448726</v>
      </c>
      <c r="B387" t="s">
        <v>512</v>
      </c>
      <c r="C387" t="s">
        <v>1202</v>
      </c>
      <c r="D387" t="s">
        <v>4872</v>
      </c>
      <c r="E387" t="s">
        <v>1070</v>
      </c>
      <c r="F387" t="s">
        <v>156</v>
      </c>
      <c r="G387">
        <v>64798</v>
      </c>
      <c r="H387">
        <v>62846</v>
      </c>
      <c r="I387">
        <v>97278</v>
      </c>
      <c r="J387">
        <v>201149</v>
      </c>
      <c r="K387">
        <v>70824</v>
      </c>
      <c r="L387">
        <v>214409</v>
      </c>
      <c r="M387">
        <v>108890</v>
      </c>
      <c r="N387">
        <v>183500</v>
      </c>
      <c r="O387">
        <v>182485</v>
      </c>
      <c r="P387">
        <v>348329</v>
      </c>
      <c r="Q387">
        <v>401671</v>
      </c>
      <c r="R387">
        <v>373919</v>
      </c>
    </row>
    <row r="388" spans="1:18" x14ac:dyDescent="0.3">
      <c r="A388">
        <v>0.88937184471183639</v>
      </c>
      <c r="B388" t="s">
        <v>512</v>
      </c>
      <c r="C388" t="s">
        <v>1202</v>
      </c>
      <c r="D388" t="s">
        <v>4872</v>
      </c>
      <c r="E388" t="s">
        <v>1070</v>
      </c>
      <c r="F388" t="s">
        <v>156</v>
      </c>
      <c r="G388">
        <v>41965</v>
      </c>
      <c r="H388">
        <v>48257</v>
      </c>
      <c r="I388">
        <v>23974</v>
      </c>
      <c r="J388">
        <v>75128</v>
      </c>
      <c r="K388">
        <v>116737</v>
      </c>
      <c r="L388">
        <v>87502</v>
      </c>
      <c r="M388">
        <v>58417</v>
      </c>
      <c r="N388">
        <v>78402</v>
      </c>
      <c r="O388">
        <v>97572</v>
      </c>
      <c r="P388">
        <v>279897</v>
      </c>
      <c r="Q388">
        <v>146080</v>
      </c>
      <c r="R388">
        <v>390946</v>
      </c>
    </row>
    <row r="389" spans="1:18" x14ac:dyDescent="0.3">
      <c r="A389">
        <v>0.8106057852879448</v>
      </c>
      <c r="B389" t="s">
        <v>512</v>
      </c>
      <c r="C389" t="s">
        <v>2743</v>
      </c>
      <c r="D389" t="s">
        <v>4873</v>
      </c>
      <c r="E389" t="s">
        <v>1070</v>
      </c>
      <c r="F389" t="s">
        <v>257</v>
      </c>
      <c r="G389">
        <v>405774</v>
      </c>
      <c r="H389">
        <v>595989</v>
      </c>
      <c r="I389">
        <v>503204</v>
      </c>
      <c r="J389">
        <v>410924</v>
      </c>
      <c r="K389">
        <v>398406</v>
      </c>
      <c r="L389">
        <v>397989</v>
      </c>
      <c r="M389">
        <v>495464</v>
      </c>
      <c r="N389">
        <v>237511</v>
      </c>
      <c r="O389">
        <v>492303</v>
      </c>
      <c r="P389">
        <v>379133</v>
      </c>
      <c r="Q389">
        <v>343255</v>
      </c>
      <c r="R389">
        <v>385672</v>
      </c>
    </row>
    <row r="390" spans="1:18" x14ac:dyDescent="0.3">
      <c r="A390">
        <v>0.75799142219739724</v>
      </c>
      <c r="B390" t="s">
        <v>512</v>
      </c>
      <c r="C390" t="s">
        <v>1425</v>
      </c>
      <c r="D390" t="s">
        <v>4874</v>
      </c>
      <c r="E390" t="s">
        <v>1070</v>
      </c>
      <c r="F390" t="s">
        <v>184</v>
      </c>
      <c r="G390">
        <v>1067247</v>
      </c>
      <c r="H390">
        <v>999620</v>
      </c>
      <c r="I390">
        <v>1070009</v>
      </c>
      <c r="J390">
        <v>1015064</v>
      </c>
      <c r="K390">
        <v>949409</v>
      </c>
      <c r="L390">
        <v>1115319</v>
      </c>
      <c r="M390">
        <v>1130388</v>
      </c>
      <c r="N390">
        <v>1536969</v>
      </c>
      <c r="O390">
        <v>1073341</v>
      </c>
      <c r="P390">
        <v>1241137</v>
      </c>
      <c r="Q390">
        <v>1239401</v>
      </c>
      <c r="R390">
        <v>1271635</v>
      </c>
    </row>
    <row r="391" spans="1:18" x14ac:dyDescent="0.3">
      <c r="A391">
        <v>0.7556776607486374</v>
      </c>
      <c r="B391" t="s">
        <v>512</v>
      </c>
      <c r="C391" t="s">
        <v>1434</v>
      </c>
      <c r="D391" t="s">
        <v>4875</v>
      </c>
      <c r="E391" t="s">
        <v>1070</v>
      </c>
      <c r="F391" t="s">
        <v>1435</v>
      </c>
      <c r="G391">
        <v>347830</v>
      </c>
      <c r="H391">
        <v>289286</v>
      </c>
      <c r="I391">
        <v>174639</v>
      </c>
      <c r="J391">
        <v>434349</v>
      </c>
      <c r="K391">
        <v>345922</v>
      </c>
      <c r="L391">
        <v>440529</v>
      </c>
      <c r="M391">
        <v>492078</v>
      </c>
      <c r="N391">
        <v>433254</v>
      </c>
      <c r="O391">
        <v>357602</v>
      </c>
      <c r="P391">
        <v>518239</v>
      </c>
      <c r="Q391">
        <v>567770</v>
      </c>
      <c r="R391">
        <v>489323</v>
      </c>
    </row>
    <row r="392" spans="1:18" x14ac:dyDescent="0.3">
      <c r="A392">
        <v>0.75333598314923333</v>
      </c>
      <c r="B392" t="s">
        <v>512</v>
      </c>
      <c r="C392" t="s">
        <v>1476</v>
      </c>
      <c r="D392" t="s">
        <v>4870</v>
      </c>
      <c r="E392" t="s">
        <v>1070</v>
      </c>
      <c r="F392" t="s">
        <v>1477</v>
      </c>
      <c r="G392">
        <v>3636833</v>
      </c>
      <c r="H392">
        <v>3782779</v>
      </c>
      <c r="I392">
        <v>3447504</v>
      </c>
      <c r="J392">
        <v>4413202</v>
      </c>
      <c r="K392">
        <v>4093572</v>
      </c>
      <c r="L392">
        <v>4148602</v>
      </c>
      <c r="M392">
        <v>6062139</v>
      </c>
      <c r="N392">
        <v>5843382</v>
      </c>
      <c r="O392">
        <v>5607225</v>
      </c>
      <c r="P392">
        <v>6683650</v>
      </c>
      <c r="Q392">
        <v>7682576</v>
      </c>
      <c r="R392">
        <v>7086676</v>
      </c>
    </row>
    <row r="393" spans="1:18" x14ac:dyDescent="0.3">
      <c r="A393">
        <v>0.7222116183412628</v>
      </c>
      <c r="B393" t="s">
        <v>512</v>
      </c>
      <c r="C393" t="s">
        <v>1777</v>
      </c>
      <c r="D393" t="s">
        <v>4876</v>
      </c>
      <c r="E393" t="s">
        <v>1070</v>
      </c>
      <c r="F393" t="s">
        <v>1778</v>
      </c>
      <c r="G393">
        <v>1784216</v>
      </c>
      <c r="H393">
        <v>2118660</v>
      </c>
      <c r="I393">
        <v>2292136</v>
      </c>
      <c r="J393">
        <v>1540583</v>
      </c>
      <c r="K393">
        <v>1770513</v>
      </c>
      <c r="L393">
        <v>1660487</v>
      </c>
      <c r="M393">
        <v>3140339</v>
      </c>
      <c r="N393">
        <v>3437355</v>
      </c>
      <c r="O393">
        <v>2934908</v>
      </c>
      <c r="P393">
        <v>2792341</v>
      </c>
      <c r="Q393">
        <v>3029962</v>
      </c>
      <c r="R393">
        <v>2838485</v>
      </c>
    </row>
    <row r="394" spans="1:18" x14ac:dyDescent="0.3">
      <c r="A394">
        <v>0.67564953733440225</v>
      </c>
      <c r="B394" t="s">
        <v>512</v>
      </c>
      <c r="C394" t="s">
        <v>1368</v>
      </c>
      <c r="D394" t="s">
        <v>4877</v>
      </c>
      <c r="E394" t="s">
        <v>1070</v>
      </c>
      <c r="F394" t="s">
        <v>1369</v>
      </c>
      <c r="G394">
        <v>152410</v>
      </c>
      <c r="H394">
        <v>160623</v>
      </c>
      <c r="I394">
        <v>174477</v>
      </c>
      <c r="J394">
        <v>165897</v>
      </c>
      <c r="K394">
        <v>155021</v>
      </c>
      <c r="L394">
        <v>148094</v>
      </c>
      <c r="M394">
        <v>282575</v>
      </c>
      <c r="N394">
        <v>287501</v>
      </c>
      <c r="O394">
        <v>223552</v>
      </c>
      <c r="P394">
        <v>295967</v>
      </c>
      <c r="Q394">
        <v>285637</v>
      </c>
      <c r="R394">
        <v>282131</v>
      </c>
    </row>
    <row r="395" spans="1:18" x14ac:dyDescent="0.3">
      <c r="A395">
        <v>0.67196271019375442</v>
      </c>
      <c r="B395" t="s">
        <v>512</v>
      </c>
      <c r="C395" t="s">
        <v>3244</v>
      </c>
      <c r="D395" t="s">
        <v>4878</v>
      </c>
      <c r="E395" t="s">
        <v>1070</v>
      </c>
      <c r="F395" t="s">
        <v>3245</v>
      </c>
      <c r="G395">
        <v>63223</v>
      </c>
      <c r="H395">
        <v>110206</v>
      </c>
      <c r="I395">
        <v>205477</v>
      </c>
      <c r="J395">
        <v>55333</v>
      </c>
      <c r="K395">
        <v>58176</v>
      </c>
      <c r="L395">
        <v>101312</v>
      </c>
      <c r="M395">
        <v>71761</v>
      </c>
      <c r="N395">
        <v>73617</v>
      </c>
      <c r="O395">
        <v>138981</v>
      </c>
      <c r="P395">
        <v>82318</v>
      </c>
      <c r="Q395">
        <v>107698</v>
      </c>
      <c r="R395">
        <v>118674</v>
      </c>
    </row>
    <row r="396" spans="1:18" x14ac:dyDescent="0.3">
      <c r="A396">
        <v>0.63377754251657714</v>
      </c>
      <c r="B396" t="s">
        <v>512</v>
      </c>
      <c r="C396" t="s">
        <v>1777</v>
      </c>
      <c r="D396" t="s">
        <v>4876</v>
      </c>
      <c r="E396" t="s">
        <v>1070</v>
      </c>
      <c r="F396" t="s">
        <v>1778</v>
      </c>
      <c r="G396">
        <v>1461373</v>
      </c>
      <c r="H396">
        <v>1160460</v>
      </c>
      <c r="I396">
        <v>1684200</v>
      </c>
      <c r="J396">
        <v>1286793</v>
      </c>
      <c r="K396">
        <v>1203964</v>
      </c>
      <c r="L396">
        <v>1217093</v>
      </c>
      <c r="M396">
        <v>2183781</v>
      </c>
      <c r="N396">
        <v>2233964</v>
      </c>
      <c r="O396">
        <v>1838138</v>
      </c>
      <c r="P396">
        <v>2385546</v>
      </c>
      <c r="Q396">
        <v>2608484</v>
      </c>
      <c r="R396">
        <v>2456201</v>
      </c>
    </row>
    <row r="397" spans="1:18" x14ac:dyDescent="0.3">
      <c r="A397">
        <v>0.60650942297990773</v>
      </c>
      <c r="B397" t="s">
        <v>512</v>
      </c>
      <c r="C397" t="s">
        <v>1990</v>
      </c>
      <c r="D397" t="s">
        <v>4869</v>
      </c>
      <c r="E397" t="s">
        <v>1070</v>
      </c>
      <c r="F397" t="s">
        <v>1991</v>
      </c>
      <c r="G397">
        <v>35353</v>
      </c>
      <c r="H397">
        <v>78750</v>
      </c>
      <c r="I397">
        <v>68241</v>
      </c>
      <c r="J397">
        <v>76343</v>
      </c>
      <c r="K397">
        <v>73250</v>
      </c>
      <c r="L397">
        <v>87037</v>
      </c>
      <c r="M397">
        <v>54740</v>
      </c>
      <c r="N397">
        <v>52796</v>
      </c>
      <c r="O397">
        <v>85672</v>
      </c>
      <c r="P397">
        <v>90732</v>
      </c>
      <c r="Q397">
        <v>94611</v>
      </c>
      <c r="R397">
        <v>80401</v>
      </c>
    </row>
    <row r="398" spans="1:18" x14ac:dyDescent="0.3">
      <c r="A398">
        <v>0.58213429838357811</v>
      </c>
      <c r="B398" t="s">
        <v>512</v>
      </c>
      <c r="C398" t="s">
        <v>1202</v>
      </c>
      <c r="D398" t="s">
        <v>4872</v>
      </c>
      <c r="E398" t="s">
        <v>1070</v>
      </c>
      <c r="F398" t="s">
        <v>156</v>
      </c>
      <c r="G398">
        <v>308255</v>
      </c>
      <c r="H398">
        <v>154190</v>
      </c>
      <c r="I398">
        <v>276114</v>
      </c>
      <c r="J398">
        <v>366520</v>
      </c>
      <c r="K398">
        <v>323404</v>
      </c>
      <c r="L398">
        <v>284770</v>
      </c>
      <c r="M398">
        <v>437551</v>
      </c>
      <c r="N398">
        <v>460838</v>
      </c>
      <c r="O398">
        <v>473697</v>
      </c>
      <c r="P398">
        <v>520030</v>
      </c>
      <c r="Q398">
        <v>519805</v>
      </c>
      <c r="R398">
        <v>482932</v>
      </c>
    </row>
    <row r="399" spans="1:18" x14ac:dyDescent="0.3">
      <c r="A399">
        <v>0.57839792675284674</v>
      </c>
      <c r="B399" t="s">
        <v>512</v>
      </c>
      <c r="C399" t="s">
        <v>1241</v>
      </c>
      <c r="D399" t="s">
        <v>4879</v>
      </c>
      <c r="E399" t="s">
        <v>1070</v>
      </c>
      <c r="F399" t="s">
        <v>1242</v>
      </c>
      <c r="G399">
        <v>97771</v>
      </c>
      <c r="H399">
        <v>120021</v>
      </c>
      <c r="I399">
        <v>111851</v>
      </c>
      <c r="J399">
        <v>154272</v>
      </c>
      <c r="K399">
        <v>121450</v>
      </c>
      <c r="L399">
        <v>111416</v>
      </c>
      <c r="M399">
        <v>281633</v>
      </c>
      <c r="N399">
        <v>244695</v>
      </c>
      <c r="O399">
        <v>224512</v>
      </c>
      <c r="P399">
        <v>324634</v>
      </c>
      <c r="Q399">
        <v>301443</v>
      </c>
      <c r="R399">
        <v>328544</v>
      </c>
    </row>
    <row r="400" spans="1:18" x14ac:dyDescent="0.3">
      <c r="A400">
        <v>0.56392860566479908</v>
      </c>
      <c r="B400" t="s">
        <v>512</v>
      </c>
      <c r="C400" t="s">
        <v>2834</v>
      </c>
      <c r="D400" t="s">
        <v>4880</v>
      </c>
      <c r="E400" t="s">
        <v>1070</v>
      </c>
      <c r="F400" t="s">
        <v>2835</v>
      </c>
      <c r="G400">
        <v>16156</v>
      </c>
      <c r="H400">
        <v>47624</v>
      </c>
      <c r="I400">
        <v>86195</v>
      </c>
      <c r="J400">
        <v>51600</v>
      </c>
      <c r="K400">
        <v>30216</v>
      </c>
      <c r="L400">
        <v>50034</v>
      </c>
      <c r="M400">
        <v>43069</v>
      </c>
      <c r="N400">
        <v>58140</v>
      </c>
      <c r="O400">
        <v>77399</v>
      </c>
      <c r="P400">
        <v>9920</v>
      </c>
      <c r="Q400">
        <v>33543</v>
      </c>
      <c r="R400">
        <v>65579</v>
      </c>
    </row>
    <row r="401" spans="1:18" x14ac:dyDescent="0.3">
      <c r="A401">
        <v>0.55854099065960128</v>
      </c>
      <c r="B401" t="s">
        <v>512</v>
      </c>
      <c r="C401" t="s">
        <v>1566</v>
      </c>
      <c r="D401" t="s">
        <v>4881</v>
      </c>
      <c r="E401" t="s">
        <v>1070</v>
      </c>
      <c r="F401" t="s">
        <v>1567</v>
      </c>
      <c r="G401">
        <v>63436</v>
      </c>
      <c r="H401">
        <v>90363</v>
      </c>
      <c r="I401">
        <v>82947</v>
      </c>
      <c r="J401">
        <v>88404</v>
      </c>
      <c r="K401">
        <v>96312</v>
      </c>
      <c r="L401">
        <v>113795</v>
      </c>
      <c r="M401">
        <v>85979</v>
      </c>
      <c r="N401">
        <v>70649</v>
      </c>
      <c r="O401">
        <v>94135</v>
      </c>
      <c r="P401">
        <v>83710</v>
      </c>
      <c r="Q401">
        <v>63614</v>
      </c>
      <c r="R401">
        <v>106130</v>
      </c>
    </row>
    <row r="402" spans="1:18" x14ac:dyDescent="0.3">
      <c r="A402">
        <v>0.55519175073978844</v>
      </c>
      <c r="B402" t="s">
        <v>512</v>
      </c>
      <c r="C402" t="s">
        <v>1434</v>
      </c>
      <c r="D402" t="s">
        <v>4875</v>
      </c>
      <c r="E402" t="s">
        <v>1070</v>
      </c>
      <c r="F402" t="s">
        <v>1435</v>
      </c>
      <c r="G402">
        <v>339435</v>
      </c>
      <c r="H402">
        <v>231362</v>
      </c>
      <c r="I402">
        <v>227179</v>
      </c>
      <c r="J402">
        <v>345472</v>
      </c>
      <c r="K402">
        <v>273111</v>
      </c>
      <c r="L402">
        <v>314170</v>
      </c>
      <c r="M402">
        <v>398664</v>
      </c>
      <c r="N402">
        <v>371935</v>
      </c>
      <c r="O402">
        <v>368479</v>
      </c>
      <c r="P402">
        <v>363581</v>
      </c>
      <c r="Q402">
        <v>344021</v>
      </c>
      <c r="R402">
        <v>315870</v>
      </c>
    </row>
    <row r="403" spans="1:18" x14ac:dyDescent="0.3">
      <c r="A403">
        <v>0.54696842230866372</v>
      </c>
      <c r="B403" t="s">
        <v>512</v>
      </c>
      <c r="C403" t="s">
        <v>1714</v>
      </c>
      <c r="D403" t="s">
        <v>4882</v>
      </c>
      <c r="E403" t="s">
        <v>1070</v>
      </c>
      <c r="F403" t="s">
        <v>1715</v>
      </c>
      <c r="G403">
        <v>128751</v>
      </c>
      <c r="H403">
        <v>137386</v>
      </c>
      <c r="I403">
        <v>174773</v>
      </c>
      <c r="J403">
        <v>114047</v>
      </c>
      <c r="K403">
        <v>124291</v>
      </c>
      <c r="L403">
        <v>112384</v>
      </c>
      <c r="M403">
        <v>81122</v>
      </c>
      <c r="N403">
        <v>118586</v>
      </c>
      <c r="O403">
        <v>99899</v>
      </c>
      <c r="P403">
        <v>70363</v>
      </c>
      <c r="Q403">
        <v>95199</v>
      </c>
      <c r="R403">
        <v>83038</v>
      </c>
    </row>
    <row r="404" spans="1:18" x14ac:dyDescent="0.3">
      <c r="A404">
        <v>0.53717287521234602</v>
      </c>
      <c r="B404" t="s">
        <v>512</v>
      </c>
      <c r="C404" t="s">
        <v>3096</v>
      </c>
      <c r="D404" t="s">
        <v>4843</v>
      </c>
      <c r="E404" t="s">
        <v>1070</v>
      </c>
      <c r="F404" t="s">
        <v>3097</v>
      </c>
      <c r="G404">
        <v>543934</v>
      </c>
      <c r="H404">
        <v>543534</v>
      </c>
      <c r="I404">
        <v>288926</v>
      </c>
      <c r="J404">
        <v>441712</v>
      </c>
      <c r="K404">
        <v>507804</v>
      </c>
      <c r="L404">
        <v>582219</v>
      </c>
      <c r="M404">
        <v>359071</v>
      </c>
      <c r="N404">
        <v>283962</v>
      </c>
      <c r="O404">
        <v>381448</v>
      </c>
      <c r="P404">
        <v>243131</v>
      </c>
      <c r="Q404">
        <v>567722</v>
      </c>
      <c r="R404">
        <v>449657</v>
      </c>
    </row>
    <row r="405" spans="1:18" x14ac:dyDescent="0.3">
      <c r="A405">
        <v>0.5299804113722888</v>
      </c>
      <c r="B405" t="s">
        <v>512</v>
      </c>
      <c r="C405" t="s">
        <v>3048</v>
      </c>
      <c r="D405" t="s">
        <v>4883</v>
      </c>
      <c r="E405" t="s">
        <v>1070</v>
      </c>
      <c r="F405" t="s">
        <v>3049</v>
      </c>
      <c r="G405">
        <v>26128</v>
      </c>
      <c r="H405">
        <v>43847</v>
      </c>
      <c r="I405">
        <v>20651</v>
      </c>
      <c r="J405">
        <v>56116</v>
      </c>
      <c r="K405">
        <v>69063</v>
      </c>
      <c r="L405">
        <v>44043</v>
      </c>
      <c r="M405">
        <v>72812</v>
      </c>
      <c r="N405">
        <v>23199</v>
      </c>
      <c r="O405">
        <v>24302</v>
      </c>
      <c r="P405">
        <v>21478</v>
      </c>
      <c r="Q405">
        <v>36132</v>
      </c>
      <c r="R405">
        <v>13242</v>
      </c>
    </row>
    <row r="406" spans="1:18" x14ac:dyDescent="0.3">
      <c r="A406">
        <v>0.51986521974397004</v>
      </c>
      <c r="B406" t="s">
        <v>512</v>
      </c>
      <c r="C406" t="s">
        <v>1990</v>
      </c>
      <c r="D406" t="s">
        <v>4869</v>
      </c>
      <c r="E406" t="s">
        <v>1070</v>
      </c>
      <c r="F406" t="s">
        <v>1991</v>
      </c>
      <c r="G406">
        <v>27137</v>
      </c>
      <c r="H406">
        <v>32911</v>
      </c>
      <c r="I406">
        <v>6998</v>
      </c>
      <c r="J406">
        <v>57167</v>
      </c>
      <c r="K406">
        <v>47058</v>
      </c>
      <c r="L406">
        <v>86824</v>
      </c>
      <c r="M406">
        <v>41635</v>
      </c>
      <c r="N406">
        <v>21702</v>
      </c>
      <c r="O406">
        <v>32070</v>
      </c>
      <c r="P406">
        <v>66502</v>
      </c>
      <c r="Q406">
        <v>104718</v>
      </c>
      <c r="R406">
        <v>98886</v>
      </c>
    </row>
    <row r="407" spans="1:18" x14ac:dyDescent="0.3">
      <c r="A407">
        <v>0.51070245310862517</v>
      </c>
      <c r="B407" t="s">
        <v>512</v>
      </c>
      <c r="C407" t="s">
        <v>2440</v>
      </c>
      <c r="D407" t="s">
        <v>4884</v>
      </c>
      <c r="E407" t="s">
        <v>1070</v>
      </c>
      <c r="F407" t="s">
        <v>247</v>
      </c>
      <c r="G407">
        <v>4091501</v>
      </c>
      <c r="H407">
        <v>4096698</v>
      </c>
      <c r="I407">
        <v>4352574</v>
      </c>
      <c r="J407">
        <v>4013235</v>
      </c>
      <c r="K407">
        <v>4294742</v>
      </c>
      <c r="L407">
        <v>4879576</v>
      </c>
      <c r="M407">
        <v>4551046</v>
      </c>
      <c r="N407">
        <v>4051795</v>
      </c>
      <c r="O407">
        <v>4402251</v>
      </c>
      <c r="P407">
        <v>4166126</v>
      </c>
      <c r="Q407">
        <v>4210572</v>
      </c>
      <c r="R407">
        <v>3628509</v>
      </c>
    </row>
    <row r="408" spans="1:18" x14ac:dyDescent="0.3">
      <c r="A408">
        <v>0.48407367928246969</v>
      </c>
      <c r="B408" t="s">
        <v>512</v>
      </c>
      <c r="C408" t="s">
        <v>1387</v>
      </c>
      <c r="D408" t="s">
        <v>4885</v>
      </c>
      <c r="E408" t="s">
        <v>1070</v>
      </c>
      <c r="F408" t="s">
        <v>1388</v>
      </c>
      <c r="G408">
        <v>36497</v>
      </c>
      <c r="H408">
        <v>42357</v>
      </c>
      <c r="I408">
        <v>55638</v>
      </c>
      <c r="J408">
        <v>50935</v>
      </c>
      <c r="K408">
        <v>64008</v>
      </c>
      <c r="L408">
        <v>46372</v>
      </c>
      <c r="M408">
        <v>55060</v>
      </c>
      <c r="N408">
        <v>59630</v>
      </c>
      <c r="O408">
        <v>31234</v>
      </c>
      <c r="P408">
        <v>55383</v>
      </c>
      <c r="Q408">
        <v>77904</v>
      </c>
      <c r="R408">
        <v>23445</v>
      </c>
    </row>
    <row r="409" spans="1:18" x14ac:dyDescent="0.3">
      <c r="A409">
        <v>0.44770875155379575</v>
      </c>
      <c r="B409" t="s">
        <v>512</v>
      </c>
      <c r="C409" t="s">
        <v>1971</v>
      </c>
      <c r="D409" t="s">
        <v>4886</v>
      </c>
      <c r="E409" t="s">
        <v>1070</v>
      </c>
      <c r="F409" t="s">
        <v>1972</v>
      </c>
      <c r="G409">
        <v>424460</v>
      </c>
      <c r="H409">
        <v>375734</v>
      </c>
      <c r="I409">
        <v>276907</v>
      </c>
      <c r="J409">
        <v>574451</v>
      </c>
      <c r="K409">
        <v>483505</v>
      </c>
      <c r="L409">
        <v>472055</v>
      </c>
      <c r="M409">
        <v>585508</v>
      </c>
      <c r="N409">
        <v>446187</v>
      </c>
      <c r="O409">
        <v>526485</v>
      </c>
      <c r="P409">
        <v>596664</v>
      </c>
      <c r="Q409">
        <v>589285</v>
      </c>
      <c r="R409">
        <v>583992</v>
      </c>
    </row>
    <row r="410" spans="1:18" x14ac:dyDescent="0.3">
      <c r="A410">
        <v>0.41753490155227191</v>
      </c>
      <c r="B410" t="s">
        <v>512</v>
      </c>
      <c r="C410" t="s">
        <v>2380</v>
      </c>
      <c r="D410" t="s">
        <v>4858</v>
      </c>
      <c r="E410" t="s">
        <v>1070</v>
      </c>
      <c r="F410" t="s">
        <v>2381</v>
      </c>
      <c r="G410">
        <v>128363</v>
      </c>
      <c r="H410">
        <v>195689</v>
      </c>
      <c r="I410">
        <v>105405</v>
      </c>
      <c r="J410">
        <v>165489</v>
      </c>
      <c r="K410">
        <v>109577</v>
      </c>
      <c r="L410">
        <v>179649</v>
      </c>
      <c r="M410">
        <v>188824</v>
      </c>
      <c r="N410">
        <v>137611</v>
      </c>
      <c r="O410">
        <v>182216</v>
      </c>
      <c r="P410">
        <v>158805</v>
      </c>
      <c r="Q410">
        <v>175260</v>
      </c>
      <c r="R410">
        <v>150264</v>
      </c>
    </row>
    <row r="411" spans="1:18" x14ac:dyDescent="0.3">
      <c r="A411">
        <v>0.36207142501500039</v>
      </c>
      <c r="B411" t="s">
        <v>512</v>
      </c>
      <c r="C411" t="s">
        <v>1935</v>
      </c>
      <c r="D411" t="s">
        <v>4868</v>
      </c>
      <c r="E411" t="s">
        <v>1070</v>
      </c>
      <c r="F411" t="s">
        <v>1936</v>
      </c>
      <c r="G411">
        <v>337389</v>
      </c>
      <c r="H411">
        <v>393294</v>
      </c>
      <c r="I411">
        <v>411735</v>
      </c>
      <c r="J411">
        <v>346650</v>
      </c>
      <c r="K411">
        <v>363933</v>
      </c>
      <c r="L411">
        <v>389370</v>
      </c>
      <c r="M411">
        <v>397971</v>
      </c>
      <c r="N411">
        <v>379154</v>
      </c>
      <c r="O411">
        <v>334396</v>
      </c>
      <c r="P411">
        <v>316443</v>
      </c>
      <c r="Q411">
        <v>320673</v>
      </c>
      <c r="R411">
        <v>308294</v>
      </c>
    </row>
    <row r="412" spans="1:18" x14ac:dyDescent="0.3">
      <c r="A412">
        <v>0.35583145947472467</v>
      </c>
      <c r="B412" t="s">
        <v>512</v>
      </c>
      <c r="C412" t="s">
        <v>1687</v>
      </c>
      <c r="D412" t="s">
        <v>4887</v>
      </c>
      <c r="E412" t="s">
        <v>1070</v>
      </c>
      <c r="F412" t="s">
        <v>1682</v>
      </c>
      <c r="G412">
        <v>1172808</v>
      </c>
      <c r="H412">
        <v>1174492</v>
      </c>
      <c r="I412">
        <v>1266152</v>
      </c>
      <c r="J412">
        <v>856072</v>
      </c>
      <c r="K412">
        <v>998564</v>
      </c>
      <c r="L412">
        <v>795796</v>
      </c>
      <c r="M412">
        <v>1147888</v>
      </c>
      <c r="N412">
        <v>1243764</v>
      </c>
      <c r="O412">
        <v>912269</v>
      </c>
      <c r="P412">
        <v>968923</v>
      </c>
      <c r="Q412">
        <v>1119253</v>
      </c>
      <c r="R412">
        <v>1107025</v>
      </c>
    </row>
    <row r="413" spans="1:18" x14ac:dyDescent="0.3">
      <c r="A413">
        <v>0.35477121678218698</v>
      </c>
      <c r="B413" t="s">
        <v>512</v>
      </c>
      <c r="C413" t="s">
        <v>1735</v>
      </c>
      <c r="D413" t="s">
        <v>4888</v>
      </c>
      <c r="E413" t="s">
        <v>1070</v>
      </c>
      <c r="F413" t="s">
        <v>1725</v>
      </c>
      <c r="G413">
        <v>8842096</v>
      </c>
      <c r="H413">
        <v>9917497</v>
      </c>
      <c r="I413">
        <v>11940906</v>
      </c>
      <c r="J413">
        <v>7107448</v>
      </c>
      <c r="K413">
        <v>8559031</v>
      </c>
      <c r="L413">
        <v>9042671</v>
      </c>
      <c r="M413">
        <v>9453044</v>
      </c>
      <c r="N413">
        <v>9607919</v>
      </c>
      <c r="O413">
        <v>8187776</v>
      </c>
      <c r="P413">
        <v>7918262</v>
      </c>
      <c r="Q413">
        <v>7216380</v>
      </c>
      <c r="R413">
        <v>7699229</v>
      </c>
    </row>
    <row r="414" spans="1:18" x14ac:dyDescent="0.3">
      <c r="A414">
        <v>0.3496298781143517</v>
      </c>
      <c r="B414" t="s">
        <v>512</v>
      </c>
      <c r="C414" t="s">
        <v>1882</v>
      </c>
      <c r="D414" t="s">
        <v>4889</v>
      </c>
      <c r="E414" t="s">
        <v>1070</v>
      </c>
      <c r="F414" t="s">
        <v>1883</v>
      </c>
      <c r="G414">
        <v>375474</v>
      </c>
      <c r="H414">
        <v>671558</v>
      </c>
      <c r="I414">
        <v>627116</v>
      </c>
      <c r="J414">
        <v>655468</v>
      </c>
      <c r="K414">
        <v>587075</v>
      </c>
      <c r="L414">
        <v>633693</v>
      </c>
      <c r="M414">
        <v>612965</v>
      </c>
      <c r="N414">
        <v>642914</v>
      </c>
      <c r="O414">
        <v>576482</v>
      </c>
      <c r="P414">
        <v>531268</v>
      </c>
      <c r="Q414">
        <v>574563</v>
      </c>
      <c r="R414">
        <v>585543</v>
      </c>
    </row>
    <row r="415" spans="1:18" x14ac:dyDescent="0.3">
      <c r="A415">
        <v>0.26533065801456462</v>
      </c>
      <c r="B415" t="s">
        <v>512</v>
      </c>
      <c r="C415" t="s">
        <v>1759</v>
      </c>
      <c r="D415" t="s">
        <v>4890</v>
      </c>
      <c r="E415" t="s">
        <v>1070</v>
      </c>
      <c r="F415" t="s">
        <v>1760</v>
      </c>
      <c r="G415">
        <v>13105</v>
      </c>
      <c r="H415">
        <v>16186</v>
      </c>
      <c r="I415">
        <v>15255</v>
      </c>
      <c r="J415">
        <v>56670</v>
      </c>
      <c r="K415">
        <v>16245</v>
      </c>
      <c r="L415">
        <v>16303</v>
      </c>
      <c r="M415">
        <v>71867</v>
      </c>
      <c r="N415">
        <v>10961</v>
      </c>
      <c r="O415">
        <v>64129</v>
      </c>
      <c r="P415">
        <v>13408</v>
      </c>
      <c r="Q415">
        <v>68402</v>
      </c>
      <c r="R415">
        <v>74862</v>
      </c>
    </row>
    <row r="416" spans="1:18" x14ac:dyDescent="0.3">
      <c r="A416">
        <v>0.25335105326941093</v>
      </c>
      <c r="B416" t="s">
        <v>512</v>
      </c>
      <c r="C416" t="s">
        <v>2235</v>
      </c>
      <c r="D416" t="s">
        <v>4891</v>
      </c>
      <c r="E416" t="s">
        <v>1070</v>
      </c>
      <c r="F416" t="s">
        <v>2236</v>
      </c>
      <c r="G416">
        <v>644993</v>
      </c>
      <c r="H416">
        <v>760139</v>
      </c>
      <c r="I416">
        <v>984504</v>
      </c>
      <c r="J416">
        <v>997729</v>
      </c>
      <c r="K416">
        <v>979332</v>
      </c>
      <c r="L416">
        <v>1076077</v>
      </c>
      <c r="M416">
        <v>1046914</v>
      </c>
      <c r="N416">
        <v>1018947</v>
      </c>
      <c r="O416">
        <v>987305</v>
      </c>
      <c r="P416">
        <v>1176691</v>
      </c>
      <c r="Q416">
        <v>1078738</v>
      </c>
      <c r="R416">
        <v>1005058</v>
      </c>
    </row>
    <row r="417" spans="1:18" x14ac:dyDescent="0.3">
      <c r="A417">
        <v>0.22264084473237888</v>
      </c>
      <c r="B417" t="s">
        <v>512</v>
      </c>
      <c r="C417" t="s">
        <v>3163</v>
      </c>
      <c r="D417" t="s">
        <v>4892</v>
      </c>
      <c r="E417" t="s">
        <v>1070</v>
      </c>
      <c r="F417" t="s">
        <v>3164</v>
      </c>
      <c r="G417">
        <v>1015470</v>
      </c>
      <c r="H417">
        <v>1051958</v>
      </c>
      <c r="I417">
        <v>1179560</v>
      </c>
      <c r="J417">
        <v>525487</v>
      </c>
      <c r="K417">
        <v>968991</v>
      </c>
      <c r="L417">
        <v>762138</v>
      </c>
      <c r="M417">
        <v>728941</v>
      </c>
      <c r="N417">
        <v>981104</v>
      </c>
      <c r="O417">
        <v>703228</v>
      </c>
      <c r="P417">
        <v>425092</v>
      </c>
      <c r="Q417">
        <v>580220</v>
      </c>
      <c r="R417">
        <v>251074</v>
      </c>
    </row>
    <row r="418" spans="1:18" x14ac:dyDescent="0.3">
      <c r="A418">
        <v>0.19507838234275815</v>
      </c>
      <c r="B418" t="s">
        <v>512</v>
      </c>
      <c r="C418" t="s">
        <v>1607</v>
      </c>
      <c r="D418" t="s">
        <v>4871</v>
      </c>
      <c r="E418" t="s">
        <v>1070</v>
      </c>
      <c r="F418" t="s">
        <v>1608</v>
      </c>
      <c r="G418">
        <v>47550</v>
      </c>
      <c r="H418">
        <v>81249</v>
      </c>
      <c r="I418">
        <v>38965</v>
      </c>
      <c r="J418">
        <v>64559</v>
      </c>
      <c r="K418">
        <v>110370</v>
      </c>
      <c r="L418">
        <v>143025</v>
      </c>
      <c r="M418">
        <v>124965</v>
      </c>
      <c r="N418">
        <v>128365</v>
      </c>
      <c r="O418">
        <v>136108</v>
      </c>
      <c r="P418">
        <v>90482</v>
      </c>
      <c r="Q418">
        <v>118817</v>
      </c>
      <c r="R418">
        <v>101639</v>
      </c>
    </row>
    <row r="419" spans="1:18" x14ac:dyDescent="0.3">
      <c r="A419">
        <v>0.1733066135523629</v>
      </c>
      <c r="B419" t="s">
        <v>512</v>
      </c>
      <c r="C419" t="s">
        <v>1971</v>
      </c>
      <c r="D419" t="s">
        <v>4886</v>
      </c>
      <c r="E419" t="s">
        <v>1070</v>
      </c>
      <c r="F419" t="s">
        <v>1972</v>
      </c>
      <c r="G419">
        <v>507138</v>
      </c>
      <c r="H419">
        <v>499794</v>
      </c>
      <c r="I419">
        <v>462163</v>
      </c>
      <c r="J419">
        <v>565438</v>
      </c>
      <c r="K419">
        <v>547952</v>
      </c>
      <c r="L419">
        <v>517539</v>
      </c>
      <c r="M419">
        <v>691527</v>
      </c>
      <c r="N419">
        <v>551449</v>
      </c>
      <c r="O419">
        <v>548297</v>
      </c>
      <c r="P419">
        <v>602028</v>
      </c>
      <c r="Q419">
        <v>576147</v>
      </c>
      <c r="R419">
        <v>518559</v>
      </c>
    </row>
    <row r="420" spans="1:18" x14ac:dyDescent="0.3">
      <c r="A420">
        <v>0.14661004591348889</v>
      </c>
      <c r="B420" t="s">
        <v>512</v>
      </c>
      <c r="C420" t="s">
        <v>3244</v>
      </c>
      <c r="D420" t="s">
        <v>4878</v>
      </c>
      <c r="E420" t="s">
        <v>1070</v>
      </c>
      <c r="F420" t="s">
        <v>3245</v>
      </c>
      <c r="G420">
        <v>96169</v>
      </c>
      <c r="H420">
        <v>163880</v>
      </c>
      <c r="I420">
        <v>250581</v>
      </c>
      <c r="J420">
        <v>99618</v>
      </c>
      <c r="K420">
        <v>119289</v>
      </c>
      <c r="L420">
        <v>110788</v>
      </c>
      <c r="M420">
        <v>267377</v>
      </c>
      <c r="N420">
        <v>173592</v>
      </c>
      <c r="O420">
        <v>169276</v>
      </c>
      <c r="P420">
        <v>112775</v>
      </c>
      <c r="Q420">
        <v>148507</v>
      </c>
      <c r="R420">
        <v>152899</v>
      </c>
    </row>
    <row r="421" spans="1:18" x14ac:dyDescent="0.3">
      <c r="A421">
        <v>0.11246626361645629</v>
      </c>
      <c r="B421" t="s">
        <v>512</v>
      </c>
      <c r="C421" t="s">
        <v>1241</v>
      </c>
      <c r="D421" t="s">
        <v>4879</v>
      </c>
      <c r="E421" t="s">
        <v>1070</v>
      </c>
      <c r="F421" t="s">
        <v>1242</v>
      </c>
      <c r="G421">
        <v>132804</v>
      </c>
      <c r="H421">
        <v>142236</v>
      </c>
      <c r="I421">
        <v>202251</v>
      </c>
      <c r="J421">
        <v>114545</v>
      </c>
      <c r="K421">
        <v>58858</v>
      </c>
      <c r="L421">
        <v>98668</v>
      </c>
      <c r="M421">
        <v>427111</v>
      </c>
      <c r="N421">
        <v>446000</v>
      </c>
      <c r="O421">
        <v>280834</v>
      </c>
      <c r="P421">
        <v>317212</v>
      </c>
      <c r="Q421">
        <v>346946</v>
      </c>
      <c r="R421">
        <v>440584</v>
      </c>
    </row>
    <row r="422" spans="1:18" x14ac:dyDescent="0.3">
      <c r="A422">
        <v>9.3691679798130353E-2</v>
      </c>
      <c r="B422" t="s">
        <v>512</v>
      </c>
      <c r="C422" t="s">
        <v>1387</v>
      </c>
      <c r="D422" t="s">
        <v>4885</v>
      </c>
      <c r="E422" t="s">
        <v>1070</v>
      </c>
      <c r="F422" t="s">
        <v>1388</v>
      </c>
      <c r="G422">
        <v>64331</v>
      </c>
      <c r="H422">
        <v>69907</v>
      </c>
      <c r="I422">
        <v>48070</v>
      </c>
      <c r="J422">
        <v>75748</v>
      </c>
      <c r="K422">
        <v>85790</v>
      </c>
      <c r="L422">
        <v>98239</v>
      </c>
      <c r="M422">
        <v>71488</v>
      </c>
      <c r="N422">
        <v>64749</v>
      </c>
      <c r="O422">
        <v>60385</v>
      </c>
      <c r="P422">
        <v>80956</v>
      </c>
      <c r="Q422">
        <v>93921</v>
      </c>
      <c r="R422">
        <v>98355</v>
      </c>
    </row>
    <row r="423" spans="1:18" x14ac:dyDescent="0.3">
      <c r="A423">
        <v>9.057421465053532E-2</v>
      </c>
      <c r="B423" t="s">
        <v>512</v>
      </c>
      <c r="C423" t="s">
        <v>1566</v>
      </c>
      <c r="D423" t="s">
        <v>4881</v>
      </c>
      <c r="E423" t="s">
        <v>1070</v>
      </c>
      <c r="F423" t="s">
        <v>1567</v>
      </c>
      <c r="G423">
        <v>297780</v>
      </c>
      <c r="H423">
        <v>186051</v>
      </c>
      <c r="I423">
        <v>196658</v>
      </c>
      <c r="J423">
        <v>312840</v>
      </c>
      <c r="K423">
        <v>235637</v>
      </c>
      <c r="L423">
        <v>296536</v>
      </c>
      <c r="M423">
        <v>311233</v>
      </c>
      <c r="N423">
        <v>275760</v>
      </c>
      <c r="O423">
        <v>287129</v>
      </c>
      <c r="P423">
        <v>295535</v>
      </c>
      <c r="Q423">
        <v>361871</v>
      </c>
      <c r="R423">
        <v>325810</v>
      </c>
    </row>
    <row r="424" spans="1:18" x14ac:dyDescent="0.3">
      <c r="A424">
        <v>9.057421465053532E-2</v>
      </c>
      <c r="B424" t="s">
        <v>512</v>
      </c>
      <c r="C424" t="s">
        <v>1566</v>
      </c>
      <c r="D424" t="s">
        <v>4881</v>
      </c>
      <c r="E424" t="s">
        <v>1070</v>
      </c>
      <c r="F424" t="s">
        <v>1567</v>
      </c>
      <c r="G424">
        <v>116038</v>
      </c>
      <c r="H424">
        <v>119669</v>
      </c>
      <c r="I424">
        <v>151967</v>
      </c>
      <c r="J424">
        <v>107647</v>
      </c>
      <c r="K424">
        <v>124702</v>
      </c>
      <c r="L424">
        <v>115155</v>
      </c>
      <c r="M424">
        <v>111060</v>
      </c>
      <c r="N424">
        <v>143173</v>
      </c>
      <c r="O424">
        <v>89290</v>
      </c>
      <c r="P424">
        <v>109132</v>
      </c>
      <c r="Q424">
        <v>114057</v>
      </c>
      <c r="R424">
        <v>116551</v>
      </c>
    </row>
    <row r="425" spans="1:18" x14ac:dyDescent="0.3">
      <c r="A425">
        <v>8.4925352350528158E-2</v>
      </c>
      <c r="B425" t="s">
        <v>512</v>
      </c>
      <c r="C425" t="s">
        <v>2198</v>
      </c>
      <c r="D425" t="s">
        <v>4893</v>
      </c>
      <c r="E425" t="s">
        <v>1070</v>
      </c>
      <c r="F425" t="s">
        <v>2199</v>
      </c>
      <c r="G425">
        <v>591757</v>
      </c>
      <c r="H425">
        <v>585374</v>
      </c>
      <c r="I425">
        <v>430120</v>
      </c>
      <c r="J425">
        <v>481439</v>
      </c>
      <c r="K425">
        <v>415609</v>
      </c>
      <c r="L425">
        <v>491444</v>
      </c>
      <c r="M425">
        <v>459604</v>
      </c>
      <c r="N425">
        <v>517640</v>
      </c>
      <c r="O425">
        <v>405316</v>
      </c>
      <c r="P425">
        <v>459227</v>
      </c>
      <c r="Q425">
        <v>519132</v>
      </c>
      <c r="R425">
        <v>522932</v>
      </c>
    </row>
    <row r="426" spans="1:18" x14ac:dyDescent="0.3">
      <c r="A426">
        <v>8.1244902592847654E-2</v>
      </c>
      <c r="B426" t="s">
        <v>512</v>
      </c>
      <c r="C426" t="s">
        <v>2600</v>
      </c>
      <c r="D426" t="s">
        <v>4894</v>
      </c>
      <c r="E426" t="s">
        <v>1070</v>
      </c>
      <c r="F426" t="s">
        <v>255</v>
      </c>
      <c r="G426">
        <v>1190813</v>
      </c>
      <c r="H426">
        <v>1166240</v>
      </c>
      <c r="I426">
        <v>1356181</v>
      </c>
      <c r="J426">
        <v>1033678</v>
      </c>
      <c r="K426">
        <v>1109578</v>
      </c>
      <c r="L426">
        <v>1016695</v>
      </c>
      <c r="M426">
        <v>1436673</v>
      </c>
      <c r="N426">
        <v>1265794</v>
      </c>
      <c r="O426">
        <v>1430785</v>
      </c>
      <c r="P426">
        <v>1031864</v>
      </c>
      <c r="Q426">
        <v>1115182</v>
      </c>
      <c r="R426">
        <v>1219588</v>
      </c>
    </row>
    <row r="427" spans="1:18" x14ac:dyDescent="0.3">
      <c r="A427">
        <v>0</v>
      </c>
      <c r="B427" t="s">
        <v>512</v>
      </c>
      <c r="C427" t="s">
        <v>1329</v>
      </c>
      <c r="D427" t="s">
        <v>4864</v>
      </c>
      <c r="E427" t="s">
        <v>1070</v>
      </c>
      <c r="F427" t="s">
        <v>1330</v>
      </c>
      <c r="G427">
        <v>13003</v>
      </c>
      <c r="H427">
        <v>21139</v>
      </c>
      <c r="I427">
        <v>17533</v>
      </c>
      <c r="J427">
        <v>20412</v>
      </c>
      <c r="K427">
        <v>3983</v>
      </c>
      <c r="L427">
        <v>44890</v>
      </c>
      <c r="M427">
        <v>17346</v>
      </c>
      <c r="N427">
        <v>20410</v>
      </c>
      <c r="O427">
        <v>6752</v>
      </c>
      <c r="P427">
        <v>24800</v>
      </c>
      <c r="Q427">
        <v>13190</v>
      </c>
      <c r="R427">
        <v>41313</v>
      </c>
    </row>
    <row r="428" spans="1:18" x14ac:dyDescent="0.3">
      <c r="A428" s="13">
        <v>8.6137764278189799</v>
      </c>
      <c r="B428" s="13" t="s">
        <v>512</v>
      </c>
      <c r="C428" s="13" t="s">
        <v>1147</v>
      </c>
      <c r="D428" t="s">
        <v>4895</v>
      </c>
      <c r="E428" s="13" t="s">
        <v>965</v>
      </c>
      <c r="F428" s="13" t="s">
        <v>1148</v>
      </c>
      <c r="G428" s="13">
        <v>1699379</v>
      </c>
      <c r="H428" s="13">
        <v>2325084</v>
      </c>
      <c r="I428" s="13">
        <v>2087495</v>
      </c>
      <c r="J428" s="13">
        <v>1534474</v>
      </c>
      <c r="K428" s="13">
        <v>1559893</v>
      </c>
      <c r="L428" s="13">
        <v>1460586</v>
      </c>
      <c r="M428" s="13">
        <v>1845954</v>
      </c>
      <c r="N428" s="13">
        <v>2279207</v>
      </c>
      <c r="O428" s="13">
        <v>1691989</v>
      </c>
      <c r="P428" s="13">
        <v>1138318</v>
      </c>
      <c r="Q428" s="13">
        <v>1224173</v>
      </c>
      <c r="R428" s="13">
        <v>1412878</v>
      </c>
    </row>
    <row r="429" spans="1:18" x14ac:dyDescent="0.3">
      <c r="A429" s="13">
        <v>8.3239172026699908</v>
      </c>
      <c r="B429" s="13" t="s">
        <v>512</v>
      </c>
      <c r="C429" s="13" t="s">
        <v>1252</v>
      </c>
      <c r="D429" t="s">
        <v>4896</v>
      </c>
      <c r="E429" s="13" t="s">
        <v>965</v>
      </c>
      <c r="F429" s="13" t="s">
        <v>1253</v>
      </c>
      <c r="G429" s="13">
        <v>954829</v>
      </c>
      <c r="H429" s="13">
        <v>1250767</v>
      </c>
      <c r="I429" s="13">
        <v>1143319</v>
      </c>
      <c r="J429" s="13">
        <v>975332</v>
      </c>
      <c r="K429" s="13">
        <v>948502</v>
      </c>
      <c r="L429" s="13">
        <v>983540</v>
      </c>
      <c r="M429" s="13">
        <v>960980</v>
      </c>
      <c r="N429" s="13">
        <v>1093099</v>
      </c>
      <c r="O429" s="13">
        <v>927854</v>
      </c>
      <c r="P429" s="13">
        <v>993198</v>
      </c>
      <c r="Q429" s="13">
        <v>864736</v>
      </c>
      <c r="R429" s="13">
        <v>572888</v>
      </c>
    </row>
    <row r="430" spans="1:18" x14ac:dyDescent="0.3">
      <c r="A430" s="13">
        <v>7.5144944836845289</v>
      </c>
      <c r="B430" s="13" t="s">
        <v>512</v>
      </c>
      <c r="C430" s="13" t="s">
        <v>1147</v>
      </c>
      <c r="D430" t="s">
        <v>4895</v>
      </c>
      <c r="E430" s="13" t="s">
        <v>965</v>
      </c>
      <c r="F430" s="13" t="s">
        <v>1148</v>
      </c>
      <c r="G430" s="13">
        <v>9696863</v>
      </c>
      <c r="H430" s="13">
        <v>11525781</v>
      </c>
      <c r="I430" s="13">
        <v>12480540</v>
      </c>
      <c r="J430" s="13">
        <v>8097778</v>
      </c>
      <c r="K430" s="13">
        <v>8749848</v>
      </c>
      <c r="L430" s="13">
        <v>8534344</v>
      </c>
      <c r="M430" s="13">
        <v>10052749</v>
      </c>
      <c r="N430" s="13">
        <v>11348466</v>
      </c>
      <c r="O430" s="13">
        <v>9322282</v>
      </c>
      <c r="P430" s="13">
        <v>7965690</v>
      </c>
      <c r="Q430" s="13">
        <v>9288963</v>
      </c>
      <c r="R430" s="13">
        <v>8255437</v>
      </c>
    </row>
    <row r="431" spans="1:18" x14ac:dyDescent="0.3">
      <c r="A431" s="13">
        <v>7.389081366116165</v>
      </c>
      <c r="B431" s="13" t="s">
        <v>512</v>
      </c>
      <c r="C431" s="13" t="s">
        <v>1062</v>
      </c>
      <c r="D431" t="s">
        <v>4897</v>
      </c>
      <c r="E431" s="13" t="s">
        <v>965</v>
      </c>
      <c r="F431" s="13" t="s">
        <v>1063</v>
      </c>
      <c r="G431" s="13">
        <v>1135833</v>
      </c>
      <c r="H431" s="13">
        <v>1339184</v>
      </c>
      <c r="I431" s="13">
        <v>1633219</v>
      </c>
      <c r="J431" s="13">
        <v>1138211</v>
      </c>
      <c r="K431" s="13">
        <v>1105738</v>
      </c>
      <c r="L431" s="13">
        <v>873413</v>
      </c>
      <c r="M431" s="13">
        <v>1340372</v>
      </c>
      <c r="N431" s="13">
        <v>1411712</v>
      </c>
      <c r="O431" s="13">
        <v>1194631</v>
      </c>
      <c r="P431" s="13">
        <v>1197769</v>
      </c>
      <c r="Q431" s="13">
        <v>1275070</v>
      </c>
      <c r="R431" s="13">
        <v>1383359</v>
      </c>
    </row>
    <row r="432" spans="1:18" x14ac:dyDescent="0.3">
      <c r="A432" s="13">
        <v>7.3455762596861085</v>
      </c>
      <c r="B432" s="13" t="s">
        <v>512</v>
      </c>
      <c r="C432" s="13" t="s">
        <v>1257</v>
      </c>
      <c r="D432" t="s">
        <v>4896</v>
      </c>
      <c r="E432" s="13" t="s">
        <v>965</v>
      </c>
      <c r="F432" s="13" t="s">
        <v>1253</v>
      </c>
      <c r="G432" s="13">
        <v>16799012</v>
      </c>
      <c r="H432" s="13">
        <v>21877262</v>
      </c>
      <c r="I432" s="13">
        <v>23574888</v>
      </c>
      <c r="J432" s="13">
        <v>10743763</v>
      </c>
      <c r="K432" s="13">
        <v>14390984</v>
      </c>
      <c r="L432" s="13">
        <v>12077903</v>
      </c>
      <c r="M432" s="13">
        <v>13328161</v>
      </c>
      <c r="N432" s="13">
        <v>17144347</v>
      </c>
      <c r="O432" s="13">
        <v>11694657</v>
      </c>
      <c r="P432" s="13">
        <v>8983995</v>
      </c>
      <c r="Q432" s="13">
        <v>10672284</v>
      </c>
      <c r="R432" s="13">
        <v>9347158</v>
      </c>
    </row>
    <row r="433" spans="1:18" x14ac:dyDescent="0.3">
      <c r="A433" s="13">
        <v>7.2883211655424258</v>
      </c>
      <c r="B433" s="13" t="s">
        <v>512</v>
      </c>
      <c r="C433" s="13" t="s">
        <v>1062</v>
      </c>
      <c r="D433" t="s">
        <v>4897</v>
      </c>
      <c r="E433" s="13" t="s">
        <v>965</v>
      </c>
      <c r="F433" s="13" t="s">
        <v>1063</v>
      </c>
      <c r="G433" s="13">
        <v>256419</v>
      </c>
      <c r="H433" s="13">
        <v>172505</v>
      </c>
      <c r="I433" s="13">
        <v>278018</v>
      </c>
      <c r="J433" s="13">
        <v>173146</v>
      </c>
      <c r="K433" s="13">
        <v>243816</v>
      </c>
      <c r="L433" s="13">
        <v>230520</v>
      </c>
      <c r="M433" s="13">
        <v>223851</v>
      </c>
      <c r="N433" s="13">
        <v>241937</v>
      </c>
      <c r="O433" s="13">
        <v>226747</v>
      </c>
      <c r="P433" s="13">
        <v>161522</v>
      </c>
      <c r="Q433" s="13">
        <v>257843</v>
      </c>
      <c r="R433" s="13">
        <v>203992</v>
      </c>
    </row>
    <row r="434" spans="1:18" x14ac:dyDescent="0.3">
      <c r="A434" s="13">
        <v>7.2493460030679184</v>
      </c>
      <c r="B434" s="13" t="s">
        <v>512</v>
      </c>
      <c r="C434" s="13" t="s">
        <v>1257</v>
      </c>
      <c r="D434" t="s">
        <v>4896</v>
      </c>
      <c r="E434" s="13" t="s">
        <v>965</v>
      </c>
      <c r="F434" s="13" t="s">
        <v>1253</v>
      </c>
      <c r="G434" s="13">
        <v>6522480</v>
      </c>
      <c r="H434" s="13">
        <v>8435848</v>
      </c>
      <c r="I434" s="13">
        <v>7905068</v>
      </c>
      <c r="J434" s="13">
        <v>7042058</v>
      </c>
      <c r="K434" s="13">
        <v>6509884</v>
      </c>
      <c r="L434" s="13">
        <v>7310020</v>
      </c>
      <c r="M434" s="13">
        <v>7442283</v>
      </c>
      <c r="N434" s="13">
        <v>8690406</v>
      </c>
      <c r="O434" s="13">
        <v>7091044</v>
      </c>
      <c r="P434" s="13">
        <v>7246929</v>
      </c>
      <c r="Q434" s="13">
        <v>7857963</v>
      </c>
      <c r="R434" s="13">
        <v>7297857</v>
      </c>
    </row>
    <row r="435" spans="1:18" x14ac:dyDescent="0.3">
      <c r="A435" s="13">
        <v>6.995858075552035</v>
      </c>
      <c r="B435" s="13" t="s">
        <v>512</v>
      </c>
      <c r="C435" s="13" t="s">
        <v>1373</v>
      </c>
      <c r="D435" t="s">
        <v>4898</v>
      </c>
      <c r="E435" s="13" t="s">
        <v>965</v>
      </c>
      <c r="F435" s="13" t="s">
        <v>1374</v>
      </c>
      <c r="G435" s="13">
        <v>9439063</v>
      </c>
      <c r="H435" s="13">
        <v>12648801</v>
      </c>
      <c r="I435" s="13">
        <v>12681249</v>
      </c>
      <c r="J435" s="13">
        <v>7300102</v>
      </c>
      <c r="K435" s="13">
        <v>8529947</v>
      </c>
      <c r="L435" s="13">
        <v>8101533</v>
      </c>
      <c r="M435" s="13">
        <v>8118094</v>
      </c>
      <c r="N435" s="13">
        <v>10123850</v>
      </c>
      <c r="O435" s="13">
        <v>7509368</v>
      </c>
      <c r="P435" s="13">
        <v>6292573</v>
      </c>
      <c r="Q435" s="13">
        <v>7393513</v>
      </c>
      <c r="R435" s="13">
        <v>6552564</v>
      </c>
    </row>
    <row r="436" spans="1:18" x14ac:dyDescent="0.3">
      <c r="A436" s="13">
        <v>6.907428335484072</v>
      </c>
      <c r="B436" s="13" t="s">
        <v>512</v>
      </c>
      <c r="C436" s="13" t="s">
        <v>1147</v>
      </c>
      <c r="D436" t="s">
        <v>4895</v>
      </c>
      <c r="E436" s="13" t="s">
        <v>965</v>
      </c>
      <c r="F436" s="13" t="s">
        <v>1148</v>
      </c>
      <c r="G436" s="13">
        <v>774839</v>
      </c>
      <c r="H436" s="13">
        <v>884233</v>
      </c>
      <c r="I436" s="13">
        <v>1044607</v>
      </c>
      <c r="J436" s="13">
        <v>913362</v>
      </c>
      <c r="K436" s="13">
        <v>1140702</v>
      </c>
      <c r="L436" s="13">
        <v>1073081</v>
      </c>
      <c r="M436" s="13">
        <v>1196839</v>
      </c>
      <c r="N436" s="13">
        <v>1065341</v>
      </c>
      <c r="O436" s="13">
        <v>820974</v>
      </c>
      <c r="P436" s="13">
        <v>1043078</v>
      </c>
      <c r="Q436" s="13">
        <v>1014608</v>
      </c>
      <c r="R436" s="13">
        <v>1246308</v>
      </c>
    </row>
    <row r="437" spans="1:18" x14ac:dyDescent="0.3">
      <c r="A437" s="13">
        <v>6.6781810348049317</v>
      </c>
      <c r="B437" s="13" t="s">
        <v>512</v>
      </c>
      <c r="C437" s="13" t="s">
        <v>1035</v>
      </c>
      <c r="D437" t="s">
        <v>4899</v>
      </c>
      <c r="E437" s="13" t="s">
        <v>965</v>
      </c>
      <c r="F437" s="13" t="s">
        <v>1036</v>
      </c>
      <c r="G437" s="13">
        <v>134140</v>
      </c>
      <c r="H437" s="13">
        <v>97631</v>
      </c>
      <c r="I437" s="13">
        <v>117200</v>
      </c>
      <c r="J437" s="13">
        <v>180547</v>
      </c>
      <c r="K437" s="13">
        <v>198626</v>
      </c>
      <c r="L437" s="13">
        <v>148710</v>
      </c>
      <c r="M437" s="13">
        <v>169818</v>
      </c>
      <c r="N437" s="13">
        <v>236639</v>
      </c>
      <c r="O437" s="13">
        <v>192521</v>
      </c>
      <c r="P437" s="13">
        <v>130736</v>
      </c>
      <c r="Q437" s="13">
        <v>52925</v>
      </c>
      <c r="R437" s="13">
        <v>175870</v>
      </c>
    </row>
    <row r="438" spans="1:18" x14ac:dyDescent="0.3">
      <c r="A438" s="13">
        <v>6.3213695167955235</v>
      </c>
      <c r="B438" s="13" t="s">
        <v>512</v>
      </c>
      <c r="C438" s="13" t="s">
        <v>1373</v>
      </c>
      <c r="D438" t="s">
        <v>4898</v>
      </c>
      <c r="E438" s="13" t="s">
        <v>965</v>
      </c>
      <c r="F438" s="13" t="s">
        <v>1374</v>
      </c>
      <c r="G438" s="13">
        <v>1193593</v>
      </c>
      <c r="H438" s="13">
        <v>1467150</v>
      </c>
      <c r="I438" s="13">
        <v>1486453</v>
      </c>
      <c r="J438" s="13">
        <v>1275119</v>
      </c>
      <c r="K438" s="13">
        <v>1265644</v>
      </c>
      <c r="L438" s="13">
        <v>1231666</v>
      </c>
      <c r="M438" s="13">
        <v>1275767</v>
      </c>
      <c r="N438" s="13">
        <v>1381107</v>
      </c>
      <c r="O438" s="13">
        <v>1132183</v>
      </c>
      <c r="P438" s="13">
        <v>993378</v>
      </c>
      <c r="Q438" s="13">
        <v>1242215</v>
      </c>
      <c r="R438" s="13">
        <v>1242814</v>
      </c>
    </row>
    <row r="439" spans="1:18" x14ac:dyDescent="0.3">
      <c r="A439" s="13">
        <v>6.2995078982019486</v>
      </c>
      <c r="B439" s="13" t="s">
        <v>512</v>
      </c>
      <c r="C439" s="13" t="s">
        <v>963</v>
      </c>
      <c r="D439" t="s">
        <v>4900</v>
      </c>
      <c r="E439" s="13" t="s">
        <v>965</v>
      </c>
      <c r="F439" s="13" t="s">
        <v>964</v>
      </c>
      <c r="G439" s="13">
        <v>250034</v>
      </c>
      <c r="H439" s="13">
        <v>146107</v>
      </c>
      <c r="I439" s="13">
        <v>156655</v>
      </c>
      <c r="J439" s="13">
        <v>302142</v>
      </c>
      <c r="K439" s="13">
        <v>305563</v>
      </c>
      <c r="L439" s="13">
        <v>270108</v>
      </c>
      <c r="M439" s="13">
        <v>401311</v>
      </c>
      <c r="N439" s="13">
        <v>386795</v>
      </c>
      <c r="O439" s="13">
        <v>224825</v>
      </c>
      <c r="P439" s="13">
        <v>358009</v>
      </c>
      <c r="Q439" s="13">
        <v>400051</v>
      </c>
      <c r="R439" s="13">
        <v>363727</v>
      </c>
    </row>
    <row r="440" spans="1:18" x14ac:dyDescent="0.3">
      <c r="A440" s="13">
        <v>6.023560439578584</v>
      </c>
      <c r="B440" s="13" t="s">
        <v>512</v>
      </c>
      <c r="C440" s="13" t="s">
        <v>1293</v>
      </c>
      <c r="D440" t="s">
        <v>4901</v>
      </c>
      <c r="E440" s="13" t="s">
        <v>965</v>
      </c>
      <c r="F440" s="13" t="s">
        <v>1294</v>
      </c>
      <c r="G440" s="13">
        <v>115413</v>
      </c>
      <c r="H440" s="13">
        <v>140482</v>
      </c>
      <c r="I440" s="13">
        <v>152942</v>
      </c>
      <c r="J440" s="13">
        <v>117274</v>
      </c>
      <c r="K440" s="13">
        <v>145297</v>
      </c>
      <c r="L440" s="13">
        <v>104643</v>
      </c>
      <c r="M440" s="13">
        <v>123051</v>
      </c>
      <c r="N440" s="13">
        <v>108221</v>
      </c>
      <c r="O440" s="13">
        <v>89153</v>
      </c>
      <c r="P440" s="13">
        <v>85392</v>
      </c>
      <c r="Q440" s="13">
        <v>74163</v>
      </c>
      <c r="R440" s="13">
        <v>85873</v>
      </c>
    </row>
    <row r="441" spans="1:18" x14ac:dyDescent="0.3">
      <c r="A441" s="13">
        <v>5.9823142900471291</v>
      </c>
      <c r="B441" s="13" t="s">
        <v>512</v>
      </c>
      <c r="C441" s="13" t="s">
        <v>1252</v>
      </c>
      <c r="D441" t="s">
        <v>4896</v>
      </c>
      <c r="E441" s="13" t="s">
        <v>965</v>
      </c>
      <c r="F441" s="13" t="s">
        <v>1253</v>
      </c>
      <c r="G441" s="13">
        <v>1498502</v>
      </c>
      <c r="H441" s="13">
        <v>1954435</v>
      </c>
      <c r="I441" s="13">
        <v>2020059</v>
      </c>
      <c r="J441" s="13">
        <v>1287906</v>
      </c>
      <c r="K441" s="13">
        <v>1435138</v>
      </c>
      <c r="L441" s="13">
        <v>1429936</v>
      </c>
      <c r="M441" s="13">
        <v>1583389</v>
      </c>
      <c r="N441" s="13">
        <v>1764710</v>
      </c>
      <c r="O441" s="13">
        <v>1361039</v>
      </c>
      <c r="P441" s="13">
        <v>1257514</v>
      </c>
      <c r="Q441" s="13">
        <v>1340455</v>
      </c>
      <c r="R441" s="13">
        <v>1294009</v>
      </c>
    </row>
    <row r="442" spans="1:18" x14ac:dyDescent="0.3">
      <c r="A442" s="13">
        <v>5.9471453710667861</v>
      </c>
      <c r="B442" s="13" t="s">
        <v>512</v>
      </c>
      <c r="C442" s="13" t="s">
        <v>1015</v>
      </c>
      <c r="D442" t="s">
        <v>4902</v>
      </c>
      <c r="E442" s="13" t="s">
        <v>965</v>
      </c>
      <c r="F442" s="13" t="s">
        <v>1016</v>
      </c>
      <c r="G442" s="13">
        <v>1569224</v>
      </c>
      <c r="H442" s="13">
        <v>1943819</v>
      </c>
      <c r="I442" s="13">
        <v>2412489</v>
      </c>
      <c r="J442" s="13">
        <v>906485</v>
      </c>
      <c r="K442" s="13">
        <v>788348</v>
      </c>
      <c r="L442" s="13">
        <v>374846</v>
      </c>
      <c r="M442" s="13">
        <v>1775169</v>
      </c>
      <c r="N442" s="13">
        <v>1618251</v>
      </c>
      <c r="O442" s="13">
        <v>1244149</v>
      </c>
      <c r="P442" s="13">
        <v>1197784</v>
      </c>
      <c r="Q442" s="13">
        <v>1326832</v>
      </c>
      <c r="R442" s="13">
        <v>547524</v>
      </c>
    </row>
    <row r="443" spans="1:18" x14ac:dyDescent="0.3">
      <c r="A443">
        <v>3.7533856953628368</v>
      </c>
      <c r="B443" t="s">
        <v>512</v>
      </c>
      <c r="C443" t="s">
        <v>1015</v>
      </c>
      <c r="D443" t="s">
        <v>4902</v>
      </c>
      <c r="E443" t="s">
        <v>965</v>
      </c>
      <c r="F443" t="s">
        <v>1016</v>
      </c>
      <c r="G443">
        <v>119240</v>
      </c>
      <c r="H443">
        <v>248805</v>
      </c>
      <c r="I443">
        <v>375592</v>
      </c>
      <c r="J443">
        <v>219578</v>
      </c>
      <c r="K443">
        <v>580678</v>
      </c>
      <c r="L443">
        <v>340511</v>
      </c>
      <c r="M443">
        <v>249690</v>
      </c>
      <c r="N443">
        <v>152093</v>
      </c>
      <c r="O443">
        <v>119813</v>
      </c>
      <c r="P443">
        <v>284541</v>
      </c>
      <c r="Q443">
        <v>80306</v>
      </c>
      <c r="R443">
        <v>207097</v>
      </c>
    </row>
    <row r="444" spans="1:18" x14ac:dyDescent="0.3">
      <c r="A444">
        <v>4.7051603502384109</v>
      </c>
      <c r="B444" t="s">
        <v>532</v>
      </c>
      <c r="C444" t="s">
        <v>3374</v>
      </c>
      <c r="D444" t="s">
        <v>4903</v>
      </c>
      <c r="E444" t="s">
        <v>3376</v>
      </c>
      <c r="F444" t="s">
        <v>3375</v>
      </c>
      <c r="G444">
        <v>57573</v>
      </c>
      <c r="H444">
        <v>36299</v>
      </c>
      <c r="I444">
        <v>105767</v>
      </c>
      <c r="J444">
        <v>54664</v>
      </c>
      <c r="K444">
        <v>128342</v>
      </c>
      <c r="L444">
        <v>13190</v>
      </c>
      <c r="M444">
        <v>76055</v>
      </c>
      <c r="N444">
        <v>43745</v>
      </c>
      <c r="O444">
        <v>58350</v>
      </c>
      <c r="P444">
        <v>121471</v>
      </c>
      <c r="Q444">
        <v>102317</v>
      </c>
      <c r="R444">
        <v>40598</v>
      </c>
    </row>
    <row r="445" spans="1:18" x14ac:dyDescent="0.3">
      <c r="A445">
        <v>2.8029160481483095</v>
      </c>
      <c r="B445" t="s">
        <v>532</v>
      </c>
      <c r="C445" t="s">
        <v>3411</v>
      </c>
      <c r="D445" t="s">
        <v>4904</v>
      </c>
      <c r="E445" t="s">
        <v>3376</v>
      </c>
      <c r="F445" t="s">
        <v>3412</v>
      </c>
      <c r="G445">
        <v>37735</v>
      </c>
      <c r="H445">
        <v>76639</v>
      </c>
      <c r="I445">
        <v>46668</v>
      </c>
      <c r="J445">
        <v>50164</v>
      </c>
      <c r="K445">
        <v>79408</v>
      </c>
      <c r="L445">
        <v>26352</v>
      </c>
      <c r="M445">
        <v>49314</v>
      </c>
      <c r="N445">
        <v>48657</v>
      </c>
      <c r="O445">
        <v>21203</v>
      </c>
      <c r="P445">
        <v>110294</v>
      </c>
      <c r="Q445">
        <v>23930</v>
      </c>
      <c r="R445">
        <v>37824</v>
      </c>
    </row>
    <row r="446" spans="1:18" x14ac:dyDescent="0.3">
      <c r="A446">
        <v>2.6262648893280245</v>
      </c>
      <c r="B446" t="s">
        <v>532</v>
      </c>
      <c r="C446" t="s">
        <v>3390</v>
      </c>
      <c r="D446" t="s">
        <v>4905</v>
      </c>
      <c r="E446" t="s">
        <v>3376</v>
      </c>
      <c r="F446" t="s">
        <v>3391</v>
      </c>
      <c r="G446">
        <v>58602</v>
      </c>
      <c r="H446">
        <v>100722</v>
      </c>
      <c r="I446">
        <v>0</v>
      </c>
      <c r="J446">
        <v>18607</v>
      </c>
      <c r="K446">
        <v>0</v>
      </c>
      <c r="L446">
        <v>16405</v>
      </c>
      <c r="M446">
        <v>83729</v>
      </c>
      <c r="N446">
        <v>41135</v>
      </c>
      <c r="O446">
        <v>0</v>
      </c>
      <c r="P446">
        <v>0</v>
      </c>
      <c r="Q446">
        <v>0</v>
      </c>
      <c r="R446">
        <v>37364</v>
      </c>
    </row>
    <row r="447" spans="1:18" x14ac:dyDescent="0.3">
      <c r="A447">
        <v>2.0924968688481216</v>
      </c>
      <c r="B447" t="s">
        <v>532</v>
      </c>
      <c r="C447" t="s">
        <v>3421</v>
      </c>
      <c r="D447" t="s">
        <v>4906</v>
      </c>
      <c r="E447" t="s">
        <v>3376</v>
      </c>
      <c r="F447" t="s">
        <v>3422</v>
      </c>
      <c r="G447">
        <v>567692</v>
      </c>
      <c r="H447">
        <v>804945</v>
      </c>
      <c r="I447">
        <v>575818</v>
      </c>
      <c r="J447">
        <v>270079</v>
      </c>
      <c r="K447">
        <v>116953</v>
      </c>
      <c r="L447">
        <v>59213</v>
      </c>
      <c r="M447">
        <v>376675</v>
      </c>
      <c r="N447">
        <v>225286</v>
      </c>
      <c r="O447">
        <v>306964</v>
      </c>
      <c r="P447">
        <v>0</v>
      </c>
      <c r="Q447">
        <v>142090</v>
      </c>
      <c r="R447">
        <v>187277</v>
      </c>
    </row>
    <row r="448" spans="1:18" x14ac:dyDescent="0.3">
      <c r="A448">
        <v>0.96095393197477907</v>
      </c>
      <c r="B448" t="s">
        <v>532</v>
      </c>
      <c r="C448" t="s">
        <v>3441</v>
      </c>
      <c r="D448" t="s">
        <v>4907</v>
      </c>
      <c r="E448" t="s">
        <v>3376</v>
      </c>
      <c r="F448" t="s">
        <v>3442</v>
      </c>
      <c r="G448">
        <v>40246</v>
      </c>
      <c r="H448">
        <v>296436</v>
      </c>
      <c r="I448">
        <v>403905</v>
      </c>
      <c r="J448">
        <v>38346</v>
      </c>
      <c r="K448">
        <v>326430</v>
      </c>
      <c r="L448">
        <v>253671</v>
      </c>
      <c r="M448">
        <v>76856</v>
      </c>
      <c r="N448">
        <v>156874</v>
      </c>
      <c r="O448">
        <v>168548</v>
      </c>
      <c r="P448">
        <v>24397</v>
      </c>
      <c r="Q448">
        <v>168402</v>
      </c>
      <c r="R448">
        <v>106643</v>
      </c>
    </row>
    <row r="449" spans="1:18" x14ac:dyDescent="0.3">
      <c r="A449">
        <v>0.6729015072164517</v>
      </c>
      <c r="B449" t="s">
        <v>532</v>
      </c>
      <c r="C449" t="s">
        <v>3468</v>
      </c>
      <c r="D449" t="s">
        <v>4908</v>
      </c>
      <c r="E449" t="s">
        <v>3376</v>
      </c>
      <c r="F449" t="s">
        <v>3469</v>
      </c>
      <c r="G449">
        <v>549180</v>
      </c>
      <c r="H449">
        <v>984177</v>
      </c>
      <c r="I449">
        <v>1200714</v>
      </c>
      <c r="J449">
        <v>520489</v>
      </c>
      <c r="K449">
        <v>638808</v>
      </c>
      <c r="L449">
        <v>676351</v>
      </c>
      <c r="M449">
        <v>561333</v>
      </c>
      <c r="N449">
        <v>405085</v>
      </c>
      <c r="O449">
        <v>586135</v>
      </c>
      <c r="P449">
        <v>462141</v>
      </c>
      <c r="Q449">
        <v>449356</v>
      </c>
      <c r="R449">
        <v>400509</v>
      </c>
    </row>
    <row r="450" spans="1:18" x14ac:dyDescent="0.3">
      <c r="A450">
        <v>0.53229757930334909</v>
      </c>
      <c r="B450" t="s">
        <v>532</v>
      </c>
      <c r="C450" t="s">
        <v>3474</v>
      </c>
      <c r="D450" t="s">
        <v>4909</v>
      </c>
      <c r="E450" t="s">
        <v>3376</v>
      </c>
      <c r="F450" t="s">
        <v>3475</v>
      </c>
      <c r="G450">
        <v>604808</v>
      </c>
      <c r="H450">
        <v>801595</v>
      </c>
      <c r="I450">
        <v>834508</v>
      </c>
      <c r="J450">
        <v>592562</v>
      </c>
      <c r="K450">
        <v>553754</v>
      </c>
      <c r="L450">
        <v>556578</v>
      </c>
      <c r="M450">
        <v>406402</v>
      </c>
      <c r="N450">
        <v>356473</v>
      </c>
      <c r="O450">
        <v>462946</v>
      </c>
      <c r="P450">
        <v>437754</v>
      </c>
      <c r="Q450">
        <v>390398</v>
      </c>
      <c r="R450">
        <v>518314</v>
      </c>
    </row>
    <row r="451" spans="1:18" x14ac:dyDescent="0.3">
      <c r="A451">
        <v>0.47434040670579214</v>
      </c>
      <c r="B451" t="s">
        <v>532</v>
      </c>
      <c r="C451" t="s">
        <v>3468</v>
      </c>
      <c r="D451" t="s">
        <v>4908</v>
      </c>
      <c r="E451" t="s">
        <v>3376</v>
      </c>
      <c r="F451" t="s">
        <v>3469</v>
      </c>
      <c r="G451">
        <v>1034715</v>
      </c>
      <c r="H451">
        <v>1231133</v>
      </c>
      <c r="I451">
        <v>1557650</v>
      </c>
      <c r="J451">
        <v>1193176</v>
      </c>
      <c r="K451">
        <v>1093940</v>
      </c>
      <c r="L451">
        <v>1379324</v>
      </c>
      <c r="M451">
        <v>1137652</v>
      </c>
      <c r="N451">
        <v>1042366</v>
      </c>
      <c r="O451">
        <v>953737</v>
      </c>
      <c r="P451">
        <v>929451</v>
      </c>
      <c r="Q451">
        <v>1115597</v>
      </c>
      <c r="R451">
        <v>1112746</v>
      </c>
    </row>
    <row r="452" spans="1:18" x14ac:dyDescent="0.3">
      <c r="A452">
        <v>0.33613203969972683</v>
      </c>
      <c r="B452" t="s">
        <v>532</v>
      </c>
      <c r="C452" t="s">
        <v>3446</v>
      </c>
      <c r="D452" t="s">
        <v>4910</v>
      </c>
      <c r="E452" t="s">
        <v>3376</v>
      </c>
      <c r="F452" t="s">
        <v>3447</v>
      </c>
      <c r="G452">
        <v>276478</v>
      </c>
      <c r="H452">
        <v>692857</v>
      </c>
      <c r="I452">
        <v>870456</v>
      </c>
      <c r="J452">
        <v>429701</v>
      </c>
      <c r="K452">
        <v>342956</v>
      </c>
      <c r="L452">
        <v>656383</v>
      </c>
      <c r="M452">
        <v>405161</v>
      </c>
      <c r="N452">
        <v>388181</v>
      </c>
      <c r="O452">
        <v>402468</v>
      </c>
      <c r="P452">
        <v>707546</v>
      </c>
      <c r="Q452">
        <v>809247</v>
      </c>
      <c r="R452">
        <v>901760</v>
      </c>
    </row>
    <row r="453" spans="1:18" x14ac:dyDescent="0.3">
      <c r="A453">
        <v>4.4467822448132965</v>
      </c>
      <c r="B453" t="s">
        <v>532</v>
      </c>
      <c r="C453" t="s">
        <v>3995</v>
      </c>
      <c r="D453" t="s">
        <v>4911</v>
      </c>
      <c r="E453" t="s">
        <v>3702</v>
      </c>
      <c r="F453" t="s">
        <v>3996</v>
      </c>
      <c r="G453">
        <v>261883</v>
      </c>
      <c r="H453">
        <v>360913</v>
      </c>
      <c r="I453">
        <v>396674</v>
      </c>
      <c r="J453">
        <v>266332</v>
      </c>
      <c r="K453">
        <v>318340</v>
      </c>
      <c r="L453">
        <v>209862</v>
      </c>
      <c r="M453">
        <v>262421</v>
      </c>
      <c r="N453">
        <v>316942</v>
      </c>
      <c r="O453">
        <v>337764</v>
      </c>
      <c r="P453">
        <v>283587</v>
      </c>
      <c r="Q453">
        <v>273879</v>
      </c>
      <c r="R453">
        <v>242214</v>
      </c>
    </row>
    <row r="454" spans="1:18" x14ac:dyDescent="0.3">
      <c r="A454">
        <v>4.1709656320576052</v>
      </c>
      <c r="B454" t="s">
        <v>532</v>
      </c>
      <c r="C454" t="s">
        <v>4000</v>
      </c>
      <c r="D454" t="s">
        <v>4912</v>
      </c>
      <c r="E454" t="s">
        <v>3702</v>
      </c>
      <c r="F454" t="s">
        <v>4001</v>
      </c>
      <c r="G454">
        <v>139933</v>
      </c>
      <c r="H454">
        <v>241393</v>
      </c>
      <c r="I454">
        <v>403185</v>
      </c>
      <c r="J454">
        <v>220114</v>
      </c>
      <c r="K454">
        <v>184524</v>
      </c>
      <c r="L454">
        <v>235992</v>
      </c>
      <c r="M454">
        <v>252650</v>
      </c>
      <c r="N454">
        <v>236969</v>
      </c>
      <c r="O454">
        <v>294026</v>
      </c>
      <c r="P454">
        <v>224374</v>
      </c>
      <c r="Q454">
        <v>342210</v>
      </c>
      <c r="R454">
        <v>386212</v>
      </c>
    </row>
    <row r="455" spans="1:18" x14ac:dyDescent="0.3">
      <c r="A455">
        <v>4.022574176797499</v>
      </c>
      <c r="B455" t="s">
        <v>532</v>
      </c>
      <c r="C455" t="s">
        <v>3814</v>
      </c>
      <c r="D455" t="s">
        <v>4913</v>
      </c>
      <c r="E455" t="s">
        <v>3702</v>
      </c>
      <c r="F455" t="s">
        <v>3815</v>
      </c>
      <c r="G455">
        <v>55273</v>
      </c>
      <c r="H455">
        <v>106349</v>
      </c>
      <c r="I455">
        <v>218107</v>
      </c>
      <c r="J455">
        <v>173052</v>
      </c>
      <c r="K455">
        <v>58813</v>
      </c>
      <c r="L455">
        <v>223970</v>
      </c>
      <c r="M455">
        <v>311405</v>
      </c>
      <c r="N455">
        <v>227538</v>
      </c>
      <c r="O455">
        <v>215528</v>
      </c>
      <c r="P455">
        <v>273624</v>
      </c>
      <c r="Q455">
        <v>342184</v>
      </c>
      <c r="R455">
        <v>312814</v>
      </c>
    </row>
    <row r="456" spans="1:18" x14ac:dyDescent="0.3">
      <c r="A456">
        <v>3.480999638577098</v>
      </c>
      <c r="B456" t="s">
        <v>532</v>
      </c>
      <c r="C456" t="s">
        <v>3801</v>
      </c>
      <c r="D456" t="s">
        <v>4914</v>
      </c>
      <c r="E456" t="s">
        <v>3702</v>
      </c>
      <c r="F456" t="s">
        <v>3802</v>
      </c>
      <c r="G456">
        <v>464097</v>
      </c>
      <c r="H456">
        <v>657560</v>
      </c>
      <c r="I456">
        <v>822056</v>
      </c>
      <c r="J456">
        <v>407032</v>
      </c>
      <c r="K456">
        <v>461295</v>
      </c>
      <c r="L456">
        <v>475068</v>
      </c>
      <c r="M456">
        <v>812883</v>
      </c>
      <c r="N456">
        <v>830436</v>
      </c>
      <c r="O456">
        <v>681478</v>
      </c>
      <c r="P456">
        <v>689384</v>
      </c>
      <c r="Q456">
        <v>794142</v>
      </c>
      <c r="R456">
        <v>890493</v>
      </c>
    </row>
    <row r="457" spans="1:18" x14ac:dyDescent="0.3">
      <c r="A457">
        <v>3.3310589284917826</v>
      </c>
      <c r="B457" t="s">
        <v>532</v>
      </c>
      <c r="C457" t="s">
        <v>3969</v>
      </c>
      <c r="D457" t="s">
        <v>4915</v>
      </c>
      <c r="E457" t="s">
        <v>3702</v>
      </c>
      <c r="F457" t="s">
        <v>3970</v>
      </c>
      <c r="G457">
        <v>1071662</v>
      </c>
      <c r="H457">
        <v>1464955</v>
      </c>
      <c r="I457">
        <v>1535763</v>
      </c>
      <c r="J457">
        <v>1250032</v>
      </c>
      <c r="K457">
        <v>1318861</v>
      </c>
      <c r="L457">
        <v>1567810</v>
      </c>
      <c r="M457">
        <v>1567583</v>
      </c>
      <c r="N457">
        <v>1388032</v>
      </c>
      <c r="O457">
        <v>1785129</v>
      </c>
      <c r="P457">
        <v>1347891</v>
      </c>
      <c r="Q457">
        <v>1696427</v>
      </c>
      <c r="R457">
        <v>1644045</v>
      </c>
    </row>
    <row r="458" spans="1:18" x14ac:dyDescent="0.3">
      <c r="A458">
        <v>2.9669324091557518</v>
      </c>
      <c r="B458" t="s">
        <v>532</v>
      </c>
      <c r="C458" t="s">
        <v>3862</v>
      </c>
      <c r="D458" t="s">
        <v>4916</v>
      </c>
      <c r="E458" t="s">
        <v>3702</v>
      </c>
      <c r="F458" t="s">
        <v>3863</v>
      </c>
      <c r="G458">
        <v>154529</v>
      </c>
      <c r="H458">
        <v>245421</v>
      </c>
      <c r="I458">
        <v>350400</v>
      </c>
      <c r="J458">
        <v>162681</v>
      </c>
      <c r="K458">
        <v>147038</v>
      </c>
      <c r="L458">
        <v>174384</v>
      </c>
      <c r="M458">
        <v>197610</v>
      </c>
      <c r="N458">
        <v>297876</v>
      </c>
      <c r="O458">
        <v>131381</v>
      </c>
      <c r="P458">
        <v>190209</v>
      </c>
      <c r="Q458">
        <v>296682</v>
      </c>
      <c r="R458">
        <v>202263</v>
      </c>
    </row>
    <row r="459" spans="1:18" x14ac:dyDescent="0.3">
      <c r="A459">
        <v>2.798127451660136</v>
      </c>
      <c r="B459" t="s">
        <v>532</v>
      </c>
      <c r="C459" t="s">
        <v>3857</v>
      </c>
      <c r="D459" t="s">
        <v>4917</v>
      </c>
      <c r="E459" t="s">
        <v>3702</v>
      </c>
      <c r="F459" t="s">
        <v>3858</v>
      </c>
      <c r="G459">
        <v>0</v>
      </c>
      <c r="H459">
        <v>32980</v>
      </c>
      <c r="I459">
        <v>137266</v>
      </c>
      <c r="J459">
        <v>50448</v>
      </c>
      <c r="K459">
        <v>0</v>
      </c>
      <c r="L459">
        <v>52964</v>
      </c>
      <c r="M459">
        <v>84916</v>
      </c>
      <c r="N459">
        <v>69400</v>
      </c>
      <c r="O459">
        <v>36304</v>
      </c>
      <c r="P459">
        <v>104179</v>
      </c>
      <c r="Q459">
        <v>25058</v>
      </c>
      <c r="R459">
        <v>106367</v>
      </c>
    </row>
    <row r="460" spans="1:18" x14ac:dyDescent="0.3">
      <c r="A460">
        <v>2.2659083636025792</v>
      </c>
      <c r="B460" t="s">
        <v>532</v>
      </c>
      <c r="C460" t="s">
        <v>3984</v>
      </c>
      <c r="D460" t="s">
        <v>4918</v>
      </c>
      <c r="E460" t="s">
        <v>3702</v>
      </c>
      <c r="F460" t="s">
        <v>3985</v>
      </c>
      <c r="G460">
        <v>154826</v>
      </c>
      <c r="H460">
        <v>305528</v>
      </c>
      <c r="I460">
        <v>395695</v>
      </c>
      <c r="J460">
        <v>251846</v>
      </c>
      <c r="K460">
        <v>267725</v>
      </c>
      <c r="L460">
        <v>303168</v>
      </c>
      <c r="M460">
        <v>544120</v>
      </c>
      <c r="N460">
        <v>475619</v>
      </c>
      <c r="O460">
        <v>422949</v>
      </c>
      <c r="P460">
        <v>465795</v>
      </c>
      <c r="Q460">
        <v>671393</v>
      </c>
      <c r="R460">
        <v>711918</v>
      </c>
    </row>
    <row r="461" spans="1:18" x14ac:dyDescent="0.3">
      <c r="A461">
        <v>2.0305528438862632</v>
      </c>
      <c r="B461" t="s">
        <v>532</v>
      </c>
      <c r="C461" t="s">
        <v>3946</v>
      </c>
      <c r="D461" t="s">
        <v>4919</v>
      </c>
      <c r="E461" t="s">
        <v>3702</v>
      </c>
      <c r="F461" t="s">
        <v>3947</v>
      </c>
      <c r="G461">
        <v>443036</v>
      </c>
      <c r="H461">
        <v>800236</v>
      </c>
      <c r="I461">
        <v>950400</v>
      </c>
      <c r="J461">
        <v>660239</v>
      </c>
      <c r="K461">
        <v>702536</v>
      </c>
      <c r="L461">
        <v>615025</v>
      </c>
      <c r="M461">
        <v>1247009</v>
      </c>
      <c r="N461">
        <v>1180730</v>
      </c>
      <c r="O461">
        <v>1285262</v>
      </c>
      <c r="P461">
        <v>963581</v>
      </c>
      <c r="Q461">
        <v>1177218</v>
      </c>
      <c r="R461">
        <v>1277645</v>
      </c>
    </row>
    <row r="462" spans="1:18" x14ac:dyDescent="0.3">
      <c r="A462">
        <v>1.7048790709565771</v>
      </c>
      <c r="B462" t="s">
        <v>532</v>
      </c>
      <c r="C462" t="s">
        <v>3862</v>
      </c>
      <c r="D462" t="s">
        <v>4916</v>
      </c>
      <c r="E462" t="s">
        <v>3702</v>
      </c>
      <c r="F462" t="s">
        <v>3863</v>
      </c>
      <c r="G462">
        <v>27141</v>
      </c>
      <c r="H462">
        <v>61883</v>
      </c>
      <c r="I462">
        <v>79318</v>
      </c>
      <c r="J462">
        <v>37977</v>
      </c>
      <c r="K462">
        <v>81643</v>
      </c>
      <c r="L462">
        <v>34385</v>
      </c>
      <c r="M462">
        <v>152103</v>
      </c>
      <c r="N462">
        <v>73958</v>
      </c>
      <c r="O462">
        <v>89471</v>
      </c>
      <c r="P462">
        <v>118702</v>
      </c>
      <c r="Q462">
        <v>158340</v>
      </c>
      <c r="R462">
        <v>153552</v>
      </c>
    </row>
    <row r="463" spans="1:18" x14ac:dyDescent="0.3">
      <c r="A463">
        <v>1.5283084496023496</v>
      </c>
      <c r="B463" t="s">
        <v>532</v>
      </c>
      <c r="C463" t="s">
        <v>3898</v>
      </c>
      <c r="D463" t="s">
        <v>4920</v>
      </c>
      <c r="E463" t="s">
        <v>3702</v>
      </c>
      <c r="F463" t="s">
        <v>3899</v>
      </c>
      <c r="G463">
        <v>590583</v>
      </c>
      <c r="H463">
        <v>704637</v>
      </c>
      <c r="I463">
        <v>819836</v>
      </c>
      <c r="J463">
        <v>588798</v>
      </c>
      <c r="K463">
        <v>714403</v>
      </c>
      <c r="L463">
        <v>622599</v>
      </c>
      <c r="M463">
        <v>801452</v>
      </c>
      <c r="N463">
        <v>1004562</v>
      </c>
      <c r="O463">
        <v>819024</v>
      </c>
      <c r="P463">
        <v>746451</v>
      </c>
      <c r="Q463">
        <v>1074497</v>
      </c>
      <c r="R463">
        <v>968787</v>
      </c>
    </row>
    <row r="464" spans="1:18" x14ac:dyDescent="0.3">
      <c r="A464">
        <v>0.97318710477659209</v>
      </c>
      <c r="B464" t="s">
        <v>532</v>
      </c>
      <c r="C464" t="s">
        <v>3932</v>
      </c>
      <c r="D464" t="s">
        <v>4921</v>
      </c>
      <c r="E464" t="s">
        <v>3702</v>
      </c>
      <c r="F464" t="s">
        <v>3933</v>
      </c>
      <c r="G464">
        <v>98143</v>
      </c>
      <c r="H464">
        <v>100221</v>
      </c>
      <c r="I464">
        <v>155952</v>
      </c>
      <c r="J464">
        <v>77487</v>
      </c>
      <c r="K464">
        <v>58850</v>
      </c>
      <c r="L464">
        <v>82784</v>
      </c>
      <c r="M464">
        <v>190892</v>
      </c>
      <c r="N464">
        <v>154366</v>
      </c>
      <c r="O464">
        <v>132367</v>
      </c>
      <c r="P464">
        <v>56439</v>
      </c>
      <c r="Q464">
        <v>75401</v>
      </c>
      <c r="R464">
        <v>211299</v>
      </c>
    </row>
    <row r="465" spans="1:18" x14ac:dyDescent="0.3">
      <c r="A465">
        <v>0.95377029813765546</v>
      </c>
      <c r="B465" t="s">
        <v>532</v>
      </c>
      <c r="C465" t="s">
        <v>4000</v>
      </c>
      <c r="D465" t="s">
        <v>4912</v>
      </c>
      <c r="E465" t="s">
        <v>3702</v>
      </c>
      <c r="F465" t="s">
        <v>4001</v>
      </c>
      <c r="G465">
        <v>220055</v>
      </c>
      <c r="H465">
        <v>311379</v>
      </c>
      <c r="I465">
        <v>375196</v>
      </c>
      <c r="J465">
        <v>245677</v>
      </c>
      <c r="K465">
        <v>230821</v>
      </c>
      <c r="L465">
        <v>296746</v>
      </c>
      <c r="M465">
        <v>273868</v>
      </c>
      <c r="N465">
        <v>277626</v>
      </c>
      <c r="O465">
        <v>354305</v>
      </c>
      <c r="P465">
        <v>188577</v>
      </c>
      <c r="Q465">
        <v>326069</v>
      </c>
      <c r="R465">
        <v>361131</v>
      </c>
    </row>
    <row r="466" spans="1:18" x14ac:dyDescent="0.3">
      <c r="A466">
        <v>0.89641168687113282</v>
      </c>
      <c r="B466" t="s">
        <v>532</v>
      </c>
      <c r="C466" t="s">
        <v>3898</v>
      </c>
      <c r="D466" t="s">
        <v>4920</v>
      </c>
      <c r="E466" t="s">
        <v>3702</v>
      </c>
      <c r="F466" t="s">
        <v>3899</v>
      </c>
      <c r="G466">
        <v>664384</v>
      </c>
      <c r="H466">
        <v>896111</v>
      </c>
      <c r="I466">
        <v>1071485</v>
      </c>
      <c r="J466">
        <v>724540</v>
      </c>
      <c r="K466">
        <v>628784</v>
      </c>
      <c r="L466">
        <v>666497</v>
      </c>
      <c r="M466">
        <v>1157195</v>
      </c>
      <c r="N466">
        <v>1291372</v>
      </c>
      <c r="O466">
        <v>975025</v>
      </c>
      <c r="P466">
        <v>862258</v>
      </c>
      <c r="Q466">
        <v>1164634</v>
      </c>
      <c r="R466">
        <v>1095663</v>
      </c>
    </row>
    <row r="467" spans="1:18" x14ac:dyDescent="0.3">
      <c r="A467">
        <v>0.86711402254838599</v>
      </c>
      <c r="B467" t="s">
        <v>532</v>
      </c>
      <c r="C467" t="s">
        <v>4017</v>
      </c>
      <c r="D467" t="s">
        <v>4922</v>
      </c>
      <c r="E467" t="s">
        <v>3702</v>
      </c>
      <c r="F467" t="s">
        <v>4018</v>
      </c>
      <c r="G467">
        <v>2422548</v>
      </c>
      <c r="H467">
        <v>3184981</v>
      </c>
      <c r="I467">
        <v>3083460</v>
      </c>
      <c r="J467">
        <v>2581620</v>
      </c>
      <c r="K467">
        <v>2397606</v>
      </c>
      <c r="L467">
        <v>3089322</v>
      </c>
      <c r="M467">
        <v>3618189</v>
      </c>
      <c r="N467">
        <v>2918359</v>
      </c>
      <c r="O467">
        <v>3241279</v>
      </c>
      <c r="P467">
        <v>2706953</v>
      </c>
      <c r="Q467">
        <v>3211755</v>
      </c>
      <c r="R467">
        <v>3602613</v>
      </c>
    </row>
    <row r="468" spans="1:18" x14ac:dyDescent="0.3">
      <c r="A468">
        <v>0.8573451824872248</v>
      </c>
      <c r="B468" t="s">
        <v>532</v>
      </c>
      <c r="C468" t="s">
        <v>4055</v>
      </c>
      <c r="D468" t="s">
        <v>4923</v>
      </c>
      <c r="E468" t="s">
        <v>3702</v>
      </c>
      <c r="F468" t="s">
        <v>4056</v>
      </c>
      <c r="G468">
        <v>132466</v>
      </c>
      <c r="H468">
        <v>133819</v>
      </c>
      <c r="I468">
        <v>261205</v>
      </c>
      <c r="J468">
        <v>124726</v>
      </c>
      <c r="K468">
        <v>66631</v>
      </c>
      <c r="L468">
        <v>119418</v>
      </c>
      <c r="M468">
        <v>77042</v>
      </c>
      <c r="N468">
        <v>97660</v>
      </c>
      <c r="O468">
        <v>71215</v>
      </c>
      <c r="P468">
        <v>102234</v>
      </c>
      <c r="Q468">
        <v>111510</v>
      </c>
      <c r="R468">
        <v>109521</v>
      </c>
    </row>
    <row r="469" spans="1:18" x14ac:dyDescent="0.3">
      <c r="A469">
        <v>0.54765727072037018</v>
      </c>
      <c r="B469" t="s">
        <v>532</v>
      </c>
      <c r="C469" t="s">
        <v>3801</v>
      </c>
      <c r="D469" t="s">
        <v>4914</v>
      </c>
      <c r="E469" t="s">
        <v>3702</v>
      </c>
      <c r="F469" t="s">
        <v>3802</v>
      </c>
      <c r="G469">
        <v>202035</v>
      </c>
      <c r="H469">
        <v>115572</v>
      </c>
      <c r="I469">
        <v>141864</v>
      </c>
      <c r="J469">
        <v>159058</v>
      </c>
      <c r="K469">
        <v>185663</v>
      </c>
      <c r="L469">
        <v>142621</v>
      </c>
      <c r="M469">
        <v>382791</v>
      </c>
      <c r="N469">
        <v>418273</v>
      </c>
      <c r="O469">
        <v>293790</v>
      </c>
      <c r="P469">
        <v>406610</v>
      </c>
      <c r="Q469">
        <v>492362</v>
      </c>
      <c r="R469">
        <v>470348</v>
      </c>
    </row>
    <row r="470" spans="1:18" x14ac:dyDescent="0.3">
      <c r="A470">
        <v>0.3543109366885771</v>
      </c>
      <c r="B470" t="s">
        <v>532</v>
      </c>
      <c r="C470" t="s">
        <v>3951</v>
      </c>
      <c r="D470" t="s">
        <v>4924</v>
      </c>
      <c r="E470" t="s">
        <v>3702</v>
      </c>
      <c r="F470" t="s">
        <v>3952</v>
      </c>
      <c r="G470">
        <v>243278</v>
      </c>
      <c r="H470">
        <v>368107</v>
      </c>
      <c r="I470">
        <v>530280</v>
      </c>
      <c r="J470">
        <v>230325</v>
      </c>
      <c r="K470">
        <v>283133</v>
      </c>
      <c r="L470">
        <v>277375</v>
      </c>
      <c r="M470">
        <v>522961</v>
      </c>
      <c r="N470">
        <v>435762</v>
      </c>
      <c r="O470">
        <v>421912</v>
      </c>
      <c r="P470">
        <v>335048</v>
      </c>
      <c r="Q470">
        <v>439699</v>
      </c>
      <c r="R470">
        <v>472653</v>
      </c>
    </row>
    <row r="471" spans="1:18" x14ac:dyDescent="0.3">
      <c r="A471">
        <v>0.34708010110167481</v>
      </c>
      <c r="B471" t="s">
        <v>532</v>
      </c>
      <c r="C471" t="s">
        <v>3951</v>
      </c>
      <c r="D471" t="s">
        <v>4924</v>
      </c>
      <c r="E471" t="s">
        <v>3702</v>
      </c>
      <c r="F471" t="s">
        <v>3952</v>
      </c>
      <c r="G471">
        <v>195694</v>
      </c>
      <c r="H471">
        <v>393910</v>
      </c>
      <c r="I471">
        <v>309475</v>
      </c>
      <c r="J471">
        <v>154537</v>
      </c>
      <c r="K471">
        <v>162818</v>
      </c>
      <c r="L471">
        <v>199102</v>
      </c>
      <c r="M471">
        <v>324314</v>
      </c>
      <c r="N471">
        <v>330249</v>
      </c>
      <c r="O471">
        <v>346456</v>
      </c>
      <c r="P471">
        <v>185290</v>
      </c>
      <c r="Q471">
        <v>379322</v>
      </c>
      <c r="R471">
        <v>291487</v>
      </c>
    </row>
    <row r="472" spans="1:18" x14ac:dyDescent="0.3">
      <c r="A472">
        <v>0.28354246210091716</v>
      </c>
      <c r="B472" t="s">
        <v>532</v>
      </c>
      <c r="C472" t="s">
        <v>3700</v>
      </c>
      <c r="D472" t="s">
        <v>4925</v>
      </c>
      <c r="E472" t="s">
        <v>3702</v>
      </c>
      <c r="F472" t="s">
        <v>3701</v>
      </c>
      <c r="G472">
        <v>0</v>
      </c>
      <c r="H472">
        <v>18685</v>
      </c>
      <c r="I472">
        <v>10616</v>
      </c>
      <c r="J472">
        <v>44705</v>
      </c>
      <c r="K472">
        <v>22803</v>
      </c>
      <c r="L472">
        <v>0</v>
      </c>
      <c r="M472">
        <v>36769</v>
      </c>
      <c r="N472">
        <v>44327</v>
      </c>
      <c r="O472">
        <v>44022</v>
      </c>
      <c r="P472">
        <v>75356</v>
      </c>
      <c r="Q472">
        <v>48072</v>
      </c>
      <c r="R472">
        <v>58155</v>
      </c>
    </row>
    <row r="473" spans="1:18" x14ac:dyDescent="0.3">
      <c r="A473">
        <v>8.7151083953156891E-2</v>
      </c>
      <c r="B473" t="s">
        <v>532</v>
      </c>
      <c r="C473" t="s">
        <v>3932</v>
      </c>
      <c r="D473" t="s">
        <v>4921</v>
      </c>
      <c r="E473" t="s">
        <v>3702</v>
      </c>
      <c r="F473" t="s">
        <v>3933</v>
      </c>
      <c r="G473">
        <v>23653</v>
      </c>
      <c r="H473">
        <v>23739</v>
      </c>
      <c r="I473">
        <v>69670</v>
      </c>
      <c r="J473">
        <v>39452</v>
      </c>
      <c r="K473">
        <v>18202</v>
      </c>
      <c r="L473">
        <v>0</v>
      </c>
      <c r="M473">
        <v>60142</v>
      </c>
      <c r="N473">
        <v>96291</v>
      </c>
      <c r="O473">
        <v>54141</v>
      </c>
      <c r="P473">
        <v>95104</v>
      </c>
      <c r="Q473">
        <v>88472</v>
      </c>
      <c r="R473">
        <v>89429</v>
      </c>
    </row>
    <row r="474" spans="1:18" x14ac:dyDescent="0.3">
      <c r="A474" s="13">
        <v>5.3343848592604397</v>
      </c>
      <c r="B474" s="13" t="s">
        <v>512</v>
      </c>
      <c r="C474" s="13" t="s">
        <v>2240</v>
      </c>
      <c r="D474" t="s">
        <v>4926</v>
      </c>
      <c r="E474" s="13" t="s">
        <v>2050</v>
      </c>
      <c r="F474" s="13" t="s">
        <v>2241</v>
      </c>
      <c r="G474" s="13">
        <v>350710</v>
      </c>
      <c r="H474" s="13">
        <v>356471</v>
      </c>
      <c r="I474" s="13">
        <v>266582</v>
      </c>
      <c r="J474" s="13">
        <v>441183</v>
      </c>
      <c r="K474" s="13">
        <v>406590</v>
      </c>
      <c r="L474" s="13">
        <v>389764</v>
      </c>
      <c r="M474" s="13">
        <v>482576</v>
      </c>
      <c r="N474" s="13">
        <v>461549</v>
      </c>
      <c r="O474" s="13">
        <v>486298</v>
      </c>
      <c r="P474" s="13">
        <v>437534</v>
      </c>
      <c r="Q474" s="13">
        <v>425872</v>
      </c>
      <c r="R474" s="13">
        <v>404651</v>
      </c>
    </row>
    <row r="475" spans="1:18" x14ac:dyDescent="0.3">
      <c r="A475">
        <v>4.6376782959969587</v>
      </c>
      <c r="B475" t="s">
        <v>512</v>
      </c>
      <c r="C475" t="s">
        <v>2048</v>
      </c>
      <c r="D475" t="s">
        <v>4927</v>
      </c>
      <c r="E475" t="s">
        <v>2050</v>
      </c>
      <c r="F475" t="s">
        <v>2049</v>
      </c>
      <c r="G475">
        <v>555104</v>
      </c>
      <c r="H475">
        <v>157009</v>
      </c>
      <c r="I475">
        <v>277371</v>
      </c>
      <c r="J475">
        <v>649012</v>
      </c>
      <c r="K475">
        <v>702453</v>
      </c>
      <c r="L475">
        <v>671284</v>
      </c>
      <c r="M475">
        <v>921621</v>
      </c>
      <c r="N475">
        <v>791477</v>
      </c>
      <c r="O475">
        <v>780866</v>
      </c>
      <c r="P475">
        <v>978673</v>
      </c>
      <c r="Q475">
        <v>999478</v>
      </c>
      <c r="R475">
        <v>691507</v>
      </c>
    </row>
    <row r="476" spans="1:18" x14ac:dyDescent="0.3">
      <c r="A476">
        <v>4.1088932886767315</v>
      </c>
      <c r="B476" t="s">
        <v>512</v>
      </c>
      <c r="C476" t="s">
        <v>2078</v>
      </c>
      <c r="D476" t="s">
        <v>4928</v>
      </c>
      <c r="E476" t="s">
        <v>2050</v>
      </c>
      <c r="F476" t="s">
        <v>2079</v>
      </c>
      <c r="G476">
        <v>387777</v>
      </c>
      <c r="H476">
        <v>366468</v>
      </c>
      <c r="I476">
        <v>272954</v>
      </c>
      <c r="J476">
        <v>527632</v>
      </c>
      <c r="K476">
        <v>659697</v>
      </c>
      <c r="L476">
        <v>396946</v>
      </c>
      <c r="M476">
        <v>701628</v>
      </c>
      <c r="N476">
        <v>562234</v>
      </c>
      <c r="O476">
        <v>700367</v>
      </c>
      <c r="P476">
        <v>676748</v>
      </c>
      <c r="Q476">
        <v>785735</v>
      </c>
      <c r="R476">
        <v>516955</v>
      </c>
    </row>
    <row r="477" spans="1:18" x14ac:dyDescent="0.3">
      <c r="A477">
        <v>3.9550452387753743</v>
      </c>
      <c r="B477" t="s">
        <v>512</v>
      </c>
      <c r="C477" t="s">
        <v>2240</v>
      </c>
      <c r="D477" t="s">
        <v>4926</v>
      </c>
      <c r="E477" t="s">
        <v>2050</v>
      </c>
      <c r="F477" t="s">
        <v>2241</v>
      </c>
      <c r="G477">
        <v>3073632</v>
      </c>
      <c r="H477">
        <v>2940479</v>
      </c>
      <c r="I477">
        <v>2571341</v>
      </c>
      <c r="J477">
        <v>3245659</v>
      </c>
      <c r="K477">
        <v>3125444</v>
      </c>
      <c r="L477">
        <v>2767467</v>
      </c>
      <c r="M477">
        <v>3624603</v>
      </c>
      <c r="N477">
        <v>3103702</v>
      </c>
      <c r="O477">
        <v>3348648</v>
      </c>
      <c r="P477">
        <v>2995256</v>
      </c>
      <c r="Q477">
        <v>3326754</v>
      </c>
      <c r="R477">
        <v>2537677</v>
      </c>
    </row>
    <row r="478" spans="1:18" x14ac:dyDescent="0.3">
      <c r="A478">
        <v>3.8511926643020633</v>
      </c>
      <c r="B478" t="s">
        <v>512</v>
      </c>
      <c r="C478" t="s">
        <v>2078</v>
      </c>
      <c r="D478" t="s">
        <v>4928</v>
      </c>
      <c r="E478" t="s">
        <v>2050</v>
      </c>
      <c r="F478" t="s">
        <v>2079</v>
      </c>
      <c r="G478">
        <v>762694</v>
      </c>
      <c r="H478">
        <v>846700</v>
      </c>
      <c r="I478">
        <v>860471</v>
      </c>
      <c r="J478">
        <v>750391</v>
      </c>
      <c r="K478">
        <v>856343</v>
      </c>
      <c r="L478">
        <v>699739</v>
      </c>
      <c r="M478">
        <v>814679</v>
      </c>
      <c r="N478">
        <v>960871</v>
      </c>
      <c r="O478">
        <v>756735</v>
      </c>
      <c r="P478">
        <v>654300</v>
      </c>
      <c r="Q478">
        <v>776382</v>
      </c>
      <c r="R478">
        <v>714500</v>
      </c>
    </row>
    <row r="479" spans="1:18" x14ac:dyDescent="0.3">
      <c r="A479">
        <v>3.6991003276494321</v>
      </c>
      <c r="B479" t="s">
        <v>512</v>
      </c>
      <c r="C479" t="s">
        <v>2449</v>
      </c>
      <c r="D479" t="s">
        <v>4929</v>
      </c>
      <c r="E479" t="s">
        <v>2050</v>
      </c>
      <c r="F479" t="s">
        <v>2450</v>
      </c>
      <c r="G479">
        <v>257924</v>
      </c>
      <c r="H479">
        <v>240251</v>
      </c>
      <c r="I479">
        <v>205305</v>
      </c>
      <c r="J479">
        <v>245929</v>
      </c>
      <c r="K479">
        <v>226486</v>
      </c>
      <c r="L479">
        <v>141775</v>
      </c>
      <c r="M479">
        <v>311300</v>
      </c>
      <c r="N479">
        <v>251527</v>
      </c>
      <c r="O479">
        <v>250997</v>
      </c>
      <c r="P479">
        <v>269614</v>
      </c>
      <c r="Q479">
        <v>218788</v>
      </c>
      <c r="R479">
        <v>213502</v>
      </c>
    </row>
    <row r="480" spans="1:18" x14ac:dyDescent="0.3">
      <c r="A480">
        <v>3.6771904535517894</v>
      </c>
      <c r="B480" t="s">
        <v>512</v>
      </c>
      <c r="C480" t="s">
        <v>2263</v>
      </c>
      <c r="D480" t="s">
        <v>4930</v>
      </c>
      <c r="E480" t="s">
        <v>2050</v>
      </c>
      <c r="F480" t="s">
        <v>2264</v>
      </c>
      <c r="G480">
        <v>15190306</v>
      </c>
      <c r="H480">
        <v>16688870</v>
      </c>
      <c r="I480">
        <v>13860868</v>
      </c>
      <c r="J480">
        <v>11831665</v>
      </c>
      <c r="K480">
        <v>13871077</v>
      </c>
      <c r="L480">
        <v>11196745</v>
      </c>
      <c r="M480">
        <v>14479659</v>
      </c>
      <c r="N480">
        <v>12443108</v>
      </c>
      <c r="O480">
        <v>12932365</v>
      </c>
      <c r="P480">
        <v>12239729</v>
      </c>
      <c r="Q480">
        <v>12383157</v>
      </c>
      <c r="R480">
        <v>10220054</v>
      </c>
    </row>
    <row r="481" spans="1:18" x14ac:dyDescent="0.3">
      <c r="A481">
        <v>3.5611948754858163</v>
      </c>
      <c r="B481" t="s">
        <v>512</v>
      </c>
      <c r="C481" t="s">
        <v>2604</v>
      </c>
      <c r="D481" t="s">
        <v>4931</v>
      </c>
      <c r="E481" t="s">
        <v>2050</v>
      </c>
      <c r="F481" t="s">
        <v>2605</v>
      </c>
      <c r="G481">
        <v>333813</v>
      </c>
      <c r="H481">
        <v>265493</v>
      </c>
      <c r="I481">
        <v>223132</v>
      </c>
      <c r="J481">
        <v>119928</v>
      </c>
      <c r="K481">
        <v>176699</v>
      </c>
      <c r="L481">
        <v>125759</v>
      </c>
      <c r="M481">
        <v>191843</v>
      </c>
      <c r="N481">
        <v>164809</v>
      </c>
      <c r="O481">
        <v>144099</v>
      </c>
      <c r="P481">
        <v>132467</v>
      </c>
      <c r="Q481">
        <v>114902</v>
      </c>
      <c r="R481">
        <v>116134</v>
      </c>
    </row>
    <row r="482" spans="1:18" x14ac:dyDescent="0.3">
      <c r="A482">
        <v>2.8898151302266664</v>
      </c>
      <c r="B482" t="s">
        <v>512</v>
      </c>
      <c r="C482" t="s">
        <v>2624</v>
      </c>
      <c r="D482" t="s">
        <v>4932</v>
      </c>
      <c r="E482" t="s">
        <v>2050</v>
      </c>
      <c r="F482" t="s">
        <v>2625</v>
      </c>
      <c r="G482">
        <v>3784561</v>
      </c>
      <c r="H482">
        <v>4115067</v>
      </c>
      <c r="I482">
        <v>4079854</v>
      </c>
      <c r="J482">
        <v>1838780</v>
      </c>
      <c r="K482">
        <v>2459057</v>
      </c>
      <c r="L482">
        <v>1929404</v>
      </c>
      <c r="M482">
        <v>2495026</v>
      </c>
      <c r="N482">
        <v>3425791</v>
      </c>
      <c r="O482">
        <v>2235780</v>
      </c>
      <c r="P482">
        <v>1690924</v>
      </c>
      <c r="Q482">
        <v>1751262</v>
      </c>
      <c r="R482">
        <v>1509555</v>
      </c>
    </row>
    <row r="483" spans="1:18" x14ac:dyDescent="0.3">
      <c r="A483">
        <v>0.83279954514649601</v>
      </c>
      <c r="B483" t="s">
        <v>512</v>
      </c>
      <c r="C483" t="s">
        <v>2530</v>
      </c>
      <c r="D483" t="s">
        <v>4933</v>
      </c>
      <c r="E483" t="s">
        <v>2050</v>
      </c>
      <c r="F483" t="s">
        <v>2531</v>
      </c>
      <c r="G483">
        <v>15894387</v>
      </c>
      <c r="H483">
        <v>17066408</v>
      </c>
      <c r="I483">
        <v>8449162</v>
      </c>
      <c r="J483">
        <v>14272654</v>
      </c>
      <c r="K483">
        <v>14472011</v>
      </c>
      <c r="L483">
        <v>15497126</v>
      </c>
      <c r="M483">
        <v>14664998</v>
      </c>
      <c r="N483">
        <v>13678567</v>
      </c>
      <c r="O483">
        <v>13404296</v>
      </c>
      <c r="P483">
        <v>12664085</v>
      </c>
      <c r="Q483">
        <v>7986737</v>
      </c>
      <c r="R483">
        <v>13809018</v>
      </c>
    </row>
    <row r="484" spans="1:18" x14ac:dyDescent="0.3">
      <c r="A484">
        <v>2.1868465264090857</v>
      </c>
      <c r="B484" t="s">
        <v>532</v>
      </c>
      <c r="C484" t="s">
        <v>2774</v>
      </c>
      <c r="D484" t="s">
        <v>4934</v>
      </c>
      <c r="E484" t="s">
        <v>233</v>
      </c>
      <c r="F484" t="s">
        <v>2775</v>
      </c>
      <c r="G484">
        <v>160905</v>
      </c>
      <c r="H484">
        <v>275097</v>
      </c>
      <c r="I484">
        <v>210159</v>
      </c>
      <c r="J484">
        <v>110656</v>
      </c>
      <c r="K484">
        <v>108291</v>
      </c>
      <c r="L484">
        <v>147419</v>
      </c>
      <c r="M484">
        <v>176084</v>
      </c>
      <c r="N484">
        <v>137767</v>
      </c>
      <c r="O484">
        <v>146619</v>
      </c>
      <c r="P484">
        <v>62203</v>
      </c>
      <c r="Q484">
        <v>113974</v>
      </c>
      <c r="R484">
        <v>124974</v>
      </c>
    </row>
    <row r="485" spans="1:18" x14ac:dyDescent="0.3">
      <c r="A485">
        <v>1.3930889553323034</v>
      </c>
      <c r="B485" t="s">
        <v>532</v>
      </c>
      <c r="C485" t="s">
        <v>2680</v>
      </c>
      <c r="D485" t="s">
        <v>4935</v>
      </c>
      <c r="E485" t="s">
        <v>233</v>
      </c>
      <c r="F485" t="s">
        <v>2681</v>
      </c>
      <c r="G485">
        <v>92744</v>
      </c>
      <c r="H485">
        <v>80711</v>
      </c>
      <c r="I485">
        <v>201306</v>
      </c>
      <c r="J485">
        <v>0</v>
      </c>
      <c r="K485">
        <v>9605</v>
      </c>
      <c r="L485">
        <v>8027</v>
      </c>
      <c r="M485">
        <v>71298</v>
      </c>
      <c r="N485">
        <v>34075</v>
      </c>
      <c r="O485">
        <v>54737</v>
      </c>
      <c r="P485">
        <v>0</v>
      </c>
      <c r="Q485">
        <v>0</v>
      </c>
      <c r="R485">
        <v>5636</v>
      </c>
    </row>
    <row r="486" spans="1:18" x14ac:dyDescent="0.3">
      <c r="A486">
        <v>1.334163927560301</v>
      </c>
      <c r="B486" t="s">
        <v>532</v>
      </c>
      <c r="C486" t="s">
        <v>2559</v>
      </c>
      <c r="D486" t="s">
        <v>4936</v>
      </c>
      <c r="E486" t="s">
        <v>233</v>
      </c>
      <c r="F486" t="s">
        <v>2560</v>
      </c>
      <c r="G486">
        <v>638333</v>
      </c>
      <c r="H486">
        <v>858392</v>
      </c>
      <c r="I486">
        <v>900714</v>
      </c>
      <c r="J486">
        <v>572447</v>
      </c>
      <c r="K486">
        <v>663288</v>
      </c>
      <c r="L486">
        <v>674921</v>
      </c>
      <c r="M486">
        <v>699913</v>
      </c>
      <c r="N486">
        <v>715078</v>
      </c>
      <c r="O486">
        <v>625994</v>
      </c>
      <c r="P486">
        <v>492548</v>
      </c>
      <c r="Q486">
        <v>527437</v>
      </c>
      <c r="R486">
        <v>484210</v>
      </c>
    </row>
    <row r="487" spans="1:18" x14ac:dyDescent="0.3">
      <c r="A487">
        <v>1.0754994925114305</v>
      </c>
      <c r="B487" t="s">
        <v>532</v>
      </c>
      <c r="C487" t="s">
        <v>2559</v>
      </c>
      <c r="D487" t="s">
        <v>4936</v>
      </c>
      <c r="E487" t="s">
        <v>233</v>
      </c>
      <c r="F487" t="s">
        <v>2560</v>
      </c>
      <c r="G487">
        <v>321743</v>
      </c>
      <c r="H487">
        <v>290493</v>
      </c>
      <c r="I487">
        <v>286528</v>
      </c>
      <c r="J487">
        <v>209131</v>
      </c>
      <c r="K487">
        <v>269312</v>
      </c>
      <c r="L487">
        <v>277604</v>
      </c>
      <c r="M487">
        <v>339175</v>
      </c>
      <c r="N487">
        <v>274697</v>
      </c>
      <c r="O487">
        <v>237130</v>
      </c>
      <c r="P487">
        <v>226743</v>
      </c>
      <c r="Q487">
        <v>242671</v>
      </c>
      <c r="R487">
        <v>211560</v>
      </c>
    </row>
    <row r="488" spans="1:18" x14ac:dyDescent="0.3">
      <c r="A488">
        <v>1.0553624717911694</v>
      </c>
      <c r="B488" t="s">
        <v>532</v>
      </c>
      <c r="C488" t="s">
        <v>2704</v>
      </c>
      <c r="D488" t="s">
        <v>425</v>
      </c>
      <c r="E488" t="s">
        <v>233</v>
      </c>
      <c r="F488" t="s">
        <v>232</v>
      </c>
      <c r="G488">
        <v>11127726</v>
      </c>
      <c r="H488">
        <v>13067991</v>
      </c>
      <c r="I488">
        <v>13709116</v>
      </c>
      <c r="J488">
        <v>7919585</v>
      </c>
      <c r="K488">
        <v>8037175</v>
      </c>
      <c r="L488">
        <v>8328062</v>
      </c>
      <c r="M488">
        <v>11249436</v>
      </c>
      <c r="N488">
        <v>11242028</v>
      </c>
      <c r="O488">
        <v>10213404</v>
      </c>
      <c r="P488">
        <v>6415495</v>
      </c>
      <c r="Q488">
        <v>6433396</v>
      </c>
      <c r="R488">
        <v>6551732</v>
      </c>
    </row>
    <row r="489" spans="1:18" x14ac:dyDescent="0.3">
      <c r="A489">
        <v>0.97520836006531308</v>
      </c>
      <c r="B489" t="s">
        <v>532</v>
      </c>
      <c r="C489" t="s">
        <v>2704</v>
      </c>
      <c r="D489" t="s">
        <v>425</v>
      </c>
      <c r="E489" t="s">
        <v>233</v>
      </c>
      <c r="F489" t="s">
        <v>232</v>
      </c>
      <c r="G489">
        <v>91039</v>
      </c>
      <c r="H489">
        <v>304836</v>
      </c>
      <c r="I489">
        <v>587305</v>
      </c>
      <c r="J489">
        <v>876857</v>
      </c>
      <c r="K489">
        <v>196378</v>
      </c>
      <c r="L489">
        <v>491671</v>
      </c>
      <c r="M489">
        <v>891099</v>
      </c>
      <c r="N489">
        <v>383553</v>
      </c>
      <c r="O489">
        <v>155009</v>
      </c>
      <c r="P489">
        <v>425243</v>
      </c>
      <c r="Q489">
        <v>591756</v>
      </c>
      <c r="R489">
        <v>607621</v>
      </c>
    </row>
    <row r="490" spans="1:18" x14ac:dyDescent="0.3">
      <c r="A490">
        <v>0.79992265133212359</v>
      </c>
      <c r="B490" t="s">
        <v>532</v>
      </c>
      <c r="C490" t="s">
        <v>2839</v>
      </c>
      <c r="D490" t="s">
        <v>426</v>
      </c>
      <c r="E490" t="s">
        <v>233</v>
      </c>
      <c r="F490" t="s">
        <v>240</v>
      </c>
      <c r="G490">
        <v>6055485</v>
      </c>
      <c r="H490">
        <v>6873098</v>
      </c>
      <c r="I490">
        <v>6929669</v>
      </c>
      <c r="J490">
        <v>4089149</v>
      </c>
      <c r="K490">
        <v>4031695</v>
      </c>
      <c r="L490">
        <v>4082290</v>
      </c>
      <c r="M490">
        <v>5558761</v>
      </c>
      <c r="N490">
        <v>5394242</v>
      </c>
      <c r="O490">
        <v>4876556</v>
      </c>
      <c r="P490">
        <v>3503705</v>
      </c>
      <c r="Q490">
        <v>3560661</v>
      </c>
      <c r="R490">
        <v>3618265</v>
      </c>
    </row>
    <row r="491" spans="1:18" x14ac:dyDescent="0.3">
      <c r="A491">
        <v>0.73474602473586936</v>
      </c>
      <c r="B491" t="s">
        <v>532</v>
      </c>
      <c r="C491" t="s">
        <v>2704</v>
      </c>
      <c r="D491" t="s">
        <v>425</v>
      </c>
      <c r="E491" t="s">
        <v>233</v>
      </c>
      <c r="F491" t="s">
        <v>232</v>
      </c>
      <c r="G491">
        <v>1172483</v>
      </c>
      <c r="H491">
        <v>1480104</v>
      </c>
      <c r="I491">
        <v>1454897</v>
      </c>
      <c r="J491">
        <v>991342</v>
      </c>
      <c r="K491">
        <v>970872</v>
      </c>
      <c r="L491">
        <v>910613</v>
      </c>
      <c r="M491">
        <v>1275672</v>
      </c>
      <c r="N491">
        <v>934602</v>
      </c>
      <c r="O491">
        <v>883759</v>
      </c>
      <c r="P491">
        <v>585715</v>
      </c>
      <c r="Q491">
        <v>735520</v>
      </c>
      <c r="R491">
        <v>624219</v>
      </c>
    </row>
    <row r="492" spans="1:18" x14ac:dyDescent="0.3">
      <c r="A492">
        <v>0.72124173484920018</v>
      </c>
      <c r="B492" t="s">
        <v>532</v>
      </c>
      <c r="C492" t="s">
        <v>2844</v>
      </c>
      <c r="D492" t="s">
        <v>426</v>
      </c>
      <c r="E492" t="s">
        <v>233</v>
      </c>
      <c r="F492" t="s">
        <v>240</v>
      </c>
      <c r="G492">
        <v>591789</v>
      </c>
      <c r="H492">
        <v>617022</v>
      </c>
      <c r="I492">
        <v>643657</v>
      </c>
      <c r="J492">
        <v>463595</v>
      </c>
      <c r="K492">
        <v>444449</v>
      </c>
      <c r="L492">
        <v>426736</v>
      </c>
      <c r="M492">
        <v>917452</v>
      </c>
      <c r="N492">
        <v>682060</v>
      </c>
      <c r="O492">
        <v>651883</v>
      </c>
      <c r="P492">
        <v>389394</v>
      </c>
      <c r="Q492">
        <v>380019</v>
      </c>
      <c r="R492">
        <v>183214</v>
      </c>
    </row>
    <row r="493" spans="1:18" x14ac:dyDescent="0.3">
      <c r="A493">
        <v>0.61977853973728347</v>
      </c>
      <c r="B493" t="s">
        <v>532</v>
      </c>
      <c r="C493" t="s">
        <v>3027</v>
      </c>
      <c r="D493" t="s">
        <v>4937</v>
      </c>
      <c r="E493" t="s">
        <v>233</v>
      </c>
      <c r="F493" t="s">
        <v>3028</v>
      </c>
      <c r="G493">
        <v>273891</v>
      </c>
      <c r="H493">
        <v>363186</v>
      </c>
      <c r="I493">
        <v>290010</v>
      </c>
      <c r="J493">
        <v>92443</v>
      </c>
      <c r="K493">
        <v>51858</v>
      </c>
      <c r="L493">
        <v>85701</v>
      </c>
      <c r="M493">
        <v>113944</v>
      </c>
      <c r="N493">
        <v>162452</v>
      </c>
      <c r="O493">
        <v>118618</v>
      </c>
      <c r="P493">
        <v>23240</v>
      </c>
      <c r="Q493">
        <v>12607</v>
      </c>
      <c r="R493">
        <v>70071</v>
      </c>
    </row>
    <row r="494" spans="1:18" x14ac:dyDescent="0.3">
      <c r="A494">
        <v>0.58539845791007672</v>
      </c>
      <c r="B494" t="s">
        <v>532</v>
      </c>
      <c r="C494" t="s">
        <v>2559</v>
      </c>
      <c r="D494" t="s">
        <v>4936</v>
      </c>
      <c r="E494" t="s">
        <v>233</v>
      </c>
      <c r="F494" t="s">
        <v>2560</v>
      </c>
      <c r="G494">
        <v>332070</v>
      </c>
      <c r="H494">
        <v>391486</v>
      </c>
      <c r="I494">
        <v>424308</v>
      </c>
      <c r="J494">
        <v>218031</v>
      </c>
      <c r="K494">
        <v>267722</v>
      </c>
      <c r="L494">
        <v>182930</v>
      </c>
      <c r="M494">
        <v>261468</v>
      </c>
      <c r="N494">
        <v>282959</v>
      </c>
      <c r="O494">
        <v>238754</v>
      </c>
      <c r="P494">
        <v>134592</v>
      </c>
      <c r="Q494">
        <v>173300</v>
      </c>
      <c r="R494">
        <v>160010</v>
      </c>
    </row>
    <row r="495" spans="1:18" x14ac:dyDescent="0.3">
      <c r="A495">
        <v>0.24465956770411226</v>
      </c>
      <c r="B495" t="s">
        <v>532</v>
      </c>
      <c r="C495" t="s">
        <v>2930</v>
      </c>
      <c r="D495" t="s">
        <v>4938</v>
      </c>
      <c r="E495" t="s">
        <v>233</v>
      </c>
      <c r="F495" t="s">
        <v>2931</v>
      </c>
      <c r="G495">
        <v>3494793</v>
      </c>
      <c r="H495">
        <v>3603713</v>
      </c>
      <c r="I495">
        <v>3134369</v>
      </c>
      <c r="J495">
        <v>1626504</v>
      </c>
      <c r="K495">
        <v>1828060</v>
      </c>
      <c r="L495">
        <v>1786683</v>
      </c>
      <c r="M495">
        <v>2324541</v>
      </c>
      <c r="N495">
        <v>2451559</v>
      </c>
      <c r="O495">
        <v>2151584</v>
      </c>
      <c r="P495">
        <v>1119236</v>
      </c>
      <c r="Q495">
        <v>1265836</v>
      </c>
      <c r="R495">
        <v>1157110</v>
      </c>
    </row>
    <row r="496" spans="1:18" x14ac:dyDescent="0.3">
      <c r="A496">
        <v>0.23178274838208371</v>
      </c>
      <c r="B496" t="s">
        <v>532</v>
      </c>
      <c r="C496" t="s">
        <v>2930</v>
      </c>
      <c r="D496" t="s">
        <v>4938</v>
      </c>
      <c r="E496" t="s">
        <v>233</v>
      </c>
      <c r="F496" t="s">
        <v>2931</v>
      </c>
      <c r="G496">
        <v>4771049</v>
      </c>
      <c r="H496">
        <v>5418219</v>
      </c>
      <c r="I496">
        <v>4992463</v>
      </c>
      <c r="J496">
        <v>2829239</v>
      </c>
      <c r="K496">
        <v>2597122</v>
      </c>
      <c r="L496">
        <v>2712615</v>
      </c>
      <c r="M496">
        <v>4227907</v>
      </c>
      <c r="N496">
        <v>3999234</v>
      </c>
      <c r="O496">
        <v>3761127</v>
      </c>
      <c r="P496">
        <v>1922863</v>
      </c>
      <c r="Q496">
        <v>2269944</v>
      </c>
      <c r="R496">
        <v>2370291</v>
      </c>
    </row>
    <row r="497" spans="1:18" x14ac:dyDescent="0.3">
      <c r="A497">
        <v>4.8587078587965342</v>
      </c>
      <c r="B497" t="s">
        <v>512</v>
      </c>
      <c r="C497" t="s">
        <v>1513</v>
      </c>
      <c r="D497" t="s">
        <v>4939</v>
      </c>
      <c r="E497" t="s">
        <v>1490</v>
      </c>
      <c r="F497" t="s">
        <v>1514</v>
      </c>
      <c r="G497">
        <v>2149689</v>
      </c>
      <c r="H497">
        <v>2203426</v>
      </c>
      <c r="I497">
        <v>2782297</v>
      </c>
      <c r="J497">
        <v>2125999</v>
      </c>
      <c r="K497">
        <v>2563628</v>
      </c>
      <c r="L497">
        <v>2381371</v>
      </c>
      <c r="M497">
        <v>2260674</v>
      </c>
      <c r="N497">
        <v>2803855</v>
      </c>
      <c r="O497">
        <v>2224855</v>
      </c>
      <c r="P497">
        <v>1769642</v>
      </c>
      <c r="Q497">
        <v>2044359</v>
      </c>
      <c r="R497">
        <v>2005921</v>
      </c>
    </row>
    <row r="498" spans="1:18" x14ac:dyDescent="0.3">
      <c r="A498">
        <v>4.8587078587965342</v>
      </c>
      <c r="B498" t="s">
        <v>512</v>
      </c>
      <c r="C498" t="s">
        <v>1513</v>
      </c>
      <c r="D498" t="s">
        <v>4939</v>
      </c>
      <c r="E498" t="s">
        <v>1490</v>
      </c>
      <c r="F498" t="s">
        <v>1514</v>
      </c>
      <c r="G498">
        <v>8747001</v>
      </c>
      <c r="H498">
        <v>8049735</v>
      </c>
      <c r="I498">
        <v>10567358</v>
      </c>
      <c r="J498">
        <v>8485378</v>
      </c>
      <c r="K498">
        <v>10007999</v>
      </c>
      <c r="L498">
        <v>9762254</v>
      </c>
      <c r="M498">
        <v>9990340</v>
      </c>
      <c r="N498">
        <v>11474870</v>
      </c>
      <c r="O498">
        <v>10295909</v>
      </c>
      <c r="P498">
        <v>10356543</v>
      </c>
      <c r="Q498">
        <v>9644612</v>
      </c>
      <c r="R498">
        <v>8965641</v>
      </c>
    </row>
    <row r="499" spans="1:18" x14ac:dyDescent="0.3">
      <c r="A499">
        <v>4.5825203639281256</v>
      </c>
      <c r="B499" t="s">
        <v>512</v>
      </c>
      <c r="C499" t="s">
        <v>1488</v>
      </c>
      <c r="D499" t="s">
        <v>4940</v>
      </c>
      <c r="E499" t="s">
        <v>1490</v>
      </c>
      <c r="F499" t="s">
        <v>1489</v>
      </c>
      <c r="G499">
        <v>1361323</v>
      </c>
      <c r="H499">
        <v>492547</v>
      </c>
      <c r="I499">
        <v>914070</v>
      </c>
      <c r="J499">
        <v>1314274</v>
      </c>
      <c r="K499">
        <v>1829062</v>
      </c>
      <c r="L499">
        <v>1696127</v>
      </c>
      <c r="M499">
        <v>2067012</v>
      </c>
      <c r="N499">
        <v>1835291</v>
      </c>
      <c r="O499">
        <v>1975654</v>
      </c>
      <c r="P499">
        <v>1685641</v>
      </c>
      <c r="Q499">
        <v>1790257</v>
      </c>
      <c r="R499">
        <v>1725304</v>
      </c>
    </row>
    <row r="500" spans="1:18" x14ac:dyDescent="0.3">
      <c r="A500">
        <v>4.5712523521139419</v>
      </c>
      <c r="B500" t="s">
        <v>512</v>
      </c>
      <c r="C500" t="s">
        <v>1841</v>
      </c>
      <c r="D500" t="s">
        <v>4941</v>
      </c>
      <c r="E500" t="s">
        <v>1490</v>
      </c>
      <c r="F500" t="s">
        <v>1842</v>
      </c>
      <c r="G500">
        <v>10044367</v>
      </c>
      <c r="H500">
        <v>11560490</v>
      </c>
      <c r="I500">
        <v>13373135</v>
      </c>
      <c r="J500">
        <v>8623224</v>
      </c>
      <c r="K500">
        <v>9372209</v>
      </c>
      <c r="L500">
        <v>9439238</v>
      </c>
      <c r="M500">
        <v>11277819</v>
      </c>
      <c r="N500">
        <v>12261338</v>
      </c>
      <c r="O500">
        <v>9743197</v>
      </c>
      <c r="P500">
        <v>7536390</v>
      </c>
      <c r="Q500">
        <v>8566922</v>
      </c>
      <c r="R500">
        <v>8101011</v>
      </c>
    </row>
    <row r="501" spans="1:18" x14ac:dyDescent="0.3">
      <c r="A501">
        <v>4.5510536989568777</v>
      </c>
      <c r="B501" t="s">
        <v>512</v>
      </c>
      <c r="C501" t="s">
        <v>2054</v>
      </c>
      <c r="D501" t="s">
        <v>4942</v>
      </c>
      <c r="E501" t="s">
        <v>1490</v>
      </c>
      <c r="F501" t="s">
        <v>2055</v>
      </c>
      <c r="G501">
        <v>18736896</v>
      </c>
      <c r="H501">
        <v>24873364</v>
      </c>
      <c r="I501">
        <v>34937237</v>
      </c>
      <c r="J501">
        <v>10463121</v>
      </c>
      <c r="K501">
        <v>13584699</v>
      </c>
      <c r="L501">
        <v>12627947</v>
      </c>
      <c r="M501">
        <v>14936353</v>
      </c>
      <c r="N501">
        <v>20735216</v>
      </c>
      <c r="O501">
        <v>13491745</v>
      </c>
      <c r="P501">
        <v>8759407</v>
      </c>
      <c r="Q501">
        <v>9594087</v>
      </c>
      <c r="R501">
        <v>9264046</v>
      </c>
    </row>
    <row r="502" spans="1:18" x14ac:dyDescent="0.3">
      <c r="A502">
        <v>4.2049661058724856</v>
      </c>
      <c r="B502" t="s">
        <v>512</v>
      </c>
      <c r="C502" t="s">
        <v>1841</v>
      </c>
      <c r="D502" t="s">
        <v>4941</v>
      </c>
      <c r="E502" t="s">
        <v>1490</v>
      </c>
      <c r="F502" t="s">
        <v>1842</v>
      </c>
      <c r="G502">
        <v>8837750</v>
      </c>
      <c r="H502">
        <v>9839783</v>
      </c>
      <c r="I502">
        <v>11670563</v>
      </c>
      <c r="J502">
        <v>7719481</v>
      </c>
      <c r="K502">
        <v>8351729</v>
      </c>
      <c r="L502">
        <v>8524904</v>
      </c>
      <c r="M502">
        <v>11801603</v>
      </c>
      <c r="N502">
        <v>12542787</v>
      </c>
      <c r="O502">
        <v>10831091</v>
      </c>
      <c r="P502">
        <v>8282905</v>
      </c>
      <c r="Q502">
        <v>9076282</v>
      </c>
      <c r="R502">
        <v>8412394</v>
      </c>
    </row>
    <row r="503" spans="1:18" x14ac:dyDescent="0.3">
      <c r="A503">
        <v>3.7659697372513254</v>
      </c>
      <c r="B503" t="s">
        <v>512</v>
      </c>
      <c r="C503" t="s">
        <v>1613</v>
      </c>
      <c r="D503" t="s">
        <v>4943</v>
      </c>
      <c r="E503" t="s">
        <v>1490</v>
      </c>
      <c r="F503" t="s">
        <v>1614</v>
      </c>
      <c r="G503">
        <v>10075278</v>
      </c>
      <c r="H503">
        <v>9616361</v>
      </c>
      <c r="I503">
        <v>11380088</v>
      </c>
      <c r="J503">
        <v>10778352</v>
      </c>
      <c r="K503">
        <v>11062759</v>
      </c>
      <c r="L503">
        <v>11154572</v>
      </c>
      <c r="M503">
        <v>11930589</v>
      </c>
      <c r="N503">
        <v>12022949</v>
      </c>
      <c r="O503">
        <v>11353767</v>
      </c>
      <c r="P503">
        <v>9295845</v>
      </c>
      <c r="Q503">
        <v>10156580</v>
      </c>
      <c r="R503">
        <v>9576284</v>
      </c>
    </row>
    <row r="504" spans="1:18" x14ac:dyDescent="0.3">
      <c r="A504">
        <v>3.5855425516300223</v>
      </c>
      <c r="B504" t="s">
        <v>512</v>
      </c>
      <c r="C504" t="s">
        <v>1807</v>
      </c>
      <c r="D504" t="s">
        <v>4944</v>
      </c>
      <c r="E504" t="s">
        <v>1490</v>
      </c>
      <c r="F504" t="s">
        <v>1808</v>
      </c>
      <c r="G504">
        <v>320634</v>
      </c>
      <c r="H504">
        <v>237400</v>
      </c>
      <c r="I504">
        <v>243830</v>
      </c>
      <c r="J504">
        <v>242753</v>
      </c>
      <c r="K504">
        <v>294902</v>
      </c>
      <c r="L504">
        <v>308723</v>
      </c>
      <c r="M504">
        <v>459814</v>
      </c>
      <c r="N504">
        <v>487194</v>
      </c>
      <c r="O504">
        <v>456960</v>
      </c>
      <c r="P504">
        <v>320531</v>
      </c>
      <c r="Q504">
        <v>296033</v>
      </c>
      <c r="R504">
        <v>263912</v>
      </c>
    </row>
    <row r="505" spans="1:18" x14ac:dyDescent="0.3">
      <c r="A505">
        <v>3.3404062114516471</v>
      </c>
      <c r="B505" t="s">
        <v>512</v>
      </c>
      <c r="C505" t="s">
        <v>2033</v>
      </c>
      <c r="D505" t="s">
        <v>4945</v>
      </c>
      <c r="E505" t="s">
        <v>1490</v>
      </c>
      <c r="F505" t="s">
        <v>2034</v>
      </c>
      <c r="G505">
        <v>913617</v>
      </c>
      <c r="H505">
        <v>993424</v>
      </c>
      <c r="I505">
        <v>1238519</v>
      </c>
      <c r="J505">
        <v>575978</v>
      </c>
      <c r="K505">
        <v>674075</v>
      </c>
      <c r="L505">
        <v>692610</v>
      </c>
      <c r="M505">
        <v>729928</v>
      </c>
      <c r="N505">
        <v>843754</v>
      </c>
      <c r="O505">
        <v>671042</v>
      </c>
      <c r="P505">
        <v>437253</v>
      </c>
      <c r="Q505">
        <v>478345</v>
      </c>
      <c r="R505">
        <v>430049</v>
      </c>
    </row>
    <row r="506" spans="1:18" x14ac:dyDescent="0.3">
      <c r="A506">
        <v>3.1446971558775552</v>
      </c>
      <c r="B506" t="s">
        <v>512</v>
      </c>
      <c r="C506" t="s">
        <v>1807</v>
      </c>
      <c r="D506" t="s">
        <v>4944</v>
      </c>
      <c r="E506" t="s">
        <v>1490</v>
      </c>
      <c r="F506" t="s">
        <v>1808</v>
      </c>
      <c r="G506">
        <v>827571</v>
      </c>
      <c r="H506">
        <v>764051</v>
      </c>
      <c r="I506">
        <v>868787</v>
      </c>
      <c r="J506">
        <v>773149</v>
      </c>
      <c r="K506">
        <v>899495</v>
      </c>
      <c r="L506">
        <v>817838</v>
      </c>
      <c r="M506">
        <v>977360</v>
      </c>
      <c r="N506">
        <v>1053529</v>
      </c>
      <c r="O506">
        <v>1000118</v>
      </c>
      <c r="P506">
        <v>701873</v>
      </c>
      <c r="Q506">
        <v>757767</v>
      </c>
      <c r="R506">
        <v>753747</v>
      </c>
    </row>
    <row r="507" spans="1:18" x14ac:dyDescent="0.3">
      <c r="A507">
        <v>2.7607108830758027</v>
      </c>
      <c r="B507" t="s">
        <v>512</v>
      </c>
      <c r="C507" t="s">
        <v>1619</v>
      </c>
      <c r="D507" t="s">
        <v>4943</v>
      </c>
      <c r="E507" t="s">
        <v>1490</v>
      </c>
      <c r="F507" t="s">
        <v>1614</v>
      </c>
      <c r="G507">
        <v>1051437</v>
      </c>
      <c r="H507">
        <v>1048190</v>
      </c>
      <c r="I507">
        <v>1305838</v>
      </c>
      <c r="J507">
        <v>1160375</v>
      </c>
      <c r="K507">
        <v>1209012</v>
      </c>
      <c r="L507">
        <v>1354056</v>
      </c>
      <c r="M507">
        <v>1691014</v>
      </c>
      <c r="N507">
        <v>1647039</v>
      </c>
      <c r="O507">
        <v>1452847</v>
      </c>
      <c r="P507">
        <v>1301449</v>
      </c>
      <c r="Q507">
        <v>1308408</v>
      </c>
      <c r="R507">
        <v>1374138</v>
      </c>
    </row>
    <row r="508" spans="1:18" x14ac:dyDescent="0.3">
      <c r="A508" s="13">
        <v>5.3800794210975065</v>
      </c>
      <c r="B508" s="13" t="s">
        <v>512</v>
      </c>
      <c r="C508" s="13" t="s">
        <v>672</v>
      </c>
      <c r="D508" t="s">
        <v>4946</v>
      </c>
      <c r="E508" s="13" t="s">
        <v>641</v>
      </c>
      <c r="F508" s="13" t="s">
        <v>673</v>
      </c>
      <c r="G508" s="13">
        <v>688450</v>
      </c>
      <c r="H508" s="13">
        <v>1436980</v>
      </c>
      <c r="I508" s="13">
        <v>391690</v>
      </c>
      <c r="J508" s="13">
        <v>1351083</v>
      </c>
      <c r="K508" s="13">
        <v>541166</v>
      </c>
      <c r="L508" s="13">
        <v>172040</v>
      </c>
      <c r="M508" s="13">
        <v>1211894</v>
      </c>
      <c r="N508" s="13">
        <v>949191</v>
      </c>
      <c r="O508" s="13">
        <v>394856</v>
      </c>
      <c r="P508" s="13">
        <v>143093</v>
      </c>
      <c r="Q508" s="13">
        <v>384525</v>
      </c>
      <c r="R508" s="13">
        <v>361945</v>
      </c>
    </row>
    <row r="509" spans="1:18" x14ac:dyDescent="0.3">
      <c r="A509">
        <v>4.9646281229452596</v>
      </c>
      <c r="B509" t="s">
        <v>512</v>
      </c>
      <c r="C509" t="s">
        <v>707</v>
      </c>
      <c r="D509" t="s">
        <v>4947</v>
      </c>
      <c r="E509" t="s">
        <v>641</v>
      </c>
      <c r="F509" t="s">
        <v>708</v>
      </c>
      <c r="G509">
        <v>4656</v>
      </c>
      <c r="H509">
        <v>4419</v>
      </c>
      <c r="I509">
        <v>36041</v>
      </c>
      <c r="J509">
        <v>31558</v>
      </c>
      <c r="K509">
        <v>3464</v>
      </c>
      <c r="L509">
        <v>7710</v>
      </c>
      <c r="M509">
        <v>20656</v>
      </c>
      <c r="N509">
        <v>25052</v>
      </c>
      <c r="O509">
        <v>39715</v>
      </c>
      <c r="P509">
        <v>7844</v>
      </c>
      <c r="Q509">
        <v>6127</v>
      </c>
      <c r="R509">
        <v>52833</v>
      </c>
    </row>
    <row r="510" spans="1:18" x14ac:dyDescent="0.3">
      <c r="A510">
        <v>1.9854681778977388</v>
      </c>
      <c r="B510" t="s">
        <v>512</v>
      </c>
      <c r="C510" t="s">
        <v>688</v>
      </c>
      <c r="D510" t="s">
        <v>4948</v>
      </c>
      <c r="E510" t="s">
        <v>641</v>
      </c>
      <c r="F510" t="s">
        <v>689</v>
      </c>
      <c r="G510">
        <v>138410</v>
      </c>
      <c r="H510">
        <v>682877</v>
      </c>
      <c r="I510">
        <v>116700</v>
      </c>
      <c r="J510">
        <v>663345</v>
      </c>
      <c r="K510">
        <v>214384</v>
      </c>
      <c r="L510">
        <v>74737</v>
      </c>
      <c r="M510">
        <v>116592</v>
      </c>
      <c r="N510">
        <v>129970</v>
      </c>
      <c r="O510">
        <v>174915</v>
      </c>
      <c r="P510">
        <v>170061</v>
      </c>
      <c r="Q510">
        <v>86942</v>
      </c>
      <c r="R510">
        <v>411421</v>
      </c>
    </row>
    <row r="511" spans="1:18" x14ac:dyDescent="0.3">
      <c r="A511" s="13">
        <v>5.6317114792176595</v>
      </c>
      <c r="B511" s="13" t="s">
        <v>532</v>
      </c>
      <c r="C511" s="13" t="s">
        <v>816</v>
      </c>
      <c r="D511" t="s">
        <v>4949</v>
      </c>
      <c r="E511" s="13" t="s">
        <v>110</v>
      </c>
      <c r="F511" s="13" t="s">
        <v>817</v>
      </c>
      <c r="G511" s="13">
        <v>207667</v>
      </c>
      <c r="H511" s="13">
        <v>365937</v>
      </c>
      <c r="I511" s="13">
        <v>451783</v>
      </c>
      <c r="J511" s="13">
        <v>354338</v>
      </c>
      <c r="K511" s="13">
        <v>189930</v>
      </c>
      <c r="L511" s="13">
        <v>215528</v>
      </c>
      <c r="M511" s="13">
        <v>252509</v>
      </c>
      <c r="N511" s="13">
        <v>251169</v>
      </c>
      <c r="O511" s="13">
        <v>269962</v>
      </c>
      <c r="P511" s="13">
        <v>212619</v>
      </c>
      <c r="Q511" s="13">
        <v>259562</v>
      </c>
      <c r="R511" s="13">
        <v>367616</v>
      </c>
    </row>
    <row r="512" spans="1:18" x14ac:dyDescent="0.3">
      <c r="A512" s="13">
        <v>5.0340144696463742</v>
      </c>
      <c r="B512" s="13" t="s">
        <v>532</v>
      </c>
      <c r="C512" s="13" t="s">
        <v>880</v>
      </c>
      <c r="D512" t="s">
        <v>4950</v>
      </c>
      <c r="E512" s="13" t="s">
        <v>110</v>
      </c>
      <c r="F512" s="13" t="s">
        <v>881</v>
      </c>
      <c r="G512" s="13">
        <v>4250</v>
      </c>
      <c r="H512" s="13">
        <v>30380</v>
      </c>
      <c r="I512" s="13">
        <v>17384</v>
      </c>
      <c r="J512" s="13">
        <v>14447</v>
      </c>
      <c r="K512" s="13">
        <v>12657</v>
      </c>
      <c r="L512" s="13">
        <v>4196</v>
      </c>
      <c r="M512" s="13">
        <v>24858</v>
      </c>
      <c r="N512" s="13">
        <v>10673</v>
      </c>
      <c r="O512" s="13">
        <v>4191</v>
      </c>
      <c r="P512" s="13">
        <v>0</v>
      </c>
      <c r="Q512" s="13">
        <v>19619</v>
      </c>
      <c r="R512" s="13">
        <v>19086</v>
      </c>
    </row>
    <row r="513" spans="1:18" x14ac:dyDescent="0.3">
      <c r="A513">
        <v>0.11488009507285475</v>
      </c>
      <c r="B513" t="s">
        <v>532</v>
      </c>
      <c r="C513" t="s">
        <v>826</v>
      </c>
      <c r="D513" t="s">
        <v>4951</v>
      </c>
      <c r="E513" t="s">
        <v>110</v>
      </c>
      <c r="F513" t="s">
        <v>827</v>
      </c>
      <c r="G513">
        <v>136498</v>
      </c>
      <c r="H513">
        <v>173818</v>
      </c>
      <c r="I513">
        <v>151006</v>
      </c>
      <c r="J513">
        <v>200173</v>
      </c>
      <c r="K513">
        <v>179404</v>
      </c>
      <c r="L513">
        <v>192779</v>
      </c>
      <c r="M513">
        <v>193022</v>
      </c>
      <c r="N513">
        <v>120412</v>
      </c>
      <c r="O513">
        <v>199724</v>
      </c>
      <c r="P513">
        <v>177187</v>
      </c>
      <c r="Q513">
        <v>149333</v>
      </c>
      <c r="R513">
        <v>96995</v>
      </c>
    </row>
    <row r="514" spans="1:18" x14ac:dyDescent="0.3">
      <c r="A514">
        <v>5.902396782544625E-2</v>
      </c>
      <c r="B514" t="s">
        <v>532</v>
      </c>
      <c r="C514" t="s">
        <v>795</v>
      </c>
      <c r="D514" t="s">
        <v>4952</v>
      </c>
      <c r="E514" t="s">
        <v>110</v>
      </c>
      <c r="F514" t="s">
        <v>796</v>
      </c>
      <c r="G514">
        <v>350813</v>
      </c>
      <c r="H514">
        <v>319812</v>
      </c>
      <c r="I514">
        <v>167373</v>
      </c>
      <c r="J514">
        <v>262969</v>
      </c>
      <c r="K514">
        <v>419410</v>
      </c>
      <c r="L514">
        <v>300600</v>
      </c>
      <c r="M514">
        <v>161530</v>
      </c>
      <c r="N514">
        <v>301820</v>
      </c>
      <c r="O514">
        <v>224439</v>
      </c>
      <c r="P514">
        <v>302207</v>
      </c>
      <c r="Q514">
        <v>246870</v>
      </c>
      <c r="R514">
        <v>204017</v>
      </c>
    </row>
    <row r="515" spans="1:18" x14ac:dyDescent="0.3">
      <c r="A515" s="13">
        <v>6.6980636657146366</v>
      </c>
      <c r="B515" s="13" t="s">
        <v>512</v>
      </c>
      <c r="C515" s="13" t="s">
        <v>606</v>
      </c>
      <c r="D515" t="s">
        <v>4953</v>
      </c>
      <c r="E515" s="13" t="s">
        <v>88</v>
      </c>
      <c r="F515" s="13" t="s">
        <v>607</v>
      </c>
      <c r="G515" s="13">
        <v>485341</v>
      </c>
      <c r="H515" s="13">
        <v>869712</v>
      </c>
      <c r="I515" s="13">
        <v>704379</v>
      </c>
      <c r="J515" s="13">
        <v>602291</v>
      </c>
      <c r="K515" s="13">
        <v>443294</v>
      </c>
      <c r="L515" s="13">
        <v>613065</v>
      </c>
      <c r="M515" s="13">
        <v>661861</v>
      </c>
      <c r="N515" s="13">
        <v>525105</v>
      </c>
      <c r="O515" s="13">
        <v>596644</v>
      </c>
      <c r="P515" s="13">
        <v>469189</v>
      </c>
      <c r="Q515" s="13">
        <v>508803</v>
      </c>
      <c r="R515" s="13">
        <v>445973</v>
      </c>
    </row>
    <row r="516" spans="1:18" x14ac:dyDescent="0.3">
      <c r="A516">
        <v>1.7206956861662186</v>
      </c>
      <c r="B516" t="s">
        <v>512</v>
      </c>
      <c r="C516" t="s">
        <v>91</v>
      </c>
      <c r="D516" t="s">
        <v>91</v>
      </c>
      <c r="E516" t="s">
        <v>88</v>
      </c>
      <c r="F516" t="s">
        <v>92</v>
      </c>
      <c r="G516">
        <v>1813080</v>
      </c>
      <c r="H516">
        <v>2906241</v>
      </c>
      <c r="I516">
        <v>2952975</v>
      </c>
      <c r="J516">
        <v>2363307</v>
      </c>
      <c r="K516">
        <v>2000364</v>
      </c>
      <c r="L516">
        <v>2075205</v>
      </c>
      <c r="M516">
        <v>2090433</v>
      </c>
      <c r="N516">
        <v>2155866</v>
      </c>
      <c r="O516">
        <v>2116888</v>
      </c>
      <c r="P516">
        <v>2733263</v>
      </c>
      <c r="Q516">
        <v>2758569</v>
      </c>
      <c r="R516">
        <v>2888281</v>
      </c>
    </row>
    <row r="517" spans="1:18" x14ac:dyDescent="0.3">
      <c r="A517">
        <v>1.615281777154753</v>
      </c>
      <c r="B517" t="s">
        <v>512</v>
      </c>
      <c r="C517" t="s">
        <v>624</v>
      </c>
      <c r="D517" t="s">
        <v>4954</v>
      </c>
      <c r="E517" t="s">
        <v>88</v>
      </c>
      <c r="F517" t="s">
        <v>625</v>
      </c>
      <c r="G517">
        <v>341917</v>
      </c>
      <c r="H517">
        <v>651502</v>
      </c>
      <c r="I517">
        <v>409583</v>
      </c>
      <c r="J517">
        <v>576739</v>
      </c>
      <c r="K517">
        <v>502597</v>
      </c>
      <c r="L517">
        <v>556306</v>
      </c>
      <c r="M517">
        <v>636965</v>
      </c>
      <c r="N517">
        <v>459998</v>
      </c>
      <c r="O517">
        <v>579640</v>
      </c>
      <c r="P517">
        <v>769602</v>
      </c>
      <c r="Q517">
        <v>895979</v>
      </c>
      <c r="R517">
        <v>1037635</v>
      </c>
    </row>
    <row r="518" spans="1:18" x14ac:dyDescent="0.3">
      <c r="A518">
        <v>1.5477196574075205</v>
      </c>
      <c r="B518" t="s">
        <v>512</v>
      </c>
      <c r="C518" t="s">
        <v>99</v>
      </c>
      <c r="D518" t="s">
        <v>99</v>
      </c>
      <c r="E518" t="s">
        <v>88</v>
      </c>
      <c r="F518" t="s">
        <v>100</v>
      </c>
      <c r="G518">
        <v>5542571</v>
      </c>
      <c r="H518">
        <v>7521719</v>
      </c>
      <c r="I518">
        <v>9898835</v>
      </c>
      <c r="J518">
        <v>6456215</v>
      </c>
      <c r="K518">
        <v>5524438</v>
      </c>
      <c r="L518">
        <v>5618838</v>
      </c>
      <c r="M518">
        <v>5753591</v>
      </c>
      <c r="N518">
        <v>5899004</v>
      </c>
      <c r="O518">
        <v>6065082</v>
      </c>
      <c r="P518">
        <v>5131530</v>
      </c>
      <c r="Q518">
        <v>5484904</v>
      </c>
      <c r="R518">
        <v>6249443</v>
      </c>
    </row>
    <row r="519" spans="1:18" x14ac:dyDescent="0.3">
      <c r="A519">
        <v>1.4390371157564044</v>
      </c>
      <c r="B519" t="s">
        <v>512</v>
      </c>
      <c r="C519" t="s">
        <v>606</v>
      </c>
      <c r="D519" t="s">
        <v>4953</v>
      </c>
      <c r="E519" t="s">
        <v>88</v>
      </c>
      <c r="F519" t="s">
        <v>607</v>
      </c>
      <c r="G519">
        <v>701434</v>
      </c>
      <c r="H519">
        <v>1207041</v>
      </c>
      <c r="I519">
        <v>856192</v>
      </c>
      <c r="J519">
        <v>1467206</v>
      </c>
      <c r="K519">
        <v>988858</v>
      </c>
      <c r="L519">
        <v>1144593</v>
      </c>
      <c r="M519">
        <v>947284</v>
      </c>
      <c r="N519">
        <v>898446</v>
      </c>
      <c r="O519">
        <v>1136367</v>
      </c>
      <c r="P519">
        <v>1851389</v>
      </c>
      <c r="Q519">
        <v>2065953</v>
      </c>
      <c r="R519">
        <v>2409352</v>
      </c>
    </row>
    <row r="520" spans="1:18" x14ac:dyDescent="0.3">
      <c r="A520">
        <v>1.3671280794968235</v>
      </c>
      <c r="B520" t="s">
        <v>512</v>
      </c>
      <c r="C520" t="s">
        <v>91</v>
      </c>
      <c r="D520" t="s">
        <v>91</v>
      </c>
      <c r="E520" t="s">
        <v>88</v>
      </c>
      <c r="F520" t="s">
        <v>92</v>
      </c>
      <c r="G520">
        <v>3826204</v>
      </c>
      <c r="H520">
        <v>5757660</v>
      </c>
      <c r="I520">
        <v>5763865</v>
      </c>
      <c r="J520">
        <v>4695406</v>
      </c>
      <c r="K520">
        <v>4177062</v>
      </c>
      <c r="L520">
        <v>4290807</v>
      </c>
      <c r="M520">
        <v>4360258</v>
      </c>
      <c r="N520">
        <v>4108837</v>
      </c>
      <c r="O520">
        <v>4398676</v>
      </c>
      <c r="P520">
        <v>5363830</v>
      </c>
      <c r="Q520">
        <v>5515198</v>
      </c>
      <c r="R520">
        <v>6216203</v>
      </c>
    </row>
    <row r="521" spans="1:18" x14ac:dyDescent="0.3">
      <c r="A521">
        <v>1.1450947471706281</v>
      </c>
      <c r="B521" t="s">
        <v>512</v>
      </c>
      <c r="C521" t="s">
        <v>739</v>
      </c>
      <c r="D521" t="s">
        <v>4955</v>
      </c>
      <c r="E521" t="s">
        <v>88</v>
      </c>
      <c r="F521" t="s">
        <v>740</v>
      </c>
      <c r="G521">
        <v>565040</v>
      </c>
      <c r="H521">
        <v>704022</v>
      </c>
      <c r="I521">
        <v>628274</v>
      </c>
      <c r="J521">
        <v>679950</v>
      </c>
      <c r="K521">
        <v>658733</v>
      </c>
      <c r="L521">
        <v>660951</v>
      </c>
      <c r="M521">
        <v>671187</v>
      </c>
      <c r="N521">
        <v>545357</v>
      </c>
      <c r="O521">
        <v>874537</v>
      </c>
      <c r="P521">
        <v>649237</v>
      </c>
      <c r="Q521">
        <v>661270</v>
      </c>
      <c r="R521">
        <v>495558</v>
      </c>
    </row>
    <row r="522" spans="1:18" x14ac:dyDescent="0.3">
      <c r="A522">
        <v>1.0035670326260862</v>
      </c>
      <c r="B522" t="s">
        <v>512</v>
      </c>
      <c r="C522" t="s">
        <v>733</v>
      </c>
      <c r="D522" t="s">
        <v>733</v>
      </c>
      <c r="E522" t="s">
        <v>88</v>
      </c>
      <c r="F522" t="s">
        <v>734</v>
      </c>
      <c r="G522">
        <v>647157</v>
      </c>
      <c r="H522">
        <v>944105</v>
      </c>
      <c r="I522">
        <v>793921</v>
      </c>
      <c r="J522">
        <v>791560</v>
      </c>
      <c r="K522">
        <v>793239</v>
      </c>
      <c r="L522">
        <v>851810</v>
      </c>
      <c r="M522">
        <v>818823</v>
      </c>
      <c r="N522">
        <v>613254</v>
      </c>
      <c r="O522">
        <v>823085</v>
      </c>
      <c r="P522">
        <v>806941</v>
      </c>
      <c r="Q522">
        <v>795977</v>
      </c>
      <c r="R522">
        <v>769389</v>
      </c>
    </row>
    <row r="523" spans="1:18" x14ac:dyDescent="0.3">
      <c r="A523">
        <v>0.95832954949755433</v>
      </c>
      <c r="B523" t="s">
        <v>512</v>
      </c>
      <c r="C523" t="s">
        <v>95</v>
      </c>
      <c r="D523" t="s">
        <v>95</v>
      </c>
      <c r="E523" t="s">
        <v>88</v>
      </c>
      <c r="F523" t="s">
        <v>96</v>
      </c>
      <c r="G523">
        <v>9551321</v>
      </c>
      <c r="H523">
        <v>20168420</v>
      </c>
      <c r="I523">
        <v>27142340</v>
      </c>
      <c r="J523">
        <v>16938588</v>
      </c>
      <c r="K523">
        <v>10708121</v>
      </c>
      <c r="L523">
        <v>13128493</v>
      </c>
      <c r="M523">
        <v>12581758</v>
      </c>
      <c r="N523">
        <v>10619491</v>
      </c>
      <c r="O523">
        <v>11017074</v>
      </c>
      <c r="P523">
        <v>10887475</v>
      </c>
      <c r="Q523">
        <v>12339776</v>
      </c>
      <c r="R523">
        <v>16629987</v>
      </c>
    </row>
    <row r="524" spans="1:18" x14ac:dyDescent="0.3">
      <c r="A524">
        <v>0.58503582215616923</v>
      </c>
      <c r="B524" t="s">
        <v>512</v>
      </c>
      <c r="C524" t="s">
        <v>642</v>
      </c>
      <c r="D524" t="s">
        <v>86</v>
      </c>
      <c r="E524" t="s">
        <v>88</v>
      </c>
      <c r="F524" t="s">
        <v>87</v>
      </c>
      <c r="G524">
        <v>11643102</v>
      </c>
      <c r="H524">
        <v>21444909</v>
      </c>
      <c r="I524">
        <v>16472250</v>
      </c>
      <c r="J524">
        <v>16449371</v>
      </c>
      <c r="K524">
        <v>13660306</v>
      </c>
      <c r="L524">
        <v>14270359</v>
      </c>
      <c r="M524">
        <v>14196585</v>
      </c>
      <c r="N524">
        <v>13628543</v>
      </c>
      <c r="O524">
        <v>13998049</v>
      </c>
      <c r="P524">
        <v>20817347</v>
      </c>
      <c r="Q524">
        <v>21846261</v>
      </c>
      <c r="R524">
        <v>24764377</v>
      </c>
    </row>
    <row r="525" spans="1:18" x14ac:dyDescent="0.3">
      <c r="A525">
        <v>0.47916477481362812</v>
      </c>
      <c r="B525" t="s">
        <v>512</v>
      </c>
      <c r="C525" t="s">
        <v>95</v>
      </c>
      <c r="D525" t="s">
        <v>95</v>
      </c>
      <c r="E525" t="s">
        <v>88</v>
      </c>
      <c r="F525" t="s">
        <v>96</v>
      </c>
      <c r="G525">
        <v>58618490</v>
      </c>
      <c r="H525">
        <v>108453038</v>
      </c>
      <c r="I525">
        <v>94643914</v>
      </c>
      <c r="J525">
        <v>62803255</v>
      </c>
      <c r="K525">
        <v>59453256</v>
      </c>
      <c r="L525">
        <v>59995837</v>
      </c>
      <c r="M525">
        <v>51404236</v>
      </c>
      <c r="N525">
        <v>57513618</v>
      </c>
      <c r="O525">
        <v>52348228</v>
      </c>
      <c r="P525">
        <v>61295597</v>
      </c>
      <c r="Q525">
        <v>64810390</v>
      </c>
      <c r="R525">
        <v>68450769</v>
      </c>
    </row>
    <row r="526" spans="1:18" x14ac:dyDescent="0.3">
      <c r="A526">
        <v>0.41071266405185164</v>
      </c>
      <c r="B526" t="s">
        <v>512</v>
      </c>
      <c r="C526" t="s">
        <v>95</v>
      </c>
      <c r="D526" t="s">
        <v>95</v>
      </c>
      <c r="E526" t="s">
        <v>88</v>
      </c>
      <c r="F526" t="s">
        <v>96</v>
      </c>
      <c r="G526">
        <v>12766700</v>
      </c>
      <c r="H526">
        <v>18538323</v>
      </c>
      <c r="I526">
        <v>21239099</v>
      </c>
      <c r="J526">
        <v>16732633</v>
      </c>
      <c r="K526">
        <v>14180859</v>
      </c>
      <c r="L526">
        <v>14955258</v>
      </c>
      <c r="M526">
        <v>13618135</v>
      </c>
      <c r="N526">
        <v>13631788</v>
      </c>
      <c r="O526">
        <v>13278687</v>
      </c>
      <c r="P526">
        <v>15522800</v>
      </c>
      <c r="Q526">
        <v>16113838</v>
      </c>
      <c r="R526">
        <v>18515775</v>
      </c>
    </row>
    <row r="527" spans="1:18" x14ac:dyDescent="0.3">
      <c r="A527">
        <v>0.3785816665497867</v>
      </c>
      <c r="B527" t="s">
        <v>512</v>
      </c>
      <c r="C527" t="s">
        <v>624</v>
      </c>
      <c r="D527" t="s">
        <v>4954</v>
      </c>
      <c r="E527" t="s">
        <v>88</v>
      </c>
      <c r="F527" t="s">
        <v>625</v>
      </c>
      <c r="G527">
        <v>215374</v>
      </c>
      <c r="H527">
        <v>291272</v>
      </c>
      <c r="I527">
        <v>231248</v>
      </c>
      <c r="J527">
        <v>314208</v>
      </c>
      <c r="K527">
        <v>305212</v>
      </c>
      <c r="L527">
        <v>280437</v>
      </c>
      <c r="M527">
        <v>331741</v>
      </c>
      <c r="N527">
        <v>239065</v>
      </c>
      <c r="O527">
        <v>243474</v>
      </c>
      <c r="P527">
        <v>491905</v>
      </c>
      <c r="Q527">
        <v>487154</v>
      </c>
      <c r="R527">
        <v>612170</v>
      </c>
    </row>
    <row r="528" spans="1:18" x14ac:dyDescent="0.3">
      <c r="A528">
        <v>0.27507351851247352</v>
      </c>
      <c r="B528" t="s">
        <v>512</v>
      </c>
      <c r="C528" t="s">
        <v>677</v>
      </c>
      <c r="D528" t="s">
        <v>4956</v>
      </c>
      <c r="E528" t="s">
        <v>88</v>
      </c>
      <c r="F528" t="s">
        <v>678</v>
      </c>
      <c r="G528">
        <v>11156</v>
      </c>
      <c r="H528">
        <v>52702</v>
      </c>
      <c r="I528">
        <v>28066</v>
      </c>
      <c r="J528">
        <v>4438</v>
      </c>
      <c r="K528">
        <v>21074</v>
      </c>
      <c r="L528">
        <v>3780</v>
      </c>
      <c r="M528">
        <v>0</v>
      </c>
      <c r="N528">
        <v>13877</v>
      </c>
      <c r="O528">
        <v>0</v>
      </c>
      <c r="P528">
        <v>4747</v>
      </c>
      <c r="Q528">
        <v>11813</v>
      </c>
      <c r="R528">
        <v>36805</v>
      </c>
    </row>
    <row r="529" spans="1:18" x14ac:dyDescent="0.3">
      <c r="A529" s="13">
        <v>5.965403700482633</v>
      </c>
      <c r="B529" s="13" t="s">
        <v>512</v>
      </c>
      <c r="C529" s="13" t="s">
        <v>787</v>
      </c>
      <c r="D529" t="s">
        <v>4957</v>
      </c>
      <c r="E529" s="13" t="s">
        <v>103</v>
      </c>
      <c r="F529" s="13" t="s">
        <v>788</v>
      </c>
      <c r="G529" s="13">
        <v>272095</v>
      </c>
      <c r="H529" s="13">
        <v>689704</v>
      </c>
      <c r="I529" s="13">
        <v>977965</v>
      </c>
      <c r="J529" s="13">
        <v>643524</v>
      </c>
      <c r="K529" s="13">
        <v>139878</v>
      </c>
      <c r="L529" s="13">
        <v>357378</v>
      </c>
      <c r="M529" s="13">
        <v>302789</v>
      </c>
      <c r="N529" s="13">
        <v>296633</v>
      </c>
      <c r="O529" s="13">
        <v>334108</v>
      </c>
      <c r="P529" s="13">
        <v>251384</v>
      </c>
      <c r="Q529" s="13">
        <v>396620</v>
      </c>
      <c r="R529" s="13">
        <v>611106</v>
      </c>
    </row>
    <row r="530" spans="1:18" x14ac:dyDescent="0.3">
      <c r="A530" s="13">
        <v>5.7504781783819547</v>
      </c>
      <c r="B530" s="13" t="s">
        <v>512</v>
      </c>
      <c r="C530" s="13" t="s">
        <v>728</v>
      </c>
      <c r="D530" t="s">
        <v>4958</v>
      </c>
      <c r="E530" s="13" t="s">
        <v>103</v>
      </c>
      <c r="F530" s="13" t="s">
        <v>729</v>
      </c>
      <c r="G530" s="13">
        <v>297589</v>
      </c>
      <c r="H530" s="13">
        <v>557267</v>
      </c>
      <c r="I530" s="13">
        <v>385629</v>
      </c>
      <c r="J530" s="13">
        <v>462993</v>
      </c>
      <c r="K530" s="13">
        <v>151821</v>
      </c>
      <c r="L530" s="13">
        <v>325729</v>
      </c>
      <c r="M530" s="13">
        <v>323730</v>
      </c>
      <c r="N530" s="13">
        <v>297688</v>
      </c>
      <c r="O530" s="13">
        <v>163513</v>
      </c>
      <c r="P530" s="13">
        <v>311462</v>
      </c>
      <c r="Q530" s="13">
        <v>567812</v>
      </c>
      <c r="R530" s="13">
        <v>746250</v>
      </c>
    </row>
    <row r="531" spans="1:18" x14ac:dyDescent="0.3">
      <c r="A531" s="13">
        <v>5.6476883817906325</v>
      </c>
      <c r="B531" s="13" t="s">
        <v>512</v>
      </c>
      <c r="C531" s="13" t="s">
        <v>754</v>
      </c>
      <c r="D531" t="s">
        <v>4959</v>
      </c>
      <c r="E531" s="13" t="s">
        <v>103</v>
      </c>
      <c r="F531" s="13" t="s">
        <v>755</v>
      </c>
      <c r="G531" s="13">
        <v>48547</v>
      </c>
      <c r="H531" s="13">
        <v>189397</v>
      </c>
      <c r="I531" s="13">
        <v>182465</v>
      </c>
      <c r="J531" s="13">
        <v>155212</v>
      </c>
      <c r="K531" s="13">
        <v>104608</v>
      </c>
      <c r="L531" s="13">
        <v>76989</v>
      </c>
      <c r="M531" s="13">
        <v>123416</v>
      </c>
      <c r="N531" s="13">
        <v>103817</v>
      </c>
      <c r="O531" s="13">
        <v>103059</v>
      </c>
      <c r="P531" s="13">
        <v>125597</v>
      </c>
      <c r="Q531" s="13">
        <v>157147</v>
      </c>
      <c r="R531" s="13">
        <v>228608</v>
      </c>
    </row>
    <row r="532" spans="1:18" x14ac:dyDescent="0.3">
      <c r="A532" s="13">
        <v>5.6098498375384729</v>
      </c>
      <c r="B532" s="13" t="s">
        <v>512</v>
      </c>
      <c r="C532" s="13" t="s">
        <v>787</v>
      </c>
      <c r="D532" t="s">
        <v>4957</v>
      </c>
      <c r="E532" s="13" t="s">
        <v>103</v>
      </c>
      <c r="F532" s="13" t="s">
        <v>788</v>
      </c>
      <c r="G532" s="13">
        <v>1614297</v>
      </c>
      <c r="H532" s="13">
        <v>3998659</v>
      </c>
      <c r="I532" s="13">
        <v>3463911</v>
      </c>
      <c r="J532" s="13">
        <v>2319693</v>
      </c>
      <c r="K532" s="13">
        <v>965399</v>
      </c>
      <c r="L532" s="13">
        <v>1769599</v>
      </c>
      <c r="M532" s="13">
        <v>1781468</v>
      </c>
      <c r="N532" s="13">
        <v>1678923</v>
      </c>
      <c r="O532" s="13">
        <v>1739821</v>
      </c>
      <c r="P532" s="13">
        <v>1784572</v>
      </c>
      <c r="Q532" s="13">
        <v>2226233</v>
      </c>
      <c r="R532" s="13">
        <v>2651287</v>
      </c>
    </row>
    <row r="533" spans="1:18" x14ac:dyDescent="0.3">
      <c r="A533" s="13">
        <v>5.5505908604185397</v>
      </c>
      <c r="B533" s="13" t="s">
        <v>512</v>
      </c>
      <c r="C533" s="13" t="s">
        <v>787</v>
      </c>
      <c r="D533" t="s">
        <v>4957</v>
      </c>
      <c r="E533" s="13" t="s">
        <v>103</v>
      </c>
      <c r="F533" s="13" t="s">
        <v>788</v>
      </c>
      <c r="G533" s="13">
        <v>325720</v>
      </c>
      <c r="H533" s="13">
        <v>704816</v>
      </c>
      <c r="I533" s="13">
        <v>744041</v>
      </c>
      <c r="J533" s="13">
        <v>648893</v>
      </c>
      <c r="K533" s="13">
        <v>406901</v>
      </c>
      <c r="L533" s="13">
        <v>398096</v>
      </c>
      <c r="M533" s="13">
        <v>474374</v>
      </c>
      <c r="N533" s="13">
        <v>416542</v>
      </c>
      <c r="O533" s="13">
        <v>441256</v>
      </c>
      <c r="P533" s="13">
        <v>461152</v>
      </c>
      <c r="Q533" s="13">
        <v>551205</v>
      </c>
      <c r="R533" s="13">
        <v>745718</v>
      </c>
    </row>
    <row r="534" spans="1:18" x14ac:dyDescent="0.3">
      <c r="A534">
        <v>4.3035336631788512</v>
      </c>
      <c r="B534" t="s">
        <v>512</v>
      </c>
      <c r="C534" t="s">
        <v>777</v>
      </c>
      <c r="D534" t="s">
        <v>4960</v>
      </c>
      <c r="E534" t="s">
        <v>103</v>
      </c>
      <c r="F534" t="s">
        <v>778</v>
      </c>
      <c r="G534">
        <v>78628</v>
      </c>
      <c r="H534">
        <v>201167</v>
      </c>
      <c r="I534">
        <v>234458</v>
      </c>
      <c r="J534">
        <v>142614</v>
      </c>
      <c r="K534">
        <v>102847</v>
      </c>
      <c r="L534">
        <v>62565</v>
      </c>
      <c r="M534">
        <v>79177</v>
      </c>
      <c r="N534">
        <v>177881</v>
      </c>
      <c r="O534">
        <v>101798</v>
      </c>
      <c r="P534">
        <v>62741</v>
      </c>
      <c r="Q534">
        <v>85876</v>
      </c>
      <c r="R534">
        <v>88106</v>
      </c>
    </row>
    <row r="535" spans="1:18" x14ac:dyDescent="0.3">
      <c r="A535">
        <v>1.1687231156174851</v>
      </c>
      <c r="B535" t="s">
        <v>512</v>
      </c>
      <c r="C535" t="s">
        <v>111</v>
      </c>
      <c r="D535" t="s">
        <v>326</v>
      </c>
      <c r="E535" t="s">
        <v>103</v>
      </c>
      <c r="F535" t="s">
        <v>112</v>
      </c>
      <c r="G535">
        <v>968241</v>
      </c>
      <c r="H535">
        <v>969036</v>
      </c>
      <c r="I535">
        <v>1299852</v>
      </c>
      <c r="J535">
        <v>1259238</v>
      </c>
      <c r="K535">
        <v>1258747</v>
      </c>
      <c r="L535">
        <v>1246990</v>
      </c>
      <c r="M535">
        <v>1297733</v>
      </c>
      <c r="N535">
        <v>1214041</v>
      </c>
      <c r="O535">
        <v>1276861</v>
      </c>
      <c r="P535">
        <v>1082211</v>
      </c>
      <c r="Q535">
        <v>1113077</v>
      </c>
      <c r="R535">
        <v>1101525</v>
      </c>
    </row>
    <row r="536" spans="1:18" x14ac:dyDescent="0.3">
      <c r="A536">
        <v>0.829441163421617</v>
      </c>
      <c r="B536" t="s">
        <v>512</v>
      </c>
      <c r="C536" t="s">
        <v>109</v>
      </c>
      <c r="D536" t="s">
        <v>105</v>
      </c>
      <c r="E536" t="s">
        <v>103</v>
      </c>
      <c r="F536" t="s">
        <v>106</v>
      </c>
      <c r="G536">
        <v>4655907</v>
      </c>
      <c r="H536">
        <v>6954782</v>
      </c>
      <c r="I536">
        <v>6987555</v>
      </c>
      <c r="J536">
        <v>4812402</v>
      </c>
      <c r="K536">
        <v>5760920</v>
      </c>
      <c r="L536">
        <v>5100329</v>
      </c>
      <c r="M536">
        <v>4388927</v>
      </c>
      <c r="N536">
        <v>5180126</v>
      </c>
      <c r="O536">
        <v>4387870</v>
      </c>
      <c r="P536">
        <v>4647685</v>
      </c>
      <c r="Q536">
        <v>4762246</v>
      </c>
      <c r="R536">
        <v>4660208</v>
      </c>
    </row>
    <row r="537" spans="1:18" x14ac:dyDescent="0.3">
      <c r="A537">
        <v>0.76723307608837976</v>
      </c>
      <c r="B537" t="s">
        <v>512</v>
      </c>
      <c r="C537" t="s">
        <v>109</v>
      </c>
      <c r="D537" t="s">
        <v>105</v>
      </c>
      <c r="E537" t="s">
        <v>103</v>
      </c>
      <c r="F537" t="s">
        <v>106</v>
      </c>
      <c r="G537">
        <v>1716260</v>
      </c>
      <c r="H537">
        <v>2018935</v>
      </c>
      <c r="I537">
        <v>2291546</v>
      </c>
      <c r="J537">
        <v>2535659</v>
      </c>
      <c r="K537">
        <v>2661400</v>
      </c>
      <c r="L537">
        <v>2560744</v>
      </c>
      <c r="M537">
        <v>2192301</v>
      </c>
      <c r="N537">
        <v>2205240</v>
      </c>
      <c r="O537">
        <v>2270759</v>
      </c>
      <c r="P537">
        <v>2396270</v>
      </c>
      <c r="Q537">
        <v>2491494</v>
      </c>
      <c r="R537">
        <v>2479496</v>
      </c>
    </row>
    <row r="538" spans="1:18" x14ac:dyDescent="0.3">
      <c r="A538">
        <v>0.42488411939436316</v>
      </c>
      <c r="B538" t="s">
        <v>512</v>
      </c>
      <c r="C538" t="s">
        <v>759</v>
      </c>
      <c r="D538" t="s">
        <v>4961</v>
      </c>
      <c r="E538" t="s">
        <v>103</v>
      </c>
      <c r="F538" t="s">
        <v>760</v>
      </c>
      <c r="G538">
        <v>341386</v>
      </c>
      <c r="H538">
        <v>303090</v>
      </c>
      <c r="I538">
        <v>146963</v>
      </c>
      <c r="J538">
        <v>329838</v>
      </c>
      <c r="K538">
        <v>493725</v>
      </c>
      <c r="L538">
        <v>404038</v>
      </c>
      <c r="M538">
        <v>234215</v>
      </c>
      <c r="N538">
        <v>357751</v>
      </c>
      <c r="O538">
        <v>314180</v>
      </c>
      <c r="P538">
        <v>401172</v>
      </c>
      <c r="Q538">
        <v>366047</v>
      </c>
      <c r="R538">
        <v>305360</v>
      </c>
    </row>
    <row r="539" spans="1:18" x14ac:dyDescent="0.3">
      <c r="A539" s="13">
        <v>8.181423771658384</v>
      </c>
      <c r="B539" s="13" t="s">
        <v>512</v>
      </c>
      <c r="C539" s="13" t="s">
        <v>3886</v>
      </c>
      <c r="D539" t="s">
        <v>4962</v>
      </c>
      <c r="E539" s="13" t="s">
        <v>3520</v>
      </c>
      <c r="F539" s="13" t="s">
        <v>3887</v>
      </c>
      <c r="G539" s="13">
        <v>626612</v>
      </c>
      <c r="H539" s="13">
        <v>556795</v>
      </c>
      <c r="I539" s="13">
        <v>328901</v>
      </c>
      <c r="J539" s="13">
        <v>634628</v>
      </c>
      <c r="K539" s="13">
        <v>572325</v>
      </c>
      <c r="L539" s="13">
        <v>573807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</row>
    <row r="540" spans="1:18" x14ac:dyDescent="0.3">
      <c r="A540" s="13">
        <v>7.428313068472665</v>
      </c>
      <c r="B540" s="13" t="s">
        <v>512</v>
      </c>
      <c r="C540" s="13" t="s">
        <v>3734</v>
      </c>
      <c r="D540" t="s">
        <v>4963</v>
      </c>
      <c r="E540" s="13" t="s">
        <v>3520</v>
      </c>
      <c r="F540" s="13" t="s">
        <v>3735</v>
      </c>
      <c r="G540" s="13">
        <v>137500</v>
      </c>
      <c r="H540" s="13">
        <v>332158</v>
      </c>
      <c r="I540" s="13">
        <v>93028</v>
      </c>
      <c r="J540" s="13">
        <v>0</v>
      </c>
      <c r="K540" s="13">
        <v>0</v>
      </c>
      <c r="L540" s="13">
        <v>0</v>
      </c>
      <c r="M540" s="13">
        <v>101739</v>
      </c>
      <c r="N540" s="13">
        <v>263545</v>
      </c>
      <c r="O540" s="13">
        <v>199541</v>
      </c>
      <c r="P540" s="13">
        <v>0</v>
      </c>
      <c r="Q540" s="13">
        <v>0</v>
      </c>
      <c r="R540" s="13">
        <v>0</v>
      </c>
    </row>
    <row r="541" spans="1:18" x14ac:dyDescent="0.3">
      <c r="A541" s="13">
        <v>7.1455144228739922</v>
      </c>
      <c r="B541" s="13" t="s">
        <v>512</v>
      </c>
      <c r="C541" s="13" t="s">
        <v>3622</v>
      </c>
      <c r="D541" t="s">
        <v>4964</v>
      </c>
      <c r="E541" s="13" t="s">
        <v>3520</v>
      </c>
      <c r="F541" s="13" t="s">
        <v>3623</v>
      </c>
      <c r="G541" s="13">
        <v>149294</v>
      </c>
      <c r="H541" s="13">
        <v>103115</v>
      </c>
      <c r="I541" s="13">
        <v>133083</v>
      </c>
      <c r="J541" s="13">
        <v>265707</v>
      </c>
      <c r="K541" s="13">
        <v>202227</v>
      </c>
      <c r="L541" s="13">
        <v>340768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</row>
    <row r="542" spans="1:18" x14ac:dyDescent="0.3">
      <c r="A542" s="13">
        <v>6.6698664587634369</v>
      </c>
      <c r="B542" s="13" t="s">
        <v>512</v>
      </c>
      <c r="C542" s="13" t="s">
        <v>3684</v>
      </c>
      <c r="D542" t="s">
        <v>4965</v>
      </c>
      <c r="E542" s="13" t="s">
        <v>3520</v>
      </c>
      <c r="F542" s="13" t="s">
        <v>3685</v>
      </c>
      <c r="G542" s="13">
        <v>136667</v>
      </c>
      <c r="H542" s="13">
        <v>310447</v>
      </c>
      <c r="I542" s="13">
        <v>78005</v>
      </c>
      <c r="J542" s="13">
        <v>0</v>
      </c>
      <c r="K542" s="13">
        <v>0</v>
      </c>
      <c r="L542" s="13">
        <v>0</v>
      </c>
      <c r="M542" s="13">
        <v>368538</v>
      </c>
      <c r="N542" s="13">
        <v>215407</v>
      </c>
      <c r="O542" s="13">
        <v>211174</v>
      </c>
      <c r="P542" s="13">
        <v>0</v>
      </c>
      <c r="Q542" s="13">
        <v>0</v>
      </c>
      <c r="R542" s="13">
        <v>0</v>
      </c>
    </row>
    <row r="543" spans="1:18" x14ac:dyDescent="0.3">
      <c r="A543" s="13">
        <v>6.3888401380282875</v>
      </c>
      <c r="B543" s="13" t="s">
        <v>512</v>
      </c>
      <c r="C543" s="13" t="s">
        <v>3754</v>
      </c>
      <c r="D543" t="s">
        <v>4966</v>
      </c>
      <c r="E543" s="13" t="s">
        <v>3520</v>
      </c>
      <c r="F543" s="13" t="s">
        <v>3755</v>
      </c>
      <c r="G543" s="13">
        <v>437182</v>
      </c>
      <c r="H543" s="13">
        <v>153740</v>
      </c>
      <c r="I543" s="13">
        <v>438296</v>
      </c>
      <c r="J543" s="13">
        <v>235025</v>
      </c>
      <c r="K543" s="13">
        <v>306253</v>
      </c>
      <c r="L543" s="13">
        <v>386438</v>
      </c>
      <c r="M543" s="13">
        <v>0</v>
      </c>
      <c r="N543" s="13">
        <v>0</v>
      </c>
      <c r="O543" s="13">
        <v>15842</v>
      </c>
      <c r="P543" s="13">
        <v>0</v>
      </c>
      <c r="Q543" s="13">
        <v>0</v>
      </c>
      <c r="R543" s="13">
        <v>0</v>
      </c>
    </row>
    <row r="544" spans="1:18" x14ac:dyDescent="0.3">
      <c r="A544" s="13">
        <v>5.143154517739454</v>
      </c>
      <c r="B544" s="13" t="s">
        <v>512</v>
      </c>
      <c r="C544" s="13" t="s">
        <v>3790</v>
      </c>
      <c r="D544" t="s">
        <v>4967</v>
      </c>
      <c r="E544" s="13" t="s">
        <v>3520</v>
      </c>
      <c r="F544" s="13" t="s">
        <v>3791</v>
      </c>
      <c r="G544" s="13">
        <v>153161</v>
      </c>
      <c r="H544" s="13">
        <v>87690</v>
      </c>
      <c r="I544" s="13">
        <v>107756</v>
      </c>
      <c r="J544" s="13">
        <v>92053</v>
      </c>
      <c r="K544" s="13">
        <v>241307</v>
      </c>
      <c r="L544" s="13">
        <v>179991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</row>
    <row r="545" spans="1:18" x14ac:dyDescent="0.3">
      <c r="A545">
        <v>4.9929626838261383</v>
      </c>
      <c r="B545" t="s">
        <v>512</v>
      </c>
      <c r="C545" t="s">
        <v>3759</v>
      </c>
      <c r="D545" t="s">
        <v>4968</v>
      </c>
      <c r="E545" t="s">
        <v>3520</v>
      </c>
      <c r="F545" t="s">
        <v>3760</v>
      </c>
      <c r="G545">
        <v>126254</v>
      </c>
      <c r="H545">
        <v>126589</v>
      </c>
      <c r="I545">
        <v>170443</v>
      </c>
      <c r="J545">
        <v>0</v>
      </c>
      <c r="K545">
        <v>34377</v>
      </c>
      <c r="L545">
        <v>0</v>
      </c>
      <c r="M545">
        <v>470248</v>
      </c>
      <c r="N545">
        <v>393379</v>
      </c>
      <c r="O545">
        <v>249289</v>
      </c>
      <c r="P545">
        <v>0</v>
      </c>
      <c r="Q545">
        <v>0</v>
      </c>
      <c r="R545">
        <v>0</v>
      </c>
    </row>
    <row r="546" spans="1:18" x14ac:dyDescent="0.3">
      <c r="A546">
        <v>4.4328308310980722</v>
      </c>
      <c r="B546" t="s">
        <v>512</v>
      </c>
      <c r="C546" t="s">
        <v>3764</v>
      </c>
      <c r="D546" t="s">
        <v>4969</v>
      </c>
      <c r="E546" t="s">
        <v>3520</v>
      </c>
      <c r="F546" t="s">
        <v>3765</v>
      </c>
      <c r="G546">
        <v>400988</v>
      </c>
      <c r="H546">
        <v>606610</v>
      </c>
      <c r="I546">
        <v>711421</v>
      </c>
      <c r="J546">
        <v>492937</v>
      </c>
      <c r="K546">
        <v>930044</v>
      </c>
      <c r="L546">
        <v>938641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3">
      <c r="A547">
        <v>3.7428620813780107</v>
      </c>
      <c r="B547" t="s">
        <v>512</v>
      </c>
      <c r="C547" t="s">
        <v>3824</v>
      </c>
      <c r="D547" t="s">
        <v>4970</v>
      </c>
      <c r="E547" t="s">
        <v>3520</v>
      </c>
      <c r="F547" t="s">
        <v>3825</v>
      </c>
      <c r="G547">
        <v>193966</v>
      </c>
      <c r="H547">
        <v>238963</v>
      </c>
      <c r="I547">
        <v>285329</v>
      </c>
      <c r="J547">
        <v>0</v>
      </c>
      <c r="K547">
        <v>0</v>
      </c>
      <c r="L547">
        <v>0</v>
      </c>
      <c r="M547">
        <v>186960</v>
      </c>
      <c r="N547">
        <v>357505</v>
      </c>
      <c r="O547">
        <v>189011</v>
      </c>
      <c r="P547">
        <v>0</v>
      </c>
      <c r="Q547">
        <v>0</v>
      </c>
      <c r="R547">
        <v>0</v>
      </c>
    </row>
    <row r="548" spans="1:18" x14ac:dyDescent="0.3">
      <c r="A548">
        <v>3.154018508065064</v>
      </c>
      <c r="B548" t="s">
        <v>512</v>
      </c>
      <c r="C548" t="s">
        <v>3578</v>
      </c>
      <c r="D548" t="s">
        <v>4971</v>
      </c>
      <c r="E548" t="s">
        <v>3520</v>
      </c>
      <c r="F548" t="s">
        <v>3579</v>
      </c>
      <c r="G548">
        <v>56728</v>
      </c>
      <c r="H548">
        <v>46138</v>
      </c>
      <c r="I548">
        <v>91965</v>
      </c>
      <c r="J548">
        <v>34097</v>
      </c>
      <c r="K548">
        <v>26571</v>
      </c>
      <c r="L548">
        <v>36390</v>
      </c>
      <c r="M548">
        <v>46717</v>
      </c>
      <c r="N548">
        <v>18745</v>
      </c>
      <c r="O548">
        <v>29523</v>
      </c>
      <c r="P548">
        <v>42058</v>
      </c>
      <c r="Q548">
        <v>76640</v>
      </c>
      <c r="R548">
        <v>30866</v>
      </c>
    </row>
    <row r="549" spans="1:18" x14ac:dyDescent="0.3">
      <c r="A549">
        <v>2.9894366917531432</v>
      </c>
      <c r="B549" t="s">
        <v>512</v>
      </c>
      <c r="C549" t="s">
        <v>3718</v>
      </c>
      <c r="D549" t="s">
        <v>4972</v>
      </c>
      <c r="E549" t="s">
        <v>3520</v>
      </c>
      <c r="F549" t="s">
        <v>3719</v>
      </c>
      <c r="G549">
        <v>482710</v>
      </c>
      <c r="H549">
        <v>556056</v>
      </c>
      <c r="I549">
        <v>421015</v>
      </c>
      <c r="J549">
        <v>781524</v>
      </c>
      <c r="K549">
        <v>554877</v>
      </c>
      <c r="L549">
        <v>434684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3">
      <c r="A550">
        <v>2.5077753383273933</v>
      </c>
      <c r="B550" t="s">
        <v>512</v>
      </c>
      <c r="C550" t="s">
        <v>3739</v>
      </c>
      <c r="D550" t="s">
        <v>4973</v>
      </c>
      <c r="E550" t="s">
        <v>3520</v>
      </c>
      <c r="F550" t="s">
        <v>3740</v>
      </c>
      <c r="G550">
        <v>102640</v>
      </c>
      <c r="H550">
        <v>61457</v>
      </c>
      <c r="I550">
        <v>61154</v>
      </c>
      <c r="J550">
        <v>0</v>
      </c>
      <c r="K550">
        <v>0</v>
      </c>
      <c r="L550">
        <v>0</v>
      </c>
      <c r="M550">
        <v>72992</v>
      </c>
      <c r="N550">
        <v>54752</v>
      </c>
      <c r="O550">
        <v>36115</v>
      </c>
      <c r="P550">
        <v>0</v>
      </c>
      <c r="Q550">
        <v>0</v>
      </c>
      <c r="R550">
        <v>0</v>
      </c>
    </row>
    <row r="551" spans="1:18" x14ac:dyDescent="0.3">
      <c r="A551">
        <v>2.3649009744125813</v>
      </c>
      <c r="B551" t="s">
        <v>512</v>
      </c>
      <c r="C551" t="s">
        <v>3667</v>
      </c>
      <c r="D551" t="s">
        <v>4974</v>
      </c>
      <c r="E551" t="s">
        <v>3520</v>
      </c>
      <c r="F551" t="s">
        <v>3668</v>
      </c>
      <c r="G551">
        <v>179483</v>
      </c>
      <c r="H551">
        <v>213066</v>
      </c>
      <c r="I551">
        <v>311793</v>
      </c>
      <c r="J551">
        <v>218322</v>
      </c>
      <c r="K551">
        <v>289021</v>
      </c>
      <c r="L551">
        <v>155190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>
        <v>0.38719408787296011</v>
      </c>
      <c r="B552" t="s">
        <v>512</v>
      </c>
      <c r="C552" t="s">
        <v>3578</v>
      </c>
      <c r="D552" t="s">
        <v>4971</v>
      </c>
      <c r="E552" t="s">
        <v>3520</v>
      </c>
      <c r="F552" t="s">
        <v>3579</v>
      </c>
      <c r="G552">
        <v>57898</v>
      </c>
      <c r="H552">
        <v>75323</v>
      </c>
      <c r="I552">
        <v>132205</v>
      </c>
      <c r="J552">
        <v>89001</v>
      </c>
      <c r="K552">
        <v>21537</v>
      </c>
      <c r="L552">
        <v>89382</v>
      </c>
      <c r="M552">
        <v>114323</v>
      </c>
      <c r="N552">
        <v>59550</v>
      </c>
      <c r="O552">
        <v>106428</v>
      </c>
      <c r="P552">
        <v>51898</v>
      </c>
      <c r="Q552">
        <v>66458</v>
      </c>
      <c r="R552">
        <v>65095</v>
      </c>
    </row>
    <row r="553" spans="1:18" x14ac:dyDescent="0.3">
      <c r="A553">
        <v>8.8499574615291454E-2</v>
      </c>
      <c r="B553" t="s">
        <v>512</v>
      </c>
      <c r="C553" t="s">
        <v>3868</v>
      </c>
      <c r="D553" t="s">
        <v>4975</v>
      </c>
      <c r="E553" t="s">
        <v>3520</v>
      </c>
      <c r="F553" t="s">
        <v>3869</v>
      </c>
      <c r="G553">
        <v>1920699</v>
      </c>
      <c r="H553">
        <v>1463712</v>
      </c>
      <c r="I553">
        <v>869436</v>
      </c>
      <c r="J553">
        <v>1196671</v>
      </c>
      <c r="K553">
        <v>2130889</v>
      </c>
      <c r="L553">
        <v>1680672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3">
      <c r="A554" s="13">
        <v>7.6220948059459444</v>
      </c>
      <c r="B554" s="13" t="s">
        <v>532</v>
      </c>
      <c r="C554" s="13" t="s">
        <v>619</v>
      </c>
      <c r="D554" t="s">
        <v>4976</v>
      </c>
      <c r="E554" s="13" t="s">
        <v>66</v>
      </c>
      <c r="F554" s="13" t="s">
        <v>620</v>
      </c>
      <c r="G554" s="13">
        <v>21826</v>
      </c>
      <c r="H554" s="13">
        <v>57726</v>
      </c>
      <c r="I554" s="13">
        <v>47553</v>
      </c>
      <c r="J554" s="13">
        <v>71926</v>
      </c>
      <c r="K554" s="13">
        <v>67215</v>
      </c>
      <c r="L554" s="13">
        <v>48903</v>
      </c>
      <c r="M554" s="13">
        <v>47381</v>
      </c>
      <c r="N554" s="13">
        <v>127004</v>
      </c>
      <c r="O554" s="13">
        <v>116189</v>
      </c>
      <c r="P554" s="13">
        <v>58833</v>
      </c>
      <c r="Q554" s="13">
        <v>38402</v>
      </c>
      <c r="R554" s="13">
        <v>69531</v>
      </c>
    </row>
    <row r="555" spans="1:18" x14ac:dyDescent="0.3">
      <c r="A555" s="13">
        <v>7.0948672086322269</v>
      </c>
      <c r="B555" s="13" t="s">
        <v>532</v>
      </c>
      <c r="C555" s="13" t="s">
        <v>594</v>
      </c>
      <c r="D555" t="s">
        <v>4977</v>
      </c>
      <c r="E555" s="13" t="s">
        <v>66</v>
      </c>
      <c r="F555" s="13" t="s">
        <v>595</v>
      </c>
      <c r="G555" s="13">
        <v>0</v>
      </c>
      <c r="H555" s="13">
        <v>12243</v>
      </c>
      <c r="I555" s="13">
        <v>8840</v>
      </c>
      <c r="J555" s="13">
        <v>10640</v>
      </c>
      <c r="K555" s="13">
        <v>30344</v>
      </c>
      <c r="L555" s="13">
        <v>3801</v>
      </c>
      <c r="M555" s="13">
        <v>4302</v>
      </c>
      <c r="N555" s="13">
        <v>18459</v>
      </c>
      <c r="O555" s="13">
        <v>21597</v>
      </c>
      <c r="P555" s="13">
        <v>8705</v>
      </c>
      <c r="Q555" s="13">
        <v>0</v>
      </c>
      <c r="R555" s="13">
        <v>15618</v>
      </c>
    </row>
    <row r="556" spans="1:18" x14ac:dyDescent="0.3">
      <c r="A556">
        <v>1.8809737449353003</v>
      </c>
      <c r="B556" t="s">
        <v>532</v>
      </c>
      <c r="C556" t="s">
        <v>70</v>
      </c>
      <c r="D556" t="s">
        <v>436</v>
      </c>
      <c r="E556" t="s">
        <v>66</v>
      </c>
      <c r="F556" t="s">
        <v>71</v>
      </c>
      <c r="G556">
        <v>454403</v>
      </c>
      <c r="H556">
        <v>565903</v>
      </c>
      <c r="I556">
        <v>528367</v>
      </c>
      <c r="J556">
        <v>311898</v>
      </c>
      <c r="K556">
        <v>182561</v>
      </c>
      <c r="L556">
        <v>369255</v>
      </c>
      <c r="M556">
        <v>357375</v>
      </c>
      <c r="N556">
        <v>444070</v>
      </c>
      <c r="O556">
        <v>302480</v>
      </c>
      <c r="P556">
        <v>193814</v>
      </c>
      <c r="Q556">
        <v>281730</v>
      </c>
      <c r="R556">
        <v>279387</v>
      </c>
    </row>
    <row r="557" spans="1:18" x14ac:dyDescent="0.3">
      <c r="A557">
        <v>1.6011762572437893</v>
      </c>
      <c r="B557" t="s">
        <v>532</v>
      </c>
      <c r="C557" t="s">
        <v>594</v>
      </c>
      <c r="D557" t="s">
        <v>4977</v>
      </c>
      <c r="E557" t="s">
        <v>66</v>
      </c>
      <c r="F557" t="s">
        <v>595</v>
      </c>
      <c r="G557">
        <v>62353</v>
      </c>
      <c r="H557">
        <v>84832</v>
      </c>
      <c r="I557">
        <v>100463</v>
      </c>
      <c r="J557">
        <v>22072</v>
      </c>
      <c r="K557">
        <v>47344</v>
      </c>
      <c r="L557">
        <v>56913</v>
      </c>
      <c r="M557">
        <v>47737</v>
      </c>
      <c r="N557">
        <v>27542</v>
      </c>
      <c r="O557">
        <v>19941</v>
      </c>
      <c r="P557">
        <v>15196</v>
      </c>
      <c r="Q557">
        <v>21313</v>
      </c>
      <c r="R557">
        <v>19675</v>
      </c>
    </row>
    <row r="558" spans="1:18" x14ac:dyDescent="0.3">
      <c r="A558">
        <v>0.95625995247013951</v>
      </c>
      <c r="B558" t="s">
        <v>532</v>
      </c>
      <c r="C558" t="s">
        <v>658</v>
      </c>
      <c r="D558" t="s">
        <v>80</v>
      </c>
      <c r="E558" t="s">
        <v>66</v>
      </c>
      <c r="F558" t="s">
        <v>81</v>
      </c>
      <c r="G558">
        <v>142893</v>
      </c>
      <c r="H558">
        <v>168816</v>
      </c>
      <c r="I558">
        <v>121075</v>
      </c>
      <c r="J558">
        <v>148372</v>
      </c>
      <c r="K558">
        <v>156575</v>
      </c>
      <c r="L558">
        <v>149883</v>
      </c>
      <c r="M558">
        <v>197538</v>
      </c>
      <c r="N558">
        <v>126435</v>
      </c>
      <c r="O558">
        <v>140544</v>
      </c>
      <c r="P558">
        <v>172877</v>
      </c>
      <c r="Q558">
        <v>189405</v>
      </c>
      <c r="R558">
        <v>173577</v>
      </c>
    </row>
    <row r="559" spans="1:18" x14ac:dyDescent="0.3">
      <c r="A559">
        <v>0.73280085584807086</v>
      </c>
      <c r="B559" t="s">
        <v>532</v>
      </c>
      <c r="C559" t="s">
        <v>539</v>
      </c>
      <c r="D559" t="s">
        <v>4978</v>
      </c>
      <c r="E559" t="s">
        <v>66</v>
      </c>
      <c r="F559" t="s">
        <v>540</v>
      </c>
      <c r="G559">
        <v>15688</v>
      </c>
      <c r="H559">
        <v>5465</v>
      </c>
      <c r="I559">
        <v>44246</v>
      </c>
      <c r="J559">
        <v>81067</v>
      </c>
      <c r="K559">
        <v>78407</v>
      </c>
      <c r="L559">
        <v>81803</v>
      </c>
      <c r="M559">
        <v>45066</v>
      </c>
      <c r="N559">
        <v>4336</v>
      </c>
      <c r="O559">
        <v>22664</v>
      </c>
      <c r="P559">
        <v>44875</v>
      </c>
      <c r="Q559">
        <v>134727</v>
      </c>
      <c r="R559">
        <v>165830</v>
      </c>
    </row>
    <row r="560" spans="1:18" x14ac:dyDescent="0.3">
      <c r="A560">
        <v>9.992738955431725E-2</v>
      </c>
      <c r="B560" t="s">
        <v>532</v>
      </c>
      <c r="C560" t="s">
        <v>539</v>
      </c>
      <c r="D560" t="s">
        <v>4978</v>
      </c>
      <c r="E560" t="s">
        <v>66</v>
      </c>
      <c r="F560" t="s">
        <v>540</v>
      </c>
      <c r="G560">
        <v>15688</v>
      </c>
      <c r="H560">
        <v>94181</v>
      </c>
      <c r="I560">
        <v>44246</v>
      </c>
      <c r="J560">
        <v>81067</v>
      </c>
      <c r="K560">
        <v>78407</v>
      </c>
      <c r="L560">
        <v>81803</v>
      </c>
      <c r="M560">
        <v>45066</v>
      </c>
      <c r="N560">
        <v>42282</v>
      </c>
      <c r="O560">
        <v>30618</v>
      </c>
      <c r="P560">
        <v>43490</v>
      </c>
      <c r="Q560">
        <v>134727</v>
      </c>
      <c r="R560">
        <v>165830</v>
      </c>
    </row>
    <row r="561" spans="1:18" x14ac:dyDescent="0.3">
      <c r="A561">
        <v>1.9575474571990725</v>
      </c>
      <c r="B561" t="s">
        <v>512</v>
      </c>
      <c r="C561" t="s">
        <v>581</v>
      </c>
      <c r="D561" t="s">
        <v>581</v>
      </c>
      <c r="E561" t="s">
        <v>104</v>
      </c>
      <c r="F561" t="s">
        <v>582</v>
      </c>
      <c r="G561">
        <v>1550407</v>
      </c>
      <c r="H561">
        <v>2600445</v>
      </c>
      <c r="I561">
        <v>1827717</v>
      </c>
      <c r="J561">
        <v>1656676</v>
      </c>
      <c r="K561">
        <v>1875294</v>
      </c>
      <c r="L561">
        <v>1903815</v>
      </c>
      <c r="M561">
        <v>1153490</v>
      </c>
      <c r="N561">
        <v>1309066</v>
      </c>
      <c r="O561">
        <v>1236234</v>
      </c>
      <c r="P561">
        <v>1856848</v>
      </c>
      <c r="Q561">
        <v>2032722</v>
      </c>
      <c r="R561">
        <v>2072754</v>
      </c>
    </row>
    <row r="562" spans="1:18" x14ac:dyDescent="0.3">
      <c r="A562">
        <v>1.9575474571990725</v>
      </c>
      <c r="B562" t="s">
        <v>512</v>
      </c>
      <c r="C562" t="s">
        <v>581</v>
      </c>
      <c r="D562" t="s">
        <v>581</v>
      </c>
      <c r="E562" t="s">
        <v>104</v>
      </c>
      <c r="F562" t="s">
        <v>582</v>
      </c>
      <c r="G562">
        <v>25090759</v>
      </c>
      <c r="H562">
        <v>45768731</v>
      </c>
      <c r="I562">
        <v>32914812</v>
      </c>
      <c r="J562">
        <v>23940307</v>
      </c>
      <c r="K562">
        <v>28718410</v>
      </c>
      <c r="L562">
        <v>27544379</v>
      </c>
      <c r="M562">
        <v>14568944</v>
      </c>
      <c r="N562">
        <v>18352432</v>
      </c>
      <c r="O562">
        <v>15459801</v>
      </c>
      <c r="P562">
        <v>22247211</v>
      </c>
      <c r="Q562">
        <v>25912762</v>
      </c>
      <c r="R562">
        <v>26791837</v>
      </c>
    </row>
    <row r="563" spans="1:18" x14ac:dyDescent="0.3">
      <c r="A563">
        <v>1.9489206329444655</v>
      </c>
      <c r="B563" t="s">
        <v>512</v>
      </c>
      <c r="C563" t="s">
        <v>522</v>
      </c>
      <c r="D563" t="s">
        <v>4979</v>
      </c>
      <c r="E563" t="s">
        <v>104</v>
      </c>
      <c r="F563" t="s">
        <v>523</v>
      </c>
      <c r="G563">
        <v>0</v>
      </c>
      <c r="H563">
        <v>0</v>
      </c>
      <c r="I563">
        <v>15226</v>
      </c>
      <c r="J563">
        <v>16153</v>
      </c>
      <c r="K563">
        <v>217918</v>
      </c>
      <c r="L563">
        <v>28915</v>
      </c>
      <c r="M563">
        <v>16893</v>
      </c>
      <c r="N563">
        <v>21892</v>
      </c>
      <c r="O563">
        <v>274541</v>
      </c>
      <c r="P563">
        <v>141831</v>
      </c>
      <c r="Q563">
        <v>164257</v>
      </c>
      <c r="R563">
        <v>36216</v>
      </c>
    </row>
    <row r="564" spans="1:18" x14ac:dyDescent="0.3">
      <c r="A564">
        <v>1.5884990360192701</v>
      </c>
      <c r="B564" t="s">
        <v>512</v>
      </c>
      <c r="C564" t="s">
        <v>589</v>
      </c>
      <c r="D564" t="s">
        <v>4980</v>
      </c>
      <c r="E564" t="s">
        <v>104</v>
      </c>
      <c r="F564" t="s">
        <v>590</v>
      </c>
      <c r="G564">
        <v>49499</v>
      </c>
      <c r="H564">
        <v>55765</v>
      </c>
      <c r="I564">
        <v>44611</v>
      </c>
      <c r="J564">
        <v>79699</v>
      </c>
      <c r="K564">
        <v>68773</v>
      </c>
      <c r="L564">
        <v>74195</v>
      </c>
      <c r="M564">
        <v>40424</v>
      </c>
      <c r="N564">
        <v>22033</v>
      </c>
      <c r="O564">
        <v>17208</v>
      </c>
      <c r="P564">
        <v>31606</v>
      </c>
      <c r="Q564">
        <v>28410</v>
      </c>
      <c r="R564">
        <v>36115</v>
      </c>
    </row>
    <row r="565" spans="1:18" x14ac:dyDescent="0.3">
      <c r="A565">
        <v>1.5477558803310447</v>
      </c>
      <c r="B565" t="s">
        <v>512</v>
      </c>
      <c r="C565" t="s">
        <v>806</v>
      </c>
      <c r="D565" t="s">
        <v>806</v>
      </c>
      <c r="E565" t="s">
        <v>104</v>
      </c>
      <c r="F565" t="s">
        <v>117</v>
      </c>
      <c r="G565">
        <v>1347930</v>
      </c>
      <c r="H565">
        <v>1700986</v>
      </c>
      <c r="I565">
        <v>1359613</v>
      </c>
      <c r="J565">
        <v>1771397</v>
      </c>
      <c r="K565">
        <v>1809670</v>
      </c>
      <c r="L565">
        <v>1677949</v>
      </c>
      <c r="M565">
        <v>2565308</v>
      </c>
      <c r="N565">
        <v>2330238</v>
      </c>
      <c r="O565">
        <v>2173768</v>
      </c>
      <c r="P565">
        <v>2621170</v>
      </c>
      <c r="Q565">
        <v>2756937</v>
      </c>
      <c r="R565">
        <v>2742556</v>
      </c>
    </row>
    <row r="566" spans="1:18" x14ac:dyDescent="0.3">
      <c r="A566">
        <v>1.467180590816757</v>
      </c>
      <c r="B566" t="s">
        <v>512</v>
      </c>
      <c r="C566" t="s">
        <v>862</v>
      </c>
      <c r="D566" t="s">
        <v>862</v>
      </c>
      <c r="E566" t="s">
        <v>104</v>
      </c>
      <c r="F566" t="s">
        <v>120</v>
      </c>
      <c r="G566">
        <v>19423132</v>
      </c>
      <c r="H566">
        <v>18850624</v>
      </c>
      <c r="I566">
        <v>17085107</v>
      </c>
      <c r="J566">
        <v>22713062</v>
      </c>
      <c r="K566">
        <v>24620726</v>
      </c>
      <c r="L566">
        <v>23707126</v>
      </c>
      <c r="M566">
        <v>27632964</v>
      </c>
      <c r="N566">
        <v>25453246</v>
      </c>
      <c r="O566">
        <v>23603095</v>
      </c>
      <c r="P566">
        <v>27761435</v>
      </c>
      <c r="Q566">
        <v>31356437</v>
      </c>
      <c r="R566">
        <v>28178920</v>
      </c>
    </row>
    <row r="567" spans="1:18" x14ac:dyDescent="0.3">
      <c r="A567">
        <v>1.4110504047048331</v>
      </c>
      <c r="B567" t="s">
        <v>512</v>
      </c>
      <c r="C567" t="s">
        <v>837</v>
      </c>
      <c r="D567" t="s">
        <v>4981</v>
      </c>
      <c r="E567" t="s">
        <v>104</v>
      </c>
      <c r="F567" t="s">
        <v>838</v>
      </c>
      <c r="G567">
        <v>7285365</v>
      </c>
      <c r="H567">
        <v>8498346</v>
      </c>
      <c r="I567">
        <v>6516241</v>
      </c>
      <c r="J567">
        <v>10115983</v>
      </c>
      <c r="K567">
        <v>8871217</v>
      </c>
      <c r="L567">
        <v>10245802</v>
      </c>
      <c r="M567">
        <v>12042179</v>
      </c>
      <c r="N567">
        <v>11041455</v>
      </c>
      <c r="O567">
        <v>10395115</v>
      </c>
      <c r="P567">
        <v>11771535</v>
      </c>
      <c r="Q567">
        <v>12705734</v>
      </c>
      <c r="R567">
        <v>12564353</v>
      </c>
    </row>
    <row r="568" spans="1:18" x14ac:dyDescent="0.3">
      <c r="A568">
        <v>1.2775726638305607</v>
      </c>
      <c r="B568" t="s">
        <v>512</v>
      </c>
      <c r="C568" t="s">
        <v>837</v>
      </c>
      <c r="D568" t="s">
        <v>4981</v>
      </c>
      <c r="E568" t="s">
        <v>104</v>
      </c>
      <c r="F568" t="s">
        <v>838</v>
      </c>
      <c r="G568">
        <v>3595732</v>
      </c>
      <c r="H568">
        <v>3781140</v>
      </c>
      <c r="I568">
        <v>3978724</v>
      </c>
      <c r="J568">
        <v>3833536</v>
      </c>
      <c r="K568">
        <v>4009978</v>
      </c>
      <c r="L568">
        <v>3987566</v>
      </c>
      <c r="M568">
        <v>4495071</v>
      </c>
      <c r="N568">
        <v>4718148</v>
      </c>
      <c r="O568">
        <v>4095446</v>
      </c>
      <c r="P568">
        <v>4175497</v>
      </c>
      <c r="Q568">
        <v>4482021</v>
      </c>
      <c r="R568">
        <v>4328102</v>
      </c>
    </row>
    <row r="569" spans="1:18" x14ac:dyDescent="0.3">
      <c r="A569">
        <v>0.84733944248360782</v>
      </c>
      <c r="B569" t="s">
        <v>512</v>
      </c>
      <c r="C569" t="s">
        <v>129</v>
      </c>
      <c r="D569" t="s">
        <v>129</v>
      </c>
      <c r="E569" t="s">
        <v>104</v>
      </c>
      <c r="F569" t="s">
        <v>130</v>
      </c>
      <c r="G569">
        <v>25022980</v>
      </c>
      <c r="H569">
        <v>28529638</v>
      </c>
      <c r="I569">
        <v>29589401</v>
      </c>
      <c r="J569">
        <v>23724586</v>
      </c>
      <c r="K569">
        <v>27080099</v>
      </c>
      <c r="L569">
        <v>24869590</v>
      </c>
      <c r="M569">
        <v>21816930</v>
      </c>
      <c r="N569">
        <v>26063055</v>
      </c>
      <c r="O569">
        <v>19678140</v>
      </c>
      <c r="P569">
        <v>20802928</v>
      </c>
      <c r="Q569">
        <v>23545142</v>
      </c>
      <c r="R569">
        <v>21344479</v>
      </c>
    </row>
    <row r="570" spans="1:18" x14ac:dyDescent="0.3">
      <c r="A570">
        <v>0.82137828652048361</v>
      </c>
      <c r="B570" t="s">
        <v>512</v>
      </c>
      <c r="C570" t="s">
        <v>533</v>
      </c>
      <c r="D570" t="s">
        <v>4982</v>
      </c>
      <c r="E570" t="s">
        <v>104</v>
      </c>
      <c r="F570" t="s">
        <v>534</v>
      </c>
      <c r="G570">
        <v>252036</v>
      </c>
      <c r="H570">
        <v>631539</v>
      </c>
      <c r="I570">
        <v>448620</v>
      </c>
      <c r="J570">
        <v>337982</v>
      </c>
      <c r="K570">
        <v>218118</v>
      </c>
      <c r="L570">
        <v>363064</v>
      </c>
      <c r="M570">
        <v>747983</v>
      </c>
      <c r="N570">
        <v>505221</v>
      </c>
      <c r="O570">
        <v>427244</v>
      </c>
      <c r="P570">
        <v>377669</v>
      </c>
      <c r="Q570">
        <v>418419</v>
      </c>
      <c r="R570">
        <v>495537</v>
      </c>
    </row>
    <row r="571" spans="1:18" x14ac:dyDescent="0.3">
      <c r="A571">
        <v>0.77833221568001287</v>
      </c>
      <c r="B571" t="s">
        <v>512</v>
      </c>
      <c r="C571" t="s">
        <v>900</v>
      </c>
      <c r="D571" t="s">
        <v>900</v>
      </c>
      <c r="E571" t="s">
        <v>104</v>
      </c>
      <c r="F571" t="s">
        <v>126</v>
      </c>
      <c r="G571">
        <v>50152262</v>
      </c>
      <c r="H571">
        <v>55032269</v>
      </c>
      <c r="I571">
        <v>51913227</v>
      </c>
      <c r="J571">
        <v>58907137</v>
      </c>
      <c r="K571">
        <v>61578789</v>
      </c>
      <c r="L571">
        <v>60359339</v>
      </c>
      <c r="M571">
        <v>67925330</v>
      </c>
      <c r="N571">
        <v>67453127</v>
      </c>
      <c r="O571">
        <v>62315996</v>
      </c>
      <c r="P571">
        <v>66557181</v>
      </c>
      <c r="Q571">
        <v>73008836</v>
      </c>
      <c r="R571">
        <v>65593264</v>
      </c>
    </row>
    <row r="572" spans="1:18" x14ac:dyDescent="0.3">
      <c r="A572">
        <v>0.66858862371678496</v>
      </c>
      <c r="B572" t="s">
        <v>512</v>
      </c>
      <c r="C572" t="s">
        <v>862</v>
      </c>
      <c r="D572" t="s">
        <v>862</v>
      </c>
      <c r="E572" t="s">
        <v>104</v>
      </c>
      <c r="F572" t="s">
        <v>120</v>
      </c>
      <c r="G572">
        <v>47879802</v>
      </c>
      <c r="H572">
        <v>53607150</v>
      </c>
      <c r="I572">
        <v>55794965</v>
      </c>
      <c r="J572">
        <v>44166332</v>
      </c>
      <c r="K572">
        <v>46691794</v>
      </c>
      <c r="L572">
        <v>44897363</v>
      </c>
      <c r="M572">
        <v>53602887</v>
      </c>
      <c r="N572">
        <v>57737925</v>
      </c>
      <c r="O572">
        <v>47284225</v>
      </c>
      <c r="P572">
        <v>42816581</v>
      </c>
      <c r="Q572">
        <v>47342097</v>
      </c>
      <c r="R572">
        <v>44827622</v>
      </c>
    </row>
    <row r="573" spans="1:18" x14ac:dyDescent="0.3">
      <c r="A573">
        <v>0.5854988333708977</v>
      </c>
      <c r="B573" t="s">
        <v>512</v>
      </c>
      <c r="C573" t="s">
        <v>517</v>
      </c>
      <c r="D573" t="s">
        <v>4983</v>
      </c>
      <c r="E573" t="s">
        <v>104</v>
      </c>
      <c r="F573" t="s">
        <v>518</v>
      </c>
      <c r="G573">
        <v>1065234</v>
      </c>
      <c r="H573">
        <v>1905618</v>
      </c>
      <c r="I573">
        <v>1056878</v>
      </c>
      <c r="J573">
        <v>956041</v>
      </c>
      <c r="K573">
        <v>1226040</v>
      </c>
      <c r="L573">
        <v>1153934</v>
      </c>
      <c r="M573">
        <v>1451530</v>
      </c>
      <c r="N573">
        <v>1187047</v>
      </c>
      <c r="O573">
        <v>1112773</v>
      </c>
      <c r="P573">
        <v>1000201</v>
      </c>
      <c r="Q573">
        <v>1275721</v>
      </c>
      <c r="R573">
        <v>1153452</v>
      </c>
    </row>
    <row r="574" spans="1:18" x14ac:dyDescent="0.3">
      <c r="A574">
        <v>0.50461698475570704</v>
      </c>
      <c r="B574" t="s">
        <v>512</v>
      </c>
      <c r="C574" t="s">
        <v>1056</v>
      </c>
      <c r="D574" t="s">
        <v>1056</v>
      </c>
      <c r="E574" t="s">
        <v>104</v>
      </c>
      <c r="F574" t="s">
        <v>1057</v>
      </c>
      <c r="G574">
        <v>3424354</v>
      </c>
      <c r="H574">
        <v>4760392</v>
      </c>
      <c r="I574">
        <v>5906901</v>
      </c>
      <c r="J574">
        <v>1940696</v>
      </c>
      <c r="K574">
        <v>2734015</v>
      </c>
      <c r="L574">
        <v>2395938</v>
      </c>
      <c r="M574">
        <v>1782790</v>
      </c>
      <c r="N574">
        <v>2808465</v>
      </c>
      <c r="O574">
        <v>1618347</v>
      </c>
      <c r="P574">
        <v>1228421</v>
      </c>
      <c r="Q574">
        <v>1487402</v>
      </c>
      <c r="R574">
        <v>1344511</v>
      </c>
    </row>
    <row r="575" spans="1:18" x14ac:dyDescent="0.3">
      <c r="A575">
        <v>0.45696974835647886</v>
      </c>
      <c r="B575" t="s">
        <v>512</v>
      </c>
      <c r="C575" t="s">
        <v>573</v>
      </c>
      <c r="D575" t="s">
        <v>573</v>
      </c>
      <c r="E575" t="s">
        <v>104</v>
      </c>
      <c r="F575" t="s">
        <v>79</v>
      </c>
      <c r="G575">
        <v>5543618</v>
      </c>
      <c r="H575">
        <v>8699112</v>
      </c>
      <c r="I575">
        <v>6484673</v>
      </c>
      <c r="J575">
        <v>7176779</v>
      </c>
      <c r="K575">
        <v>7286099</v>
      </c>
      <c r="L575">
        <v>7555119</v>
      </c>
      <c r="M575">
        <v>4196917</v>
      </c>
      <c r="N575">
        <v>4547100</v>
      </c>
      <c r="O575">
        <v>4543024</v>
      </c>
      <c r="P575">
        <v>7188032</v>
      </c>
      <c r="Q575">
        <v>7826103</v>
      </c>
      <c r="R575">
        <v>8327473</v>
      </c>
    </row>
    <row r="576" spans="1:18" x14ac:dyDescent="0.3">
      <c r="A576">
        <v>0.42220352890406987</v>
      </c>
      <c r="B576" t="s">
        <v>512</v>
      </c>
      <c r="C576" t="s">
        <v>527</v>
      </c>
      <c r="D576" t="s">
        <v>4984</v>
      </c>
      <c r="E576" t="s">
        <v>104</v>
      </c>
      <c r="F576" t="s">
        <v>528</v>
      </c>
      <c r="G576">
        <v>275223</v>
      </c>
      <c r="H576">
        <v>309312</v>
      </c>
      <c r="I576">
        <v>301656</v>
      </c>
      <c r="J576">
        <v>358373</v>
      </c>
      <c r="K576">
        <v>343132</v>
      </c>
      <c r="L576">
        <v>305419</v>
      </c>
      <c r="M576">
        <v>374027</v>
      </c>
      <c r="N576">
        <v>384552</v>
      </c>
      <c r="O576">
        <v>316094</v>
      </c>
      <c r="P576">
        <v>342429</v>
      </c>
      <c r="Q576">
        <v>344282</v>
      </c>
      <c r="R576">
        <v>378162</v>
      </c>
    </row>
    <row r="577" spans="1:18" x14ac:dyDescent="0.3">
      <c r="A577">
        <v>0.38430204289920861</v>
      </c>
      <c r="B577" t="s">
        <v>512</v>
      </c>
      <c r="C577" t="s">
        <v>550</v>
      </c>
      <c r="D577" t="s">
        <v>4985</v>
      </c>
      <c r="E577" t="s">
        <v>104</v>
      </c>
      <c r="F577" t="s">
        <v>551</v>
      </c>
      <c r="G577">
        <v>83644</v>
      </c>
      <c r="H577">
        <v>96095</v>
      </c>
      <c r="I577">
        <v>92827</v>
      </c>
      <c r="J577">
        <v>72456</v>
      </c>
      <c r="K577">
        <v>78562</v>
      </c>
      <c r="L577">
        <v>66988</v>
      </c>
      <c r="M577">
        <v>62905</v>
      </c>
      <c r="N577">
        <v>87670</v>
      </c>
      <c r="O577">
        <v>88641</v>
      </c>
      <c r="P577">
        <v>65703</v>
      </c>
      <c r="Q577">
        <v>75002</v>
      </c>
      <c r="R577">
        <v>61292</v>
      </c>
    </row>
    <row r="578" spans="1:18" x14ac:dyDescent="0.3">
      <c r="A578">
        <v>0.2864110373907876</v>
      </c>
      <c r="B578" t="s">
        <v>512</v>
      </c>
      <c r="C578" t="s">
        <v>556</v>
      </c>
      <c r="D578" t="s">
        <v>556</v>
      </c>
      <c r="E578" t="s">
        <v>104</v>
      </c>
      <c r="F578" t="s">
        <v>77</v>
      </c>
      <c r="G578">
        <v>1644925</v>
      </c>
      <c r="H578">
        <v>2341671</v>
      </c>
      <c r="I578">
        <v>1495339</v>
      </c>
      <c r="J578">
        <v>2245695</v>
      </c>
      <c r="K578">
        <v>2408388</v>
      </c>
      <c r="L578">
        <v>2470421</v>
      </c>
      <c r="M578">
        <v>1698189</v>
      </c>
      <c r="N578">
        <v>1625712</v>
      </c>
      <c r="O578">
        <v>1769548</v>
      </c>
      <c r="P578">
        <v>3228066</v>
      </c>
      <c r="Q578">
        <v>3488643</v>
      </c>
      <c r="R578">
        <v>3721999</v>
      </c>
    </row>
    <row r="579" spans="1:18" x14ac:dyDescent="0.3">
      <c r="A579">
        <v>0.21914397012633333</v>
      </c>
      <c r="B579" t="s">
        <v>512</v>
      </c>
      <c r="C579" t="s">
        <v>511</v>
      </c>
      <c r="D579" t="s">
        <v>4986</v>
      </c>
      <c r="E579" t="s">
        <v>104</v>
      </c>
      <c r="F579" t="s">
        <v>513</v>
      </c>
      <c r="G579">
        <v>315915</v>
      </c>
      <c r="H579">
        <v>367670</v>
      </c>
      <c r="I579">
        <v>277300</v>
      </c>
      <c r="J579">
        <v>327799</v>
      </c>
      <c r="K579">
        <v>418041</v>
      </c>
      <c r="L579">
        <v>308199</v>
      </c>
      <c r="M579">
        <v>278928</v>
      </c>
      <c r="N579">
        <v>401377</v>
      </c>
      <c r="O579">
        <v>442313</v>
      </c>
      <c r="P579">
        <v>271145</v>
      </c>
      <c r="Q579">
        <v>287058</v>
      </c>
      <c r="R579">
        <v>310576</v>
      </c>
    </row>
    <row r="580" spans="1:18" x14ac:dyDescent="0.3">
      <c r="A580">
        <v>0.19339940722773816</v>
      </c>
      <c r="B580" t="s">
        <v>512</v>
      </c>
      <c r="C580" t="s">
        <v>545</v>
      </c>
      <c r="D580" t="s">
        <v>4987</v>
      </c>
      <c r="E580" t="s">
        <v>104</v>
      </c>
      <c r="F580" t="s">
        <v>546</v>
      </c>
      <c r="G580">
        <v>203592</v>
      </c>
      <c r="H580">
        <v>190918</v>
      </c>
      <c r="I580">
        <v>154740</v>
      </c>
      <c r="J580">
        <v>187280</v>
      </c>
      <c r="K580">
        <v>119802</v>
      </c>
      <c r="L580">
        <v>168915</v>
      </c>
      <c r="M580">
        <v>139069</v>
      </c>
      <c r="N580">
        <v>93849</v>
      </c>
      <c r="O580">
        <v>120854</v>
      </c>
      <c r="P580">
        <v>92230</v>
      </c>
      <c r="Q580">
        <v>135278</v>
      </c>
      <c r="R580">
        <v>117264</v>
      </c>
    </row>
    <row r="581" spans="1:18" x14ac:dyDescent="0.3">
      <c r="A581">
        <v>0.19215102154062533</v>
      </c>
      <c r="B581" t="s">
        <v>512</v>
      </c>
      <c r="C581" t="s">
        <v>550</v>
      </c>
      <c r="D581" t="s">
        <v>4985</v>
      </c>
      <c r="E581" t="s">
        <v>104</v>
      </c>
      <c r="F581" t="s">
        <v>551</v>
      </c>
      <c r="G581">
        <v>16344</v>
      </c>
      <c r="H581">
        <v>28917</v>
      </c>
      <c r="I581">
        <v>36579</v>
      </c>
      <c r="J581">
        <v>24300</v>
      </c>
      <c r="K581">
        <v>27144</v>
      </c>
      <c r="L581">
        <v>10206</v>
      </c>
      <c r="M581">
        <v>14672</v>
      </c>
      <c r="N581">
        <v>26752</v>
      </c>
      <c r="O581">
        <v>34437</v>
      </c>
      <c r="P581">
        <v>7961</v>
      </c>
      <c r="Q581">
        <v>11589</v>
      </c>
      <c r="R581">
        <v>3186</v>
      </c>
    </row>
    <row r="582" spans="1:18" x14ac:dyDescent="0.3">
      <c r="A582">
        <v>0.19094069165415684</v>
      </c>
      <c r="B582" t="s">
        <v>512</v>
      </c>
      <c r="C582" t="s">
        <v>556</v>
      </c>
      <c r="D582" t="s">
        <v>556</v>
      </c>
      <c r="E582" t="s">
        <v>104</v>
      </c>
      <c r="F582" t="s">
        <v>77</v>
      </c>
      <c r="G582">
        <v>3453875</v>
      </c>
      <c r="H582">
        <v>5529951</v>
      </c>
      <c r="I582">
        <v>4135565</v>
      </c>
      <c r="J582">
        <v>3686834</v>
      </c>
      <c r="K582">
        <v>3834061</v>
      </c>
      <c r="L582">
        <v>3875623</v>
      </c>
      <c r="M582">
        <v>3141264</v>
      </c>
      <c r="N582">
        <v>3183717</v>
      </c>
      <c r="O582">
        <v>3246788</v>
      </c>
      <c r="P582">
        <v>4592911</v>
      </c>
      <c r="Q582">
        <v>5029227</v>
      </c>
      <c r="R582">
        <v>5082460</v>
      </c>
    </row>
    <row r="583" spans="1:18" x14ac:dyDescent="0.3">
      <c r="A583">
        <v>0.18389671049610215</v>
      </c>
      <c r="B583" t="s">
        <v>512</v>
      </c>
      <c r="C583" t="s">
        <v>568</v>
      </c>
      <c r="D583" t="s">
        <v>4988</v>
      </c>
      <c r="E583" t="s">
        <v>104</v>
      </c>
      <c r="F583" t="s">
        <v>569</v>
      </c>
      <c r="G583">
        <v>272662</v>
      </c>
      <c r="H583">
        <v>336639</v>
      </c>
      <c r="I583">
        <v>346719</v>
      </c>
      <c r="J583">
        <v>146469</v>
      </c>
      <c r="K583">
        <v>179528</v>
      </c>
      <c r="L583">
        <v>162164</v>
      </c>
      <c r="M583">
        <v>165449</v>
      </c>
      <c r="N583">
        <v>238179</v>
      </c>
      <c r="O583">
        <v>149452</v>
      </c>
      <c r="P583">
        <v>95060</v>
      </c>
      <c r="Q583">
        <v>111516</v>
      </c>
      <c r="R583">
        <v>104306</v>
      </c>
    </row>
    <row r="584" spans="1:18" x14ac:dyDescent="0.3">
      <c r="A584">
        <v>0.18278789937722584</v>
      </c>
      <c r="B584" t="s">
        <v>512</v>
      </c>
      <c r="C584" t="s">
        <v>573</v>
      </c>
      <c r="D584" t="s">
        <v>573</v>
      </c>
      <c r="E584" t="s">
        <v>104</v>
      </c>
      <c r="F584" t="s">
        <v>79</v>
      </c>
      <c r="G584">
        <v>5554975</v>
      </c>
      <c r="H584">
        <v>7949385</v>
      </c>
      <c r="I584">
        <v>5626426</v>
      </c>
      <c r="J584">
        <v>7013561</v>
      </c>
      <c r="K584">
        <v>7052434</v>
      </c>
      <c r="L584">
        <v>7711316</v>
      </c>
      <c r="M584">
        <v>5463167</v>
      </c>
      <c r="N584">
        <v>5281562</v>
      </c>
      <c r="O584">
        <v>5778802</v>
      </c>
      <c r="P584">
        <v>9375539</v>
      </c>
      <c r="Q584">
        <v>10123201</v>
      </c>
      <c r="R584">
        <v>10854310</v>
      </c>
    </row>
    <row r="585" spans="1:18" x14ac:dyDescent="0.3">
      <c r="A585">
        <v>0.10336012940531118</v>
      </c>
      <c r="B585" t="s">
        <v>512</v>
      </c>
      <c r="C585" t="s">
        <v>996</v>
      </c>
      <c r="D585" t="s">
        <v>4989</v>
      </c>
      <c r="E585" t="s">
        <v>104</v>
      </c>
      <c r="F585" t="s">
        <v>997</v>
      </c>
      <c r="G585">
        <v>1884710</v>
      </c>
      <c r="H585">
        <v>2113160</v>
      </c>
      <c r="I585">
        <v>2036686</v>
      </c>
      <c r="J585">
        <v>1711767</v>
      </c>
      <c r="K585">
        <v>1927216</v>
      </c>
      <c r="L585">
        <v>1835494</v>
      </c>
      <c r="M585">
        <v>1675617</v>
      </c>
      <c r="N585">
        <v>1801937</v>
      </c>
      <c r="O585">
        <v>1551724</v>
      </c>
      <c r="P585">
        <v>1433347</v>
      </c>
      <c r="Q585">
        <v>1614760</v>
      </c>
      <c r="R585">
        <v>1617015</v>
      </c>
    </row>
    <row r="586" spans="1:18" x14ac:dyDescent="0.3">
      <c r="A586">
        <v>0.10267228574210741</v>
      </c>
      <c r="B586" t="s">
        <v>512</v>
      </c>
      <c r="C586" t="s">
        <v>533</v>
      </c>
      <c r="D586" t="s">
        <v>4982</v>
      </c>
      <c r="E586" t="s">
        <v>104</v>
      </c>
      <c r="F586" t="s">
        <v>534</v>
      </c>
      <c r="G586">
        <v>271429</v>
      </c>
      <c r="H586">
        <v>431403</v>
      </c>
      <c r="I586">
        <v>181792</v>
      </c>
      <c r="J586">
        <v>169677</v>
      </c>
      <c r="K586">
        <v>305931</v>
      </c>
      <c r="L586">
        <v>265783</v>
      </c>
      <c r="M586">
        <v>485004</v>
      </c>
      <c r="N586">
        <v>681898</v>
      </c>
      <c r="O586">
        <v>462987</v>
      </c>
      <c r="P586">
        <v>483983</v>
      </c>
      <c r="Q586">
        <v>363357</v>
      </c>
      <c r="R586">
        <v>286157</v>
      </c>
    </row>
    <row r="587" spans="1:18" x14ac:dyDescent="0.3">
      <c r="A587">
        <v>0</v>
      </c>
      <c r="B587" t="s">
        <v>512</v>
      </c>
      <c r="C587" t="s">
        <v>563</v>
      </c>
      <c r="D587" t="s">
        <v>4990</v>
      </c>
      <c r="E587" t="s">
        <v>104</v>
      </c>
      <c r="F587" t="s">
        <v>564</v>
      </c>
      <c r="G587">
        <v>84510</v>
      </c>
      <c r="H587">
        <v>132458</v>
      </c>
      <c r="I587">
        <v>153135</v>
      </c>
      <c r="J587">
        <v>50189</v>
      </c>
      <c r="K587">
        <v>69577</v>
      </c>
      <c r="L587">
        <v>57018</v>
      </c>
      <c r="M587">
        <v>68766</v>
      </c>
      <c r="N587">
        <v>98554</v>
      </c>
      <c r="O587">
        <v>55617</v>
      </c>
      <c r="P587">
        <v>17877</v>
      </c>
      <c r="Q587">
        <v>20783</v>
      </c>
      <c r="R587">
        <v>43723</v>
      </c>
    </row>
    <row r="588" spans="1:18" x14ac:dyDescent="0.3">
      <c r="A588">
        <v>1.6548570054082801</v>
      </c>
      <c r="B588" t="s">
        <v>512</v>
      </c>
      <c r="C588" t="s">
        <v>717</v>
      </c>
      <c r="D588" t="s">
        <v>4991</v>
      </c>
      <c r="E588" t="s">
        <v>125</v>
      </c>
      <c r="F588" t="s">
        <v>718</v>
      </c>
      <c r="G588">
        <v>7875</v>
      </c>
      <c r="H588">
        <v>43376</v>
      </c>
      <c r="I588">
        <v>43862</v>
      </c>
      <c r="J588">
        <v>16082</v>
      </c>
      <c r="K588">
        <v>51210</v>
      </c>
      <c r="L588">
        <v>11656</v>
      </c>
      <c r="M588">
        <v>5362</v>
      </c>
      <c r="N588">
        <v>48211</v>
      </c>
      <c r="O588">
        <v>30496</v>
      </c>
      <c r="P588">
        <v>5733</v>
      </c>
      <c r="Q588">
        <v>23855</v>
      </c>
      <c r="R588">
        <v>43525</v>
      </c>
    </row>
    <row r="589" spans="1:18" x14ac:dyDescent="0.3">
      <c r="A589">
        <v>1.4595868236524594</v>
      </c>
      <c r="B589" t="s">
        <v>512</v>
      </c>
      <c r="C589" t="s">
        <v>1247</v>
      </c>
      <c r="D589" t="s">
        <v>4992</v>
      </c>
      <c r="E589" t="s">
        <v>125</v>
      </c>
      <c r="F589" t="s">
        <v>1248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287787</v>
      </c>
      <c r="N589">
        <v>241647</v>
      </c>
      <c r="O589">
        <v>321830</v>
      </c>
      <c r="P589">
        <v>237546</v>
      </c>
      <c r="Q589">
        <v>271742</v>
      </c>
      <c r="R589">
        <v>316450</v>
      </c>
    </row>
    <row r="590" spans="1:18" x14ac:dyDescent="0.3">
      <c r="A590">
        <v>1.3760038596562467</v>
      </c>
      <c r="B590" t="s">
        <v>512</v>
      </c>
      <c r="C590" t="s">
        <v>693</v>
      </c>
      <c r="D590" t="s">
        <v>4993</v>
      </c>
      <c r="E590" t="s">
        <v>125</v>
      </c>
      <c r="F590" t="s">
        <v>694</v>
      </c>
      <c r="G590">
        <v>0</v>
      </c>
      <c r="H590">
        <v>21844</v>
      </c>
      <c r="I590">
        <v>34495</v>
      </c>
      <c r="J590">
        <v>4128</v>
      </c>
      <c r="K590">
        <v>0</v>
      </c>
      <c r="L590">
        <v>0</v>
      </c>
      <c r="M590">
        <v>46505</v>
      </c>
      <c r="N590">
        <v>57225</v>
      </c>
      <c r="O590">
        <v>21842</v>
      </c>
      <c r="P590">
        <v>9843</v>
      </c>
      <c r="Q590">
        <v>10742</v>
      </c>
      <c r="R590">
        <v>18224</v>
      </c>
    </row>
    <row r="591" spans="1:18" x14ac:dyDescent="0.3">
      <c r="A591">
        <v>1.1856779110151248</v>
      </c>
      <c r="B591" t="s">
        <v>512</v>
      </c>
      <c r="C591" t="s">
        <v>645</v>
      </c>
      <c r="D591" t="s">
        <v>4994</v>
      </c>
      <c r="E591" t="s">
        <v>125</v>
      </c>
      <c r="F591" t="s">
        <v>646</v>
      </c>
      <c r="G591">
        <v>6258</v>
      </c>
      <c r="H591">
        <v>11319</v>
      </c>
      <c r="I591">
        <v>28652</v>
      </c>
      <c r="J591">
        <v>13069</v>
      </c>
      <c r="K591">
        <v>8001</v>
      </c>
      <c r="L591">
        <v>13076</v>
      </c>
      <c r="M591">
        <v>218928</v>
      </c>
      <c r="N591">
        <v>191269</v>
      </c>
      <c r="O591">
        <v>232825</v>
      </c>
      <c r="P591">
        <v>146175</v>
      </c>
      <c r="Q591">
        <v>128570</v>
      </c>
      <c r="R591">
        <v>184288</v>
      </c>
    </row>
    <row r="592" spans="1:18" x14ac:dyDescent="0.3">
      <c r="A592">
        <v>1.1463726191798842</v>
      </c>
      <c r="B592" t="s">
        <v>512</v>
      </c>
      <c r="C592" t="s">
        <v>635</v>
      </c>
      <c r="D592" t="s">
        <v>635</v>
      </c>
      <c r="E592" t="s">
        <v>125</v>
      </c>
      <c r="F592" t="s">
        <v>636</v>
      </c>
      <c r="G592">
        <v>2189802</v>
      </c>
      <c r="H592">
        <v>3170612</v>
      </c>
      <c r="I592">
        <v>3461256</v>
      </c>
      <c r="J592">
        <v>1836584</v>
      </c>
      <c r="K592">
        <v>2226200</v>
      </c>
      <c r="L592">
        <v>1991401</v>
      </c>
      <c r="M592">
        <v>3632599</v>
      </c>
      <c r="N592">
        <v>4197711</v>
      </c>
      <c r="O592">
        <v>3557395</v>
      </c>
      <c r="P592">
        <v>3919062</v>
      </c>
      <c r="Q592">
        <v>4182582</v>
      </c>
      <c r="R592">
        <v>4089813</v>
      </c>
    </row>
    <row r="593" spans="1:18" x14ac:dyDescent="0.3">
      <c r="A593">
        <v>1.0957307044786573</v>
      </c>
      <c r="B593" t="s">
        <v>512</v>
      </c>
      <c r="C593" t="s">
        <v>1166</v>
      </c>
      <c r="D593" t="s">
        <v>446</v>
      </c>
      <c r="E593" t="s">
        <v>125</v>
      </c>
      <c r="F593" t="s">
        <v>166</v>
      </c>
      <c r="G593">
        <v>3549359</v>
      </c>
      <c r="H593">
        <v>4057499</v>
      </c>
      <c r="I593">
        <v>3989271</v>
      </c>
      <c r="J593">
        <v>5396007</v>
      </c>
      <c r="K593">
        <v>5355684</v>
      </c>
      <c r="L593">
        <v>5289451</v>
      </c>
      <c r="M593">
        <v>9979815</v>
      </c>
      <c r="N593">
        <v>9952737</v>
      </c>
      <c r="O593">
        <v>10151259</v>
      </c>
      <c r="P593">
        <v>13708070</v>
      </c>
      <c r="Q593">
        <v>14223048</v>
      </c>
      <c r="R593">
        <v>13644388</v>
      </c>
    </row>
    <row r="594" spans="1:18" x14ac:dyDescent="0.3">
      <c r="A594">
        <v>1.0871656134192362</v>
      </c>
      <c r="B594" t="s">
        <v>512</v>
      </c>
      <c r="C594" t="s">
        <v>1275</v>
      </c>
      <c r="D594" t="s">
        <v>4995</v>
      </c>
      <c r="E594" t="s">
        <v>125</v>
      </c>
      <c r="F594" t="s">
        <v>179</v>
      </c>
      <c r="G594">
        <v>21254983</v>
      </c>
      <c r="H594">
        <v>26114307</v>
      </c>
      <c r="I594">
        <v>29738851</v>
      </c>
      <c r="J594">
        <v>19806640</v>
      </c>
      <c r="K594">
        <v>20945414</v>
      </c>
      <c r="L594">
        <v>20908933</v>
      </c>
      <c r="M594">
        <v>38945599</v>
      </c>
      <c r="N594">
        <v>43093226</v>
      </c>
      <c r="O594">
        <v>36117523</v>
      </c>
      <c r="P594">
        <v>31746293</v>
      </c>
      <c r="Q594">
        <v>33855357</v>
      </c>
      <c r="R594">
        <v>34256877</v>
      </c>
    </row>
    <row r="595" spans="1:18" x14ac:dyDescent="0.3">
      <c r="A595">
        <v>1.08275713543568</v>
      </c>
      <c r="B595" t="s">
        <v>512</v>
      </c>
      <c r="C595" t="s">
        <v>693</v>
      </c>
      <c r="D595" t="s">
        <v>4993</v>
      </c>
      <c r="E595" t="s">
        <v>125</v>
      </c>
      <c r="F595" t="s">
        <v>694</v>
      </c>
      <c r="G595">
        <v>185172</v>
      </c>
      <c r="H595">
        <v>204666</v>
      </c>
      <c r="I595">
        <v>274580</v>
      </c>
      <c r="J595">
        <v>121705</v>
      </c>
      <c r="K595">
        <v>57532</v>
      </c>
      <c r="L595">
        <v>114692</v>
      </c>
      <c r="M595">
        <v>27551</v>
      </c>
      <c r="N595">
        <v>46433</v>
      </c>
      <c r="O595">
        <v>28381</v>
      </c>
      <c r="P595">
        <v>3193</v>
      </c>
      <c r="Q595">
        <v>12939</v>
      </c>
      <c r="R595">
        <v>11572</v>
      </c>
    </row>
    <row r="596" spans="1:18" x14ac:dyDescent="0.3">
      <c r="A596">
        <v>1.0113624159898009</v>
      </c>
      <c r="B596" t="s">
        <v>512</v>
      </c>
      <c r="C596" t="s">
        <v>650</v>
      </c>
      <c r="D596" t="s">
        <v>650</v>
      </c>
      <c r="E596" t="s">
        <v>125</v>
      </c>
      <c r="F596" t="s">
        <v>651</v>
      </c>
      <c r="G596">
        <v>2598789</v>
      </c>
      <c r="H596">
        <v>3662367</v>
      </c>
      <c r="I596">
        <v>4286935</v>
      </c>
      <c r="J596">
        <v>1983578</v>
      </c>
      <c r="K596">
        <v>2415135</v>
      </c>
      <c r="L596">
        <v>2047175</v>
      </c>
      <c r="M596">
        <v>3616838</v>
      </c>
      <c r="N596">
        <v>4511731</v>
      </c>
      <c r="O596">
        <v>3659566</v>
      </c>
      <c r="P596">
        <v>3377101</v>
      </c>
      <c r="Q596">
        <v>3640250</v>
      </c>
      <c r="R596">
        <v>3946749</v>
      </c>
    </row>
    <row r="597" spans="1:18" x14ac:dyDescent="0.3">
      <c r="A597">
        <v>1.0016375610619752</v>
      </c>
      <c r="B597" t="s">
        <v>512</v>
      </c>
      <c r="C597" t="s">
        <v>664</v>
      </c>
      <c r="D597" t="s">
        <v>664</v>
      </c>
      <c r="E597" t="s">
        <v>125</v>
      </c>
      <c r="F597" t="s">
        <v>665</v>
      </c>
      <c r="G597">
        <v>1982198</v>
      </c>
      <c r="H597">
        <v>3066163</v>
      </c>
      <c r="I597">
        <v>2975422</v>
      </c>
      <c r="J597">
        <v>1594868</v>
      </c>
      <c r="K597">
        <v>1958774</v>
      </c>
      <c r="L597">
        <v>1705566</v>
      </c>
      <c r="M597">
        <v>3425236</v>
      </c>
      <c r="N597">
        <v>3998735</v>
      </c>
      <c r="O597">
        <v>3026743</v>
      </c>
      <c r="P597">
        <v>2597254</v>
      </c>
      <c r="Q597">
        <v>2928784</v>
      </c>
      <c r="R597">
        <v>2918983</v>
      </c>
    </row>
    <row r="598" spans="1:18" x14ac:dyDescent="0.3">
      <c r="A598">
        <v>0.99760556682797585</v>
      </c>
      <c r="B598" t="s">
        <v>512</v>
      </c>
      <c r="C598" t="s">
        <v>1169</v>
      </c>
      <c r="D598" t="s">
        <v>446</v>
      </c>
      <c r="E598" t="s">
        <v>125</v>
      </c>
      <c r="F598" t="s">
        <v>166</v>
      </c>
      <c r="G598">
        <v>8459986</v>
      </c>
      <c r="H598">
        <v>10279007</v>
      </c>
      <c r="I598">
        <v>10710528</v>
      </c>
      <c r="J598">
        <v>9032773</v>
      </c>
      <c r="K598">
        <v>10079269</v>
      </c>
      <c r="L598">
        <v>9598351</v>
      </c>
      <c r="M598">
        <v>19421506</v>
      </c>
      <c r="N598">
        <v>21369617</v>
      </c>
      <c r="O598">
        <v>17998694</v>
      </c>
      <c r="P598">
        <v>19641871</v>
      </c>
      <c r="Q598">
        <v>21598725</v>
      </c>
      <c r="R598">
        <v>19806468</v>
      </c>
    </row>
    <row r="599" spans="1:18" x14ac:dyDescent="0.3">
      <c r="A599">
        <v>0.99760556682797585</v>
      </c>
      <c r="B599" t="s">
        <v>512</v>
      </c>
      <c r="C599" t="s">
        <v>1169</v>
      </c>
      <c r="D599" t="s">
        <v>446</v>
      </c>
      <c r="E599" t="s">
        <v>125</v>
      </c>
      <c r="F599" t="s">
        <v>166</v>
      </c>
      <c r="G599">
        <v>784023</v>
      </c>
      <c r="H599">
        <v>1046002</v>
      </c>
      <c r="I599">
        <v>1158382</v>
      </c>
      <c r="J599">
        <v>808512</v>
      </c>
      <c r="K599">
        <v>934481</v>
      </c>
      <c r="L599">
        <v>829846</v>
      </c>
      <c r="M599">
        <v>1870888</v>
      </c>
      <c r="N599">
        <v>1859934</v>
      </c>
      <c r="O599">
        <v>1487362</v>
      </c>
      <c r="P599">
        <v>1463648</v>
      </c>
      <c r="Q599">
        <v>1704988</v>
      </c>
      <c r="R599">
        <v>1621847</v>
      </c>
    </row>
    <row r="600" spans="1:18" x14ac:dyDescent="0.3">
      <c r="A600">
        <v>0.93912224346798623</v>
      </c>
      <c r="B600" t="s">
        <v>512</v>
      </c>
      <c r="C600" t="s">
        <v>650</v>
      </c>
      <c r="D600" t="s">
        <v>650</v>
      </c>
      <c r="E600" t="s">
        <v>125</v>
      </c>
      <c r="F600" t="s">
        <v>651</v>
      </c>
      <c r="G600">
        <v>17536121</v>
      </c>
      <c r="H600">
        <v>26491328</v>
      </c>
      <c r="I600">
        <v>27078329</v>
      </c>
      <c r="J600">
        <v>14164111</v>
      </c>
      <c r="K600">
        <v>17677741</v>
      </c>
      <c r="L600">
        <v>15018073</v>
      </c>
      <c r="M600">
        <v>30220894</v>
      </c>
      <c r="N600">
        <v>34340833</v>
      </c>
      <c r="O600">
        <v>28672245</v>
      </c>
      <c r="P600">
        <v>27999882</v>
      </c>
      <c r="Q600">
        <v>30815788</v>
      </c>
      <c r="R600">
        <v>31234979</v>
      </c>
    </row>
    <row r="601" spans="1:18" x14ac:dyDescent="0.3">
      <c r="A601">
        <v>0.93630742628678343</v>
      </c>
      <c r="B601" t="s">
        <v>512</v>
      </c>
      <c r="C601" t="s">
        <v>1483</v>
      </c>
      <c r="D601" t="s">
        <v>4996</v>
      </c>
      <c r="E601" t="s">
        <v>125</v>
      </c>
      <c r="F601" t="s">
        <v>1484</v>
      </c>
      <c r="G601">
        <v>353843</v>
      </c>
      <c r="H601">
        <v>572443</v>
      </c>
      <c r="I601">
        <v>801151</v>
      </c>
      <c r="J601">
        <v>159180</v>
      </c>
      <c r="K601">
        <v>315495</v>
      </c>
      <c r="L601">
        <v>269957</v>
      </c>
      <c r="M601">
        <v>494764</v>
      </c>
      <c r="N601">
        <v>834638</v>
      </c>
      <c r="O601">
        <v>463068</v>
      </c>
      <c r="P601">
        <v>502541</v>
      </c>
      <c r="Q601">
        <v>511488</v>
      </c>
      <c r="R601">
        <v>567783</v>
      </c>
    </row>
    <row r="602" spans="1:18" x14ac:dyDescent="0.3">
      <c r="A602">
        <v>0.87932512847679645</v>
      </c>
      <c r="B602" t="s">
        <v>512</v>
      </c>
      <c r="C602" t="s">
        <v>1275</v>
      </c>
      <c r="D602" t="s">
        <v>4995</v>
      </c>
      <c r="E602" t="s">
        <v>125</v>
      </c>
      <c r="F602" t="s">
        <v>179</v>
      </c>
      <c r="G602">
        <v>72255542</v>
      </c>
      <c r="H602">
        <v>86577716</v>
      </c>
      <c r="I602">
        <v>87310511</v>
      </c>
      <c r="J602">
        <v>85285379</v>
      </c>
      <c r="K602">
        <v>93939320</v>
      </c>
      <c r="L602">
        <v>89570276</v>
      </c>
      <c r="M602">
        <v>176102159</v>
      </c>
      <c r="N602">
        <v>185585289</v>
      </c>
      <c r="O602">
        <v>160114048</v>
      </c>
      <c r="P602">
        <v>187090038</v>
      </c>
      <c r="Q602">
        <v>205125333</v>
      </c>
      <c r="R602">
        <v>193983377</v>
      </c>
    </row>
    <row r="603" spans="1:18" x14ac:dyDescent="0.3">
      <c r="A603">
        <v>0.86005307117856378</v>
      </c>
      <c r="B603" t="s">
        <v>512</v>
      </c>
      <c r="C603" t="s">
        <v>1380</v>
      </c>
      <c r="D603" t="s">
        <v>448</v>
      </c>
      <c r="E603" t="s">
        <v>125</v>
      </c>
      <c r="F603" t="s">
        <v>195</v>
      </c>
      <c r="G603">
        <v>21833075</v>
      </c>
      <c r="H603">
        <v>22117210</v>
      </c>
      <c r="I603">
        <v>21798930</v>
      </c>
      <c r="J603">
        <v>28494861</v>
      </c>
      <c r="K603">
        <v>27841526</v>
      </c>
      <c r="L603">
        <v>29013481</v>
      </c>
      <c r="M603">
        <v>50974261</v>
      </c>
      <c r="N603">
        <v>48522541</v>
      </c>
      <c r="O603">
        <v>48051122</v>
      </c>
      <c r="P603">
        <v>55136938</v>
      </c>
      <c r="Q603">
        <v>62578262</v>
      </c>
      <c r="R603">
        <v>56795478</v>
      </c>
    </row>
    <row r="604" spans="1:18" x14ac:dyDescent="0.3">
      <c r="A604">
        <v>0.79199249016666129</v>
      </c>
      <c r="B604" t="s">
        <v>512</v>
      </c>
      <c r="C604" t="s">
        <v>664</v>
      </c>
      <c r="D604" t="s">
        <v>664</v>
      </c>
      <c r="E604" t="s">
        <v>125</v>
      </c>
      <c r="F604" t="s">
        <v>665</v>
      </c>
      <c r="G604">
        <v>22894344</v>
      </c>
      <c r="H604">
        <v>34530136</v>
      </c>
      <c r="I604">
        <v>36393380</v>
      </c>
      <c r="J604">
        <v>14360680</v>
      </c>
      <c r="K604">
        <v>18182438</v>
      </c>
      <c r="L604">
        <v>15116015</v>
      </c>
      <c r="M604">
        <v>31399262</v>
      </c>
      <c r="N604">
        <v>38890386</v>
      </c>
      <c r="O604">
        <v>29691870</v>
      </c>
      <c r="P604">
        <v>23108083</v>
      </c>
      <c r="Q604">
        <v>27005098</v>
      </c>
      <c r="R604">
        <v>26364239</v>
      </c>
    </row>
    <row r="605" spans="1:18" x14ac:dyDescent="0.3">
      <c r="A605">
        <v>0.76622909983221477</v>
      </c>
      <c r="B605" t="s">
        <v>512</v>
      </c>
      <c r="C605" t="s">
        <v>1380</v>
      </c>
      <c r="D605" t="s">
        <v>448</v>
      </c>
      <c r="E605" t="s">
        <v>125</v>
      </c>
      <c r="F605" t="s">
        <v>195</v>
      </c>
      <c r="G605">
        <v>514404057</v>
      </c>
      <c r="H605">
        <v>602833748</v>
      </c>
      <c r="I605">
        <v>627934066</v>
      </c>
      <c r="J605">
        <v>554290442</v>
      </c>
      <c r="K605">
        <v>578333314</v>
      </c>
      <c r="L605">
        <v>578005411</v>
      </c>
      <c r="M605">
        <v>1163607464</v>
      </c>
      <c r="N605">
        <v>1219398118</v>
      </c>
      <c r="O605">
        <v>1112608455</v>
      </c>
      <c r="P605">
        <v>1131102178</v>
      </c>
      <c r="Q605">
        <v>1262364927</v>
      </c>
      <c r="R605">
        <v>1180742908</v>
      </c>
    </row>
    <row r="606" spans="1:18" x14ac:dyDescent="0.3">
      <c r="A606">
        <v>0.71972739145238485</v>
      </c>
      <c r="B606" t="s">
        <v>512</v>
      </c>
      <c r="C606" t="s">
        <v>1085</v>
      </c>
      <c r="D606" t="s">
        <v>1085</v>
      </c>
      <c r="E606" t="s">
        <v>125</v>
      </c>
      <c r="F606" t="s">
        <v>155</v>
      </c>
      <c r="G606">
        <v>544378</v>
      </c>
      <c r="H606">
        <v>611604</v>
      </c>
      <c r="I606">
        <v>645017</v>
      </c>
      <c r="J606">
        <v>560236</v>
      </c>
      <c r="K606">
        <v>532450</v>
      </c>
      <c r="L606">
        <v>638030</v>
      </c>
      <c r="M606">
        <v>1111638</v>
      </c>
      <c r="N606">
        <v>1244574</v>
      </c>
      <c r="O606">
        <v>1047466</v>
      </c>
      <c r="P606">
        <v>1349978</v>
      </c>
      <c r="Q606">
        <v>1427314</v>
      </c>
      <c r="R606">
        <v>1277842</v>
      </c>
    </row>
    <row r="607" spans="1:18" x14ac:dyDescent="0.3">
      <c r="A607">
        <v>0.56294382843364554</v>
      </c>
      <c r="B607" t="s">
        <v>512</v>
      </c>
      <c r="C607" t="s">
        <v>1380</v>
      </c>
      <c r="D607" t="s">
        <v>448</v>
      </c>
      <c r="E607" t="s">
        <v>125</v>
      </c>
      <c r="F607" t="s">
        <v>195</v>
      </c>
      <c r="G607">
        <v>93248393</v>
      </c>
      <c r="H607">
        <v>113434681</v>
      </c>
      <c r="I607">
        <v>123434677</v>
      </c>
      <c r="J607">
        <v>92327767</v>
      </c>
      <c r="K607">
        <v>105783389</v>
      </c>
      <c r="L607">
        <v>93885476</v>
      </c>
      <c r="M607">
        <v>189132512</v>
      </c>
      <c r="N607">
        <v>216731077</v>
      </c>
      <c r="O607">
        <v>172344440</v>
      </c>
      <c r="P607">
        <v>167178579</v>
      </c>
      <c r="Q607">
        <v>186283140</v>
      </c>
      <c r="R607">
        <v>179862676</v>
      </c>
    </row>
    <row r="608" spans="1:18" x14ac:dyDescent="0.3">
      <c r="A608">
        <v>0.28463282236907522</v>
      </c>
      <c r="B608" t="s">
        <v>512</v>
      </c>
      <c r="C608" t="s">
        <v>1629</v>
      </c>
      <c r="D608" t="s">
        <v>4997</v>
      </c>
      <c r="E608" t="s">
        <v>125</v>
      </c>
      <c r="F608" t="s">
        <v>1630</v>
      </c>
      <c r="G608">
        <v>7058032</v>
      </c>
      <c r="H608">
        <v>8027282</v>
      </c>
      <c r="I608">
        <v>8173190</v>
      </c>
      <c r="J608">
        <v>5958407</v>
      </c>
      <c r="K608">
        <v>6536248</v>
      </c>
      <c r="L608">
        <v>6445662</v>
      </c>
      <c r="M608">
        <v>7611635</v>
      </c>
      <c r="N608">
        <v>8420257</v>
      </c>
      <c r="O608">
        <v>7036582</v>
      </c>
      <c r="P608">
        <v>6541138</v>
      </c>
      <c r="Q608">
        <v>7102293</v>
      </c>
      <c r="R608">
        <v>6716151</v>
      </c>
    </row>
    <row r="609" spans="1:18" x14ac:dyDescent="0.3">
      <c r="A609">
        <v>0.27877946823703165</v>
      </c>
      <c r="B609" t="s">
        <v>512</v>
      </c>
      <c r="C609" t="s">
        <v>1827</v>
      </c>
      <c r="D609" t="s">
        <v>451</v>
      </c>
      <c r="E609" t="s">
        <v>125</v>
      </c>
      <c r="F609" t="s">
        <v>228</v>
      </c>
      <c r="G609">
        <v>5030555</v>
      </c>
      <c r="H609">
        <v>6726069</v>
      </c>
      <c r="I609">
        <v>8326253</v>
      </c>
      <c r="J609">
        <v>2703702</v>
      </c>
      <c r="K609">
        <v>3476534</v>
      </c>
      <c r="L609">
        <v>3131599</v>
      </c>
      <c r="M609">
        <v>2974406</v>
      </c>
      <c r="N609">
        <v>4261061</v>
      </c>
      <c r="O609">
        <v>2648707</v>
      </c>
      <c r="P609">
        <v>2092819</v>
      </c>
      <c r="Q609">
        <v>2301701</v>
      </c>
      <c r="R609">
        <v>2155767</v>
      </c>
    </row>
    <row r="610" spans="1:18" x14ac:dyDescent="0.3">
      <c r="A610">
        <v>0.26965214738205301</v>
      </c>
      <c r="B610" t="s">
        <v>512</v>
      </c>
      <c r="C610" t="s">
        <v>1629</v>
      </c>
      <c r="D610" t="s">
        <v>4997</v>
      </c>
      <c r="E610" t="s">
        <v>125</v>
      </c>
      <c r="F610" t="s">
        <v>1630</v>
      </c>
      <c r="G610">
        <v>12624450</v>
      </c>
      <c r="H610">
        <v>15384558</v>
      </c>
      <c r="I610">
        <v>17183525</v>
      </c>
      <c r="J610">
        <v>10027089</v>
      </c>
      <c r="K610">
        <v>11602079</v>
      </c>
      <c r="L610">
        <v>10917610</v>
      </c>
      <c r="M610">
        <v>11725966</v>
      </c>
      <c r="N610">
        <v>14268140</v>
      </c>
      <c r="O610">
        <v>11373618</v>
      </c>
      <c r="P610">
        <v>9528225</v>
      </c>
      <c r="Q610">
        <v>10161185</v>
      </c>
      <c r="R610">
        <v>10652038</v>
      </c>
    </row>
    <row r="611" spans="1:18" x14ac:dyDescent="0.3">
      <c r="A611">
        <v>0.21759200206257476</v>
      </c>
      <c r="B611" t="s">
        <v>512</v>
      </c>
      <c r="C611" t="s">
        <v>1085</v>
      </c>
      <c r="D611" t="s">
        <v>1085</v>
      </c>
      <c r="E611" t="s">
        <v>125</v>
      </c>
      <c r="F611" t="s">
        <v>155</v>
      </c>
      <c r="G611">
        <v>344169</v>
      </c>
      <c r="H611">
        <v>439201</v>
      </c>
      <c r="I611">
        <v>448562</v>
      </c>
      <c r="J611">
        <v>627468</v>
      </c>
      <c r="K611">
        <v>588441</v>
      </c>
      <c r="L611">
        <v>640275</v>
      </c>
      <c r="M611">
        <v>1160765</v>
      </c>
      <c r="N611">
        <v>1185222</v>
      </c>
      <c r="O611">
        <v>1025137</v>
      </c>
      <c r="P611">
        <v>1442838</v>
      </c>
      <c r="Q611">
        <v>1571154</v>
      </c>
      <c r="R611">
        <v>1504200</v>
      </c>
    </row>
    <row r="612" spans="1:18" x14ac:dyDescent="0.3">
      <c r="A612">
        <v>8.7273308616661618E-2</v>
      </c>
      <c r="B612" t="s">
        <v>512</v>
      </c>
      <c r="C612" t="s">
        <v>1893</v>
      </c>
      <c r="D612" t="s">
        <v>4998</v>
      </c>
      <c r="E612" t="s">
        <v>125</v>
      </c>
      <c r="F612" t="s">
        <v>1894</v>
      </c>
      <c r="G612">
        <v>52126</v>
      </c>
      <c r="H612">
        <v>131668</v>
      </c>
      <c r="I612">
        <v>55035</v>
      </c>
      <c r="J612">
        <v>53213</v>
      </c>
      <c r="K612">
        <v>56136</v>
      </c>
      <c r="L612">
        <v>70765</v>
      </c>
      <c r="M612">
        <v>61006</v>
      </c>
      <c r="N612">
        <v>147052</v>
      </c>
      <c r="O612">
        <v>93137</v>
      </c>
      <c r="P612">
        <v>121146</v>
      </c>
      <c r="Q612">
        <v>123492</v>
      </c>
      <c r="R612">
        <v>103854</v>
      </c>
    </row>
    <row r="613" spans="1:18" x14ac:dyDescent="0.3">
      <c r="A613" s="13">
        <v>6.281631319859307</v>
      </c>
      <c r="B613" s="13" t="s">
        <v>532</v>
      </c>
      <c r="C613" s="13" t="s">
        <v>3009</v>
      </c>
      <c r="D613" t="s">
        <v>4999</v>
      </c>
      <c r="E613" s="13" t="s">
        <v>2318</v>
      </c>
      <c r="F613" s="13" t="s">
        <v>3010</v>
      </c>
      <c r="G613" s="13">
        <v>207621</v>
      </c>
      <c r="H613" s="13">
        <v>276944</v>
      </c>
      <c r="I613" s="13">
        <v>226661</v>
      </c>
      <c r="J613" s="13">
        <v>324511</v>
      </c>
      <c r="K613" s="13">
        <v>96535</v>
      </c>
      <c r="L613" s="13">
        <v>130403</v>
      </c>
      <c r="M613" s="13">
        <v>188777</v>
      </c>
      <c r="N613" s="13">
        <v>175498</v>
      </c>
      <c r="O613" s="13">
        <v>202817</v>
      </c>
      <c r="P613" s="13">
        <v>146933</v>
      </c>
      <c r="Q613" s="13">
        <v>159736</v>
      </c>
      <c r="R613" s="13">
        <v>330546</v>
      </c>
    </row>
    <row r="614" spans="1:18" x14ac:dyDescent="0.3">
      <c r="A614" s="13">
        <v>5.5666974550396393</v>
      </c>
      <c r="B614" s="13" t="s">
        <v>532</v>
      </c>
      <c r="C614" s="13" t="s">
        <v>3020</v>
      </c>
      <c r="D614" t="s">
        <v>5000</v>
      </c>
      <c r="E614" s="13" t="s">
        <v>2318</v>
      </c>
      <c r="F614" s="13" t="s">
        <v>3021</v>
      </c>
      <c r="G614" s="13">
        <v>147669</v>
      </c>
      <c r="H614" s="13">
        <v>67602</v>
      </c>
      <c r="I614" s="13">
        <v>144825</v>
      </c>
      <c r="J614" s="13">
        <v>207637</v>
      </c>
      <c r="K614" s="13">
        <v>251778</v>
      </c>
      <c r="L614" s="13">
        <v>225471</v>
      </c>
      <c r="M614" s="13">
        <v>230614</v>
      </c>
      <c r="N614" s="13">
        <v>84807</v>
      </c>
      <c r="O614" s="13">
        <v>262509</v>
      </c>
      <c r="P614" s="13">
        <v>191199</v>
      </c>
      <c r="Q614" s="13">
        <v>43422</v>
      </c>
      <c r="R614" s="13">
        <v>180355</v>
      </c>
    </row>
    <row r="615" spans="1:18" x14ac:dyDescent="0.3">
      <c r="A615" s="13">
        <v>5.5059642946168301</v>
      </c>
      <c r="B615" s="13" t="s">
        <v>532</v>
      </c>
      <c r="C615" s="13" t="s">
        <v>3009</v>
      </c>
      <c r="D615" t="s">
        <v>4999</v>
      </c>
      <c r="E615" s="13" t="s">
        <v>2318</v>
      </c>
      <c r="F615" s="13" t="s">
        <v>3010</v>
      </c>
      <c r="G615" s="13">
        <v>173777</v>
      </c>
      <c r="H615" s="13">
        <v>127968</v>
      </c>
      <c r="I615" s="13">
        <v>283885</v>
      </c>
      <c r="J615" s="13">
        <v>181515</v>
      </c>
      <c r="K615" s="13">
        <v>176116</v>
      </c>
      <c r="L615" s="13">
        <v>102349</v>
      </c>
      <c r="M615" s="13">
        <v>311610</v>
      </c>
      <c r="N615" s="13">
        <v>287837</v>
      </c>
      <c r="O615" s="13">
        <v>235670</v>
      </c>
      <c r="P615" s="13">
        <v>163370</v>
      </c>
      <c r="Q615" s="13">
        <v>356368</v>
      </c>
      <c r="R615" s="13">
        <v>339066</v>
      </c>
    </row>
    <row r="616" spans="1:18" x14ac:dyDescent="0.3">
      <c r="A616">
        <v>4.9587894329447391</v>
      </c>
      <c r="B616" t="s">
        <v>532</v>
      </c>
      <c r="C616" t="s">
        <v>2919</v>
      </c>
      <c r="D616" t="s">
        <v>5001</v>
      </c>
      <c r="E616" t="s">
        <v>2318</v>
      </c>
      <c r="F616" t="s">
        <v>2920</v>
      </c>
      <c r="G616">
        <v>290134</v>
      </c>
      <c r="H616">
        <v>294563</v>
      </c>
      <c r="I616">
        <v>91483</v>
      </c>
      <c r="J616">
        <v>253584</v>
      </c>
      <c r="K616">
        <v>407289</v>
      </c>
      <c r="L616">
        <v>272428</v>
      </c>
      <c r="M616">
        <v>163536</v>
      </c>
      <c r="N616">
        <v>394599</v>
      </c>
      <c r="O616">
        <v>266333</v>
      </c>
      <c r="P616">
        <v>262331</v>
      </c>
      <c r="Q616">
        <v>288579</v>
      </c>
      <c r="R616">
        <v>113810</v>
      </c>
    </row>
    <row r="617" spans="1:18" x14ac:dyDescent="0.3">
      <c r="A617">
        <v>4.5595102837757189</v>
      </c>
      <c r="B617" t="s">
        <v>532</v>
      </c>
      <c r="C617" t="s">
        <v>2919</v>
      </c>
      <c r="D617" t="s">
        <v>5001</v>
      </c>
      <c r="E617" t="s">
        <v>2318</v>
      </c>
      <c r="F617" t="s">
        <v>2920</v>
      </c>
      <c r="G617">
        <v>1117303</v>
      </c>
      <c r="H617">
        <v>840617</v>
      </c>
      <c r="I617">
        <v>175874</v>
      </c>
      <c r="J617">
        <v>1123363</v>
      </c>
      <c r="K617">
        <v>1674880</v>
      </c>
      <c r="L617">
        <v>728621</v>
      </c>
      <c r="M617">
        <v>812356</v>
      </c>
      <c r="N617">
        <v>1423990</v>
      </c>
      <c r="O617">
        <v>780492</v>
      </c>
      <c r="P617">
        <v>1504438</v>
      </c>
      <c r="Q617">
        <v>1061220</v>
      </c>
      <c r="R617">
        <v>1304306</v>
      </c>
    </row>
    <row r="618" spans="1:18" x14ac:dyDescent="0.3">
      <c r="A618">
        <v>4.4027516235718851</v>
      </c>
      <c r="B618" t="s">
        <v>532</v>
      </c>
      <c r="C618" t="s">
        <v>3020</v>
      </c>
      <c r="D618" t="s">
        <v>5000</v>
      </c>
      <c r="E618" t="s">
        <v>2318</v>
      </c>
      <c r="F618" t="s">
        <v>3021</v>
      </c>
      <c r="G618">
        <v>3570256</v>
      </c>
      <c r="H618">
        <v>3309284</v>
      </c>
      <c r="I618">
        <v>1660893</v>
      </c>
      <c r="J618">
        <v>2093668</v>
      </c>
      <c r="K618">
        <v>3479230</v>
      </c>
      <c r="L618">
        <v>2793911</v>
      </c>
      <c r="M618">
        <v>2014659</v>
      </c>
      <c r="N618">
        <v>2968330</v>
      </c>
      <c r="O618">
        <v>2379807</v>
      </c>
      <c r="P618">
        <v>2279904</v>
      </c>
      <c r="Q618">
        <v>2165565</v>
      </c>
      <c r="R618">
        <v>1283100</v>
      </c>
    </row>
    <row r="619" spans="1:18" x14ac:dyDescent="0.3">
      <c r="A619">
        <v>4.0898115354713127</v>
      </c>
      <c r="B619" t="s">
        <v>532</v>
      </c>
      <c r="C619" t="s">
        <v>2316</v>
      </c>
      <c r="D619" t="s">
        <v>5002</v>
      </c>
      <c r="E619" t="s">
        <v>2318</v>
      </c>
      <c r="F619" t="s">
        <v>2317</v>
      </c>
      <c r="G619">
        <v>183768</v>
      </c>
      <c r="H619">
        <v>227651</v>
      </c>
      <c r="I619">
        <v>248367</v>
      </c>
      <c r="J619">
        <v>347065</v>
      </c>
      <c r="K619">
        <v>281135</v>
      </c>
      <c r="L619">
        <v>249566</v>
      </c>
      <c r="M619">
        <v>337098</v>
      </c>
      <c r="N619">
        <v>301890</v>
      </c>
      <c r="O619">
        <v>292845</v>
      </c>
      <c r="P619">
        <v>415704</v>
      </c>
      <c r="Q619">
        <v>373471</v>
      </c>
      <c r="R619">
        <v>400864</v>
      </c>
    </row>
    <row r="620" spans="1:18" x14ac:dyDescent="0.3">
      <c r="A620">
        <v>4.0060611286541281</v>
      </c>
      <c r="B620" t="s">
        <v>532</v>
      </c>
      <c r="C620" t="s">
        <v>2316</v>
      </c>
      <c r="D620" t="s">
        <v>5002</v>
      </c>
      <c r="E620" t="s">
        <v>2318</v>
      </c>
      <c r="F620" t="s">
        <v>2317</v>
      </c>
      <c r="G620">
        <v>333411</v>
      </c>
      <c r="H620">
        <v>354294</v>
      </c>
      <c r="I620">
        <v>402792</v>
      </c>
      <c r="J620">
        <v>324707</v>
      </c>
      <c r="K620">
        <v>294886</v>
      </c>
      <c r="L620">
        <v>274773</v>
      </c>
      <c r="M620">
        <v>403433</v>
      </c>
      <c r="N620">
        <v>367218</v>
      </c>
      <c r="O620">
        <v>301296</v>
      </c>
      <c r="P620">
        <v>310918</v>
      </c>
      <c r="Q620">
        <v>361762</v>
      </c>
      <c r="R620">
        <v>386094</v>
      </c>
    </row>
    <row r="621" spans="1:18" x14ac:dyDescent="0.3">
      <c r="A621">
        <v>3.8973867617815512</v>
      </c>
      <c r="B621" t="s">
        <v>532</v>
      </c>
      <c r="C621" t="s">
        <v>2363</v>
      </c>
      <c r="D621" t="s">
        <v>5003</v>
      </c>
      <c r="E621" t="s">
        <v>2318</v>
      </c>
      <c r="F621" t="s">
        <v>2364</v>
      </c>
      <c r="G621">
        <v>382284</v>
      </c>
      <c r="H621">
        <v>361415</v>
      </c>
      <c r="I621">
        <v>421514</v>
      </c>
      <c r="J621">
        <v>517530</v>
      </c>
      <c r="K621">
        <v>442094</v>
      </c>
      <c r="L621">
        <v>393113</v>
      </c>
      <c r="M621">
        <v>739560</v>
      </c>
      <c r="N621">
        <v>645209</v>
      </c>
      <c r="O621">
        <v>532429</v>
      </c>
      <c r="P621">
        <v>749030</v>
      </c>
      <c r="Q621">
        <v>769897</v>
      </c>
      <c r="R621">
        <v>795205</v>
      </c>
    </row>
    <row r="622" spans="1:18" x14ac:dyDescent="0.3">
      <c r="A622">
        <v>3.6310049308619554</v>
      </c>
      <c r="B622" t="s">
        <v>532</v>
      </c>
      <c r="C622" t="s">
        <v>3020</v>
      </c>
      <c r="D622" t="s">
        <v>5000</v>
      </c>
      <c r="E622" t="s">
        <v>2318</v>
      </c>
      <c r="F622" t="s">
        <v>3021</v>
      </c>
      <c r="G622">
        <v>3286714</v>
      </c>
      <c r="H622">
        <v>2941943</v>
      </c>
      <c r="I622">
        <v>1642405</v>
      </c>
      <c r="J622">
        <v>2341177</v>
      </c>
      <c r="K622">
        <v>3460051</v>
      </c>
      <c r="L622">
        <v>2847679</v>
      </c>
      <c r="M622">
        <v>2421061</v>
      </c>
      <c r="N622">
        <v>2729860</v>
      </c>
      <c r="O622">
        <v>2338706</v>
      </c>
      <c r="P622">
        <v>2955501</v>
      </c>
      <c r="Q622">
        <v>2879911</v>
      </c>
      <c r="R622">
        <v>2151517</v>
      </c>
    </row>
    <row r="623" spans="1:18" x14ac:dyDescent="0.3">
      <c r="A623">
        <v>3.5633250393928657</v>
      </c>
      <c r="B623" t="s">
        <v>532</v>
      </c>
      <c r="C623" t="s">
        <v>2363</v>
      </c>
      <c r="D623" t="s">
        <v>5003</v>
      </c>
      <c r="E623" t="s">
        <v>2318</v>
      </c>
      <c r="F623" t="s">
        <v>2364</v>
      </c>
      <c r="G623">
        <v>433575</v>
      </c>
      <c r="H623">
        <v>414425</v>
      </c>
      <c r="I623">
        <v>493768</v>
      </c>
      <c r="J623">
        <v>383121</v>
      </c>
      <c r="K623">
        <v>374017</v>
      </c>
      <c r="L623">
        <v>389643</v>
      </c>
      <c r="M623">
        <v>710100</v>
      </c>
      <c r="N623">
        <v>698160</v>
      </c>
      <c r="O623">
        <v>548862</v>
      </c>
      <c r="P623">
        <v>542582</v>
      </c>
      <c r="Q623">
        <v>623557</v>
      </c>
      <c r="R623">
        <v>587211</v>
      </c>
    </row>
    <row r="624" spans="1:18" x14ac:dyDescent="0.3">
      <c r="A624">
        <v>2.1964150555106787</v>
      </c>
      <c r="B624" t="s">
        <v>532</v>
      </c>
      <c r="C624" t="s">
        <v>3385</v>
      </c>
      <c r="D624" t="s">
        <v>5004</v>
      </c>
      <c r="E624" t="s">
        <v>2318</v>
      </c>
      <c r="F624" t="s">
        <v>3386</v>
      </c>
      <c r="G624">
        <v>1015184</v>
      </c>
      <c r="H624">
        <v>1029552</v>
      </c>
      <c r="I624">
        <v>510926</v>
      </c>
      <c r="J624">
        <v>981562</v>
      </c>
      <c r="K624">
        <v>756633</v>
      </c>
      <c r="L624">
        <v>822721</v>
      </c>
      <c r="M624">
        <v>930926</v>
      </c>
      <c r="N624">
        <v>862938</v>
      </c>
      <c r="O624">
        <v>784745</v>
      </c>
      <c r="P624">
        <v>815478</v>
      </c>
      <c r="Q624">
        <v>1016473</v>
      </c>
      <c r="R624">
        <v>1063466</v>
      </c>
    </row>
    <row r="625" spans="1:18" x14ac:dyDescent="0.3">
      <c r="A625">
        <v>1.4208190757737749</v>
      </c>
      <c r="B625" t="s">
        <v>532</v>
      </c>
      <c r="C625" t="s">
        <v>3227</v>
      </c>
      <c r="D625" t="s">
        <v>5005</v>
      </c>
      <c r="E625" t="s">
        <v>2318</v>
      </c>
      <c r="F625" t="s">
        <v>3228</v>
      </c>
      <c r="G625">
        <v>1015144</v>
      </c>
      <c r="H625">
        <v>1405414</v>
      </c>
      <c r="I625">
        <v>1124327</v>
      </c>
      <c r="J625">
        <v>969229</v>
      </c>
      <c r="K625">
        <v>940532</v>
      </c>
      <c r="L625">
        <v>861572</v>
      </c>
      <c r="M625">
        <v>501920</v>
      </c>
      <c r="N625">
        <v>903649</v>
      </c>
      <c r="O625">
        <v>823662</v>
      </c>
      <c r="P625">
        <v>746962</v>
      </c>
      <c r="Q625">
        <v>945947</v>
      </c>
      <c r="R625">
        <v>905712</v>
      </c>
    </row>
    <row r="626" spans="1:18" x14ac:dyDescent="0.3">
      <c r="A626" s="13">
        <v>6.6094591921044943</v>
      </c>
      <c r="B626" s="13" t="s">
        <v>512</v>
      </c>
      <c r="C626" s="13" t="s">
        <v>3204</v>
      </c>
      <c r="D626" t="s">
        <v>5006</v>
      </c>
      <c r="E626" s="13" t="s">
        <v>1765</v>
      </c>
      <c r="F626" s="13" t="s">
        <v>3205</v>
      </c>
      <c r="G626" s="13">
        <v>3005984</v>
      </c>
      <c r="H626" s="13">
        <v>4213727</v>
      </c>
      <c r="I626" s="13">
        <v>4880204</v>
      </c>
      <c r="J626" s="13">
        <v>3470053</v>
      </c>
      <c r="K626" s="13">
        <v>3355753</v>
      </c>
      <c r="L626" s="13">
        <v>3555451</v>
      </c>
      <c r="M626" s="13">
        <v>3665591</v>
      </c>
      <c r="N626" s="13">
        <v>3280162</v>
      </c>
      <c r="O626" s="13">
        <v>3163849</v>
      </c>
      <c r="P626" s="13">
        <v>2598468</v>
      </c>
      <c r="Q626" s="13">
        <v>3079381</v>
      </c>
      <c r="R626" s="13">
        <v>2987892</v>
      </c>
    </row>
    <row r="627" spans="1:18" x14ac:dyDescent="0.3">
      <c r="A627" s="13">
        <v>6.4617617799427425</v>
      </c>
      <c r="B627" s="13" t="s">
        <v>512</v>
      </c>
      <c r="C627" s="13" t="s">
        <v>3204</v>
      </c>
      <c r="D627" t="s">
        <v>5006</v>
      </c>
      <c r="E627" s="13" t="s">
        <v>1765</v>
      </c>
      <c r="F627" s="13" t="s">
        <v>3205</v>
      </c>
      <c r="G627" s="13">
        <v>33738542</v>
      </c>
      <c r="H627" s="13">
        <v>42229903</v>
      </c>
      <c r="I627" s="13">
        <v>46024868</v>
      </c>
      <c r="J627" s="13">
        <v>36717731</v>
      </c>
      <c r="K627" s="13">
        <v>33615965</v>
      </c>
      <c r="L627" s="13">
        <v>37653756</v>
      </c>
      <c r="M627" s="13">
        <v>39749465</v>
      </c>
      <c r="N627" s="13">
        <v>35138793</v>
      </c>
      <c r="O627" s="13">
        <v>36906346</v>
      </c>
      <c r="P627" s="13">
        <v>30908186</v>
      </c>
      <c r="Q627" s="13">
        <v>35745657</v>
      </c>
      <c r="R627" s="13">
        <v>37822905</v>
      </c>
    </row>
    <row r="628" spans="1:18" x14ac:dyDescent="0.3">
      <c r="A628" s="13">
        <v>5.4574577143948702</v>
      </c>
      <c r="B628" s="13" t="s">
        <v>512</v>
      </c>
      <c r="C628" s="13" t="s">
        <v>2323</v>
      </c>
      <c r="D628" t="s">
        <v>5007</v>
      </c>
      <c r="E628" s="13" t="s">
        <v>1765</v>
      </c>
      <c r="F628" s="13" t="s">
        <v>2324</v>
      </c>
      <c r="G628" s="13">
        <v>67176115</v>
      </c>
      <c r="H628" s="13">
        <v>77173105</v>
      </c>
      <c r="I628" s="13">
        <v>83835376</v>
      </c>
      <c r="J628" s="13">
        <v>74039804</v>
      </c>
      <c r="K628" s="13">
        <v>74682057</v>
      </c>
      <c r="L628" s="13">
        <v>76815820</v>
      </c>
      <c r="M628" s="13">
        <v>82452912</v>
      </c>
      <c r="N628" s="13">
        <v>76908786</v>
      </c>
      <c r="O628" s="13">
        <v>74939269</v>
      </c>
      <c r="P628" s="13">
        <v>77629364</v>
      </c>
      <c r="Q628" s="13">
        <v>80607531</v>
      </c>
      <c r="R628" s="13">
        <v>84354185</v>
      </c>
    </row>
    <row r="629" spans="1:18" x14ac:dyDescent="0.3">
      <c r="A629">
        <v>4.2710538634256663</v>
      </c>
      <c r="B629" t="s">
        <v>512</v>
      </c>
      <c r="C629" t="s">
        <v>2323</v>
      </c>
      <c r="D629" t="s">
        <v>5007</v>
      </c>
      <c r="E629" t="s">
        <v>1765</v>
      </c>
      <c r="F629" t="s">
        <v>2324</v>
      </c>
      <c r="G629">
        <v>10659321</v>
      </c>
      <c r="H629">
        <v>11539125</v>
      </c>
      <c r="I629">
        <v>12268404</v>
      </c>
      <c r="J629">
        <v>12109275</v>
      </c>
      <c r="K629">
        <v>12125460</v>
      </c>
      <c r="L629">
        <v>12775845</v>
      </c>
      <c r="M629">
        <v>12369191</v>
      </c>
      <c r="N629">
        <v>11273086</v>
      </c>
      <c r="O629">
        <v>11987142</v>
      </c>
      <c r="P629">
        <v>11559789</v>
      </c>
      <c r="Q629">
        <v>13163818</v>
      </c>
      <c r="R629">
        <v>12010097</v>
      </c>
    </row>
    <row r="630" spans="1:18" x14ac:dyDescent="0.3">
      <c r="A630">
        <v>3.9801313585951235</v>
      </c>
      <c r="B630" t="s">
        <v>512</v>
      </c>
      <c r="C630" t="s">
        <v>1905</v>
      </c>
      <c r="D630" t="s">
        <v>5008</v>
      </c>
      <c r="E630" t="s">
        <v>1765</v>
      </c>
      <c r="F630" t="s">
        <v>1900</v>
      </c>
      <c r="G630">
        <v>741270</v>
      </c>
      <c r="H630">
        <v>926138</v>
      </c>
      <c r="I630">
        <v>846530</v>
      </c>
      <c r="J630">
        <v>1036319</v>
      </c>
      <c r="K630">
        <v>1067308</v>
      </c>
      <c r="L630">
        <v>1091086</v>
      </c>
      <c r="M630">
        <v>1228103</v>
      </c>
      <c r="N630">
        <v>1132672</v>
      </c>
      <c r="O630">
        <v>1285956</v>
      </c>
      <c r="P630">
        <v>1751248</v>
      </c>
      <c r="Q630">
        <v>1880406</v>
      </c>
      <c r="R630">
        <v>1788640</v>
      </c>
    </row>
    <row r="631" spans="1:18" x14ac:dyDescent="0.3">
      <c r="A631">
        <v>3.8628984816990974</v>
      </c>
      <c r="B631" t="s">
        <v>512</v>
      </c>
      <c r="C631" t="s">
        <v>2800</v>
      </c>
      <c r="D631" t="s">
        <v>5009</v>
      </c>
      <c r="E631" t="s">
        <v>1765</v>
      </c>
      <c r="F631" t="s">
        <v>2801</v>
      </c>
      <c r="G631">
        <v>12412249</v>
      </c>
      <c r="H631">
        <v>17205810</v>
      </c>
      <c r="I631">
        <v>22649346</v>
      </c>
      <c r="J631">
        <v>7466694</v>
      </c>
      <c r="K631">
        <v>9171449</v>
      </c>
      <c r="L631">
        <v>8290715</v>
      </c>
      <c r="M631">
        <v>7739971</v>
      </c>
      <c r="N631">
        <v>10245109</v>
      </c>
      <c r="O631">
        <v>6601576</v>
      </c>
      <c r="P631">
        <v>5006081</v>
      </c>
      <c r="Q631">
        <v>5758354</v>
      </c>
      <c r="R631">
        <v>5550211</v>
      </c>
    </row>
    <row r="632" spans="1:18" x14ac:dyDescent="0.3">
      <c r="A632">
        <v>3.7837947585739924</v>
      </c>
      <c r="B632" t="s">
        <v>512</v>
      </c>
      <c r="C632" t="s">
        <v>2800</v>
      </c>
      <c r="D632" t="s">
        <v>5009</v>
      </c>
      <c r="E632" t="s">
        <v>1765</v>
      </c>
      <c r="F632" t="s">
        <v>2801</v>
      </c>
      <c r="G632">
        <v>5966420</v>
      </c>
      <c r="H632">
        <v>8142816</v>
      </c>
      <c r="I632">
        <v>8955887</v>
      </c>
      <c r="J632">
        <v>4853395</v>
      </c>
      <c r="K632">
        <v>5427338</v>
      </c>
      <c r="L632">
        <v>5255354</v>
      </c>
      <c r="M632">
        <v>5184969</v>
      </c>
      <c r="N632">
        <v>5738203</v>
      </c>
      <c r="O632">
        <v>4446676</v>
      </c>
      <c r="P632">
        <v>3832523</v>
      </c>
      <c r="Q632">
        <v>4225117</v>
      </c>
      <c r="R632">
        <v>4177316</v>
      </c>
    </row>
    <row r="633" spans="1:18" x14ac:dyDescent="0.3">
      <c r="A633">
        <v>3.0330071226178172</v>
      </c>
      <c r="B633" t="s">
        <v>512</v>
      </c>
      <c r="C633" t="s">
        <v>3132</v>
      </c>
      <c r="D633" t="s">
        <v>5010</v>
      </c>
      <c r="E633" t="s">
        <v>1765</v>
      </c>
      <c r="F633" t="s">
        <v>3133</v>
      </c>
      <c r="G633">
        <v>431476</v>
      </c>
      <c r="H633">
        <v>655573</v>
      </c>
      <c r="I633">
        <v>611485</v>
      </c>
      <c r="J633">
        <v>413456</v>
      </c>
      <c r="K633">
        <v>325134</v>
      </c>
      <c r="L633">
        <v>351069</v>
      </c>
      <c r="M633">
        <v>581409</v>
      </c>
      <c r="N633">
        <v>291886</v>
      </c>
      <c r="O633">
        <v>353454</v>
      </c>
      <c r="P633">
        <v>383397</v>
      </c>
      <c r="Q633">
        <v>457889</v>
      </c>
      <c r="R633">
        <v>337361</v>
      </c>
    </row>
    <row r="634" spans="1:18" x14ac:dyDescent="0.3">
      <c r="A634">
        <v>2.6523306529204529</v>
      </c>
      <c r="B634" t="s">
        <v>512</v>
      </c>
      <c r="C634" t="s">
        <v>2955</v>
      </c>
      <c r="D634" t="s">
        <v>5011</v>
      </c>
      <c r="E634" t="s">
        <v>1765</v>
      </c>
      <c r="F634" t="s">
        <v>2956</v>
      </c>
      <c r="G634">
        <v>1573183</v>
      </c>
      <c r="H634">
        <v>1241716</v>
      </c>
      <c r="I634">
        <v>1554104</v>
      </c>
      <c r="J634">
        <v>1279566</v>
      </c>
      <c r="K634">
        <v>1695753</v>
      </c>
      <c r="L634">
        <v>1863059</v>
      </c>
      <c r="M634">
        <v>1467042</v>
      </c>
      <c r="N634">
        <v>2162707</v>
      </c>
      <c r="O634">
        <v>1299310</v>
      </c>
      <c r="P634">
        <v>1935527</v>
      </c>
      <c r="Q634">
        <v>1419283</v>
      </c>
      <c r="R634">
        <v>926076</v>
      </c>
    </row>
    <row r="635" spans="1:18" x14ac:dyDescent="0.3">
      <c r="A635">
        <v>2.4216932048404134</v>
      </c>
      <c r="B635" t="s">
        <v>512</v>
      </c>
      <c r="C635" t="s">
        <v>2955</v>
      </c>
      <c r="D635" t="s">
        <v>5011</v>
      </c>
      <c r="E635" t="s">
        <v>1765</v>
      </c>
      <c r="F635" t="s">
        <v>2956</v>
      </c>
      <c r="G635">
        <v>2674183</v>
      </c>
      <c r="H635">
        <v>2043190</v>
      </c>
      <c r="I635">
        <v>4095068</v>
      </c>
      <c r="J635">
        <v>3078493</v>
      </c>
      <c r="K635">
        <v>2962508</v>
      </c>
      <c r="L635">
        <v>2811231</v>
      </c>
      <c r="M635">
        <v>2376190</v>
      </c>
      <c r="N635">
        <v>3013074</v>
      </c>
      <c r="O635">
        <v>1922547</v>
      </c>
      <c r="P635">
        <v>4683058</v>
      </c>
      <c r="Q635">
        <v>2521558</v>
      </c>
      <c r="R635">
        <v>2180994</v>
      </c>
    </row>
    <row r="636" spans="1:18" x14ac:dyDescent="0.3">
      <c r="A636">
        <v>2.2487500162446081</v>
      </c>
      <c r="B636" t="s">
        <v>512</v>
      </c>
      <c r="C636" t="s">
        <v>3348</v>
      </c>
      <c r="D636" t="s">
        <v>5012</v>
      </c>
      <c r="E636" t="s">
        <v>1765</v>
      </c>
      <c r="F636" t="s">
        <v>3349</v>
      </c>
      <c r="G636">
        <v>848101</v>
      </c>
      <c r="H636">
        <v>104422</v>
      </c>
      <c r="I636">
        <v>263293</v>
      </c>
      <c r="J636">
        <v>272249</v>
      </c>
      <c r="K636">
        <v>552976</v>
      </c>
      <c r="L636">
        <v>520825</v>
      </c>
      <c r="M636">
        <v>100947</v>
      </c>
      <c r="N636">
        <v>1065958</v>
      </c>
      <c r="O636">
        <v>304706</v>
      </c>
      <c r="P636">
        <v>1110829</v>
      </c>
      <c r="Q636">
        <v>520974</v>
      </c>
      <c r="R636">
        <v>81679</v>
      </c>
    </row>
    <row r="637" spans="1:18" x14ac:dyDescent="0.3">
      <c r="A637">
        <v>2.2487500162446081</v>
      </c>
      <c r="B637" t="s">
        <v>512</v>
      </c>
      <c r="C637" t="s">
        <v>3348</v>
      </c>
      <c r="D637" t="s">
        <v>5012</v>
      </c>
      <c r="E637" t="s">
        <v>1765</v>
      </c>
      <c r="F637" t="s">
        <v>3349</v>
      </c>
      <c r="G637">
        <v>1304742</v>
      </c>
      <c r="H637">
        <v>914125</v>
      </c>
      <c r="I637">
        <v>842893</v>
      </c>
      <c r="J637">
        <v>520131</v>
      </c>
      <c r="K637">
        <v>1115966</v>
      </c>
      <c r="L637">
        <v>668917</v>
      </c>
      <c r="M637">
        <v>1357217</v>
      </c>
      <c r="N637">
        <v>1483503</v>
      </c>
      <c r="O637">
        <v>1163493</v>
      </c>
      <c r="P637">
        <v>1154130</v>
      </c>
      <c r="Q637">
        <v>1288396</v>
      </c>
      <c r="R637">
        <v>623859</v>
      </c>
    </row>
    <row r="638" spans="1:18" x14ac:dyDescent="0.3">
      <c r="A638">
        <v>1.1553167221026968</v>
      </c>
      <c r="B638" t="s">
        <v>512</v>
      </c>
      <c r="C638" t="s">
        <v>1977</v>
      </c>
      <c r="D638" t="s">
        <v>5013</v>
      </c>
      <c r="E638" t="s">
        <v>1765</v>
      </c>
      <c r="F638" t="s">
        <v>223</v>
      </c>
      <c r="G638">
        <v>30844322</v>
      </c>
      <c r="H638">
        <v>37688831</v>
      </c>
      <c r="I638">
        <v>37830644</v>
      </c>
      <c r="J638">
        <v>33013656</v>
      </c>
      <c r="K638">
        <v>34938831</v>
      </c>
      <c r="L638">
        <v>34249115</v>
      </c>
      <c r="M638">
        <v>32948344</v>
      </c>
      <c r="N638">
        <v>34495491</v>
      </c>
      <c r="O638">
        <v>30068834</v>
      </c>
      <c r="P638">
        <v>33495069</v>
      </c>
      <c r="Q638">
        <v>35584743</v>
      </c>
      <c r="R638">
        <v>35031583</v>
      </c>
    </row>
    <row r="639" spans="1:18" x14ac:dyDescent="0.3">
      <c r="A639">
        <v>0.91886147335006996</v>
      </c>
      <c r="B639" t="s">
        <v>512</v>
      </c>
      <c r="C639" t="s">
        <v>3064</v>
      </c>
      <c r="D639" t="s">
        <v>5014</v>
      </c>
      <c r="E639" t="s">
        <v>1765</v>
      </c>
      <c r="F639" t="s">
        <v>3065</v>
      </c>
      <c r="G639">
        <v>466000</v>
      </c>
      <c r="H639">
        <v>109918</v>
      </c>
      <c r="I639">
        <v>293595</v>
      </c>
      <c r="J639">
        <v>244982</v>
      </c>
      <c r="K639">
        <v>295405</v>
      </c>
      <c r="L639">
        <v>487708</v>
      </c>
      <c r="M639">
        <v>354289</v>
      </c>
      <c r="N639">
        <v>512430</v>
      </c>
      <c r="O639">
        <v>185297</v>
      </c>
      <c r="P639">
        <v>417871</v>
      </c>
      <c r="Q639">
        <v>375956</v>
      </c>
      <c r="R639">
        <v>118031</v>
      </c>
    </row>
    <row r="640" spans="1:18" x14ac:dyDescent="0.3">
      <c r="A640">
        <v>0.60650942297990773</v>
      </c>
      <c r="B640" t="s">
        <v>512</v>
      </c>
      <c r="C640" t="s">
        <v>1995</v>
      </c>
      <c r="D640" t="s">
        <v>1995</v>
      </c>
      <c r="E640" t="s">
        <v>1765</v>
      </c>
      <c r="F640" t="s">
        <v>1991</v>
      </c>
      <c r="G640">
        <v>2808111</v>
      </c>
      <c r="H640">
        <v>3116693</v>
      </c>
      <c r="I640">
        <v>3111553</v>
      </c>
      <c r="J640">
        <v>2963999</v>
      </c>
      <c r="K640">
        <v>3134904</v>
      </c>
      <c r="L640">
        <v>3242638</v>
      </c>
      <c r="M640">
        <v>3946267</v>
      </c>
      <c r="N640">
        <v>3487381</v>
      </c>
      <c r="O640">
        <v>3351053</v>
      </c>
      <c r="P640">
        <v>3434189</v>
      </c>
      <c r="Q640">
        <v>3620861</v>
      </c>
      <c r="R640">
        <v>3459680</v>
      </c>
    </row>
    <row r="641" spans="1:18" x14ac:dyDescent="0.3">
      <c r="A641">
        <v>0.49013080774453244</v>
      </c>
      <c r="B641" t="s">
        <v>512</v>
      </c>
      <c r="C641" t="s">
        <v>2554</v>
      </c>
      <c r="D641" t="s">
        <v>5015</v>
      </c>
      <c r="E641" t="s">
        <v>1765</v>
      </c>
      <c r="F641" t="s">
        <v>251</v>
      </c>
      <c r="G641">
        <v>13139613</v>
      </c>
      <c r="H641">
        <v>16449896</v>
      </c>
      <c r="I641">
        <v>17748030</v>
      </c>
      <c r="J641">
        <v>11478908</v>
      </c>
      <c r="K641">
        <v>12643442</v>
      </c>
      <c r="L641">
        <v>11431297</v>
      </c>
      <c r="M641">
        <v>8487653</v>
      </c>
      <c r="N641">
        <v>10767857</v>
      </c>
      <c r="O641">
        <v>8109133</v>
      </c>
      <c r="P641">
        <v>8682296</v>
      </c>
      <c r="Q641">
        <v>8998819</v>
      </c>
      <c r="R641">
        <v>8351361</v>
      </c>
    </row>
    <row r="642" spans="1:18" x14ac:dyDescent="0.3">
      <c r="A642">
        <v>0.4421940500265536</v>
      </c>
      <c r="B642" t="s">
        <v>512</v>
      </c>
      <c r="C642" t="s">
        <v>1764</v>
      </c>
      <c r="D642" t="s">
        <v>5016</v>
      </c>
      <c r="E642" t="s">
        <v>1765</v>
      </c>
      <c r="F642" t="s">
        <v>212</v>
      </c>
      <c r="G642">
        <v>148391304</v>
      </c>
      <c r="H642">
        <v>177561953</v>
      </c>
      <c r="I642">
        <v>168969839</v>
      </c>
      <c r="J642">
        <v>153698784</v>
      </c>
      <c r="K642">
        <v>169446826</v>
      </c>
      <c r="L642">
        <v>154599420</v>
      </c>
      <c r="M642">
        <v>149887437</v>
      </c>
      <c r="N642">
        <v>158156157</v>
      </c>
      <c r="O642">
        <v>138142802</v>
      </c>
      <c r="P642">
        <v>156261062</v>
      </c>
      <c r="Q642">
        <v>171957013</v>
      </c>
      <c r="R642">
        <v>164016798</v>
      </c>
    </row>
    <row r="643" spans="1:18" x14ac:dyDescent="0.3">
      <c r="A643">
        <v>0.43026744371273656</v>
      </c>
      <c r="B643" t="s">
        <v>512</v>
      </c>
      <c r="C643" t="s">
        <v>2404</v>
      </c>
      <c r="D643" t="s">
        <v>5017</v>
      </c>
      <c r="E643" t="s">
        <v>1765</v>
      </c>
      <c r="F643" t="s">
        <v>243</v>
      </c>
      <c r="G643">
        <v>164684369</v>
      </c>
      <c r="H643">
        <v>198002582</v>
      </c>
      <c r="I643">
        <v>207556537</v>
      </c>
      <c r="J643">
        <v>157483427</v>
      </c>
      <c r="K643">
        <v>174079349</v>
      </c>
      <c r="L643">
        <v>168948608</v>
      </c>
      <c r="M643">
        <v>140516231</v>
      </c>
      <c r="N643">
        <v>150409855</v>
      </c>
      <c r="O643">
        <v>135125972</v>
      </c>
      <c r="P643">
        <v>132835831</v>
      </c>
      <c r="Q643">
        <v>150601102</v>
      </c>
      <c r="R643">
        <v>142052074</v>
      </c>
    </row>
    <row r="644" spans="1:18" x14ac:dyDescent="0.3">
      <c r="A644">
        <v>0.33404480712270834</v>
      </c>
      <c r="B644" t="s">
        <v>512</v>
      </c>
      <c r="C644" t="s">
        <v>2374</v>
      </c>
      <c r="D644" t="s">
        <v>5018</v>
      </c>
      <c r="E644" t="s">
        <v>1765</v>
      </c>
      <c r="F644" t="s">
        <v>2375</v>
      </c>
      <c r="G644">
        <v>4649295</v>
      </c>
      <c r="H644">
        <v>5003106</v>
      </c>
      <c r="I644">
        <v>4652525</v>
      </c>
      <c r="J644">
        <v>4181454</v>
      </c>
      <c r="K644">
        <v>4516670</v>
      </c>
      <c r="L644">
        <v>4369924</v>
      </c>
      <c r="M644">
        <v>2471237</v>
      </c>
      <c r="N644">
        <v>2129982</v>
      </c>
      <c r="O644">
        <v>3528297</v>
      </c>
      <c r="P644">
        <v>2870079</v>
      </c>
      <c r="Q644">
        <v>3269246</v>
      </c>
      <c r="R644">
        <v>3076675</v>
      </c>
    </row>
    <row r="645" spans="1:18" x14ac:dyDescent="0.3">
      <c r="A645">
        <v>0.18773896735400172</v>
      </c>
      <c r="B645" t="s">
        <v>512</v>
      </c>
      <c r="C645" t="s">
        <v>1985</v>
      </c>
      <c r="D645" t="s">
        <v>5013</v>
      </c>
      <c r="E645" t="s">
        <v>1765</v>
      </c>
      <c r="F645" t="s">
        <v>223</v>
      </c>
      <c r="G645">
        <v>43940308</v>
      </c>
      <c r="H645">
        <v>140908758</v>
      </c>
      <c r="I645">
        <v>52949427</v>
      </c>
      <c r="J645">
        <v>140272627</v>
      </c>
      <c r="K645">
        <v>55279897</v>
      </c>
      <c r="L645">
        <v>143000860</v>
      </c>
      <c r="M645">
        <v>133363541</v>
      </c>
      <c r="N645">
        <v>30092905</v>
      </c>
      <c r="O645">
        <v>126426486</v>
      </c>
      <c r="P645">
        <v>148102432</v>
      </c>
      <c r="Q645">
        <v>65736529</v>
      </c>
      <c r="R645">
        <v>153839198</v>
      </c>
    </row>
    <row r="646" spans="1:18" x14ac:dyDescent="0.3">
      <c r="A646" s="13">
        <v>5.1998600455486912</v>
      </c>
      <c r="B646" s="13" t="s">
        <v>512</v>
      </c>
      <c r="C646" s="13" t="s">
        <v>2301</v>
      </c>
      <c r="D646" t="s">
        <v>5019</v>
      </c>
      <c r="E646" s="13" t="s">
        <v>1815</v>
      </c>
      <c r="F646" s="13" t="s">
        <v>2302</v>
      </c>
      <c r="G646" s="13">
        <v>1970850</v>
      </c>
      <c r="H646" s="13">
        <v>1832800</v>
      </c>
      <c r="I646" s="13">
        <v>2173173</v>
      </c>
      <c r="J646" s="13">
        <v>1101294</v>
      </c>
      <c r="K646" s="13">
        <v>2222919</v>
      </c>
      <c r="L646" s="13">
        <v>1865943</v>
      </c>
      <c r="M646" s="13">
        <v>1399386</v>
      </c>
      <c r="N646" s="13">
        <v>2253121</v>
      </c>
      <c r="O646" s="13">
        <v>1418206</v>
      </c>
      <c r="P646" s="13">
        <v>1625901</v>
      </c>
      <c r="Q646" s="13">
        <v>1312505</v>
      </c>
      <c r="R646" s="13">
        <v>713768</v>
      </c>
    </row>
    <row r="647" spans="1:18" x14ac:dyDescent="0.3">
      <c r="A647">
        <v>4.5554390585286821</v>
      </c>
      <c r="B647" t="s">
        <v>512</v>
      </c>
      <c r="C647" t="s">
        <v>3113</v>
      </c>
      <c r="D647" t="s">
        <v>5020</v>
      </c>
      <c r="E647" t="s">
        <v>1815</v>
      </c>
      <c r="F647" t="s">
        <v>3114</v>
      </c>
      <c r="G647">
        <v>730223</v>
      </c>
      <c r="H647">
        <v>1148990</v>
      </c>
      <c r="I647">
        <v>1079058</v>
      </c>
      <c r="J647">
        <v>821947</v>
      </c>
      <c r="K647">
        <v>839352</v>
      </c>
      <c r="L647">
        <v>827607</v>
      </c>
      <c r="M647">
        <v>1110920</v>
      </c>
      <c r="N647">
        <v>904794</v>
      </c>
      <c r="O647">
        <v>977786</v>
      </c>
      <c r="P647">
        <v>765904</v>
      </c>
      <c r="Q647">
        <v>845665</v>
      </c>
      <c r="R647">
        <v>792479</v>
      </c>
    </row>
    <row r="648" spans="1:18" x14ac:dyDescent="0.3">
      <c r="A648">
        <v>4.3219902271611419</v>
      </c>
      <c r="B648" t="s">
        <v>512</v>
      </c>
      <c r="C648" t="s">
        <v>2937</v>
      </c>
      <c r="D648" t="s">
        <v>5021</v>
      </c>
      <c r="E648" t="s">
        <v>1815</v>
      </c>
      <c r="F648" t="s">
        <v>2938</v>
      </c>
      <c r="G648">
        <v>480589</v>
      </c>
      <c r="H648">
        <v>371477</v>
      </c>
      <c r="I648">
        <v>459086</v>
      </c>
      <c r="J648">
        <v>323040</v>
      </c>
      <c r="K648">
        <v>431036</v>
      </c>
      <c r="L648">
        <v>502472</v>
      </c>
      <c r="M648">
        <v>531600</v>
      </c>
      <c r="N648">
        <v>620022</v>
      </c>
      <c r="O648">
        <v>434553</v>
      </c>
      <c r="P648">
        <v>747994</v>
      </c>
      <c r="Q648">
        <v>383915</v>
      </c>
      <c r="R648">
        <v>333265</v>
      </c>
    </row>
    <row r="649" spans="1:18" x14ac:dyDescent="0.3">
      <c r="A649">
        <v>4.2868974512175395</v>
      </c>
      <c r="B649" t="s">
        <v>512</v>
      </c>
      <c r="C649" t="s">
        <v>2966</v>
      </c>
      <c r="D649" t="s">
        <v>5022</v>
      </c>
      <c r="E649" t="s">
        <v>1815</v>
      </c>
      <c r="F649" t="s">
        <v>2967</v>
      </c>
      <c r="G649">
        <v>64500</v>
      </c>
      <c r="H649">
        <v>67360</v>
      </c>
      <c r="I649">
        <v>82201</v>
      </c>
      <c r="J649">
        <v>34681</v>
      </c>
      <c r="K649">
        <v>115962</v>
      </c>
      <c r="L649">
        <v>77947</v>
      </c>
      <c r="M649">
        <v>101285</v>
      </c>
      <c r="N649">
        <v>132469</v>
      </c>
      <c r="O649">
        <v>58302</v>
      </c>
      <c r="P649">
        <v>81313</v>
      </c>
      <c r="Q649">
        <v>70639</v>
      </c>
      <c r="R649">
        <v>149434</v>
      </c>
    </row>
    <row r="650" spans="1:18" x14ac:dyDescent="0.3">
      <c r="A650">
        <v>4.2565286873549182</v>
      </c>
      <c r="B650" t="s">
        <v>512</v>
      </c>
      <c r="C650" t="s">
        <v>3119</v>
      </c>
      <c r="D650" t="s">
        <v>5023</v>
      </c>
      <c r="E650" t="s">
        <v>1815</v>
      </c>
      <c r="F650" t="s">
        <v>3120</v>
      </c>
      <c r="G650">
        <v>757762</v>
      </c>
      <c r="H650">
        <v>382096</v>
      </c>
      <c r="I650">
        <v>633155</v>
      </c>
      <c r="J650">
        <v>699787</v>
      </c>
      <c r="K650">
        <v>538311</v>
      </c>
      <c r="L650">
        <v>534038</v>
      </c>
      <c r="M650">
        <v>736637</v>
      </c>
      <c r="N650">
        <v>429799</v>
      </c>
      <c r="O650">
        <v>589998</v>
      </c>
      <c r="P650">
        <v>455918</v>
      </c>
      <c r="Q650">
        <v>515595</v>
      </c>
      <c r="R650">
        <v>543663</v>
      </c>
    </row>
    <row r="651" spans="1:18" x14ac:dyDescent="0.3">
      <c r="A651">
        <v>4.066842575231985</v>
      </c>
      <c r="B651" t="s">
        <v>512</v>
      </c>
      <c r="C651" t="s">
        <v>3191</v>
      </c>
      <c r="D651" t="s">
        <v>5024</v>
      </c>
      <c r="E651" t="s">
        <v>1815</v>
      </c>
      <c r="F651" t="s">
        <v>3192</v>
      </c>
      <c r="G651">
        <v>367568</v>
      </c>
      <c r="H651">
        <v>438636</v>
      </c>
      <c r="I651">
        <v>468722</v>
      </c>
      <c r="J651">
        <v>325221</v>
      </c>
      <c r="K651">
        <v>568214</v>
      </c>
      <c r="L651">
        <v>552661</v>
      </c>
      <c r="M651">
        <v>651899</v>
      </c>
      <c r="N651">
        <v>772681</v>
      </c>
      <c r="O651">
        <v>596347</v>
      </c>
      <c r="P651">
        <v>776344</v>
      </c>
      <c r="Q651">
        <v>592594</v>
      </c>
      <c r="R651">
        <v>355867</v>
      </c>
    </row>
    <row r="652" spans="1:18" x14ac:dyDescent="0.3">
      <c r="A652">
        <v>3.8707029876081949</v>
      </c>
      <c r="B652" t="s">
        <v>512</v>
      </c>
      <c r="C652" t="s">
        <v>3119</v>
      </c>
      <c r="D652" t="s">
        <v>5023</v>
      </c>
      <c r="E652" t="s">
        <v>1815</v>
      </c>
      <c r="F652" t="s">
        <v>3120</v>
      </c>
      <c r="G652">
        <v>790206</v>
      </c>
      <c r="H652">
        <v>759192</v>
      </c>
      <c r="I652">
        <v>718066</v>
      </c>
      <c r="J652">
        <v>544881</v>
      </c>
      <c r="K652">
        <v>640425</v>
      </c>
      <c r="L652">
        <v>485664</v>
      </c>
      <c r="M652">
        <v>702004</v>
      </c>
      <c r="N652">
        <v>655274</v>
      </c>
      <c r="O652">
        <v>797337</v>
      </c>
      <c r="P652">
        <v>610784</v>
      </c>
      <c r="Q652">
        <v>657865</v>
      </c>
      <c r="R652">
        <v>809789</v>
      </c>
    </row>
    <row r="653" spans="1:18" x14ac:dyDescent="0.3">
      <c r="A653">
        <v>3.8043404466251602</v>
      </c>
      <c r="B653" t="s">
        <v>512</v>
      </c>
      <c r="C653" t="s">
        <v>3239</v>
      </c>
      <c r="D653" t="s">
        <v>5025</v>
      </c>
      <c r="E653" t="s">
        <v>1815</v>
      </c>
      <c r="F653" t="s">
        <v>3240</v>
      </c>
      <c r="G653">
        <v>144296</v>
      </c>
      <c r="H653">
        <v>175053</v>
      </c>
      <c r="I653">
        <v>164048</v>
      </c>
      <c r="J653">
        <v>232646</v>
      </c>
      <c r="K653">
        <v>197040</v>
      </c>
      <c r="L653">
        <v>144985</v>
      </c>
      <c r="M653">
        <v>182809</v>
      </c>
      <c r="N653">
        <v>184586</v>
      </c>
      <c r="O653">
        <v>164154</v>
      </c>
      <c r="P653">
        <v>126286</v>
      </c>
      <c r="Q653">
        <v>203425</v>
      </c>
      <c r="R653">
        <v>201237</v>
      </c>
    </row>
    <row r="654" spans="1:18" x14ac:dyDescent="0.3">
      <c r="A654">
        <v>3.7676145520397721</v>
      </c>
      <c r="B654" t="s">
        <v>512</v>
      </c>
      <c r="C654" t="s">
        <v>3284</v>
      </c>
      <c r="D654" t="s">
        <v>5026</v>
      </c>
      <c r="E654" t="s">
        <v>1815</v>
      </c>
      <c r="F654" t="s">
        <v>3285</v>
      </c>
      <c r="G654">
        <v>2673149</v>
      </c>
      <c r="H654">
        <v>2398516</v>
      </c>
      <c r="I654">
        <v>2642048</v>
      </c>
      <c r="J654">
        <v>1713143</v>
      </c>
      <c r="K654">
        <v>3007574</v>
      </c>
      <c r="L654">
        <v>2565753</v>
      </c>
      <c r="M654">
        <v>2621618</v>
      </c>
      <c r="N654">
        <v>2800934</v>
      </c>
      <c r="O654">
        <v>2617635</v>
      </c>
      <c r="P654">
        <v>2926132</v>
      </c>
      <c r="Q654">
        <v>2579353</v>
      </c>
      <c r="R654">
        <v>1674586</v>
      </c>
    </row>
    <row r="655" spans="1:18" x14ac:dyDescent="0.3">
      <c r="A655">
        <v>3.6332377740538684</v>
      </c>
      <c r="B655" t="s">
        <v>512</v>
      </c>
      <c r="C655" t="s">
        <v>3342</v>
      </c>
      <c r="D655" t="s">
        <v>5027</v>
      </c>
      <c r="E655" t="s">
        <v>1815</v>
      </c>
      <c r="F655" t="s">
        <v>3343</v>
      </c>
      <c r="G655">
        <v>776810</v>
      </c>
      <c r="H655">
        <v>637371</v>
      </c>
      <c r="I655">
        <v>535730</v>
      </c>
      <c r="J655">
        <v>376829</v>
      </c>
      <c r="K655">
        <v>649099</v>
      </c>
      <c r="L655">
        <v>773880</v>
      </c>
      <c r="M655">
        <v>622051</v>
      </c>
      <c r="N655">
        <v>727319</v>
      </c>
      <c r="O655">
        <v>658394</v>
      </c>
      <c r="P655">
        <v>933858</v>
      </c>
      <c r="Q655">
        <v>682552</v>
      </c>
      <c r="R655">
        <v>407670</v>
      </c>
    </row>
    <row r="656" spans="1:18" x14ac:dyDescent="0.3">
      <c r="A656">
        <v>3.580871442604078</v>
      </c>
      <c r="B656" t="s">
        <v>512</v>
      </c>
      <c r="C656" t="s">
        <v>1813</v>
      </c>
      <c r="D656" t="s">
        <v>5028</v>
      </c>
      <c r="E656" t="s">
        <v>1815</v>
      </c>
      <c r="F656" t="s">
        <v>1814</v>
      </c>
      <c r="G656">
        <v>36822</v>
      </c>
      <c r="H656">
        <v>9359</v>
      </c>
      <c r="I656">
        <v>29231</v>
      </c>
      <c r="J656">
        <v>12658</v>
      </c>
      <c r="K656">
        <v>46075</v>
      </c>
      <c r="L656">
        <v>51722</v>
      </c>
      <c r="M656">
        <v>130172</v>
      </c>
      <c r="N656">
        <v>109187</v>
      </c>
      <c r="O656">
        <v>141722</v>
      </c>
      <c r="P656">
        <v>128389</v>
      </c>
      <c r="Q656">
        <v>224536</v>
      </c>
      <c r="R656">
        <v>87663</v>
      </c>
    </row>
    <row r="657" spans="1:18" x14ac:dyDescent="0.3">
      <c r="A657">
        <v>3.3788843483318862</v>
      </c>
      <c r="B657" t="s">
        <v>512</v>
      </c>
      <c r="C657" t="s">
        <v>2909</v>
      </c>
      <c r="D657" t="s">
        <v>5029</v>
      </c>
      <c r="E657" t="s">
        <v>1815</v>
      </c>
      <c r="F657" t="s">
        <v>2910</v>
      </c>
      <c r="G657">
        <v>23294</v>
      </c>
      <c r="H657">
        <v>60955</v>
      </c>
      <c r="I657">
        <v>60700</v>
      </c>
      <c r="J657">
        <v>98483</v>
      </c>
      <c r="K657">
        <v>89371</v>
      </c>
      <c r="L657">
        <v>38023</v>
      </c>
      <c r="M657">
        <v>94702</v>
      </c>
      <c r="N657">
        <v>47062</v>
      </c>
      <c r="O657">
        <v>113497</v>
      </c>
      <c r="P657">
        <v>48211</v>
      </c>
      <c r="Q657">
        <v>107464</v>
      </c>
      <c r="R657">
        <v>132719</v>
      </c>
    </row>
    <row r="658" spans="1:18" x14ac:dyDescent="0.3">
      <c r="A658">
        <v>3.2173185000275493</v>
      </c>
      <c r="B658" t="s">
        <v>512</v>
      </c>
      <c r="C658" t="s">
        <v>3232</v>
      </c>
      <c r="D658" t="s">
        <v>5030</v>
      </c>
      <c r="E658" t="s">
        <v>1815</v>
      </c>
      <c r="F658" t="s">
        <v>3233</v>
      </c>
      <c r="G658">
        <v>2814707</v>
      </c>
      <c r="H658">
        <v>3977179</v>
      </c>
      <c r="I658">
        <v>4474806</v>
      </c>
      <c r="J658">
        <v>2741091</v>
      </c>
      <c r="K658">
        <v>2719198</v>
      </c>
      <c r="L658">
        <v>2792328</v>
      </c>
      <c r="M658">
        <v>3223713</v>
      </c>
      <c r="N658">
        <v>2917834</v>
      </c>
      <c r="O658">
        <v>2928552</v>
      </c>
      <c r="P658">
        <v>1932131</v>
      </c>
      <c r="Q658">
        <v>2275185</v>
      </c>
      <c r="R658">
        <v>2236454</v>
      </c>
    </row>
    <row r="659" spans="1:18" x14ac:dyDescent="0.3">
      <c r="A659">
        <v>2.9622800434290086</v>
      </c>
      <c r="B659" t="s">
        <v>512</v>
      </c>
      <c r="C659" t="s">
        <v>3113</v>
      </c>
      <c r="D659" t="s">
        <v>5020</v>
      </c>
      <c r="E659" t="s">
        <v>1815</v>
      </c>
      <c r="F659" t="s">
        <v>3114</v>
      </c>
      <c r="G659">
        <v>154275</v>
      </c>
      <c r="H659">
        <v>217501</v>
      </c>
      <c r="I659">
        <v>249578</v>
      </c>
      <c r="J659">
        <v>192653</v>
      </c>
      <c r="K659">
        <v>184819</v>
      </c>
      <c r="L659">
        <v>237875</v>
      </c>
      <c r="M659">
        <v>265219</v>
      </c>
      <c r="N659">
        <v>254307</v>
      </c>
      <c r="O659">
        <v>225491</v>
      </c>
      <c r="P659">
        <v>190903</v>
      </c>
      <c r="Q659">
        <v>213107</v>
      </c>
      <c r="R659">
        <v>212036</v>
      </c>
    </row>
    <row r="660" spans="1:18" x14ac:dyDescent="0.3">
      <c r="A660">
        <v>2.9621456947246996</v>
      </c>
      <c r="B660" t="s">
        <v>512</v>
      </c>
      <c r="C660" t="s">
        <v>3119</v>
      </c>
      <c r="D660" t="s">
        <v>5023</v>
      </c>
      <c r="E660" t="s">
        <v>1815</v>
      </c>
      <c r="F660" t="s">
        <v>3120</v>
      </c>
      <c r="G660">
        <v>600017</v>
      </c>
      <c r="H660">
        <v>556800</v>
      </c>
      <c r="I660">
        <v>635163</v>
      </c>
      <c r="J660">
        <v>723947</v>
      </c>
      <c r="K660">
        <v>429462</v>
      </c>
      <c r="L660">
        <v>617436</v>
      </c>
      <c r="M660">
        <v>636293</v>
      </c>
      <c r="N660">
        <v>278139</v>
      </c>
      <c r="O660">
        <v>617542</v>
      </c>
      <c r="P660">
        <v>419538</v>
      </c>
      <c r="Q660">
        <v>579449</v>
      </c>
      <c r="R660">
        <v>618438</v>
      </c>
    </row>
    <row r="661" spans="1:18" x14ac:dyDescent="0.3">
      <c r="A661">
        <v>2.745523929922812</v>
      </c>
      <c r="B661" t="s">
        <v>512</v>
      </c>
      <c r="C661" t="s">
        <v>2948</v>
      </c>
      <c r="D661" t="s">
        <v>5031</v>
      </c>
      <c r="E661" t="s">
        <v>1815</v>
      </c>
      <c r="F661" t="s">
        <v>2949</v>
      </c>
      <c r="G661">
        <v>375569</v>
      </c>
      <c r="H661">
        <v>372542</v>
      </c>
      <c r="I661">
        <v>540510</v>
      </c>
      <c r="J661">
        <v>529170</v>
      </c>
      <c r="K661">
        <v>465793</v>
      </c>
      <c r="L661">
        <v>387008</v>
      </c>
      <c r="M661">
        <v>679268</v>
      </c>
      <c r="N661">
        <v>570872</v>
      </c>
      <c r="O661">
        <v>427812</v>
      </c>
      <c r="P661">
        <v>574657</v>
      </c>
      <c r="Q661">
        <v>686479</v>
      </c>
      <c r="R661">
        <v>576338</v>
      </c>
    </row>
    <row r="662" spans="1:18" x14ac:dyDescent="0.3">
      <c r="A662">
        <v>2.5627209685857539</v>
      </c>
      <c r="B662" t="s">
        <v>512</v>
      </c>
      <c r="C662" t="s">
        <v>2595</v>
      </c>
      <c r="D662" t="s">
        <v>5032</v>
      </c>
      <c r="E662" t="s">
        <v>1815</v>
      </c>
      <c r="F662" t="s">
        <v>2596</v>
      </c>
      <c r="G662">
        <v>424568</v>
      </c>
      <c r="H662">
        <v>528095</v>
      </c>
      <c r="I662">
        <v>632908</v>
      </c>
      <c r="J662">
        <v>460539</v>
      </c>
      <c r="K662">
        <v>457963</v>
      </c>
      <c r="L662">
        <v>596721</v>
      </c>
      <c r="M662">
        <v>757238</v>
      </c>
      <c r="N662">
        <v>579905</v>
      </c>
      <c r="O662">
        <v>618656</v>
      </c>
      <c r="P662">
        <v>579277</v>
      </c>
      <c r="Q662">
        <v>637258</v>
      </c>
      <c r="R662">
        <v>606883</v>
      </c>
    </row>
    <row r="663" spans="1:18" x14ac:dyDescent="0.3">
      <c r="A663">
        <v>2.4889386142925618</v>
      </c>
      <c r="B663" t="s">
        <v>512</v>
      </c>
      <c r="C663" t="s">
        <v>2997</v>
      </c>
      <c r="D663" t="s">
        <v>5033</v>
      </c>
      <c r="E663" t="s">
        <v>1815</v>
      </c>
      <c r="F663" t="s">
        <v>2998</v>
      </c>
      <c r="G663">
        <v>5200316</v>
      </c>
      <c r="H663">
        <v>4899839</v>
      </c>
      <c r="I663">
        <v>2402706</v>
      </c>
      <c r="J663">
        <v>2665217</v>
      </c>
      <c r="K663">
        <v>4640304</v>
      </c>
      <c r="L663">
        <v>3678991</v>
      </c>
      <c r="M663">
        <v>4799269</v>
      </c>
      <c r="N663">
        <v>6716843</v>
      </c>
      <c r="O663">
        <v>5436092</v>
      </c>
      <c r="P663">
        <v>5308417</v>
      </c>
      <c r="Q663">
        <v>5198541</v>
      </c>
      <c r="R663">
        <v>3997100</v>
      </c>
    </row>
    <row r="664" spans="1:18" x14ac:dyDescent="0.3">
      <c r="A664">
        <v>2.3228897244661399</v>
      </c>
      <c r="B664" t="s">
        <v>512</v>
      </c>
      <c r="C664" t="s">
        <v>3342</v>
      </c>
      <c r="D664" t="s">
        <v>5027</v>
      </c>
      <c r="E664" t="s">
        <v>1815</v>
      </c>
      <c r="F664" t="s">
        <v>3343</v>
      </c>
      <c r="G664">
        <v>1224684</v>
      </c>
      <c r="H664">
        <v>675403</v>
      </c>
      <c r="I664">
        <v>519853</v>
      </c>
      <c r="J664">
        <v>673077</v>
      </c>
      <c r="K664">
        <v>1156921</v>
      </c>
      <c r="L664">
        <v>1042460</v>
      </c>
      <c r="M664">
        <v>890562</v>
      </c>
      <c r="N664">
        <v>1075650</v>
      </c>
      <c r="O664">
        <v>1049448</v>
      </c>
      <c r="P664">
        <v>873344</v>
      </c>
      <c r="Q664">
        <v>786577</v>
      </c>
      <c r="R664">
        <v>383899</v>
      </c>
    </row>
    <row r="665" spans="1:18" x14ac:dyDescent="0.3">
      <c r="A665">
        <v>2.1841715129557029</v>
      </c>
      <c r="B665" t="s">
        <v>512</v>
      </c>
      <c r="C665" t="s">
        <v>2779</v>
      </c>
      <c r="D665" t="s">
        <v>5034</v>
      </c>
      <c r="E665" t="s">
        <v>1815</v>
      </c>
      <c r="F665" t="s">
        <v>2780</v>
      </c>
      <c r="G665">
        <v>298144</v>
      </c>
      <c r="H665">
        <v>355736</v>
      </c>
      <c r="I665">
        <v>134373</v>
      </c>
      <c r="J665">
        <v>405919</v>
      </c>
      <c r="K665">
        <v>568837</v>
      </c>
      <c r="L665">
        <v>475387</v>
      </c>
      <c r="M665">
        <v>850532</v>
      </c>
      <c r="N665">
        <v>1166218</v>
      </c>
      <c r="O665">
        <v>950183</v>
      </c>
      <c r="P665">
        <v>1147064</v>
      </c>
      <c r="Q665">
        <v>1121411</v>
      </c>
      <c r="R665">
        <v>836599</v>
      </c>
    </row>
    <row r="666" spans="1:18" x14ac:dyDescent="0.3">
      <c r="A666">
        <v>1.9680491212743945</v>
      </c>
      <c r="B666" t="s">
        <v>512</v>
      </c>
      <c r="C666" t="s">
        <v>2937</v>
      </c>
      <c r="D666" t="s">
        <v>5021</v>
      </c>
      <c r="E666" t="s">
        <v>1815</v>
      </c>
      <c r="F666" t="s">
        <v>2938</v>
      </c>
      <c r="G666">
        <v>275246</v>
      </c>
      <c r="H666">
        <v>299927</v>
      </c>
      <c r="I666">
        <v>272928</v>
      </c>
      <c r="J666">
        <v>224144</v>
      </c>
      <c r="K666">
        <v>267739</v>
      </c>
      <c r="L666">
        <v>285577</v>
      </c>
      <c r="M666">
        <v>309866</v>
      </c>
      <c r="N666">
        <v>335841</v>
      </c>
      <c r="O666">
        <v>324795</v>
      </c>
      <c r="P666">
        <v>469019</v>
      </c>
      <c r="Q666">
        <v>391477</v>
      </c>
      <c r="R666">
        <v>314261</v>
      </c>
    </row>
    <row r="667" spans="1:18" x14ac:dyDescent="0.3">
      <c r="A667">
        <v>1.9528595281751919</v>
      </c>
      <c r="B667" t="s">
        <v>512</v>
      </c>
      <c r="C667" t="s">
        <v>2997</v>
      </c>
      <c r="D667" t="s">
        <v>5033</v>
      </c>
      <c r="E667" t="s">
        <v>1815</v>
      </c>
      <c r="F667" t="s">
        <v>2998</v>
      </c>
      <c r="G667">
        <v>1314786</v>
      </c>
      <c r="H667">
        <v>1078549</v>
      </c>
      <c r="I667">
        <v>553647</v>
      </c>
      <c r="J667">
        <v>1055391</v>
      </c>
      <c r="K667">
        <v>1407420</v>
      </c>
      <c r="L667">
        <v>1180241</v>
      </c>
      <c r="M667">
        <v>1624507</v>
      </c>
      <c r="N667">
        <v>1997304</v>
      </c>
      <c r="O667">
        <v>1754491</v>
      </c>
      <c r="P667">
        <v>1808230</v>
      </c>
      <c r="Q667">
        <v>1907064</v>
      </c>
      <c r="R667">
        <v>1433985</v>
      </c>
    </row>
    <row r="668" spans="1:18" x14ac:dyDescent="0.3">
      <c r="A668">
        <v>1.8855361030837547</v>
      </c>
      <c r="B668" t="s">
        <v>512</v>
      </c>
      <c r="C668" t="s">
        <v>3191</v>
      </c>
      <c r="D668" t="s">
        <v>5024</v>
      </c>
      <c r="E668" t="s">
        <v>1815</v>
      </c>
      <c r="F668" t="s">
        <v>3192</v>
      </c>
      <c r="G668">
        <v>565260</v>
      </c>
      <c r="H668">
        <v>678415</v>
      </c>
      <c r="I668">
        <v>595647</v>
      </c>
      <c r="J668">
        <v>384076</v>
      </c>
      <c r="K668">
        <v>704460</v>
      </c>
      <c r="L668">
        <v>517885</v>
      </c>
      <c r="M668">
        <v>663660</v>
      </c>
      <c r="N668">
        <v>768066</v>
      </c>
      <c r="O668">
        <v>644029</v>
      </c>
      <c r="P668">
        <v>522184</v>
      </c>
      <c r="Q668">
        <v>577796</v>
      </c>
      <c r="R668">
        <v>419030</v>
      </c>
    </row>
    <row r="669" spans="1:18" x14ac:dyDescent="0.3">
      <c r="A669">
        <v>1.8532364353263489</v>
      </c>
      <c r="B669" t="s">
        <v>512</v>
      </c>
      <c r="C669" t="s">
        <v>2779</v>
      </c>
      <c r="D669" t="s">
        <v>5034</v>
      </c>
      <c r="E669" t="s">
        <v>1815</v>
      </c>
      <c r="F669" t="s">
        <v>2780</v>
      </c>
      <c r="G669">
        <v>86897</v>
      </c>
      <c r="H669">
        <v>41949</v>
      </c>
      <c r="I669">
        <v>0</v>
      </c>
      <c r="J669">
        <v>22959</v>
      </c>
      <c r="K669">
        <v>58060</v>
      </c>
      <c r="L669">
        <v>24996</v>
      </c>
      <c r="M669">
        <v>122666</v>
      </c>
      <c r="N669">
        <v>293324</v>
      </c>
      <c r="O669">
        <v>171827</v>
      </c>
      <c r="P669">
        <v>141826</v>
      </c>
      <c r="Q669">
        <v>69990</v>
      </c>
      <c r="R669">
        <v>71648</v>
      </c>
    </row>
    <row r="670" spans="1:18" x14ac:dyDescent="0.3">
      <c r="A670">
        <v>1.7248741768076334</v>
      </c>
      <c r="B670" t="s">
        <v>512</v>
      </c>
      <c r="C670" t="s">
        <v>3232</v>
      </c>
      <c r="D670" t="s">
        <v>5030</v>
      </c>
      <c r="E670" t="s">
        <v>1815</v>
      </c>
      <c r="F670" t="s">
        <v>3233</v>
      </c>
      <c r="G670">
        <v>1261785</v>
      </c>
      <c r="H670">
        <v>1199978</v>
      </c>
      <c r="I670">
        <v>1433554</v>
      </c>
      <c r="J670">
        <v>1320246</v>
      </c>
      <c r="K670">
        <v>1156925</v>
      </c>
      <c r="L670">
        <v>1429879</v>
      </c>
      <c r="M670">
        <v>1229593</v>
      </c>
      <c r="N670">
        <v>1114974</v>
      </c>
      <c r="O670">
        <v>1009807</v>
      </c>
      <c r="P670">
        <v>878187</v>
      </c>
      <c r="Q670">
        <v>963330</v>
      </c>
      <c r="R670">
        <v>899167</v>
      </c>
    </row>
    <row r="671" spans="1:18" x14ac:dyDescent="0.3">
      <c r="A671">
        <v>1.5437021205678192</v>
      </c>
      <c r="B671" t="s">
        <v>512</v>
      </c>
      <c r="C671" t="s">
        <v>2738</v>
      </c>
      <c r="D671" t="s">
        <v>5035</v>
      </c>
      <c r="E671" t="s">
        <v>1815</v>
      </c>
      <c r="F671" t="s">
        <v>2739</v>
      </c>
      <c r="G671">
        <v>35758</v>
      </c>
      <c r="H671">
        <v>319742</v>
      </c>
      <c r="I671">
        <v>167715</v>
      </c>
      <c r="J671">
        <v>0</v>
      </c>
      <c r="K671">
        <v>82161</v>
      </c>
      <c r="L671">
        <v>0</v>
      </c>
      <c r="M671">
        <v>274145</v>
      </c>
      <c r="N671">
        <v>400525</v>
      </c>
      <c r="O671">
        <v>422824</v>
      </c>
      <c r="P671">
        <v>379368</v>
      </c>
      <c r="Q671">
        <v>581536</v>
      </c>
      <c r="R671">
        <v>280480</v>
      </c>
    </row>
    <row r="672" spans="1:18" x14ac:dyDescent="0.3">
      <c r="A672">
        <v>1.5034993762995836</v>
      </c>
      <c r="B672" t="s">
        <v>512</v>
      </c>
      <c r="C672" t="s">
        <v>3191</v>
      </c>
      <c r="D672" t="s">
        <v>5024</v>
      </c>
      <c r="E672" t="s">
        <v>1815</v>
      </c>
      <c r="F672" t="s">
        <v>3192</v>
      </c>
      <c r="G672">
        <v>2611988</v>
      </c>
      <c r="H672">
        <v>2517346</v>
      </c>
      <c r="I672">
        <v>2791649</v>
      </c>
      <c r="J672">
        <v>2148218</v>
      </c>
      <c r="K672">
        <v>3035093</v>
      </c>
      <c r="L672">
        <v>2876250</v>
      </c>
      <c r="M672">
        <v>2991036</v>
      </c>
      <c r="N672">
        <v>3137495</v>
      </c>
      <c r="O672">
        <v>3099562</v>
      </c>
      <c r="P672">
        <v>2943453</v>
      </c>
      <c r="Q672">
        <v>2802466</v>
      </c>
      <c r="R672">
        <v>1620621</v>
      </c>
    </row>
    <row r="673" spans="1:18" x14ac:dyDescent="0.3">
      <c r="A673">
        <v>1.4768397158192952</v>
      </c>
      <c r="B673" t="s">
        <v>512</v>
      </c>
      <c r="C673" t="s">
        <v>3003</v>
      </c>
      <c r="D673" t="s">
        <v>5036</v>
      </c>
      <c r="E673" t="s">
        <v>1815</v>
      </c>
      <c r="F673" t="s">
        <v>3004</v>
      </c>
      <c r="G673">
        <v>0</v>
      </c>
      <c r="H673">
        <v>15626</v>
      </c>
      <c r="I673">
        <v>0</v>
      </c>
      <c r="J673">
        <v>11862</v>
      </c>
      <c r="K673">
        <v>0</v>
      </c>
      <c r="L673">
        <v>0</v>
      </c>
      <c r="M673">
        <v>38357</v>
      </c>
      <c r="N673">
        <v>56009</v>
      </c>
      <c r="O673">
        <v>46666</v>
      </c>
      <c r="P673">
        <v>50380</v>
      </c>
      <c r="Q673">
        <v>126258</v>
      </c>
      <c r="R673">
        <v>85455</v>
      </c>
    </row>
    <row r="674" spans="1:18" x14ac:dyDescent="0.3">
      <c r="A674">
        <v>1.4582638170303557</v>
      </c>
      <c r="B674" t="s">
        <v>512</v>
      </c>
      <c r="C674" t="s">
        <v>3069</v>
      </c>
      <c r="D674" t="s">
        <v>5037</v>
      </c>
      <c r="E674" t="s">
        <v>1815</v>
      </c>
      <c r="F674" t="s">
        <v>3070</v>
      </c>
      <c r="G674">
        <v>15026494</v>
      </c>
      <c r="H674">
        <v>17329253</v>
      </c>
      <c r="I674">
        <v>17772588</v>
      </c>
      <c r="J674">
        <v>15801256</v>
      </c>
      <c r="K674">
        <v>15471742</v>
      </c>
      <c r="L674">
        <v>16026311</v>
      </c>
      <c r="M674">
        <v>16364448</v>
      </c>
      <c r="N674">
        <v>16220840</v>
      </c>
      <c r="O674">
        <v>15389877</v>
      </c>
      <c r="P674">
        <v>13870661</v>
      </c>
      <c r="Q674">
        <v>14118612</v>
      </c>
      <c r="R674">
        <v>12759072</v>
      </c>
    </row>
    <row r="675" spans="1:18" x14ac:dyDescent="0.3">
      <c r="A675">
        <v>1.3509722520319356</v>
      </c>
      <c r="B675" t="s">
        <v>512</v>
      </c>
      <c r="C675" t="s">
        <v>2454</v>
      </c>
      <c r="D675" t="s">
        <v>5038</v>
      </c>
      <c r="E675" t="s">
        <v>1815</v>
      </c>
      <c r="F675" t="s">
        <v>2455</v>
      </c>
      <c r="G675">
        <v>653867</v>
      </c>
      <c r="H675">
        <v>604644</v>
      </c>
      <c r="I675">
        <v>458099</v>
      </c>
      <c r="J675">
        <v>603874</v>
      </c>
      <c r="K675">
        <v>751352</v>
      </c>
      <c r="L675">
        <v>473268</v>
      </c>
      <c r="M675">
        <v>1574247</v>
      </c>
      <c r="N675">
        <v>1204223</v>
      </c>
      <c r="O675">
        <v>1257006</v>
      </c>
      <c r="P675">
        <v>1667964</v>
      </c>
      <c r="Q675">
        <v>2319051</v>
      </c>
      <c r="R675">
        <v>1638787</v>
      </c>
    </row>
    <row r="676" spans="1:18" x14ac:dyDescent="0.3">
      <c r="A676">
        <v>1.3004443419729861</v>
      </c>
      <c r="B676" t="s">
        <v>512</v>
      </c>
      <c r="C676" t="s">
        <v>2203</v>
      </c>
      <c r="D676" t="s">
        <v>5039</v>
      </c>
      <c r="E676" t="s">
        <v>1815</v>
      </c>
      <c r="F676" t="s">
        <v>2204</v>
      </c>
      <c r="G676">
        <v>114812</v>
      </c>
      <c r="H676">
        <v>119019</v>
      </c>
      <c r="I676">
        <v>125459</v>
      </c>
      <c r="J676">
        <v>96536</v>
      </c>
      <c r="K676">
        <v>68610</v>
      </c>
      <c r="L676">
        <v>63651</v>
      </c>
      <c r="M676">
        <v>62701</v>
      </c>
      <c r="N676">
        <v>109921</v>
      </c>
      <c r="O676">
        <v>110907</v>
      </c>
      <c r="P676">
        <v>63398</v>
      </c>
      <c r="Q676">
        <v>71914</v>
      </c>
      <c r="R676">
        <v>80769</v>
      </c>
    </row>
    <row r="677" spans="1:18" x14ac:dyDescent="0.3">
      <c r="A677">
        <v>1.2372841688310519</v>
      </c>
      <c r="B677" t="s">
        <v>512</v>
      </c>
      <c r="C677" t="s">
        <v>2566</v>
      </c>
      <c r="D677" t="s">
        <v>5040</v>
      </c>
      <c r="E677" t="s">
        <v>1815</v>
      </c>
      <c r="F677" t="s">
        <v>2567</v>
      </c>
      <c r="G677">
        <v>1646446</v>
      </c>
      <c r="H677">
        <v>1721416</v>
      </c>
      <c r="I677">
        <v>1914746</v>
      </c>
      <c r="J677">
        <v>1444015</v>
      </c>
      <c r="K677">
        <v>1615293</v>
      </c>
      <c r="L677">
        <v>1749024</v>
      </c>
      <c r="M677">
        <v>1498415</v>
      </c>
      <c r="N677">
        <v>1794394</v>
      </c>
      <c r="O677">
        <v>1720023</v>
      </c>
      <c r="P677">
        <v>1518178</v>
      </c>
      <c r="Q677">
        <v>1461388</v>
      </c>
      <c r="R677">
        <v>1499853</v>
      </c>
    </row>
    <row r="678" spans="1:18" x14ac:dyDescent="0.3">
      <c r="A678">
        <v>1.2350873754710214</v>
      </c>
      <c r="B678" t="s">
        <v>512</v>
      </c>
      <c r="C678" t="s">
        <v>3058</v>
      </c>
      <c r="D678" t="s">
        <v>5041</v>
      </c>
      <c r="E678" t="s">
        <v>1815</v>
      </c>
      <c r="F678" t="s">
        <v>3059</v>
      </c>
      <c r="G678">
        <v>984010</v>
      </c>
      <c r="H678">
        <v>831874</v>
      </c>
      <c r="I678">
        <v>405521</v>
      </c>
      <c r="J678">
        <v>609820</v>
      </c>
      <c r="K678">
        <v>1020177</v>
      </c>
      <c r="L678">
        <v>887727</v>
      </c>
      <c r="M678">
        <v>931735</v>
      </c>
      <c r="N678">
        <v>1223325</v>
      </c>
      <c r="O678">
        <v>1010266</v>
      </c>
      <c r="P678">
        <v>1093284</v>
      </c>
      <c r="Q678">
        <v>1222688</v>
      </c>
      <c r="R678">
        <v>700941</v>
      </c>
    </row>
    <row r="679" spans="1:18" x14ac:dyDescent="0.3">
      <c r="A679">
        <v>1.1199061889456625</v>
      </c>
      <c r="B679" t="s">
        <v>512</v>
      </c>
      <c r="C679" t="s">
        <v>3271</v>
      </c>
      <c r="D679" t="s">
        <v>5042</v>
      </c>
      <c r="E679" t="s">
        <v>1815</v>
      </c>
      <c r="F679" t="s">
        <v>3272</v>
      </c>
      <c r="G679">
        <v>1433417</v>
      </c>
      <c r="H679">
        <v>1188219</v>
      </c>
      <c r="I679">
        <v>303907</v>
      </c>
      <c r="J679">
        <v>594022</v>
      </c>
      <c r="K679">
        <v>1618590</v>
      </c>
      <c r="L679">
        <v>897556</v>
      </c>
      <c r="M679">
        <v>1200181</v>
      </c>
      <c r="N679">
        <v>1233725</v>
      </c>
      <c r="O679">
        <v>896014</v>
      </c>
      <c r="P679">
        <v>1112705</v>
      </c>
      <c r="Q679">
        <v>1271128</v>
      </c>
      <c r="R679">
        <v>765249</v>
      </c>
    </row>
    <row r="680" spans="1:18" x14ac:dyDescent="0.3">
      <c r="A680">
        <v>1.1135705357046981</v>
      </c>
      <c r="B680" t="s">
        <v>512</v>
      </c>
      <c r="C680" t="s">
        <v>2224</v>
      </c>
      <c r="D680" t="s">
        <v>5043</v>
      </c>
      <c r="E680" t="s">
        <v>1815</v>
      </c>
      <c r="F680" t="s">
        <v>2225</v>
      </c>
      <c r="G680">
        <v>666935</v>
      </c>
      <c r="H680">
        <v>664870</v>
      </c>
      <c r="I680">
        <v>618568</v>
      </c>
      <c r="J680">
        <v>498465</v>
      </c>
      <c r="K680">
        <v>789267</v>
      </c>
      <c r="L680">
        <v>794022</v>
      </c>
      <c r="M680">
        <v>867975</v>
      </c>
      <c r="N680">
        <v>1173887</v>
      </c>
      <c r="O680">
        <v>1048487</v>
      </c>
      <c r="P680">
        <v>1034719</v>
      </c>
      <c r="Q680">
        <v>1082725</v>
      </c>
      <c r="R680">
        <v>658985</v>
      </c>
    </row>
    <row r="681" spans="1:18" x14ac:dyDescent="0.3">
      <c r="A681">
        <v>1.1037545868677137</v>
      </c>
      <c r="B681" t="s">
        <v>512</v>
      </c>
      <c r="C681" t="s">
        <v>3321</v>
      </c>
      <c r="D681" t="s">
        <v>5044</v>
      </c>
      <c r="E681" t="s">
        <v>1815</v>
      </c>
      <c r="F681" t="s">
        <v>3322</v>
      </c>
      <c r="G681">
        <v>68120</v>
      </c>
      <c r="H681">
        <v>298692</v>
      </c>
      <c r="I681">
        <v>161729</v>
      </c>
      <c r="J681">
        <v>273968</v>
      </c>
      <c r="K681">
        <v>265109</v>
      </c>
      <c r="L681">
        <v>251073</v>
      </c>
      <c r="M681">
        <v>232069</v>
      </c>
      <c r="N681">
        <v>257200</v>
      </c>
      <c r="O681">
        <v>318736</v>
      </c>
      <c r="P681">
        <v>211697</v>
      </c>
      <c r="Q681">
        <v>172131</v>
      </c>
      <c r="R681">
        <v>199829</v>
      </c>
    </row>
    <row r="682" spans="1:18" x14ac:dyDescent="0.3">
      <c r="A682">
        <v>1.0848565578610108</v>
      </c>
      <c r="B682" t="s">
        <v>512</v>
      </c>
      <c r="C682" t="s">
        <v>2590</v>
      </c>
      <c r="D682" t="s">
        <v>5045</v>
      </c>
      <c r="E682" t="s">
        <v>1815</v>
      </c>
      <c r="F682" t="s">
        <v>2591</v>
      </c>
      <c r="G682">
        <v>40025</v>
      </c>
      <c r="H682">
        <v>25530</v>
      </c>
      <c r="I682">
        <v>92966</v>
      </c>
      <c r="J682">
        <v>95422</v>
      </c>
      <c r="K682">
        <v>106975</v>
      </c>
      <c r="L682">
        <v>58196</v>
      </c>
      <c r="M682">
        <v>462231</v>
      </c>
      <c r="N682">
        <v>619798</v>
      </c>
      <c r="O682">
        <v>590348</v>
      </c>
      <c r="P682">
        <v>605014</v>
      </c>
      <c r="Q682">
        <v>986041</v>
      </c>
      <c r="R682">
        <v>450100</v>
      </c>
    </row>
    <row r="683" spans="1:18" x14ac:dyDescent="0.3">
      <c r="A683">
        <v>1.0237367047813959</v>
      </c>
      <c r="B683" t="s">
        <v>512</v>
      </c>
      <c r="C683" t="s">
        <v>2966</v>
      </c>
      <c r="D683" t="s">
        <v>5022</v>
      </c>
      <c r="E683" t="s">
        <v>1815</v>
      </c>
      <c r="F683" t="s">
        <v>2967</v>
      </c>
      <c r="G683">
        <v>5904584</v>
      </c>
      <c r="H683">
        <v>6785219</v>
      </c>
      <c r="I683">
        <v>6966471</v>
      </c>
      <c r="J683">
        <v>5819325</v>
      </c>
      <c r="K683">
        <v>6042568</v>
      </c>
      <c r="L683">
        <v>6008433</v>
      </c>
      <c r="M683">
        <v>7314217</v>
      </c>
      <c r="N683">
        <v>7164492</v>
      </c>
      <c r="O683">
        <v>7105778</v>
      </c>
      <c r="P683">
        <v>6353798</v>
      </c>
      <c r="Q683">
        <v>6506944</v>
      </c>
      <c r="R683">
        <v>6196562</v>
      </c>
    </row>
    <row r="684" spans="1:18" x14ac:dyDescent="0.3">
      <c r="A684">
        <v>0.98077275712702716</v>
      </c>
      <c r="B684" t="s">
        <v>512</v>
      </c>
      <c r="C684" t="s">
        <v>3147</v>
      </c>
      <c r="D684" t="s">
        <v>5046</v>
      </c>
      <c r="E684" t="s">
        <v>1815</v>
      </c>
      <c r="F684" t="s">
        <v>3148</v>
      </c>
      <c r="G684">
        <v>117299</v>
      </c>
      <c r="H684">
        <v>107061</v>
      </c>
      <c r="I684">
        <v>134807</v>
      </c>
      <c r="J684">
        <v>109017</v>
      </c>
      <c r="K684">
        <v>114701</v>
      </c>
      <c r="L684">
        <v>93313</v>
      </c>
      <c r="M684">
        <v>137225</v>
      </c>
      <c r="N684">
        <v>51096</v>
      </c>
      <c r="O684">
        <v>146966</v>
      </c>
      <c r="P684">
        <v>141623</v>
      </c>
      <c r="Q684">
        <v>128201</v>
      </c>
      <c r="R684">
        <v>141908</v>
      </c>
    </row>
    <row r="685" spans="1:18" x14ac:dyDescent="0.3">
      <c r="A685">
        <v>0.93407285627005943</v>
      </c>
      <c r="B685" t="s">
        <v>512</v>
      </c>
      <c r="C685" t="s">
        <v>2976</v>
      </c>
      <c r="D685" t="s">
        <v>5047</v>
      </c>
      <c r="E685" t="s">
        <v>1815</v>
      </c>
      <c r="F685" t="s">
        <v>2977</v>
      </c>
      <c r="G685">
        <v>79340</v>
      </c>
      <c r="H685">
        <v>105795</v>
      </c>
      <c r="I685">
        <v>152024</v>
      </c>
      <c r="J685">
        <v>51189</v>
      </c>
      <c r="K685">
        <v>24354</v>
      </c>
      <c r="L685">
        <v>45738</v>
      </c>
      <c r="M685">
        <v>99505</v>
      </c>
      <c r="N685">
        <v>15548</v>
      </c>
      <c r="O685">
        <v>48150</v>
      </c>
      <c r="P685">
        <v>0</v>
      </c>
      <c r="Q685">
        <v>28726</v>
      </c>
      <c r="R685">
        <v>29040</v>
      </c>
    </row>
    <row r="686" spans="1:18" x14ac:dyDescent="0.3">
      <c r="A686">
        <v>0.92939051076490942</v>
      </c>
      <c r="B686" t="s">
        <v>512</v>
      </c>
      <c r="C686" t="s">
        <v>3003</v>
      </c>
      <c r="D686" t="s">
        <v>5036</v>
      </c>
      <c r="E686" t="s">
        <v>1815</v>
      </c>
      <c r="F686" t="s">
        <v>3004</v>
      </c>
      <c r="G686">
        <v>149546</v>
      </c>
      <c r="H686">
        <v>174191</v>
      </c>
      <c r="I686">
        <v>132760</v>
      </c>
      <c r="J686">
        <v>134480</v>
      </c>
      <c r="K686">
        <v>73409</v>
      </c>
      <c r="L686">
        <v>125421</v>
      </c>
      <c r="M686">
        <v>609456</v>
      </c>
      <c r="N686">
        <v>501030</v>
      </c>
      <c r="O686">
        <v>535516</v>
      </c>
      <c r="P686">
        <v>582047</v>
      </c>
      <c r="Q686">
        <v>838194</v>
      </c>
      <c r="R686">
        <v>557955</v>
      </c>
    </row>
    <row r="687" spans="1:18" x14ac:dyDescent="0.3">
      <c r="A687">
        <v>0.91770050549321891</v>
      </c>
      <c r="B687" t="s">
        <v>512</v>
      </c>
      <c r="C687" t="s">
        <v>3069</v>
      </c>
      <c r="D687" t="s">
        <v>5037</v>
      </c>
      <c r="E687" t="s">
        <v>1815</v>
      </c>
      <c r="F687" t="s">
        <v>3070</v>
      </c>
      <c r="G687">
        <v>24374206</v>
      </c>
      <c r="H687">
        <v>29821882</v>
      </c>
      <c r="I687">
        <v>31109531</v>
      </c>
      <c r="J687">
        <v>20475034</v>
      </c>
      <c r="K687">
        <v>22247510</v>
      </c>
      <c r="L687">
        <v>20468283</v>
      </c>
      <c r="M687">
        <v>24134452</v>
      </c>
      <c r="N687">
        <v>25767168</v>
      </c>
      <c r="O687">
        <v>22938375</v>
      </c>
      <c r="P687">
        <v>17911322</v>
      </c>
      <c r="Q687">
        <v>19274841</v>
      </c>
      <c r="R687">
        <v>17246956</v>
      </c>
    </row>
    <row r="688" spans="1:18" x14ac:dyDescent="0.3">
      <c r="A688">
        <v>0.9018110812222162</v>
      </c>
      <c r="B688" t="s">
        <v>512</v>
      </c>
      <c r="C688" t="s">
        <v>3168</v>
      </c>
      <c r="D688" t="s">
        <v>5048</v>
      </c>
      <c r="E688" t="s">
        <v>1815</v>
      </c>
      <c r="F688" t="s">
        <v>3169</v>
      </c>
      <c r="G688">
        <v>5880126</v>
      </c>
      <c r="H688">
        <v>6890426</v>
      </c>
      <c r="I688">
        <v>7024858</v>
      </c>
      <c r="J688">
        <v>4891571</v>
      </c>
      <c r="K688">
        <v>5273523</v>
      </c>
      <c r="L688">
        <v>5301184</v>
      </c>
      <c r="M688">
        <v>5628843</v>
      </c>
      <c r="N688">
        <v>5777298</v>
      </c>
      <c r="O688">
        <v>5436792</v>
      </c>
      <c r="P688">
        <v>3865354</v>
      </c>
      <c r="Q688">
        <v>4587635</v>
      </c>
      <c r="R688">
        <v>3919477</v>
      </c>
    </row>
    <row r="689" spans="1:18" x14ac:dyDescent="0.3">
      <c r="A689">
        <v>0.87752257618535123</v>
      </c>
      <c r="B689" t="s">
        <v>512</v>
      </c>
      <c r="C689" t="s">
        <v>2848</v>
      </c>
      <c r="D689" t="s">
        <v>5049</v>
      </c>
      <c r="E689" t="s">
        <v>1815</v>
      </c>
      <c r="F689" t="s">
        <v>2849</v>
      </c>
      <c r="G689">
        <v>2047385</v>
      </c>
      <c r="H689">
        <v>2359477</v>
      </c>
      <c r="I689">
        <v>2505674</v>
      </c>
      <c r="J689">
        <v>1392772</v>
      </c>
      <c r="K689">
        <v>1520718</v>
      </c>
      <c r="L689">
        <v>1420927</v>
      </c>
      <c r="M689">
        <v>973510</v>
      </c>
      <c r="N689">
        <v>1856660</v>
      </c>
      <c r="O689">
        <v>1590940</v>
      </c>
      <c r="P689">
        <v>1152745</v>
      </c>
      <c r="Q689">
        <v>1323771</v>
      </c>
      <c r="R689">
        <v>1296793</v>
      </c>
    </row>
    <row r="690" spans="1:18" x14ac:dyDescent="0.3">
      <c r="A690">
        <v>0.8598456036587836</v>
      </c>
      <c r="B690" t="s">
        <v>512</v>
      </c>
      <c r="C690" t="s">
        <v>2224</v>
      </c>
      <c r="D690" t="s">
        <v>5043</v>
      </c>
      <c r="E690" t="s">
        <v>1815</v>
      </c>
      <c r="F690" t="s">
        <v>2225</v>
      </c>
      <c r="G690">
        <v>2660950</v>
      </c>
      <c r="H690">
        <v>1920909</v>
      </c>
      <c r="I690">
        <v>2063812</v>
      </c>
      <c r="J690">
        <v>1348169</v>
      </c>
      <c r="K690">
        <v>2653525</v>
      </c>
      <c r="L690">
        <v>2207589</v>
      </c>
      <c r="M690">
        <v>2528505</v>
      </c>
      <c r="N690">
        <v>3630112</v>
      </c>
      <c r="O690">
        <v>2822496</v>
      </c>
      <c r="P690">
        <v>3026558</v>
      </c>
      <c r="Q690">
        <v>2468243</v>
      </c>
      <c r="R690">
        <v>1531710</v>
      </c>
    </row>
    <row r="691" spans="1:18" x14ac:dyDescent="0.3">
      <c r="A691">
        <v>0.84656332817264357</v>
      </c>
      <c r="B691" t="s">
        <v>512</v>
      </c>
      <c r="C691" t="s">
        <v>3032</v>
      </c>
      <c r="D691" t="s">
        <v>5050</v>
      </c>
      <c r="E691" t="s">
        <v>1815</v>
      </c>
      <c r="F691" t="s">
        <v>3033</v>
      </c>
      <c r="G691">
        <v>252694</v>
      </c>
      <c r="H691">
        <v>325490</v>
      </c>
      <c r="I691">
        <v>270450</v>
      </c>
      <c r="J691">
        <v>118467</v>
      </c>
      <c r="K691">
        <v>129884</v>
      </c>
      <c r="L691">
        <v>50612</v>
      </c>
      <c r="M691">
        <v>45149</v>
      </c>
      <c r="N691">
        <v>77914</v>
      </c>
      <c r="O691">
        <v>60884</v>
      </c>
      <c r="P691">
        <v>28979</v>
      </c>
      <c r="Q691">
        <v>70357</v>
      </c>
      <c r="R691">
        <v>25416</v>
      </c>
    </row>
    <row r="692" spans="1:18" x14ac:dyDescent="0.3">
      <c r="A692">
        <v>0.80190242855039218</v>
      </c>
      <c r="B692" t="s">
        <v>512</v>
      </c>
      <c r="C692" t="s">
        <v>3326</v>
      </c>
      <c r="D692" t="s">
        <v>5051</v>
      </c>
      <c r="E692" t="s">
        <v>1815</v>
      </c>
      <c r="F692" t="s">
        <v>3327</v>
      </c>
      <c r="G692">
        <v>3642014</v>
      </c>
      <c r="H692">
        <v>3860928</v>
      </c>
      <c r="I692">
        <v>1910422</v>
      </c>
      <c r="J692">
        <v>1754310</v>
      </c>
      <c r="K692">
        <v>2850705</v>
      </c>
      <c r="L692">
        <v>2105100</v>
      </c>
      <c r="M692">
        <v>2309020</v>
      </c>
      <c r="N692">
        <v>3309370</v>
      </c>
      <c r="O692">
        <v>2251944</v>
      </c>
      <c r="P692">
        <v>1868152</v>
      </c>
      <c r="Q692">
        <v>1907294</v>
      </c>
      <c r="R692">
        <v>1427684</v>
      </c>
    </row>
    <row r="693" spans="1:18" x14ac:dyDescent="0.3">
      <c r="A693">
        <v>0.75819871282069295</v>
      </c>
      <c r="B693" t="s">
        <v>512</v>
      </c>
      <c r="C693" t="s">
        <v>2454</v>
      </c>
      <c r="D693" t="s">
        <v>5038</v>
      </c>
      <c r="E693" t="s">
        <v>1815</v>
      </c>
      <c r="F693" t="s">
        <v>2455</v>
      </c>
      <c r="G693">
        <v>41730</v>
      </c>
      <c r="H693">
        <v>24429</v>
      </c>
      <c r="I693">
        <v>0</v>
      </c>
      <c r="J693">
        <v>116579</v>
      </c>
      <c r="K693">
        <v>64049</v>
      </c>
      <c r="L693">
        <v>13879</v>
      </c>
      <c r="M693">
        <v>189607</v>
      </c>
      <c r="N693">
        <v>97524</v>
      </c>
      <c r="O693">
        <v>165782</v>
      </c>
      <c r="P693">
        <v>246122</v>
      </c>
      <c r="Q693">
        <v>353797</v>
      </c>
      <c r="R693">
        <v>215400</v>
      </c>
    </row>
    <row r="694" spans="1:18" x14ac:dyDescent="0.3">
      <c r="A694">
        <v>0.70562530922657996</v>
      </c>
      <c r="B694" t="s">
        <v>512</v>
      </c>
      <c r="C694" t="s">
        <v>2948</v>
      </c>
      <c r="D694" t="s">
        <v>5031</v>
      </c>
      <c r="E694" t="s">
        <v>1815</v>
      </c>
      <c r="F694" t="s">
        <v>2949</v>
      </c>
      <c r="G694">
        <v>555059</v>
      </c>
      <c r="H694">
        <v>586029</v>
      </c>
      <c r="I694">
        <v>231218</v>
      </c>
      <c r="J694">
        <v>412731</v>
      </c>
      <c r="K694">
        <v>643603</v>
      </c>
      <c r="L694">
        <v>423225</v>
      </c>
      <c r="M694">
        <v>516083</v>
      </c>
      <c r="N694">
        <v>784801</v>
      </c>
      <c r="O694">
        <v>536356</v>
      </c>
      <c r="P694">
        <v>503707</v>
      </c>
      <c r="Q694">
        <v>612406</v>
      </c>
      <c r="R694">
        <v>458378</v>
      </c>
    </row>
    <row r="695" spans="1:18" x14ac:dyDescent="0.3">
      <c r="A695">
        <v>0.70443372647682501</v>
      </c>
      <c r="B695" t="s">
        <v>512</v>
      </c>
      <c r="C695" t="s">
        <v>1813</v>
      </c>
      <c r="D695" t="s">
        <v>5028</v>
      </c>
      <c r="E695" t="s">
        <v>1815</v>
      </c>
      <c r="F695" t="s">
        <v>1814</v>
      </c>
      <c r="G695">
        <v>131706</v>
      </c>
      <c r="H695">
        <v>73268</v>
      </c>
      <c r="I695">
        <v>88465</v>
      </c>
      <c r="J695">
        <v>201270</v>
      </c>
      <c r="K695">
        <v>318849</v>
      </c>
      <c r="L695">
        <v>284179</v>
      </c>
      <c r="M695">
        <v>482936</v>
      </c>
      <c r="N695">
        <v>507915</v>
      </c>
      <c r="O695">
        <v>546612</v>
      </c>
      <c r="P695">
        <v>612600</v>
      </c>
      <c r="Q695">
        <v>514442</v>
      </c>
      <c r="R695">
        <v>392858</v>
      </c>
    </row>
    <row r="696" spans="1:18" x14ac:dyDescent="0.3">
      <c r="A696">
        <v>0.69262796480237709</v>
      </c>
      <c r="B696" t="s">
        <v>512</v>
      </c>
      <c r="C696" t="s">
        <v>2203</v>
      </c>
      <c r="D696" t="s">
        <v>5039</v>
      </c>
      <c r="E696" t="s">
        <v>1815</v>
      </c>
      <c r="F696" t="s">
        <v>2204</v>
      </c>
      <c r="G696">
        <v>100601</v>
      </c>
      <c r="H696">
        <v>99465</v>
      </c>
      <c r="I696">
        <v>163494</v>
      </c>
      <c r="J696">
        <v>114244</v>
      </c>
      <c r="K696">
        <v>154291</v>
      </c>
      <c r="L696">
        <v>144729</v>
      </c>
      <c r="M696">
        <v>127865</v>
      </c>
      <c r="N696">
        <v>193964</v>
      </c>
      <c r="O696">
        <v>145693</v>
      </c>
      <c r="P696">
        <v>118078</v>
      </c>
      <c r="Q696">
        <v>186453</v>
      </c>
      <c r="R696">
        <v>162680</v>
      </c>
    </row>
    <row r="697" spans="1:18" x14ac:dyDescent="0.3">
      <c r="A697">
        <v>0.6754861260159678</v>
      </c>
      <c r="B697" t="s">
        <v>512</v>
      </c>
      <c r="C697" t="s">
        <v>2454</v>
      </c>
      <c r="D697" t="s">
        <v>5038</v>
      </c>
      <c r="E697" t="s">
        <v>1815</v>
      </c>
      <c r="F697" t="s">
        <v>2455</v>
      </c>
      <c r="G697">
        <v>102108</v>
      </c>
      <c r="H697">
        <v>212784</v>
      </c>
      <c r="I697">
        <v>151384</v>
      </c>
      <c r="J697">
        <v>107008</v>
      </c>
      <c r="K697">
        <v>125820</v>
      </c>
      <c r="L697">
        <v>24759</v>
      </c>
      <c r="M697">
        <v>327390</v>
      </c>
      <c r="N697">
        <v>267620</v>
      </c>
      <c r="O697">
        <v>224840</v>
      </c>
      <c r="P697">
        <v>278383</v>
      </c>
      <c r="Q697">
        <v>368625</v>
      </c>
      <c r="R697">
        <v>351377</v>
      </c>
    </row>
    <row r="698" spans="1:18" x14ac:dyDescent="0.3">
      <c r="A698">
        <v>0.66531189748988617</v>
      </c>
      <c r="B698" t="s">
        <v>512</v>
      </c>
      <c r="C698" t="s">
        <v>2409</v>
      </c>
      <c r="D698" t="s">
        <v>5052</v>
      </c>
      <c r="E698" t="s">
        <v>1815</v>
      </c>
      <c r="F698" t="s">
        <v>2410</v>
      </c>
      <c r="G698">
        <v>381146</v>
      </c>
      <c r="H698">
        <v>386753</v>
      </c>
      <c r="I698">
        <v>495835</v>
      </c>
      <c r="J698">
        <v>363838</v>
      </c>
      <c r="K698">
        <v>502160</v>
      </c>
      <c r="L698">
        <v>522801</v>
      </c>
      <c r="M698">
        <v>465308</v>
      </c>
      <c r="N698">
        <v>544472</v>
      </c>
      <c r="O698">
        <v>458605</v>
      </c>
      <c r="P698">
        <v>497182</v>
      </c>
      <c r="Q698">
        <v>534407</v>
      </c>
      <c r="R698">
        <v>581644</v>
      </c>
    </row>
    <row r="699" spans="1:18" x14ac:dyDescent="0.3">
      <c r="A699">
        <v>0.66531189748988617</v>
      </c>
      <c r="B699" t="s">
        <v>512</v>
      </c>
      <c r="C699" t="s">
        <v>2409</v>
      </c>
      <c r="D699" t="s">
        <v>5052</v>
      </c>
      <c r="E699" t="s">
        <v>1815</v>
      </c>
      <c r="F699" t="s">
        <v>2410</v>
      </c>
      <c r="G699">
        <v>1524138</v>
      </c>
      <c r="H699">
        <v>1582677</v>
      </c>
      <c r="I699">
        <v>1648057</v>
      </c>
      <c r="J699">
        <v>1575622</v>
      </c>
      <c r="K699">
        <v>1390271</v>
      </c>
      <c r="L699">
        <v>1624398</v>
      </c>
      <c r="M699">
        <v>1671193</v>
      </c>
      <c r="N699">
        <v>1812937</v>
      </c>
      <c r="O699">
        <v>1923798</v>
      </c>
      <c r="P699">
        <v>1459905</v>
      </c>
      <c r="Q699">
        <v>1488197</v>
      </c>
      <c r="R699">
        <v>1750527</v>
      </c>
    </row>
    <row r="700" spans="1:18" x14ac:dyDescent="0.3">
      <c r="A700">
        <v>0.58214791034304481</v>
      </c>
      <c r="B700" t="s">
        <v>512</v>
      </c>
      <c r="C700" t="s">
        <v>2409</v>
      </c>
      <c r="D700" t="s">
        <v>5052</v>
      </c>
      <c r="E700" t="s">
        <v>1815</v>
      </c>
      <c r="F700" t="s">
        <v>2410</v>
      </c>
      <c r="G700">
        <v>370068</v>
      </c>
      <c r="H700">
        <v>531367</v>
      </c>
      <c r="I700">
        <v>576370</v>
      </c>
      <c r="J700">
        <v>382315</v>
      </c>
      <c r="K700">
        <v>403676</v>
      </c>
      <c r="L700">
        <v>322871</v>
      </c>
      <c r="M700">
        <v>520529</v>
      </c>
      <c r="N700">
        <v>426006</v>
      </c>
      <c r="O700">
        <v>520665</v>
      </c>
      <c r="P700">
        <v>376315</v>
      </c>
      <c r="Q700">
        <v>388579</v>
      </c>
      <c r="R700">
        <v>435327</v>
      </c>
    </row>
    <row r="701" spans="1:18" x14ac:dyDescent="0.3">
      <c r="A701">
        <v>0.52300478969954012</v>
      </c>
      <c r="B701" t="s">
        <v>512</v>
      </c>
      <c r="C701" t="s">
        <v>2203</v>
      </c>
      <c r="D701" t="s">
        <v>5039</v>
      </c>
      <c r="E701" t="s">
        <v>1815</v>
      </c>
      <c r="F701" t="s">
        <v>2204</v>
      </c>
      <c r="G701">
        <v>244760</v>
      </c>
      <c r="H701">
        <v>322603</v>
      </c>
      <c r="I701">
        <v>346265</v>
      </c>
      <c r="J701">
        <v>237439</v>
      </c>
      <c r="K701">
        <v>264718</v>
      </c>
      <c r="L701">
        <v>251578</v>
      </c>
      <c r="M701">
        <v>352530</v>
      </c>
      <c r="N701">
        <v>326532</v>
      </c>
      <c r="O701">
        <v>344978</v>
      </c>
      <c r="P701">
        <v>328895</v>
      </c>
      <c r="Q701">
        <v>301870</v>
      </c>
      <c r="R701">
        <v>372290</v>
      </c>
    </row>
    <row r="702" spans="1:18" x14ac:dyDescent="0.3">
      <c r="A702">
        <v>0.49108429165269724</v>
      </c>
      <c r="B702" t="s">
        <v>512</v>
      </c>
      <c r="C702" t="s">
        <v>2758</v>
      </c>
      <c r="D702" t="s">
        <v>5053</v>
      </c>
      <c r="E702" t="s">
        <v>1815</v>
      </c>
      <c r="F702" t="s">
        <v>2759</v>
      </c>
      <c r="G702">
        <v>518246</v>
      </c>
      <c r="H702">
        <v>722420</v>
      </c>
      <c r="I702">
        <v>634980</v>
      </c>
      <c r="J702">
        <v>736425</v>
      </c>
      <c r="K702">
        <v>603692</v>
      </c>
      <c r="L702">
        <v>461577</v>
      </c>
      <c r="M702">
        <v>958062</v>
      </c>
      <c r="N702">
        <v>862288</v>
      </c>
      <c r="O702">
        <v>915325</v>
      </c>
      <c r="P702">
        <v>924900</v>
      </c>
      <c r="Q702">
        <v>1116471</v>
      </c>
      <c r="R702">
        <v>1132181</v>
      </c>
    </row>
    <row r="703" spans="1:18" x14ac:dyDescent="0.3">
      <c r="A703">
        <v>0.46068151713707994</v>
      </c>
      <c r="B703" t="s">
        <v>512</v>
      </c>
      <c r="C703" t="s">
        <v>2966</v>
      </c>
      <c r="D703" t="s">
        <v>5022</v>
      </c>
      <c r="E703" t="s">
        <v>1815</v>
      </c>
      <c r="F703" t="s">
        <v>2967</v>
      </c>
      <c r="G703">
        <v>543550</v>
      </c>
      <c r="H703">
        <v>404571</v>
      </c>
      <c r="I703">
        <v>443201</v>
      </c>
      <c r="J703">
        <v>347747</v>
      </c>
      <c r="K703">
        <v>661852</v>
      </c>
      <c r="L703">
        <v>655440</v>
      </c>
      <c r="M703">
        <v>556472</v>
      </c>
      <c r="N703">
        <v>793879</v>
      </c>
      <c r="O703">
        <v>463874</v>
      </c>
      <c r="P703">
        <v>699519</v>
      </c>
      <c r="Q703">
        <v>135070</v>
      </c>
      <c r="R703">
        <v>138351</v>
      </c>
    </row>
    <row r="704" spans="1:18" x14ac:dyDescent="0.3">
      <c r="A704">
        <v>0.45708232882326638</v>
      </c>
      <c r="B704" t="s">
        <v>512</v>
      </c>
      <c r="C704" t="s">
        <v>3168</v>
      </c>
      <c r="D704" t="s">
        <v>5048</v>
      </c>
      <c r="E704" t="s">
        <v>1815</v>
      </c>
      <c r="F704" t="s">
        <v>3169</v>
      </c>
      <c r="G704">
        <v>197493</v>
      </c>
      <c r="H704">
        <v>313094</v>
      </c>
      <c r="I704">
        <v>471199</v>
      </c>
      <c r="J704">
        <v>273189</v>
      </c>
      <c r="K704">
        <v>442553</v>
      </c>
      <c r="L704">
        <v>196697</v>
      </c>
      <c r="M704">
        <v>181415</v>
      </c>
      <c r="N704">
        <v>478967</v>
      </c>
      <c r="O704">
        <v>163936</v>
      </c>
      <c r="P704">
        <v>196469</v>
      </c>
      <c r="Q704">
        <v>200090</v>
      </c>
      <c r="R704">
        <v>66091</v>
      </c>
    </row>
    <row r="705" spans="1:18" x14ac:dyDescent="0.3">
      <c r="A705">
        <v>0.45041700089880654</v>
      </c>
      <c r="B705" t="s">
        <v>512</v>
      </c>
      <c r="C705" t="s">
        <v>3266</v>
      </c>
      <c r="D705" t="s">
        <v>5054</v>
      </c>
      <c r="E705" t="s">
        <v>1815</v>
      </c>
      <c r="F705" t="s">
        <v>3267</v>
      </c>
      <c r="G705">
        <v>1638684</v>
      </c>
      <c r="H705">
        <v>1810588</v>
      </c>
      <c r="I705">
        <v>1503966</v>
      </c>
      <c r="J705">
        <v>1990236</v>
      </c>
      <c r="K705">
        <v>1541425</v>
      </c>
      <c r="L705">
        <v>1730582</v>
      </c>
      <c r="M705">
        <v>2671279</v>
      </c>
      <c r="N705">
        <v>2067756</v>
      </c>
      <c r="O705">
        <v>2799026</v>
      </c>
      <c r="P705">
        <v>2430405</v>
      </c>
      <c r="Q705">
        <v>2917036</v>
      </c>
      <c r="R705">
        <v>2425736</v>
      </c>
    </row>
    <row r="706" spans="1:18" x14ac:dyDescent="0.3">
      <c r="A706">
        <v>0.4382241608616963</v>
      </c>
      <c r="B706" t="s">
        <v>512</v>
      </c>
      <c r="C706" t="s">
        <v>3271</v>
      </c>
      <c r="D706" t="s">
        <v>5042</v>
      </c>
      <c r="E706" t="s">
        <v>1815</v>
      </c>
      <c r="F706" t="s">
        <v>3272</v>
      </c>
      <c r="G706">
        <v>1968902</v>
      </c>
      <c r="H706">
        <v>1617019</v>
      </c>
      <c r="I706">
        <v>544942</v>
      </c>
      <c r="J706">
        <v>1184555</v>
      </c>
      <c r="K706">
        <v>1778557</v>
      </c>
      <c r="L706">
        <v>1358535</v>
      </c>
      <c r="M706">
        <v>1709547</v>
      </c>
      <c r="N706">
        <v>2108953</v>
      </c>
      <c r="O706">
        <v>1681737</v>
      </c>
      <c r="P706">
        <v>1340551</v>
      </c>
      <c r="Q706">
        <v>1526451</v>
      </c>
      <c r="R706">
        <v>1029383</v>
      </c>
    </row>
    <row r="707" spans="1:18" x14ac:dyDescent="0.3">
      <c r="A707">
        <v>0.39977287213692342</v>
      </c>
      <c r="B707" t="s">
        <v>512</v>
      </c>
      <c r="C707" t="s">
        <v>2914</v>
      </c>
      <c r="D707" t="s">
        <v>5055</v>
      </c>
      <c r="E707" t="s">
        <v>1815</v>
      </c>
      <c r="F707" t="s">
        <v>2915</v>
      </c>
      <c r="G707">
        <v>130388</v>
      </c>
      <c r="H707">
        <v>257358</v>
      </c>
      <c r="I707">
        <v>304331</v>
      </c>
      <c r="J707">
        <v>196232</v>
      </c>
      <c r="K707">
        <v>221947</v>
      </c>
      <c r="L707">
        <v>182029</v>
      </c>
      <c r="M707">
        <v>209478</v>
      </c>
      <c r="N707">
        <v>210249</v>
      </c>
      <c r="O707">
        <v>291242</v>
      </c>
      <c r="P707">
        <v>172059</v>
      </c>
      <c r="Q707">
        <v>233096</v>
      </c>
      <c r="R707">
        <v>257491</v>
      </c>
    </row>
    <row r="708" spans="1:18" x14ac:dyDescent="0.3">
      <c r="A708">
        <v>0.2886339798736397</v>
      </c>
      <c r="B708" t="s">
        <v>512</v>
      </c>
      <c r="C708" t="s">
        <v>3311</v>
      </c>
      <c r="D708" t="s">
        <v>5056</v>
      </c>
      <c r="E708" t="s">
        <v>1815</v>
      </c>
      <c r="F708" t="s">
        <v>3312</v>
      </c>
      <c r="G708">
        <v>590219</v>
      </c>
      <c r="H708">
        <v>1348118</v>
      </c>
      <c r="I708">
        <v>1462783</v>
      </c>
      <c r="J708">
        <v>925155</v>
      </c>
      <c r="K708">
        <v>911300</v>
      </c>
      <c r="L708">
        <v>832384</v>
      </c>
      <c r="M708">
        <v>905537</v>
      </c>
      <c r="N708">
        <v>930294</v>
      </c>
      <c r="O708">
        <v>523412</v>
      </c>
      <c r="P708">
        <v>537886</v>
      </c>
      <c r="Q708">
        <v>677103</v>
      </c>
      <c r="R708">
        <v>779053</v>
      </c>
    </row>
    <row r="709" spans="1:18" x14ac:dyDescent="0.3">
      <c r="A709">
        <v>0.27321849601650805</v>
      </c>
      <c r="B709" t="s">
        <v>512</v>
      </c>
      <c r="C709" t="s">
        <v>2038</v>
      </c>
      <c r="D709" t="s">
        <v>5057</v>
      </c>
      <c r="E709" t="s">
        <v>1815</v>
      </c>
      <c r="F709" t="s">
        <v>2039</v>
      </c>
      <c r="G709">
        <v>2003051</v>
      </c>
      <c r="H709">
        <v>1698853</v>
      </c>
      <c r="I709">
        <v>1789935</v>
      </c>
      <c r="J709">
        <v>1594739</v>
      </c>
      <c r="K709">
        <v>2124496</v>
      </c>
      <c r="L709">
        <v>2213425</v>
      </c>
      <c r="M709">
        <v>3289141</v>
      </c>
      <c r="N709">
        <v>3753818</v>
      </c>
      <c r="O709">
        <v>3300578</v>
      </c>
      <c r="P709">
        <v>3911512</v>
      </c>
      <c r="Q709">
        <v>3335635</v>
      </c>
      <c r="R709">
        <v>2346912</v>
      </c>
    </row>
    <row r="710" spans="1:18" x14ac:dyDescent="0.3">
      <c r="A710">
        <v>0.16383812124764804</v>
      </c>
      <c r="B710" t="s">
        <v>512</v>
      </c>
      <c r="C710" t="s">
        <v>3058</v>
      </c>
      <c r="D710" t="s">
        <v>5041</v>
      </c>
      <c r="E710" t="s">
        <v>1815</v>
      </c>
      <c r="F710" t="s">
        <v>3059</v>
      </c>
      <c r="G710">
        <v>1008402</v>
      </c>
      <c r="H710">
        <v>1045510</v>
      </c>
      <c r="I710">
        <v>499078</v>
      </c>
      <c r="J710">
        <v>684726</v>
      </c>
      <c r="K710">
        <v>952415</v>
      </c>
      <c r="L710">
        <v>879650</v>
      </c>
      <c r="M710">
        <v>906202</v>
      </c>
      <c r="N710">
        <v>1139257</v>
      </c>
      <c r="O710">
        <v>1002922</v>
      </c>
      <c r="P710">
        <v>960464</v>
      </c>
      <c r="Q710">
        <v>1100712</v>
      </c>
      <c r="R710">
        <v>777919</v>
      </c>
    </row>
    <row r="711" spans="1:18" x14ac:dyDescent="0.3">
      <c r="A711">
        <v>0.15395461294603011</v>
      </c>
      <c r="B711" t="s">
        <v>512</v>
      </c>
      <c r="C711" t="s">
        <v>2948</v>
      </c>
      <c r="D711" t="s">
        <v>5031</v>
      </c>
      <c r="E711" t="s">
        <v>1815</v>
      </c>
      <c r="F711" t="s">
        <v>2949</v>
      </c>
      <c r="G711">
        <v>208209</v>
      </c>
      <c r="H711">
        <v>195132</v>
      </c>
      <c r="I711">
        <v>47634</v>
      </c>
      <c r="J711">
        <v>109694</v>
      </c>
      <c r="K711">
        <v>242891</v>
      </c>
      <c r="L711">
        <v>187832</v>
      </c>
      <c r="M711">
        <v>276585</v>
      </c>
      <c r="N711">
        <v>342115</v>
      </c>
      <c r="O711">
        <v>270427</v>
      </c>
      <c r="P711">
        <v>362545</v>
      </c>
      <c r="Q711">
        <v>343804</v>
      </c>
      <c r="R711">
        <v>266020</v>
      </c>
    </row>
    <row r="712" spans="1:18" x14ac:dyDescent="0.3">
      <c r="A712">
        <v>0.14861015883204803</v>
      </c>
      <c r="B712" t="s">
        <v>512</v>
      </c>
      <c r="C712" t="s">
        <v>3158</v>
      </c>
      <c r="D712" t="s">
        <v>5058</v>
      </c>
      <c r="E712" t="s">
        <v>1815</v>
      </c>
      <c r="F712" t="s">
        <v>3159</v>
      </c>
      <c r="G712">
        <v>4211656</v>
      </c>
      <c r="H712">
        <v>4190555</v>
      </c>
      <c r="I712">
        <v>2081467</v>
      </c>
      <c r="J712">
        <v>2969547</v>
      </c>
      <c r="K712">
        <v>3947357</v>
      </c>
      <c r="L712">
        <v>3491952</v>
      </c>
      <c r="M712">
        <v>4053154</v>
      </c>
      <c r="N712">
        <v>5222692</v>
      </c>
      <c r="O712">
        <v>3674751</v>
      </c>
      <c r="P712">
        <v>4059771</v>
      </c>
      <c r="Q712">
        <v>4391893</v>
      </c>
      <c r="R712">
        <v>2796678</v>
      </c>
    </row>
    <row r="713" spans="1:18" x14ac:dyDescent="0.3">
      <c r="A713">
        <v>0.14751215032924259</v>
      </c>
      <c r="B713" t="s">
        <v>512</v>
      </c>
      <c r="C713" t="s">
        <v>3212</v>
      </c>
      <c r="D713" t="s">
        <v>5059</v>
      </c>
      <c r="E713" t="s">
        <v>1815</v>
      </c>
      <c r="F713" t="s">
        <v>3213</v>
      </c>
      <c r="G713">
        <v>3296708</v>
      </c>
      <c r="H713">
        <v>5043957</v>
      </c>
      <c r="I713">
        <v>4192810</v>
      </c>
      <c r="J713">
        <v>2004721</v>
      </c>
      <c r="K713">
        <v>2699535</v>
      </c>
      <c r="L713">
        <v>2032782</v>
      </c>
      <c r="M713">
        <v>5033514</v>
      </c>
      <c r="N713">
        <v>6309217</v>
      </c>
      <c r="O713">
        <v>4565533</v>
      </c>
      <c r="P713">
        <v>4032197</v>
      </c>
      <c r="Q713">
        <v>5853203</v>
      </c>
      <c r="R713">
        <v>4038058</v>
      </c>
    </row>
    <row r="714" spans="1:18" x14ac:dyDescent="0.3">
      <c r="A714">
        <v>7.9636896052961037E-2</v>
      </c>
      <c r="B714" t="s">
        <v>512</v>
      </c>
      <c r="C714" t="s">
        <v>2753</v>
      </c>
      <c r="D714" t="s">
        <v>5060</v>
      </c>
      <c r="E714" t="s">
        <v>1815</v>
      </c>
      <c r="F714" t="s">
        <v>2754</v>
      </c>
      <c r="G714">
        <v>164716</v>
      </c>
      <c r="H714">
        <v>191233</v>
      </c>
      <c r="I714">
        <v>191034</v>
      </c>
      <c r="J714">
        <v>233986</v>
      </c>
      <c r="K714">
        <v>172779</v>
      </c>
      <c r="L714">
        <v>206171</v>
      </c>
      <c r="M714">
        <v>287314</v>
      </c>
      <c r="N714">
        <v>243725</v>
      </c>
      <c r="O714">
        <v>238148</v>
      </c>
      <c r="P714">
        <v>248675</v>
      </c>
      <c r="Q714">
        <v>223870</v>
      </c>
      <c r="R714">
        <v>220664</v>
      </c>
    </row>
    <row r="715" spans="1:18" x14ac:dyDescent="0.3">
      <c r="A715">
        <v>0</v>
      </c>
      <c r="B715" t="s">
        <v>512</v>
      </c>
      <c r="C715" t="s">
        <v>2966</v>
      </c>
      <c r="D715" t="s">
        <v>5022</v>
      </c>
      <c r="E715" t="s">
        <v>1815</v>
      </c>
      <c r="F715" t="s">
        <v>2967</v>
      </c>
      <c r="G715">
        <v>1295950</v>
      </c>
      <c r="H715">
        <v>1658450</v>
      </c>
      <c r="I715">
        <v>1757198</v>
      </c>
      <c r="J715">
        <v>1328241</v>
      </c>
      <c r="K715">
        <v>1355660</v>
      </c>
      <c r="L715">
        <v>1308392</v>
      </c>
      <c r="M715">
        <v>1886714</v>
      </c>
      <c r="N715">
        <v>1768327</v>
      </c>
      <c r="O715">
        <v>1713785</v>
      </c>
      <c r="P715">
        <v>1344602</v>
      </c>
      <c r="Q715">
        <v>1466905</v>
      </c>
      <c r="R715">
        <v>1364262</v>
      </c>
    </row>
    <row r="716" spans="1:18" x14ac:dyDescent="0.3">
      <c r="A716">
        <v>4.2834602623711211</v>
      </c>
      <c r="B716" t="s">
        <v>512</v>
      </c>
      <c r="C716" t="s">
        <v>3085</v>
      </c>
      <c r="D716" t="s">
        <v>5061</v>
      </c>
      <c r="E716" t="s">
        <v>1503</v>
      </c>
      <c r="F716" t="s">
        <v>3086</v>
      </c>
      <c r="G716">
        <v>298838</v>
      </c>
      <c r="H716">
        <v>339818</v>
      </c>
      <c r="I716">
        <v>332124</v>
      </c>
      <c r="J716">
        <v>198397</v>
      </c>
      <c r="K716">
        <v>409825</v>
      </c>
      <c r="L716">
        <v>372897</v>
      </c>
      <c r="M716">
        <v>349028</v>
      </c>
      <c r="N716">
        <v>405530</v>
      </c>
      <c r="O716">
        <v>299768</v>
      </c>
      <c r="P716">
        <v>452225</v>
      </c>
      <c r="Q716">
        <v>434795</v>
      </c>
      <c r="R716">
        <v>225293</v>
      </c>
    </row>
    <row r="717" spans="1:18" x14ac:dyDescent="0.3">
      <c r="A717">
        <v>4.092428655564305</v>
      </c>
      <c r="B717" t="s">
        <v>512</v>
      </c>
      <c r="C717" t="s">
        <v>2829</v>
      </c>
      <c r="D717" t="s">
        <v>5062</v>
      </c>
      <c r="E717" t="s">
        <v>1503</v>
      </c>
      <c r="F717" t="s">
        <v>2830</v>
      </c>
      <c r="G717">
        <v>1223853</v>
      </c>
      <c r="H717">
        <v>1169845</v>
      </c>
      <c r="I717">
        <v>565379</v>
      </c>
      <c r="J717">
        <v>1062166</v>
      </c>
      <c r="K717">
        <v>1573875</v>
      </c>
      <c r="L717">
        <v>1156862</v>
      </c>
      <c r="M717">
        <v>1170792</v>
      </c>
      <c r="N717">
        <v>1341380</v>
      </c>
      <c r="O717">
        <v>1220427</v>
      </c>
      <c r="P717">
        <v>1496617</v>
      </c>
      <c r="Q717">
        <v>1555734</v>
      </c>
      <c r="R717">
        <v>1282630</v>
      </c>
    </row>
    <row r="718" spans="1:18" x14ac:dyDescent="0.3">
      <c r="A718">
        <v>3.8279956733954545</v>
      </c>
      <c r="B718" t="s">
        <v>512</v>
      </c>
      <c r="C718" t="s">
        <v>3198</v>
      </c>
      <c r="D718" t="s">
        <v>5063</v>
      </c>
      <c r="E718" t="s">
        <v>1503</v>
      </c>
      <c r="F718" t="s">
        <v>3199</v>
      </c>
      <c r="G718">
        <v>686817</v>
      </c>
      <c r="H718">
        <v>682227</v>
      </c>
      <c r="I718">
        <v>660327</v>
      </c>
      <c r="J718">
        <v>451636</v>
      </c>
      <c r="K718">
        <v>922907</v>
      </c>
      <c r="L718">
        <v>643662</v>
      </c>
      <c r="M718">
        <v>658722</v>
      </c>
      <c r="N718">
        <v>786748</v>
      </c>
      <c r="O718">
        <v>605495</v>
      </c>
      <c r="P718">
        <v>886980</v>
      </c>
      <c r="Q718">
        <v>623607</v>
      </c>
      <c r="R718">
        <v>372304</v>
      </c>
    </row>
    <row r="719" spans="1:18" x14ac:dyDescent="0.3">
      <c r="A719">
        <v>3.532587647198163</v>
      </c>
      <c r="B719" t="s">
        <v>512</v>
      </c>
      <c r="C719" t="s">
        <v>3198</v>
      </c>
      <c r="D719" t="s">
        <v>5063</v>
      </c>
      <c r="E719" t="s">
        <v>1503</v>
      </c>
      <c r="F719" t="s">
        <v>3199</v>
      </c>
      <c r="G719">
        <v>522279</v>
      </c>
      <c r="H719">
        <v>526237</v>
      </c>
      <c r="I719">
        <v>621798</v>
      </c>
      <c r="J719">
        <v>342587</v>
      </c>
      <c r="K719">
        <v>801261</v>
      </c>
      <c r="L719">
        <v>689635</v>
      </c>
      <c r="M719">
        <v>619014</v>
      </c>
      <c r="N719">
        <v>846782</v>
      </c>
      <c r="O719">
        <v>617371</v>
      </c>
      <c r="P719">
        <v>1038076</v>
      </c>
      <c r="Q719">
        <v>775533</v>
      </c>
      <c r="R719">
        <v>456992</v>
      </c>
    </row>
    <row r="720" spans="1:18" x14ac:dyDescent="0.3">
      <c r="A720">
        <v>2.7407700964477923</v>
      </c>
      <c r="B720" t="s">
        <v>512</v>
      </c>
      <c r="C720" t="s">
        <v>3364</v>
      </c>
      <c r="D720" t="s">
        <v>5064</v>
      </c>
      <c r="E720" t="s">
        <v>1503</v>
      </c>
      <c r="F720" t="s">
        <v>3365</v>
      </c>
      <c r="G720">
        <v>270429</v>
      </c>
      <c r="H720">
        <v>343154</v>
      </c>
      <c r="I720">
        <v>303898</v>
      </c>
      <c r="J720">
        <v>208620</v>
      </c>
      <c r="K720">
        <v>87075</v>
      </c>
      <c r="L720">
        <v>219178</v>
      </c>
      <c r="M720">
        <v>288876</v>
      </c>
      <c r="N720">
        <v>247035</v>
      </c>
      <c r="O720">
        <v>280381</v>
      </c>
      <c r="P720">
        <v>275184</v>
      </c>
      <c r="Q720">
        <v>364392</v>
      </c>
      <c r="R720">
        <v>138454</v>
      </c>
    </row>
    <row r="721" spans="1:18" x14ac:dyDescent="0.3">
      <c r="A721">
        <v>2.57369703149792</v>
      </c>
      <c r="B721" t="s">
        <v>512</v>
      </c>
      <c r="C721" t="s">
        <v>2535</v>
      </c>
      <c r="D721" t="s">
        <v>5065</v>
      </c>
      <c r="E721" t="s">
        <v>1503</v>
      </c>
      <c r="F721" t="s">
        <v>2536</v>
      </c>
      <c r="G721">
        <v>10580</v>
      </c>
      <c r="H721">
        <v>8675</v>
      </c>
      <c r="I721">
        <v>0</v>
      </c>
      <c r="J721">
        <v>28687</v>
      </c>
      <c r="K721">
        <v>26136</v>
      </c>
      <c r="L721">
        <v>30557</v>
      </c>
      <c r="M721">
        <v>15960</v>
      </c>
      <c r="N721">
        <v>23375</v>
      </c>
      <c r="O721">
        <v>23333</v>
      </c>
      <c r="P721">
        <v>53612</v>
      </c>
      <c r="Q721">
        <v>46751</v>
      </c>
      <c r="R721">
        <v>46445</v>
      </c>
    </row>
    <row r="722" spans="1:18" x14ac:dyDescent="0.3">
      <c r="A722">
        <v>2.3383594867671915</v>
      </c>
      <c r="B722" t="s">
        <v>512</v>
      </c>
      <c r="C722" t="s">
        <v>1501</v>
      </c>
      <c r="D722" t="s">
        <v>5066</v>
      </c>
      <c r="E722" t="s">
        <v>1503</v>
      </c>
      <c r="F722" t="s">
        <v>1502</v>
      </c>
      <c r="G722">
        <v>12934</v>
      </c>
      <c r="H722">
        <v>54936</v>
      </c>
      <c r="I722">
        <v>97043</v>
      </c>
      <c r="J722">
        <v>60605</v>
      </c>
      <c r="K722">
        <v>71855</v>
      </c>
      <c r="L722">
        <v>32849</v>
      </c>
      <c r="M722">
        <v>56628</v>
      </c>
      <c r="N722">
        <v>44349</v>
      </c>
      <c r="O722">
        <v>62858</v>
      </c>
      <c r="P722">
        <v>37481</v>
      </c>
      <c r="Q722">
        <v>74146</v>
      </c>
      <c r="R722">
        <v>15717</v>
      </c>
    </row>
    <row r="723" spans="1:18" x14ac:dyDescent="0.3">
      <c r="A723">
        <v>1.7614130530469148</v>
      </c>
      <c r="B723" t="s">
        <v>512</v>
      </c>
      <c r="C723" t="s">
        <v>2865</v>
      </c>
      <c r="D723" t="s">
        <v>5067</v>
      </c>
      <c r="E723" t="s">
        <v>1503</v>
      </c>
      <c r="F723" t="s">
        <v>2866</v>
      </c>
      <c r="G723">
        <v>202477</v>
      </c>
      <c r="H723">
        <v>311376</v>
      </c>
      <c r="I723">
        <v>276127</v>
      </c>
      <c r="J723">
        <v>205177</v>
      </c>
      <c r="K723">
        <v>406667</v>
      </c>
      <c r="L723">
        <v>367981</v>
      </c>
      <c r="M723">
        <v>236103</v>
      </c>
      <c r="N723">
        <v>349270</v>
      </c>
      <c r="O723">
        <v>276151</v>
      </c>
      <c r="P723">
        <v>372126</v>
      </c>
      <c r="Q723">
        <v>326250</v>
      </c>
      <c r="R723">
        <v>103287</v>
      </c>
    </row>
    <row r="724" spans="1:18" x14ac:dyDescent="0.3">
      <c r="A724">
        <v>1.4352254505648938</v>
      </c>
      <c r="B724" t="s">
        <v>512</v>
      </c>
      <c r="C724" t="s">
        <v>2865</v>
      </c>
      <c r="D724" t="s">
        <v>5067</v>
      </c>
      <c r="E724" t="s">
        <v>1503</v>
      </c>
      <c r="F724" t="s">
        <v>2866</v>
      </c>
      <c r="G724">
        <v>290145</v>
      </c>
      <c r="H724">
        <v>209248</v>
      </c>
      <c r="I724">
        <v>303389</v>
      </c>
      <c r="J724">
        <v>110709</v>
      </c>
      <c r="K724">
        <v>382680</v>
      </c>
      <c r="L724">
        <v>319616</v>
      </c>
      <c r="M724">
        <v>426861</v>
      </c>
      <c r="N724">
        <v>474967</v>
      </c>
      <c r="O724">
        <v>436031</v>
      </c>
      <c r="P724">
        <v>565310</v>
      </c>
      <c r="Q724">
        <v>411898</v>
      </c>
      <c r="R724">
        <v>149490</v>
      </c>
    </row>
    <row r="725" spans="1:18" x14ac:dyDescent="0.3">
      <c r="A725">
        <v>0.56104267607327685</v>
      </c>
      <c r="B725" t="s">
        <v>512</v>
      </c>
      <c r="C725" t="s">
        <v>2865</v>
      </c>
      <c r="D725" t="s">
        <v>5067</v>
      </c>
      <c r="E725" t="s">
        <v>1503</v>
      </c>
      <c r="F725" t="s">
        <v>2866</v>
      </c>
      <c r="G725">
        <v>1606405</v>
      </c>
      <c r="H725">
        <v>1292410</v>
      </c>
      <c r="I725">
        <v>1640224</v>
      </c>
      <c r="J725">
        <v>1248406</v>
      </c>
      <c r="K725">
        <v>1835019</v>
      </c>
      <c r="L725">
        <v>1892251</v>
      </c>
      <c r="M725">
        <v>1644263</v>
      </c>
      <c r="N725">
        <v>2147759</v>
      </c>
      <c r="O725">
        <v>1869774</v>
      </c>
      <c r="P725">
        <v>2427706</v>
      </c>
      <c r="Q725">
        <v>1823979</v>
      </c>
      <c r="R725">
        <v>817343</v>
      </c>
    </row>
    <row r="726" spans="1:18" x14ac:dyDescent="0.3">
      <c r="A726">
        <v>0.55906274250878074</v>
      </c>
      <c r="B726" t="s">
        <v>512</v>
      </c>
      <c r="C726" t="s">
        <v>3426</v>
      </c>
      <c r="D726" t="s">
        <v>5068</v>
      </c>
      <c r="E726" t="s">
        <v>1503</v>
      </c>
      <c r="F726" t="s">
        <v>3427</v>
      </c>
      <c r="G726">
        <v>636398</v>
      </c>
      <c r="H726">
        <v>670861</v>
      </c>
      <c r="I726">
        <v>757364</v>
      </c>
      <c r="J726">
        <v>199021</v>
      </c>
      <c r="K726">
        <v>446553</v>
      </c>
      <c r="L726">
        <v>473050</v>
      </c>
      <c r="M726">
        <v>440584</v>
      </c>
      <c r="N726">
        <v>397745</v>
      </c>
      <c r="O726">
        <v>404257</v>
      </c>
      <c r="P726">
        <v>432627</v>
      </c>
      <c r="Q726">
        <v>300696</v>
      </c>
      <c r="R726">
        <v>152070</v>
      </c>
    </row>
    <row r="727" spans="1:18" x14ac:dyDescent="0.3">
      <c r="A727">
        <v>0.79104422990370971</v>
      </c>
      <c r="B727" t="s">
        <v>512</v>
      </c>
      <c r="C727" t="s">
        <v>1208</v>
      </c>
      <c r="D727" t="s">
        <v>1208</v>
      </c>
      <c r="E727" t="s">
        <v>925</v>
      </c>
      <c r="F727" t="s">
        <v>1209</v>
      </c>
      <c r="G727">
        <v>114572552</v>
      </c>
      <c r="H727">
        <v>110787496</v>
      </c>
      <c r="I727">
        <v>128527744</v>
      </c>
      <c r="J727">
        <v>96575856</v>
      </c>
      <c r="K727">
        <v>105142104</v>
      </c>
      <c r="L727">
        <v>102199488</v>
      </c>
      <c r="M727">
        <v>68157696</v>
      </c>
      <c r="N727">
        <v>72919888</v>
      </c>
      <c r="O727">
        <v>63023436</v>
      </c>
      <c r="P727">
        <v>56387976</v>
      </c>
      <c r="Q727">
        <v>59957164</v>
      </c>
      <c r="R727">
        <v>52936956</v>
      </c>
    </row>
    <row r="728" spans="1:18" x14ac:dyDescent="0.3">
      <c r="A728">
        <v>0.42272353409274038</v>
      </c>
      <c r="B728" t="s">
        <v>512</v>
      </c>
      <c r="C728" t="s">
        <v>1048</v>
      </c>
      <c r="D728" t="s">
        <v>5069</v>
      </c>
      <c r="E728" t="s">
        <v>925</v>
      </c>
      <c r="F728" t="s">
        <v>1049</v>
      </c>
      <c r="G728">
        <v>21669004</v>
      </c>
      <c r="H728">
        <v>18384042</v>
      </c>
      <c r="I728">
        <v>20952148</v>
      </c>
      <c r="J728">
        <v>19470894</v>
      </c>
      <c r="K728">
        <v>21746188</v>
      </c>
      <c r="L728">
        <v>20248692</v>
      </c>
      <c r="M728">
        <v>15075845</v>
      </c>
      <c r="N728">
        <v>14862789</v>
      </c>
      <c r="O728">
        <v>13890389</v>
      </c>
      <c r="P728">
        <v>14710742</v>
      </c>
      <c r="Q728">
        <v>14149988</v>
      </c>
      <c r="R728">
        <v>12319367</v>
      </c>
    </row>
    <row r="729" spans="1:18" x14ac:dyDescent="0.3">
      <c r="A729">
        <v>0.10650159764324993</v>
      </c>
      <c r="B729" t="s">
        <v>512</v>
      </c>
      <c r="C729" t="s">
        <v>923</v>
      </c>
      <c r="D729" t="s">
        <v>5070</v>
      </c>
      <c r="E729" t="s">
        <v>925</v>
      </c>
      <c r="F729" t="s">
        <v>924</v>
      </c>
      <c r="G729">
        <v>836830</v>
      </c>
      <c r="H729">
        <v>593748</v>
      </c>
      <c r="I729">
        <v>790038</v>
      </c>
      <c r="J729">
        <v>898878</v>
      </c>
      <c r="K729">
        <v>927278</v>
      </c>
      <c r="L729">
        <v>783905</v>
      </c>
      <c r="M729">
        <v>626667</v>
      </c>
      <c r="N729">
        <v>662116</v>
      </c>
      <c r="O729">
        <v>542912</v>
      </c>
      <c r="P729">
        <v>492477</v>
      </c>
      <c r="Q729">
        <v>554342</v>
      </c>
      <c r="R729">
        <v>435518</v>
      </c>
    </row>
    <row r="730" spans="1:18" x14ac:dyDescent="0.3">
      <c r="A730">
        <v>2.9866426455752948</v>
      </c>
      <c r="B730" t="s">
        <v>512</v>
      </c>
      <c r="C730" t="s">
        <v>2331</v>
      </c>
      <c r="D730" t="s">
        <v>5071</v>
      </c>
      <c r="E730" t="s">
        <v>128</v>
      </c>
      <c r="F730" t="s">
        <v>2332</v>
      </c>
      <c r="G730">
        <v>3969613</v>
      </c>
      <c r="H730">
        <v>4689391</v>
      </c>
      <c r="I730">
        <v>5020177</v>
      </c>
      <c r="J730">
        <v>3544373</v>
      </c>
      <c r="K730">
        <v>4030549</v>
      </c>
      <c r="L730">
        <v>4076015</v>
      </c>
      <c r="M730">
        <v>4789503</v>
      </c>
      <c r="N730">
        <v>5739100</v>
      </c>
      <c r="O730">
        <v>4064836</v>
      </c>
      <c r="P730">
        <v>3554038</v>
      </c>
      <c r="Q730">
        <v>4035793</v>
      </c>
      <c r="R730">
        <v>3820138</v>
      </c>
    </row>
    <row r="731" spans="1:18" x14ac:dyDescent="0.3">
      <c r="A731">
        <v>1.5373419396135481</v>
      </c>
      <c r="B731" t="s">
        <v>512</v>
      </c>
      <c r="C731" t="s">
        <v>1724</v>
      </c>
      <c r="D731" t="s">
        <v>1724</v>
      </c>
      <c r="E731" t="s">
        <v>128</v>
      </c>
      <c r="F731" t="s">
        <v>1725</v>
      </c>
      <c r="G731">
        <v>907875847</v>
      </c>
      <c r="H731">
        <v>1079322620</v>
      </c>
      <c r="I731">
        <v>1073042129</v>
      </c>
      <c r="J731">
        <v>782885206</v>
      </c>
      <c r="K731">
        <v>855824834</v>
      </c>
      <c r="L731">
        <v>828304198</v>
      </c>
      <c r="M731">
        <v>869519636</v>
      </c>
      <c r="N731">
        <v>941796209</v>
      </c>
      <c r="O731">
        <v>814684658</v>
      </c>
      <c r="P731">
        <v>704220562</v>
      </c>
      <c r="Q731">
        <v>799687025</v>
      </c>
      <c r="R731">
        <v>745772970</v>
      </c>
    </row>
    <row r="732" spans="1:18" x14ac:dyDescent="0.3">
      <c r="A732">
        <v>1.2182691018454537</v>
      </c>
      <c r="B732" t="s">
        <v>512</v>
      </c>
      <c r="C732" t="s">
        <v>1444</v>
      </c>
      <c r="D732" t="s">
        <v>185</v>
      </c>
      <c r="E732" t="s">
        <v>128</v>
      </c>
      <c r="F732" t="s">
        <v>186</v>
      </c>
      <c r="G732">
        <v>130493248</v>
      </c>
      <c r="H732">
        <v>149932287</v>
      </c>
      <c r="I732">
        <v>154197753</v>
      </c>
      <c r="J732">
        <v>136816812</v>
      </c>
      <c r="K732">
        <v>146170722</v>
      </c>
      <c r="L732">
        <v>148154272</v>
      </c>
      <c r="M732">
        <v>156987684</v>
      </c>
      <c r="N732">
        <v>156672335</v>
      </c>
      <c r="O732">
        <v>138461065</v>
      </c>
      <c r="P732">
        <v>148793509</v>
      </c>
      <c r="Q732">
        <v>155703318</v>
      </c>
      <c r="R732">
        <v>144016050</v>
      </c>
    </row>
    <row r="733" spans="1:18" x14ac:dyDescent="0.3">
      <c r="A733">
        <v>1.1961342154219625</v>
      </c>
      <c r="B733" t="s">
        <v>512</v>
      </c>
      <c r="C733" t="s">
        <v>1547</v>
      </c>
      <c r="D733" t="s">
        <v>1547</v>
      </c>
      <c r="E733" t="s">
        <v>128</v>
      </c>
      <c r="F733" t="s">
        <v>1548</v>
      </c>
      <c r="G733">
        <v>4240192</v>
      </c>
      <c r="H733">
        <v>4737898</v>
      </c>
      <c r="I733">
        <v>5134092</v>
      </c>
      <c r="J733">
        <v>5395643</v>
      </c>
      <c r="K733">
        <v>5798595</v>
      </c>
      <c r="L733">
        <v>6842285</v>
      </c>
      <c r="M733">
        <v>5344461</v>
      </c>
      <c r="N733">
        <v>4192778</v>
      </c>
      <c r="O733">
        <v>5008739</v>
      </c>
      <c r="P733">
        <v>6557594</v>
      </c>
      <c r="Q733">
        <v>6724874</v>
      </c>
      <c r="R733">
        <v>5919822</v>
      </c>
    </row>
    <row r="734" spans="1:18" x14ac:dyDescent="0.3">
      <c r="A734">
        <v>1.0594063033532077</v>
      </c>
      <c r="B734" t="s">
        <v>512</v>
      </c>
      <c r="C734" t="s">
        <v>1318</v>
      </c>
      <c r="D734" t="s">
        <v>5072</v>
      </c>
      <c r="E734" t="s">
        <v>128</v>
      </c>
      <c r="F734" t="s">
        <v>1319</v>
      </c>
      <c r="G734">
        <v>1389493</v>
      </c>
      <c r="H734">
        <v>1218549</v>
      </c>
      <c r="I734">
        <v>1209791</v>
      </c>
      <c r="J734">
        <v>1551401</v>
      </c>
      <c r="K734">
        <v>1573595</v>
      </c>
      <c r="L734">
        <v>1517035</v>
      </c>
      <c r="M734">
        <v>1808850</v>
      </c>
      <c r="N734">
        <v>1789065</v>
      </c>
      <c r="O734">
        <v>1532661</v>
      </c>
      <c r="P734">
        <v>1838786</v>
      </c>
      <c r="Q734">
        <v>2057287</v>
      </c>
      <c r="R734">
        <v>1859924</v>
      </c>
    </row>
    <row r="735" spans="1:18" x14ac:dyDescent="0.3">
      <c r="A735">
        <v>0.88648239914068649</v>
      </c>
      <c r="B735" t="s">
        <v>512</v>
      </c>
      <c r="C735" t="s">
        <v>161</v>
      </c>
      <c r="D735" t="s">
        <v>161</v>
      </c>
      <c r="E735" t="s">
        <v>128</v>
      </c>
      <c r="F735" t="s">
        <v>158</v>
      </c>
      <c r="G735">
        <v>6256464</v>
      </c>
      <c r="H735">
        <v>6601597</v>
      </c>
      <c r="I735">
        <v>6505587</v>
      </c>
      <c r="J735">
        <v>8581824</v>
      </c>
      <c r="K735">
        <v>8279621</v>
      </c>
      <c r="L735">
        <v>8645506</v>
      </c>
      <c r="M735">
        <v>10729798</v>
      </c>
      <c r="N735">
        <v>9622974</v>
      </c>
      <c r="O735">
        <v>10801545</v>
      </c>
      <c r="P735">
        <v>14924595</v>
      </c>
      <c r="Q735">
        <v>15576704</v>
      </c>
      <c r="R735">
        <v>14895815</v>
      </c>
    </row>
    <row r="736" spans="1:18" x14ac:dyDescent="0.3">
      <c r="A736">
        <v>0.86689899258505421</v>
      </c>
      <c r="B736" t="s">
        <v>512</v>
      </c>
      <c r="C736" t="s">
        <v>172</v>
      </c>
      <c r="D736" t="s">
        <v>172</v>
      </c>
      <c r="E736" t="s">
        <v>128</v>
      </c>
      <c r="F736" t="s">
        <v>173</v>
      </c>
      <c r="G736">
        <v>376822036</v>
      </c>
      <c r="H736">
        <v>418371036</v>
      </c>
      <c r="I736">
        <v>405825738</v>
      </c>
      <c r="J736">
        <v>472691293</v>
      </c>
      <c r="K736">
        <v>483640121</v>
      </c>
      <c r="L736">
        <v>492335881</v>
      </c>
      <c r="M736">
        <v>546041038</v>
      </c>
      <c r="N736">
        <v>511289031</v>
      </c>
      <c r="O736">
        <v>481366149</v>
      </c>
      <c r="P736">
        <v>616954023</v>
      </c>
      <c r="Q736">
        <v>654548954</v>
      </c>
      <c r="R736">
        <v>627804665</v>
      </c>
    </row>
    <row r="737" spans="1:18" x14ac:dyDescent="0.3">
      <c r="A737">
        <v>0.8271460837104655</v>
      </c>
      <c r="B737" t="s">
        <v>512</v>
      </c>
      <c r="C737" t="s">
        <v>1053</v>
      </c>
      <c r="D737" t="s">
        <v>1053</v>
      </c>
      <c r="E737" t="s">
        <v>128</v>
      </c>
      <c r="F737" t="s">
        <v>134</v>
      </c>
      <c r="G737">
        <v>2264714</v>
      </c>
      <c r="H737">
        <v>2266410</v>
      </c>
      <c r="I737">
        <v>1875654</v>
      </c>
      <c r="J737">
        <v>3149957</v>
      </c>
      <c r="K737">
        <v>2940352</v>
      </c>
      <c r="L737">
        <v>3162049</v>
      </c>
      <c r="M737">
        <v>4008509</v>
      </c>
      <c r="N737">
        <v>3607883</v>
      </c>
      <c r="O737">
        <v>3980305</v>
      </c>
      <c r="P737">
        <v>5664076</v>
      </c>
      <c r="Q737">
        <v>5929378</v>
      </c>
      <c r="R737">
        <v>5538895</v>
      </c>
    </row>
    <row r="738" spans="1:18" x14ac:dyDescent="0.3">
      <c r="A738">
        <v>0.81544709433460505</v>
      </c>
      <c r="B738" t="s">
        <v>512</v>
      </c>
      <c r="C738" t="s">
        <v>1681</v>
      </c>
      <c r="D738" t="s">
        <v>1681</v>
      </c>
      <c r="E738" t="s">
        <v>128</v>
      </c>
      <c r="F738" t="s">
        <v>1682</v>
      </c>
      <c r="G738">
        <v>17192908</v>
      </c>
      <c r="H738">
        <v>19015229</v>
      </c>
      <c r="I738">
        <v>17083746</v>
      </c>
      <c r="J738">
        <v>16944698</v>
      </c>
      <c r="K738">
        <v>18048593</v>
      </c>
      <c r="L738">
        <v>18565194</v>
      </c>
      <c r="M738">
        <v>19980666</v>
      </c>
      <c r="N738">
        <v>16382515</v>
      </c>
      <c r="O738">
        <v>18043313</v>
      </c>
      <c r="P738">
        <v>17425143</v>
      </c>
      <c r="Q738">
        <v>18274157</v>
      </c>
      <c r="R738">
        <v>17068891</v>
      </c>
    </row>
    <row r="739" spans="1:18" x14ac:dyDescent="0.3">
      <c r="A739">
        <v>0.8080288384064751</v>
      </c>
      <c r="B739" t="s">
        <v>512</v>
      </c>
      <c r="C739" t="s">
        <v>147</v>
      </c>
      <c r="D739" t="s">
        <v>147</v>
      </c>
      <c r="E739" t="s">
        <v>128</v>
      </c>
      <c r="F739" t="s">
        <v>144</v>
      </c>
      <c r="G739">
        <v>16039267</v>
      </c>
      <c r="H739">
        <v>17051011</v>
      </c>
      <c r="I739">
        <v>14616472</v>
      </c>
      <c r="J739">
        <v>23412023</v>
      </c>
      <c r="K739">
        <v>23099405</v>
      </c>
      <c r="L739">
        <v>23712961</v>
      </c>
      <c r="M739">
        <v>27614284</v>
      </c>
      <c r="N739">
        <v>25069640</v>
      </c>
      <c r="O739">
        <v>24951641</v>
      </c>
      <c r="P739">
        <v>36513075</v>
      </c>
      <c r="Q739">
        <v>38889735</v>
      </c>
      <c r="R739">
        <v>37322910</v>
      </c>
    </row>
    <row r="740" spans="1:18" x14ac:dyDescent="0.3">
      <c r="A740">
        <v>0.7829093786175314</v>
      </c>
      <c r="B740" t="s">
        <v>512</v>
      </c>
      <c r="C740" t="s">
        <v>2124</v>
      </c>
      <c r="D740" t="s">
        <v>2124</v>
      </c>
      <c r="E740" t="s">
        <v>128</v>
      </c>
      <c r="F740" t="s">
        <v>2120</v>
      </c>
      <c r="G740">
        <v>12926045</v>
      </c>
      <c r="H740">
        <v>13226924</v>
      </c>
      <c r="I740">
        <v>12873560</v>
      </c>
      <c r="J740">
        <v>11992775</v>
      </c>
      <c r="K740">
        <v>12805035</v>
      </c>
      <c r="L740">
        <v>12222043</v>
      </c>
      <c r="M740">
        <v>13989199</v>
      </c>
      <c r="N740">
        <v>13579818</v>
      </c>
      <c r="O740">
        <v>13442954</v>
      </c>
      <c r="P740">
        <v>12744111</v>
      </c>
      <c r="Q740">
        <v>13967400</v>
      </c>
      <c r="R740">
        <v>12237181</v>
      </c>
    </row>
    <row r="741" spans="1:18" x14ac:dyDescent="0.3">
      <c r="A741">
        <v>0.78066935511588997</v>
      </c>
      <c r="B741" t="s">
        <v>512</v>
      </c>
      <c r="C741" t="s">
        <v>2152</v>
      </c>
      <c r="D741" t="s">
        <v>2152</v>
      </c>
      <c r="E741" t="s">
        <v>128</v>
      </c>
      <c r="F741" t="s">
        <v>235</v>
      </c>
      <c r="G741">
        <v>6735468</v>
      </c>
      <c r="H741">
        <v>7412600</v>
      </c>
      <c r="I741">
        <v>7273295</v>
      </c>
      <c r="J741">
        <v>5836977</v>
      </c>
      <c r="K741">
        <v>6314893</v>
      </c>
      <c r="L741">
        <v>6042680</v>
      </c>
      <c r="M741">
        <v>6470165</v>
      </c>
      <c r="N741">
        <v>6640536</v>
      </c>
      <c r="O741">
        <v>6200398</v>
      </c>
      <c r="P741">
        <v>5384222</v>
      </c>
      <c r="Q741">
        <v>5855076</v>
      </c>
      <c r="R741">
        <v>5302629</v>
      </c>
    </row>
    <row r="742" spans="1:18" x14ac:dyDescent="0.3">
      <c r="A742">
        <v>0.63398463794310256</v>
      </c>
      <c r="B742" t="s">
        <v>512</v>
      </c>
      <c r="C742" t="s">
        <v>1573</v>
      </c>
      <c r="D742" t="s">
        <v>1573</v>
      </c>
      <c r="E742" t="s">
        <v>128</v>
      </c>
      <c r="F742" t="s">
        <v>1574</v>
      </c>
      <c r="G742">
        <v>1594017337</v>
      </c>
      <c r="H742">
        <v>1864635396</v>
      </c>
      <c r="I742">
        <v>1859020871</v>
      </c>
      <c r="J742">
        <v>1694146064</v>
      </c>
      <c r="K742">
        <v>1878108190</v>
      </c>
      <c r="L742">
        <v>1818901786</v>
      </c>
      <c r="M742">
        <v>1676491224</v>
      </c>
      <c r="N742">
        <v>1776510163</v>
      </c>
      <c r="O742">
        <v>1572744422</v>
      </c>
      <c r="P742">
        <v>1653454843</v>
      </c>
      <c r="Q742">
        <v>1905722486</v>
      </c>
      <c r="R742">
        <v>1708671931</v>
      </c>
    </row>
    <row r="743" spans="1:18" x14ac:dyDescent="0.3">
      <c r="A743">
        <v>0.59785807107964539</v>
      </c>
      <c r="B743" t="s">
        <v>512</v>
      </c>
      <c r="C743" t="s">
        <v>2124</v>
      </c>
      <c r="D743" t="s">
        <v>2124</v>
      </c>
      <c r="E743" t="s">
        <v>128</v>
      </c>
      <c r="F743" t="s">
        <v>2120</v>
      </c>
      <c r="G743">
        <v>18426241</v>
      </c>
      <c r="H743">
        <v>20080501</v>
      </c>
      <c r="I743">
        <v>19223786</v>
      </c>
      <c r="J743">
        <v>16743952</v>
      </c>
      <c r="K743">
        <v>17420981</v>
      </c>
      <c r="L743">
        <v>16787773</v>
      </c>
      <c r="M743">
        <v>19440023</v>
      </c>
      <c r="N743">
        <v>17777445</v>
      </c>
      <c r="O743">
        <v>17732530</v>
      </c>
      <c r="P743">
        <v>15240307</v>
      </c>
      <c r="Q743">
        <v>16073168</v>
      </c>
      <c r="R743">
        <v>14816707</v>
      </c>
    </row>
    <row r="744" spans="1:18" x14ac:dyDescent="0.3">
      <c r="A744">
        <v>0.59636088674128618</v>
      </c>
      <c r="B744" t="s">
        <v>512</v>
      </c>
      <c r="C744" t="s">
        <v>1216</v>
      </c>
      <c r="D744" t="s">
        <v>5073</v>
      </c>
      <c r="E744" t="s">
        <v>128</v>
      </c>
      <c r="F744" t="s">
        <v>158</v>
      </c>
      <c r="G744">
        <v>82634928</v>
      </c>
      <c r="H744">
        <v>90198115</v>
      </c>
      <c r="I744">
        <v>83205621</v>
      </c>
      <c r="J744">
        <v>103745747</v>
      </c>
      <c r="K744">
        <v>104233462</v>
      </c>
      <c r="L744">
        <v>107123970</v>
      </c>
      <c r="M744">
        <v>131281372</v>
      </c>
      <c r="N744">
        <v>129336722</v>
      </c>
      <c r="O744">
        <v>120090551</v>
      </c>
      <c r="P744">
        <v>160860986</v>
      </c>
      <c r="Q744">
        <v>167213565</v>
      </c>
      <c r="R744">
        <v>161809942</v>
      </c>
    </row>
    <row r="745" spans="1:18" x14ac:dyDescent="0.3">
      <c r="A745">
        <v>0.59365384044659597</v>
      </c>
      <c r="B745" t="s">
        <v>512</v>
      </c>
      <c r="C745" t="s">
        <v>143</v>
      </c>
      <c r="D745" t="s">
        <v>143</v>
      </c>
      <c r="E745" t="s">
        <v>128</v>
      </c>
      <c r="F745" t="s">
        <v>144</v>
      </c>
      <c r="G745">
        <v>26893944</v>
      </c>
      <c r="H745">
        <v>27700131</v>
      </c>
      <c r="I745">
        <v>26262665</v>
      </c>
      <c r="J745">
        <v>29515043</v>
      </c>
      <c r="K745">
        <v>29006432</v>
      </c>
      <c r="L745">
        <v>28934336</v>
      </c>
      <c r="M745">
        <v>36556663</v>
      </c>
      <c r="N745">
        <v>37198808</v>
      </c>
      <c r="O745">
        <v>33880351</v>
      </c>
      <c r="P745">
        <v>42363593</v>
      </c>
      <c r="Q745">
        <v>45251453</v>
      </c>
      <c r="R745">
        <v>40911071</v>
      </c>
    </row>
    <row r="746" spans="1:18" x14ac:dyDescent="0.3">
      <c r="A746">
        <v>0.51070245310862517</v>
      </c>
      <c r="B746" t="s">
        <v>512</v>
      </c>
      <c r="C746" t="s">
        <v>2444</v>
      </c>
      <c r="D746" t="s">
        <v>2444</v>
      </c>
      <c r="E746" t="s">
        <v>128</v>
      </c>
      <c r="F746" t="s">
        <v>247</v>
      </c>
      <c r="G746">
        <v>3749867</v>
      </c>
      <c r="H746">
        <v>3560013</v>
      </c>
      <c r="I746">
        <v>3565993</v>
      </c>
      <c r="J746">
        <v>4041603</v>
      </c>
      <c r="K746">
        <v>4217762</v>
      </c>
      <c r="L746">
        <v>4014143</v>
      </c>
      <c r="M746">
        <v>4528352</v>
      </c>
      <c r="N746">
        <v>3435093</v>
      </c>
      <c r="O746">
        <v>3809758</v>
      </c>
      <c r="P746">
        <v>4021497</v>
      </c>
      <c r="Q746">
        <v>4439507</v>
      </c>
      <c r="R746">
        <v>3881205</v>
      </c>
    </row>
    <row r="747" spans="1:18" x14ac:dyDescent="0.3">
      <c r="A747">
        <v>0.49965371581932688</v>
      </c>
      <c r="B747" t="s">
        <v>512</v>
      </c>
      <c r="C747" t="s">
        <v>1216</v>
      </c>
      <c r="D747" t="s">
        <v>5073</v>
      </c>
      <c r="E747" t="s">
        <v>128</v>
      </c>
      <c r="F747" t="s">
        <v>158</v>
      </c>
      <c r="G747">
        <v>17224487</v>
      </c>
      <c r="H747">
        <v>18231193</v>
      </c>
      <c r="I747">
        <v>17184309</v>
      </c>
      <c r="J747">
        <v>19560335</v>
      </c>
      <c r="K747">
        <v>20321546</v>
      </c>
      <c r="L747">
        <v>19388488</v>
      </c>
      <c r="M747">
        <v>25343570</v>
      </c>
      <c r="N747">
        <v>25163692</v>
      </c>
      <c r="O747">
        <v>22703310</v>
      </c>
      <c r="P747">
        <v>26323510</v>
      </c>
      <c r="Q747">
        <v>29560518</v>
      </c>
      <c r="R747">
        <v>27060225</v>
      </c>
    </row>
    <row r="748" spans="1:18" x14ac:dyDescent="0.3">
      <c r="A748">
        <v>0.4780549640042086</v>
      </c>
      <c r="B748" t="s">
        <v>512</v>
      </c>
      <c r="C748" t="s">
        <v>1444</v>
      </c>
      <c r="D748" t="s">
        <v>185</v>
      </c>
      <c r="E748" t="s">
        <v>128</v>
      </c>
      <c r="F748" t="s">
        <v>186</v>
      </c>
      <c r="G748">
        <v>694117701</v>
      </c>
      <c r="H748">
        <v>774797737</v>
      </c>
      <c r="I748">
        <v>779251252</v>
      </c>
      <c r="J748">
        <v>727863769</v>
      </c>
      <c r="K748">
        <v>775998153</v>
      </c>
      <c r="L748">
        <v>754445707</v>
      </c>
      <c r="M748">
        <v>832436239</v>
      </c>
      <c r="N748">
        <v>856396498</v>
      </c>
      <c r="O748">
        <v>763109750</v>
      </c>
      <c r="P748">
        <v>820855899</v>
      </c>
      <c r="Q748">
        <v>872751632</v>
      </c>
      <c r="R748">
        <v>848739595</v>
      </c>
    </row>
    <row r="749" spans="1:18" x14ac:dyDescent="0.3">
      <c r="A749">
        <v>0.47285399576000309</v>
      </c>
      <c r="B749" t="s">
        <v>512</v>
      </c>
      <c r="C749" t="s">
        <v>1335</v>
      </c>
      <c r="D749" t="s">
        <v>176</v>
      </c>
      <c r="E749" t="s">
        <v>128</v>
      </c>
      <c r="F749" t="s">
        <v>173</v>
      </c>
      <c r="G749">
        <v>461617909</v>
      </c>
      <c r="H749">
        <v>524246237</v>
      </c>
      <c r="I749">
        <v>505465174</v>
      </c>
      <c r="J749">
        <v>473993686</v>
      </c>
      <c r="K749">
        <v>490005125</v>
      </c>
      <c r="L749">
        <v>459422249</v>
      </c>
      <c r="M749">
        <v>524760985</v>
      </c>
      <c r="N749">
        <v>559449410</v>
      </c>
      <c r="O749">
        <v>490896952</v>
      </c>
      <c r="P749">
        <v>523915555</v>
      </c>
      <c r="Q749">
        <v>579843657</v>
      </c>
      <c r="R749">
        <v>531061257</v>
      </c>
    </row>
    <row r="750" spans="1:18" x14ac:dyDescent="0.3">
      <c r="A750">
        <v>0.35477121678218698</v>
      </c>
      <c r="B750" t="s">
        <v>512</v>
      </c>
      <c r="C750" t="s">
        <v>1730</v>
      </c>
      <c r="D750" t="s">
        <v>1730</v>
      </c>
      <c r="E750" t="s">
        <v>128</v>
      </c>
      <c r="F750" t="s">
        <v>1725</v>
      </c>
      <c r="G750">
        <v>60566799</v>
      </c>
      <c r="H750">
        <v>75079850</v>
      </c>
      <c r="I750">
        <v>82602059</v>
      </c>
      <c r="J750">
        <v>53418404</v>
      </c>
      <c r="K750">
        <v>60256812</v>
      </c>
      <c r="L750">
        <v>55640898</v>
      </c>
      <c r="M750">
        <v>55966112</v>
      </c>
      <c r="N750">
        <v>62368050</v>
      </c>
      <c r="O750">
        <v>49549110</v>
      </c>
      <c r="P750">
        <v>45670047</v>
      </c>
      <c r="Q750">
        <v>49751489</v>
      </c>
      <c r="R750">
        <v>45923210</v>
      </c>
    </row>
    <row r="751" spans="1:18" x14ac:dyDescent="0.3">
      <c r="A751">
        <v>0.26067769510040634</v>
      </c>
      <c r="B751" t="s">
        <v>512</v>
      </c>
      <c r="C751" t="s">
        <v>220</v>
      </c>
      <c r="D751" t="s">
        <v>220</v>
      </c>
      <c r="E751" t="s">
        <v>128</v>
      </c>
      <c r="F751" t="s">
        <v>221</v>
      </c>
      <c r="G751">
        <v>36849820</v>
      </c>
      <c r="H751">
        <v>46049135</v>
      </c>
      <c r="I751">
        <v>48963891</v>
      </c>
      <c r="J751">
        <v>27391338</v>
      </c>
      <c r="K751">
        <v>32752146</v>
      </c>
      <c r="L751">
        <v>29335895</v>
      </c>
      <c r="M751">
        <v>28988624</v>
      </c>
      <c r="N751">
        <v>34859809</v>
      </c>
      <c r="O751">
        <v>26132559</v>
      </c>
      <c r="P751">
        <v>23095785</v>
      </c>
      <c r="Q751">
        <v>24747849</v>
      </c>
      <c r="R751">
        <v>23081734</v>
      </c>
    </row>
    <row r="752" spans="1:18" x14ac:dyDescent="0.3">
      <c r="A752">
        <v>0</v>
      </c>
      <c r="B752" t="s">
        <v>512</v>
      </c>
      <c r="C752" t="s">
        <v>1573</v>
      </c>
      <c r="D752" t="s">
        <v>1573</v>
      </c>
      <c r="E752" t="s">
        <v>128</v>
      </c>
      <c r="F752" t="s">
        <v>1574</v>
      </c>
      <c r="G752">
        <v>2250712858</v>
      </c>
      <c r="H752">
        <v>2634279118</v>
      </c>
      <c r="I752">
        <v>2711005370</v>
      </c>
      <c r="J752">
        <v>1976471427</v>
      </c>
      <c r="K752">
        <v>2268392360</v>
      </c>
      <c r="L752">
        <v>2093590869</v>
      </c>
      <c r="M752">
        <v>2034522022</v>
      </c>
      <c r="N752">
        <v>2244767012</v>
      </c>
      <c r="O752">
        <v>1852016038</v>
      </c>
      <c r="P752">
        <v>1740609251</v>
      </c>
      <c r="Q752">
        <v>1970540352</v>
      </c>
      <c r="R752">
        <v>1795281315</v>
      </c>
    </row>
    <row r="753" spans="1:18" x14ac:dyDescent="0.3">
      <c r="A753" s="13">
        <v>5.4123185299538399</v>
      </c>
      <c r="B753" s="13" t="s">
        <v>512</v>
      </c>
      <c r="C753" s="13" t="s">
        <v>2230</v>
      </c>
      <c r="D753" t="s">
        <v>5074</v>
      </c>
      <c r="E753" s="13" t="s">
        <v>1138</v>
      </c>
      <c r="F753" s="13" t="s">
        <v>2231</v>
      </c>
      <c r="G753" s="13">
        <v>194876</v>
      </c>
      <c r="H753" s="13">
        <v>240324</v>
      </c>
      <c r="I753" s="13">
        <v>205041</v>
      </c>
      <c r="J753" s="13">
        <v>262975</v>
      </c>
      <c r="K753" s="13">
        <v>163729</v>
      </c>
      <c r="L753" s="13">
        <v>288914</v>
      </c>
      <c r="M753" s="13">
        <v>505502</v>
      </c>
      <c r="N753" s="13">
        <v>439858</v>
      </c>
      <c r="O753" s="13">
        <v>510161</v>
      </c>
      <c r="P753" s="13">
        <v>531875</v>
      </c>
      <c r="Q753" s="13">
        <v>587340</v>
      </c>
      <c r="R753" s="13">
        <v>600531</v>
      </c>
    </row>
    <row r="754" spans="1:18" x14ac:dyDescent="0.3">
      <c r="A754">
        <v>4.4717511070961482</v>
      </c>
      <c r="B754" t="s">
        <v>512</v>
      </c>
      <c r="C754" t="s">
        <v>2043</v>
      </c>
      <c r="D754" t="s">
        <v>5075</v>
      </c>
      <c r="E754" t="s">
        <v>1138</v>
      </c>
      <c r="F754" t="s">
        <v>2044</v>
      </c>
      <c r="G754">
        <v>564950</v>
      </c>
      <c r="H754">
        <v>665846</v>
      </c>
      <c r="I754">
        <v>701051</v>
      </c>
      <c r="J754">
        <v>399213</v>
      </c>
      <c r="K754">
        <v>481745</v>
      </c>
      <c r="L754">
        <v>429744</v>
      </c>
      <c r="M754">
        <v>631624</v>
      </c>
      <c r="N754">
        <v>700424</v>
      </c>
      <c r="O754">
        <v>555046</v>
      </c>
      <c r="P754">
        <v>430893</v>
      </c>
      <c r="Q754">
        <v>494646</v>
      </c>
      <c r="R754">
        <v>472734</v>
      </c>
    </row>
    <row r="755" spans="1:18" x14ac:dyDescent="0.3">
      <c r="A755">
        <v>4.300384192754457</v>
      </c>
      <c r="B755" t="s">
        <v>512</v>
      </c>
      <c r="C755" t="s">
        <v>1495</v>
      </c>
      <c r="D755" t="s">
        <v>5076</v>
      </c>
      <c r="E755" t="s">
        <v>1138</v>
      </c>
      <c r="F755" t="s">
        <v>1496</v>
      </c>
      <c r="G755">
        <v>354178</v>
      </c>
      <c r="H755">
        <v>620321</v>
      </c>
      <c r="I755">
        <v>148939</v>
      </c>
      <c r="J755">
        <v>851918</v>
      </c>
      <c r="K755">
        <v>213978</v>
      </c>
      <c r="L755">
        <v>466476</v>
      </c>
      <c r="M755">
        <v>686036</v>
      </c>
      <c r="N755">
        <v>238834</v>
      </c>
      <c r="O755">
        <v>342906</v>
      </c>
      <c r="P755">
        <v>116902</v>
      </c>
      <c r="Q755">
        <v>393788</v>
      </c>
      <c r="R755">
        <v>543731</v>
      </c>
    </row>
    <row r="756" spans="1:18" x14ac:dyDescent="0.3">
      <c r="A756">
        <v>3.8412684425906476</v>
      </c>
      <c r="B756" t="s">
        <v>512</v>
      </c>
      <c r="C756" t="s">
        <v>1495</v>
      </c>
      <c r="D756" t="s">
        <v>5076</v>
      </c>
      <c r="E756" t="s">
        <v>1138</v>
      </c>
      <c r="F756" t="s">
        <v>1496</v>
      </c>
      <c r="G756">
        <v>67491</v>
      </c>
      <c r="H756">
        <v>330353</v>
      </c>
      <c r="I756">
        <v>142009</v>
      </c>
      <c r="J756">
        <v>297894</v>
      </c>
      <c r="K756">
        <v>46665</v>
      </c>
      <c r="L756">
        <v>118241</v>
      </c>
      <c r="M756">
        <v>368007</v>
      </c>
      <c r="N756">
        <v>161674</v>
      </c>
      <c r="O756">
        <v>243886</v>
      </c>
      <c r="P756">
        <v>20112</v>
      </c>
      <c r="Q756">
        <v>203310</v>
      </c>
      <c r="R756">
        <v>287634</v>
      </c>
    </row>
    <row r="757" spans="1:18" x14ac:dyDescent="0.3">
      <c r="A757">
        <v>3.7832503237703143</v>
      </c>
      <c r="B757" t="s">
        <v>512</v>
      </c>
      <c r="C757" t="s">
        <v>1581</v>
      </c>
      <c r="D757" t="s">
        <v>5077</v>
      </c>
      <c r="E757" t="s">
        <v>1138</v>
      </c>
      <c r="F757" t="s">
        <v>1582</v>
      </c>
      <c r="G757">
        <v>0</v>
      </c>
      <c r="H757">
        <v>66406</v>
      </c>
      <c r="I757">
        <v>143950</v>
      </c>
      <c r="J757">
        <v>41090</v>
      </c>
      <c r="K757">
        <v>146757</v>
      </c>
      <c r="L757">
        <v>85435</v>
      </c>
      <c r="M757">
        <v>246499</v>
      </c>
      <c r="N757">
        <v>400914</v>
      </c>
      <c r="O757">
        <v>228292</v>
      </c>
      <c r="P757">
        <v>402070</v>
      </c>
      <c r="Q757">
        <v>314392</v>
      </c>
      <c r="R757">
        <v>351521</v>
      </c>
    </row>
    <row r="758" spans="1:18" x14ac:dyDescent="0.3">
      <c r="A758">
        <v>3.4821947700338529</v>
      </c>
      <c r="B758" t="s">
        <v>512</v>
      </c>
      <c r="C758" t="s">
        <v>1855</v>
      </c>
      <c r="D758" t="s">
        <v>5078</v>
      </c>
      <c r="E758" t="s">
        <v>1138</v>
      </c>
      <c r="F758" t="s">
        <v>1856</v>
      </c>
      <c r="G758">
        <v>71586</v>
      </c>
      <c r="H758">
        <v>42203</v>
      </c>
      <c r="I758">
        <v>64154</v>
      </c>
      <c r="J758">
        <v>40470</v>
      </c>
      <c r="K758">
        <v>68888</v>
      </c>
      <c r="L758">
        <v>61207</v>
      </c>
      <c r="M758">
        <v>67103</v>
      </c>
      <c r="N758">
        <v>112057</v>
      </c>
      <c r="O758">
        <v>107104</v>
      </c>
      <c r="P758">
        <v>69284</v>
      </c>
      <c r="Q758">
        <v>82392</v>
      </c>
      <c r="R758">
        <v>40054</v>
      </c>
    </row>
    <row r="759" spans="1:18" x14ac:dyDescent="0.3">
      <c r="A759">
        <v>3.4044486457860361</v>
      </c>
      <c r="B759" t="s">
        <v>512</v>
      </c>
      <c r="C759" t="s">
        <v>1820</v>
      </c>
      <c r="D759" t="s">
        <v>5079</v>
      </c>
      <c r="E759" t="s">
        <v>1138</v>
      </c>
      <c r="F759" t="s">
        <v>1821</v>
      </c>
      <c r="G759">
        <v>66553</v>
      </c>
      <c r="H759">
        <v>111433</v>
      </c>
      <c r="I759">
        <v>107080</v>
      </c>
      <c r="J759">
        <v>76133</v>
      </c>
      <c r="K759">
        <v>55230</v>
      </c>
      <c r="L759">
        <v>68022</v>
      </c>
      <c r="M759">
        <v>91127</v>
      </c>
      <c r="N759">
        <v>95274</v>
      </c>
      <c r="O759">
        <v>104019</v>
      </c>
      <c r="P759">
        <v>71547</v>
      </c>
      <c r="Q759">
        <v>82175</v>
      </c>
      <c r="R759">
        <v>103076</v>
      </c>
    </row>
    <row r="760" spans="1:18" x14ac:dyDescent="0.3">
      <c r="A760">
        <v>3.3164025601723681</v>
      </c>
      <c r="B760" t="s">
        <v>512</v>
      </c>
      <c r="C760" t="s">
        <v>1820</v>
      </c>
      <c r="D760" t="s">
        <v>5079</v>
      </c>
      <c r="E760" t="s">
        <v>1138</v>
      </c>
      <c r="F760" t="s">
        <v>1821</v>
      </c>
      <c r="G760">
        <v>209576</v>
      </c>
      <c r="H760">
        <v>439024</v>
      </c>
      <c r="I760">
        <v>304622</v>
      </c>
      <c r="J760">
        <v>175699</v>
      </c>
      <c r="K760">
        <v>26646</v>
      </c>
      <c r="L760">
        <v>25224</v>
      </c>
      <c r="M760">
        <v>269740</v>
      </c>
      <c r="N760">
        <v>99190</v>
      </c>
      <c r="O760">
        <v>85701</v>
      </c>
      <c r="P760">
        <v>0</v>
      </c>
      <c r="Q760">
        <v>71966</v>
      </c>
      <c r="R760">
        <v>76897</v>
      </c>
    </row>
    <row r="761" spans="1:18" x14ac:dyDescent="0.3">
      <c r="A761">
        <v>2.7417961562462541</v>
      </c>
      <c r="B761" t="s">
        <v>512</v>
      </c>
      <c r="C761" t="s">
        <v>1624</v>
      </c>
      <c r="D761" t="s">
        <v>5080</v>
      </c>
      <c r="E761" t="s">
        <v>1138</v>
      </c>
      <c r="F761" t="s">
        <v>1625</v>
      </c>
      <c r="G761">
        <v>89832</v>
      </c>
      <c r="H761">
        <v>158302</v>
      </c>
      <c r="I761">
        <v>62325</v>
      </c>
      <c r="J761">
        <v>209925</v>
      </c>
      <c r="K761">
        <v>53423</v>
      </c>
      <c r="L761">
        <v>131193</v>
      </c>
      <c r="M761">
        <v>301422</v>
      </c>
      <c r="N761">
        <v>47269</v>
      </c>
      <c r="O761">
        <v>132735</v>
      </c>
      <c r="P761">
        <v>65125</v>
      </c>
      <c r="Q761">
        <v>141849</v>
      </c>
      <c r="R761">
        <v>161722</v>
      </c>
    </row>
    <row r="762" spans="1:18" x14ac:dyDescent="0.3">
      <c r="A762">
        <v>2.6014801882653602</v>
      </c>
      <c r="B762" t="s">
        <v>512</v>
      </c>
      <c r="C762" t="s">
        <v>2131</v>
      </c>
      <c r="D762" t="s">
        <v>5081</v>
      </c>
      <c r="E762" t="s">
        <v>1138</v>
      </c>
      <c r="F762" t="s">
        <v>2132</v>
      </c>
      <c r="G762">
        <v>220129</v>
      </c>
      <c r="H762">
        <v>225495</v>
      </c>
      <c r="I762">
        <v>160123</v>
      </c>
      <c r="J762">
        <v>175997</v>
      </c>
      <c r="K762">
        <v>388662</v>
      </c>
      <c r="L762">
        <v>426137</v>
      </c>
      <c r="M762">
        <v>372605</v>
      </c>
      <c r="N762">
        <v>368528</v>
      </c>
      <c r="O762">
        <v>316985</v>
      </c>
      <c r="P762">
        <v>462108</v>
      </c>
      <c r="Q762">
        <v>349424</v>
      </c>
      <c r="R762">
        <v>218016</v>
      </c>
    </row>
    <row r="763" spans="1:18" x14ac:dyDescent="0.3">
      <c r="A763">
        <v>2.3124662405182077</v>
      </c>
      <c r="B763" t="s">
        <v>512</v>
      </c>
      <c r="C763" t="s">
        <v>2285</v>
      </c>
      <c r="D763" t="s">
        <v>5082</v>
      </c>
      <c r="E763" t="s">
        <v>1138</v>
      </c>
      <c r="F763" t="s">
        <v>2286</v>
      </c>
      <c r="G763">
        <v>99431</v>
      </c>
      <c r="H763">
        <v>79469</v>
      </c>
      <c r="I763">
        <v>77758</v>
      </c>
      <c r="J763">
        <v>100329</v>
      </c>
      <c r="K763">
        <v>139985</v>
      </c>
      <c r="L763">
        <v>79322</v>
      </c>
      <c r="M763">
        <v>121914</v>
      </c>
      <c r="N763">
        <v>155638</v>
      </c>
      <c r="O763">
        <v>132078</v>
      </c>
      <c r="P763">
        <v>101476</v>
      </c>
      <c r="Q763">
        <v>146148</v>
      </c>
      <c r="R763">
        <v>114045</v>
      </c>
    </row>
    <row r="764" spans="1:18" x14ac:dyDescent="0.3">
      <c r="A764">
        <v>1.9513247614935028</v>
      </c>
      <c r="B764" t="s">
        <v>512</v>
      </c>
      <c r="C764" t="s">
        <v>2341</v>
      </c>
      <c r="D764" t="s">
        <v>5083</v>
      </c>
      <c r="E764" t="s">
        <v>1138</v>
      </c>
      <c r="F764" t="s">
        <v>2342</v>
      </c>
      <c r="G764">
        <v>244803</v>
      </c>
      <c r="H764">
        <v>299549</v>
      </c>
      <c r="I764">
        <v>274970</v>
      </c>
      <c r="J764">
        <v>163543</v>
      </c>
      <c r="K764">
        <v>292893</v>
      </c>
      <c r="L764">
        <v>239879</v>
      </c>
      <c r="M764">
        <v>231053</v>
      </c>
      <c r="N764">
        <v>321129</v>
      </c>
      <c r="O764">
        <v>256811</v>
      </c>
      <c r="P764">
        <v>238438</v>
      </c>
      <c r="Q764">
        <v>221502</v>
      </c>
      <c r="R764">
        <v>63101</v>
      </c>
    </row>
    <row r="765" spans="1:18" x14ac:dyDescent="0.3">
      <c r="A765">
        <v>1.9049089903109937</v>
      </c>
      <c r="B765" t="s">
        <v>512</v>
      </c>
      <c r="C765" t="s">
        <v>2131</v>
      </c>
      <c r="D765" t="s">
        <v>5081</v>
      </c>
      <c r="E765" t="s">
        <v>1138</v>
      </c>
      <c r="F765" t="s">
        <v>2132</v>
      </c>
      <c r="G765">
        <v>1695736</v>
      </c>
      <c r="H765">
        <v>1695342</v>
      </c>
      <c r="I765">
        <v>1913569</v>
      </c>
      <c r="J765">
        <v>1020040</v>
      </c>
      <c r="K765">
        <v>2106722</v>
      </c>
      <c r="L765">
        <v>1816930</v>
      </c>
      <c r="M765">
        <v>1332233</v>
      </c>
      <c r="N765">
        <v>2391877</v>
      </c>
      <c r="O765">
        <v>1641749</v>
      </c>
      <c r="P765">
        <v>1712837</v>
      </c>
      <c r="Q765">
        <v>1546140</v>
      </c>
      <c r="R765">
        <v>819755</v>
      </c>
    </row>
    <row r="766" spans="1:18" x14ac:dyDescent="0.3">
      <c r="A766">
        <v>1.867696557329894</v>
      </c>
      <c r="B766" t="s">
        <v>512</v>
      </c>
      <c r="C766" t="s">
        <v>2341</v>
      </c>
      <c r="D766" t="s">
        <v>5083</v>
      </c>
      <c r="E766" t="s">
        <v>1138</v>
      </c>
      <c r="F766" t="s">
        <v>2342</v>
      </c>
      <c r="G766">
        <v>187008</v>
      </c>
      <c r="H766">
        <v>142632</v>
      </c>
      <c r="I766">
        <v>174948</v>
      </c>
      <c r="J766">
        <v>138620</v>
      </c>
      <c r="K766">
        <v>175195</v>
      </c>
      <c r="L766">
        <v>186159</v>
      </c>
      <c r="M766">
        <v>286948</v>
      </c>
      <c r="N766">
        <v>338763</v>
      </c>
      <c r="O766">
        <v>275663</v>
      </c>
      <c r="P766">
        <v>251134</v>
      </c>
      <c r="Q766">
        <v>200984</v>
      </c>
      <c r="R766">
        <v>94275</v>
      </c>
    </row>
    <row r="767" spans="1:18" x14ac:dyDescent="0.3">
      <c r="A767">
        <v>1.7697881539582949</v>
      </c>
      <c r="B767" t="s">
        <v>512</v>
      </c>
      <c r="C767" t="s">
        <v>1520</v>
      </c>
      <c r="D767" t="s">
        <v>5084</v>
      </c>
      <c r="E767" t="s">
        <v>1138</v>
      </c>
      <c r="F767" t="s">
        <v>1521</v>
      </c>
      <c r="G767">
        <v>73014</v>
      </c>
      <c r="H767">
        <v>161900</v>
      </c>
      <c r="I767">
        <v>127553</v>
      </c>
      <c r="J767">
        <v>166792</v>
      </c>
      <c r="K767">
        <v>100152</v>
      </c>
      <c r="L767">
        <v>143498</v>
      </c>
      <c r="M767">
        <v>150759</v>
      </c>
      <c r="N767">
        <v>83869</v>
      </c>
      <c r="O767">
        <v>249333</v>
      </c>
      <c r="P767">
        <v>137327</v>
      </c>
      <c r="Q767">
        <v>115377</v>
      </c>
      <c r="R767">
        <v>222351</v>
      </c>
    </row>
    <row r="768" spans="1:18" x14ac:dyDescent="0.3">
      <c r="A768">
        <v>1.5135673007111006</v>
      </c>
      <c r="B768" t="s">
        <v>512</v>
      </c>
      <c r="C768" t="s">
        <v>1429</v>
      </c>
      <c r="D768" t="s">
        <v>5085</v>
      </c>
      <c r="E768" t="s">
        <v>1138</v>
      </c>
      <c r="F768" t="s">
        <v>1430</v>
      </c>
      <c r="G768">
        <v>135851</v>
      </c>
      <c r="H768">
        <v>90998</v>
      </c>
      <c r="I768">
        <v>207506</v>
      </c>
      <c r="J768">
        <v>139478</v>
      </c>
      <c r="K768">
        <v>130655</v>
      </c>
      <c r="L768">
        <v>175643</v>
      </c>
      <c r="M768">
        <v>354951</v>
      </c>
      <c r="N768">
        <v>261402</v>
      </c>
      <c r="O768">
        <v>300932</v>
      </c>
      <c r="P768">
        <v>248811</v>
      </c>
      <c r="Q768">
        <v>242975</v>
      </c>
      <c r="R768">
        <v>219734</v>
      </c>
    </row>
    <row r="769" spans="1:18" x14ac:dyDescent="0.3">
      <c r="A769">
        <v>1.2583117039627882</v>
      </c>
      <c r="B769" t="s">
        <v>512</v>
      </c>
      <c r="C769" t="s">
        <v>1697</v>
      </c>
      <c r="D769" t="s">
        <v>1697</v>
      </c>
      <c r="E769" t="s">
        <v>1138</v>
      </c>
      <c r="F769" t="s">
        <v>208</v>
      </c>
      <c r="G769">
        <v>5005565</v>
      </c>
      <c r="H769">
        <v>5365427</v>
      </c>
      <c r="I769">
        <v>5527976</v>
      </c>
      <c r="J769">
        <v>3800739</v>
      </c>
      <c r="K769">
        <v>4348168</v>
      </c>
      <c r="L769">
        <v>4273679</v>
      </c>
      <c r="M769">
        <v>3792416</v>
      </c>
      <c r="N769">
        <v>4108321</v>
      </c>
      <c r="O769">
        <v>3323192</v>
      </c>
      <c r="P769">
        <v>3181774</v>
      </c>
      <c r="Q769">
        <v>3307250</v>
      </c>
      <c r="R769">
        <v>2895138</v>
      </c>
    </row>
    <row r="770" spans="1:18" x14ac:dyDescent="0.3">
      <c r="A770">
        <v>1.190640720020842</v>
      </c>
      <c r="B770" t="s">
        <v>512</v>
      </c>
      <c r="C770" t="s">
        <v>1586</v>
      </c>
      <c r="D770" t="s">
        <v>1586</v>
      </c>
      <c r="E770" t="s">
        <v>1138</v>
      </c>
      <c r="F770" t="s">
        <v>1587</v>
      </c>
      <c r="G770">
        <v>836063173</v>
      </c>
      <c r="H770">
        <v>1044935724</v>
      </c>
      <c r="I770">
        <v>1003548074</v>
      </c>
      <c r="J770">
        <v>803703948</v>
      </c>
      <c r="K770">
        <v>869183427</v>
      </c>
      <c r="L770">
        <v>872598722</v>
      </c>
      <c r="M770">
        <v>1071915865</v>
      </c>
      <c r="N770">
        <v>1177495933</v>
      </c>
      <c r="O770">
        <v>994533063</v>
      </c>
      <c r="P770">
        <v>965970897</v>
      </c>
      <c r="Q770">
        <v>1057057796</v>
      </c>
      <c r="R770">
        <v>991542205</v>
      </c>
    </row>
    <row r="771" spans="1:18" x14ac:dyDescent="0.3">
      <c r="A771">
        <v>1.0806676986439938</v>
      </c>
      <c r="B771" t="s">
        <v>512</v>
      </c>
      <c r="C771" t="s">
        <v>1702</v>
      </c>
      <c r="D771" t="s">
        <v>5086</v>
      </c>
      <c r="E771" t="s">
        <v>1138</v>
      </c>
      <c r="F771" t="s">
        <v>208</v>
      </c>
      <c r="G771">
        <v>798609</v>
      </c>
      <c r="H771">
        <v>971095</v>
      </c>
      <c r="I771">
        <v>929151</v>
      </c>
      <c r="J771">
        <v>799868</v>
      </c>
      <c r="K771">
        <v>762259</v>
      </c>
      <c r="L771">
        <v>854020</v>
      </c>
      <c r="M771">
        <v>1412810</v>
      </c>
      <c r="N771">
        <v>1411324</v>
      </c>
      <c r="O771">
        <v>1309952</v>
      </c>
      <c r="P771">
        <v>879890</v>
      </c>
      <c r="Q771">
        <v>1028969</v>
      </c>
      <c r="R771">
        <v>1086565</v>
      </c>
    </row>
    <row r="772" spans="1:18" x14ac:dyDescent="0.3">
      <c r="A772">
        <v>0.99184569606874595</v>
      </c>
      <c r="B772" t="s">
        <v>512</v>
      </c>
      <c r="C772" t="s">
        <v>1702</v>
      </c>
      <c r="D772" t="s">
        <v>5086</v>
      </c>
      <c r="E772" t="s">
        <v>1138</v>
      </c>
      <c r="F772" t="s">
        <v>208</v>
      </c>
      <c r="G772">
        <v>1528715</v>
      </c>
      <c r="H772">
        <v>1594150</v>
      </c>
      <c r="I772">
        <v>1499520</v>
      </c>
      <c r="J772">
        <v>1191115</v>
      </c>
      <c r="K772">
        <v>1401436</v>
      </c>
      <c r="L772">
        <v>1310491</v>
      </c>
      <c r="M772">
        <v>2043063</v>
      </c>
      <c r="N772">
        <v>2101640</v>
      </c>
      <c r="O772">
        <v>2315318</v>
      </c>
      <c r="P772">
        <v>1732854</v>
      </c>
      <c r="Q772">
        <v>1765779</v>
      </c>
      <c r="R772">
        <v>1823020</v>
      </c>
    </row>
    <row r="773" spans="1:18" x14ac:dyDescent="0.3">
      <c r="A773">
        <v>0.98618767297672716</v>
      </c>
      <c r="B773" t="s">
        <v>512</v>
      </c>
      <c r="C773" t="s">
        <v>1921</v>
      </c>
      <c r="D773" t="s">
        <v>1921</v>
      </c>
      <c r="E773" t="s">
        <v>1138</v>
      </c>
      <c r="F773" t="s">
        <v>217</v>
      </c>
      <c r="G773">
        <v>1901001</v>
      </c>
      <c r="H773">
        <v>2082469</v>
      </c>
      <c r="I773">
        <v>2186092</v>
      </c>
      <c r="J773">
        <v>1628031</v>
      </c>
      <c r="K773">
        <v>1920881</v>
      </c>
      <c r="L773">
        <v>1746653</v>
      </c>
      <c r="M773">
        <v>2982360</v>
      </c>
      <c r="N773">
        <v>3058751</v>
      </c>
      <c r="O773">
        <v>3039401</v>
      </c>
      <c r="P773">
        <v>2227193</v>
      </c>
      <c r="Q773">
        <v>2154224</v>
      </c>
      <c r="R773">
        <v>2044963</v>
      </c>
    </row>
    <row r="774" spans="1:18" x14ac:dyDescent="0.3">
      <c r="A774">
        <v>0.95990887105371625</v>
      </c>
      <c r="B774" t="s">
        <v>512</v>
      </c>
      <c r="C774" t="s">
        <v>1345</v>
      </c>
      <c r="D774" t="s">
        <v>1345</v>
      </c>
      <c r="E774" t="s">
        <v>1138</v>
      </c>
      <c r="F774" t="s">
        <v>177</v>
      </c>
      <c r="G774">
        <v>1941149</v>
      </c>
      <c r="H774">
        <v>2431068</v>
      </c>
      <c r="I774">
        <v>2546750</v>
      </c>
      <c r="J774">
        <v>2394020</v>
      </c>
      <c r="K774">
        <v>2677423</v>
      </c>
      <c r="L774">
        <v>2594093</v>
      </c>
      <c r="M774">
        <v>3080269</v>
      </c>
      <c r="N774">
        <v>2996054</v>
      </c>
      <c r="O774">
        <v>2923328</v>
      </c>
      <c r="P774">
        <v>3434965</v>
      </c>
      <c r="Q774">
        <v>3749920</v>
      </c>
      <c r="R774">
        <v>3603199</v>
      </c>
    </row>
    <row r="775" spans="1:18" x14ac:dyDescent="0.3">
      <c r="A775">
        <v>0.92215693845999847</v>
      </c>
      <c r="B775" t="s">
        <v>512</v>
      </c>
      <c r="C775" t="s">
        <v>1553</v>
      </c>
      <c r="D775" t="s">
        <v>1553</v>
      </c>
      <c r="E775" t="s">
        <v>1138</v>
      </c>
      <c r="F775" t="s">
        <v>1554</v>
      </c>
      <c r="G775">
        <v>2545317</v>
      </c>
      <c r="H775">
        <v>2761208</v>
      </c>
      <c r="I775">
        <v>3642744</v>
      </c>
      <c r="J775">
        <v>2268584</v>
      </c>
      <c r="K775">
        <v>2386132</v>
      </c>
      <c r="L775">
        <v>2620281</v>
      </c>
      <c r="M775">
        <v>5197695</v>
      </c>
      <c r="N775">
        <v>4868175</v>
      </c>
      <c r="O775">
        <v>4611598</v>
      </c>
      <c r="P775">
        <v>3471837</v>
      </c>
      <c r="Q775">
        <v>3249405</v>
      </c>
      <c r="R775">
        <v>3386025</v>
      </c>
    </row>
    <row r="776" spans="1:18" x14ac:dyDescent="0.3">
      <c r="A776">
        <v>0.90302369332519972</v>
      </c>
      <c r="B776" t="s">
        <v>512</v>
      </c>
      <c r="C776" t="s">
        <v>1702</v>
      </c>
      <c r="D776" t="s">
        <v>5086</v>
      </c>
      <c r="E776" t="s">
        <v>1138</v>
      </c>
      <c r="F776" t="s">
        <v>208</v>
      </c>
      <c r="G776">
        <v>1012276</v>
      </c>
      <c r="H776">
        <v>1636995</v>
      </c>
      <c r="I776">
        <v>1835551</v>
      </c>
      <c r="J776">
        <v>849691</v>
      </c>
      <c r="K776">
        <v>1009330</v>
      </c>
      <c r="L776">
        <v>815179</v>
      </c>
      <c r="M776">
        <v>1148063</v>
      </c>
      <c r="N776">
        <v>1733234</v>
      </c>
      <c r="O776">
        <v>1199454</v>
      </c>
      <c r="P776">
        <v>1164500</v>
      </c>
      <c r="Q776">
        <v>1394437</v>
      </c>
      <c r="R776">
        <v>1024499</v>
      </c>
    </row>
    <row r="777" spans="1:18" x14ac:dyDescent="0.3">
      <c r="A777">
        <v>0.84772742074056273</v>
      </c>
      <c r="B777" t="s">
        <v>512</v>
      </c>
      <c r="C777" t="s">
        <v>2386</v>
      </c>
      <c r="D777" t="s">
        <v>5087</v>
      </c>
      <c r="E777" t="s">
        <v>1138</v>
      </c>
      <c r="F777" t="s">
        <v>241</v>
      </c>
      <c r="G777">
        <v>229285</v>
      </c>
      <c r="H777">
        <v>286679</v>
      </c>
      <c r="I777">
        <v>334540</v>
      </c>
      <c r="J777">
        <v>150003</v>
      </c>
      <c r="K777">
        <v>190853</v>
      </c>
      <c r="L777">
        <v>151173</v>
      </c>
      <c r="M777">
        <v>167860</v>
      </c>
      <c r="N777">
        <v>228280</v>
      </c>
      <c r="O777">
        <v>137439</v>
      </c>
      <c r="P777">
        <v>83255</v>
      </c>
      <c r="Q777">
        <v>90486</v>
      </c>
      <c r="R777">
        <v>95032</v>
      </c>
    </row>
    <row r="778" spans="1:18" x14ac:dyDescent="0.3">
      <c r="A778">
        <v>0.81177944515646205</v>
      </c>
      <c r="B778" t="s">
        <v>512</v>
      </c>
      <c r="C778" t="s">
        <v>1746</v>
      </c>
      <c r="D778" t="s">
        <v>1746</v>
      </c>
      <c r="E778" t="s">
        <v>1138</v>
      </c>
      <c r="F778" t="s">
        <v>1747</v>
      </c>
      <c r="G778">
        <v>89404071</v>
      </c>
      <c r="H778">
        <v>100611515</v>
      </c>
      <c r="I778">
        <v>109157707</v>
      </c>
      <c r="J778">
        <v>86778153</v>
      </c>
      <c r="K778">
        <v>89442544</v>
      </c>
      <c r="L778">
        <v>83200615</v>
      </c>
      <c r="M778">
        <v>119024675</v>
      </c>
      <c r="N778">
        <v>119974855</v>
      </c>
      <c r="O778">
        <v>110848222</v>
      </c>
      <c r="P778">
        <v>100113839</v>
      </c>
      <c r="Q778">
        <v>112800296</v>
      </c>
      <c r="R778">
        <v>111853092</v>
      </c>
    </row>
    <row r="779" spans="1:18" x14ac:dyDescent="0.3">
      <c r="A779">
        <v>0.79765179429758959</v>
      </c>
      <c r="B779" t="s">
        <v>512</v>
      </c>
      <c r="C779" t="s">
        <v>1921</v>
      </c>
      <c r="D779" t="s">
        <v>1921</v>
      </c>
      <c r="E779" t="s">
        <v>1138</v>
      </c>
      <c r="F779" t="s">
        <v>217</v>
      </c>
      <c r="G779">
        <v>3941069</v>
      </c>
      <c r="H779">
        <v>4913287</v>
      </c>
      <c r="I779">
        <v>4428944</v>
      </c>
      <c r="J779">
        <v>3028379</v>
      </c>
      <c r="K779">
        <v>2839255</v>
      </c>
      <c r="L779">
        <v>3211223</v>
      </c>
      <c r="M779">
        <v>6036710</v>
      </c>
      <c r="N779">
        <v>5404497</v>
      </c>
      <c r="O779">
        <v>5545585</v>
      </c>
      <c r="P779">
        <v>4052665</v>
      </c>
      <c r="Q779">
        <v>4683006</v>
      </c>
      <c r="R779">
        <v>4482193</v>
      </c>
    </row>
    <row r="780" spans="1:18" x14ac:dyDescent="0.3">
      <c r="A780">
        <v>0.77107433899915745</v>
      </c>
      <c r="B780" t="s">
        <v>512</v>
      </c>
      <c r="C780" t="s">
        <v>1350</v>
      </c>
      <c r="D780" t="s">
        <v>1350</v>
      </c>
      <c r="E780" t="s">
        <v>1138</v>
      </c>
      <c r="F780" t="s">
        <v>177</v>
      </c>
      <c r="G780">
        <v>4942149</v>
      </c>
      <c r="H780">
        <v>5863853</v>
      </c>
      <c r="I780">
        <v>6307583</v>
      </c>
      <c r="J780">
        <v>4538806</v>
      </c>
      <c r="K780">
        <v>5054642</v>
      </c>
      <c r="L780">
        <v>4944507</v>
      </c>
      <c r="M780">
        <v>5733556</v>
      </c>
      <c r="N780">
        <v>6442768</v>
      </c>
      <c r="O780">
        <v>5803911</v>
      </c>
      <c r="P780">
        <v>5822083</v>
      </c>
      <c r="Q780">
        <v>6738977</v>
      </c>
      <c r="R780">
        <v>6043517</v>
      </c>
    </row>
    <row r="781" spans="1:18" x14ac:dyDescent="0.3">
      <c r="A781">
        <v>0.76434439565126611</v>
      </c>
      <c r="B781" t="s">
        <v>512</v>
      </c>
      <c r="C781" t="s">
        <v>2386</v>
      </c>
      <c r="D781" t="s">
        <v>5087</v>
      </c>
      <c r="E781" t="s">
        <v>1138</v>
      </c>
      <c r="F781" t="s">
        <v>241</v>
      </c>
      <c r="G781">
        <v>584581</v>
      </c>
      <c r="H781">
        <v>731166</v>
      </c>
      <c r="I781">
        <v>690113</v>
      </c>
      <c r="J781">
        <v>545497</v>
      </c>
      <c r="K781">
        <v>553739</v>
      </c>
      <c r="L781">
        <v>585668</v>
      </c>
      <c r="M781">
        <v>773964</v>
      </c>
      <c r="N781">
        <v>815823</v>
      </c>
      <c r="O781">
        <v>654967</v>
      </c>
      <c r="P781">
        <v>704932</v>
      </c>
      <c r="Q781">
        <v>698066</v>
      </c>
      <c r="R781">
        <v>623223</v>
      </c>
    </row>
    <row r="782" spans="1:18" x14ac:dyDescent="0.3">
      <c r="A782">
        <v>0.75190335102082373</v>
      </c>
      <c r="B782" t="s">
        <v>512</v>
      </c>
      <c r="C782" t="s">
        <v>2506</v>
      </c>
      <c r="D782" t="s">
        <v>5088</v>
      </c>
      <c r="E782" t="s">
        <v>1138</v>
      </c>
      <c r="F782" t="s">
        <v>2507</v>
      </c>
      <c r="G782">
        <v>544489</v>
      </c>
      <c r="H782">
        <v>623786</v>
      </c>
      <c r="I782">
        <v>796521</v>
      </c>
      <c r="J782">
        <v>185199</v>
      </c>
      <c r="K782">
        <v>496846</v>
      </c>
      <c r="L782">
        <v>462207</v>
      </c>
      <c r="M782">
        <v>394932</v>
      </c>
      <c r="N782">
        <v>691594</v>
      </c>
      <c r="O782">
        <v>370330</v>
      </c>
      <c r="P782">
        <v>323080</v>
      </c>
      <c r="Q782">
        <v>225466</v>
      </c>
      <c r="R782">
        <v>120151</v>
      </c>
    </row>
    <row r="783" spans="1:18" x14ac:dyDescent="0.3">
      <c r="A783">
        <v>0.6886778411628145</v>
      </c>
      <c r="B783" t="s">
        <v>512</v>
      </c>
      <c r="C783" t="s">
        <v>2257</v>
      </c>
      <c r="D783" t="s">
        <v>2257</v>
      </c>
      <c r="E783" t="s">
        <v>1138</v>
      </c>
      <c r="F783" t="s">
        <v>2258</v>
      </c>
      <c r="G783">
        <v>3435756</v>
      </c>
      <c r="H783">
        <v>4802795</v>
      </c>
      <c r="I783">
        <v>5435696</v>
      </c>
      <c r="J783">
        <v>3220107</v>
      </c>
      <c r="K783">
        <v>3465354</v>
      </c>
      <c r="L783">
        <v>3339766</v>
      </c>
      <c r="M783">
        <v>5263132</v>
      </c>
      <c r="N783">
        <v>6197985</v>
      </c>
      <c r="O783">
        <v>4804081</v>
      </c>
      <c r="P783">
        <v>4247019</v>
      </c>
      <c r="Q783">
        <v>5338605</v>
      </c>
      <c r="R783">
        <v>4836683</v>
      </c>
    </row>
    <row r="784" spans="1:18" x14ac:dyDescent="0.3">
      <c r="A784">
        <v>0.67665707306132783</v>
      </c>
      <c r="B784" t="s">
        <v>512</v>
      </c>
      <c r="C784" t="s">
        <v>1355</v>
      </c>
      <c r="D784" t="s">
        <v>5089</v>
      </c>
      <c r="E784" t="s">
        <v>1138</v>
      </c>
      <c r="F784" t="s">
        <v>177</v>
      </c>
      <c r="G784">
        <v>292766</v>
      </c>
      <c r="H784">
        <v>401316</v>
      </c>
      <c r="I784">
        <v>427804</v>
      </c>
      <c r="J784">
        <v>303034</v>
      </c>
      <c r="K784">
        <v>333016</v>
      </c>
      <c r="L784">
        <v>310250</v>
      </c>
      <c r="M784">
        <v>344243</v>
      </c>
      <c r="N784">
        <v>420193</v>
      </c>
      <c r="O784">
        <v>357966</v>
      </c>
      <c r="P784">
        <v>318477</v>
      </c>
      <c r="Q784">
        <v>498092</v>
      </c>
      <c r="R784">
        <v>439287</v>
      </c>
    </row>
    <row r="785" spans="1:18" x14ac:dyDescent="0.3">
      <c r="A785">
        <v>0.62180096965266052</v>
      </c>
      <c r="B785" t="s">
        <v>512</v>
      </c>
      <c r="C785" t="s">
        <v>1958</v>
      </c>
      <c r="D785" t="s">
        <v>1958</v>
      </c>
      <c r="E785" t="s">
        <v>1138</v>
      </c>
      <c r="F785" t="s">
        <v>1959</v>
      </c>
      <c r="G785">
        <v>386262067</v>
      </c>
      <c r="H785">
        <v>443386799</v>
      </c>
      <c r="I785">
        <v>433402510</v>
      </c>
      <c r="J785">
        <v>333259593</v>
      </c>
      <c r="K785">
        <v>363154819</v>
      </c>
      <c r="L785">
        <v>350876899</v>
      </c>
      <c r="M785">
        <v>415763963</v>
      </c>
      <c r="N785">
        <v>443214399</v>
      </c>
      <c r="O785">
        <v>398500885</v>
      </c>
      <c r="P785">
        <v>333908711</v>
      </c>
      <c r="Q785">
        <v>395675525</v>
      </c>
      <c r="R785">
        <v>345656073</v>
      </c>
    </row>
    <row r="786" spans="1:18" x14ac:dyDescent="0.3">
      <c r="A786">
        <v>0.60215691742280031</v>
      </c>
      <c r="B786" t="s">
        <v>512</v>
      </c>
      <c r="C786" t="s">
        <v>2066</v>
      </c>
      <c r="D786" t="s">
        <v>2066</v>
      </c>
      <c r="E786" t="s">
        <v>1138</v>
      </c>
      <c r="F786" t="s">
        <v>2067</v>
      </c>
      <c r="G786">
        <v>574400</v>
      </c>
      <c r="H786">
        <v>747156</v>
      </c>
      <c r="I786">
        <v>844226</v>
      </c>
      <c r="J786">
        <v>620138</v>
      </c>
      <c r="K786">
        <v>688661</v>
      </c>
      <c r="L786">
        <v>665861</v>
      </c>
      <c r="M786">
        <v>949072</v>
      </c>
      <c r="N786">
        <v>1016449</v>
      </c>
      <c r="O786">
        <v>922164</v>
      </c>
      <c r="P786">
        <v>986165</v>
      </c>
      <c r="Q786">
        <v>1077181</v>
      </c>
      <c r="R786">
        <v>990981</v>
      </c>
    </row>
    <row r="787" spans="1:18" x14ac:dyDescent="0.3">
      <c r="A787">
        <v>0.59264558437650272</v>
      </c>
      <c r="B787" t="s">
        <v>512</v>
      </c>
      <c r="C787" t="s">
        <v>1137</v>
      </c>
      <c r="D787" t="s">
        <v>5090</v>
      </c>
      <c r="E787" t="s">
        <v>1138</v>
      </c>
      <c r="F787" t="s">
        <v>154</v>
      </c>
      <c r="G787">
        <v>160983</v>
      </c>
      <c r="H787">
        <v>177598</v>
      </c>
      <c r="I787">
        <v>218519</v>
      </c>
      <c r="J787">
        <v>107693</v>
      </c>
      <c r="K787">
        <v>143513</v>
      </c>
      <c r="L787">
        <v>95436</v>
      </c>
      <c r="M787">
        <v>105882</v>
      </c>
      <c r="N787">
        <v>189362</v>
      </c>
      <c r="O787">
        <v>114072</v>
      </c>
      <c r="P787">
        <v>92968</v>
      </c>
      <c r="Q787">
        <v>120953</v>
      </c>
      <c r="R787">
        <v>104381</v>
      </c>
    </row>
    <row r="788" spans="1:18" x14ac:dyDescent="0.3">
      <c r="A788">
        <v>0.54134960706626645</v>
      </c>
      <c r="B788" t="s">
        <v>512</v>
      </c>
      <c r="C788" t="s">
        <v>1855</v>
      </c>
      <c r="D788" t="s">
        <v>5078</v>
      </c>
      <c r="E788" t="s">
        <v>1138</v>
      </c>
      <c r="F788" t="s">
        <v>1856</v>
      </c>
      <c r="G788">
        <v>227079</v>
      </c>
      <c r="H788">
        <v>347901</v>
      </c>
      <c r="I788">
        <v>369609</v>
      </c>
      <c r="J788">
        <v>268803</v>
      </c>
      <c r="K788">
        <v>243579</v>
      </c>
      <c r="L788">
        <v>220423</v>
      </c>
      <c r="M788">
        <v>318862</v>
      </c>
      <c r="N788">
        <v>473587</v>
      </c>
      <c r="O788">
        <v>366201</v>
      </c>
      <c r="P788">
        <v>381248</v>
      </c>
      <c r="Q788">
        <v>497503</v>
      </c>
      <c r="R788">
        <v>383899</v>
      </c>
    </row>
    <row r="789" spans="1:18" x14ac:dyDescent="0.3">
      <c r="A789">
        <v>0.46189901997249921</v>
      </c>
      <c r="B789" t="s">
        <v>512</v>
      </c>
      <c r="C789" t="s">
        <v>1452</v>
      </c>
      <c r="D789" t="s">
        <v>1452</v>
      </c>
      <c r="E789" t="s">
        <v>1138</v>
      </c>
      <c r="F789" t="s">
        <v>1453</v>
      </c>
      <c r="G789">
        <v>55682409</v>
      </c>
      <c r="H789">
        <v>69433539</v>
      </c>
      <c r="I789">
        <v>71126677</v>
      </c>
      <c r="J789">
        <v>57987555</v>
      </c>
      <c r="K789">
        <v>65227152</v>
      </c>
      <c r="L789">
        <v>63664313</v>
      </c>
      <c r="M789">
        <v>69097272</v>
      </c>
      <c r="N789">
        <v>78943105</v>
      </c>
      <c r="O789">
        <v>65056724</v>
      </c>
      <c r="P789">
        <v>70755806</v>
      </c>
      <c r="Q789">
        <v>82115776</v>
      </c>
      <c r="R789">
        <v>77886719</v>
      </c>
    </row>
    <row r="790" spans="1:18" x14ac:dyDescent="0.3">
      <c r="A790">
        <v>0.45214204543438846</v>
      </c>
      <c r="B790" t="s">
        <v>512</v>
      </c>
      <c r="C790" t="s">
        <v>1586</v>
      </c>
      <c r="D790" t="s">
        <v>1586</v>
      </c>
      <c r="E790" t="s">
        <v>1138</v>
      </c>
      <c r="F790" t="s">
        <v>1587</v>
      </c>
      <c r="G790">
        <v>124336329</v>
      </c>
      <c r="H790">
        <v>155534985</v>
      </c>
      <c r="I790">
        <v>159136631</v>
      </c>
      <c r="J790">
        <v>117222735</v>
      </c>
      <c r="K790">
        <v>129925856</v>
      </c>
      <c r="L790">
        <v>120113189</v>
      </c>
      <c r="M790">
        <v>146529003</v>
      </c>
      <c r="N790">
        <v>166014459</v>
      </c>
      <c r="O790">
        <v>139963352</v>
      </c>
      <c r="P790">
        <v>127702968</v>
      </c>
      <c r="Q790">
        <v>148039893</v>
      </c>
      <c r="R790">
        <v>138591605</v>
      </c>
    </row>
    <row r="791" spans="1:18" x14ac:dyDescent="0.3">
      <c r="A791">
        <v>0.4393703124671926</v>
      </c>
      <c r="B791" t="s">
        <v>512</v>
      </c>
      <c r="C791" t="s">
        <v>2171</v>
      </c>
      <c r="D791" t="s">
        <v>2171</v>
      </c>
      <c r="E791" t="s">
        <v>1138</v>
      </c>
      <c r="F791" t="s">
        <v>2172</v>
      </c>
      <c r="G791">
        <v>20473918</v>
      </c>
      <c r="H791">
        <v>23288548</v>
      </c>
      <c r="I791">
        <v>22795232</v>
      </c>
      <c r="J791">
        <v>15022681</v>
      </c>
      <c r="K791">
        <v>18526463</v>
      </c>
      <c r="L791">
        <v>16150702</v>
      </c>
      <c r="M791">
        <v>17859150</v>
      </c>
      <c r="N791">
        <v>20984499</v>
      </c>
      <c r="O791">
        <v>16499343</v>
      </c>
      <c r="P791">
        <v>14274605</v>
      </c>
      <c r="Q791">
        <v>16296709</v>
      </c>
      <c r="R791">
        <v>15461356</v>
      </c>
    </row>
    <row r="792" spans="1:18" x14ac:dyDescent="0.3">
      <c r="A792">
        <v>0.43381462999405146</v>
      </c>
      <c r="B792" t="s">
        <v>512</v>
      </c>
      <c r="C792" t="s">
        <v>1958</v>
      </c>
      <c r="D792" t="s">
        <v>1958</v>
      </c>
      <c r="E792" t="s">
        <v>1138</v>
      </c>
      <c r="F792" t="s">
        <v>1959</v>
      </c>
      <c r="G792">
        <v>336498008</v>
      </c>
      <c r="H792">
        <v>403608298</v>
      </c>
      <c r="I792">
        <v>416266117</v>
      </c>
      <c r="J792">
        <v>291437558</v>
      </c>
      <c r="K792">
        <v>340176138</v>
      </c>
      <c r="L792">
        <v>300737955</v>
      </c>
      <c r="M792">
        <v>341917452</v>
      </c>
      <c r="N792">
        <v>380384858</v>
      </c>
      <c r="O792">
        <v>304650830</v>
      </c>
      <c r="P792">
        <v>275032226</v>
      </c>
      <c r="Q792">
        <v>317126717</v>
      </c>
      <c r="R792">
        <v>291793296</v>
      </c>
    </row>
    <row r="793" spans="1:18" x14ac:dyDescent="0.3">
      <c r="A793">
        <v>0.40458656583348157</v>
      </c>
      <c r="B793" t="s">
        <v>512</v>
      </c>
      <c r="C793" t="s">
        <v>2630</v>
      </c>
      <c r="D793" t="s">
        <v>5091</v>
      </c>
      <c r="E793" t="s">
        <v>1138</v>
      </c>
      <c r="F793" t="s">
        <v>2631</v>
      </c>
      <c r="G793">
        <v>148062</v>
      </c>
      <c r="H793">
        <v>170190</v>
      </c>
      <c r="I793">
        <v>229419</v>
      </c>
      <c r="J793">
        <v>183470</v>
      </c>
      <c r="K793">
        <v>311550</v>
      </c>
      <c r="L793">
        <v>208451</v>
      </c>
      <c r="M793">
        <v>198000</v>
      </c>
      <c r="N793">
        <v>176295</v>
      </c>
      <c r="O793">
        <v>178741</v>
      </c>
      <c r="P793">
        <v>229379</v>
      </c>
      <c r="Q793">
        <v>420360</v>
      </c>
      <c r="R793">
        <v>257268</v>
      </c>
    </row>
    <row r="794" spans="1:18" x14ac:dyDescent="0.3">
      <c r="A794">
        <v>0.40458656583348157</v>
      </c>
      <c r="B794" t="s">
        <v>512</v>
      </c>
      <c r="C794" t="s">
        <v>2630</v>
      </c>
      <c r="D794" t="s">
        <v>5091</v>
      </c>
      <c r="E794" t="s">
        <v>1138</v>
      </c>
      <c r="F794" t="s">
        <v>2631</v>
      </c>
      <c r="G794">
        <v>63586</v>
      </c>
      <c r="H794">
        <v>169124</v>
      </c>
      <c r="I794">
        <v>18240</v>
      </c>
      <c r="J794">
        <v>137482</v>
      </c>
      <c r="K794">
        <v>120265</v>
      </c>
      <c r="L794">
        <v>115723</v>
      </c>
      <c r="M794">
        <v>170893</v>
      </c>
      <c r="N794">
        <v>79598</v>
      </c>
      <c r="O794">
        <v>129245</v>
      </c>
      <c r="P794">
        <v>85395</v>
      </c>
      <c r="Q794">
        <v>81711</v>
      </c>
      <c r="R794">
        <v>127772</v>
      </c>
    </row>
    <row r="795" spans="1:18" x14ac:dyDescent="0.3">
      <c r="A795">
        <v>0.38618655751561565</v>
      </c>
      <c r="B795" t="s">
        <v>512</v>
      </c>
      <c r="C795" t="s">
        <v>1226</v>
      </c>
      <c r="D795" t="s">
        <v>1226</v>
      </c>
      <c r="E795" t="s">
        <v>1138</v>
      </c>
      <c r="F795" t="s">
        <v>164</v>
      </c>
      <c r="G795">
        <v>865601</v>
      </c>
      <c r="H795">
        <v>1049462</v>
      </c>
      <c r="I795">
        <v>1125160</v>
      </c>
      <c r="J795">
        <v>645764</v>
      </c>
      <c r="K795">
        <v>835762</v>
      </c>
      <c r="L795">
        <v>732925</v>
      </c>
      <c r="M795">
        <v>741917</v>
      </c>
      <c r="N795">
        <v>958771</v>
      </c>
      <c r="O795">
        <v>773305</v>
      </c>
      <c r="P795">
        <v>667443</v>
      </c>
      <c r="Q795">
        <v>781606</v>
      </c>
      <c r="R795">
        <v>710235</v>
      </c>
    </row>
    <row r="796" spans="1:18" x14ac:dyDescent="0.3">
      <c r="A796">
        <v>0.36899065681302928</v>
      </c>
      <c r="B796" t="s">
        <v>512</v>
      </c>
      <c r="C796" t="s">
        <v>1752</v>
      </c>
      <c r="D796" t="s">
        <v>1752</v>
      </c>
      <c r="E796" t="s">
        <v>1138</v>
      </c>
      <c r="F796" t="s">
        <v>1747</v>
      </c>
      <c r="G796">
        <v>3005443208</v>
      </c>
      <c r="H796">
        <v>3628551186</v>
      </c>
      <c r="I796">
        <v>3645212981</v>
      </c>
      <c r="J796">
        <v>2514502221</v>
      </c>
      <c r="K796">
        <v>2786612198</v>
      </c>
      <c r="L796">
        <v>2787603765</v>
      </c>
      <c r="M796">
        <v>3257200320</v>
      </c>
      <c r="N796">
        <v>3554207659</v>
      </c>
      <c r="O796">
        <v>2999100857</v>
      </c>
      <c r="P796">
        <v>2711384412</v>
      </c>
      <c r="Q796">
        <v>3003224954</v>
      </c>
      <c r="R796">
        <v>2802314182</v>
      </c>
    </row>
    <row r="797" spans="1:18" x14ac:dyDescent="0.3">
      <c r="A797">
        <v>0.36685869019597278</v>
      </c>
      <c r="B797" t="s">
        <v>512</v>
      </c>
      <c r="C797" t="s">
        <v>1820</v>
      </c>
      <c r="D797" t="s">
        <v>5079</v>
      </c>
      <c r="E797" t="s">
        <v>1138</v>
      </c>
      <c r="F797" t="s">
        <v>1821</v>
      </c>
      <c r="G797">
        <v>115381</v>
      </c>
      <c r="H797">
        <v>145031</v>
      </c>
      <c r="I797">
        <v>70683</v>
      </c>
      <c r="J797">
        <v>59995</v>
      </c>
      <c r="K797">
        <v>92226</v>
      </c>
      <c r="L797">
        <v>69337</v>
      </c>
      <c r="M797">
        <v>100356</v>
      </c>
      <c r="N797">
        <v>173694</v>
      </c>
      <c r="O797">
        <v>31696</v>
      </c>
      <c r="P797">
        <v>119953</v>
      </c>
      <c r="Q797">
        <v>118580</v>
      </c>
      <c r="R797">
        <v>9805</v>
      </c>
    </row>
    <row r="798" spans="1:18" x14ac:dyDescent="0.3">
      <c r="A798">
        <v>0.28963991804524436</v>
      </c>
      <c r="B798" t="s">
        <v>512</v>
      </c>
      <c r="C798" t="s">
        <v>1231</v>
      </c>
      <c r="D798" t="s">
        <v>5092</v>
      </c>
      <c r="E798" t="s">
        <v>1138</v>
      </c>
      <c r="F798" t="s">
        <v>164</v>
      </c>
      <c r="G798">
        <v>80770</v>
      </c>
      <c r="H798">
        <v>197031</v>
      </c>
      <c r="I798">
        <v>179065</v>
      </c>
      <c r="J798">
        <v>132795</v>
      </c>
      <c r="K798">
        <v>184826</v>
      </c>
      <c r="L798">
        <v>156205</v>
      </c>
      <c r="M798">
        <v>138601</v>
      </c>
      <c r="N798">
        <v>193859</v>
      </c>
      <c r="O798">
        <v>166511</v>
      </c>
      <c r="P798">
        <v>214984</v>
      </c>
      <c r="Q798">
        <v>228493</v>
      </c>
      <c r="R798">
        <v>206955</v>
      </c>
    </row>
    <row r="799" spans="1:18" x14ac:dyDescent="0.3">
      <c r="A799">
        <v>0.28963991804524436</v>
      </c>
      <c r="B799" t="s">
        <v>512</v>
      </c>
      <c r="C799" t="s">
        <v>1231</v>
      </c>
      <c r="D799" t="s">
        <v>5092</v>
      </c>
      <c r="E799" t="s">
        <v>1138</v>
      </c>
      <c r="F799" t="s">
        <v>164</v>
      </c>
      <c r="G799">
        <v>329764</v>
      </c>
      <c r="H799">
        <v>431599</v>
      </c>
      <c r="I799">
        <v>438571</v>
      </c>
      <c r="J799">
        <v>361304</v>
      </c>
      <c r="K799">
        <v>461456</v>
      </c>
      <c r="L799">
        <v>359077</v>
      </c>
      <c r="M799">
        <v>431639</v>
      </c>
      <c r="N799">
        <v>471793</v>
      </c>
      <c r="O799">
        <v>361787</v>
      </c>
      <c r="P799">
        <v>420743</v>
      </c>
      <c r="Q799">
        <v>509435</v>
      </c>
      <c r="R799">
        <v>451936</v>
      </c>
    </row>
    <row r="800" spans="1:18" x14ac:dyDescent="0.3">
      <c r="A800">
        <v>0.28722921027801573</v>
      </c>
      <c r="B800" t="s">
        <v>512</v>
      </c>
      <c r="C800" t="s">
        <v>1559</v>
      </c>
      <c r="D800" t="s">
        <v>5093</v>
      </c>
      <c r="E800" t="s">
        <v>1138</v>
      </c>
      <c r="F800" t="s">
        <v>1554</v>
      </c>
      <c r="G800">
        <v>237288</v>
      </c>
      <c r="H800">
        <v>290380</v>
      </c>
      <c r="I800">
        <v>245064</v>
      </c>
      <c r="J800">
        <v>184594</v>
      </c>
      <c r="K800">
        <v>229263</v>
      </c>
      <c r="L800">
        <v>213154</v>
      </c>
      <c r="M800">
        <v>443919</v>
      </c>
      <c r="N800">
        <v>391417</v>
      </c>
      <c r="O800">
        <v>374600</v>
      </c>
      <c r="P800">
        <v>348777</v>
      </c>
      <c r="Q800">
        <v>385897</v>
      </c>
      <c r="R800">
        <v>381368</v>
      </c>
    </row>
    <row r="801" spans="1:18" x14ac:dyDescent="0.3">
      <c r="A801">
        <v>0.27713941194849168</v>
      </c>
      <c r="B801" t="s">
        <v>512</v>
      </c>
      <c r="C801" t="s">
        <v>1458</v>
      </c>
      <c r="D801" t="s">
        <v>1458</v>
      </c>
      <c r="E801" t="s">
        <v>1138</v>
      </c>
      <c r="F801" t="s">
        <v>1453</v>
      </c>
      <c r="G801">
        <v>25174884</v>
      </c>
      <c r="H801">
        <v>30970968</v>
      </c>
      <c r="I801">
        <v>32265959</v>
      </c>
      <c r="J801">
        <v>29028562</v>
      </c>
      <c r="K801">
        <v>32040707</v>
      </c>
      <c r="L801">
        <v>31228594</v>
      </c>
      <c r="M801">
        <v>38150173</v>
      </c>
      <c r="N801">
        <v>39101655</v>
      </c>
      <c r="O801">
        <v>35515398</v>
      </c>
      <c r="P801">
        <v>40053817</v>
      </c>
      <c r="Q801">
        <v>43503352</v>
      </c>
      <c r="R801">
        <v>41993125</v>
      </c>
    </row>
    <row r="802" spans="1:18" x14ac:dyDescent="0.3">
      <c r="A802">
        <v>0.27555243800609425</v>
      </c>
      <c r="B802" t="s">
        <v>512</v>
      </c>
      <c r="C802" t="s">
        <v>1928</v>
      </c>
      <c r="D802" t="s">
        <v>5094</v>
      </c>
      <c r="E802" t="s">
        <v>1138</v>
      </c>
      <c r="F802" t="s">
        <v>217</v>
      </c>
      <c r="G802">
        <v>1755736</v>
      </c>
      <c r="H802">
        <v>1845606</v>
      </c>
      <c r="I802">
        <v>1153288</v>
      </c>
      <c r="J802">
        <v>1135202</v>
      </c>
      <c r="K802">
        <v>1443234</v>
      </c>
      <c r="L802">
        <v>1287711</v>
      </c>
      <c r="M802">
        <v>3129604</v>
      </c>
      <c r="N802">
        <v>2161518</v>
      </c>
      <c r="O802">
        <v>2602573</v>
      </c>
      <c r="P802">
        <v>2318204</v>
      </c>
      <c r="Q802">
        <v>1933072</v>
      </c>
      <c r="R802">
        <v>2075474</v>
      </c>
    </row>
    <row r="803" spans="1:18" x14ac:dyDescent="0.3">
      <c r="A803">
        <v>0.27128522732916993</v>
      </c>
      <c r="B803" t="s">
        <v>512</v>
      </c>
      <c r="C803" t="s">
        <v>1586</v>
      </c>
      <c r="D803" t="s">
        <v>1586</v>
      </c>
      <c r="E803" t="s">
        <v>1138</v>
      </c>
      <c r="F803" t="s">
        <v>1587</v>
      </c>
      <c r="G803">
        <v>116957848</v>
      </c>
      <c r="H803">
        <v>136034225</v>
      </c>
      <c r="I803">
        <v>148189222</v>
      </c>
      <c r="J803">
        <v>133625090</v>
      </c>
      <c r="K803">
        <v>147733199</v>
      </c>
      <c r="L803">
        <v>145700586</v>
      </c>
      <c r="M803">
        <v>165873204</v>
      </c>
      <c r="N803">
        <v>173791043</v>
      </c>
      <c r="O803">
        <v>156261579</v>
      </c>
      <c r="P803">
        <v>174232373</v>
      </c>
      <c r="Q803">
        <v>185190991</v>
      </c>
      <c r="R803">
        <v>183388582</v>
      </c>
    </row>
    <row r="804" spans="1:18" x14ac:dyDescent="0.3">
      <c r="A804">
        <v>0.26929148188670871</v>
      </c>
      <c r="B804" t="s">
        <v>512</v>
      </c>
      <c r="C804" t="s">
        <v>2177</v>
      </c>
      <c r="D804" t="s">
        <v>2177</v>
      </c>
      <c r="E804" t="s">
        <v>1138</v>
      </c>
      <c r="F804" t="s">
        <v>2172</v>
      </c>
      <c r="G804">
        <v>425513250</v>
      </c>
      <c r="H804">
        <v>540386392</v>
      </c>
      <c r="I804">
        <v>589141177</v>
      </c>
      <c r="J804">
        <v>278521322</v>
      </c>
      <c r="K804">
        <v>345189307</v>
      </c>
      <c r="L804">
        <v>304450269</v>
      </c>
      <c r="M804">
        <v>311560918</v>
      </c>
      <c r="N804">
        <v>379049303</v>
      </c>
      <c r="O804">
        <v>281927456</v>
      </c>
      <c r="P804">
        <v>228338303</v>
      </c>
      <c r="Q804">
        <v>262894869</v>
      </c>
      <c r="R804">
        <v>237977980</v>
      </c>
    </row>
    <row r="805" spans="1:18" x14ac:dyDescent="0.3">
      <c r="A805">
        <v>0.18475960802400759</v>
      </c>
      <c r="B805" t="s">
        <v>512</v>
      </c>
      <c r="C805" t="s">
        <v>1463</v>
      </c>
      <c r="D805" t="s">
        <v>1463</v>
      </c>
      <c r="E805" t="s">
        <v>1138</v>
      </c>
      <c r="F805" t="s">
        <v>1453</v>
      </c>
      <c r="G805">
        <v>20928484</v>
      </c>
      <c r="H805">
        <v>24532503</v>
      </c>
      <c r="I805">
        <v>26617674</v>
      </c>
      <c r="J805">
        <v>17651153</v>
      </c>
      <c r="K805">
        <v>20438483</v>
      </c>
      <c r="L805">
        <v>19534830</v>
      </c>
      <c r="M805">
        <v>22277124</v>
      </c>
      <c r="N805">
        <v>25907272</v>
      </c>
      <c r="O805">
        <v>21641251</v>
      </c>
      <c r="P805">
        <v>20626591</v>
      </c>
      <c r="Q805">
        <v>22795704</v>
      </c>
      <c r="R805">
        <v>21072450</v>
      </c>
    </row>
    <row r="806" spans="1:18" x14ac:dyDescent="0.3">
      <c r="A806">
        <v>0.16009385774311907</v>
      </c>
      <c r="B806" t="s">
        <v>512</v>
      </c>
      <c r="C806" t="s">
        <v>2717</v>
      </c>
      <c r="D806" t="s">
        <v>5095</v>
      </c>
      <c r="E806" t="s">
        <v>1138</v>
      </c>
      <c r="F806" t="s">
        <v>2718</v>
      </c>
      <c r="G806">
        <v>448295</v>
      </c>
      <c r="H806">
        <v>622326</v>
      </c>
      <c r="I806">
        <v>469318</v>
      </c>
      <c r="J806">
        <v>362480</v>
      </c>
      <c r="K806">
        <v>251779</v>
      </c>
      <c r="L806">
        <v>387302</v>
      </c>
      <c r="M806">
        <v>488803</v>
      </c>
      <c r="N806">
        <v>358500</v>
      </c>
      <c r="O806">
        <v>301900</v>
      </c>
      <c r="P806">
        <v>104444</v>
      </c>
      <c r="Q806">
        <v>145583</v>
      </c>
      <c r="R806">
        <v>236116</v>
      </c>
    </row>
    <row r="807" spans="1:18" x14ac:dyDescent="0.3">
      <c r="A807">
        <v>0</v>
      </c>
      <c r="B807" t="s">
        <v>512</v>
      </c>
      <c r="C807" t="s">
        <v>1752</v>
      </c>
      <c r="D807" t="s">
        <v>1752</v>
      </c>
      <c r="E807" t="s">
        <v>1138</v>
      </c>
      <c r="F807" t="s">
        <v>1747</v>
      </c>
      <c r="G807">
        <v>656914067</v>
      </c>
      <c r="H807">
        <v>777515465</v>
      </c>
      <c r="I807">
        <v>808464741</v>
      </c>
      <c r="J807">
        <v>652910446</v>
      </c>
      <c r="K807">
        <v>707334586</v>
      </c>
      <c r="L807">
        <v>683786924</v>
      </c>
      <c r="M807">
        <v>801582321</v>
      </c>
      <c r="N807">
        <v>847409925</v>
      </c>
      <c r="O807">
        <v>698901633</v>
      </c>
      <c r="P807">
        <v>719570653</v>
      </c>
      <c r="Q807">
        <v>812314011</v>
      </c>
      <c r="R807">
        <v>762320929</v>
      </c>
    </row>
    <row r="808" spans="1:18" x14ac:dyDescent="0.3">
      <c r="A808" s="13">
        <v>7.2852439238865427</v>
      </c>
      <c r="B808" s="13" t="s">
        <v>512</v>
      </c>
      <c r="C808" s="13" t="s">
        <v>1784</v>
      </c>
      <c r="D808" t="s">
        <v>5096</v>
      </c>
      <c r="E808" s="13" t="s">
        <v>1786</v>
      </c>
      <c r="F808" s="13" t="s">
        <v>1785</v>
      </c>
      <c r="G808" s="13">
        <v>180182</v>
      </c>
      <c r="H808" s="13">
        <v>268495</v>
      </c>
      <c r="I808" s="13">
        <v>190332</v>
      </c>
      <c r="J808" s="13">
        <v>317223</v>
      </c>
      <c r="K808" s="13">
        <v>208855</v>
      </c>
      <c r="L808" s="13">
        <v>364401</v>
      </c>
      <c r="M808" s="13">
        <v>616431</v>
      </c>
      <c r="N808" s="13">
        <v>523111</v>
      </c>
      <c r="O808" s="13">
        <v>733220</v>
      </c>
      <c r="P808" s="13">
        <v>1037722</v>
      </c>
      <c r="Q808" s="13">
        <v>995878</v>
      </c>
      <c r="R808" s="13">
        <v>1044180</v>
      </c>
    </row>
    <row r="809" spans="1:18" x14ac:dyDescent="0.3">
      <c r="A809" s="13">
        <v>6.7774985720128793</v>
      </c>
      <c r="B809" s="13" t="s">
        <v>512</v>
      </c>
      <c r="C809" s="13" t="s">
        <v>2002</v>
      </c>
      <c r="D809" t="s">
        <v>2002</v>
      </c>
      <c r="E809" s="13" t="s">
        <v>1786</v>
      </c>
      <c r="F809" s="13" t="s">
        <v>2003</v>
      </c>
      <c r="G809" s="13">
        <v>6212758</v>
      </c>
      <c r="H809" s="13">
        <v>7527446</v>
      </c>
      <c r="I809" s="13">
        <v>8447592</v>
      </c>
      <c r="J809" s="13">
        <v>7924857</v>
      </c>
      <c r="K809" s="13">
        <v>7605805</v>
      </c>
      <c r="L809" s="13">
        <v>8686782</v>
      </c>
      <c r="M809" s="13">
        <v>15743994</v>
      </c>
      <c r="N809" s="13">
        <v>14960612</v>
      </c>
      <c r="O809" s="13">
        <v>13816376</v>
      </c>
      <c r="P809" s="13">
        <v>15434496</v>
      </c>
      <c r="Q809" s="13">
        <v>16696381</v>
      </c>
      <c r="R809" s="13">
        <v>17618340</v>
      </c>
    </row>
    <row r="810" spans="1:18" x14ac:dyDescent="0.3">
      <c r="A810" s="13">
        <v>6.643232733970641</v>
      </c>
      <c r="B810" s="13" t="s">
        <v>512</v>
      </c>
      <c r="C810" s="13" t="s">
        <v>2210</v>
      </c>
      <c r="D810" t="s">
        <v>5097</v>
      </c>
      <c r="E810" s="13" t="s">
        <v>1786</v>
      </c>
      <c r="F810" s="13" t="s">
        <v>2211</v>
      </c>
      <c r="G810" s="13">
        <v>46952398</v>
      </c>
      <c r="H810" s="13">
        <v>57781763</v>
      </c>
      <c r="I810" s="13">
        <v>62909615</v>
      </c>
      <c r="J810" s="13">
        <v>55828309</v>
      </c>
      <c r="K810" s="13">
        <v>52737493</v>
      </c>
      <c r="L810" s="13">
        <v>57983693</v>
      </c>
      <c r="M810" s="13">
        <v>97251680</v>
      </c>
      <c r="N810" s="13">
        <v>90672390</v>
      </c>
      <c r="O810" s="13">
        <v>91738296</v>
      </c>
      <c r="P810" s="13">
        <v>89345671</v>
      </c>
      <c r="Q810" s="13">
        <v>99031787</v>
      </c>
      <c r="R810" s="13">
        <v>97443295</v>
      </c>
    </row>
    <row r="811" spans="1:18" x14ac:dyDescent="0.3">
      <c r="A811" s="13">
        <v>6.597343737593369</v>
      </c>
      <c r="B811" s="13" t="s">
        <v>512</v>
      </c>
      <c r="C811" s="13" t="s">
        <v>2416</v>
      </c>
      <c r="D811" t="s">
        <v>5098</v>
      </c>
      <c r="E811" s="13" t="s">
        <v>1786</v>
      </c>
      <c r="F811" s="13" t="s">
        <v>2417</v>
      </c>
      <c r="G811" s="13">
        <v>72586567</v>
      </c>
      <c r="H811" s="13">
        <v>87467979</v>
      </c>
      <c r="I811" s="13">
        <v>91057043</v>
      </c>
      <c r="J811" s="13">
        <v>58718048</v>
      </c>
      <c r="K811" s="13">
        <v>68819706</v>
      </c>
      <c r="L811" s="13">
        <v>68013910</v>
      </c>
      <c r="M811" s="13">
        <v>91772190</v>
      </c>
      <c r="N811" s="13">
        <v>99523244</v>
      </c>
      <c r="O811" s="13">
        <v>92018249</v>
      </c>
      <c r="P811" s="13">
        <v>81201041</v>
      </c>
      <c r="Q811" s="13">
        <v>89433035</v>
      </c>
      <c r="R811" s="13">
        <v>85786157</v>
      </c>
    </row>
    <row r="812" spans="1:18" x14ac:dyDescent="0.3">
      <c r="A812" s="13">
        <v>6.3084775646335416</v>
      </c>
      <c r="B812" s="13" t="s">
        <v>512</v>
      </c>
      <c r="C812" s="13" t="s">
        <v>2571</v>
      </c>
      <c r="D812" t="s">
        <v>5099</v>
      </c>
      <c r="E812" s="13" t="s">
        <v>1786</v>
      </c>
      <c r="F812" s="13" t="s">
        <v>2572</v>
      </c>
      <c r="G812" s="13">
        <v>1632700</v>
      </c>
      <c r="H812" s="13">
        <v>1798319</v>
      </c>
      <c r="I812" s="13">
        <v>2249385</v>
      </c>
      <c r="J812" s="13">
        <v>1316879</v>
      </c>
      <c r="K812" s="13">
        <v>1471431</v>
      </c>
      <c r="L812" s="13">
        <v>1490733</v>
      </c>
      <c r="M812" s="13">
        <v>1636589</v>
      </c>
      <c r="N812" s="13">
        <v>1767503</v>
      </c>
      <c r="O812" s="13">
        <v>1329055</v>
      </c>
      <c r="P812" s="13">
        <v>1192738</v>
      </c>
      <c r="Q812" s="13">
        <v>1350052</v>
      </c>
      <c r="R812" s="13">
        <v>1299767</v>
      </c>
    </row>
    <row r="813" spans="1:18" x14ac:dyDescent="0.3">
      <c r="A813" s="13">
        <v>6.3040038283036131</v>
      </c>
      <c r="B813" s="13" t="s">
        <v>512</v>
      </c>
      <c r="C813" s="13" t="s">
        <v>2210</v>
      </c>
      <c r="D813" t="s">
        <v>5097</v>
      </c>
      <c r="E813" s="13" t="s">
        <v>1786</v>
      </c>
      <c r="F813" s="13" t="s">
        <v>2211</v>
      </c>
      <c r="G813" s="13">
        <v>9706140</v>
      </c>
      <c r="H813" s="13">
        <v>12404827</v>
      </c>
      <c r="I813" s="13">
        <v>14110887</v>
      </c>
      <c r="J813" s="13">
        <v>10440384</v>
      </c>
      <c r="K813" s="13">
        <v>10414140</v>
      </c>
      <c r="L813" s="13">
        <v>10427834</v>
      </c>
      <c r="M813" s="13">
        <v>19705746</v>
      </c>
      <c r="N813" s="13">
        <v>20489251</v>
      </c>
      <c r="O813" s="13">
        <v>17220491</v>
      </c>
      <c r="P813" s="13">
        <v>17123713</v>
      </c>
      <c r="Q813" s="13">
        <v>19454413</v>
      </c>
      <c r="R813" s="13">
        <v>19094588</v>
      </c>
    </row>
    <row r="814" spans="1:18" x14ac:dyDescent="0.3">
      <c r="A814" s="13">
        <v>6.2439508121191558</v>
      </c>
      <c r="B814" s="13" t="s">
        <v>512</v>
      </c>
      <c r="C814" s="13" t="s">
        <v>2008</v>
      </c>
      <c r="D814" t="s">
        <v>2002</v>
      </c>
      <c r="E814" s="13" t="s">
        <v>1786</v>
      </c>
      <c r="F814" s="13" t="s">
        <v>2003</v>
      </c>
      <c r="G814" s="13">
        <v>1561593</v>
      </c>
      <c r="H814" s="13">
        <v>2085900</v>
      </c>
      <c r="I814" s="13">
        <v>2110824</v>
      </c>
      <c r="J814" s="13">
        <v>2291006</v>
      </c>
      <c r="K814" s="13">
        <v>2228384</v>
      </c>
      <c r="L814" s="13">
        <v>2306835</v>
      </c>
      <c r="M814" s="13">
        <v>5319884</v>
      </c>
      <c r="N814" s="13">
        <v>4427669</v>
      </c>
      <c r="O814" s="13">
        <v>4705919</v>
      </c>
      <c r="P814" s="13">
        <v>5375204</v>
      </c>
      <c r="Q814" s="13">
        <v>6128685</v>
      </c>
      <c r="R814" s="13">
        <v>6153196</v>
      </c>
    </row>
    <row r="815" spans="1:18" x14ac:dyDescent="0.3">
      <c r="A815" s="13">
        <v>6.1574295538067503</v>
      </c>
      <c r="B815" s="13" t="s">
        <v>512</v>
      </c>
      <c r="C815" s="13" t="s">
        <v>2011</v>
      </c>
      <c r="D815" t="s">
        <v>5100</v>
      </c>
      <c r="E815" s="13" t="s">
        <v>1786</v>
      </c>
      <c r="F815" s="13" t="s">
        <v>2003</v>
      </c>
      <c r="G815" s="13">
        <v>2050051</v>
      </c>
      <c r="H815" s="13">
        <v>2545036</v>
      </c>
      <c r="I815" s="13">
        <v>3001373</v>
      </c>
      <c r="J815" s="13">
        <v>1575832</v>
      </c>
      <c r="K815" s="13">
        <v>1917643</v>
      </c>
      <c r="L815" s="13">
        <v>1811307</v>
      </c>
      <c r="M815" s="13">
        <v>3794103</v>
      </c>
      <c r="N815" s="13">
        <v>3992201</v>
      </c>
      <c r="O815" s="13">
        <v>3416360</v>
      </c>
      <c r="P815" s="13">
        <v>2927273</v>
      </c>
      <c r="Q815" s="13">
        <v>2819278</v>
      </c>
      <c r="R815" s="13">
        <v>3307692</v>
      </c>
    </row>
    <row r="816" spans="1:18" x14ac:dyDescent="0.3">
      <c r="A816" s="13">
        <v>6.0845250017257388</v>
      </c>
      <c r="B816" s="13" t="s">
        <v>512</v>
      </c>
      <c r="C816" s="13" t="s">
        <v>2416</v>
      </c>
      <c r="D816" t="s">
        <v>5098</v>
      </c>
      <c r="E816" s="13" t="s">
        <v>1786</v>
      </c>
      <c r="F816" s="13" t="s">
        <v>2417</v>
      </c>
      <c r="G816" s="13">
        <v>18599744</v>
      </c>
      <c r="H816" s="13">
        <v>23593186</v>
      </c>
      <c r="I816" s="13">
        <v>24768581</v>
      </c>
      <c r="J816" s="13">
        <v>21714405</v>
      </c>
      <c r="K816" s="13">
        <v>22113411</v>
      </c>
      <c r="L816" s="13">
        <v>21451089</v>
      </c>
      <c r="M816" s="13">
        <v>31060340</v>
      </c>
      <c r="N816" s="13">
        <v>30679261</v>
      </c>
      <c r="O816" s="13">
        <v>27985282</v>
      </c>
      <c r="P816" s="13">
        <v>29136765</v>
      </c>
      <c r="Q816" s="13">
        <v>33750002</v>
      </c>
      <c r="R816" s="13">
        <v>31603615</v>
      </c>
    </row>
    <row r="817" spans="1:18" x14ac:dyDescent="0.3">
      <c r="A817" s="13">
        <v>5.8569739503247034</v>
      </c>
      <c r="B817" s="13" t="s">
        <v>512</v>
      </c>
      <c r="C817" s="13" t="s">
        <v>2712</v>
      </c>
      <c r="D817" t="s">
        <v>5101</v>
      </c>
      <c r="E817" s="13" t="s">
        <v>1786</v>
      </c>
      <c r="F817" s="13" t="s">
        <v>2713</v>
      </c>
      <c r="G817" s="13">
        <v>868478</v>
      </c>
      <c r="H817" s="13">
        <v>1178544</v>
      </c>
      <c r="I817" s="13">
        <v>1494104</v>
      </c>
      <c r="J817" s="13">
        <v>485470</v>
      </c>
      <c r="K817" s="13">
        <v>629115</v>
      </c>
      <c r="L817" s="13">
        <v>571009</v>
      </c>
      <c r="M817" s="13">
        <v>473304</v>
      </c>
      <c r="N817" s="13">
        <v>699168</v>
      </c>
      <c r="O817" s="13">
        <v>415206</v>
      </c>
      <c r="P817" s="13">
        <v>373649</v>
      </c>
      <c r="Q817" s="13">
        <v>382316</v>
      </c>
      <c r="R817" s="13">
        <v>379021</v>
      </c>
    </row>
    <row r="818" spans="1:18" x14ac:dyDescent="0.3">
      <c r="A818" s="13">
        <v>5.7546068166643254</v>
      </c>
      <c r="B818" s="13" t="s">
        <v>512</v>
      </c>
      <c r="C818" s="13" t="s">
        <v>1790</v>
      </c>
      <c r="D818" t="s">
        <v>5096</v>
      </c>
      <c r="E818" s="13" t="s">
        <v>1786</v>
      </c>
      <c r="F818" s="13" t="s">
        <v>1785</v>
      </c>
      <c r="G818" s="13">
        <v>831327</v>
      </c>
      <c r="H818" s="13">
        <v>1175521</v>
      </c>
      <c r="I818" s="13">
        <v>1242625</v>
      </c>
      <c r="J818" s="13">
        <v>1056109</v>
      </c>
      <c r="K818" s="13">
        <v>1077318</v>
      </c>
      <c r="L818" s="13">
        <v>1123785</v>
      </c>
      <c r="M818" s="13">
        <v>2260004</v>
      </c>
      <c r="N818" s="13">
        <v>2107030</v>
      </c>
      <c r="O818" s="13">
        <v>1879711</v>
      </c>
      <c r="P818" s="13">
        <v>2094018</v>
      </c>
      <c r="Q818" s="13">
        <v>2335068</v>
      </c>
      <c r="R818" s="13">
        <v>2308226</v>
      </c>
    </row>
    <row r="819" spans="1:18" x14ac:dyDescent="0.3">
      <c r="A819">
        <v>4.9760835962031367</v>
      </c>
      <c r="B819" t="s">
        <v>512</v>
      </c>
      <c r="C819" t="s">
        <v>2571</v>
      </c>
      <c r="D819" t="s">
        <v>5099</v>
      </c>
      <c r="E819" t="s">
        <v>1786</v>
      </c>
      <c r="F819" t="s">
        <v>2572</v>
      </c>
      <c r="G819">
        <v>1110695</v>
      </c>
      <c r="H819">
        <v>1363934</v>
      </c>
      <c r="I819">
        <v>1472833</v>
      </c>
      <c r="J819">
        <v>1017628</v>
      </c>
      <c r="K819">
        <v>1029365</v>
      </c>
      <c r="L819">
        <v>1177018</v>
      </c>
      <c r="M819">
        <v>1392623</v>
      </c>
      <c r="N819">
        <v>1303130</v>
      </c>
      <c r="O819">
        <v>1145214</v>
      </c>
      <c r="P819">
        <v>1067456</v>
      </c>
      <c r="Q819">
        <v>1162797</v>
      </c>
      <c r="R819">
        <v>1217082</v>
      </c>
    </row>
    <row r="820" spans="1:18" x14ac:dyDescent="0.3">
      <c r="A820">
        <v>3.4649914588716872</v>
      </c>
      <c r="B820" t="s">
        <v>512</v>
      </c>
      <c r="C820" t="s">
        <v>2424</v>
      </c>
      <c r="D820" t="s">
        <v>2424</v>
      </c>
      <c r="E820" t="s">
        <v>1786</v>
      </c>
      <c r="F820" t="s">
        <v>2417</v>
      </c>
      <c r="G820">
        <v>990760</v>
      </c>
      <c r="H820">
        <v>1023937</v>
      </c>
      <c r="I820">
        <v>1368566</v>
      </c>
      <c r="J820">
        <v>1219110</v>
      </c>
      <c r="K820">
        <v>1295162</v>
      </c>
      <c r="L820">
        <v>1363661</v>
      </c>
      <c r="M820">
        <v>1747731</v>
      </c>
      <c r="N820">
        <v>1968213</v>
      </c>
      <c r="O820">
        <v>1656556</v>
      </c>
      <c r="P820">
        <v>1815061</v>
      </c>
      <c r="Q820">
        <v>1882663</v>
      </c>
      <c r="R820">
        <v>2010418</v>
      </c>
    </row>
    <row r="821" spans="1:18" x14ac:dyDescent="0.3">
      <c r="A821" s="13">
        <v>5.381279451140851</v>
      </c>
      <c r="B821" s="13" t="s">
        <v>512</v>
      </c>
      <c r="C821" s="13" t="s">
        <v>2108</v>
      </c>
      <c r="D821" t="s">
        <v>5102</v>
      </c>
      <c r="E821" s="13" t="s">
        <v>192</v>
      </c>
      <c r="F821" s="13" t="s">
        <v>2109</v>
      </c>
      <c r="G821" s="13">
        <v>43697621</v>
      </c>
      <c r="H821" s="13">
        <v>52913121</v>
      </c>
      <c r="I821" s="13">
        <v>54589129</v>
      </c>
      <c r="J821" s="13">
        <v>48661619</v>
      </c>
      <c r="K821" s="13">
        <v>47825449</v>
      </c>
      <c r="L821" s="13">
        <v>47670245</v>
      </c>
      <c r="M821" s="13">
        <v>52985937</v>
      </c>
      <c r="N821" s="13">
        <v>53065074</v>
      </c>
      <c r="O821" s="13">
        <v>47989801</v>
      </c>
      <c r="P821" s="13">
        <v>50245296</v>
      </c>
      <c r="Q821" s="13">
        <v>55662934</v>
      </c>
      <c r="R821" s="13">
        <v>56244143</v>
      </c>
    </row>
    <row r="822" spans="1:18" x14ac:dyDescent="0.3">
      <c r="A822">
        <v>4.7004475225721913</v>
      </c>
      <c r="B822" t="s">
        <v>512</v>
      </c>
      <c r="C822" t="s">
        <v>1670</v>
      </c>
      <c r="D822" t="s">
        <v>5103</v>
      </c>
      <c r="E822" t="s">
        <v>192</v>
      </c>
      <c r="F822" t="s">
        <v>1671</v>
      </c>
      <c r="G822">
        <v>1812725</v>
      </c>
      <c r="H822">
        <v>2032349</v>
      </c>
      <c r="I822">
        <v>2120065</v>
      </c>
      <c r="J822">
        <v>2659552</v>
      </c>
      <c r="K822">
        <v>2419964</v>
      </c>
      <c r="L822">
        <v>3017840</v>
      </c>
      <c r="M822">
        <v>3458051</v>
      </c>
      <c r="N822">
        <v>2573073</v>
      </c>
      <c r="O822">
        <v>3347897</v>
      </c>
      <c r="P822">
        <v>3900125</v>
      </c>
      <c r="Q822">
        <v>4237267</v>
      </c>
      <c r="R822">
        <v>4640250</v>
      </c>
    </row>
    <row r="823" spans="1:18" x14ac:dyDescent="0.3">
      <c r="A823">
        <v>4.6115221608560413</v>
      </c>
      <c r="B823" t="s">
        <v>512</v>
      </c>
      <c r="C823" t="s">
        <v>2090</v>
      </c>
      <c r="D823" t="s">
        <v>5104</v>
      </c>
      <c r="E823" t="s">
        <v>192</v>
      </c>
      <c r="F823" t="s">
        <v>2091</v>
      </c>
      <c r="G823">
        <v>8972281</v>
      </c>
      <c r="H823">
        <v>11604576</v>
      </c>
      <c r="I823">
        <v>12298962</v>
      </c>
      <c r="J823">
        <v>10487770</v>
      </c>
      <c r="K823">
        <v>9716521</v>
      </c>
      <c r="L823">
        <v>10453160</v>
      </c>
      <c r="M823">
        <v>9726616</v>
      </c>
      <c r="N823">
        <v>9671060</v>
      </c>
      <c r="O823">
        <v>8534229</v>
      </c>
      <c r="P823">
        <v>9310297</v>
      </c>
      <c r="Q823">
        <v>10737619</v>
      </c>
      <c r="R823">
        <v>11832234</v>
      </c>
    </row>
    <row r="824" spans="1:18" x14ac:dyDescent="0.3">
      <c r="A824">
        <v>4.6115221608560413</v>
      </c>
      <c r="B824" t="s">
        <v>512</v>
      </c>
      <c r="C824" t="s">
        <v>2090</v>
      </c>
      <c r="D824" t="s">
        <v>5104</v>
      </c>
      <c r="E824" t="s">
        <v>192</v>
      </c>
      <c r="F824" t="s">
        <v>2091</v>
      </c>
      <c r="G824">
        <v>6265667</v>
      </c>
      <c r="H824">
        <v>8008741</v>
      </c>
      <c r="I824">
        <v>7974345</v>
      </c>
      <c r="J824">
        <v>9955862</v>
      </c>
      <c r="K824">
        <v>8778687</v>
      </c>
      <c r="L824">
        <v>9039285</v>
      </c>
      <c r="M824">
        <v>9008507</v>
      </c>
      <c r="N824">
        <v>7574745</v>
      </c>
      <c r="O824">
        <v>7739131</v>
      </c>
      <c r="P824">
        <v>9603457</v>
      </c>
      <c r="Q824">
        <v>10893239</v>
      </c>
      <c r="R824">
        <v>11618159</v>
      </c>
    </row>
    <row r="825" spans="1:18" x14ac:dyDescent="0.3">
      <c r="A825">
        <v>4.4477951778312095</v>
      </c>
      <c r="B825" t="s">
        <v>512</v>
      </c>
      <c r="C825" t="s">
        <v>2477</v>
      </c>
      <c r="D825" t="s">
        <v>5105</v>
      </c>
      <c r="E825" t="s">
        <v>192</v>
      </c>
      <c r="F825" t="s">
        <v>2478</v>
      </c>
      <c r="G825">
        <v>18482624</v>
      </c>
      <c r="H825">
        <v>23446168</v>
      </c>
      <c r="I825">
        <v>24783580</v>
      </c>
      <c r="J825">
        <v>22274382</v>
      </c>
      <c r="K825">
        <v>21424876</v>
      </c>
      <c r="L825">
        <v>23608013</v>
      </c>
      <c r="M825">
        <v>18364504</v>
      </c>
      <c r="N825">
        <v>18010513</v>
      </c>
      <c r="O825">
        <v>17129626</v>
      </c>
      <c r="P825">
        <v>18531177</v>
      </c>
      <c r="Q825">
        <v>20562434</v>
      </c>
      <c r="R825">
        <v>21821801</v>
      </c>
    </row>
    <row r="826" spans="1:18" x14ac:dyDescent="0.3">
      <c r="A826">
        <v>4.3654286005159868</v>
      </c>
      <c r="B826" t="s">
        <v>512</v>
      </c>
      <c r="C826" t="s">
        <v>2477</v>
      </c>
      <c r="D826" t="s">
        <v>5105</v>
      </c>
      <c r="E826" t="s">
        <v>192</v>
      </c>
      <c r="F826" t="s">
        <v>2478</v>
      </c>
      <c r="G826">
        <v>20182623</v>
      </c>
      <c r="H826">
        <v>26109109</v>
      </c>
      <c r="I826">
        <v>27072818</v>
      </c>
      <c r="J826">
        <v>21077259</v>
      </c>
      <c r="K826">
        <v>20919502</v>
      </c>
      <c r="L826">
        <v>21009585</v>
      </c>
      <c r="M826">
        <v>16910641</v>
      </c>
      <c r="N826">
        <v>17206764</v>
      </c>
      <c r="O826">
        <v>15981719</v>
      </c>
      <c r="P826">
        <v>15039474</v>
      </c>
      <c r="Q826">
        <v>17191151</v>
      </c>
      <c r="R826">
        <v>18036739</v>
      </c>
    </row>
    <row r="827" spans="1:18" x14ac:dyDescent="0.3">
      <c r="A827">
        <v>4.344577678642481</v>
      </c>
      <c r="B827" t="s">
        <v>512</v>
      </c>
      <c r="C827" t="s">
        <v>1676</v>
      </c>
      <c r="D827" t="s">
        <v>5103</v>
      </c>
      <c r="E827" t="s">
        <v>192</v>
      </c>
      <c r="F827" t="s">
        <v>1671</v>
      </c>
      <c r="G827">
        <v>2862104</v>
      </c>
      <c r="H827">
        <v>3320089</v>
      </c>
      <c r="I827">
        <v>3293414</v>
      </c>
      <c r="J827">
        <v>3516196</v>
      </c>
      <c r="K827">
        <v>3310722</v>
      </c>
      <c r="L827">
        <v>3445928</v>
      </c>
      <c r="M827">
        <v>4324023</v>
      </c>
      <c r="N827">
        <v>4244294</v>
      </c>
      <c r="O827">
        <v>3731118</v>
      </c>
      <c r="P827">
        <v>4560951</v>
      </c>
      <c r="Q827">
        <v>4995595</v>
      </c>
      <c r="R827">
        <v>5201240</v>
      </c>
    </row>
    <row r="828" spans="1:18" x14ac:dyDescent="0.3">
      <c r="A828">
        <v>4.2691066807719471</v>
      </c>
      <c r="B828" t="s">
        <v>512</v>
      </c>
      <c r="C828" t="s">
        <v>2290</v>
      </c>
      <c r="D828" t="s">
        <v>2290</v>
      </c>
      <c r="E828" t="s">
        <v>192</v>
      </c>
      <c r="F828" t="s">
        <v>2291</v>
      </c>
      <c r="G828">
        <v>8625892</v>
      </c>
      <c r="H828">
        <v>10999880</v>
      </c>
      <c r="I828">
        <v>6958047</v>
      </c>
      <c r="J828">
        <v>11524324</v>
      </c>
      <c r="K828">
        <v>10466943</v>
      </c>
      <c r="L828">
        <v>11061501</v>
      </c>
      <c r="M828">
        <v>10396470</v>
      </c>
      <c r="N828">
        <v>9382271</v>
      </c>
      <c r="O828">
        <v>9211977</v>
      </c>
      <c r="P828">
        <v>10272171</v>
      </c>
      <c r="Q828">
        <v>7876295</v>
      </c>
      <c r="R828">
        <v>12625545</v>
      </c>
    </row>
    <row r="829" spans="1:18" x14ac:dyDescent="0.3">
      <c r="A829">
        <v>4.2686239516570703</v>
      </c>
      <c r="B829" t="s">
        <v>512</v>
      </c>
      <c r="C829" t="s">
        <v>1872</v>
      </c>
      <c r="D829" t="s">
        <v>5106</v>
      </c>
      <c r="E829" t="s">
        <v>192</v>
      </c>
      <c r="F829" t="s">
        <v>1873</v>
      </c>
      <c r="G829">
        <v>1102296</v>
      </c>
      <c r="H829">
        <v>1233504</v>
      </c>
      <c r="I829">
        <v>1187703</v>
      </c>
      <c r="J829">
        <v>1813875</v>
      </c>
      <c r="K829">
        <v>1463841</v>
      </c>
      <c r="L829">
        <v>1586809</v>
      </c>
      <c r="M829">
        <v>1780426</v>
      </c>
      <c r="N829">
        <v>1478617</v>
      </c>
      <c r="O829">
        <v>1474169</v>
      </c>
      <c r="P829">
        <v>2076802</v>
      </c>
      <c r="Q829">
        <v>2299309</v>
      </c>
      <c r="R829">
        <v>2431402</v>
      </c>
    </row>
    <row r="830" spans="1:18" x14ac:dyDescent="0.3">
      <c r="A830">
        <v>4.2561258688246983</v>
      </c>
      <c r="B830" t="s">
        <v>512</v>
      </c>
      <c r="C830" t="s">
        <v>1899</v>
      </c>
      <c r="D830" t="s">
        <v>5107</v>
      </c>
      <c r="E830" t="s">
        <v>192</v>
      </c>
      <c r="F830" t="s">
        <v>1900</v>
      </c>
      <c r="G830">
        <v>9570601</v>
      </c>
      <c r="H830">
        <v>11903494</v>
      </c>
      <c r="I830">
        <v>11837226</v>
      </c>
      <c r="J830">
        <v>13235462</v>
      </c>
      <c r="K830">
        <v>12230697</v>
      </c>
      <c r="L830">
        <v>13669753</v>
      </c>
      <c r="M830">
        <v>16864494</v>
      </c>
      <c r="N830">
        <v>15197256</v>
      </c>
      <c r="O830">
        <v>15131350</v>
      </c>
      <c r="P830">
        <v>18730840</v>
      </c>
      <c r="Q830">
        <v>20313445</v>
      </c>
      <c r="R830">
        <v>20728597</v>
      </c>
    </row>
    <row r="831" spans="1:18" x14ac:dyDescent="0.3">
      <c r="A831">
        <v>4.1102397462613975</v>
      </c>
      <c r="B831" t="s">
        <v>512</v>
      </c>
      <c r="C831" t="s">
        <v>2653</v>
      </c>
      <c r="D831" t="s">
        <v>5108</v>
      </c>
      <c r="E831" t="s">
        <v>192</v>
      </c>
      <c r="F831" t="s">
        <v>2654</v>
      </c>
      <c r="G831">
        <v>106970576</v>
      </c>
      <c r="H831">
        <v>130448941</v>
      </c>
      <c r="I831">
        <v>135029945</v>
      </c>
      <c r="J831">
        <v>102251091</v>
      </c>
      <c r="K831">
        <v>105990979</v>
      </c>
      <c r="L831">
        <v>108734096</v>
      </c>
      <c r="M831">
        <v>111228933</v>
      </c>
      <c r="N831">
        <v>112197806</v>
      </c>
      <c r="O831">
        <v>105959159</v>
      </c>
      <c r="P831">
        <v>90699372</v>
      </c>
      <c r="Q831">
        <v>102629502</v>
      </c>
      <c r="R831">
        <v>99754495</v>
      </c>
    </row>
    <row r="832" spans="1:18" x14ac:dyDescent="0.3">
      <c r="A832">
        <v>4.1079295040375428</v>
      </c>
      <c r="B832" t="s">
        <v>512</v>
      </c>
      <c r="C832" t="s">
        <v>2642</v>
      </c>
      <c r="D832" t="s">
        <v>5109</v>
      </c>
      <c r="E832" t="s">
        <v>192</v>
      </c>
      <c r="F832" t="s">
        <v>2643</v>
      </c>
      <c r="G832">
        <v>13647666</v>
      </c>
      <c r="H832">
        <v>16237701</v>
      </c>
      <c r="I832">
        <v>17792934</v>
      </c>
      <c r="J832">
        <v>14076607</v>
      </c>
      <c r="K832">
        <v>13780587</v>
      </c>
      <c r="L832">
        <v>14789172</v>
      </c>
      <c r="M832">
        <v>12652707</v>
      </c>
      <c r="N832">
        <v>11637332</v>
      </c>
      <c r="O832">
        <v>11459818</v>
      </c>
      <c r="P832">
        <v>10729224</v>
      </c>
      <c r="Q832">
        <v>12016616</v>
      </c>
      <c r="R832">
        <v>11818318</v>
      </c>
    </row>
    <row r="833" spans="1:18" x14ac:dyDescent="0.3">
      <c r="A833">
        <v>3.7512150506658619</v>
      </c>
      <c r="B833" t="s">
        <v>512</v>
      </c>
      <c r="C833" t="s">
        <v>2296</v>
      </c>
      <c r="D833" t="s">
        <v>2290</v>
      </c>
      <c r="E833" t="s">
        <v>192</v>
      </c>
      <c r="F833" t="s">
        <v>2291</v>
      </c>
      <c r="G833">
        <v>1745891</v>
      </c>
      <c r="H833">
        <v>2698240</v>
      </c>
      <c r="I833">
        <v>2716849</v>
      </c>
      <c r="J833">
        <v>2220673</v>
      </c>
      <c r="K833">
        <v>2148599</v>
      </c>
      <c r="L833">
        <v>2157712</v>
      </c>
      <c r="M833">
        <v>2313321</v>
      </c>
      <c r="N833">
        <v>2120337</v>
      </c>
      <c r="O833">
        <v>1816831</v>
      </c>
      <c r="P833">
        <v>1928257</v>
      </c>
      <c r="Q833">
        <v>2211004</v>
      </c>
      <c r="R833">
        <v>2448105</v>
      </c>
    </row>
    <row r="834" spans="1:18" x14ac:dyDescent="0.3">
      <c r="A834">
        <v>1.1103675966678497</v>
      </c>
      <c r="B834" t="s">
        <v>512</v>
      </c>
      <c r="C834" t="s">
        <v>246</v>
      </c>
      <c r="D834" t="s">
        <v>246</v>
      </c>
      <c r="E834" t="s">
        <v>192</v>
      </c>
      <c r="F834" t="s">
        <v>243</v>
      </c>
      <c r="G834">
        <v>18080378</v>
      </c>
      <c r="H834">
        <v>20867875</v>
      </c>
      <c r="I834">
        <v>23894671</v>
      </c>
      <c r="J834">
        <v>15735513</v>
      </c>
      <c r="K834">
        <v>17916551</v>
      </c>
      <c r="L834">
        <v>16357110</v>
      </c>
      <c r="M834">
        <v>15093663</v>
      </c>
      <c r="N834">
        <v>15606731</v>
      </c>
      <c r="O834">
        <v>13353469</v>
      </c>
      <c r="P834">
        <v>13428075</v>
      </c>
      <c r="Q834">
        <v>14345876</v>
      </c>
      <c r="R834">
        <v>13804459</v>
      </c>
    </row>
    <row r="835" spans="1:18" x14ac:dyDescent="0.3">
      <c r="A835">
        <v>0.83049942414780142</v>
      </c>
      <c r="B835" t="s">
        <v>512</v>
      </c>
      <c r="C835" t="s">
        <v>2551</v>
      </c>
      <c r="D835" t="s">
        <v>254</v>
      </c>
      <c r="E835" t="s">
        <v>192</v>
      </c>
      <c r="F835" t="s">
        <v>251</v>
      </c>
      <c r="G835">
        <v>29713513</v>
      </c>
      <c r="H835">
        <v>41649479</v>
      </c>
      <c r="I835">
        <v>53106268</v>
      </c>
      <c r="J835">
        <v>17601266</v>
      </c>
      <c r="K835">
        <v>23154003</v>
      </c>
      <c r="L835">
        <v>20385243</v>
      </c>
      <c r="M835">
        <v>16069123</v>
      </c>
      <c r="N835">
        <v>22396813</v>
      </c>
      <c r="O835">
        <v>14500266</v>
      </c>
      <c r="P835">
        <v>12174786</v>
      </c>
      <c r="Q835">
        <v>14419271</v>
      </c>
      <c r="R835">
        <v>12740222</v>
      </c>
    </row>
    <row r="836" spans="1:18" x14ac:dyDescent="0.3">
      <c r="A836">
        <v>0.7224351592074334</v>
      </c>
      <c r="B836" t="s">
        <v>512</v>
      </c>
      <c r="C836" t="s">
        <v>1602</v>
      </c>
      <c r="D836" t="s">
        <v>203</v>
      </c>
      <c r="E836" t="s">
        <v>192</v>
      </c>
      <c r="F836" t="s">
        <v>200</v>
      </c>
      <c r="G836">
        <v>5818703</v>
      </c>
      <c r="H836">
        <v>5903283</v>
      </c>
      <c r="I836">
        <v>5590922</v>
      </c>
      <c r="J836">
        <v>6410360</v>
      </c>
      <c r="K836">
        <v>6439607</v>
      </c>
      <c r="L836">
        <v>6262161</v>
      </c>
      <c r="M836">
        <v>6887360</v>
      </c>
      <c r="N836">
        <v>6721298</v>
      </c>
      <c r="O836">
        <v>6268674</v>
      </c>
      <c r="P836">
        <v>7828589</v>
      </c>
      <c r="Q836">
        <v>7798754</v>
      </c>
      <c r="R836">
        <v>7386751</v>
      </c>
    </row>
    <row r="837" spans="1:18" x14ac:dyDescent="0.3">
      <c r="A837">
        <v>0.63213076419956238</v>
      </c>
      <c r="B837" t="s">
        <v>512</v>
      </c>
      <c r="C837" t="s">
        <v>1602</v>
      </c>
      <c r="D837" t="s">
        <v>203</v>
      </c>
      <c r="E837" t="s">
        <v>192</v>
      </c>
      <c r="F837" t="s">
        <v>200</v>
      </c>
      <c r="G837">
        <v>19494222</v>
      </c>
      <c r="H837">
        <v>20055471</v>
      </c>
      <c r="I837">
        <v>18251048</v>
      </c>
      <c r="J837">
        <v>26057583</v>
      </c>
      <c r="K837">
        <v>26200950</v>
      </c>
      <c r="L837">
        <v>25517144</v>
      </c>
      <c r="M837">
        <v>26095826</v>
      </c>
      <c r="N837">
        <v>23333875</v>
      </c>
      <c r="O837">
        <v>24527855</v>
      </c>
      <c r="P837">
        <v>33945064</v>
      </c>
      <c r="Q837">
        <v>35686287</v>
      </c>
      <c r="R837">
        <v>34178645</v>
      </c>
    </row>
    <row r="838" spans="1:18" x14ac:dyDescent="0.3">
      <c r="A838">
        <v>0.56887730384404767</v>
      </c>
      <c r="B838" t="s">
        <v>512</v>
      </c>
      <c r="C838" t="s">
        <v>1468</v>
      </c>
      <c r="D838" t="s">
        <v>190</v>
      </c>
      <c r="E838" t="s">
        <v>192</v>
      </c>
      <c r="F838" t="s">
        <v>191</v>
      </c>
      <c r="G838">
        <v>4632547</v>
      </c>
      <c r="H838">
        <v>4655931</v>
      </c>
      <c r="I838">
        <v>4012820</v>
      </c>
      <c r="J838">
        <v>7226704</v>
      </c>
      <c r="K838">
        <v>6612667</v>
      </c>
      <c r="L838">
        <v>6952725</v>
      </c>
      <c r="M838">
        <v>7121529</v>
      </c>
      <c r="N838">
        <v>6265096</v>
      </c>
      <c r="O838">
        <v>6492653</v>
      </c>
      <c r="P838">
        <v>9925904</v>
      </c>
      <c r="Q838">
        <v>9845036</v>
      </c>
      <c r="R838">
        <v>9536360</v>
      </c>
    </row>
    <row r="839" spans="1:18" x14ac:dyDescent="0.3">
      <c r="A839">
        <v>0.54537266196753142</v>
      </c>
      <c r="B839" t="s">
        <v>512</v>
      </c>
      <c r="C839" t="s">
        <v>1774</v>
      </c>
      <c r="D839" t="s">
        <v>5110</v>
      </c>
      <c r="E839" t="s">
        <v>192</v>
      </c>
      <c r="F839" t="s">
        <v>212</v>
      </c>
      <c r="G839">
        <v>107354317</v>
      </c>
      <c r="H839">
        <v>117515639</v>
      </c>
      <c r="I839">
        <v>108735438</v>
      </c>
      <c r="J839">
        <v>138344364</v>
      </c>
      <c r="K839">
        <v>140304024</v>
      </c>
      <c r="L839">
        <v>138495776</v>
      </c>
      <c r="M839">
        <v>127474720</v>
      </c>
      <c r="N839">
        <v>121406702</v>
      </c>
      <c r="O839">
        <v>118908434</v>
      </c>
      <c r="P839">
        <v>155664512</v>
      </c>
      <c r="Q839">
        <v>171086537</v>
      </c>
      <c r="R839">
        <v>166307633</v>
      </c>
    </row>
    <row r="840" spans="1:18" x14ac:dyDescent="0.3">
      <c r="A840">
        <v>0.5095783099359491</v>
      </c>
      <c r="B840" t="s">
        <v>512</v>
      </c>
      <c r="C840" t="s">
        <v>2193</v>
      </c>
      <c r="D840" t="s">
        <v>5111</v>
      </c>
      <c r="E840" t="s">
        <v>192</v>
      </c>
      <c r="F840" t="s">
        <v>237</v>
      </c>
      <c r="G840">
        <v>333154331</v>
      </c>
      <c r="H840">
        <v>386747772</v>
      </c>
      <c r="I840">
        <v>403647728</v>
      </c>
      <c r="J840">
        <v>361097988</v>
      </c>
      <c r="K840">
        <v>407688151</v>
      </c>
      <c r="L840">
        <v>397452193</v>
      </c>
      <c r="M840">
        <v>318484661</v>
      </c>
      <c r="N840">
        <v>329894366</v>
      </c>
      <c r="O840">
        <v>293719798</v>
      </c>
      <c r="P840">
        <v>341625807</v>
      </c>
      <c r="Q840">
        <v>376735933</v>
      </c>
      <c r="R840">
        <v>373427355</v>
      </c>
    </row>
    <row r="841" spans="1:18" x14ac:dyDescent="0.3">
      <c r="A841">
        <v>0.36103647571866032</v>
      </c>
      <c r="B841" t="s">
        <v>512</v>
      </c>
      <c r="C841" t="s">
        <v>1982</v>
      </c>
      <c r="D841" t="s">
        <v>222</v>
      </c>
      <c r="E841" t="s">
        <v>192</v>
      </c>
      <c r="F841" t="s">
        <v>223</v>
      </c>
      <c r="G841">
        <v>90720090</v>
      </c>
      <c r="H841">
        <v>147029902</v>
      </c>
      <c r="I841">
        <v>85504095</v>
      </c>
      <c r="J841">
        <v>145683896</v>
      </c>
      <c r="K841">
        <v>106838054</v>
      </c>
      <c r="L841">
        <v>149157647</v>
      </c>
      <c r="M841">
        <v>139031522</v>
      </c>
      <c r="N841">
        <v>141166102</v>
      </c>
      <c r="O841">
        <v>131263993</v>
      </c>
      <c r="P841">
        <v>155067892</v>
      </c>
      <c r="Q841">
        <v>113847628</v>
      </c>
      <c r="R841">
        <v>159439108</v>
      </c>
    </row>
    <row r="842" spans="1:18" x14ac:dyDescent="0.3">
      <c r="A842">
        <v>9.4282078079904366E-2</v>
      </c>
      <c r="B842" t="s">
        <v>512</v>
      </c>
      <c r="C842" t="s">
        <v>1362</v>
      </c>
      <c r="D842" t="s">
        <v>5112</v>
      </c>
      <c r="E842" t="s">
        <v>192</v>
      </c>
      <c r="F842" t="s">
        <v>1363</v>
      </c>
      <c r="G842">
        <v>557412</v>
      </c>
      <c r="H842">
        <v>461691</v>
      </c>
      <c r="I842">
        <v>485439</v>
      </c>
      <c r="J842">
        <v>813904</v>
      </c>
      <c r="K842">
        <v>835320</v>
      </c>
      <c r="L842">
        <v>806295</v>
      </c>
      <c r="M842">
        <v>886269</v>
      </c>
      <c r="N842">
        <v>789488</v>
      </c>
      <c r="O842">
        <v>850600</v>
      </c>
      <c r="P842">
        <v>1261282</v>
      </c>
      <c r="Q842">
        <v>1352850</v>
      </c>
      <c r="R842">
        <v>1382207</v>
      </c>
    </row>
    <row r="843" spans="1:18" x14ac:dyDescent="0.3">
      <c r="A843">
        <v>9.2250373544366215E-2</v>
      </c>
      <c r="B843" t="s">
        <v>512</v>
      </c>
      <c r="C843" t="s">
        <v>1473</v>
      </c>
      <c r="D843" t="s">
        <v>190</v>
      </c>
      <c r="E843" t="s">
        <v>192</v>
      </c>
      <c r="F843" t="s">
        <v>191</v>
      </c>
      <c r="G843">
        <v>8888179</v>
      </c>
      <c r="H843">
        <v>9418456</v>
      </c>
      <c r="I843">
        <v>8948755</v>
      </c>
      <c r="J843">
        <v>9900580</v>
      </c>
      <c r="K843">
        <v>10274187</v>
      </c>
      <c r="L843">
        <v>9493547</v>
      </c>
      <c r="M843">
        <v>11064754</v>
      </c>
      <c r="N843">
        <v>10349234</v>
      </c>
      <c r="O843">
        <v>10229041</v>
      </c>
      <c r="P843">
        <v>12123733</v>
      </c>
      <c r="Q843">
        <v>12596774</v>
      </c>
      <c r="R843">
        <v>12050369</v>
      </c>
    </row>
    <row r="844" spans="1:18" x14ac:dyDescent="0.3">
      <c r="A844">
        <v>8.4929718269017115E-2</v>
      </c>
      <c r="B844" t="s">
        <v>512</v>
      </c>
      <c r="C844" t="s">
        <v>2193</v>
      </c>
      <c r="D844" t="s">
        <v>5111</v>
      </c>
      <c r="E844" t="s">
        <v>192</v>
      </c>
      <c r="F844" t="s">
        <v>237</v>
      </c>
      <c r="G844">
        <v>487547748</v>
      </c>
      <c r="H844">
        <v>630592871</v>
      </c>
      <c r="I844">
        <v>642287206</v>
      </c>
      <c r="J844">
        <v>449997378</v>
      </c>
      <c r="K844">
        <v>511835077</v>
      </c>
      <c r="L844">
        <v>473015447</v>
      </c>
      <c r="M844">
        <v>388554408</v>
      </c>
      <c r="N844">
        <v>450730993</v>
      </c>
      <c r="O844">
        <v>363728640</v>
      </c>
      <c r="P844">
        <v>372315121</v>
      </c>
      <c r="Q844">
        <v>420987412</v>
      </c>
      <c r="R844">
        <v>383171714</v>
      </c>
    </row>
    <row r="845" spans="1:18" x14ac:dyDescent="0.3">
      <c r="A845" s="13">
        <v>6.9878203009139419</v>
      </c>
      <c r="B845" s="13" t="s">
        <v>512</v>
      </c>
      <c r="C845" s="13" t="s">
        <v>2072</v>
      </c>
      <c r="D845" t="s">
        <v>5113</v>
      </c>
      <c r="E845" s="13" t="s">
        <v>1598</v>
      </c>
      <c r="F845" s="13" t="s">
        <v>2073</v>
      </c>
      <c r="G845" s="13">
        <v>78924</v>
      </c>
      <c r="H845" s="13">
        <v>41589</v>
      </c>
      <c r="I845" s="13">
        <v>42427</v>
      </c>
      <c r="J845" s="13">
        <v>53836</v>
      </c>
      <c r="K845" s="13">
        <v>62996</v>
      </c>
      <c r="L845" s="13">
        <v>58693</v>
      </c>
      <c r="M845" s="13">
        <v>89644</v>
      </c>
      <c r="N845" s="13">
        <v>72129</v>
      </c>
      <c r="O845" s="13">
        <v>100024</v>
      </c>
      <c r="P845" s="13">
        <v>66320</v>
      </c>
      <c r="Q845" s="13">
        <v>37627</v>
      </c>
      <c r="R845" s="13">
        <v>8446</v>
      </c>
    </row>
    <row r="846" spans="1:18" x14ac:dyDescent="0.3">
      <c r="A846" s="13">
        <v>6.928981705919206</v>
      </c>
      <c r="B846" s="13" t="s">
        <v>512</v>
      </c>
      <c r="C846" s="13" t="s">
        <v>2614</v>
      </c>
      <c r="D846" t="s">
        <v>5114</v>
      </c>
      <c r="E846" s="13" t="s">
        <v>1598</v>
      </c>
      <c r="F846" s="13" t="s">
        <v>2615</v>
      </c>
      <c r="G846" s="13">
        <v>400064</v>
      </c>
      <c r="H846" s="13">
        <v>562259</v>
      </c>
      <c r="I846" s="13">
        <v>645578</v>
      </c>
      <c r="J846" s="13">
        <v>618738</v>
      </c>
      <c r="K846" s="13">
        <v>552162</v>
      </c>
      <c r="L846" s="13">
        <v>482326</v>
      </c>
      <c r="M846" s="13">
        <v>679546</v>
      </c>
      <c r="N846" s="13">
        <v>511646</v>
      </c>
      <c r="O846" s="13">
        <v>491349</v>
      </c>
      <c r="P846" s="13">
        <v>583218</v>
      </c>
      <c r="Q846" s="13">
        <v>687384</v>
      </c>
      <c r="R846" s="13">
        <v>762874</v>
      </c>
    </row>
    <row r="847" spans="1:18" x14ac:dyDescent="0.3">
      <c r="A847" s="13">
        <v>6.288025651015797</v>
      </c>
      <c r="B847" s="13" t="s">
        <v>512</v>
      </c>
      <c r="C847" s="13" t="s">
        <v>2472</v>
      </c>
      <c r="D847" t="s">
        <v>5115</v>
      </c>
      <c r="E847" s="13" t="s">
        <v>1598</v>
      </c>
      <c r="F847" s="13" t="s">
        <v>2473</v>
      </c>
      <c r="G847" s="13">
        <v>74066</v>
      </c>
      <c r="H847" s="13">
        <v>91404</v>
      </c>
      <c r="I847" s="13">
        <v>89871</v>
      </c>
      <c r="J847" s="13">
        <v>193343</v>
      </c>
      <c r="K847" s="13">
        <v>126562</v>
      </c>
      <c r="L847" s="13">
        <v>146827</v>
      </c>
      <c r="M847" s="13">
        <v>185588</v>
      </c>
      <c r="N847" s="13">
        <v>148996</v>
      </c>
      <c r="O847" s="13">
        <v>138169</v>
      </c>
      <c r="P847" s="13">
        <v>249497</v>
      </c>
      <c r="Q847" s="13">
        <v>299366</v>
      </c>
      <c r="R847" s="13">
        <v>385204</v>
      </c>
    </row>
    <row r="848" spans="1:18" x14ac:dyDescent="0.3">
      <c r="A848" s="13">
        <v>5.9465628866926918</v>
      </c>
      <c r="B848" s="13" t="s">
        <v>512</v>
      </c>
      <c r="C848" s="13" t="s">
        <v>3090</v>
      </c>
      <c r="D848" t="s">
        <v>5116</v>
      </c>
      <c r="E848" s="13" t="s">
        <v>1598</v>
      </c>
      <c r="F848" s="13" t="s">
        <v>3091</v>
      </c>
      <c r="G848" s="13">
        <v>1408171</v>
      </c>
      <c r="H848" s="13">
        <v>1777117</v>
      </c>
      <c r="I848" s="13">
        <v>1448066</v>
      </c>
      <c r="J848" s="13">
        <v>1769701</v>
      </c>
      <c r="K848" s="13">
        <v>3412347</v>
      </c>
      <c r="L848" s="13">
        <v>1717257</v>
      </c>
      <c r="M848" s="13">
        <v>1331715</v>
      </c>
      <c r="N848" s="13">
        <v>1529983</v>
      </c>
      <c r="O848" s="13">
        <v>1058467</v>
      </c>
      <c r="P848" s="13">
        <v>1358427</v>
      </c>
      <c r="Q848" s="13">
        <v>3473939</v>
      </c>
      <c r="R848" s="13">
        <v>3802620</v>
      </c>
    </row>
    <row r="849" spans="1:18" x14ac:dyDescent="0.3">
      <c r="A849" s="13">
        <v>5.6847636463304854</v>
      </c>
      <c r="B849" s="13" t="s">
        <v>512</v>
      </c>
      <c r="C849" s="13" t="s">
        <v>2072</v>
      </c>
      <c r="D849" t="s">
        <v>5113</v>
      </c>
      <c r="E849" s="13" t="s">
        <v>1598</v>
      </c>
      <c r="F849" s="13" t="s">
        <v>2073</v>
      </c>
      <c r="G849" s="13">
        <v>17286</v>
      </c>
      <c r="H849" s="13">
        <v>72127</v>
      </c>
      <c r="I849" s="13">
        <v>155829</v>
      </c>
      <c r="J849" s="13">
        <v>26826</v>
      </c>
      <c r="K849" s="13">
        <v>69738</v>
      </c>
      <c r="L849" s="13">
        <v>26947</v>
      </c>
      <c r="M849" s="13">
        <v>56012</v>
      </c>
      <c r="N849" s="13">
        <v>107280</v>
      </c>
      <c r="O849" s="13">
        <v>55253</v>
      </c>
      <c r="P849" s="13">
        <v>114674</v>
      </c>
      <c r="Q849" s="13">
        <v>44545</v>
      </c>
      <c r="R849" s="13">
        <v>8918</v>
      </c>
    </row>
    <row r="850" spans="1:18" x14ac:dyDescent="0.3">
      <c r="A850" s="13">
        <v>5.6674005558393183</v>
      </c>
      <c r="B850" s="13" t="s">
        <v>512</v>
      </c>
      <c r="C850" s="13" t="s">
        <v>3369</v>
      </c>
      <c r="D850" t="s">
        <v>5117</v>
      </c>
      <c r="E850" s="13" t="s">
        <v>1598</v>
      </c>
      <c r="F850" s="13" t="s">
        <v>3370</v>
      </c>
      <c r="G850" s="13">
        <v>53435</v>
      </c>
      <c r="H850" s="13">
        <v>16841</v>
      </c>
      <c r="I850" s="13">
        <v>81179</v>
      </c>
      <c r="J850" s="13">
        <v>40340</v>
      </c>
      <c r="K850" s="13">
        <v>41999</v>
      </c>
      <c r="L850" s="13">
        <v>12193</v>
      </c>
      <c r="M850" s="13">
        <v>71609</v>
      </c>
      <c r="N850" s="13">
        <v>23641</v>
      </c>
      <c r="O850" s="13">
        <v>137157</v>
      </c>
      <c r="P850" s="13">
        <v>57088</v>
      </c>
      <c r="Q850" s="13">
        <v>72099</v>
      </c>
      <c r="R850" s="13">
        <v>74005</v>
      </c>
    </row>
    <row r="851" spans="1:18" x14ac:dyDescent="0.3">
      <c r="A851" s="13">
        <v>5.5807105826572663</v>
      </c>
      <c r="B851" s="13" t="s">
        <v>512</v>
      </c>
      <c r="C851" s="13" t="s">
        <v>2763</v>
      </c>
      <c r="D851" t="s">
        <v>5118</v>
      </c>
      <c r="E851" s="13" t="s">
        <v>1598</v>
      </c>
      <c r="F851" s="13" t="s">
        <v>2764</v>
      </c>
      <c r="G851" s="13">
        <v>1062521</v>
      </c>
      <c r="H851" s="13">
        <v>1372225</v>
      </c>
      <c r="I851" s="13">
        <v>1390404</v>
      </c>
      <c r="J851" s="13">
        <v>1879990</v>
      </c>
      <c r="K851" s="13">
        <v>1488910</v>
      </c>
      <c r="L851" s="13">
        <v>1586791</v>
      </c>
      <c r="M851" s="13">
        <v>1715996</v>
      </c>
      <c r="N851" s="13">
        <v>1348918</v>
      </c>
      <c r="O851" s="13">
        <v>1481223</v>
      </c>
      <c r="P851" s="13">
        <v>1804450</v>
      </c>
      <c r="Q851" s="13">
        <v>2243440</v>
      </c>
      <c r="R851" s="13">
        <v>2666868</v>
      </c>
    </row>
    <row r="852" spans="1:18" x14ac:dyDescent="0.3">
      <c r="A852" s="13">
        <v>5.5092765845955682</v>
      </c>
      <c r="B852" s="13" t="s">
        <v>512</v>
      </c>
      <c r="C852" s="13" t="s">
        <v>2636</v>
      </c>
      <c r="D852" t="s">
        <v>5119</v>
      </c>
      <c r="E852" s="13" t="s">
        <v>1598</v>
      </c>
      <c r="F852" s="13" t="s">
        <v>2637</v>
      </c>
      <c r="G852" s="13">
        <v>842493</v>
      </c>
      <c r="H852" s="13">
        <v>918843</v>
      </c>
      <c r="I852" s="13">
        <v>1242101</v>
      </c>
      <c r="J852" s="13">
        <v>1465304</v>
      </c>
      <c r="K852" s="13">
        <v>1068854</v>
      </c>
      <c r="L852" s="13">
        <v>1486417</v>
      </c>
      <c r="M852" s="13">
        <v>1737585</v>
      </c>
      <c r="N852" s="13">
        <v>1344789</v>
      </c>
      <c r="O852" s="13">
        <v>1257809</v>
      </c>
      <c r="P852" s="13">
        <v>1847283</v>
      </c>
      <c r="Q852" s="13">
        <v>2140448</v>
      </c>
      <c r="R852" s="13">
        <v>2490701</v>
      </c>
    </row>
    <row r="853" spans="1:18" x14ac:dyDescent="0.3">
      <c r="A853" s="13">
        <v>5.480162371406287</v>
      </c>
      <c r="B853" s="13" t="s">
        <v>512</v>
      </c>
      <c r="C853" s="13" t="s">
        <v>2435</v>
      </c>
      <c r="D853" t="s">
        <v>5120</v>
      </c>
      <c r="E853" s="13" t="s">
        <v>1598</v>
      </c>
      <c r="F853" s="13" t="s">
        <v>2436</v>
      </c>
      <c r="G853" s="13">
        <v>356747</v>
      </c>
      <c r="H853" s="13">
        <v>441188</v>
      </c>
      <c r="I853" s="13">
        <v>509765</v>
      </c>
      <c r="J853" s="13">
        <v>326767</v>
      </c>
      <c r="K853" s="13">
        <v>676223</v>
      </c>
      <c r="L853" s="13">
        <v>368667</v>
      </c>
      <c r="M853" s="13">
        <v>361778</v>
      </c>
      <c r="N853" s="13">
        <v>574246</v>
      </c>
      <c r="O853" s="13">
        <v>483261</v>
      </c>
      <c r="P853" s="13">
        <v>335967</v>
      </c>
      <c r="Q853" s="13">
        <v>500262</v>
      </c>
      <c r="R853" s="13">
        <v>228484</v>
      </c>
    </row>
    <row r="854" spans="1:18" x14ac:dyDescent="0.3">
      <c r="A854" s="13">
        <v>5.4093733821622818</v>
      </c>
      <c r="B854" s="13" t="s">
        <v>512</v>
      </c>
      <c r="C854" s="13" t="s">
        <v>3090</v>
      </c>
      <c r="D854" t="s">
        <v>5116</v>
      </c>
      <c r="E854" s="13" t="s">
        <v>1598</v>
      </c>
      <c r="F854" s="13" t="s">
        <v>3091</v>
      </c>
      <c r="G854" s="13">
        <v>1087438</v>
      </c>
      <c r="H854" s="13">
        <v>1558393</v>
      </c>
      <c r="I854" s="13">
        <v>2218982</v>
      </c>
      <c r="J854" s="13">
        <v>1614895</v>
      </c>
      <c r="K854" s="13">
        <v>1267029</v>
      </c>
      <c r="L854" s="13">
        <v>1556179</v>
      </c>
      <c r="M854" s="13">
        <v>2265127</v>
      </c>
      <c r="N854" s="13">
        <v>1729169</v>
      </c>
      <c r="O854" s="13">
        <v>2095578</v>
      </c>
      <c r="P854" s="13">
        <v>2224862</v>
      </c>
      <c r="Q854" s="13">
        <v>2398158</v>
      </c>
      <c r="R854" s="13">
        <v>1072970</v>
      </c>
    </row>
    <row r="855" spans="1:18" x14ac:dyDescent="0.3">
      <c r="A855" s="13">
        <v>5.3278704021530041</v>
      </c>
      <c r="B855" s="13" t="s">
        <v>512</v>
      </c>
      <c r="C855" s="13" t="s">
        <v>2785</v>
      </c>
      <c r="D855" t="s">
        <v>5121</v>
      </c>
      <c r="E855" s="13" t="s">
        <v>1598</v>
      </c>
      <c r="F855" s="13" t="s">
        <v>2786</v>
      </c>
      <c r="G855" s="13">
        <v>4431093</v>
      </c>
      <c r="H855" s="13">
        <v>6094566</v>
      </c>
      <c r="I855" s="13">
        <v>6448555</v>
      </c>
      <c r="J855" s="13">
        <v>6960749</v>
      </c>
      <c r="K855" s="13">
        <v>5663815</v>
      </c>
      <c r="L855" s="13">
        <v>6941826</v>
      </c>
      <c r="M855" s="13">
        <v>8335144</v>
      </c>
      <c r="N855" s="13">
        <v>7086748</v>
      </c>
      <c r="O855" s="13">
        <v>7486383</v>
      </c>
      <c r="P855" s="13">
        <v>8576707</v>
      </c>
      <c r="Q855" s="13">
        <v>10005684</v>
      </c>
      <c r="R855" s="13">
        <v>10600202</v>
      </c>
    </row>
    <row r="856" spans="1:18" x14ac:dyDescent="0.3">
      <c r="A856" s="13">
        <v>5.2640362980246156</v>
      </c>
      <c r="B856" s="13" t="s">
        <v>512</v>
      </c>
      <c r="C856" s="13" t="s">
        <v>3277</v>
      </c>
      <c r="D856" t="s">
        <v>5122</v>
      </c>
      <c r="E856" s="13" t="s">
        <v>1598</v>
      </c>
      <c r="F856" s="13" t="s">
        <v>3278</v>
      </c>
      <c r="G856" s="13">
        <v>1226785</v>
      </c>
      <c r="H856" s="13">
        <v>1709636</v>
      </c>
      <c r="I856" s="13">
        <v>2477920</v>
      </c>
      <c r="J856" s="13">
        <v>794320</v>
      </c>
      <c r="K856" s="13">
        <v>915069</v>
      </c>
      <c r="L856" s="13">
        <v>950989</v>
      </c>
      <c r="M856" s="13">
        <v>641372</v>
      </c>
      <c r="N856" s="13">
        <v>848919</v>
      </c>
      <c r="O856" s="13">
        <v>574605</v>
      </c>
      <c r="P856" s="13">
        <v>400992</v>
      </c>
      <c r="Q856" s="13">
        <v>541819</v>
      </c>
      <c r="R856" s="13">
        <v>546742</v>
      </c>
    </row>
    <row r="857" spans="1:18" x14ac:dyDescent="0.3">
      <c r="A857" s="13">
        <v>5.2640362980246156</v>
      </c>
      <c r="B857" s="13" t="s">
        <v>512</v>
      </c>
      <c r="C857" s="13" t="s">
        <v>3277</v>
      </c>
      <c r="D857" t="s">
        <v>5122</v>
      </c>
      <c r="E857" s="13" t="s">
        <v>1598</v>
      </c>
      <c r="F857" s="13" t="s">
        <v>3278</v>
      </c>
      <c r="G857" s="13">
        <v>833589</v>
      </c>
      <c r="H857" s="13">
        <v>1023752</v>
      </c>
      <c r="I857" s="13">
        <v>1012102</v>
      </c>
      <c r="J857" s="13">
        <v>1080754</v>
      </c>
      <c r="K857" s="13">
        <v>826451</v>
      </c>
      <c r="L857" s="13">
        <v>1150201</v>
      </c>
      <c r="M857" s="13">
        <v>1069766</v>
      </c>
      <c r="N857" s="13">
        <v>822208</v>
      </c>
      <c r="O857" s="13">
        <v>1027179</v>
      </c>
      <c r="P857" s="13">
        <v>941567</v>
      </c>
      <c r="Q857" s="13">
        <v>1033189</v>
      </c>
      <c r="R857" s="13">
        <v>1052410</v>
      </c>
    </row>
    <row r="858" spans="1:18" x14ac:dyDescent="0.3">
      <c r="A858" s="13">
        <v>5.1507157584883876</v>
      </c>
      <c r="B858" s="13" t="s">
        <v>512</v>
      </c>
      <c r="C858" s="13" t="s">
        <v>2981</v>
      </c>
      <c r="D858" t="s">
        <v>5123</v>
      </c>
      <c r="E858" s="13" t="s">
        <v>1598</v>
      </c>
      <c r="F858" s="13" t="s">
        <v>2982</v>
      </c>
      <c r="G858" s="13">
        <v>7384939</v>
      </c>
      <c r="H858" s="13">
        <v>10432917</v>
      </c>
      <c r="I858" s="13">
        <v>7134893</v>
      </c>
      <c r="J858" s="13">
        <v>9992298</v>
      </c>
      <c r="K858" s="13">
        <v>9629508</v>
      </c>
      <c r="L858" s="13">
        <v>10342701</v>
      </c>
      <c r="M858" s="13">
        <v>9592357</v>
      </c>
      <c r="N858" s="13">
        <v>8382619</v>
      </c>
      <c r="O858" s="13">
        <v>8712807</v>
      </c>
      <c r="P858" s="13">
        <v>9072938</v>
      </c>
      <c r="Q858" s="13">
        <v>11010747</v>
      </c>
      <c r="R858" s="13">
        <v>11362430</v>
      </c>
    </row>
    <row r="859" spans="1:18" x14ac:dyDescent="0.3">
      <c r="A859" s="13">
        <v>5.0884970321294913</v>
      </c>
      <c r="B859" s="13" t="s">
        <v>512</v>
      </c>
      <c r="C859" s="13" t="s">
        <v>2882</v>
      </c>
      <c r="D859" t="s">
        <v>5124</v>
      </c>
      <c r="E859" s="13" t="s">
        <v>1598</v>
      </c>
      <c r="F859" s="13" t="s">
        <v>2883</v>
      </c>
      <c r="G859" s="13">
        <v>8129140</v>
      </c>
      <c r="H859" s="13">
        <v>11809543</v>
      </c>
      <c r="I859" s="13">
        <v>13399794</v>
      </c>
      <c r="J859" s="13">
        <v>10379252</v>
      </c>
      <c r="K859" s="13">
        <v>9422262</v>
      </c>
      <c r="L859" s="13">
        <v>10421365</v>
      </c>
      <c r="M859" s="13">
        <v>10271151</v>
      </c>
      <c r="N859" s="13">
        <v>8835570</v>
      </c>
      <c r="O859" s="13">
        <v>8667741</v>
      </c>
      <c r="P859" s="13">
        <v>9059871</v>
      </c>
      <c r="Q859" s="13">
        <v>10571069</v>
      </c>
      <c r="R859" s="13">
        <v>11372395</v>
      </c>
    </row>
    <row r="860" spans="1:18" x14ac:dyDescent="0.3">
      <c r="A860" s="13">
        <v>5.0622032502955925</v>
      </c>
      <c r="B860" s="13" t="s">
        <v>512</v>
      </c>
      <c r="C860" s="13" t="s">
        <v>2897</v>
      </c>
      <c r="D860" t="s">
        <v>5125</v>
      </c>
      <c r="E860" s="13" t="s">
        <v>1598</v>
      </c>
      <c r="F860" s="13" t="s">
        <v>2898</v>
      </c>
      <c r="G860" s="13">
        <v>13377029</v>
      </c>
      <c r="H860" s="13">
        <v>16773595</v>
      </c>
      <c r="I860" s="13">
        <v>18582530</v>
      </c>
      <c r="J860" s="13">
        <v>18740106</v>
      </c>
      <c r="K860" s="13">
        <v>16038263</v>
      </c>
      <c r="L860" s="13">
        <v>18737842</v>
      </c>
      <c r="M860" s="13">
        <v>20252104</v>
      </c>
      <c r="N860" s="13">
        <v>16051306</v>
      </c>
      <c r="O860" s="13">
        <v>17279674</v>
      </c>
      <c r="P860" s="13">
        <v>18570746</v>
      </c>
      <c r="Q860" s="13">
        <v>19610969</v>
      </c>
      <c r="R860" s="13">
        <v>22240487</v>
      </c>
    </row>
    <row r="861" spans="1:18" x14ac:dyDescent="0.3">
      <c r="A861" s="13">
        <v>5.0600736843954151</v>
      </c>
      <c r="B861" s="13" t="s">
        <v>512</v>
      </c>
      <c r="C861" s="13" t="s">
        <v>3077</v>
      </c>
      <c r="D861" t="s">
        <v>5126</v>
      </c>
      <c r="E861" s="13" t="s">
        <v>1598</v>
      </c>
      <c r="F861" s="13" t="s">
        <v>3078</v>
      </c>
      <c r="G861" s="13">
        <v>14109910</v>
      </c>
      <c r="H861" s="13">
        <v>18284350</v>
      </c>
      <c r="I861" s="13">
        <v>21297614</v>
      </c>
      <c r="J861" s="13">
        <v>16821230</v>
      </c>
      <c r="K861" s="13">
        <v>15718183</v>
      </c>
      <c r="L861" s="13">
        <v>17864145</v>
      </c>
      <c r="M861" s="13">
        <v>14857776</v>
      </c>
      <c r="N861" s="13">
        <v>13410752</v>
      </c>
      <c r="O861" s="13">
        <v>13202363</v>
      </c>
      <c r="P861" s="13">
        <v>13749766</v>
      </c>
      <c r="Q861" s="13">
        <v>15305662</v>
      </c>
      <c r="R861" s="13">
        <v>16049401</v>
      </c>
    </row>
    <row r="862" spans="1:18" x14ac:dyDescent="0.3">
      <c r="A862" s="13">
        <v>5.0104126787448493</v>
      </c>
      <c r="B862" s="13" t="s">
        <v>512</v>
      </c>
      <c r="C862" s="13" t="s">
        <v>2882</v>
      </c>
      <c r="D862" t="s">
        <v>5124</v>
      </c>
      <c r="E862" s="13" t="s">
        <v>1598</v>
      </c>
      <c r="F862" s="13" t="s">
        <v>2883</v>
      </c>
      <c r="G862" s="13">
        <v>5940637</v>
      </c>
      <c r="H862" s="13">
        <v>8301495</v>
      </c>
      <c r="I862" s="13">
        <v>9165493</v>
      </c>
      <c r="J862" s="13">
        <v>9316392</v>
      </c>
      <c r="K862" s="13">
        <v>7741399</v>
      </c>
      <c r="L862" s="13">
        <v>8736972</v>
      </c>
      <c r="M862" s="13">
        <v>8646869</v>
      </c>
      <c r="N862" s="13">
        <v>7288826</v>
      </c>
      <c r="O862" s="13">
        <v>7293901</v>
      </c>
      <c r="P862" s="13">
        <v>8896460</v>
      </c>
      <c r="Q862" s="13">
        <v>10313550</v>
      </c>
      <c r="R862" s="13">
        <v>11187473</v>
      </c>
    </row>
    <row r="863" spans="1:18" x14ac:dyDescent="0.3">
      <c r="A863">
        <v>4.9494435806845392</v>
      </c>
      <c r="B863" t="s">
        <v>512</v>
      </c>
      <c r="C863" t="s">
        <v>3331</v>
      </c>
      <c r="D863" t="s">
        <v>5127</v>
      </c>
      <c r="E863" t="s">
        <v>1598</v>
      </c>
      <c r="F863" t="s">
        <v>3332</v>
      </c>
      <c r="G863">
        <v>859328</v>
      </c>
      <c r="H863">
        <v>1035068</v>
      </c>
      <c r="I863">
        <v>1078101</v>
      </c>
      <c r="J863">
        <v>994233</v>
      </c>
      <c r="K863">
        <v>894942</v>
      </c>
      <c r="L863">
        <v>982060</v>
      </c>
      <c r="M863">
        <v>1199125</v>
      </c>
      <c r="N863">
        <v>1030301</v>
      </c>
      <c r="O863">
        <v>990428</v>
      </c>
      <c r="P863">
        <v>974682</v>
      </c>
      <c r="Q863">
        <v>1051780</v>
      </c>
      <c r="R863">
        <v>1020623</v>
      </c>
    </row>
    <row r="864" spans="1:18" x14ac:dyDescent="0.3">
      <c r="A864">
        <v>4.9177972994606511</v>
      </c>
      <c r="B864" t="s">
        <v>512</v>
      </c>
      <c r="C864" t="s">
        <v>2791</v>
      </c>
      <c r="D864" t="s">
        <v>5128</v>
      </c>
      <c r="E864" t="s">
        <v>1598</v>
      </c>
      <c r="F864" t="s">
        <v>2792</v>
      </c>
      <c r="G864">
        <v>16167</v>
      </c>
      <c r="H864">
        <v>12835</v>
      </c>
      <c r="I864">
        <v>0</v>
      </c>
      <c r="J864">
        <v>0</v>
      </c>
      <c r="K864">
        <v>26041</v>
      </c>
      <c r="L864">
        <v>14560</v>
      </c>
      <c r="M864">
        <v>85817</v>
      </c>
      <c r="N864">
        <v>74054</v>
      </c>
      <c r="O864">
        <v>114464</v>
      </c>
      <c r="P864">
        <v>140237</v>
      </c>
      <c r="Q864">
        <v>76909</v>
      </c>
      <c r="R864">
        <v>88632</v>
      </c>
    </row>
    <row r="865" spans="1:18" x14ac:dyDescent="0.3">
      <c r="A865">
        <v>4.9094015150830774</v>
      </c>
      <c r="B865" t="s">
        <v>512</v>
      </c>
      <c r="C865" t="s">
        <v>3077</v>
      </c>
      <c r="D865" t="s">
        <v>5126</v>
      </c>
      <c r="E865" t="s">
        <v>1598</v>
      </c>
      <c r="F865" t="s">
        <v>3078</v>
      </c>
      <c r="G865">
        <v>9308176</v>
      </c>
      <c r="H865">
        <v>12369288</v>
      </c>
      <c r="I865">
        <v>14228630</v>
      </c>
      <c r="J865">
        <v>10640958</v>
      </c>
      <c r="K865">
        <v>9726099</v>
      </c>
      <c r="L865">
        <v>14255817</v>
      </c>
      <c r="M865">
        <v>7140424</v>
      </c>
      <c r="N865">
        <v>9976755</v>
      </c>
      <c r="O865">
        <v>6928061</v>
      </c>
      <c r="P865">
        <v>6408424</v>
      </c>
      <c r="Q865">
        <v>7479442</v>
      </c>
      <c r="R865">
        <v>10569376</v>
      </c>
    </row>
    <row r="866" spans="1:18" x14ac:dyDescent="0.3">
      <c r="A866">
        <v>4.9064431502388217</v>
      </c>
      <c r="B866" t="s">
        <v>512</v>
      </c>
      <c r="C866" t="s">
        <v>2897</v>
      </c>
      <c r="D866" t="s">
        <v>5125</v>
      </c>
      <c r="E866" t="s">
        <v>1598</v>
      </c>
      <c r="F866" t="s">
        <v>2898</v>
      </c>
      <c r="G866">
        <v>16402350</v>
      </c>
      <c r="H866">
        <v>20277596</v>
      </c>
      <c r="I866">
        <v>23049750</v>
      </c>
      <c r="J866">
        <v>19128519</v>
      </c>
      <c r="K866">
        <v>17463049</v>
      </c>
      <c r="L866">
        <v>19242223</v>
      </c>
      <c r="M866">
        <v>20626778</v>
      </c>
      <c r="N866">
        <v>18981026</v>
      </c>
      <c r="O866">
        <v>19079659</v>
      </c>
      <c r="P866">
        <v>18741940</v>
      </c>
      <c r="Q866">
        <v>20612657</v>
      </c>
      <c r="R866">
        <v>22613649</v>
      </c>
    </row>
    <row r="867" spans="1:18" x14ac:dyDescent="0.3">
      <c r="A867">
        <v>4.6640940445295023</v>
      </c>
      <c r="B867" t="s">
        <v>512</v>
      </c>
      <c r="C867" t="s">
        <v>3180</v>
      </c>
      <c r="D867" t="s">
        <v>5129</v>
      </c>
      <c r="E867" t="s">
        <v>1598</v>
      </c>
      <c r="F867" t="s">
        <v>3181</v>
      </c>
      <c r="G867">
        <v>9051267</v>
      </c>
      <c r="H867">
        <v>11620362</v>
      </c>
      <c r="I867">
        <v>13456268</v>
      </c>
      <c r="J867">
        <v>9329943</v>
      </c>
      <c r="K867">
        <v>9159386</v>
      </c>
      <c r="L867">
        <v>10343741</v>
      </c>
      <c r="M867">
        <v>8260088</v>
      </c>
      <c r="N867">
        <v>7222533</v>
      </c>
      <c r="O867">
        <v>7593153</v>
      </c>
      <c r="P867">
        <v>6879700</v>
      </c>
      <c r="Q867">
        <v>7785747</v>
      </c>
      <c r="R867">
        <v>8254611</v>
      </c>
    </row>
    <row r="868" spans="1:18" x14ac:dyDescent="0.3">
      <c r="A868">
        <v>4.652027675518184</v>
      </c>
      <c r="B868" t="s">
        <v>512</v>
      </c>
      <c r="C868" t="s">
        <v>3354</v>
      </c>
      <c r="D868" t="s">
        <v>5130</v>
      </c>
      <c r="E868" t="s">
        <v>1598</v>
      </c>
      <c r="F868" t="s">
        <v>3355</v>
      </c>
      <c r="G868">
        <v>479473</v>
      </c>
      <c r="H868">
        <v>611298</v>
      </c>
      <c r="I868">
        <v>805856</v>
      </c>
      <c r="J868">
        <v>465896</v>
      </c>
      <c r="K868">
        <v>439378</v>
      </c>
      <c r="L868">
        <v>544346</v>
      </c>
      <c r="M868">
        <v>604119</v>
      </c>
      <c r="N868">
        <v>538555</v>
      </c>
      <c r="O868">
        <v>495456</v>
      </c>
      <c r="P868">
        <v>433846</v>
      </c>
      <c r="Q868">
        <v>461306</v>
      </c>
      <c r="R868">
        <v>463615</v>
      </c>
    </row>
    <row r="869" spans="1:18" x14ac:dyDescent="0.3">
      <c r="A869">
        <v>4.4392564172338513</v>
      </c>
      <c r="B869" t="s">
        <v>512</v>
      </c>
      <c r="C869" t="s">
        <v>3277</v>
      </c>
      <c r="D869" t="s">
        <v>5122</v>
      </c>
      <c r="E869" t="s">
        <v>1598</v>
      </c>
      <c r="F869" t="s">
        <v>3278</v>
      </c>
      <c r="G869">
        <v>515727</v>
      </c>
      <c r="H869">
        <v>394005</v>
      </c>
      <c r="I869">
        <v>958234</v>
      </c>
      <c r="J869">
        <v>260680</v>
      </c>
      <c r="K869">
        <v>490059</v>
      </c>
      <c r="L869">
        <v>458793</v>
      </c>
      <c r="M869">
        <v>264498</v>
      </c>
      <c r="N869">
        <v>236641</v>
      </c>
      <c r="O869">
        <v>259815</v>
      </c>
      <c r="P869">
        <v>313866</v>
      </c>
      <c r="Q869">
        <v>335194</v>
      </c>
      <c r="R869">
        <v>334051</v>
      </c>
    </row>
    <row r="870" spans="1:18" x14ac:dyDescent="0.3">
      <c r="A870">
        <v>4.4003344921458538</v>
      </c>
      <c r="B870" t="s">
        <v>512</v>
      </c>
      <c r="C870" t="s">
        <v>2391</v>
      </c>
      <c r="D870" t="s">
        <v>5131</v>
      </c>
      <c r="E870" t="s">
        <v>1598</v>
      </c>
      <c r="F870" t="s">
        <v>2392</v>
      </c>
      <c r="G870">
        <v>428176</v>
      </c>
      <c r="H870">
        <v>164713</v>
      </c>
      <c r="I870">
        <v>47022</v>
      </c>
      <c r="J870">
        <v>37062</v>
      </c>
      <c r="K870">
        <v>178676</v>
      </c>
      <c r="L870">
        <v>131820</v>
      </c>
      <c r="M870">
        <v>37506</v>
      </c>
      <c r="N870">
        <v>301107</v>
      </c>
      <c r="O870">
        <v>104845</v>
      </c>
      <c r="P870">
        <v>141447</v>
      </c>
      <c r="Q870">
        <v>165447</v>
      </c>
      <c r="R870">
        <v>29928</v>
      </c>
    </row>
    <row r="871" spans="1:18" x14ac:dyDescent="0.3">
      <c r="A871">
        <v>3.113533114297343</v>
      </c>
      <c r="B871" t="s">
        <v>512</v>
      </c>
      <c r="C871" t="s">
        <v>2853</v>
      </c>
      <c r="D871" t="s">
        <v>5132</v>
      </c>
      <c r="E871" t="s">
        <v>1598</v>
      </c>
      <c r="F871" t="s">
        <v>2854</v>
      </c>
      <c r="G871">
        <v>4247842</v>
      </c>
      <c r="H871">
        <v>3867196</v>
      </c>
      <c r="I871">
        <v>2030737</v>
      </c>
      <c r="J871">
        <v>2953788</v>
      </c>
      <c r="K871">
        <v>4400624</v>
      </c>
      <c r="L871">
        <v>3549190</v>
      </c>
      <c r="M871">
        <v>3855797</v>
      </c>
      <c r="N871">
        <v>4996895</v>
      </c>
      <c r="O871">
        <v>3980703</v>
      </c>
      <c r="P871">
        <v>4445350</v>
      </c>
      <c r="Q871">
        <v>4337159</v>
      </c>
      <c r="R871">
        <v>3299943</v>
      </c>
    </row>
    <row r="872" spans="1:18" x14ac:dyDescent="0.3">
      <c r="A872">
        <v>3.0999988964680592</v>
      </c>
      <c r="B872" t="s">
        <v>512</v>
      </c>
      <c r="C872" t="s">
        <v>3152</v>
      </c>
      <c r="D872" t="s">
        <v>5133</v>
      </c>
      <c r="E872" t="s">
        <v>1598</v>
      </c>
      <c r="F872" t="s">
        <v>3153</v>
      </c>
      <c r="G872">
        <v>8580667</v>
      </c>
      <c r="H872">
        <v>7956257</v>
      </c>
      <c r="I872">
        <v>3951574</v>
      </c>
      <c r="J872">
        <v>5293277</v>
      </c>
      <c r="K872">
        <v>7609619</v>
      </c>
      <c r="L872">
        <v>6478043</v>
      </c>
      <c r="M872">
        <v>6886871</v>
      </c>
      <c r="N872">
        <v>8432922</v>
      </c>
      <c r="O872">
        <v>7021221</v>
      </c>
      <c r="P872">
        <v>6396385</v>
      </c>
      <c r="Q872">
        <v>6627523</v>
      </c>
      <c r="R872">
        <v>4985722</v>
      </c>
    </row>
    <row r="873" spans="1:18" x14ac:dyDescent="0.3">
      <c r="A873">
        <v>3.0152009017256258</v>
      </c>
      <c r="B873" t="s">
        <v>512</v>
      </c>
      <c r="C873" t="s">
        <v>2182</v>
      </c>
      <c r="D873" t="s">
        <v>5134</v>
      </c>
      <c r="E873" t="s">
        <v>1598</v>
      </c>
      <c r="F873" t="s">
        <v>2183</v>
      </c>
      <c r="G873">
        <v>1956367</v>
      </c>
      <c r="H873">
        <v>1819856</v>
      </c>
      <c r="I873">
        <v>1987682</v>
      </c>
      <c r="J873">
        <v>1384694</v>
      </c>
      <c r="K873">
        <v>1949436</v>
      </c>
      <c r="L873">
        <v>2078097</v>
      </c>
      <c r="M873">
        <v>2142647</v>
      </c>
      <c r="N873">
        <v>1506310</v>
      </c>
      <c r="O873">
        <v>1827046</v>
      </c>
      <c r="P873">
        <v>1974213</v>
      </c>
      <c r="Q873">
        <v>2078486</v>
      </c>
      <c r="R873">
        <v>2242412</v>
      </c>
    </row>
    <row r="874" spans="1:18" x14ac:dyDescent="0.3">
      <c r="A874">
        <v>2.9818154191464905</v>
      </c>
      <c r="B874" t="s">
        <v>512</v>
      </c>
      <c r="C874" t="s">
        <v>2540</v>
      </c>
      <c r="D874" t="s">
        <v>5135</v>
      </c>
      <c r="E874" t="s">
        <v>1598</v>
      </c>
      <c r="F874" t="s">
        <v>2541</v>
      </c>
      <c r="G874">
        <v>2974623</v>
      </c>
      <c r="H874">
        <v>3528786</v>
      </c>
      <c r="I874">
        <v>3251163</v>
      </c>
      <c r="J874">
        <v>2950631</v>
      </c>
      <c r="K874">
        <v>3015123</v>
      </c>
      <c r="L874">
        <v>2763790</v>
      </c>
      <c r="M874">
        <v>3051300</v>
      </c>
      <c r="N874">
        <v>2976380</v>
      </c>
      <c r="O874">
        <v>2842121</v>
      </c>
      <c r="P874">
        <v>2461525</v>
      </c>
      <c r="Q874">
        <v>2852485</v>
      </c>
      <c r="R874">
        <v>3080521</v>
      </c>
    </row>
    <row r="875" spans="1:18" x14ac:dyDescent="0.3">
      <c r="A875">
        <v>2.9650384898299715</v>
      </c>
      <c r="B875" t="s">
        <v>512</v>
      </c>
      <c r="C875" t="s">
        <v>2987</v>
      </c>
      <c r="D875" t="s">
        <v>5136</v>
      </c>
      <c r="E875" t="s">
        <v>1598</v>
      </c>
      <c r="F875" t="s">
        <v>2988</v>
      </c>
      <c r="G875">
        <v>644729</v>
      </c>
      <c r="H875">
        <v>610578</v>
      </c>
      <c r="I875">
        <v>703978</v>
      </c>
      <c r="J875">
        <v>544202</v>
      </c>
      <c r="K875">
        <v>599330</v>
      </c>
      <c r="L875">
        <v>513613</v>
      </c>
      <c r="M875">
        <v>885912</v>
      </c>
      <c r="N875">
        <v>963393</v>
      </c>
      <c r="O875">
        <v>789638</v>
      </c>
      <c r="P875">
        <v>599512</v>
      </c>
      <c r="Q875">
        <v>674159</v>
      </c>
      <c r="R875">
        <v>589097</v>
      </c>
    </row>
    <row r="876" spans="1:18" x14ac:dyDescent="0.3">
      <c r="A876">
        <v>2.851964540555803</v>
      </c>
      <c r="B876" t="s">
        <v>512</v>
      </c>
      <c r="C876" t="s">
        <v>3042</v>
      </c>
      <c r="D876" t="s">
        <v>5137</v>
      </c>
      <c r="E876" t="s">
        <v>1598</v>
      </c>
      <c r="F876" t="s">
        <v>3043</v>
      </c>
      <c r="G876">
        <v>14430731</v>
      </c>
      <c r="H876">
        <v>12216643</v>
      </c>
      <c r="I876">
        <v>6722458</v>
      </c>
      <c r="J876">
        <v>9475688</v>
      </c>
      <c r="K876">
        <v>13251727</v>
      </c>
      <c r="L876">
        <v>10640312</v>
      </c>
      <c r="M876">
        <v>9785295</v>
      </c>
      <c r="N876">
        <v>13069285</v>
      </c>
      <c r="O876">
        <v>10959062</v>
      </c>
      <c r="P876">
        <v>10681281</v>
      </c>
      <c r="Q876">
        <v>10586345</v>
      </c>
      <c r="R876">
        <v>7997132</v>
      </c>
    </row>
    <row r="877" spans="1:18" x14ac:dyDescent="0.3">
      <c r="A877">
        <v>2.7210709569854798</v>
      </c>
      <c r="B877" t="s">
        <v>512</v>
      </c>
      <c r="C877" t="s">
        <v>2853</v>
      </c>
      <c r="D877" t="s">
        <v>5132</v>
      </c>
      <c r="E877" t="s">
        <v>1598</v>
      </c>
      <c r="F877" t="s">
        <v>2854</v>
      </c>
      <c r="G877">
        <v>3655881</v>
      </c>
      <c r="H877">
        <v>3210873</v>
      </c>
      <c r="I877">
        <v>1508250</v>
      </c>
      <c r="J877">
        <v>2869179</v>
      </c>
      <c r="K877">
        <v>3936719</v>
      </c>
      <c r="L877">
        <v>3503351</v>
      </c>
      <c r="M877">
        <v>3709737</v>
      </c>
      <c r="N877">
        <v>4398436</v>
      </c>
      <c r="O877">
        <v>3944657</v>
      </c>
      <c r="P877">
        <v>4678738</v>
      </c>
      <c r="Q877">
        <v>4528394</v>
      </c>
      <c r="R877">
        <v>3678560</v>
      </c>
    </row>
    <row r="878" spans="1:18" x14ac:dyDescent="0.3">
      <c r="A878">
        <v>2.6786096944790385</v>
      </c>
      <c r="B878" t="s">
        <v>512</v>
      </c>
      <c r="C878" t="s">
        <v>2722</v>
      </c>
      <c r="D878" t="s">
        <v>5138</v>
      </c>
      <c r="E878" t="s">
        <v>1598</v>
      </c>
      <c r="F878" t="s">
        <v>2723</v>
      </c>
      <c r="G878">
        <v>908153</v>
      </c>
      <c r="H878">
        <v>845208</v>
      </c>
      <c r="I878">
        <v>449342</v>
      </c>
      <c r="J878">
        <v>815648</v>
      </c>
      <c r="K878">
        <v>1160100</v>
      </c>
      <c r="L878">
        <v>998261</v>
      </c>
      <c r="M878">
        <v>1220260</v>
      </c>
      <c r="N878">
        <v>1380411</v>
      </c>
      <c r="O878">
        <v>1264566</v>
      </c>
      <c r="P878">
        <v>1631711</v>
      </c>
      <c r="Q878">
        <v>1681256</v>
      </c>
      <c r="R878">
        <v>1318466</v>
      </c>
    </row>
    <row r="879" spans="1:18" x14ac:dyDescent="0.3">
      <c r="A879">
        <v>2.6602481922730772</v>
      </c>
      <c r="B879" t="s">
        <v>512</v>
      </c>
      <c r="C879" t="s">
        <v>3126</v>
      </c>
      <c r="D879" t="s">
        <v>5139</v>
      </c>
      <c r="E879" t="s">
        <v>1598</v>
      </c>
      <c r="F879" t="s">
        <v>3127</v>
      </c>
      <c r="G879">
        <v>1817726</v>
      </c>
      <c r="H879">
        <v>1760657</v>
      </c>
      <c r="I879">
        <v>919186</v>
      </c>
      <c r="J879">
        <v>1143315</v>
      </c>
      <c r="K879">
        <v>1805163</v>
      </c>
      <c r="L879">
        <v>1685183</v>
      </c>
      <c r="M879">
        <v>1176070</v>
      </c>
      <c r="N879">
        <v>1476260</v>
      </c>
      <c r="O879">
        <v>1306318</v>
      </c>
      <c r="P879">
        <v>1343632</v>
      </c>
      <c r="Q879">
        <v>1288203</v>
      </c>
      <c r="R879">
        <v>1097640</v>
      </c>
    </row>
    <row r="880" spans="1:18" x14ac:dyDescent="0.3">
      <c r="A880">
        <v>2.2963442012054411</v>
      </c>
      <c r="B880" t="s">
        <v>512</v>
      </c>
      <c r="C880" t="s">
        <v>1966</v>
      </c>
      <c r="D880" t="s">
        <v>5140</v>
      </c>
      <c r="E880" t="s">
        <v>1598</v>
      </c>
      <c r="F880" t="s">
        <v>1967</v>
      </c>
      <c r="G880">
        <v>1277151</v>
      </c>
      <c r="H880">
        <v>1354980</v>
      </c>
      <c r="I880">
        <v>1408901</v>
      </c>
      <c r="J880">
        <v>1551091</v>
      </c>
      <c r="K880">
        <v>1405420</v>
      </c>
      <c r="L880">
        <v>1562090</v>
      </c>
      <c r="M880">
        <v>1524321</v>
      </c>
      <c r="N880">
        <v>1533327</v>
      </c>
      <c r="O880">
        <v>1588991</v>
      </c>
      <c r="P880">
        <v>1693260</v>
      </c>
      <c r="Q880">
        <v>1719498</v>
      </c>
      <c r="R880">
        <v>1723752</v>
      </c>
    </row>
    <row r="881" spans="1:18" x14ac:dyDescent="0.3">
      <c r="A881">
        <v>2.2420191043802973</v>
      </c>
      <c r="B881" t="s">
        <v>512</v>
      </c>
      <c r="C881" t="s">
        <v>1830</v>
      </c>
      <c r="D881" t="s">
        <v>5141</v>
      </c>
      <c r="E881" t="s">
        <v>1598</v>
      </c>
      <c r="F881" t="s">
        <v>1831</v>
      </c>
      <c r="G881">
        <v>343665</v>
      </c>
      <c r="H881">
        <v>299987</v>
      </c>
      <c r="I881">
        <v>83614</v>
      </c>
      <c r="J881">
        <v>298236</v>
      </c>
      <c r="K881">
        <v>405581</v>
      </c>
      <c r="L881">
        <v>402216</v>
      </c>
      <c r="M881">
        <v>336507</v>
      </c>
      <c r="N881">
        <v>483710</v>
      </c>
      <c r="O881">
        <v>402982</v>
      </c>
      <c r="P881">
        <v>481667</v>
      </c>
      <c r="Q881">
        <v>615707</v>
      </c>
      <c r="R881">
        <v>340676</v>
      </c>
    </row>
    <row r="882" spans="1:18" x14ac:dyDescent="0.3">
      <c r="A882">
        <v>2.157306578561331</v>
      </c>
      <c r="B882" t="s">
        <v>512</v>
      </c>
      <c r="C882" t="s">
        <v>3260</v>
      </c>
      <c r="D882" t="s">
        <v>5142</v>
      </c>
      <c r="E882" t="s">
        <v>1598</v>
      </c>
      <c r="F882" t="s">
        <v>3261</v>
      </c>
      <c r="G882">
        <v>968803</v>
      </c>
      <c r="H882">
        <v>1021205</v>
      </c>
      <c r="I882">
        <v>619444</v>
      </c>
      <c r="J882">
        <v>358377</v>
      </c>
      <c r="K882">
        <v>670295</v>
      </c>
      <c r="L882">
        <v>482711</v>
      </c>
      <c r="M882">
        <v>406655</v>
      </c>
      <c r="N882">
        <v>783634</v>
      </c>
      <c r="O882">
        <v>387384</v>
      </c>
      <c r="P882">
        <v>313266</v>
      </c>
      <c r="Q882">
        <v>322986</v>
      </c>
      <c r="R882">
        <v>218455</v>
      </c>
    </row>
    <row r="883" spans="1:18" x14ac:dyDescent="0.3">
      <c r="A883">
        <v>2.0441768529390631</v>
      </c>
      <c r="B883" t="s">
        <v>512</v>
      </c>
      <c r="C883" t="s">
        <v>2699</v>
      </c>
      <c r="D883" t="s">
        <v>5143</v>
      </c>
      <c r="E883" t="s">
        <v>1598</v>
      </c>
      <c r="F883" t="s">
        <v>2700</v>
      </c>
      <c r="G883">
        <v>456143</v>
      </c>
      <c r="H883">
        <v>674856</v>
      </c>
      <c r="I883">
        <v>775543</v>
      </c>
      <c r="J883">
        <v>265506</v>
      </c>
      <c r="K883">
        <v>277101</v>
      </c>
      <c r="L883">
        <v>212688</v>
      </c>
      <c r="M883">
        <v>211920</v>
      </c>
      <c r="N883">
        <v>373043</v>
      </c>
      <c r="O883">
        <v>177446</v>
      </c>
      <c r="P883">
        <v>81757</v>
      </c>
      <c r="Q883">
        <v>182751</v>
      </c>
      <c r="R883">
        <v>176585</v>
      </c>
    </row>
    <row r="884" spans="1:18" x14ac:dyDescent="0.3">
      <c r="A884">
        <v>2.030469747560439</v>
      </c>
      <c r="B884" t="s">
        <v>512</v>
      </c>
      <c r="C884" t="s">
        <v>2024</v>
      </c>
      <c r="D884" t="s">
        <v>5144</v>
      </c>
      <c r="E884" t="s">
        <v>1598</v>
      </c>
      <c r="F884" t="s">
        <v>2025</v>
      </c>
      <c r="G884">
        <v>204726</v>
      </c>
      <c r="H884">
        <v>219921</v>
      </c>
      <c r="I884">
        <v>282927</v>
      </c>
      <c r="J884">
        <v>119042</v>
      </c>
      <c r="K884">
        <v>129771</v>
      </c>
      <c r="L884">
        <v>250581</v>
      </c>
      <c r="M884">
        <v>31347</v>
      </c>
      <c r="N884">
        <v>136897</v>
      </c>
      <c r="O884">
        <v>33138</v>
      </c>
      <c r="P884">
        <v>90706</v>
      </c>
      <c r="Q884">
        <v>26270</v>
      </c>
      <c r="R884">
        <v>182400</v>
      </c>
    </row>
    <row r="885" spans="1:18" x14ac:dyDescent="0.3">
      <c r="A885">
        <v>1.7427962267715951</v>
      </c>
      <c r="B885" t="s">
        <v>512</v>
      </c>
      <c r="C885" t="s">
        <v>2540</v>
      </c>
      <c r="D885" t="s">
        <v>5135</v>
      </c>
      <c r="E885" t="s">
        <v>1598</v>
      </c>
      <c r="F885" t="s">
        <v>2541</v>
      </c>
      <c r="G885">
        <v>190812</v>
      </c>
      <c r="H885">
        <v>276010</v>
      </c>
      <c r="I885">
        <v>314687</v>
      </c>
      <c r="J885">
        <v>231704</v>
      </c>
      <c r="K885">
        <v>266152</v>
      </c>
      <c r="L885">
        <v>232745</v>
      </c>
      <c r="M885">
        <v>209232</v>
      </c>
      <c r="N885">
        <v>218141</v>
      </c>
      <c r="O885">
        <v>189452</v>
      </c>
      <c r="P885">
        <v>216247</v>
      </c>
      <c r="Q885">
        <v>241842</v>
      </c>
      <c r="R885">
        <v>223564</v>
      </c>
    </row>
    <row r="886" spans="1:18" x14ac:dyDescent="0.3">
      <c r="A886">
        <v>1.5165900910118486</v>
      </c>
      <c r="B886" t="s">
        <v>512</v>
      </c>
      <c r="C886" t="s">
        <v>3126</v>
      </c>
      <c r="D886" t="s">
        <v>5139</v>
      </c>
      <c r="E886" t="s">
        <v>1598</v>
      </c>
      <c r="F886" t="s">
        <v>3127</v>
      </c>
      <c r="G886">
        <v>214587</v>
      </c>
      <c r="H886">
        <v>438598</v>
      </c>
      <c r="I886">
        <v>545074</v>
      </c>
      <c r="J886">
        <v>389096</v>
      </c>
      <c r="K886">
        <v>101785</v>
      </c>
      <c r="L886">
        <v>174962</v>
      </c>
      <c r="M886">
        <v>275597</v>
      </c>
      <c r="N886">
        <v>172942</v>
      </c>
      <c r="O886">
        <v>372515</v>
      </c>
      <c r="P886">
        <v>295211</v>
      </c>
      <c r="Q886">
        <v>281390</v>
      </c>
      <c r="R886">
        <v>226231</v>
      </c>
    </row>
    <row r="887" spans="1:18" x14ac:dyDescent="0.3">
      <c r="A887">
        <v>1.34069900373137</v>
      </c>
      <c r="B887" t="s">
        <v>512</v>
      </c>
      <c r="C887" t="s">
        <v>3260</v>
      </c>
      <c r="D887" t="s">
        <v>5142</v>
      </c>
      <c r="E887" t="s">
        <v>1598</v>
      </c>
      <c r="F887" t="s">
        <v>3261</v>
      </c>
      <c r="G887">
        <v>438422</v>
      </c>
      <c r="H887">
        <v>392838</v>
      </c>
      <c r="I887">
        <v>199699</v>
      </c>
      <c r="J887">
        <v>211610</v>
      </c>
      <c r="K887">
        <v>331011</v>
      </c>
      <c r="L887">
        <v>237525</v>
      </c>
      <c r="M887">
        <v>245179</v>
      </c>
      <c r="N887">
        <v>433137</v>
      </c>
      <c r="O887">
        <v>283362</v>
      </c>
      <c r="P887">
        <v>245122</v>
      </c>
      <c r="Q887">
        <v>237263</v>
      </c>
      <c r="R887">
        <v>167507</v>
      </c>
    </row>
    <row r="888" spans="1:18" x14ac:dyDescent="0.3">
      <c r="A888">
        <v>1.0921523601254164</v>
      </c>
      <c r="B888" t="s">
        <v>512</v>
      </c>
      <c r="C888" t="s">
        <v>1637</v>
      </c>
      <c r="D888" t="s">
        <v>5145</v>
      </c>
      <c r="E888" t="s">
        <v>1598</v>
      </c>
      <c r="F888" t="s">
        <v>1638</v>
      </c>
      <c r="G888">
        <v>350681</v>
      </c>
      <c r="H888">
        <v>285108</v>
      </c>
      <c r="I888">
        <v>82234</v>
      </c>
      <c r="J888">
        <v>107431</v>
      </c>
      <c r="K888">
        <v>286045</v>
      </c>
      <c r="L888">
        <v>110153</v>
      </c>
      <c r="M888">
        <v>267000</v>
      </c>
      <c r="N888">
        <v>378151</v>
      </c>
      <c r="O888">
        <v>195625</v>
      </c>
      <c r="P888">
        <v>200438</v>
      </c>
      <c r="Q888">
        <v>234675</v>
      </c>
      <c r="R888">
        <v>143260</v>
      </c>
    </row>
    <row r="889" spans="1:18" x14ac:dyDescent="0.3">
      <c r="A889">
        <v>0.91815809666656489</v>
      </c>
      <c r="B889" t="s">
        <v>512</v>
      </c>
      <c r="C889" t="s">
        <v>1596</v>
      </c>
      <c r="D889" t="s">
        <v>5146</v>
      </c>
      <c r="E889" t="s">
        <v>1598</v>
      </c>
      <c r="F889" t="s">
        <v>1597</v>
      </c>
      <c r="G889">
        <v>80537</v>
      </c>
      <c r="H889">
        <v>74617</v>
      </c>
      <c r="I889">
        <v>147875</v>
      </c>
      <c r="J889">
        <v>135029</v>
      </c>
      <c r="K889">
        <v>98021</v>
      </c>
      <c r="L889">
        <v>69233</v>
      </c>
      <c r="M889">
        <v>126940</v>
      </c>
      <c r="N889">
        <v>137757</v>
      </c>
      <c r="O889">
        <v>184263</v>
      </c>
      <c r="P889">
        <v>138088</v>
      </c>
      <c r="Q889">
        <v>198950</v>
      </c>
      <c r="R889">
        <v>202051</v>
      </c>
    </row>
    <row r="890" spans="1:18" x14ac:dyDescent="0.3">
      <c r="A890">
        <v>0.80595458013556187</v>
      </c>
      <c r="B890" t="s">
        <v>512</v>
      </c>
      <c r="C890" t="s">
        <v>1830</v>
      </c>
      <c r="D890" t="s">
        <v>5141</v>
      </c>
      <c r="E890" t="s">
        <v>1598</v>
      </c>
      <c r="F890" t="s">
        <v>1831</v>
      </c>
      <c r="G890">
        <v>407246</v>
      </c>
      <c r="H890">
        <v>318000</v>
      </c>
      <c r="I890">
        <v>129752</v>
      </c>
      <c r="J890">
        <v>314105</v>
      </c>
      <c r="K890">
        <v>624256</v>
      </c>
      <c r="L890">
        <v>260163</v>
      </c>
      <c r="M890">
        <v>408550</v>
      </c>
      <c r="N890">
        <v>271217</v>
      </c>
      <c r="O890">
        <v>339329</v>
      </c>
      <c r="P890">
        <v>321561</v>
      </c>
      <c r="Q890">
        <v>298841</v>
      </c>
      <c r="R890">
        <v>271320</v>
      </c>
    </row>
    <row r="891" spans="1:18" x14ac:dyDescent="0.3">
      <c r="A891">
        <v>4.6753367551496883</v>
      </c>
      <c r="B891" t="s">
        <v>532</v>
      </c>
      <c r="C891" t="s">
        <v>2511</v>
      </c>
      <c r="D891" t="s">
        <v>5147</v>
      </c>
      <c r="E891" t="s">
        <v>137</v>
      </c>
      <c r="F891" t="s">
        <v>2512</v>
      </c>
      <c r="G891">
        <v>57249544</v>
      </c>
      <c r="H891">
        <v>69293957</v>
      </c>
      <c r="I891">
        <v>68879965</v>
      </c>
      <c r="J891">
        <v>57294807</v>
      </c>
      <c r="K891">
        <v>56678636</v>
      </c>
      <c r="L891">
        <v>62966594</v>
      </c>
      <c r="M891">
        <v>74242559</v>
      </c>
      <c r="N891">
        <v>72316388</v>
      </c>
      <c r="O891">
        <v>68820522</v>
      </c>
      <c r="P891">
        <v>64951223</v>
      </c>
      <c r="Q891">
        <v>67773864</v>
      </c>
      <c r="R891">
        <v>65703342</v>
      </c>
    </row>
    <row r="892" spans="1:18" x14ac:dyDescent="0.3">
      <c r="A892">
        <v>4.5069596108724985</v>
      </c>
      <c r="B892" t="s">
        <v>532</v>
      </c>
      <c r="C892" t="s">
        <v>2670</v>
      </c>
      <c r="D892" t="s">
        <v>5148</v>
      </c>
      <c r="E892" t="s">
        <v>137</v>
      </c>
      <c r="F892" t="s">
        <v>2671</v>
      </c>
      <c r="G892">
        <v>54908992</v>
      </c>
      <c r="H892">
        <v>66594423</v>
      </c>
      <c r="I892">
        <v>70296555</v>
      </c>
      <c r="J892">
        <v>56782615</v>
      </c>
      <c r="K892">
        <v>56419064</v>
      </c>
      <c r="L892">
        <v>61821433</v>
      </c>
      <c r="M892">
        <v>66003478</v>
      </c>
      <c r="N892">
        <v>64687673</v>
      </c>
      <c r="O892">
        <v>57813676</v>
      </c>
      <c r="P892">
        <v>56747954</v>
      </c>
      <c r="Q892">
        <v>65344551</v>
      </c>
      <c r="R892">
        <v>66427293</v>
      </c>
    </row>
    <row r="893" spans="1:18" x14ac:dyDescent="0.3">
      <c r="A893">
        <v>4.4182267212460546</v>
      </c>
      <c r="B893" t="s">
        <v>532</v>
      </c>
      <c r="C893" t="s">
        <v>2347</v>
      </c>
      <c r="D893" t="s">
        <v>5149</v>
      </c>
      <c r="E893" t="s">
        <v>137</v>
      </c>
      <c r="F893" t="s">
        <v>2348</v>
      </c>
      <c r="G893">
        <v>6004162</v>
      </c>
      <c r="H893">
        <v>8194196</v>
      </c>
      <c r="I893">
        <v>8972713</v>
      </c>
      <c r="J893">
        <v>7029061</v>
      </c>
      <c r="K893">
        <v>7066665</v>
      </c>
      <c r="L893">
        <v>7570666</v>
      </c>
      <c r="M893">
        <v>8062476</v>
      </c>
      <c r="N893">
        <v>8523428</v>
      </c>
      <c r="O893">
        <v>7321074</v>
      </c>
      <c r="P893">
        <v>7400037</v>
      </c>
      <c r="Q893">
        <v>9173743</v>
      </c>
      <c r="R893">
        <v>9431427</v>
      </c>
    </row>
    <row r="894" spans="1:18" x14ac:dyDescent="0.3">
      <c r="A894">
        <v>4.413064618912605</v>
      </c>
      <c r="B894" t="s">
        <v>532</v>
      </c>
      <c r="C894" t="s">
        <v>2670</v>
      </c>
      <c r="D894" t="s">
        <v>5148</v>
      </c>
      <c r="E894" t="s">
        <v>137</v>
      </c>
      <c r="F894" t="s">
        <v>2671</v>
      </c>
      <c r="G894">
        <v>151421103</v>
      </c>
      <c r="H894">
        <v>179005745</v>
      </c>
      <c r="I894">
        <v>179937249</v>
      </c>
      <c r="J894">
        <v>145078856</v>
      </c>
      <c r="K894">
        <v>145400644</v>
      </c>
      <c r="L894">
        <v>156851431</v>
      </c>
      <c r="M894">
        <v>164735413</v>
      </c>
      <c r="N894">
        <v>160939428</v>
      </c>
      <c r="O894">
        <v>154628909</v>
      </c>
      <c r="P894">
        <v>144206727</v>
      </c>
      <c r="Q894">
        <v>153396462</v>
      </c>
      <c r="R894">
        <v>149710224</v>
      </c>
    </row>
    <row r="895" spans="1:18" x14ac:dyDescent="0.3">
      <c r="A895">
        <v>4.3472429478225685</v>
      </c>
      <c r="B895" t="s">
        <v>532</v>
      </c>
      <c r="C895" t="s">
        <v>2511</v>
      </c>
      <c r="D895" t="s">
        <v>5147</v>
      </c>
      <c r="E895" t="s">
        <v>137</v>
      </c>
      <c r="F895" t="s">
        <v>2512</v>
      </c>
      <c r="G895">
        <v>12091850</v>
      </c>
      <c r="H895">
        <v>15795620</v>
      </c>
      <c r="I895">
        <v>17565697</v>
      </c>
      <c r="J895">
        <v>12141150</v>
      </c>
      <c r="K895">
        <v>12647496</v>
      </c>
      <c r="L895">
        <v>12420186</v>
      </c>
      <c r="M895">
        <v>14376042</v>
      </c>
      <c r="N895">
        <v>15116379</v>
      </c>
      <c r="O895">
        <v>13495553</v>
      </c>
      <c r="P895">
        <v>12125927</v>
      </c>
      <c r="Q895">
        <v>14332972</v>
      </c>
      <c r="R895">
        <v>13973636</v>
      </c>
    </row>
    <row r="896" spans="1:18" x14ac:dyDescent="0.3">
      <c r="A896">
        <v>3.9301760891817121</v>
      </c>
      <c r="B896" t="s">
        <v>532</v>
      </c>
      <c r="C896" t="s">
        <v>2670</v>
      </c>
      <c r="D896" t="s">
        <v>5148</v>
      </c>
      <c r="E896" t="s">
        <v>137</v>
      </c>
      <c r="F896" t="s">
        <v>2671</v>
      </c>
      <c r="G896">
        <v>10850061</v>
      </c>
      <c r="H896">
        <v>12433239</v>
      </c>
      <c r="I896">
        <v>14305678</v>
      </c>
      <c r="J896">
        <v>10288279</v>
      </c>
      <c r="K896">
        <v>10925327</v>
      </c>
      <c r="L896">
        <v>10800415</v>
      </c>
      <c r="M896">
        <v>14542812</v>
      </c>
      <c r="N896">
        <v>14372919</v>
      </c>
      <c r="O896">
        <v>13284061</v>
      </c>
      <c r="P896">
        <v>11779550</v>
      </c>
      <c r="Q896">
        <v>13178412</v>
      </c>
      <c r="R896">
        <v>13881290</v>
      </c>
    </row>
    <row r="897" spans="1:18" x14ac:dyDescent="0.3">
      <c r="A897">
        <v>3.9234551132741879</v>
      </c>
      <c r="B897" t="s">
        <v>532</v>
      </c>
      <c r="C897" t="s">
        <v>2511</v>
      </c>
      <c r="D897" t="s">
        <v>5147</v>
      </c>
      <c r="E897" t="s">
        <v>137</v>
      </c>
      <c r="F897" t="s">
        <v>2512</v>
      </c>
      <c r="G897">
        <v>11317281</v>
      </c>
      <c r="H897">
        <v>13988192</v>
      </c>
      <c r="I897">
        <v>15783649</v>
      </c>
      <c r="J897">
        <v>13528606</v>
      </c>
      <c r="K897">
        <v>14129837</v>
      </c>
      <c r="L897">
        <v>14739326</v>
      </c>
      <c r="M897">
        <v>17704549</v>
      </c>
      <c r="N897">
        <v>16272934</v>
      </c>
      <c r="O897">
        <v>16039779</v>
      </c>
      <c r="P897">
        <v>16077296</v>
      </c>
      <c r="Q897">
        <v>17385390</v>
      </c>
      <c r="R897">
        <v>18295482</v>
      </c>
    </row>
    <row r="898" spans="1:18" x14ac:dyDescent="0.3">
      <c r="A898">
        <v>3.9164722671082348</v>
      </c>
      <c r="B898" t="s">
        <v>532</v>
      </c>
      <c r="C898" t="s">
        <v>2347</v>
      </c>
      <c r="D898" t="s">
        <v>5149</v>
      </c>
      <c r="E898" t="s">
        <v>137</v>
      </c>
      <c r="F898" t="s">
        <v>2348</v>
      </c>
      <c r="G898">
        <v>2777867</v>
      </c>
      <c r="H898">
        <v>3743771</v>
      </c>
      <c r="I898">
        <v>4393905</v>
      </c>
      <c r="J898">
        <v>3518050</v>
      </c>
      <c r="K898">
        <v>3696252</v>
      </c>
      <c r="L898">
        <v>3681449</v>
      </c>
      <c r="M898">
        <v>4544312</v>
      </c>
      <c r="N898">
        <v>4372904</v>
      </c>
      <c r="O898">
        <v>4199652</v>
      </c>
      <c r="P898">
        <v>4473366</v>
      </c>
      <c r="Q898">
        <v>5047230</v>
      </c>
      <c r="R898">
        <v>5194325</v>
      </c>
    </row>
    <row r="899" spans="1:18" x14ac:dyDescent="0.3">
      <c r="A899">
        <v>3.8189089009554569</v>
      </c>
      <c r="B899" t="s">
        <v>532</v>
      </c>
      <c r="C899" t="s">
        <v>2347</v>
      </c>
      <c r="D899" t="s">
        <v>5149</v>
      </c>
      <c r="E899" t="s">
        <v>137</v>
      </c>
      <c r="F899" t="s">
        <v>2348</v>
      </c>
      <c r="G899">
        <v>2326142</v>
      </c>
      <c r="H899">
        <v>3022958</v>
      </c>
      <c r="I899">
        <v>3414234</v>
      </c>
      <c r="J899">
        <v>2116600</v>
      </c>
      <c r="K899">
        <v>2247699</v>
      </c>
      <c r="L899">
        <v>2246433</v>
      </c>
      <c r="M899">
        <v>2615540</v>
      </c>
      <c r="N899">
        <v>2818656</v>
      </c>
      <c r="O899">
        <v>2385875</v>
      </c>
      <c r="P899">
        <v>2270787</v>
      </c>
      <c r="Q899">
        <v>2624046</v>
      </c>
      <c r="R899">
        <v>2631704</v>
      </c>
    </row>
    <row r="900" spans="1:18" x14ac:dyDescent="0.3">
      <c r="A900">
        <v>3.1346432128720583</v>
      </c>
      <c r="B900" t="s">
        <v>532</v>
      </c>
      <c r="C900" t="s">
        <v>1795</v>
      </c>
      <c r="D900" t="s">
        <v>5150</v>
      </c>
      <c r="E900" t="s">
        <v>137</v>
      </c>
      <c r="F900" t="s">
        <v>1796</v>
      </c>
      <c r="G900">
        <v>132580</v>
      </c>
      <c r="H900">
        <v>218401</v>
      </c>
      <c r="I900">
        <v>191566</v>
      </c>
      <c r="J900">
        <v>159538</v>
      </c>
      <c r="K900">
        <v>182256</v>
      </c>
      <c r="L900">
        <v>230094</v>
      </c>
      <c r="M900">
        <v>284938</v>
      </c>
      <c r="N900">
        <v>283499</v>
      </c>
      <c r="O900">
        <v>125225</v>
      </c>
      <c r="P900">
        <v>324211</v>
      </c>
      <c r="Q900">
        <v>330819</v>
      </c>
      <c r="R900">
        <v>357233</v>
      </c>
    </row>
    <row r="901" spans="1:18" x14ac:dyDescent="0.3">
      <c r="A901">
        <v>1.3890487397739766</v>
      </c>
      <c r="B901" t="s">
        <v>532</v>
      </c>
      <c r="C901" t="s">
        <v>2162</v>
      </c>
      <c r="D901" t="s">
        <v>5151</v>
      </c>
      <c r="E901" t="s">
        <v>137</v>
      </c>
      <c r="F901" t="s">
        <v>2163</v>
      </c>
      <c r="G901">
        <v>169971</v>
      </c>
      <c r="H901">
        <v>167274</v>
      </c>
      <c r="I901">
        <v>184579</v>
      </c>
      <c r="J901">
        <v>130581</v>
      </c>
      <c r="K901">
        <v>135382</v>
      </c>
      <c r="L901">
        <v>157665</v>
      </c>
      <c r="M901">
        <v>667264</v>
      </c>
      <c r="N901">
        <v>616264</v>
      </c>
      <c r="O901">
        <v>526938</v>
      </c>
      <c r="P901">
        <v>469231</v>
      </c>
      <c r="Q901">
        <v>483859</v>
      </c>
      <c r="R901">
        <v>523466</v>
      </c>
    </row>
    <row r="902" spans="1:18" x14ac:dyDescent="0.3">
      <c r="A902">
        <v>0.76321368818785063</v>
      </c>
      <c r="B902" t="s">
        <v>532</v>
      </c>
      <c r="C902" t="s">
        <v>2218</v>
      </c>
      <c r="D902" t="s">
        <v>5152</v>
      </c>
      <c r="E902" t="s">
        <v>137</v>
      </c>
      <c r="F902" t="s">
        <v>2219</v>
      </c>
      <c r="G902">
        <v>921058</v>
      </c>
      <c r="H902">
        <v>1146543</v>
      </c>
      <c r="I902">
        <v>1368340</v>
      </c>
      <c r="J902">
        <v>840179</v>
      </c>
      <c r="K902">
        <v>890749</v>
      </c>
      <c r="L902">
        <v>769199</v>
      </c>
      <c r="M902">
        <v>1214183</v>
      </c>
      <c r="N902">
        <v>1387942</v>
      </c>
      <c r="O902">
        <v>1243058</v>
      </c>
      <c r="P902">
        <v>997686</v>
      </c>
      <c r="Q902">
        <v>950236</v>
      </c>
      <c r="R902">
        <v>1215240</v>
      </c>
    </row>
    <row r="903" spans="1:18" x14ac:dyDescent="0.3">
      <c r="A903">
        <v>0.74776070816531792</v>
      </c>
      <c r="B903" t="s">
        <v>532</v>
      </c>
      <c r="C903" t="s">
        <v>216</v>
      </c>
      <c r="D903" t="s">
        <v>489</v>
      </c>
      <c r="E903" t="s">
        <v>137</v>
      </c>
      <c r="F903" t="s">
        <v>217</v>
      </c>
      <c r="G903">
        <v>1708641</v>
      </c>
      <c r="H903">
        <v>1703295</v>
      </c>
      <c r="I903">
        <v>1844153</v>
      </c>
      <c r="J903">
        <v>1450610</v>
      </c>
      <c r="K903">
        <v>1542348</v>
      </c>
      <c r="L903">
        <v>1468680</v>
      </c>
      <c r="M903">
        <v>1568940</v>
      </c>
      <c r="N903">
        <v>2195859</v>
      </c>
      <c r="O903">
        <v>1917090</v>
      </c>
      <c r="P903">
        <v>1615747</v>
      </c>
      <c r="Q903">
        <v>1632873</v>
      </c>
      <c r="R903">
        <v>1707181</v>
      </c>
    </row>
    <row r="904" spans="1:18" x14ac:dyDescent="0.3">
      <c r="A904">
        <v>0.52365775172400075</v>
      </c>
      <c r="B904" t="s">
        <v>532</v>
      </c>
      <c r="C904" t="s">
        <v>1887</v>
      </c>
      <c r="D904" t="s">
        <v>5153</v>
      </c>
      <c r="E904" t="s">
        <v>137</v>
      </c>
      <c r="F904" t="s">
        <v>1888</v>
      </c>
      <c r="G904">
        <v>29063</v>
      </c>
      <c r="H904">
        <v>21611</v>
      </c>
      <c r="I904">
        <v>48940</v>
      </c>
      <c r="J904">
        <v>31259</v>
      </c>
      <c r="K904">
        <v>39847</v>
      </c>
      <c r="L904">
        <v>46425</v>
      </c>
      <c r="M904">
        <v>116010</v>
      </c>
      <c r="N904">
        <v>92404</v>
      </c>
      <c r="O904">
        <v>64448</v>
      </c>
      <c r="P904">
        <v>81384</v>
      </c>
      <c r="Q904">
        <v>61589</v>
      </c>
      <c r="R904">
        <v>89626</v>
      </c>
    </row>
    <row r="905" spans="1:18" x14ac:dyDescent="0.3">
      <c r="A905">
        <v>0.52294271224115396</v>
      </c>
      <c r="B905" t="s">
        <v>532</v>
      </c>
      <c r="C905" t="s">
        <v>2218</v>
      </c>
      <c r="D905" t="s">
        <v>5152</v>
      </c>
      <c r="E905" t="s">
        <v>137</v>
      </c>
      <c r="F905" t="s">
        <v>2219</v>
      </c>
      <c r="G905">
        <v>84199</v>
      </c>
      <c r="H905">
        <v>105889</v>
      </c>
      <c r="I905">
        <v>123058</v>
      </c>
      <c r="J905">
        <v>55799</v>
      </c>
      <c r="K905">
        <v>91090</v>
      </c>
      <c r="L905">
        <v>76990</v>
      </c>
      <c r="M905">
        <v>206082</v>
      </c>
      <c r="N905">
        <v>167895</v>
      </c>
      <c r="O905">
        <v>169937</v>
      </c>
      <c r="P905">
        <v>123393</v>
      </c>
      <c r="Q905">
        <v>135671</v>
      </c>
      <c r="R905">
        <v>120767</v>
      </c>
    </row>
    <row r="906" spans="1:18" x14ac:dyDescent="0.3">
      <c r="A906">
        <v>0.51911914364113521</v>
      </c>
      <c r="B906" t="s">
        <v>532</v>
      </c>
      <c r="C906" t="s">
        <v>2015</v>
      </c>
      <c r="D906" t="s">
        <v>5154</v>
      </c>
      <c r="E906" t="s">
        <v>137</v>
      </c>
      <c r="F906" t="s">
        <v>1430</v>
      </c>
      <c r="G906">
        <v>50168</v>
      </c>
      <c r="H906">
        <v>68868</v>
      </c>
      <c r="I906">
        <v>82232</v>
      </c>
      <c r="J906">
        <v>25998</v>
      </c>
      <c r="K906">
        <v>55151</v>
      </c>
      <c r="L906">
        <v>36014</v>
      </c>
      <c r="M906">
        <v>49567</v>
      </c>
      <c r="N906">
        <v>107931</v>
      </c>
      <c r="O906">
        <v>66185</v>
      </c>
      <c r="P906">
        <v>58339</v>
      </c>
      <c r="Q906">
        <v>74507</v>
      </c>
      <c r="R906">
        <v>47005</v>
      </c>
    </row>
    <row r="907" spans="1:18" x14ac:dyDescent="0.3">
      <c r="A907">
        <v>0.43939296871059014</v>
      </c>
      <c r="B907" t="s">
        <v>532</v>
      </c>
      <c r="C907" t="s">
        <v>2162</v>
      </c>
      <c r="D907" t="s">
        <v>5151</v>
      </c>
      <c r="E907" t="s">
        <v>137</v>
      </c>
      <c r="F907" t="s">
        <v>2163</v>
      </c>
      <c r="G907">
        <v>85341</v>
      </c>
      <c r="H907">
        <v>95656</v>
      </c>
      <c r="I907">
        <v>84070</v>
      </c>
      <c r="J907">
        <v>41857</v>
      </c>
      <c r="K907">
        <v>52678</v>
      </c>
      <c r="L907">
        <v>60871</v>
      </c>
      <c r="M907">
        <v>176374</v>
      </c>
      <c r="N907">
        <v>160026</v>
      </c>
      <c r="O907">
        <v>171807</v>
      </c>
      <c r="P907">
        <v>98515</v>
      </c>
      <c r="Q907">
        <v>123684</v>
      </c>
      <c r="R907">
        <v>153694</v>
      </c>
    </row>
    <row r="908" spans="1:18" x14ac:dyDescent="0.3">
      <c r="A908">
        <v>0.35741248919746732</v>
      </c>
      <c r="B908" t="s">
        <v>532</v>
      </c>
      <c r="C908" t="s">
        <v>2085</v>
      </c>
      <c r="D908" t="s">
        <v>5155</v>
      </c>
      <c r="E908" t="s">
        <v>137</v>
      </c>
      <c r="F908" t="s">
        <v>2086</v>
      </c>
      <c r="G908">
        <v>8318</v>
      </c>
      <c r="H908">
        <v>107055</v>
      </c>
      <c r="I908">
        <v>104631</v>
      </c>
      <c r="J908">
        <v>64429</v>
      </c>
      <c r="K908">
        <v>45269</v>
      </c>
      <c r="L908">
        <v>32607</v>
      </c>
      <c r="M908">
        <v>104670</v>
      </c>
      <c r="N908">
        <v>183305</v>
      </c>
      <c r="O908">
        <v>159543</v>
      </c>
      <c r="P908">
        <v>82523</v>
      </c>
      <c r="Q908">
        <v>149067</v>
      </c>
      <c r="R908">
        <v>148185</v>
      </c>
    </row>
    <row r="909" spans="1:18" x14ac:dyDescent="0.3">
      <c r="A909">
        <v>0.35434916837217051</v>
      </c>
      <c r="B909" t="s">
        <v>532</v>
      </c>
      <c r="C909" t="s">
        <v>2162</v>
      </c>
      <c r="D909" t="s">
        <v>5151</v>
      </c>
      <c r="E909" t="s">
        <v>137</v>
      </c>
      <c r="F909" t="s">
        <v>2163</v>
      </c>
      <c r="G909">
        <v>70134</v>
      </c>
      <c r="H909">
        <v>131687</v>
      </c>
      <c r="I909">
        <v>229766</v>
      </c>
      <c r="J909">
        <v>47652</v>
      </c>
      <c r="K909">
        <v>38971</v>
      </c>
      <c r="L909">
        <v>67934</v>
      </c>
      <c r="M909">
        <v>82120</v>
      </c>
      <c r="N909">
        <v>14126</v>
      </c>
      <c r="O909">
        <v>59191</v>
      </c>
      <c r="P909">
        <v>33751</v>
      </c>
      <c r="Q909">
        <v>86670</v>
      </c>
      <c r="R909">
        <v>50230</v>
      </c>
    </row>
    <row r="910" spans="1:18" x14ac:dyDescent="0.3">
      <c r="A910">
        <v>0.34706999240870068</v>
      </c>
      <c r="B910" t="s">
        <v>532</v>
      </c>
      <c r="C910" t="s">
        <v>1950</v>
      </c>
      <c r="D910" t="s">
        <v>5156</v>
      </c>
      <c r="E910" t="s">
        <v>137</v>
      </c>
      <c r="F910" t="s">
        <v>1951</v>
      </c>
      <c r="G910">
        <v>75378</v>
      </c>
      <c r="H910">
        <v>144452</v>
      </c>
      <c r="I910">
        <v>112689</v>
      </c>
      <c r="J910">
        <v>92866</v>
      </c>
      <c r="K910">
        <v>76738</v>
      </c>
      <c r="L910">
        <v>90095</v>
      </c>
      <c r="M910">
        <v>109701</v>
      </c>
      <c r="N910">
        <v>142185</v>
      </c>
      <c r="O910">
        <v>100719</v>
      </c>
      <c r="P910">
        <v>57935</v>
      </c>
      <c r="Q910">
        <v>98361</v>
      </c>
      <c r="R910">
        <v>90408</v>
      </c>
    </row>
    <row r="911" spans="1:18" x14ac:dyDescent="0.3">
      <c r="A911">
        <v>0.34606127470876408</v>
      </c>
      <c r="B911" t="s">
        <v>532</v>
      </c>
      <c r="C911" t="s">
        <v>2019</v>
      </c>
      <c r="D911" t="s">
        <v>5157</v>
      </c>
      <c r="E911" t="s">
        <v>137</v>
      </c>
      <c r="F911" t="s">
        <v>2020</v>
      </c>
      <c r="G911">
        <v>270054</v>
      </c>
      <c r="H911">
        <v>358335</v>
      </c>
      <c r="I911">
        <v>384796</v>
      </c>
      <c r="J911">
        <v>220333</v>
      </c>
      <c r="K911">
        <v>257429</v>
      </c>
      <c r="L911">
        <v>297939</v>
      </c>
      <c r="M911">
        <v>302736</v>
      </c>
      <c r="N911">
        <v>447621</v>
      </c>
      <c r="O911">
        <v>283833</v>
      </c>
      <c r="P911">
        <v>259168</v>
      </c>
      <c r="Q911">
        <v>323447</v>
      </c>
      <c r="R911">
        <v>296499</v>
      </c>
    </row>
    <row r="912" spans="1:18" x14ac:dyDescent="0.3">
      <c r="A912">
        <v>0.2804479828476884</v>
      </c>
      <c r="B912" t="s">
        <v>532</v>
      </c>
      <c r="C912" t="s">
        <v>1739</v>
      </c>
      <c r="D912" t="s">
        <v>5158</v>
      </c>
      <c r="E912" t="s">
        <v>137</v>
      </c>
      <c r="F912" t="s">
        <v>1740</v>
      </c>
      <c r="G912">
        <v>62663</v>
      </c>
      <c r="H912">
        <v>68561</v>
      </c>
      <c r="I912">
        <v>72588</v>
      </c>
      <c r="J912">
        <v>48230</v>
      </c>
      <c r="K912">
        <v>49967</v>
      </c>
      <c r="L912">
        <v>50330</v>
      </c>
      <c r="M912">
        <v>91388</v>
      </c>
      <c r="N912">
        <v>112962</v>
      </c>
      <c r="O912">
        <v>92228</v>
      </c>
      <c r="P912">
        <v>63018</v>
      </c>
      <c r="Q912">
        <v>104334</v>
      </c>
      <c r="R912">
        <v>70234</v>
      </c>
    </row>
    <row r="913" spans="1:18" x14ac:dyDescent="0.3">
      <c r="A913">
        <v>0.26489942644460518</v>
      </c>
      <c r="B913" t="s">
        <v>532</v>
      </c>
      <c r="C913" t="s">
        <v>1795</v>
      </c>
      <c r="D913" t="s">
        <v>5150</v>
      </c>
      <c r="E913" t="s">
        <v>137</v>
      </c>
      <c r="F913" t="s">
        <v>1796</v>
      </c>
      <c r="G913">
        <v>39298</v>
      </c>
      <c r="H913">
        <v>75004</v>
      </c>
      <c r="I913">
        <v>88885</v>
      </c>
      <c r="J913">
        <v>60369</v>
      </c>
      <c r="K913">
        <v>25064</v>
      </c>
      <c r="L913">
        <v>34260</v>
      </c>
      <c r="M913">
        <v>62446</v>
      </c>
      <c r="N913">
        <v>103489</v>
      </c>
      <c r="O913">
        <v>32471</v>
      </c>
      <c r="P913">
        <v>21838</v>
      </c>
      <c r="Q913">
        <v>25317</v>
      </c>
      <c r="R913">
        <v>55020</v>
      </c>
    </row>
    <row r="914" spans="1:18" x14ac:dyDescent="0.3">
      <c r="A914">
        <v>0.25299663267144973</v>
      </c>
      <c r="B914" t="s">
        <v>532</v>
      </c>
      <c r="C914" t="s">
        <v>2252</v>
      </c>
      <c r="D914" t="s">
        <v>5159</v>
      </c>
      <c r="E914" t="s">
        <v>137</v>
      </c>
      <c r="F914" t="s">
        <v>2253</v>
      </c>
      <c r="G914">
        <v>61324</v>
      </c>
      <c r="H914">
        <v>87117</v>
      </c>
      <c r="I914">
        <v>94635</v>
      </c>
      <c r="J914">
        <v>60647</v>
      </c>
      <c r="K914">
        <v>41669</v>
      </c>
      <c r="L914">
        <v>48670</v>
      </c>
      <c r="M914">
        <v>161200</v>
      </c>
      <c r="N914">
        <v>184927</v>
      </c>
      <c r="O914">
        <v>159581</v>
      </c>
      <c r="P914">
        <v>124036</v>
      </c>
      <c r="Q914">
        <v>122142</v>
      </c>
      <c r="R914">
        <v>154315</v>
      </c>
    </row>
    <row r="915" spans="1:18" x14ac:dyDescent="0.3">
      <c r="A915">
        <v>0.25157121246617403</v>
      </c>
      <c r="B915" t="s">
        <v>532</v>
      </c>
      <c r="C915" t="s">
        <v>2311</v>
      </c>
      <c r="D915" t="s">
        <v>5160</v>
      </c>
      <c r="E915" t="s">
        <v>137</v>
      </c>
      <c r="F915" t="s">
        <v>2312</v>
      </c>
      <c r="G915">
        <v>61089</v>
      </c>
      <c r="H915">
        <v>146301</v>
      </c>
      <c r="I915">
        <v>164644</v>
      </c>
      <c r="J915">
        <v>105681</v>
      </c>
      <c r="K915">
        <v>107861</v>
      </c>
      <c r="L915">
        <v>90391</v>
      </c>
      <c r="M915">
        <v>224373</v>
      </c>
      <c r="N915">
        <v>197486</v>
      </c>
      <c r="O915">
        <v>168465</v>
      </c>
      <c r="P915">
        <v>147935</v>
      </c>
      <c r="Q915">
        <v>171427</v>
      </c>
      <c r="R915">
        <v>152752</v>
      </c>
    </row>
    <row r="916" spans="1:18" x14ac:dyDescent="0.3">
      <c r="A916">
        <v>0.17712504187802736</v>
      </c>
      <c r="B916" t="s">
        <v>532</v>
      </c>
      <c r="C916" t="s">
        <v>1739</v>
      </c>
      <c r="D916" t="s">
        <v>5158</v>
      </c>
      <c r="E916" t="s">
        <v>137</v>
      </c>
      <c r="F916" t="s">
        <v>1740</v>
      </c>
      <c r="G916">
        <v>111914</v>
      </c>
      <c r="H916">
        <v>329980</v>
      </c>
      <c r="I916">
        <v>320590</v>
      </c>
      <c r="J916">
        <v>202965</v>
      </c>
      <c r="K916">
        <v>208922</v>
      </c>
      <c r="L916">
        <v>198754</v>
      </c>
      <c r="M916">
        <v>395132</v>
      </c>
      <c r="N916">
        <v>425979</v>
      </c>
      <c r="O916">
        <v>314319</v>
      </c>
      <c r="P916">
        <v>314265</v>
      </c>
      <c r="Q916">
        <v>414024</v>
      </c>
      <c r="R916">
        <v>381507</v>
      </c>
    </row>
    <row r="917" spans="1:18" x14ac:dyDescent="0.3">
      <c r="A917">
        <v>0.17353499612214765</v>
      </c>
      <c r="B917" t="s">
        <v>532</v>
      </c>
      <c r="C917" t="s">
        <v>1950</v>
      </c>
      <c r="D917" t="s">
        <v>5156</v>
      </c>
      <c r="E917" t="s">
        <v>137</v>
      </c>
      <c r="F917" t="s">
        <v>1951</v>
      </c>
      <c r="G917">
        <v>97129</v>
      </c>
      <c r="H917">
        <v>113955</v>
      </c>
      <c r="I917">
        <v>112662</v>
      </c>
      <c r="J917">
        <v>83561</v>
      </c>
      <c r="K917">
        <v>86103</v>
      </c>
      <c r="L917">
        <v>77103</v>
      </c>
      <c r="M917">
        <v>436184</v>
      </c>
      <c r="N917">
        <v>377427</v>
      </c>
      <c r="O917">
        <v>338831</v>
      </c>
      <c r="P917">
        <v>291722</v>
      </c>
      <c r="Q917">
        <v>304548</v>
      </c>
      <c r="R917">
        <v>300488</v>
      </c>
    </row>
    <row r="918" spans="1:18" x14ac:dyDescent="0.3">
      <c r="A918">
        <v>0.17353499612214765</v>
      </c>
      <c r="B918" t="s">
        <v>532</v>
      </c>
      <c r="C918" t="s">
        <v>1950</v>
      </c>
      <c r="D918" t="s">
        <v>5156</v>
      </c>
      <c r="E918" t="s">
        <v>137</v>
      </c>
      <c r="F918" t="s">
        <v>1951</v>
      </c>
      <c r="G918">
        <v>10224</v>
      </c>
      <c r="H918">
        <v>50418</v>
      </c>
      <c r="I918">
        <v>17400</v>
      </c>
      <c r="J918">
        <v>25266</v>
      </c>
      <c r="K918">
        <v>22994</v>
      </c>
      <c r="L918">
        <v>25228</v>
      </c>
      <c r="M918">
        <v>150335</v>
      </c>
      <c r="N918">
        <v>141607</v>
      </c>
      <c r="O918">
        <v>169894</v>
      </c>
      <c r="P918">
        <v>103102</v>
      </c>
      <c r="Q918">
        <v>136170</v>
      </c>
      <c r="R918">
        <v>118425</v>
      </c>
    </row>
    <row r="919" spans="1:18" x14ac:dyDescent="0.3">
      <c r="A919">
        <v>0.16818795228547428</v>
      </c>
      <c r="B919" t="s">
        <v>532</v>
      </c>
      <c r="C919" t="s">
        <v>2280</v>
      </c>
      <c r="D919" t="s">
        <v>5161</v>
      </c>
      <c r="E919" t="s">
        <v>137</v>
      </c>
      <c r="F919" t="s">
        <v>2281</v>
      </c>
      <c r="G919">
        <v>130882</v>
      </c>
      <c r="H919">
        <v>190199</v>
      </c>
      <c r="I919">
        <v>166891</v>
      </c>
      <c r="J919">
        <v>115548</v>
      </c>
      <c r="K919">
        <v>108036</v>
      </c>
      <c r="L919">
        <v>116998</v>
      </c>
      <c r="M919">
        <v>359931</v>
      </c>
      <c r="N919">
        <v>415258</v>
      </c>
      <c r="O919">
        <v>382034</v>
      </c>
      <c r="P919">
        <v>260073</v>
      </c>
      <c r="Q919">
        <v>292752</v>
      </c>
      <c r="R919">
        <v>282595</v>
      </c>
    </row>
    <row r="920" spans="1:18" x14ac:dyDescent="0.3">
      <c r="A920">
        <v>0.16631701522452044</v>
      </c>
      <c r="B920" t="s">
        <v>532</v>
      </c>
      <c r="C920" t="s">
        <v>207</v>
      </c>
      <c r="D920" t="s">
        <v>488</v>
      </c>
      <c r="E920" t="s">
        <v>137</v>
      </c>
      <c r="F920" t="s">
        <v>208</v>
      </c>
      <c r="G920">
        <v>205257</v>
      </c>
      <c r="H920">
        <v>299367</v>
      </c>
      <c r="I920">
        <v>288695</v>
      </c>
      <c r="J920">
        <v>251819</v>
      </c>
      <c r="K920">
        <v>198205</v>
      </c>
      <c r="L920">
        <v>271634</v>
      </c>
      <c r="M920">
        <v>422421</v>
      </c>
      <c r="N920">
        <v>462884</v>
      </c>
      <c r="O920">
        <v>552311</v>
      </c>
      <c r="P920">
        <v>456650</v>
      </c>
      <c r="Q920">
        <v>473082</v>
      </c>
      <c r="R920">
        <v>468404</v>
      </c>
    </row>
    <row r="921" spans="1:18" x14ac:dyDescent="0.3">
      <c r="A921">
        <v>8.7276292064246405E-2</v>
      </c>
      <c r="B921" t="s">
        <v>532</v>
      </c>
      <c r="C921" t="s">
        <v>1887</v>
      </c>
      <c r="D921" t="s">
        <v>5153</v>
      </c>
      <c r="E921" t="s">
        <v>137</v>
      </c>
      <c r="F921" t="s">
        <v>1888</v>
      </c>
      <c r="G921">
        <v>115457</v>
      </c>
      <c r="H921">
        <v>175346</v>
      </c>
      <c r="I921">
        <v>168824</v>
      </c>
      <c r="J921">
        <v>124085</v>
      </c>
      <c r="K921">
        <v>162363</v>
      </c>
      <c r="L921">
        <v>139761</v>
      </c>
      <c r="M921">
        <v>313040</v>
      </c>
      <c r="N921">
        <v>273332</v>
      </c>
      <c r="O921">
        <v>272282</v>
      </c>
      <c r="P921">
        <v>258324</v>
      </c>
      <c r="Q921">
        <v>280188</v>
      </c>
      <c r="R921">
        <v>263934</v>
      </c>
    </row>
    <row r="922" spans="1:18" x14ac:dyDescent="0.3">
      <c r="A922">
        <v>8.6767498225479203E-2</v>
      </c>
      <c r="B922" t="s">
        <v>532</v>
      </c>
      <c r="C922" t="s">
        <v>1950</v>
      </c>
      <c r="D922" t="s">
        <v>5156</v>
      </c>
      <c r="E922" t="s">
        <v>137</v>
      </c>
      <c r="F922" t="s">
        <v>1951</v>
      </c>
      <c r="G922">
        <v>165605</v>
      </c>
      <c r="H922">
        <v>139804</v>
      </c>
      <c r="I922">
        <v>250029</v>
      </c>
      <c r="J922">
        <v>73288</v>
      </c>
      <c r="K922">
        <v>77435</v>
      </c>
      <c r="L922">
        <v>44500</v>
      </c>
      <c r="M922">
        <v>71195</v>
      </c>
      <c r="N922">
        <v>118512</v>
      </c>
      <c r="O922">
        <v>90450</v>
      </c>
      <c r="P922">
        <v>119295</v>
      </c>
      <c r="Q922">
        <v>69245</v>
      </c>
      <c r="R922">
        <v>95197</v>
      </c>
    </row>
    <row r="923" spans="1:18" x14ac:dyDescent="0.3">
      <c r="A923">
        <v>8.5287462280927956E-2</v>
      </c>
      <c r="B923" t="s">
        <v>532</v>
      </c>
      <c r="C923" t="s">
        <v>2137</v>
      </c>
      <c r="D923" t="s">
        <v>5162</v>
      </c>
      <c r="E923" t="s">
        <v>137</v>
      </c>
      <c r="F923" t="s">
        <v>2138</v>
      </c>
      <c r="G923">
        <v>6288</v>
      </c>
      <c r="H923">
        <v>5371</v>
      </c>
      <c r="I923">
        <v>5719</v>
      </c>
      <c r="J923">
        <v>9463</v>
      </c>
      <c r="K923">
        <v>0</v>
      </c>
      <c r="L923">
        <v>0</v>
      </c>
      <c r="M923">
        <v>42780</v>
      </c>
      <c r="N923">
        <v>40839</v>
      </c>
      <c r="O923">
        <v>27590</v>
      </c>
      <c r="P923">
        <v>38032</v>
      </c>
      <c r="Q923">
        <v>48052</v>
      </c>
      <c r="R923">
        <v>36615</v>
      </c>
    </row>
    <row r="924" spans="1:18" x14ac:dyDescent="0.3">
      <c r="A924">
        <v>8.5043800499558952E-2</v>
      </c>
      <c r="B924" t="s">
        <v>532</v>
      </c>
      <c r="C924" t="s">
        <v>2162</v>
      </c>
      <c r="D924" t="s">
        <v>5151</v>
      </c>
      <c r="E924" t="s">
        <v>137</v>
      </c>
      <c r="F924" t="s">
        <v>2163</v>
      </c>
      <c r="G924">
        <v>90904</v>
      </c>
      <c r="H924">
        <v>112860</v>
      </c>
      <c r="I924">
        <v>131859</v>
      </c>
      <c r="J924">
        <v>52398</v>
      </c>
      <c r="K924">
        <v>72949</v>
      </c>
      <c r="L924">
        <v>117822</v>
      </c>
      <c r="M924">
        <v>392526</v>
      </c>
      <c r="N924">
        <v>394883</v>
      </c>
      <c r="O924">
        <v>387234</v>
      </c>
      <c r="P924">
        <v>371272</v>
      </c>
      <c r="Q924">
        <v>337844</v>
      </c>
      <c r="R924">
        <v>313777</v>
      </c>
    </row>
    <row r="925" spans="1:18" x14ac:dyDescent="0.3">
      <c r="A925">
        <v>0</v>
      </c>
      <c r="B925" t="s">
        <v>532</v>
      </c>
      <c r="C925" t="s">
        <v>1739</v>
      </c>
      <c r="D925" t="s">
        <v>5158</v>
      </c>
      <c r="E925" t="s">
        <v>137</v>
      </c>
      <c r="F925" t="s">
        <v>1740</v>
      </c>
      <c r="G925">
        <v>110626</v>
      </c>
      <c r="H925">
        <v>142668</v>
      </c>
      <c r="I925">
        <v>143779</v>
      </c>
      <c r="J925">
        <v>78224</v>
      </c>
      <c r="K925">
        <v>87476</v>
      </c>
      <c r="L925">
        <v>103478</v>
      </c>
      <c r="M925">
        <v>103365</v>
      </c>
      <c r="N925">
        <v>108247</v>
      </c>
      <c r="O925">
        <v>60299</v>
      </c>
      <c r="P925">
        <v>74587</v>
      </c>
      <c r="Q925">
        <v>106648</v>
      </c>
      <c r="R925">
        <v>47933</v>
      </c>
    </row>
    <row r="926" spans="1:18" x14ac:dyDescent="0.3">
      <c r="A926">
        <v>0</v>
      </c>
      <c r="B926" t="s">
        <v>532</v>
      </c>
      <c r="C926" t="s">
        <v>1795</v>
      </c>
      <c r="D926" t="s">
        <v>5150</v>
      </c>
      <c r="E926" t="s">
        <v>137</v>
      </c>
      <c r="F926" t="s">
        <v>1796</v>
      </c>
      <c r="G926">
        <v>313519</v>
      </c>
      <c r="H926">
        <v>414383</v>
      </c>
      <c r="I926">
        <v>401083</v>
      </c>
      <c r="J926">
        <v>370164</v>
      </c>
      <c r="K926">
        <v>446959</v>
      </c>
      <c r="L926">
        <v>395956</v>
      </c>
      <c r="M926">
        <v>452482</v>
      </c>
      <c r="N926">
        <v>542175</v>
      </c>
      <c r="O926">
        <v>498609</v>
      </c>
      <c r="P926">
        <v>517860</v>
      </c>
      <c r="Q926">
        <v>560717</v>
      </c>
      <c r="R926">
        <v>547968</v>
      </c>
    </row>
  </sheetData>
  <mergeCells count="4">
    <mergeCell ref="C1:E1"/>
    <mergeCell ref="C2:E2"/>
    <mergeCell ref="C3:E3"/>
    <mergeCell ref="G4:R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E95FF-D5F5-4305-BF79-EAB3E4ACAF77}">
  <dimension ref="A1:P926"/>
  <sheetViews>
    <sheetView workbookViewId="0">
      <selection activeCell="A5" sqref="A5:P926"/>
    </sheetView>
  </sheetViews>
  <sheetFormatPr defaultRowHeight="14.4" x14ac:dyDescent="0.3"/>
  <cols>
    <col min="1" max="1" width="8.109375" customWidth="1"/>
    <col min="2" max="2" width="28.109375" customWidth="1"/>
    <col min="5" max="5" width="11.88671875" bestFit="1" customWidth="1"/>
  </cols>
  <sheetData>
    <row r="1" spans="1:16" x14ac:dyDescent="0.3">
      <c r="A1" s="19" t="s">
        <v>0</v>
      </c>
      <c r="B1" s="19"/>
      <c r="C1" s="19"/>
      <c r="D1" s="5"/>
      <c r="E1" s="6" t="s">
        <v>1</v>
      </c>
      <c r="F1" s="6" t="s">
        <v>1</v>
      </c>
      <c r="G1" s="6" t="s">
        <v>1</v>
      </c>
      <c r="H1" s="7" t="s">
        <v>297</v>
      </c>
      <c r="I1" s="7" t="s">
        <v>297</v>
      </c>
      <c r="J1" s="7" t="s">
        <v>297</v>
      </c>
      <c r="K1" s="8" t="s">
        <v>298</v>
      </c>
      <c r="L1" s="8" t="s">
        <v>298</v>
      </c>
      <c r="M1" s="8" t="s">
        <v>298</v>
      </c>
      <c r="N1" s="9" t="s">
        <v>299</v>
      </c>
      <c r="O1" s="9" t="s">
        <v>299</v>
      </c>
      <c r="P1" s="9" t="s">
        <v>299</v>
      </c>
    </row>
    <row r="2" spans="1:16" x14ac:dyDescent="0.3">
      <c r="A2" s="19" t="s">
        <v>300</v>
      </c>
      <c r="B2" s="19"/>
      <c r="C2" s="19"/>
      <c r="D2" s="5"/>
      <c r="E2" s="6">
        <f>1.18*(10^9)</f>
        <v>1180000000</v>
      </c>
      <c r="F2" s="6">
        <f>1.25*(10^9)</f>
        <v>1250000000</v>
      </c>
      <c r="G2" s="6">
        <f>1.6*(10^9)</f>
        <v>1600000000</v>
      </c>
      <c r="H2" s="7">
        <f>1.12*(10^9)</f>
        <v>1120000000</v>
      </c>
      <c r="I2" s="7">
        <f>1.2*(10^9)</f>
        <v>1200000000</v>
      </c>
      <c r="J2" s="7">
        <f>1.19*(10^9)</f>
        <v>1190000000</v>
      </c>
      <c r="K2" s="8">
        <f>1.08*(10^9)</f>
        <v>1080000000</v>
      </c>
      <c r="L2" s="8">
        <f>1.16*(10^9)</f>
        <v>1160000000</v>
      </c>
      <c r="M2" s="8">
        <f>1.03*(10^9)</f>
        <v>1030000000</v>
      </c>
      <c r="N2" s="9">
        <f>1.08*(10^9)</f>
        <v>1080000000</v>
      </c>
      <c r="O2" s="9">
        <f>1.13*(10^9)</f>
        <v>1130000000</v>
      </c>
      <c r="P2" s="9">
        <f>1.18*(10^9)</f>
        <v>1180000000</v>
      </c>
    </row>
    <row r="3" spans="1:16" x14ac:dyDescent="0.3">
      <c r="A3" s="19" t="s">
        <v>317</v>
      </c>
      <c r="B3" s="19"/>
      <c r="C3" s="20"/>
      <c r="E3" s="6" t="s">
        <v>49</v>
      </c>
      <c r="F3" s="6" t="s">
        <v>53</v>
      </c>
      <c r="G3" s="6" t="s">
        <v>54</v>
      </c>
      <c r="H3" s="7" t="s">
        <v>55</v>
      </c>
      <c r="I3" s="7" t="s">
        <v>56</v>
      </c>
      <c r="J3" s="7" t="s">
        <v>57</v>
      </c>
      <c r="K3" s="8" t="s">
        <v>58</v>
      </c>
      <c r="L3" s="8" t="s">
        <v>59</v>
      </c>
      <c r="M3" s="8" t="s">
        <v>60</v>
      </c>
      <c r="N3" s="9" t="s">
        <v>50</v>
      </c>
      <c r="O3" s="9" t="s">
        <v>51</v>
      </c>
      <c r="P3" s="9" t="s">
        <v>52</v>
      </c>
    </row>
    <row r="4" spans="1:16" x14ac:dyDescent="0.3">
      <c r="A4" t="s">
        <v>301</v>
      </c>
      <c r="B4" t="s">
        <v>318</v>
      </c>
      <c r="C4" t="s">
        <v>25</v>
      </c>
      <c r="D4" t="s">
        <v>24</v>
      </c>
      <c r="E4" s="21" t="s">
        <v>327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</row>
    <row r="5" spans="1:16" x14ac:dyDescent="0.3">
      <c r="A5" t="str">
        <f>formatted!C5</f>
        <v>w/o MS2: AHexCer (O-22:6)13:1;O2/38:5</v>
      </c>
      <c r="B5" t="str">
        <f>formatted!D5</f>
        <v>AHexCer (O-22:6)51:6:2O</v>
      </c>
      <c r="C5" t="str">
        <f>formatted!E5</f>
        <v>AHexCer</v>
      </c>
      <c r="D5" t="str">
        <f>formatted!F5</f>
        <v>C79H131NO9</v>
      </c>
      <c r="E5">
        <f>formatted!G5/formatted!G$2</f>
        <v>1.9019161016949153E-3</v>
      </c>
      <c r="F5">
        <f>formatted!H5/formatted!H$2</f>
        <v>1.8963999999999999E-3</v>
      </c>
      <c r="G5">
        <f>formatted!I5/formatted!I$2</f>
        <v>1.281935625E-3</v>
      </c>
      <c r="H5">
        <f>formatted!J5/formatted!J$2</f>
        <v>1.4432812499999999E-3</v>
      </c>
      <c r="I5">
        <f>formatted!K5/formatted!K$2</f>
        <v>1.4638883333333334E-3</v>
      </c>
      <c r="J5">
        <f>formatted!L5/formatted!L$2</f>
        <v>1.5590563025210083E-3</v>
      </c>
      <c r="K5">
        <f>formatted!M5/formatted!M$2</f>
        <v>0</v>
      </c>
      <c r="L5">
        <f>formatted!N5/formatted!N$2</f>
        <v>0</v>
      </c>
      <c r="M5">
        <f>formatted!O5/formatted!O$2</f>
        <v>0</v>
      </c>
      <c r="N5">
        <f>formatted!P5/formatted!P$2</f>
        <v>0</v>
      </c>
      <c r="O5">
        <f>formatted!Q5/formatted!Q$2</f>
        <v>0</v>
      </c>
      <c r="P5">
        <f>formatted!R5/formatted!R$2</f>
        <v>0</v>
      </c>
    </row>
    <row r="6" spans="1:16" x14ac:dyDescent="0.3">
      <c r="A6" t="str">
        <f>formatted!C6</f>
        <v>w/o MS2: AHexCer (O-22:6)13:1;O2/38:5;O</v>
      </c>
      <c r="B6" t="str">
        <f>formatted!D6</f>
        <v>AHexCer (O-22:6)51:6:3O</v>
      </c>
      <c r="C6" t="str">
        <f>formatted!E6</f>
        <v>AHexCer</v>
      </c>
      <c r="D6" t="str">
        <f>formatted!F6</f>
        <v>C79H131NO10</v>
      </c>
      <c r="E6">
        <f>formatted!G6/formatted!G$2</f>
        <v>2.4782542372881356E-4</v>
      </c>
      <c r="F6">
        <f>formatted!H6/formatted!H$2</f>
        <v>2.7132080000000003E-4</v>
      </c>
      <c r="G6">
        <f>formatted!I6/formatted!I$2</f>
        <v>1.92023125E-4</v>
      </c>
      <c r="H6">
        <f>formatted!J6/formatted!J$2</f>
        <v>1.5770535714285715E-4</v>
      </c>
      <c r="I6">
        <f>formatted!K6/formatted!K$2</f>
        <v>1.9181166666666668E-4</v>
      </c>
      <c r="J6">
        <f>formatted!L6/formatted!L$2</f>
        <v>5.9689075630252099E-5</v>
      </c>
      <c r="K6">
        <f>formatted!M6/formatted!M$2</f>
        <v>0</v>
      </c>
      <c r="L6">
        <f>formatted!N6/formatted!N$2</f>
        <v>0</v>
      </c>
      <c r="M6">
        <f>formatted!O6/formatted!O$2</f>
        <v>0</v>
      </c>
      <c r="N6">
        <f>formatted!P6/formatted!P$2</f>
        <v>0</v>
      </c>
      <c r="O6">
        <f>formatted!Q6/formatted!Q$2</f>
        <v>0</v>
      </c>
      <c r="P6">
        <f>formatted!R6/formatted!R$2</f>
        <v>0</v>
      </c>
    </row>
    <row r="7" spans="1:16" x14ac:dyDescent="0.3">
      <c r="A7" t="str">
        <f>formatted!C7</f>
        <v>w/o MS2: AHexCer (O-22:6)13:1;O2/32:4</v>
      </c>
      <c r="B7" t="str">
        <f>formatted!D7</f>
        <v>AHexCer (O-22:6)45:5:2O</v>
      </c>
      <c r="C7" t="str">
        <f>formatted!E7</f>
        <v>AHexCer</v>
      </c>
      <c r="D7" t="str">
        <f>formatted!F7</f>
        <v>C73H121NO9</v>
      </c>
      <c r="E7">
        <f>formatted!G7/formatted!G$2</f>
        <v>2.1851271186440677E-4</v>
      </c>
      <c r="F7">
        <f>formatted!H7/formatted!H$2</f>
        <v>2.7092639999999997E-4</v>
      </c>
      <c r="G7">
        <f>formatted!I7/formatted!I$2</f>
        <v>2.5386125E-4</v>
      </c>
      <c r="H7">
        <f>formatted!J7/formatted!J$2</f>
        <v>2.4653571428571427E-4</v>
      </c>
      <c r="I7">
        <f>formatted!K7/formatted!K$2</f>
        <v>2.4467416666666664E-4</v>
      </c>
      <c r="J7">
        <f>formatted!L7/formatted!L$2</f>
        <v>3.0136386554621849E-4</v>
      </c>
      <c r="K7">
        <f>formatted!M7/formatted!M$2</f>
        <v>0</v>
      </c>
      <c r="L7">
        <f>formatted!N7/formatted!N$2</f>
        <v>0</v>
      </c>
      <c r="M7">
        <f>formatted!O7/formatted!O$2</f>
        <v>0</v>
      </c>
      <c r="N7">
        <f>formatted!P7/formatted!P$2</f>
        <v>0</v>
      </c>
      <c r="O7">
        <f>formatted!Q7/formatted!Q$2</f>
        <v>0</v>
      </c>
      <c r="P7">
        <f>formatted!R7/formatted!R$2</f>
        <v>0</v>
      </c>
    </row>
    <row r="8" spans="1:16" x14ac:dyDescent="0.3">
      <c r="A8" t="str">
        <f>formatted!C8</f>
        <v>w/o MS2: AHexCer (O-22:6)13:1;O2/34:5</v>
      </c>
      <c r="B8" t="str">
        <f>formatted!D8</f>
        <v>AHexCer (O-22:6)47:6:2O</v>
      </c>
      <c r="C8" t="str">
        <f>formatted!E8</f>
        <v>AHexCer</v>
      </c>
      <c r="D8" t="str">
        <f>formatted!F8</f>
        <v>C75H123NO9</v>
      </c>
      <c r="E8">
        <f>formatted!G8/formatted!G$2</f>
        <v>1.015E-4</v>
      </c>
      <c r="F8">
        <f>formatted!H8/formatted!H$2</f>
        <v>1.7395839999999999E-4</v>
      </c>
      <c r="G8">
        <f>formatted!I8/formatted!I$2</f>
        <v>1.4237687499999999E-4</v>
      </c>
      <c r="H8">
        <f>formatted!J8/formatted!J$2</f>
        <v>2.1290982142857143E-4</v>
      </c>
      <c r="I8">
        <f>formatted!K8/formatted!K$2</f>
        <v>3.0128499999999999E-4</v>
      </c>
      <c r="J8">
        <f>formatted!L8/formatted!L$2</f>
        <v>3.162983193277311E-4</v>
      </c>
      <c r="K8">
        <f>formatted!M8/formatted!M$2</f>
        <v>0</v>
      </c>
      <c r="L8">
        <f>formatted!N8/formatted!N$2</f>
        <v>0</v>
      </c>
      <c r="M8">
        <f>formatted!O8/formatted!O$2</f>
        <v>0</v>
      </c>
      <c r="N8">
        <f>formatted!P8/formatted!P$2</f>
        <v>0</v>
      </c>
      <c r="O8">
        <f>formatted!Q8/formatted!Q$2</f>
        <v>0</v>
      </c>
      <c r="P8">
        <f>formatted!R8/formatted!R$2</f>
        <v>0</v>
      </c>
    </row>
    <row r="9" spans="1:16" x14ac:dyDescent="0.3">
      <c r="A9" t="str">
        <f>formatted!C9</f>
        <v>w/o MS2: AHexCer (O-22:6)15:1;O2/38:4</v>
      </c>
      <c r="B9" t="str">
        <f>formatted!D9</f>
        <v>AHexCer (O-22:6)53:5:2O</v>
      </c>
      <c r="C9" t="str">
        <f>formatted!E9</f>
        <v>AHexCer</v>
      </c>
      <c r="D9" t="str">
        <f>formatted!F9</f>
        <v>C81H137NO9</v>
      </c>
      <c r="E9">
        <f>formatted!G9/formatted!G$2</f>
        <v>1.1804745762711864E-4</v>
      </c>
      <c r="F9">
        <f>formatted!H9/formatted!H$2</f>
        <v>1.052616E-4</v>
      </c>
      <c r="G9">
        <f>formatted!I9/formatted!I$2</f>
        <v>3.4032500000000003E-5</v>
      </c>
      <c r="H9">
        <f>formatted!J9/formatted!J$2</f>
        <v>5.37875E-5</v>
      </c>
      <c r="I9">
        <f>formatted!K9/formatted!K$2</f>
        <v>8.8177500000000001E-5</v>
      </c>
      <c r="J9">
        <f>formatted!L9/formatted!L$2</f>
        <v>2.4672268907563026E-5</v>
      </c>
      <c r="K9">
        <f>formatted!M9/formatted!M$2</f>
        <v>0</v>
      </c>
      <c r="L9">
        <f>formatted!N9/formatted!N$2</f>
        <v>0</v>
      </c>
      <c r="M9">
        <f>formatted!O9/formatted!O$2</f>
        <v>0</v>
      </c>
      <c r="N9">
        <f>formatted!P9/formatted!P$2</f>
        <v>0</v>
      </c>
      <c r="O9">
        <f>formatted!Q9/formatted!Q$2</f>
        <v>0</v>
      </c>
      <c r="P9">
        <f>formatted!R9/formatted!R$2</f>
        <v>0</v>
      </c>
    </row>
    <row r="10" spans="1:16" x14ac:dyDescent="0.3">
      <c r="A10" t="str">
        <f>formatted!C10</f>
        <v>w/o MS2: AHexCer (O-22:6)12:1;O2/34:4</v>
      </c>
      <c r="B10" t="str">
        <f>formatted!D10</f>
        <v>AHexCer (O-22:6)46:5:2O</v>
      </c>
      <c r="C10" t="str">
        <f>formatted!E10</f>
        <v>AHexCer</v>
      </c>
      <c r="D10" t="str">
        <f>formatted!F10</f>
        <v>C74H123NO9</v>
      </c>
      <c r="E10">
        <f>formatted!G10/formatted!G$2</f>
        <v>8.9374491525423734E-4</v>
      </c>
      <c r="F10">
        <f>formatted!H10/formatted!H$2</f>
        <v>1.0958824E-3</v>
      </c>
      <c r="G10">
        <f>formatted!I10/formatted!I$2</f>
        <v>7.6780874999999996E-4</v>
      </c>
      <c r="H10">
        <f>formatted!J10/formatted!J$2</f>
        <v>9.7218303571428575E-4</v>
      </c>
      <c r="I10">
        <f>formatted!K10/formatted!K$2</f>
        <v>1.0515108333333334E-3</v>
      </c>
      <c r="J10">
        <f>formatted!L10/formatted!L$2</f>
        <v>9.3146974789915969E-4</v>
      </c>
      <c r="K10">
        <f>formatted!M10/formatted!M$2</f>
        <v>0</v>
      </c>
      <c r="L10">
        <f>formatted!N10/formatted!N$2</f>
        <v>0</v>
      </c>
      <c r="M10">
        <f>formatted!O10/formatted!O$2</f>
        <v>0</v>
      </c>
      <c r="N10">
        <f>formatted!P10/formatted!P$2</f>
        <v>0</v>
      </c>
      <c r="O10">
        <f>formatted!Q10/formatted!Q$2</f>
        <v>0</v>
      </c>
      <c r="P10">
        <f>formatted!R10/formatted!R$2</f>
        <v>0</v>
      </c>
    </row>
    <row r="11" spans="1:16" x14ac:dyDescent="0.3">
      <c r="A11" t="str">
        <f>formatted!C11</f>
        <v>w/o MS2: AHexCer (O-22:6)12:1;O2/36:5</v>
      </c>
      <c r="B11" t="str">
        <f>formatted!D11</f>
        <v>AHexCer (O-22:6)48:6:2O</v>
      </c>
      <c r="C11" t="str">
        <f>formatted!E11</f>
        <v>AHexCer</v>
      </c>
      <c r="D11" t="str">
        <f>formatted!F11</f>
        <v>C76H125NO9</v>
      </c>
      <c r="E11">
        <f>formatted!G11/formatted!G$2</f>
        <v>2.0004042372881357E-3</v>
      </c>
      <c r="F11">
        <f>formatted!H11/formatted!H$2</f>
        <v>1.8619144E-3</v>
      </c>
      <c r="G11">
        <f>formatted!I11/formatted!I$2</f>
        <v>1.6086956249999999E-3</v>
      </c>
      <c r="H11">
        <f>formatted!J11/formatted!J$2</f>
        <v>2.0983053571428574E-3</v>
      </c>
      <c r="I11">
        <f>formatted!K11/formatted!K$2</f>
        <v>2.340015E-3</v>
      </c>
      <c r="J11">
        <f>formatted!L11/formatted!L$2</f>
        <v>2.040452100840336E-3</v>
      </c>
      <c r="K11">
        <f>formatted!M11/formatted!M$2</f>
        <v>0</v>
      </c>
      <c r="L11">
        <f>formatted!N11/formatted!N$2</f>
        <v>1.2219827586206896E-5</v>
      </c>
      <c r="M11">
        <f>formatted!O11/formatted!O$2</f>
        <v>0</v>
      </c>
      <c r="N11">
        <f>formatted!P11/formatted!P$2</f>
        <v>0</v>
      </c>
      <c r="O11">
        <f>formatted!Q11/formatted!Q$2</f>
        <v>0</v>
      </c>
      <c r="P11">
        <f>formatted!R11/formatted!R$2</f>
        <v>0</v>
      </c>
    </row>
    <row r="12" spans="1:16" x14ac:dyDescent="0.3">
      <c r="A12" t="str">
        <f>formatted!C12</f>
        <v>w/o MS2: AHexCer (O-22:6)13:1;O2/34:5</v>
      </c>
      <c r="B12" t="str">
        <f>formatted!D12</f>
        <v>AHexCer (O-22:6)47:6:2O</v>
      </c>
      <c r="C12" t="str">
        <f>formatted!E12</f>
        <v>AHexCer</v>
      </c>
      <c r="D12" t="str">
        <f>formatted!F12</f>
        <v>C75H123NO9</v>
      </c>
      <c r="E12">
        <f>formatted!G12/formatted!G$2</f>
        <v>1.1817542372881356E-4</v>
      </c>
      <c r="F12">
        <f>formatted!H12/formatted!H$2</f>
        <v>1.2338480000000001E-4</v>
      </c>
      <c r="G12">
        <f>formatted!I12/formatted!I$2</f>
        <v>1.39254375E-4</v>
      </c>
      <c r="H12">
        <f>formatted!J12/formatted!J$2</f>
        <v>1.950669642857143E-4</v>
      </c>
      <c r="I12">
        <f>formatted!K12/formatted!K$2</f>
        <v>1.2640333333333332E-4</v>
      </c>
      <c r="J12">
        <f>formatted!L12/formatted!L$2</f>
        <v>1.9961512605042018E-4</v>
      </c>
      <c r="K12">
        <f>formatted!M12/formatted!M$2</f>
        <v>0</v>
      </c>
      <c r="L12">
        <f>formatted!N12/formatted!N$2</f>
        <v>0</v>
      </c>
      <c r="M12">
        <f>formatted!O12/formatted!O$2</f>
        <v>0</v>
      </c>
      <c r="N12">
        <f>formatted!P12/formatted!P$2</f>
        <v>0</v>
      </c>
      <c r="O12">
        <f>formatted!Q12/formatted!Q$2</f>
        <v>0</v>
      </c>
      <c r="P12">
        <f>formatted!R12/formatted!R$2</f>
        <v>0</v>
      </c>
    </row>
    <row r="13" spans="1:16" x14ac:dyDescent="0.3">
      <c r="A13" t="str">
        <f>formatted!C13</f>
        <v>w/o MS2: AHexCer (O-22:6)15:3;O2/36:6;O</v>
      </c>
      <c r="B13" t="str">
        <f>formatted!D13</f>
        <v>AHexCer (O-22:6)51:9:3O</v>
      </c>
      <c r="C13" t="str">
        <f>formatted!E13</f>
        <v>AHexCer</v>
      </c>
      <c r="D13" t="str">
        <f>formatted!F13</f>
        <v>C79H125NO10</v>
      </c>
      <c r="E13">
        <f>formatted!G13/formatted!G$2</f>
        <v>0</v>
      </c>
      <c r="F13">
        <f>formatted!H13/formatted!H$2</f>
        <v>1.8901599999999999E-5</v>
      </c>
      <c r="G13">
        <f>formatted!I13/formatted!I$2</f>
        <v>1.8374999999999999E-5</v>
      </c>
      <c r="H13">
        <f>formatted!J13/formatted!J$2</f>
        <v>2.3627678571428573E-5</v>
      </c>
      <c r="I13">
        <f>formatted!K13/formatted!K$2</f>
        <v>3.5566666666666666E-5</v>
      </c>
      <c r="J13">
        <f>formatted!L13/formatted!L$2</f>
        <v>2.0833613445378152E-5</v>
      </c>
      <c r="K13">
        <f>formatted!M13/formatted!M$2</f>
        <v>0</v>
      </c>
      <c r="L13">
        <f>formatted!N13/formatted!N$2</f>
        <v>0</v>
      </c>
      <c r="M13">
        <f>formatted!O13/formatted!O$2</f>
        <v>0</v>
      </c>
      <c r="N13">
        <f>formatted!P13/formatted!P$2</f>
        <v>0</v>
      </c>
      <c r="O13">
        <f>formatted!Q13/formatted!Q$2</f>
        <v>0</v>
      </c>
      <c r="P13">
        <f>formatted!R13/formatted!R$2</f>
        <v>0</v>
      </c>
    </row>
    <row r="14" spans="1:16" x14ac:dyDescent="0.3">
      <c r="A14" t="str">
        <f>formatted!C14</f>
        <v>w/o MS2: AHexCer (O-22:6)13:1;O2/38:5;O</v>
      </c>
      <c r="B14" t="str">
        <f>formatted!D14</f>
        <v>AHexCer (O-22:6)51:6:3O</v>
      </c>
      <c r="C14" t="str">
        <f>formatted!E14</f>
        <v>AHexCer</v>
      </c>
      <c r="D14" t="str">
        <f>formatted!F14</f>
        <v>C79H131NO10</v>
      </c>
      <c r="E14">
        <f>formatted!G14/formatted!G$2</f>
        <v>9.3205932203389825E-5</v>
      </c>
      <c r="F14">
        <f>formatted!H14/formatted!H$2</f>
        <v>9.7232799999999995E-5</v>
      </c>
      <c r="G14">
        <f>formatted!I14/formatted!I$2</f>
        <v>4.5718125E-5</v>
      </c>
      <c r="H14">
        <f>formatted!J14/formatted!J$2</f>
        <v>4.2622321428571428E-5</v>
      </c>
      <c r="I14">
        <f>formatted!K14/formatted!K$2</f>
        <v>6.3684999999999998E-5</v>
      </c>
      <c r="J14">
        <f>formatted!L14/formatted!L$2</f>
        <v>5.9024369747899158E-5</v>
      </c>
      <c r="K14">
        <f>formatted!M14/formatted!M$2</f>
        <v>0</v>
      </c>
      <c r="L14">
        <f>formatted!N14/formatted!N$2</f>
        <v>0</v>
      </c>
      <c r="M14">
        <f>formatted!O14/formatted!O$2</f>
        <v>0</v>
      </c>
      <c r="N14">
        <f>formatted!P14/formatted!P$2</f>
        <v>0</v>
      </c>
      <c r="O14">
        <f>formatted!Q14/formatted!Q$2</f>
        <v>0</v>
      </c>
      <c r="P14">
        <f>formatted!R14/formatted!R$2</f>
        <v>0</v>
      </c>
    </row>
    <row r="15" spans="1:16" x14ac:dyDescent="0.3">
      <c r="A15" t="str">
        <f>formatted!C15</f>
        <v>w/o MS2: AHexCer (O-22:6)12:1;O2/36:5</v>
      </c>
      <c r="B15" t="str">
        <f>formatted!D15</f>
        <v>AHexCer (O-22:6)48:6:2O</v>
      </c>
      <c r="C15" t="str">
        <f>formatted!E15</f>
        <v>AHexCer</v>
      </c>
      <c r="D15" t="str">
        <f>formatted!F15</f>
        <v>C76H125NO9</v>
      </c>
      <c r="E15">
        <f>formatted!G15/formatted!G$2</f>
        <v>6.0512288135593218E-4</v>
      </c>
      <c r="F15">
        <f>formatted!H15/formatted!H$2</f>
        <v>5.9350479999999996E-4</v>
      </c>
      <c r="G15">
        <f>formatted!I15/formatted!I$2</f>
        <v>5.9767437499999999E-4</v>
      </c>
      <c r="H15">
        <f>formatted!J15/formatted!J$2</f>
        <v>8.2414107142857141E-4</v>
      </c>
      <c r="I15">
        <f>formatted!K15/formatted!K$2</f>
        <v>8.9426916666666663E-4</v>
      </c>
      <c r="J15">
        <f>formatted!L15/formatted!L$2</f>
        <v>8.7883949579831936E-4</v>
      </c>
      <c r="K15">
        <f>formatted!M15/formatted!M$2</f>
        <v>0</v>
      </c>
      <c r="L15">
        <f>formatted!N15/formatted!N$2</f>
        <v>0</v>
      </c>
      <c r="M15">
        <f>formatted!O15/formatted!O$2</f>
        <v>0</v>
      </c>
      <c r="N15">
        <f>formatted!P15/formatted!P$2</f>
        <v>0</v>
      </c>
      <c r="O15">
        <f>formatted!Q15/formatted!Q$2</f>
        <v>0</v>
      </c>
      <c r="P15">
        <f>formatted!R15/formatted!R$2</f>
        <v>0</v>
      </c>
    </row>
    <row r="16" spans="1:16" x14ac:dyDescent="0.3">
      <c r="A16" t="str">
        <f>formatted!C16</f>
        <v>w/o MS2: AHexCer (O-22:6)15:3;O2/36:6</v>
      </c>
      <c r="B16" t="str">
        <f>formatted!D16</f>
        <v>AHexCer (O-22:6)51:9:2O</v>
      </c>
      <c r="C16" t="str">
        <f>formatted!E16</f>
        <v>AHexCer</v>
      </c>
      <c r="D16" t="str">
        <f>formatted!F16</f>
        <v>C79H125NO9</v>
      </c>
      <c r="E16">
        <f>formatted!G16/formatted!G$2</f>
        <v>6.4799152542372883E-4</v>
      </c>
      <c r="F16">
        <f>formatted!H16/formatted!H$2</f>
        <v>7.5798559999999996E-4</v>
      </c>
      <c r="G16">
        <f>formatted!I16/formatted!I$2</f>
        <v>5.8351812500000004E-4</v>
      </c>
      <c r="H16">
        <f>formatted!J16/formatted!J$2</f>
        <v>6.2426339285714288E-4</v>
      </c>
      <c r="I16">
        <f>formatted!K16/formatted!K$2</f>
        <v>6.5010083333333336E-4</v>
      </c>
      <c r="J16">
        <f>formatted!L16/formatted!L$2</f>
        <v>5.5771260504201684E-4</v>
      </c>
      <c r="K16">
        <f>formatted!M16/formatted!M$2</f>
        <v>0</v>
      </c>
      <c r="L16">
        <f>formatted!N16/formatted!N$2</f>
        <v>0</v>
      </c>
      <c r="M16">
        <f>formatted!O16/formatted!O$2</f>
        <v>0</v>
      </c>
      <c r="N16">
        <f>formatted!P16/formatted!P$2</f>
        <v>0</v>
      </c>
      <c r="O16">
        <f>formatted!Q16/formatted!Q$2</f>
        <v>0</v>
      </c>
      <c r="P16">
        <f>formatted!R16/formatted!R$2</f>
        <v>0</v>
      </c>
    </row>
    <row r="17" spans="1:16" x14ac:dyDescent="0.3">
      <c r="A17" t="str">
        <f>formatted!C17</f>
        <v>w/o MS2: AHexCer (O-22:6)12:2;O2/36:6</v>
      </c>
      <c r="B17" t="str">
        <f>formatted!D17</f>
        <v>AHexCer (O-22:6)48:8:2O</v>
      </c>
      <c r="C17" t="str">
        <f>formatted!E17</f>
        <v>AHexCer</v>
      </c>
      <c r="D17" t="str">
        <f>formatted!F17</f>
        <v>C76H121NO9</v>
      </c>
      <c r="E17">
        <f>formatted!G17/formatted!G$2</f>
        <v>1.5078898305084747E-4</v>
      </c>
      <c r="F17">
        <f>formatted!H17/formatted!H$2</f>
        <v>2.284904E-4</v>
      </c>
      <c r="G17">
        <f>formatted!I17/formatted!I$2</f>
        <v>2.0703375000000001E-4</v>
      </c>
      <c r="H17">
        <f>formatted!J17/formatted!J$2</f>
        <v>2.0389464285714285E-4</v>
      </c>
      <c r="I17">
        <f>formatted!K17/formatted!K$2</f>
        <v>2.3036916666666668E-4</v>
      </c>
      <c r="J17">
        <f>formatted!L17/formatted!L$2</f>
        <v>2.0757058823529413E-4</v>
      </c>
      <c r="K17">
        <f>formatted!M17/formatted!M$2</f>
        <v>0</v>
      </c>
      <c r="L17">
        <f>formatted!N17/formatted!N$2</f>
        <v>0</v>
      </c>
      <c r="M17">
        <f>formatted!O17/formatted!O$2</f>
        <v>0</v>
      </c>
      <c r="N17">
        <f>formatted!P17/formatted!P$2</f>
        <v>0</v>
      </c>
      <c r="O17">
        <f>formatted!Q17/formatted!Q$2</f>
        <v>0</v>
      </c>
      <c r="P17">
        <f>formatted!R17/formatted!R$2</f>
        <v>0</v>
      </c>
    </row>
    <row r="18" spans="1:16" x14ac:dyDescent="0.3">
      <c r="A18" t="str">
        <f>formatted!C18</f>
        <v>w/o MS2: AHexCer (O-22:6)12:2;O2/38:6;O</v>
      </c>
      <c r="B18" t="str">
        <f>formatted!D18</f>
        <v>AHexCer (O-22:6)50:8:3O</v>
      </c>
      <c r="C18" t="str">
        <f>formatted!E18</f>
        <v>AHexCer</v>
      </c>
      <c r="D18" t="str">
        <f>formatted!F18</f>
        <v>C78H125NO10</v>
      </c>
      <c r="E18">
        <f>formatted!G18/formatted!G$2</f>
        <v>1.1555423728813559E-4</v>
      </c>
      <c r="F18">
        <f>formatted!H18/formatted!H$2</f>
        <v>1.8586239999999999E-4</v>
      </c>
      <c r="G18">
        <f>formatted!I18/formatted!I$2</f>
        <v>9.8543124999999997E-5</v>
      </c>
      <c r="H18">
        <f>formatted!J18/formatted!J$2</f>
        <v>2.5802678571428569E-4</v>
      </c>
      <c r="I18">
        <f>formatted!K18/formatted!K$2</f>
        <v>1.4746083333333333E-4</v>
      </c>
      <c r="J18">
        <f>formatted!L18/formatted!L$2</f>
        <v>1.7274789915966386E-4</v>
      </c>
      <c r="K18">
        <f>formatted!M18/formatted!M$2</f>
        <v>0</v>
      </c>
      <c r="L18">
        <f>formatted!N18/formatted!N$2</f>
        <v>0</v>
      </c>
      <c r="M18">
        <f>formatted!O18/formatted!O$2</f>
        <v>0</v>
      </c>
      <c r="N18">
        <f>formatted!P18/formatted!P$2</f>
        <v>0</v>
      </c>
      <c r="O18">
        <f>formatted!Q18/formatted!Q$2</f>
        <v>0</v>
      </c>
      <c r="P18">
        <f>formatted!R18/formatted!R$2</f>
        <v>0</v>
      </c>
    </row>
    <row r="19" spans="1:16" x14ac:dyDescent="0.3">
      <c r="A19" t="str">
        <f>formatted!C19</f>
        <v>w/o MS2: AHexCer (O-22:6)13:1;O2/34:5</v>
      </c>
      <c r="B19" t="str">
        <f>formatted!D19</f>
        <v>AHexCer (O-22:6)47:6:2O</v>
      </c>
      <c r="C19" t="str">
        <f>formatted!E19</f>
        <v>AHexCer</v>
      </c>
      <c r="D19" t="str">
        <f>formatted!F19</f>
        <v>C75H123NO9</v>
      </c>
      <c r="E19">
        <f>formatted!G19/formatted!G$2</f>
        <v>1.0811694915254238E-4</v>
      </c>
      <c r="F19">
        <f>formatted!H19/formatted!H$2</f>
        <v>9.8037599999999998E-5</v>
      </c>
      <c r="G19">
        <f>formatted!I19/formatted!I$2</f>
        <v>1.0157624999999999E-4</v>
      </c>
      <c r="H19">
        <f>formatted!J19/formatted!J$2</f>
        <v>8.3915178571428571E-5</v>
      </c>
      <c r="I19">
        <f>formatted!K19/formatted!K$2</f>
        <v>1.71755E-4</v>
      </c>
      <c r="J19">
        <f>formatted!L19/formatted!L$2</f>
        <v>7.096218487394958E-5</v>
      </c>
      <c r="K19">
        <f>formatted!M19/formatted!M$2</f>
        <v>0</v>
      </c>
      <c r="L19">
        <f>formatted!N19/formatted!N$2</f>
        <v>0</v>
      </c>
      <c r="M19">
        <f>formatted!O19/formatted!O$2</f>
        <v>0</v>
      </c>
      <c r="N19">
        <f>formatted!P19/formatted!P$2</f>
        <v>0</v>
      </c>
      <c r="O19">
        <f>formatted!Q19/formatted!Q$2</f>
        <v>0</v>
      </c>
      <c r="P19">
        <f>formatted!R19/formatted!R$2</f>
        <v>0</v>
      </c>
    </row>
    <row r="20" spans="1:16" x14ac:dyDescent="0.3">
      <c r="A20" t="str">
        <f>formatted!C20</f>
        <v>w/o MS2: AHexCer (O-22:6)12:1;O2/38:5;O</v>
      </c>
      <c r="B20" t="str">
        <f>formatted!D20</f>
        <v>AHexCer (O-22:6)50:6:3O</v>
      </c>
      <c r="C20" t="str">
        <f>formatted!E20</f>
        <v>AHexCer</v>
      </c>
      <c r="D20" t="str">
        <f>formatted!F20</f>
        <v>C78H129NO10</v>
      </c>
      <c r="E20">
        <f>formatted!G20/formatted!G$2</f>
        <v>2.7499661016949155E-4</v>
      </c>
      <c r="F20">
        <f>formatted!H20/formatted!H$2</f>
        <v>3.2217679999999997E-4</v>
      </c>
      <c r="G20">
        <f>formatted!I20/formatted!I$2</f>
        <v>2.93030625E-4</v>
      </c>
      <c r="H20">
        <f>formatted!J20/formatted!J$2</f>
        <v>2.4745446428571429E-4</v>
      </c>
      <c r="I20">
        <f>formatted!K20/formatted!K$2</f>
        <v>2.7199416666666664E-4</v>
      </c>
      <c r="J20">
        <f>formatted!L20/formatted!L$2</f>
        <v>2.778453781512605E-4</v>
      </c>
      <c r="K20">
        <f>formatted!M20/formatted!M$2</f>
        <v>0</v>
      </c>
      <c r="L20">
        <f>formatted!N20/formatted!N$2</f>
        <v>0</v>
      </c>
      <c r="M20">
        <f>formatted!O20/formatted!O$2</f>
        <v>0</v>
      </c>
      <c r="N20">
        <f>formatted!P20/formatted!P$2</f>
        <v>0</v>
      </c>
      <c r="O20">
        <f>formatted!Q20/formatted!Q$2</f>
        <v>0</v>
      </c>
      <c r="P20">
        <f>formatted!R20/formatted!R$2</f>
        <v>0</v>
      </c>
    </row>
    <row r="21" spans="1:16" x14ac:dyDescent="0.3">
      <c r="A21" t="str">
        <f>formatted!C21</f>
        <v>w/o MS2: AHexCer (O-22:6)16:3;O2/36:6</v>
      </c>
      <c r="B21" t="str">
        <f>formatted!D21</f>
        <v>AHexCer (O-22:6)52:9:2O</v>
      </c>
      <c r="C21" t="str">
        <f>formatted!E21</f>
        <v>AHexCer</v>
      </c>
      <c r="D21" t="str">
        <f>formatted!F21</f>
        <v>C80H127NO9</v>
      </c>
      <c r="E21">
        <f>formatted!G21/formatted!G$2</f>
        <v>6.3923305084745766E-4</v>
      </c>
      <c r="F21">
        <f>formatted!H21/formatted!H$2</f>
        <v>7.2982799999999997E-4</v>
      </c>
      <c r="G21">
        <f>formatted!I21/formatted!I$2</f>
        <v>4.9212500000000005E-4</v>
      </c>
      <c r="H21">
        <f>formatted!J21/formatted!J$2</f>
        <v>5.6941071428571425E-4</v>
      </c>
      <c r="I21">
        <f>formatted!K21/formatted!K$2</f>
        <v>7.4499833333333335E-4</v>
      </c>
      <c r="J21">
        <f>formatted!L21/formatted!L$2</f>
        <v>6.3193193277310926E-4</v>
      </c>
      <c r="K21">
        <f>formatted!M21/formatted!M$2</f>
        <v>0</v>
      </c>
      <c r="L21">
        <f>formatted!N21/formatted!N$2</f>
        <v>0</v>
      </c>
      <c r="M21">
        <f>formatted!O21/formatted!O$2</f>
        <v>0</v>
      </c>
      <c r="N21">
        <f>formatted!P21/formatted!P$2</f>
        <v>0</v>
      </c>
      <c r="O21">
        <f>formatted!Q21/formatted!Q$2</f>
        <v>0</v>
      </c>
      <c r="P21">
        <f>formatted!R21/formatted!R$2</f>
        <v>0</v>
      </c>
    </row>
    <row r="22" spans="1:16" x14ac:dyDescent="0.3">
      <c r="A22" t="str">
        <f>formatted!C22</f>
        <v>w/o MS2: AHexCer (O-22:6)15:3;O2/38:6</v>
      </c>
      <c r="B22" t="str">
        <f>formatted!D22</f>
        <v>AHexCer (O-22:6)53:9:2O</v>
      </c>
      <c r="C22" t="str">
        <f>formatted!E22</f>
        <v>AHexCer</v>
      </c>
      <c r="D22" t="str">
        <f>formatted!F22</f>
        <v>C81H129NO9</v>
      </c>
      <c r="E22">
        <f>formatted!G22/formatted!G$2</f>
        <v>6.588542372881356E-4</v>
      </c>
      <c r="F22">
        <f>formatted!H22/formatted!H$2</f>
        <v>7.8131360000000005E-4</v>
      </c>
      <c r="G22">
        <f>formatted!I22/formatted!I$2</f>
        <v>4.4916312500000002E-4</v>
      </c>
      <c r="H22">
        <f>formatted!J22/formatted!J$2</f>
        <v>4.4344910714285714E-4</v>
      </c>
      <c r="I22">
        <f>formatted!K22/formatted!K$2</f>
        <v>4.3598666666666666E-4</v>
      </c>
      <c r="J22">
        <f>formatted!L22/formatted!L$2</f>
        <v>5.2110420168067226E-4</v>
      </c>
      <c r="K22">
        <f>formatted!M22/formatted!M$2</f>
        <v>0</v>
      </c>
      <c r="L22">
        <f>formatted!N22/formatted!N$2</f>
        <v>0</v>
      </c>
      <c r="M22">
        <f>formatted!O22/formatted!O$2</f>
        <v>0</v>
      </c>
      <c r="N22">
        <f>formatted!P22/formatted!P$2</f>
        <v>0</v>
      </c>
      <c r="O22">
        <f>formatted!Q22/formatted!Q$2</f>
        <v>0</v>
      </c>
      <c r="P22">
        <f>formatted!R22/formatted!R$2</f>
        <v>0</v>
      </c>
    </row>
    <row r="23" spans="1:16" x14ac:dyDescent="0.3">
      <c r="A23" t="str">
        <f>formatted!C23</f>
        <v>w/o MS2: AHexCer (O-22:6)16:3;O2/34:6</v>
      </c>
      <c r="B23" t="str">
        <f>formatted!D23</f>
        <v>AHexCer (O-22:6)50:9:2O</v>
      </c>
      <c r="C23" t="str">
        <f>formatted!E23</f>
        <v>AHexCer</v>
      </c>
      <c r="D23" t="str">
        <f>formatted!F23</f>
        <v>C78H123NO9</v>
      </c>
      <c r="E23">
        <f>formatted!G23/formatted!G$2</f>
        <v>3.1178474576271185E-4</v>
      </c>
      <c r="F23">
        <f>formatted!H23/formatted!H$2</f>
        <v>4.3582320000000002E-4</v>
      </c>
      <c r="G23">
        <f>formatted!I23/formatted!I$2</f>
        <v>3.1040062500000001E-4</v>
      </c>
      <c r="H23">
        <f>formatted!J23/formatted!J$2</f>
        <v>4.1387321428571427E-4</v>
      </c>
      <c r="I23">
        <f>formatted!K23/formatted!K$2</f>
        <v>2.8964416666666667E-4</v>
      </c>
      <c r="J23">
        <f>formatted!L23/formatted!L$2</f>
        <v>4.2428739495798317E-4</v>
      </c>
      <c r="K23">
        <f>formatted!M23/formatted!M$2</f>
        <v>0</v>
      </c>
      <c r="L23">
        <f>formatted!N23/formatted!N$2</f>
        <v>0</v>
      </c>
      <c r="M23">
        <f>formatted!O23/formatted!O$2</f>
        <v>0</v>
      </c>
      <c r="N23">
        <f>formatted!P23/formatted!P$2</f>
        <v>0</v>
      </c>
      <c r="O23">
        <f>formatted!Q23/formatted!Q$2</f>
        <v>0</v>
      </c>
      <c r="P23">
        <f>formatted!R23/formatted!R$2</f>
        <v>0</v>
      </c>
    </row>
    <row r="24" spans="1:16" x14ac:dyDescent="0.3">
      <c r="A24" t="str">
        <f>formatted!C24</f>
        <v>w/o MS2: AHexCer (O-22:6)13:2;O2/38:6;O</v>
      </c>
      <c r="B24" t="str">
        <f>formatted!D24</f>
        <v>AHexCer (O-22:6)51:8:3O</v>
      </c>
      <c r="C24" t="str">
        <f>formatted!E24</f>
        <v>AHexCer</v>
      </c>
      <c r="D24" t="str">
        <f>formatted!F24</f>
        <v>C79H127NO10</v>
      </c>
      <c r="E24">
        <f>formatted!G24/formatted!G$2</f>
        <v>9.6813559322033902E-5</v>
      </c>
      <c r="F24">
        <f>formatted!H24/formatted!H$2</f>
        <v>2.3591199999999999E-4</v>
      </c>
      <c r="G24">
        <f>formatted!I24/formatted!I$2</f>
        <v>1.39874375E-4</v>
      </c>
      <c r="H24">
        <f>formatted!J24/formatted!J$2</f>
        <v>2.2652142857142857E-4</v>
      </c>
      <c r="I24">
        <f>formatted!K24/formatted!K$2</f>
        <v>2.3215249999999999E-4</v>
      </c>
      <c r="J24">
        <f>formatted!L24/formatted!L$2</f>
        <v>2.6369327731092434E-4</v>
      </c>
      <c r="K24">
        <f>formatted!M24/formatted!M$2</f>
        <v>0</v>
      </c>
      <c r="L24">
        <f>formatted!N24/formatted!N$2</f>
        <v>0</v>
      </c>
      <c r="M24">
        <f>formatted!O24/formatted!O$2</f>
        <v>0</v>
      </c>
      <c r="N24">
        <f>formatted!P24/formatted!P$2</f>
        <v>0</v>
      </c>
      <c r="O24">
        <f>formatted!Q24/formatted!Q$2</f>
        <v>0</v>
      </c>
      <c r="P24">
        <f>formatted!R24/formatted!R$2</f>
        <v>0</v>
      </c>
    </row>
    <row r="25" spans="1:16" x14ac:dyDescent="0.3">
      <c r="A25" t="str">
        <f>formatted!C25</f>
        <v>w/o MS2: AHexCer (O-22:6)15:2;O2/38:6;O</v>
      </c>
      <c r="B25" t="str">
        <f>formatted!D25</f>
        <v>AHexCer (O-22:6)53:8:3O</v>
      </c>
      <c r="C25" t="str">
        <f>formatted!E25</f>
        <v>AHexCer</v>
      </c>
      <c r="D25" t="str">
        <f>formatted!F25</f>
        <v>C81H131NO10</v>
      </c>
      <c r="E25">
        <f>formatted!G25/formatted!G$2</f>
        <v>8.4481525423728819E-4</v>
      </c>
      <c r="F25">
        <f>formatted!H25/formatted!H$2</f>
        <v>7.3839999999999995E-4</v>
      </c>
      <c r="G25">
        <f>formatted!I25/formatted!I$2</f>
        <v>6.0756062500000004E-4</v>
      </c>
      <c r="H25">
        <f>formatted!J25/formatted!J$2</f>
        <v>5.7667678571428577E-4</v>
      </c>
      <c r="I25">
        <f>formatted!K25/formatted!K$2</f>
        <v>7.1451999999999996E-4</v>
      </c>
      <c r="J25">
        <f>formatted!L25/formatted!L$2</f>
        <v>6.0261512605042013E-4</v>
      </c>
      <c r="K25">
        <f>formatted!M25/formatted!M$2</f>
        <v>0</v>
      </c>
      <c r="L25">
        <f>formatted!N25/formatted!N$2</f>
        <v>0</v>
      </c>
      <c r="M25">
        <f>formatted!O25/formatted!O$2</f>
        <v>0</v>
      </c>
      <c r="N25">
        <f>formatted!P25/formatted!P$2</f>
        <v>0</v>
      </c>
      <c r="O25">
        <f>formatted!Q25/formatted!Q$2</f>
        <v>0</v>
      </c>
      <c r="P25">
        <f>formatted!R25/formatted!R$2</f>
        <v>0</v>
      </c>
    </row>
    <row r="26" spans="1:16" x14ac:dyDescent="0.3">
      <c r="A26" t="str">
        <f>formatted!C26</f>
        <v>w/o MS2: AHexCer (O-22:6)12:1;O2/34:4;O</v>
      </c>
      <c r="B26" t="str">
        <f>formatted!D26</f>
        <v>AHexCer (O-22:6)46:5:3O</v>
      </c>
      <c r="C26" t="str">
        <f>formatted!E26</f>
        <v>AHexCer</v>
      </c>
      <c r="D26" t="str">
        <f>formatted!F26</f>
        <v>C74H123NO10</v>
      </c>
      <c r="E26">
        <f>formatted!G26/formatted!G$2</f>
        <v>1.0098533898305084E-3</v>
      </c>
      <c r="F26">
        <f>formatted!H26/formatted!H$2</f>
        <v>1.3997320000000001E-3</v>
      </c>
      <c r="G26">
        <f>formatted!I26/formatted!I$2</f>
        <v>7.8537812500000003E-4</v>
      </c>
      <c r="H26">
        <f>formatted!J26/formatted!J$2</f>
        <v>0</v>
      </c>
      <c r="I26">
        <f>formatted!K26/formatted!K$2</f>
        <v>2.4649166666666668E-5</v>
      </c>
      <c r="J26">
        <f>formatted!L26/formatted!L$2</f>
        <v>3.6673949579831934E-5</v>
      </c>
      <c r="K26">
        <f>formatted!M26/formatted!M$2</f>
        <v>1.1193333333333333E-3</v>
      </c>
      <c r="L26">
        <f>formatted!N26/formatted!N$2</f>
        <v>1.2140698275862069E-3</v>
      </c>
      <c r="M26">
        <f>formatted!O26/formatted!O$2</f>
        <v>2.3319582524271845E-3</v>
      </c>
      <c r="N26">
        <f>formatted!P26/formatted!P$2</f>
        <v>0</v>
      </c>
      <c r="O26">
        <f>formatted!Q26/formatted!Q$2</f>
        <v>0</v>
      </c>
      <c r="P26">
        <f>formatted!R26/formatted!R$2</f>
        <v>0</v>
      </c>
    </row>
    <row r="27" spans="1:16" x14ac:dyDescent="0.3">
      <c r="A27" t="str">
        <f>formatted!C27</f>
        <v>w/o MS2: AHexCer (O-22:6)12:2;O2/36:6</v>
      </c>
      <c r="B27" t="str">
        <f>formatted!D27</f>
        <v>AHexCer (O-22:6)48:8:2O</v>
      </c>
      <c r="C27" t="str">
        <f>formatted!E27</f>
        <v>AHexCer</v>
      </c>
      <c r="D27" t="str">
        <f>formatted!F27</f>
        <v>C76H121NO9</v>
      </c>
      <c r="E27">
        <f>formatted!G27/formatted!G$2</f>
        <v>4.6359237288135592E-4</v>
      </c>
      <c r="F27">
        <f>formatted!H27/formatted!H$2</f>
        <v>6.1545679999999996E-4</v>
      </c>
      <c r="G27">
        <f>formatted!I27/formatted!I$2</f>
        <v>5.59663125E-4</v>
      </c>
      <c r="H27">
        <f>formatted!J27/formatted!J$2</f>
        <v>7.2298749999999998E-4</v>
      </c>
      <c r="I27">
        <f>formatted!K27/formatted!K$2</f>
        <v>6.7235166666666671E-4</v>
      </c>
      <c r="J27">
        <f>formatted!L27/formatted!L$2</f>
        <v>7.566319327731092E-4</v>
      </c>
      <c r="K27">
        <f>formatted!M27/formatted!M$2</f>
        <v>0</v>
      </c>
      <c r="L27">
        <f>formatted!N27/formatted!N$2</f>
        <v>0</v>
      </c>
      <c r="M27">
        <f>formatted!O27/formatted!O$2</f>
        <v>0</v>
      </c>
      <c r="N27">
        <f>formatted!P27/formatted!P$2</f>
        <v>0</v>
      </c>
      <c r="O27">
        <f>formatted!Q27/formatted!Q$2</f>
        <v>0</v>
      </c>
      <c r="P27">
        <f>formatted!R27/formatted!R$2</f>
        <v>0</v>
      </c>
    </row>
    <row r="28" spans="1:16" x14ac:dyDescent="0.3">
      <c r="A28" t="str">
        <f>formatted!C28</f>
        <v>w/o MS2: AHexCer (O-22:6)15:3;O2/36:6</v>
      </c>
      <c r="B28" t="str">
        <f>formatted!D28</f>
        <v>AHexCer (O-22:6)51:9:2O</v>
      </c>
      <c r="C28" t="str">
        <f>formatted!E28</f>
        <v>AHexCer</v>
      </c>
      <c r="D28" t="str">
        <f>formatted!F28</f>
        <v>C79H125NO9</v>
      </c>
      <c r="E28">
        <f>formatted!G28/formatted!G$2</f>
        <v>5.7309067796610172E-4</v>
      </c>
      <c r="F28">
        <f>formatted!H28/formatted!H$2</f>
        <v>7.711784E-4</v>
      </c>
      <c r="G28">
        <f>formatted!I28/formatted!I$2</f>
        <v>4.9416187499999999E-4</v>
      </c>
      <c r="H28">
        <f>formatted!J28/formatted!J$2</f>
        <v>5.0258928571428568E-4</v>
      </c>
      <c r="I28">
        <f>formatted!K28/formatted!K$2</f>
        <v>6.8317333333333329E-4</v>
      </c>
      <c r="J28">
        <f>formatted!L28/formatted!L$2</f>
        <v>6.4047731092436977E-4</v>
      </c>
      <c r="K28">
        <f>formatted!M28/formatted!M$2</f>
        <v>0</v>
      </c>
      <c r="L28">
        <f>formatted!N28/formatted!N$2</f>
        <v>0</v>
      </c>
      <c r="M28">
        <f>formatted!O28/formatted!O$2</f>
        <v>0</v>
      </c>
      <c r="N28">
        <f>formatted!P28/formatted!P$2</f>
        <v>0</v>
      </c>
      <c r="O28">
        <f>formatted!Q28/formatted!Q$2</f>
        <v>0</v>
      </c>
      <c r="P28">
        <f>formatted!R28/formatted!R$2</f>
        <v>0</v>
      </c>
    </row>
    <row r="29" spans="1:16" x14ac:dyDescent="0.3">
      <c r="A29" t="str">
        <f>formatted!C29</f>
        <v>w/o MS2: AHexCer (O-22:6)12:2;O2/36:6</v>
      </c>
      <c r="B29" t="str">
        <f>formatted!D29</f>
        <v>AHexCer (O-22:6)48:8:2O</v>
      </c>
      <c r="C29" t="str">
        <f>formatted!E29</f>
        <v>AHexCer</v>
      </c>
      <c r="D29" t="str">
        <f>formatted!F29</f>
        <v>C76H121NO9</v>
      </c>
      <c r="E29">
        <f>formatted!G29/formatted!G$2</f>
        <v>2.6326016949152544E-4</v>
      </c>
      <c r="F29">
        <f>formatted!H29/formatted!H$2</f>
        <v>2.3126399999999999E-4</v>
      </c>
      <c r="G29">
        <f>formatted!I29/formatted!I$2</f>
        <v>2.38361875E-4</v>
      </c>
      <c r="H29">
        <f>formatted!J29/formatted!J$2</f>
        <v>3.6301964285714286E-4</v>
      </c>
      <c r="I29">
        <f>formatted!K29/formatted!K$2</f>
        <v>4.2753333333333334E-4</v>
      </c>
      <c r="J29">
        <f>formatted!L29/formatted!L$2</f>
        <v>3.1628235294117648E-4</v>
      </c>
      <c r="K29">
        <f>formatted!M29/formatted!M$2</f>
        <v>0</v>
      </c>
      <c r="L29">
        <f>formatted!N29/formatted!N$2</f>
        <v>0</v>
      </c>
      <c r="M29">
        <f>formatted!O29/formatted!O$2</f>
        <v>0</v>
      </c>
      <c r="N29">
        <f>formatted!P29/formatted!P$2</f>
        <v>0</v>
      </c>
      <c r="O29">
        <f>formatted!Q29/formatted!Q$2</f>
        <v>0</v>
      </c>
      <c r="P29">
        <f>formatted!R29/formatted!R$2</f>
        <v>0</v>
      </c>
    </row>
    <row r="30" spans="1:16" x14ac:dyDescent="0.3">
      <c r="A30" t="str">
        <f>formatted!C30</f>
        <v>w/o MS2: AHexCer (O-22:6)15:3;O2/36:6</v>
      </c>
      <c r="B30" t="str">
        <f>formatted!D30</f>
        <v>AHexCer (O-22:6)51:9:2O</v>
      </c>
      <c r="C30" t="str">
        <f>formatted!E30</f>
        <v>AHexCer</v>
      </c>
      <c r="D30" t="str">
        <f>formatted!F30</f>
        <v>C79H125NO9</v>
      </c>
      <c r="E30">
        <f>formatted!G30/formatted!G$2</f>
        <v>9.1043220338983056E-4</v>
      </c>
      <c r="F30">
        <f>formatted!H30/formatted!H$2</f>
        <v>7.4373919999999995E-4</v>
      </c>
      <c r="G30">
        <f>formatted!I30/formatted!I$2</f>
        <v>7.7347250000000005E-4</v>
      </c>
      <c r="H30">
        <f>formatted!J30/formatted!J$2</f>
        <v>9.7323214285714287E-4</v>
      </c>
      <c r="I30">
        <f>formatted!K30/formatted!K$2</f>
        <v>1.0569091666666668E-3</v>
      </c>
      <c r="J30">
        <f>formatted!L30/formatted!L$2</f>
        <v>1.0792882352941176E-3</v>
      </c>
      <c r="K30">
        <f>formatted!M30/formatted!M$2</f>
        <v>0</v>
      </c>
      <c r="L30">
        <f>formatted!N30/formatted!N$2</f>
        <v>0</v>
      </c>
      <c r="M30">
        <f>formatted!O30/formatted!O$2</f>
        <v>0</v>
      </c>
      <c r="N30">
        <f>formatted!P30/formatted!P$2</f>
        <v>0</v>
      </c>
      <c r="O30">
        <f>formatted!Q30/formatted!Q$2</f>
        <v>0</v>
      </c>
      <c r="P30">
        <f>formatted!R30/formatted!R$2</f>
        <v>0</v>
      </c>
    </row>
    <row r="31" spans="1:16" x14ac:dyDescent="0.3">
      <c r="A31" t="str">
        <f>formatted!C31</f>
        <v>w/o MS2: AHexCer (O-22:6)16:2;O2/38:6;O</v>
      </c>
      <c r="B31" t="str">
        <f>formatted!D31</f>
        <v>AHexCer (O-22:6)54:8:3O</v>
      </c>
      <c r="C31" t="str">
        <f>formatted!E31</f>
        <v>AHexCer</v>
      </c>
      <c r="D31" t="str">
        <f>formatted!F31</f>
        <v>C82H133NO10</v>
      </c>
      <c r="E31">
        <f>formatted!G31/formatted!G$2</f>
        <v>3.898228813559322E-4</v>
      </c>
      <c r="F31">
        <f>formatted!H31/formatted!H$2</f>
        <v>4.3518320000000002E-4</v>
      </c>
      <c r="G31">
        <f>formatted!I31/formatted!I$2</f>
        <v>2.630275E-4</v>
      </c>
      <c r="H31">
        <f>formatted!J31/formatted!J$2</f>
        <v>3.2152410714285715E-4</v>
      </c>
      <c r="I31">
        <f>formatted!K31/formatted!K$2</f>
        <v>2.8033416666666666E-4</v>
      </c>
      <c r="J31">
        <f>formatted!L31/formatted!L$2</f>
        <v>2.2351932773109244E-4</v>
      </c>
      <c r="K31">
        <f>formatted!M31/formatted!M$2</f>
        <v>0</v>
      </c>
      <c r="L31">
        <f>formatted!N31/formatted!N$2</f>
        <v>0</v>
      </c>
      <c r="M31">
        <f>formatted!O31/formatted!O$2</f>
        <v>0</v>
      </c>
      <c r="N31">
        <f>formatted!P31/formatted!P$2</f>
        <v>0</v>
      </c>
      <c r="O31">
        <f>formatted!Q31/formatted!Q$2</f>
        <v>0</v>
      </c>
      <c r="P31">
        <f>formatted!R31/formatted!R$2</f>
        <v>0</v>
      </c>
    </row>
    <row r="32" spans="1:16" x14ac:dyDescent="0.3">
      <c r="A32" t="str">
        <f>formatted!C32</f>
        <v>w/o MS2: AHexCer (O-22:6)13:1;O2/36:6</v>
      </c>
      <c r="B32" t="str">
        <f>formatted!D32</f>
        <v>AHexCer (O-22:6)49:7:2O</v>
      </c>
      <c r="C32" t="str">
        <f>formatted!E32</f>
        <v>AHexCer</v>
      </c>
      <c r="D32" t="str">
        <f>formatted!F32</f>
        <v>C77H125NO9</v>
      </c>
      <c r="E32">
        <f>formatted!G32/formatted!G$2</f>
        <v>1.4990254237288135E-3</v>
      </c>
      <c r="F32">
        <f>formatted!H32/formatted!H$2</f>
        <v>2.0327983999999999E-3</v>
      </c>
      <c r="G32">
        <f>formatted!I32/formatted!I$2</f>
        <v>1.5248725E-3</v>
      </c>
      <c r="H32">
        <f>formatted!J32/formatted!J$2</f>
        <v>1.9305696428571428E-3</v>
      </c>
      <c r="I32">
        <f>formatted!K32/formatted!K$2</f>
        <v>2.1610216666666667E-3</v>
      </c>
      <c r="J32">
        <f>formatted!L32/formatted!L$2</f>
        <v>2.148646218487395E-3</v>
      </c>
      <c r="K32">
        <f>formatted!M32/formatted!M$2</f>
        <v>0</v>
      </c>
      <c r="L32">
        <f>formatted!N32/formatted!N$2</f>
        <v>0</v>
      </c>
      <c r="M32">
        <f>formatted!O32/formatted!O$2</f>
        <v>0</v>
      </c>
      <c r="N32">
        <f>formatted!P32/formatted!P$2</f>
        <v>0</v>
      </c>
      <c r="O32">
        <f>formatted!Q32/formatted!Q$2</f>
        <v>0</v>
      </c>
      <c r="P32">
        <f>formatted!R32/formatted!R$2</f>
        <v>0</v>
      </c>
    </row>
    <row r="33" spans="1:16" x14ac:dyDescent="0.3">
      <c r="A33" t="str">
        <f>formatted!C33</f>
        <v>w/o MS2: AHexCer (O-22:6)12:1;O2/36:6</v>
      </c>
      <c r="B33" t="str">
        <f>formatted!D33</f>
        <v>AHexCer (O-22:6)48:7:2O</v>
      </c>
      <c r="C33" t="str">
        <f>formatted!E33</f>
        <v>AHexCer</v>
      </c>
      <c r="D33" t="str">
        <f>formatted!F33</f>
        <v>C76H123NO9</v>
      </c>
      <c r="E33">
        <f>formatted!G33/formatted!G$2</f>
        <v>8.6505084745762707E-5</v>
      </c>
      <c r="F33">
        <f>formatted!H33/formatted!H$2</f>
        <v>1.7124640000000001E-4</v>
      </c>
      <c r="G33">
        <f>formatted!I33/formatted!I$2</f>
        <v>1.36351875E-4</v>
      </c>
      <c r="H33">
        <f>formatted!J33/formatted!J$2</f>
        <v>1.6258035714285715E-4</v>
      </c>
      <c r="I33">
        <f>formatted!K33/formatted!K$2</f>
        <v>1.6851083333333333E-4</v>
      </c>
      <c r="J33">
        <f>formatted!L33/formatted!L$2</f>
        <v>1.9883781512605042E-4</v>
      </c>
      <c r="K33">
        <f>formatted!M33/formatted!M$2</f>
        <v>0</v>
      </c>
      <c r="L33">
        <f>formatted!N33/formatted!N$2</f>
        <v>0</v>
      </c>
      <c r="M33">
        <f>formatted!O33/formatted!O$2</f>
        <v>0</v>
      </c>
      <c r="N33">
        <f>formatted!P33/formatted!P$2</f>
        <v>0</v>
      </c>
      <c r="O33">
        <f>formatted!Q33/formatted!Q$2</f>
        <v>0</v>
      </c>
      <c r="P33">
        <f>formatted!R33/formatted!R$2</f>
        <v>0</v>
      </c>
    </row>
    <row r="34" spans="1:16" x14ac:dyDescent="0.3">
      <c r="A34" t="str">
        <f>formatted!C34</f>
        <v>w/o MS2: AHexCer (O-22:6)12:1;O2/38:3;O</v>
      </c>
      <c r="B34" t="str">
        <f>formatted!D34</f>
        <v>AHexCer (O-22:6)50:4:3O</v>
      </c>
      <c r="C34" t="str">
        <f>formatted!E34</f>
        <v>AHexCer</v>
      </c>
      <c r="D34" t="str">
        <f>formatted!F34</f>
        <v>C78H133NO10</v>
      </c>
      <c r="E34">
        <f>formatted!G34/formatted!G$2</f>
        <v>2.1580423728813559E-4</v>
      </c>
      <c r="F34">
        <f>formatted!H34/formatted!H$2</f>
        <v>2.7612479999999999E-4</v>
      </c>
      <c r="G34">
        <f>formatted!I34/formatted!I$2</f>
        <v>1.73520625E-4</v>
      </c>
      <c r="H34">
        <f>formatted!J34/formatted!J$2</f>
        <v>1.6482232142857144E-4</v>
      </c>
      <c r="I34">
        <f>formatted!K34/formatted!K$2</f>
        <v>2.0635416666666667E-4</v>
      </c>
      <c r="J34">
        <f>formatted!L34/formatted!L$2</f>
        <v>2.7845378151260502E-4</v>
      </c>
      <c r="K34">
        <f>formatted!M34/formatted!M$2</f>
        <v>0</v>
      </c>
      <c r="L34">
        <f>formatted!N34/formatted!N$2</f>
        <v>0</v>
      </c>
      <c r="M34">
        <f>formatted!O34/formatted!O$2</f>
        <v>0</v>
      </c>
      <c r="N34">
        <f>formatted!P34/formatted!P$2</f>
        <v>0</v>
      </c>
      <c r="O34">
        <f>formatted!Q34/formatted!Q$2</f>
        <v>0</v>
      </c>
      <c r="P34">
        <f>formatted!R34/formatted!R$2</f>
        <v>0</v>
      </c>
    </row>
    <row r="35" spans="1:16" x14ac:dyDescent="0.3">
      <c r="A35" t="str">
        <f>formatted!C35</f>
        <v>w/o MS2: AHexCer (O-22:6)16:3;O2/36:6</v>
      </c>
      <c r="B35" t="str">
        <f>formatted!D35</f>
        <v>AHexCer (O-22:6)52:9:2O</v>
      </c>
      <c r="C35" t="str">
        <f>formatted!E35</f>
        <v>AHexCer</v>
      </c>
      <c r="D35" t="str">
        <f>formatted!F35</f>
        <v>C80H127NO9</v>
      </c>
      <c r="E35">
        <f>formatted!G35/formatted!G$2</f>
        <v>7.7545084745762709E-4</v>
      </c>
      <c r="F35">
        <f>formatted!H35/formatted!H$2</f>
        <v>4.216992E-4</v>
      </c>
      <c r="G35">
        <f>formatted!I35/formatted!I$2</f>
        <v>4.4082875000000003E-4</v>
      </c>
      <c r="H35">
        <f>formatted!J35/formatted!J$2</f>
        <v>7.4584017857142859E-4</v>
      </c>
      <c r="I35">
        <f>formatted!K35/formatted!K$2</f>
        <v>5.9545333333333329E-4</v>
      </c>
      <c r="J35">
        <f>formatted!L35/formatted!L$2</f>
        <v>6.2946134453781516E-4</v>
      </c>
      <c r="K35">
        <f>formatted!M35/formatted!M$2</f>
        <v>0</v>
      </c>
      <c r="L35">
        <f>formatted!N35/formatted!N$2</f>
        <v>0</v>
      </c>
      <c r="M35">
        <f>formatted!O35/formatted!O$2</f>
        <v>0</v>
      </c>
      <c r="N35">
        <f>formatted!P35/formatted!P$2</f>
        <v>0</v>
      </c>
      <c r="O35">
        <f>formatted!Q35/formatted!Q$2</f>
        <v>0</v>
      </c>
      <c r="P35">
        <f>formatted!R35/formatted!R$2</f>
        <v>0</v>
      </c>
    </row>
    <row r="36" spans="1:16" x14ac:dyDescent="0.3">
      <c r="A36" t="str">
        <f>formatted!C36</f>
        <v>w/o MS2: AHexCer (O-22:6)13:1;O2/36:3;O</v>
      </c>
      <c r="B36" t="str">
        <f>formatted!D36</f>
        <v>AHexCer (O-22:6)49:4:3O</v>
      </c>
      <c r="C36" t="str">
        <f>formatted!E36</f>
        <v>AHexCer</v>
      </c>
      <c r="D36" t="str">
        <f>formatted!F36</f>
        <v>C77H131NO10</v>
      </c>
      <c r="E36">
        <f>formatted!G36/formatted!G$2</f>
        <v>1.1064406779661017E-5</v>
      </c>
      <c r="F36">
        <f>formatted!H36/formatted!H$2</f>
        <v>9.5392799999999999E-5</v>
      </c>
      <c r="G36">
        <f>formatted!I36/formatted!I$2</f>
        <v>7.0025625000000004E-5</v>
      </c>
      <c r="H36">
        <f>formatted!J36/formatted!J$2</f>
        <v>1.1885089285714286E-4</v>
      </c>
      <c r="I36">
        <f>formatted!K36/formatted!K$2</f>
        <v>1.2058666666666667E-4</v>
      </c>
      <c r="J36">
        <f>formatted!L36/formatted!L$2</f>
        <v>7.1887394957983187E-5</v>
      </c>
      <c r="K36">
        <f>formatted!M36/formatted!M$2</f>
        <v>0</v>
      </c>
      <c r="L36">
        <f>formatted!N36/formatted!N$2</f>
        <v>0</v>
      </c>
      <c r="M36">
        <f>formatted!O36/formatted!O$2</f>
        <v>0</v>
      </c>
      <c r="N36">
        <f>formatted!P36/formatted!P$2</f>
        <v>0</v>
      </c>
      <c r="O36">
        <f>formatted!Q36/formatted!Q$2</f>
        <v>0</v>
      </c>
      <c r="P36">
        <f>formatted!R36/formatted!R$2</f>
        <v>0</v>
      </c>
    </row>
    <row r="37" spans="1:16" x14ac:dyDescent="0.3">
      <c r="A37" t="str">
        <f>formatted!C37</f>
        <v>w/o MS2: AHexCer (O-22:6)13:1;O2/38:3</v>
      </c>
      <c r="B37" t="str">
        <f>formatted!D37</f>
        <v>AHexCer (O-22:6)51:4:2O</v>
      </c>
      <c r="C37" t="str">
        <f>formatted!E37</f>
        <v>AHexCer</v>
      </c>
      <c r="D37" t="str">
        <f>formatted!F37</f>
        <v>C79H135NO9</v>
      </c>
      <c r="E37">
        <f>formatted!G37/formatted!G$2</f>
        <v>1.7705176271186441E-2</v>
      </c>
      <c r="F37">
        <f>formatted!H37/formatted!H$2</f>
        <v>2.0052502400000002E-2</v>
      </c>
      <c r="G37">
        <f>formatted!I37/formatted!I$2</f>
        <v>1.358683875E-2</v>
      </c>
      <c r="H37">
        <f>formatted!J37/formatted!J$2</f>
        <v>1.4159983928571429E-2</v>
      </c>
      <c r="I37">
        <f>formatted!K37/formatted!K$2</f>
        <v>1.5235265833333334E-2</v>
      </c>
      <c r="J37">
        <f>formatted!L37/formatted!L$2</f>
        <v>1.3987071428571429E-2</v>
      </c>
      <c r="K37">
        <f>formatted!M37/formatted!M$2</f>
        <v>0</v>
      </c>
      <c r="L37">
        <f>formatted!N37/formatted!N$2</f>
        <v>0</v>
      </c>
      <c r="M37">
        <f>formatted!O37/formatted!O$2</f>
        <v>0</v>
      </c>
      <c r="N37">
        <f>formatted!P37/formatted!P$2</f>
        <v>0</v>
      </c>
      <c r="O37">
        <f>formatted!Q37/formatted!Q$2</f>
        <v>0</v>
      </c>
      <c r="P37">
        <f>formatted!R37/formatted!R$2</f>
        <v>0</v>
      </c>
    </row>
    <row r="38" spans="1:16" x14ac:dyDescent="0.3">
      <c r="A38" t="str">
        <f>formatted!C38</f>
        <v>w/o MS2: AHexCer (O-22:6)12:1;O2/34:3</v>
      </c>
      <c r="B38" t="str">
        <f>formatted!D38</f>
        <v>AHexCer (O-22:6)46:4:2O</v>
      </c>
      <c r="C38" t="str">
        <f>formatted!E38</f>
        <v>AHexCer</v>
      </c>
      <c r="D38" t="str">
        <f>formatted!F38</f>
        <v>C74H125NO9</v>
      </c>
      <c r="E38">
        <f>formatted!G38/formatted!G$2</f>
        <v>6.1712966101694919E-4</v>
      </c>
      <c r="F38">
        <f>formatted!H38/formatted!H$2</f>
        <v>7.7243600000000004E-4</v>
      </c>
      <c r="G38">
        <f>formatted!I38/formatted!I$2</f>
        <v>6.1172062499999995E-4</v>
      </c>
      <c r="H38">
        <f>formatted!J38/formatted!J$2</f>
        <v>8.5853571428571424E-4</v>
      </c>
      <c r="I38">
        <f>formatted!K38/formatted!K$2</f>
        <v>8.0165249999999998E-4</v>
      </c>
      <c r="J38">
        <f>formatted!L38/formatted!L$2</f>
        <v>8.597453781512605E-4</v>
      </c>
      <c r="K38">
        <f>formatted!M38/formatted!M$2</f>
        <v>0</v>
      </c>
      <c r="L38">
        <f>formatted!N38/formatted!N$2</f>
        <v>0</v>
      </c>
      <c r="M38">
        <f>formatted!O38/formatted!O$2</f>
        <v>0</v>
      </c>
      <c r="N38">
        <f>formatted!P38/formatted!P$2</f>
        <v>0</v>
      </c>
      <c r="O38">
        <f>formatted!Q38/formatted!Q$2</f>
        <v>0</v>
      </c>
      <c r="P38">
        <f>formatted!R38/formatted!R$2</f>
        <v>0</v>
      </c>
    </row>
    <row r="39" spans="1:16" x14ac:dyDescent="0.3">
      <c r="A39" t="str">
        <f>formatted!C39</f>
        <v>w/o MS2: AHexCer (O-22:6)15:2;O2/38:6</v>
      </c>
      <c r="B39" t="str">
        <f>formatted!D39</f>
        <v>AHexCer (O-22:6)53:8:2O</v>
      </c>
      <c r="C39" t="str">
        <f>formatted!E39</f>
        <v>AHexCer</v>
      </c>
      <c r="D39" t="str">
        <f>formatted!F39</f>
        <v>C81H131NO9</v>
      </c>
      <c r="E39">
        <f>formatted!G39/formatted!G$2</f>
        <v>1.9076864406779661E-4</v>
      </c>
      <c r="F39">
        <f>formatted!H39/formatted!H$2</f>
        <v>1.218712E-4</v>
      </c>
      <c r="G39">
        <f>formatted!I39/formatted!I$2</f>
        <v>1.9687187499999999E-4</v>
      </c>
      <c r="H39">
        <f>formatted!J39/formatted!J$2</f>
        <v>2.0257321428571428E-4</v>
      </c>
      <c r="I39">
        <f>formatted!K39/formatted!K$2</f>
        <v>1.5374416666666667E-4</v>
      </c>
      <c r="J39">
        <f>formatted!L39/formatted!L$2</f>
        <v>1.1944033613445378E-4</v>
      </c>
      <c r="K39">
        <f>formatted!M39/formatted!M$2</f>
        <v>0</v>
      </c>
      <c r="L39">
        <f>formatted!N39/formatted!N$2</f>
        <v>0</v>
      </c>
      <c r="M39">
        <f>formatted!O39/formatted!O$2</f>
        <v>0</v>
      </c>
      <c r="N39">
        <f>formatted!P39/formatted!P$2</f>
        <v>0</v>
      </c>
      <c r="O39">
        <f>formatted!Q39/formatted!Q$2</f>
        <v>0</v>
      </c>
      <c r="P39">
        <f>formatted!R39/formatted!R$2</f>
        <v>0</v>
      </c>
    </row>
    <row r="40" spans="1:16" x14ac:dyDescent="0.3">
      <c r="A40" t="str">
        <f>formatted!C40</f>
        <v>w/o MS2: AHexCer (O-22:6)12:1;O2/34:3</v>
      </c>
      <c r="B40" t="str">
        <f>formatted!D40</f>
        <v>AHexCer (O-22:6)46:4:2O</v>
      </c>
      <c r="C40" t="str">
        <f>formatted!E40</f>
        <v>AHexCer</v>
      </c>
      <c r="D40" t="str">
        <f>formatted!F40</f>
        <v>C74H125NO9</v>
      </c>
      <c r="E40">
        <f>formatted!G40/formatted!G$2</f>
        <v>2.5040423728813562E-4</v>
      </c>
      <c r="F40">
        <f>formatted!H40/formatted!H$2</f>
        <v>3.4334159999999998E-4</v>
      </c>
      <c r="G40">
        <f>formatted!I40/formatted!I$2</f>
        <v>3.0805062499999998E-4</v>
      </c>
      <c r="H40">
        <f>formatted!J40/formatted!J$2</f>
        <v>4.2382857142857141E-4</v>
      </c>
      <c r="I40">
        <f>formatted!K40/formatted!K$2</f>
        <v>5.3802583333333336E-4</v>
      </c>
      <c r="J40">
        <f>formatted!L40/formatted!L$2</f>
        <v>4.9991344537815129E-4</v>
      </c>
      <c r="K40">
        <f>formatted!M40/formatted!M$2</f>
        <v>0</v>
      </c>
      <c r="L40">
        <f>formatted!N40/formatted!N$2</f>
        <v>0</v>
      </c>
      <c r="M40">
        <f>formatted!O40/formatted!O$2</f>
        <v>0</v>
      </c>
      <c r="N40">
        <f>formatted!P40/formatted!P$2</f>
        <v>0</v>
      </c>
      <c r="O40">
        <f>formatted!Q40/formatted!Q$2</f>
        <v>0</v>
      </c>
      <c r="P40">
        <f>formatted!R40/formatted!R$2</f>
        <v>0</v>
      </c>
    </row>
    <row r="41" spans="1:16" x14ac:dyDescent="0.3">
      <c r="A41" t="str">
        <f>formatted!C41</f>
        <v>w/o MS2: AHexCer (O-22:6)12:1;O2/38:3;O</v>
      </c>
      <c r="B41" t="str">
        <f>formatted!D41</f>
        <v>AHexCer (O-22:6)50:4:3O</v>
      </c>
      <c r="C41" t="str">
        <f>formatted!E41</f>
        <v>AHexCer</v>
      </c>
      <c r="D41" t="str">
        <f>formatted!F41</f>
        <v>C78H133NO10</v>
      </c>
      <c r="E41">
        <f>formatted!G41/formatted!G$2</f>
        <v>2.8293474576271188E-4</v>
      </c>
      <c r="F41">
        <f>formatted!H41/formatted!H$2</f>
        <v>3.2753440000000001E-4</v>
      </c>
      <c r="G41">
        <f>formatted!I41/formatted!I$2</f>
        <v>2.1887624999999999E-4</v>
      </c>
      <c r="H41">
        <f>formatted!J41/formatted!J$2</f>
        <v>2.9650625000000001E-4</v>
      </c>
      <c r="I41">
        <f>formatted!K41/formatted!K$2</f>
        <v>2.8958833333333334E-4</v>
      </c>
      <c r="J41">
        <f>formatted!L41/formatted!L$2</f>
        <v>2.2847815126050421E-4</v>
      </c>
      <c r="K41">
        <f>formatted!M41/formatted!M$2</f>
        <v>0</v>
      </c>
      <c r="L41">
        <f>formatted!N41/formatted!N$2</f>
        <v>0</v>
      </c>
      <c r="M41">
        <f>formatted!O41/formatted!O$2</f>
        <v>0</v>
      </c>
      <c r="N41">
        <f>formatted!P41/formatted!P$2</f>
        <v>0</v>
      </c>
      <c r="O41">
        <f>formatted!Q41/formatted!Q$2</f>
        <v>0</v>
      </c>
      <c r="P41">
        <f>formatted!R41/formatted!R$2</f>
        <v>0</v>
      </c>
    </row>
    <row r="42" spans="1:16" x14ac:dyDescent="0.3">
      <c r="A42" t="str">
        <f>formatted!C42</f>
        <v>w/o MS2: AHexCer (O-22:6)16:3;O2/38:6;O</v>
      </c>
      <c r="B42" t="str">
        <f>formatted!D42</f>
        <v>AHexCer (O-22:6)54:9:3O</v>
      </c>
      <c r="C42" t="str">
        <f>formatted!E42</f>
        <v>AHexCer</v>
      </c>
      <c r="D42" t="str">
        <f>formatted!F42</f>
        <v>C82H131NO10</v>
      </c>
      <c r="E42">
        <f>formatted!G42/formatted!G$2</f>
        <v>1.0608813559322035E-4</v>
      </c>
      <c r="F42">
        <f>formatted!H42/formatted!H$2</f>
        <v>3.2531120000000002E-4</v>
      </c>
      <c r="G42">
        <f>formatted!I42/formatted!I$2</f>
        <v>1.3972875E-4</v>
      </c>
      <c r="H42">
        <f>formatted!J42/formatted!J$2</f>
        <v>3.7490000000000001E-4</v>
      </c>
      <c r="I42">
        <f>formatted!K42/formatted!K$2</f>
        <v>2.8474333333333333E-4</v>
      </c>
      <c r="J42">
        <f>formatted!L42/formatted!L$2</f>
        <v>4.5248571428571426E-4</v>
      </c>
      <c r="K42">
        <f>formatted!M42/formatted!M$2</f>
        <v>0</v>
      </c>
      <c r="L42">
        <f>formatted!N42/formatted!N$2</f>
        <v>0</v>
      </c>
      <c r="M42">
        <f>formatted!O42/formatted!O$2</f>
        <v>0</v>
      </c>
      <c r="N42">
        <f>formatted!P42/formatted!P$2</f>
        <v>0</v>
      </c>
      <c r="O42">
        <f>formatted!Q42/formatted!Q$2</f>
        <v>1.4407079646017699E-5</v>
      </c>
      <c r="P42">
        <f>formatted!R42/formatted!R$2</f>
        <v>0</v>
      </c>
    </row>
    <row r="43" spans="1:16" x14ac:dyDescent="0.3">
      <c r="A43" t="str">
        <f>formatted!C43</f>
        <v>w/o MS2: AHexCer (O-22:6)14:1;O2/38:3;O</v>
      </c>
      <c r="B43" t="str">
        <f>formatted!D43</f>
        <v>AHexCer (O-22:6)52:4:3O</v>
      </c>
      <c r="C43" t="str">
        <f>formatted!E43</f>
        <v>AHexCer</v>
      </c>
      <c r="D43" t="str">
        <f>formatted!F43</f>
        <v>C80H137NO10</v>
      </c>
      <c r="E43">
        <f>formatted!G43/formatted!G$2</f>
        <v>8.8776355932203386E-4</v>
      </c>
      <c r="F43">
        <f>formatted!H43/formatted!H$2</f>
        <v>8.4926960000000003E-4</v>
      </c>
      <c r="G43">
        <f>formatted!I43/formatted!I$2</f>
        <v>5.2814124999999996E-4</v>
      </c>
      <c r="H43">
        <f>formatted!J43/formatted!J$2</f>
        <v>7.6342499999999998E-4</v>
      </c>
      <c r="I43">
        <f>formatted!K43/formatted!K$2</f>
        <v>6.5225999999999999E-4</v>
      </c>
      <c r="J43">
        <f>formatted!L43/formatted!L$2</f>
        <v>6.7585714285714287E-4</v>
      </c>
      <c r="K43">
        <f>formatted!M43/formatted!M$2</f>
        <v>0</v>
      </c>
      <c r="L43">
        <f>formatted!N43/formatted!N$2</f>
        <v>0</v>
      </c>
      <c r="M43">
        <f>formatted!O43/formatted!O$2</f>
        <v>0</v>
      </c>
      <c r="N43">
        <f>formatted!P43/formatted!P$2</f>
        <v>0</v>
      </c>
      <c r="O43">
        <f>formatted!Q43/formatted!Q$2</f>
        <v>0</v>
      </c>
      <c r="P43">
        <f>formatted!R43/formatted!R$2</f>
        <v>0</v>
      </c>
    </row>
    <row r="44" spans="1:16" x14ac:dyDescent="0.3">
      <c r="A44" t="str">
        <f>formatted!C44</f>
        <v>w/o MS2: SM 59:8;O2(FA 22:6)</v>
      </c>
      <c r="B44" t="str">
        <f>formatted!D44</f>
        <v>SM 81:14:2O</v>
      </c>
      <c r="C44" t="str">
        <f>formatted!E44</f>
        <v>ASM</v>
      </c>
      <c r="D44" t="str">
        <f>formatted!F44</f>
        <v>C86H145N2O7P</v>
      </c>
      <c r="E44">
        <f>formatted!G44/formatted!G$2</f>
        <v>5.6870932203389828E-4</v>
      </c>
      <c r="F44">
        <f>formatted!H44/formatted!H$2</f>
        <v>5.1486640000000003E-4</v>
      </c>
      <c r="G44">
        <f>formatted!I44/formatted!I$2</f>
        <v>4.3120125000000001E-4</v>
      </c>
      <c r="H44">
        <f>formatted!J44/formatted!J$2</f>
        <v>1.5235535714285713E-4</v>
      </c>
      <c r="I44">
        <f>formatted!K44/formatted!K$2</f>
        <v>2.2088166666666667E-4</v>
      </c>
      <c r="J44">
        <f>formatted!L44/formatted!L$2</f>
        <v>2.5530924369747898E-4</v>
      </c>
      <c r="K44">
        <f>formatted!M44/formatted!M$2</f>
        <v>2.8811296296296299E-4</v>
      </c>
      <c r="L44">
        <f>formatted!N44/formatted!N$2</f>
        <v>2.8064913793103449E-4</v>
      </c>
      <c r="M44">
        <f>formatted!O44/formatted!O$2</f>
        <v>3.7983300970873788E-4</v>
      </c>
      <c r="N44">
        <f>formatted!P44/formatted!P$2</f>
        <v>1.2663518518518519E-4</v>
      </c>
      <c r="O44">
        <f>formatted!Q44/formatted!Q$2</f>
        <v>1.188929203539823E-4</v>
      </c>
      <c r="P44">
        <f>formatted!R44/formatted!R$2</f>
        <v>2.1157288135593221E-4</v>
      </c>
    </row>
    <row r="45" spans="1:16" x14ac:dyDescent="0.3">
      <c r="A45" t="str">
        <f>formatted!C45</f>
        <v>w/o MS2: SM 54:9;O2(FA 22:6)</v>
      </c>
      <c r="B45" t="str">
        <f>formatted!D45</f>
        <v>SM 76:15:2O</v>
      </c>
      <c r="C45" t="str">
        <f>formatted!E45</f>
        <v>ASM</v>
      </c>
      <c r="D45" t="str">
        <f>formatted!F45</f>
        <v>C81H133N2O7P</v>
      </c>
      <c r="E45">
        <f>formatted!G45/formatted!G$2</f>
        <v>7.6355932203389835E-5</v>
      </c>
      <c r="F45">
        <f>formatted!H45/formatted!H$2</f>
        <v>1.7740639999999999E-4</v>
      </c>
      <c r="G45">
        <f>formatted!I45/formatted!I$2</f>
        <v>1.01134375E-4</v>
      </c>
      <c r="H45">
        <f>formatted!J45/formatted!J$2</f>
        <v>1.2864910714285713E-4</v>
      </c>
      <c r="I45">
        <f>formatted!K45/formatted!K$2</f>
        <v>1.4775583333333334E-4</v>
      </c>
      <c r="J45">
        <f>formatted!L45/formatted!L$2</f>
        <v>1.5002605042016806E-4</v>
      </c>
      <c r="K45">
        <f>formatted!M45/formatted!M$2</f>
        <v>1.796111111111111E-4</v>
      </c>
      <c r="L45">
        <f>formatted!N45/formatted!N$2</f>
        <v>2.2019741379310345E-4</v>
      </c>
      <c r="M45">
        <f>formatted!O45/formatted!O$2</f>
        <v>1.2817961165048544E-4</v>
      </c>
      <c r="N45">
        <f>formatted!P45/formatted!P$2</f>
        <v>1.6809074074074074E-4</v>
      </c>
      <c r="O45">
        <f>formatted!Q45/formatted!Q$2</f>
        <v>2.3589469026548673E-4</v>
      </c>
      <c r="P45">
        <f>formatted!R45/formatted!R$2</f>
        <v>2.237593220338983E-4</v>
      </c>
    </row>
    <row r="46" spans="1:16" x14ac:dyDescent="0.3">
      <c r="A46" t="str">
        <f>formatted!C46</f>
        <v>w/o MS2: SM 57:8;O2(FA 22:6)</v>
      </c>
      <c r="B46" t="str">
        <f>formatted!D46</f>
        <v>SM 79:14:2O</v>
      </c>
      <c r="C46" t="str">
        <f>formatted!E46</f>
        <v>ASM</v>
      </c>
      <c r="D46" t="str">
        <f>formatted!F46</f>
        <v>C84H141N2O7P</v>
      </c>
      <c r="E46">
        <f>formatted!G46/formatted!G$2</f>
        <v>2.3760550847457627E-3</v>
      </c>
      <c r="F46">
        <f>formatted!H46/formatted!H$2</f>
        <v>2.9099175999999999E-3</v>
      </c>
      <c r="G46">
        <f>formatted!I46/formatted!I$2</f>
        <v>2.6238762500000001E-3</v>
      </c>
      <c r="H46">
        <f>formatted!J46/formatted!J$2</f>
        <v>1.4489151785714285E-3</v>
      </c>
      <c r="I46">
        <f>formatted!K46/formatted!K$2</f>
        <v>1.4219983333333334E-3</v>
      </c>
      <c r="J46">
        <f>formatted!L46/formatted!L$2</f>
        <v>1.6475655462184875E-3</v>
      </c>
      <c r="K46">
        <f>formatted!M46/formatted!M$2</f>
        <v>2.575774074074074E-3</v>
      </c>
      <c r="L46">
        <f>formatted!N46/formatted!N$2</f>
        <v>2.534237931034483E-3</v>
      </c>
      <c r="M46">
        <f>formatted!O46/formatted!O$2</f>
        <v>1.9574766990291263E-3</v>
      </c>
      <c r="N46">
        <f>formatted!P46/formatted!P$2</f>
        <v>1.2117925925925926E-3</v>
      </c>
      <c r="O46">
        <f>formatted!Q46/formatted!Q$2</f>
        <v>1.0838044247787611E-3</v>
      </c>
      <c r="P46">
        <f>formatted!R46/formatted!R$2</f>
        <v>1.2639889830508475E-3</v>
      </c>
    </row>
    <row r="47" spans="1:16" x14ac:dyDescent="0.3">
      <c r="A47" t="str">
        <f>formatted!C47</f>
        <v>w/o MS2: SM 58:9;O2(FA 22:6)</v>
      </c>
      <c r="B47" t="str">
        <f>formatted!D47</f>
        <v>SM 80:15:2O</v>
      </c>
      <c r="C47" t="str">
        <f>formatted!E47</f>
        <v>ASM</v>
      </c>
      <c r="D47" t="str">
        <f>formatted!F47</f>
        <v>C85H141N2O7P</v>
      </c>
      <c r="E47">
        <f>formatted!G47/formatted!G$2</f>
        <v>2.976296525423729E-2</v>
      </c>
      <c r="F47">
        <f>formatted!H47/formatted!H$2</f>
        <v>3.43394448E-2</v>
      </c>
      <c r="G47">
        <f>formatted!I47/formatted!I$2</f>
        <v>2.841605375E-2</v>
      </c>
      <c r="H47">
        <f>formatted!J47/formatted!J$2</f>
        <v>2.7834487500000001E-2</v>
      </c>
      <c r="I47">
        <f>formatted!K47/formatted!K$2</f>
        <v>2.6867274999999999E-2</v>
      </c>
      <c r="J47">
        <f>formatted!L47/formatted!L$2</f>
        <v>2.9571699159663865E-2</v>
      </c>
      <c r="K47">
        <f>formatted!M47/formatted!M$2</f>
        <v>3.5679795370370374E-2</v>
      </c>
      <c r="L47">
        <f>formatted!N47/formatted!N$2</f>
        <v>3.3749645689655175E-2</v>
      </c>
      <c r="M47">
        <f>formatted!O47/formatted!O$2</f>
        <v>3.4881210679611648E-2</v>
      </c>
      <c r="N47">
        <f>formatted!P47/formatted!P$2</f>
        <v>2.885936851851852E-2</v>
      </c>
      <c r="O47">
        <f>formatted!Q47/formatted!Q$2</f>
        <v>3.0296723008849558E-2</v>
      </c>
      <c r="P47">
        <f>formatted!R47/formatted!R$2</f>
        <v>2.8095330508474577E-2</v>
      </c>
    </row>
    <row r="48" spans="1:16" x14ac:dyDescent="0.3">
      <c r="A48" t="str">
        <f>formatted!C48</f>
        <v>w/o MS2: SM 60:9;O2(FA 22:6)</v>
      </c>
      <c r="B48" t="str">
        <f>formatted!D48</f>
        <v>SM 82:15:2O</v>
      </c>
      <c r="C48" t="str">
        <f>formatted!E48</f>
        <v>ASM</v>
      </c>
      <c r="D48" t="str">
        <f>formatted!F48</f>
        <v>C87H145N2O7P</v>
      </c>
      <c r="E48">
        <f>formatted!G48/formatted!G$2</f>
        <v>6.3704152542372881E-4</v>
      </c>
      <c r="F48">
        <f>formatted!H48/formatted!H$2</f>
        <v>7.3456560000000005E-4</v>
      </c>
      <c r="G48">
        <f>formatted!I48/formatted!I$2</f>
        <v>5.9214312499999999E-4</v>
      </c>
      <c r="H48">
        <f>formatted!J48/formatted!J$2</f>
        <v>5.5321250000000004E-4</v>
      </c>
      <c r="I48">
        <f>formatted!K48/formatted!K$2</f>
        <v>5.2789583333333334E-4</v>
      </c>
      <c r="J48">
        <f>formatted!L48/formatted!L$2</f>
        <v>4.7315546218487393E-4</v>
      </c>
      <c r="K48">
        <f>formatted!M48/formatted!M$2</f>
        <v>8.3325925925925928E-4</v>
      </c>
      <c r="L48">
        <f>formatted!N48/formatted!N$2</f>
        <v>7.7737155172413796E-4</v>
      </c>
      <c r="M48">
        <f>formatted!O48/formatted!O$2</f>
        <v>9.8098543689320388E-4</v>
      </c>
      <c r="N48">
        <f>formatted!P48/formatted!P$2</f>
        <v>3.1095648148148146E-4</v>
      </c>
      <c r="O48">
        <f>formatted!Q48/formatted!Q$2</f>
        <v>7.7616637168141591E-4</v>
      </c>
      <c r="P48">
        <f>formatted!R48/formatted!R$2</f>
        <v>6.2447796610169486E-4</v>
      </c>
    </row>
    <row r="49" spans="1:16" x14ac:dyDescent="0.3">
      <c r="A49" t="str">
        <f>formatted!C49</f>
        <v>w/o MS2: SM 58:9;O2(FA 22:6)</v>
      </c>
      <c r="B49" t="str">
        <f>formatted!D49</f>
        <v>SM 80:15:2O</v>
      </c>
      <c r="C49" t="str">
        <f>formatted!E49</f>
        <v>ASM</v>
      </c>
      <c r="D49" t="str">
        <f>formatted!F49</f>
        <v>C85H141N2O7P</v>
      </c>
      <c r="E49">
        <f>formatted!G49/formatted!G$2</f>
        <v>4.2161516949152543E-3</v>
      </c>
      <c r="F49">
        <f>formatted!H49/formatted!H$2</f>
        <v>5.3981719999999997E-3</v>
      </c>
      <c r="G49">
        <f>formatted!I49/formatted!I$2</f>
        <v>4.5512706250000002E-3</v>
      </c>
      <c r="H49">
        <f>formatted!J49/formatted!J$2</f>
        <v>4.7217500000000003E-3</v>
      </c>
      <c r="I49">
        <f>formatted!K49/formatted!K$2</f>
        <v>4.5109149999999999E-3</v>
      </c>
      <c r="J49">
        <f>formatted!L49/formatted!L$2</f>
        <v>4.4821857142857144E-3</v>
      </c>
      <c r="K49">
        <f>formatted!M49/formatted!M$2</f>
        <v>6.3909916666666667E-3</v>
      </c>
      <c r="L49">
        <f>formatted!N49/formatted!N$2</f>
        <v>5.4487008620689656E-3</v>
      </c>
      <c r="M49">
        <f>formatted!O49/formatted!O$2</f>
        <v>5.5956718446601942E-3</v>
      </c>
      <c r="N49">
        <f>formatted!P49/formatted!P$2</f>
        <v>4.812851851851852E-3</v>
      </c>
      <c r="O49">
        <f>formatted!Q49/formatted!Q$2</f>
        <v>5.8230442477876111E-3</v>
      </c>
      <c r="P49">
        <f>formatted!R49/formatted!R$2</f>
        <v>5.6950008474576271E-3</v>
      </c>
    </row>
    <row r="50" spans="1:16" x14ac:dyDescent="0.3">
      <c r="A50" t="str">
        <f>formatted!C50</f>
        <v>w/o MS2: SM 56:9;O2(FA 22:6)</v>
      </c>
      <c r="B50" t="str">
        <f>formatted!D50</f>
        <v>SM 78:15:2O</v>
      </c>
      <c r="C50" t="str">
        <f>formatted!E50</f>
        <v>ASM</v>
      </c>
      <c r="D50" t="str">
        <f>formatted!F50</f>
        <v>C83H137N2O7P</v>
      </c>
      <c r="E50">
        <f>formatted!G50/formatted!G$2</f>
        <v>2.9372542372881354E-4</v>
      </c>
      <c r="F50">
        <f>formatted!H50/formatted!H$2</f>
        <v>4.4095279999999999E-4</v>
      </c>
      <c r="G50">
        <f>formatted!I50/formatted!I$2</f>
        <v>3.6457312500000002E-4</v>
      </c>
      <c r="H50">
        <f>formatted!J50/formatted!J$2</f>
        <v>2.947732142857143E-4</v>
      </c>
      <c r="I50">
        <f>formatted!K50/formatted!K$2</f>
        <v>3.0285916666666668E-4</v>
      </c>
      <c r="J50">
        <f>formatted!L50/formatted!L$2</f>
        <v>1.9969831932773108E-4</v>
      </c>
      <c r="K50">
        <f>formatted!M50/formatted!M$2</f>
        <v>4.9042037037037042E-4</v>
      </c>
      <c r="L50">
        <f>formatted!N50/formatted!N$2</f>
        <v>4.1970948275862067E-4</v>
      </c>
      <c r="M50">
        <f>formatted!O50/formatted!O$2</f>
        <v>4.6543980582524274E-4</v>
      </c>
      <c r="N50">
        <f>formatted!P50/formatted!P$2</f>
        <v>2.7270648148148148E-4</v>
      </c>
      <c r="O50">
        <f>formatted!Q50/formatted!Q$2</f>
        <v>3.3982035398230089E-4</v>
      </c>
      <c r="P50">
        <f>formatted!R50/formatted!R$2</f>
        <v>3.3267542372881353E-4</v>
      </c>
    </row>
    <row r="51" spans="1:16" x14ac:dyDescent="0.3">
      <c r="A51" t="str">
        <f>formatted!C51</f>
        <v>w/o MS2: SM 54:6;O2(FA 22:6)</v>
      </c>
      <c r="B51" t="str">
        <f>formatted!D51</f>
        <v>SM 76:12:2O</v>
      </c>
      <c r="C51" t="str">
        <f>formatted!E51</f>
        <v>ASM</v>
      </c>
      <c r="D51" t="str">
        <f>formatted!F51</f>
        <v>C81H139N2O7P</v>
      </c>
      <c r="E51">
        <f>formatted!G51/formatted!G$2</f>
        <v>2.0499775423728814E-2</v>
      </c>
      <c r="F51">
        <f>formatted!H51/formatted!H$2</f>
        <v>2.6379202399999999E-2</v>
      </c>
      <c r="G51">
        <f>formatted!I51/formatted!I$2</f>
        <v>1.9442721874999999E-2</v>
      </c>
      <c r="H51">
        <f>formatted!J51/formatted!J$2</f>
        <v>1.9598271428571429E-2</v>
      </c>
      <c r="I51">
        <f>formatted!K51/formatted!K$2</f>
        <v>2.0351429166666667E-2</v>
      </c>
      <c r="J51">
        <f>formatted!L51/formatted!L$2</f>
        <v>2.0419307563025211E-2</v>
      </c>
      <c r="K51">
        <f>formatted!M51/formatted!M$2</f>
        <v>3.3813859259259262E-2</v>
      </c>
      <c r="L51">
        <f>formatted!N51/formatted!N$2</f>
        <v>3.6744200862068963E-2</v>
      </c>
      <c r="M51">
        <f>formatted!O51/formatted!O$2</f>
        <v>3.2629301941747575E-2</v>
      </c>
      <c r="N51">
        <f>formatted!P51/formatted!P$2</f>
        <v>2.8175954629629629E-2</v>
      </c>
      <c r="O51">
        <f>formatted!Q51/formatted!Q$2</f>
        <v>3.2280331858407077E-2</v>
      </c>
      <c r="P51">
        <f>formatted!R51/formatted!R$2</f>
        <v>2.7422292372881355E-2</v>
      </c>
    </row>
    <row r="52" spans="1:16" x14ac:dyDescent="0.3">
      <c r="A52" t="str">
        <f>formatted!C52</f>
        <v>w/o MS2: SM 52:6;O2(FA 22:6)</v>
      </c>
      <c r="B52" t="str">
        <f>formatted!D52</f>
        <v>SM 74:12:2O</v>
      </c>
      <c r="C52" t="str">
        <f>formatted!E52</f>
        <v>ASM</v>
      </c>
      <c r="D52" t="str">
        <f>formatted!F52</f>
        <v>C79H135N2O7P</v>
      </c>
      <c r="E52">
        <f>formatted!G52/formatted!G$2</f>
        <v>2.2178898305084746E-4</v>
      </c>
      <c r="F52">
        <f>formatted!H52/formatted!H$2</f>
        <v>3.3345919999999999E-4</v>
      </c>
      <c r="G52">
        <f>formatted!I52/formatted!I$2</f>
        <v>2.1948812500000001E-4</v>
      </c>
      <c r="H52">
        <f>formatted!J52/formatted!J$2</f>
        <v>2.589357142857143E-4</v>
      </c>
      <c r="I52">
        <f>formatted!K52/formatted!K$2</f>
        <v>2.5880583333333336E-4</v>
      </c>
      <c r="J52">
        <f>formatted!L52/formatted!L$2</f>
        <v>2.8457310924369746E-4</v>
      </c>
      <c r="K52">
        <f>formatted!M52/formatted!M$2</f>
        <v>3.4310555555555557E-4</v>
      </c>
      <c r="L52">
        <f>formatted!N52/formatted!N$2</f>
        <v>3.9895775862068967E-4</v>
      </c>
      <c r="M52">
        <f>formatted!O52/formatted!O$2</f>
        <v>2.935893203883495E-4</v>
      </c>
      <c r="N52">
        <f>formatted!P52/formatted!P$2</f>
        <v>3.6348240740740738E-4</v>
      </c>
      <c r="O52">
        <f>formatted!Q52/formatted!Q$2</f>
        <v>4.9026902654867254E-4</v>
      </c>
      <c r="P52">
        <f>formatted!R52/formatted!R$2</f>
        <v>4.7385593220338981E-4</v>
      </c>
    </row>
    <row r="53" spans="1:16" x14ac:dyDescent="0.3">
      <c r="A53" t="str">
        <f>formatted!C53</f>
        <v>w/o MS2: SM 58:6;O2(FA 22:6)</v>
      </c>
      <c r="B53" t="str">
        <f>formatted!D53</f>
        <v>SM 80:12:2O</v>
      </c>
      <c r="C53" t="str">
        <f>formatted!E53</f>
        <v>ASM</v>
      </c>
      <c r="D53" t="str">
        <f>formatted!F53</f>
        <v>C85H147N2O7P</v>
      </c>
      <c r="E53">
        <f>formatted!G53/formatted!G$2</f>
        <v>1.6159703389830508E-3</v>
      </c>
      <c r="F53">
        <f>formatted!H53/formatted!H$2</f>
        <v>2.0442887999999998E-3</v>
      </c>
      <c r="G53">
        <f>formatted!I53/formatted!I$2</f>
        <v>1.6889450000000001E-3</v>
      </c>
      <c r="H53">
        <f>formatted!J53/formatted!J$2</f>
        <v>1.5319383928571429E-3</v>
      </c>
      <c r="I53">
        <f>formatted!K53/formatted!K$2</f>
        <v>1.9219974999999999E-3</v>
      </c>
      <c r="J53">
        <f>formatted!L53/formatted!L$2</f>
        <v>1.315535294117647E-3</v>
      </c>
      <c r="K53">
        <f>formatted!M53/formatted!M$2</f>
        <v>1.8373194444444444E-3</v>
      </c>
      <c r="L53">
        <f>formatted!N53/formatted!N$2</f>
        <v>2.3744465517241378E-3</v>
      </c>
      <c r="M53">
        <f>formatted!O53/formatted!O$2</f>
        <v>1.7796883495145631E-3</v>
      </c>
      <c r="N53">
        <f>formatted!P53/formatted!P$2</f>
        <v>1.5864898148148148E-3</v>
      </c>
      <c r="O53">
        <f>formatted!Q53/formatted!Q$2</f>
        <v>1.6681858407079646E-3</v>
      </c>
      <c r="P53">
        <f>formatted!R53/formatted!R$2</f>
        <v>1.7073398305084745E-3</v>
      </c>
    </row>
    <row r="54" spans="1:16" x14ac:dyDescent="0.3">
      <c r="A54" t="str">
        <f>formatted!C54</f>
        <v>w/o MS2: SM 60:9;O2(FA 22:6)</v>
      </c>
      <c r="B54" t="str">
        <f>formatted!D54</f>
        <v>SM 82:15:2O</v>
      </c>
      <c r="C54" t="str">
        <f>formatted!E54</f>
        <v>ASM</v>
      </c>
      <c r="D54" t="str">
        <f>formatted!F54</f>
        <v>C87H145N2O7P</v>
      </c>
      <c r="E54">
        <f>formatted!G54/formatted!G$2</f>
        <v>1.3944322033898306E-4</v>
      </c>
      <c r="F54">
        <f>formatted!H54/formatted!H$2</f>
        <v>3.3458959999999998E-4</v>
      </c>
      <c r="G54">
        <f>formatted!I54/formatted!I$2</f>
        <v>3.7590624999999999E-4</v>
      </c>
      <c r="H54">
        <f>formatted!J54/formatted!J$2</f>
        <v>2.082625E-4</v>
      </c>
      <c r="I54">
        <f>formatted!K54/formatted!K$2</f>
        <v>1.9446833333333334E-4</v>
      </c>
      <c r="J54">
        <f>formatted!L54/formatted!L$2</f>
        <v>2.2618571428571429E-4</v>
      </c>
      <c r="K54">
        <f>formatted!M54/formatted!M$2</f>
        <v>5.4098240740740736E-4</v>
      </c>
      <c r="L54">
        <f>formatted!N54/formatted!N$2</f>
        <v>4.0474568965517241E-4</v>
      </c>
      <c r="M54">
        <f>formatted!O54/formatted!O$2</f>
        <v>2.9200873786407769E-4</v>
      </c>
      <c r="N54">
        <f>formatted!P54/formatted!P$2</f>
        <v>1.8258703703703704E-4</v>
      </c>
      <c r="O54">
        <f>formatted!Q54/formatted!Q$2</f>
        <v>2.4690530973451327E-4</v>
      </c>
      <c r="P54">
        <f>formatted!R54/formatted!R$2</f>
        <v>3.9634830508474575E-4</v>
      </c>
    </row>
    <row r="55" spans="1:16" x14ac:dyDescent="0.3">
      <c r="A55" t="str">
        <f>formatted!C55</f>
        <v>w/o MS2: SM 56:6;O2(FA 22:6)</v>
      </c>
      <c r="B55" t="str">
        <f>formatted!D55</f>
        <v>SM 78:12:2O</v>
      </c>
      <c r="C55" t="str">
        <f>formatted!E55</f>
        <v>ASM</v>
      </c>
      <c r="D55" t="str">
        <f>formatted!F55</f>
        <v>C83H143N2O7P</v>
      </c>
      <c r="E55">
        <f>formatted!G55/formatted!G$2</f>
        <v>0.14859357711864407</v>
      </c>
      <c r="F55">
        <f>formatted!H55/formatted!H$2</f>
        <v>0.1830024512</v>
      </c>
      <c r="G55">
        <f>formatted!I55/formatted!I$2</f>
        <v>0.14735435999999999</v>
      </c>
      <c r="H55">
        <f>formatted!J55/formatted!J$2</f>
        <v>0.12233484553571429</v>
      </c>
      <c r="I55">
        <f>formatted!K55/formatted!K$2</f>
        <v>0.12767790833333334</v>
      </c>
      <c r="J55">
        <f>formatted!L55/formatted!L$2</f>
        <v>0.12986692605042016</v>
      </c>
      <c r="K55">
        <f>formatted!M55/formatted!M$2</f>
        <v>0.18185308148148149</v>
      </c>
      <c r="L55">
        <f>formatted!N55/formatted!N$2</f>
        <v>0.19802083103448276</v>
      </c>
      <c r="M55">
        <f>formatted!O55/formatted!O$2</f>
        <v>0.16934684757281554</v>
      </c>
      <c r="N55">
        <f>formatted!P55/formatted!P$2</f>
        <v>0.14161149166666667</v>
      </c>
      <c r="O55">
        <f>formatted!Q55/formatted!Q$2</f>
        <v>0.15787045840707964</v>
      </c>
      <c r="P55">
        <f>formatted!R55/formatted!R$2</f>
        <v>0.13523702711864408</v>
      </c>
    </row>
    <row r="56" spans="1:16" x14ac:dyDescent="0.3">
      <c r="A56" t="str">
        <f>formatted!C56</f>
        <v>w/o MS2: SM 56:6;O2(FA 22:6)</v>
      </c>
      <c r="B56" t="str">
        <f>formatted!D56</f>
        <v>SM 78:12:2O</v>
      </c>
      <c r="C56" t="str">
        <f>formatted!E56</f>
        <v>ASM</v>
      </c>
      <c r="D56" t="str">
        <f>formatted!F56</f>
        <v>C83H143N2O7P</v>
      </c>
      <c r="E56">
        <f>formatted!G56/formatted!G$2</f>
        <v>1.1679271186440679E-2</v>
      </c>
      <c r="F56">
        <f>formatted!H56/formatted!H$2</f>
        <v>1.42861568E-2</v>
      </c>
      <c r="G56">
        <f>formatted!I56/formatted!I$2</f>
        <v>1.2300599375E-2</v>
      </c>
      <c r="H56">
        <f>formatted!J56/formatted!J$2</f>
        <v>1.310715E-2</v>
      </c>
      <c r="I56">
        <f>formatted!K56/formatted!K$2</f>
        <v>1.3074394166666666E-2</v>
      </c>
      <c r="J56">
        <f>formatted!L56/formatted!L$2</f>
        <v>1.2187637815126051E-2</v>
      </c>
      <c r="K56">
        <f>formatted!M56/formatted!M$2</f>
        <v>1.7439349999999999E-2</v>
      </c>
      <c r="L56">
        <f>formatted!N56/formatted!N$2</f>
        <v>1.8065852586206896E-2</v>
      </c>
      <c r="M56">
        <f>formatted!O56/formatted!O$2</f>
        <v>1.4942383495145631E-2</v>
      </c>
      <c r="N56">
        <f>formatted!P56/formatted!P$2</f>
        <v>1.5263703703703703E-2</v>
      </c>
      <c r="O56">
        <f>formatted!Q56/formatted!Q$2</f>
        <v>1.7093864601769912E-2</v>
      </c>
      <c r="P56">
        <f>formatted!R56/formatted!R$2</f>
        <v>1.5119813559322034E-2</v>
      </c>
    </row>
    <row r="57" spans="1:16" x14ac:dyDescent="0.3">
      <c r="A57" t="str">
        <f>formatted!C57</f>
        <v>w/o MS2: SM 58:6;O2(FA 22:6)</v>
      </c>
      <c r="B57" t="str">
        <f>formatted!D57</f>
        <v>SM 80:12:2O</v>
      </c>
      <c r="C57" t="str">
        <f>formatted!E57</f>
        <v>ASM</v>
      </c>
      <c r="D57" t="str">
        <f>formatted!F57</f>
        <v>C85H147N2O7P</v>
      </c>
      <c r="E57">
        <f>formatted!G57/formatted!G$2</f>
        <v>2.2756762711864408E-3</v>
      </c>
      <c r="F57">
        <f>formatted!H57/formatted!H$2</f>
        <v>2.7080191999999999E-3</v>
      </c>
      <c r="G57">
        <f>formatted!I57/formatted!I$2</f>
        <v>1.9286168749999999E-3</v>
      </c>
      <c r="H57">
        <f>formatted!J57/formatted!J$2</f>
        <v>1.8804464285714286E-3</v>
      </c>
      <c r="I57">
        <f>formatted!K57/formatted!K$2</f>
        <v>1.7504825E-3</v>
      </c>
      <c r="J57">
        <f>formatted!L57/formatted!L$2</f>
        <v>1.7414932773109244E-3</v>
      </c>
      <c r="K57">
        <f>formatted!M57/formatted!M$2</f>
        <v>3.0543212962962961E-3</v>
      </c>
      <c r="L57">
        <f>formatted!N57/formatted!N$2</f>
        <v>3.3046439655172416E-3</v>
      </c>
      <c r="M57">
        <f>formatted!O57/formatted!O$2</f>
        <v>2.9311300970873786E-3</v>
      </c>
      <c r="N57">
        <f>formatted!P57/formatted!P$2</f>
        <v>1.8844592592592592E-3</v>
      </c>
      <c r="O57">
        <f>formatted!Q57/formatted!Q$2</f>
        <v>2.8048769911504425E-3</v>
      </c>
      <c r="P57">
        <f>formatted!R57/formatted!R$2</f>
        <v>1.9470084745762711E-3</v>
      </c>
    </row>
    <row r="58" spans="1:16" x14ac:dyDescent="0.3">
      <c r="A58" t="str">
        <f>formatted!C58</f>
        <v>w/o MS2: SM 60:6;O2(FA 22:6)</v>
      </c>
      <c r="B58" t="str">
        <f>formatted!D58</f>
        <v>SM 82:12:2O</v>
      </c>
      <c r="C58" t="str">
        <f>formatted!E58</f>
        <v>ASM</v>
      </c>
      <c r="D58" t="str">
        <f>formatted!F58</f>
        <v>C87H151N2O7P</v>
      </c>
      <c r="E58">
        <f>formatted!G58/formatted!G$2</f>
        <v>4.2659610169491526E-3</v>
      </c>
      <c r="F58">
        <f>formatted!H58/formatted!H$2</f>
        <v>6.39202E-3</v>
      </c>
      <c r="G58">
        <f>formatted!I58/formatted!I$2</f>
        <v>5.65856E-3</v>
      </c>
      <c r="H58">
        <f>formatted!J58/formatted!J$2</f>
        <v>2.0979830357142856E-3</v>
      </c>
      <c r="I58">
        <f>formatted!K58/formatted!K$2</f>
        <v>2.9087050000000001E-3</v>
      </c>
      <c r="J58">
        <f>formatted!L58/formatted!L$2</f>
        <v>2.37468487394958E-3</v>
      </c>
      <c r="K58">
        <f>formatted!M58/formatted!M$2</f>
        <v>2.4889287037037039E-3</v>
      </c>
      <c r="L58">
        <f>formatted!N58/formatted!N$2</f>
        <v>3.6461965517241377E-3</v>
      </c>
      <c r="M58">
        <f>formatted!O58/formatted!O$2</f>
        <v>2.2604106796116504E-3</v>
      </c>
      <c r="N58">
        <f>formatted!P58/formatted!P$2</f>
        <v>1.5265675925925926E-3</v>
      </c>
      <c r="O58">
        <f>formatted!Q58/formatted!Q$2</f>
        <v>1.8675991150442477E-3</v>
      </c>
      <c r="P58">
        <f>formatted!R58/formatted!R$2</f>
        <v>1.6728720338983051E-3</v>
      </c>
    </row>
    <row r="59" spans="1:16" x14ac:dyDescent="0.3">
      <c r="A59" t="str">
        <f>formatted!C59</f>
        <v>w/o MS2: SM 57:7;O2(FA 22:6)</v>
      </c>
      <c r="B59" t="str">
        <f>formatted!D59</f>
        <v>SM 79:13:2O</v>
      </c>
      <c r="C59" t="str">
        <f>formatted!E59</f>
        <v>ASM</v>
      </c>
      <c r="D59" t="str">
        <f>formatted!F59</f>
        <v>C84H143N2O7P</v>
      </c>
      <c r="E59">
        <f>formatted!G59/formatted!G$2</f>
        <v>5.9081355932203388E-5</v>
      </c>
      <c r="F59">
        <f>formatted!H59/formatted!H$2</f>
        <v>1.025712E-4</v>
      </c>
      <c r="G59">
        <f>formatted!I59/formatted!I$2</f>
        <v>7.3433749999999998E-5</v>
      </c>
      <c r="H59">
        <f>formatted!J59/formatted!J$2</f>
        <v>4.1645535714285715E-5</v>
      </c>
      <c r="I59">
        <f>formatted!K59/formatted!K$2</f>
        <v>3.8635833333333334E-5</v>
      </c>
      <c r="J59">
        <f>formatted!L59/formatted!L$2</f>
        <v>5.7061344537815129E-5</v>
      </c>
      <c r="K59">
        <f>formatted!M59/formatted!M$2</f>
        <v>1.3006111111111112E-4</v>
      </c>
      <c r="L59">
        <f>formatted!N59/formatted!N$2</f>
        <v>9.9681896551724134E-5</v>
      </c>
      <c r="M59">
        <f>formatted!O59/formatted!O$2</f>
        <v>9.5860194174757281E-5</v>
      </c>
      <c r="N59">
        <f>formatted!P59/formatted!P$2</f>
        <v>2.2524999999999999E-5</v>
      </c>
      <c r="O59">
        <f>formatted!Q59/formatted!Q$2</f>
        <v>5.0727433628318586E-5</v>
      </c>
      <c r="P59">
        <f>formatted!R59/formatted!R$2</f>
        <v>4.386779661016949E-5</v>
      </c>
    </row>
    <row r="60" spans="1:16" x14ac:dyDescent="0.3">
      <c r="A60" t="str">
        <f>formatted!C60</f>
        <v>w/o MS2: SM 59:6;O2(FA 22:6)</v>
      </c>
      <c r="B60" t="str">
        <f>formatted!D60</f>
        <v>SM 81:12:2O</v>
      </c>
      <c r="C60" t="str">
        <f>formatted!E60</f>
        <v>ASM</v>
      </c>
      <c r="D60" t="str">
        <f>formatted!F60</f>
        <v>C86H149N2O7P</v>
      </c>
      <c r="E60">
        <f>formatted!G60/formatted!G$2</f>
        <v>1.7069915254237287E-4</v>
      </c>
      <c r="F60">
        <f>formatted!H60/formatted!H$2</f>
        <v>4.1130319999999998E-4</v>
      </c>
      <c r="G60">
        <f>formatted!I60/formatted!I$2</f>
        <v>3.9259437499999998E-4</v>
      </c>
      <c r="H60">
        <f>formatted!J60/formatted!J$2</f>
        <v>1.7649732142857144E-4</v>
      </c>
      <c r="I60">
        <f>formatted!K60/formatted!K$2</f>
        <v>1.248E-4</v>
      </c>
      <c r="J60">
        <f>formatted!L60/formatted!L$2</f>
        <v>1.4202941176470589E-4</v>
      </c>
      <c r="K60">
        <f>formatted!M60/formatted!M$2</f>
        <v>1.6336851851851851E-4</v>
      </c>
      <c r="L60">
        <f>formatted!N60/formatted!N$2</f>
        <v>2.5675948275862069E-4</v>
      </c>
      <c r="M60">
        <f>formatted!O60/formatted!O$2</f>
        <v>2.1221650485436894E-4</v>
      </c>
      <c r="N60">
        <f>formatted!P60/formatted!P$2</f>
        <v>0</v>
      </c>
      <c r="O60">
        <f>formatted!Q60/formatted!Q$2</f>
        <v>4.2566371681415929E-5</v>
      </c>
      <c r="P60">
        <f>formatted!R60/formatted!R$2</f>
        <v>3.3919491525423727E-5</v>
      </c>
    </row>
    <row r="61" spans="1:16" x14ac:dyDescent="0.3">
      <c r="A61" t="str">
        <f>formatted!C61</f>
        <v>w/o MS2: Cer 12:0;O2/21:1(2OH)</v>
      </c>
      <c r="B61" t="str">
        <f>formatted!D61</f>
        <v>Cer 33:1:4O</v>
      </c>
      <c r="C61" t="str">
        <f>formatted!E61</f>
        <v>Cer_ADS</v>
      </c>
      <c r="D61" t="str">
        <f>formatted!F61</f>
        <v>C33H65NO4</v>
      </c>
      <c r="E61">
        <f>formatted!G61/formatted!G$2</f>
        <v>8.2261864406779666E-5</v>
      </c>
      <c r="F61">
        <f>formatted!H61/formatted!H$2</f>
        <v>1.4251119999999999E-4</v>
      </c>
      <c r="G61">
        <f>formatted!I61/formatted!I$2</f>
        <v>1.02999375E-4</v>
      </c>
      <c r="H61">
        <f>formatted!J61/formatted!J$2</f>
        <v>8.2556250000000004E-5</v>
      </c>
      <c r="I61">
        <f>formatted!K61/formatted!K$2</f>
        <v>1.0025E-4</v>
      </c>
      <c r="J61">
        <f>formatted!L61/formatted!L$2</f>
        <v>1.4937647058823529E-4</v>
      </c>
      <c r="K61">
        <f>formatted!M61/formatted!M$2</f>
        <v>4.3384351851851854E-4</v>
      </c>
      <c r="L61">
        <f>formatted!N61/formatted!N$2</f>
        <v>2.6393448275862069E-4</v>
      </c>
      <c r="M61">
        <f>formatted!O61/formatted!O$2</f>
        <v>2.5389902912621357E-4</v>
      </c>
      <c r="N61">
        <f>formatted!P61/formatted!P$2</f>
        <v>2.0876388888888889E-4</v>
      </c>
      <c r="O61">
        <f>formatted!Q61/formatted!Q$2</f>
        <v>2.0365044247787611E-4</v>
      </c>
      <c r="P61">
        <f>formatted!R61/formatted!R$2</f>
        <v>2.3054067796610169E-4</v>
      </c>
    </row>
    <row r="62" spans="1:16" x14ac:dyDescent="0.3">
      <c r="A62" t="str">
        <f>formatted!C62</f>
        <v>w/o MS2: Cer 12:0;O2/19:1(2OH)</v>
      </c>
      <c r="B62" t="str">
        <f>formatted!D62</f>
        <v>Cer 31:1:4O</v>
      </c>
      <c r="C62" t="str">
        <f>formatted!E62</f>
        <v>Cer_ADS</v>
      </c>
      <c r="D62" t="str">
        <f>formatted!F62</f>
        <v>C31H61NO4</v>
      </c>
      <c r="E62">
        <f>formatted!G62/formatted!G$2</f>
        <v>8.7703389830508474E-5</v>
      </c>
      <c r="F62">
        <f>formatted!H62/formatted!H$2</f>
        <v>1.9836640000000001E-4</v>
      </c>
      <c r="G62">
        <f>formatted!I62/formatted!I$2</f>
        <v>1.1706625E-4</v>
      </c>
      <c r="H62">
        <f>formatted!J62/formatted!J$2</f>
        <v>2.2209285714285714E-4</v>
      </c>
      <c r="I62">
        <f>formatted!K62/formatted!K$2</f>
        <v>2.6877333333333336E-4</v>
      </c>
      <c r="J62">
        <f>formatted!L62/formatted!L$2</f>
        <v>2.430689075630252E-4</v>
      </c>
      <c r="K62">
        <f>formatted!M62/formatted!M$2</f>
        <v>3.0276574074074075E-4</v>
      </c>
      <c r="L62">
        <f>formatted!N62/formatted!N$2</f>
        <v>3.2532758620689654E-4</v>
      </c>
      <c r="M62">
        <f>formatted!O62/formatted!O$2</f>
        <v>3.6063592233009711E-4</v>
      </c>
      <c r="N62">
        <f>formatted!P62/formatted!P$2</f>
        <v>3.2296111111111112E-4</v>
      </c>
      <c r="O62">
        <f>formatted!Q62/formatted!Q$2</f>
        <v>3.1552920353982301E-4</v>
      </c>
      <c r="P62">
        <f>formatted!R62/formatted!R$2</f>
        <v>3.0735762711864409E-4</v>
      </c>
    </row>
    <row r="63" spans="1:16" x14ac:dyDescent="0.3">
      <c r="A63" t="str">
        <f>formatted!C63</f>
        <v>w/o MS2: Cer 12:0;O2/22:2(2OH)</v>
      </c>
      <c r="B63" t="str">
        <f>formatted!D63</f>
        <v>Cer 34:2:4O</v>
      </c>
      <c r="C63" t="str">
        <f>formatted!E63</f>
        <v>Cer_ADS</v>
      </c>
      <c r="D63" t="str">
        <f>formatted!F63</f>
        <v>C34H65NO4</v>
      </c>
      <c r="E63">
        <f>formatted!G63/formatted!G$2</f>
        <v>4.3874406779661015E-4</v>
      </c>
      <c r="F63">
        <f>formatted!H63/formatted!H$2</f>
        <v>4.5967920000000002E-4</v>
      </c>
      <c r="G63">
        <f>formatted!I63/formatted!I$2</f>
        <v>3.3807249999999998E-4</v>
      </c>
      <c r="H63">
        <f>formatted!J63/formatted!J$2</f>
        <v>5.3299107142857141E-4</v>
      </c>
      <c r="I63">
        <f>formatted!K63/formatted!K$2</f>
        <v>5.6778666666666667E-4</v>
      </c>
      <c r="J63">
        <f>formatted!L63/formatted!L$2</f>
        <v>4.9128655462184873E-4</v>
      </c>
      <c r="K63">
        <f>formatted!M63/formatted!M$2</f>
        <v>5.07412962962963E-4</v>
      </c>
      <c r="L63">
        <f>formatted!N63/formatted!N$2</f>
        <v>4.0124827586206896E-4</v>
      </c>
      <c r="M63">
        <f>formatted!O63/formatted!O$2</f>
        <v>4.5439029126213593E-4</v>
      </c>
      <c r="N63">
        <f>formatted!P63/formatted!P$2</f>
        <v>4.9977129629629629E-4</v>
      </c>
      <c r="O63">
        <f>formatted!Q63/formatted!Q$2</f>
        <v>4.9828141592920356E-4</v>
      </c>
      <c r="P63">
        <f>formatted!R63/formatted!R$2</f>
        <v>5.162415254237288E-4</v>
      </c>
    </row>
    <row r="64" spans="1:16" x14ac:dyDescent="0.3">
      <c r="A64" t="str">
        <f>formatted!C64</f>
        <v>w/o MS2: Cer 12:0;O2/22:2(2OH)</v>
      </c>
      <c r="B64" t="str">
        <f>formatted!D64</f>
        <v>Cer 34:2:4O</v>
      </c>
      <c r="C64" t="str">
        <f>formatted!E64</f>
        <v>Cer_ADS</v>
      </c>
      <c r="D64" t="str">
        <f>formatted!F64</f>
        <v>C34H65NO4</v>
      </c>
      <c r="E64">
        <f>formatted!G64/formatted!G$2</f>
        <v>1.6758305084745763E-4</v>
      </c>
      <c r="F64">
        <f>formatted!H64/formatted!H$2</f>
        <v>2.6570160000000001E-4</v>
      </c>
      <c r="G64">
        <f>formatted!I64/formatted!I$2</f>
        <v>1.3382374999999999E-4</v>
      </c>
      <c r="H64">
        <f>formatted!J64/formatted!J$2</f>
        <v>1.474017857142857E-4</v>
      </c>
      <c r="I64">
        <f>formatted!K64/formatted!K$2</f>
        <v>1.2841916666666667E-4</v>
      </c>
      <c r="J64">
        <f>formatted!L64/formatted!L$2</f>
        <v>1.851798319327731E-4</v>
      </c>
      <c r="K64">
        <f>formatted!M64/formatted!M$2</f>
        <v>1.0503425925925925E-4</v>
      </c>
      <c r="L64">
        <f>formatted!N64/formatted!N$2</f>
        <v>8.300775862068965E-5</v>
      </c>
      <c r="M64">
        <f>formatted!O64/formatted!O$2</f>
        <v>1.6055436893203884E-4</v>
      </c>
      <c r="N64">
        <f>formatted!P64/formatted!P$2</f>
        <v>6.9983333333333331E-5</v>
      </c>
      <c r="O64">
        <f>formatted!Q64/formatted!Q$2</f>
        <v>1.7939115044247788E-4</v>
      </c>
      <c r="P64">
        <f>formatted!R64/formatted!R$2</f>
        <v>9.2060169491525425E-5</v>
      </c>
    </row>
    <row r="65" spans="1:16" x14ac:dyDescent="0.3">
      <c r="A65" t="str">
        <f>formatted!C65</f>
        <v>w/o MS2: Cer 12:0;O2/21:1(2OH)</v>
      </c>
      <c r="B65" t="str">
        <f>formatted!D65</f>
        <v>Cer 33:1:4O</v>
      </c>
      <c r="C65" t="str">
        <f>formatted!E65</f>
        <v>Cer_ADS</v>
      </c>
      <c r="D65" t="str">
        <f>formatted!F65</f>
        <v>C33H65NO4</v>
      </c>
      <c r="E65">
        <f>formatted!G65/formatted!G$2</f>
        <v>3.0095847457627117E-4</v>
      </c>
      <c r="F65">
        <f>formatted!H65/formatted!H$2</f>
        <v>5.0707119999999996E-4</v>
      </c>
      <c r="G65">
        <f>formatted!I65/formatted!I$2</f>
        <v>3.1206187500000001E-4</v>
      </c>
      <c r="H65">
        <f>formatted!J65/formatted!J$2</f>
        <v>5.8503928571428576E-4</v>
      </c>
      <c r="I65">
        <f>formatted!K65/formatted!K$2</f>
        <v>4.9979833333333335E-4</v>
      </c>
      <c r="J65">
        <f>formatted!L65/formatted!L$2</f>
        <v>5.6624621848739491E-4</v>
      </c>
      <c r="K65">
        <f>formatted!M65/formatted!M$2</f>
        <v>6.7585277777777774E-4</v>
      </c>
      <c r="L65">
        <f>formatted!N65/formatted!N$2</f>
        <v>6.5417844827586212E-4</v>
      </c>
      <c r="M65">
        <f>formatted!O65/formatted!O$2</f>
        <v>8.5979417475728155E-4</v>
      </c>
      <c r="N65">
        <f>formatted!P65/formatted!P$2</f>
        <v>5.3485925925925929E-4</v>
      </c>
      <c r="O65">
        <f>formatted!Q65/formatted!Q$2</f>
        <v>4.5401681415929202E-4</v>
      </c>
      <c r="P65">
        <f>formatted!R65/formatted!R$2</f>
        <v>3.9298474576271187E-4</v>
      </c>
    </row>
    <row r="66" spans="1:16" x14ac:dyDescent="0.3">
      <c r="A66" t="str">
        <f>formatted!C66</f>
        <v>w/o MS2: Cer 12:0;O2/21:2(2OH)</v>
      </c>
      <c r="B66" t="str">
        <f>formatted!D66</f>
        <v>Cer 33:2:4O</v>
      </c>
      <c r="C66" t="str">
        <f>formatted!E66</f>
        <v>Cer_ADS</v>
      </c>
      <c r="D66" t="str">
        <f>formatted!F66</f>
        <v>C33H63NO4</v>
      </c>
      <c r="E66">
        <f>formatted!G66/formatted!G$2</f>
        <v>2.3041745762711866E-3</v>
      </c>
      <c r="F66">
        <f>formatted!H66/formatted!H$2</f>
        <v>4.3523944E-3</v>
      </c>
      <c r="G66">
        <f>formatted!I66/formatted!I$2</f>
        <v>3.9230912499999999E-3</v>
      </c>
      <c r="H66">
        <f>formatted!J66/formatted!J$2</f>
        <v>3.1236696428571429E-3</v>
      </c>
      <c r="I66">
        <f>formatted!K66/formatted!K$2</f>
        <v>3.2868983333333335E-3</v>
      </c>
      <c r="J66">
        <f>formatted!L66/formatted!L$2</f>
        <v>3.148212605042017E-3</v>
      </c>
      <c r="K66">
        <f>formatted!M66/formatted!M$2</f>
        <v>3.8004833333333335E-3</v>
      </c>
      <c r="L66">
        <f>formatted!N66/formatted!N$2</f>
        <v>4.0835905172413797E-3</v>
      </c>
      <c r="M66">
        <f>formatted!O66/formatted!O$2</f>
        <v>1.8920407766990291E-3</v>
      </c>
      <c r="N66">
        <f>formatted!P66/formatted!P$2</f>
        <v>2.9537000000000001E-3</v>
      </c>
      <c r="O66">
        <f>formatted!Q66/formatted!Q$2</f>
        <v>3.0846433628318585E-3</v>
      </c>
      <c r="P66">
        <f>formatted!R66/formatted!R$2</f>
        <v>2.6742915254237289E-3</v>
      </c>
    </row>
    <row r="67" spans="1:16" x14ac:dyDescent="0.3">
      <c r="A67" t="str">
        <f>formatted!C67</f>
        <v>w/o MS2: Cer 12:0;O2/20:2(2OH)</v>
      </c>
      <c r="B67" t="str">
        <f>formatted!D67</f>
        <v>Cer 32:2:4O</v>
      </c>
      <c r="C67" t="str">
        <f>formatted!E67</f>
        <v>Cer_ADS</v>
      </c>
      <c r="D67" t="str">
        <f>formatted!F67</f>
        <v>C32H61NO4</v>
      </c>
      <c r="E67">
        <f>formatted!G67/formatted!G$2</f>
        <v>1.0119771186440677E-3</v>
      </c>
      <c r="F67">
        <f>formatted!H67/formatted!H$2</f>
        <v>1.233252E-3</v>
      </c>
      <c r="G67">
        <f>formatted!I67/formatted!I$2</f>
        <v>7.3470000000000002E-4</v>
      </c>
      <c r="H67">
        <f>formatted!J67/formatted!J$2</f>
        <v>1.2722116071428571E-3</v>
      </c>
      <c r="I67">
        <f>formatted!K67/formatted!K$2</f>
        <v>1.0654791666666666E-3</v>
      </c>
      <c r="J67">
        <f>formatted!L67/formatted!L$2</f>
        <v>1.5286798319327731E-3</v>
      </c>
      <c r="K67">
        <f>formatted!M67/formatted!M$2</f>
        <v>8.6515092592592596E-4</v>
      </c>
      <c r="L67">
        <f>formatted!N67/formatted!N$2</f>
        <v>1.3897103448275861E-3</v>
      </c>
      <c r="M67">
        <f>formatted!O67/formatted!O$2</f>
        <v>1.4528300970873787E-3</v>
      </c>
      <c r="N67">
        <f>formatted!P67/formatted!P$2</f>
        <v>1.4514379629629629E-3</v>
      </c>
      <c r="O67">
        <f>formatted!Q67/formatted!Q$2</f>
        <v>1.6914477876106195E-3</v>
      </c>
      <c r="P67">
        <f>formatted!R67/formatted!R$2</f>
        <v>1.4869661016949152E-3</v>
      </c>
    </row>
    <row r="68" spans="1:16" x14ac:dyDescent="0.3">
      <c r="A68" t="str">
        <f>formatted!C68</f>
        <v>w/o MS2: Cer 13:0;O2/20:3(2OH)</v>
      </c>
      <c r="B68" t="str">
        <f>formatted!D68</f>
        <v>Cer 33:3:4O</v>
      </c>
      <c r="C68" t="str">
        <f>formatted!E68</f>
        <v>Cer_ADS</v>
      </c>
      <c r="D68" t="str">
        <f>formatted!F68</f>
        <v>C33H61NO4</v>
      </c>
      <c r="E68">
        <f>formatted!G68/formatted!G$2</f>
        <v>1.4855084745762711E-4</v>
      </c>
      <c r="F68">
        <f>formatted!H68/formatted!H$2</f>
        <v>2.5208E-5</v>
      </c>
      <c r="G68">
        <f>formatted!I68/formatted!I$2</f>
        <v>1.5497625000000001E-4</v>
      </c>
      <c r="H68">
        <f>formatted!J68/formatted!J$2</f>
        <v>1.2363749999999999E-4</v>
      </c>
      <c r="I68">
        <f>formatted!K68/formatted!K$2</f>
        <v>1.2192749999999999E-4</v>
      </c>
      <c r="J68">
        <f>formatted!L68/formatted!L$2</f>
        <v>1.506310924369748E-4</v>
      </c>
      <c r="K68">
        <f>formatted!M68/formatted!M$2</f>
        <v>1.3708796296296296E-4</v>
      </c>
      <c r="L68">
        <f>formatted!N68/formatted!N$2</f>
        <v>2.5790172413793104E-4</v>
      </c>
      <c r="M68">
        <f>formatted!O68/formatted!O$2</f>
        <v>2.5527087378640775E-4</v>
      </c>
      <c r="N68">
        <f>formatted!P68/formatted!P$2</f>
        <v>1.2260648148148149E-4</v>
      </c>
      <c r="O68">
        <f>formatted!Q68/formatted!Q$2</f>
        <v>1.9986371681415929E-4</v>
      </c>
      <c r="P68">
        <f>formatted!R68/formatted!R$2</f>
        <v>1.7168220338983052E-4</v>
      </c>
    </row>
    <row r="69" spans="1:16" x14ac:dyDescent="0.3">
      <c r="A69" t="str">
        <f>formatted!C69</f>
        <v>w/o MS2: Cer 12:0;O2/20:2(2OH)</v>
      </c>
      <c r="B69" t="str">
        <f>formatted!D69</f>
        <v>Cer 32:2:4O</v>
      </c>
      <c r="C69" t="str">
        <f>formatted!E69</f>
        <v>Cer_ADS</v>
      </c>
      <c r="D69" t="str">
        <f>formatted!F69</f>
        <v>C32H61NO4</v>
      </c>
      <c r="E69">
        <f>formatted!G69/formatted!G$2</f>
        <v>3.5346949152542374E-4</v>
      </c>
      <c r="F69">
        <f>formatted!H69/formatted!H$2</f>
        <v>4.5113759999999999E-4</v>
      </c>
      <c r="G69">
        <f>formatted!I69/formatted!I$2</f>
        <v>3.8567750000000002E-4</v>
      </c>
      <c r="H69">
        <f>formatted!J69/formatted!J$2</f>
        <v>4.6303839285714285E-4</v>
      </c>
      <c r="I69">
        <f>formatted!K69/formatted!K$2</f>
        <v>4.3765250000000003E-4</v>
      </c>
      <c r="J69">
        <f>formatted!L69/formatted!L$2</f>
        <v>4.2827647058823527E-4</v>
      </c>
      <c r="K69">
        <f>formatted!M69/formatted!M$2</f>
        <v>4.3914074074074075E-4</v>
      </c>
      <c r="L69">
        <f>formatted!N69/formatted!N$2</f>
        <v>3.3214827586206897E-4</v>
      </c>
      <c r="M69">
        <f>formatted!O69/formatted!O$2</f>
        <v>4.6472135922330098E-4</v>
      </c>
      <c r="N69">
        <f>formatted!P69/formatted!P$2</f>
        <v>4.9791666666666669E-4</v>
      </c>
      <c r="O69">
        <f>formatted!Q69/formatted!Q$2</f>
        <v>4.9610442477876103E-4</v>
      </c>
      <c r="P69">
        <f>formatted!R69/formatted!R$2</f>
        <v>4.955194915254237E-4</v>
      </c>
    </row>
    <row r="70" spans="1:16" x14ac:dyDescent="0.3">
      <c r="A70" t="str">
        <f>formatted!C70</f>
        <v>w/o MS2: Cer 12:0;O2/23:1(2OH)</v>
      </c>
      <c r="B70" t="str">
        <f>formatted!D70</f>
        <v>Cer 35:1:4O</v>
      </c>
      <c r="C70" t="str">
        <f>formatted!E70</f>
        <v>Cer_ADS</v>
      </c>
      <c r="D70" t="str">
        <f>formatted!F70</f>
        <v>C35H69NO4</v>
      </c>
      <c r="E70">
        <f>formatted!G70/formatted!G$2</f>
        <v>1.2452567796610169E-3</v>
      </c>
      <c r="F70">
        <f>formatted!H70/formatted!H$2</f>
        <v>1.3427808000000001E-3</v>
      </c>
      <c r="G70">
        <f>formatted!I70/formatted!I$2</f>
        <v>1.15057375E-3</v>
      </c>
      <c r="H70">
        <f>formatted!J70/formatted!J$2</f>
        <v>1.4943973214285714E-3</v>
      </c>
      <c r="I70">
        <f>formatted!K70/formatted!K$2</f>
        <v>1.3603341666666667E-3</v>
      </c>
      <c r="J70">
        <f>formatted!L70/formatted!L$2</f>
        <v>1.6127756302521008E-3</v>
      </c>
      <c r="K70">
        <f>formatted!M70/formatted!M$2</f>
        <v>1.9257268518518519E-3</v>
      </c>
      <c r="L70">
        <f>formatted!N70/formatted!N$2</f>
        <v>1.7874396551724138E-3</v>
      </c>
      <c r="M70">
        <f>formatted!O70/formatted!O$2</f>
        <v>2.0654533980582522E-3</v>
      </c>
      <c r="N70">
        <f>formatted!P70/formatted!P$2</f>
        <v>1.4165925925925926E-3</v>
      </c>
      <c r="O70">
        <f>formatted!Q70/formatted!Q$2</f>
        <v>1.2645840707964601E-3</v>
      </c>
      <c r="P70">
        <f>formatted!R70/formatted!R$2</f>
        <v>1.1924245762711865E-3</v>
      </c>
    </row>
    <row r="71" spans="1:16" x14ac:dyDescent="0.3">
      <c r="A71" t="str">
        <f>formatted!C71</f>
        <v>w/o MS2: Cer 13:0;O2/22:2(2OH)</v>
      </c>
      <c r="B71" t="str">
        <f>formatted!D71</f>
        <v>Cer 35:2:4O</v>
      </c>
      <c r="C71" t="str">
        <f>formatted!E71</f>
        <v>Cer_ADS</v>
      </c>
      <c r="D71" t="str">
        <f>formatted!F71</f>
        <v>C35H67NO4</v>
      </c>
      <c r="E71">
        <f>formatted!G71/formatted!G$2</f>
        <v>1.2077033898305084E-4</v>
      </c>
      <c r="F71">
        <f>formatted!H71/formatted!H$2</f>
        <v>1.610056E-4</v>
      </c>
      <c r="G71">
        <f>formatted!I71/formatted!I$2</f>
        <v>1.2282250000000001E-4</v>
      </c>
      <c r="H71">
        <f>formatted!J71/formatted!J$2</f>
        <v>1.2866517857142856E-4</v>
      </c>
      <c r="I71">
        <f>formatted!K71/formatted!K$2</f>
        <v>1.1329916666666666E-4</v>
      </c>
      <c r="J71">
        <f>formatted!L71/formatted!L$2</f>
        <v>8.8321008403361351E-5</v>
      </c>
      <c r="K71">
        <f>formatted!M71/formatted!M$2</f>
        <v>5.9180555555555558E-5</v>
      </c>
      <c r="L71">
        <f>formatted!N71/formatted!N$2</f>
        <v>7.5887931034482759E-5</v>
      </c>
      <c r="M71">
        <f>formatted!O71/formatted!O$2</f>
        <v>4.6203883495145632E-5</v>
      </c>
      <c r="N71">
        <f>formatted!P71/formatted!P$2</f>
        <v>3.4490740740740742E-5</v>
      </c>
      <c r="O71">
        <f>formatted!Q71/formatted!Q$2</f>
        <v>3.7175221238938054E-5</v>
      </c>
      <c r="P71">
        <f>formatted!R71/formatted!R$2</f>
        <v>4.7235593220338985E-5</v>
      </c>
    </row>
    <row r="72" spans="1:16" x14ac:dyDescent="0.3">
      <c r="A72" t="str">
        <f>formatted!C72</f>
        <v>w/o MS2: Cer 12:0;O2/20:2(2OH)</v>
      </c>
      <c r="B72" t="str">
        <f>formatted!D72</f>
        <v>Cer 32:2:4O</v>
      </c>
      <c r="C72" t="str">
        <f>formatted!E72</f>
        <v>Cer_ADS</v>
      </c>
      <c r="D72" t="str">
        <f>formatted!F72</f>
        <v>C32H61NO4</v>
      </c>
      <c r="E72">
        <f>formatted!G72/formatted!G$2</f>
        <v>5.2180338983050852E-4</v>
      </c>
      <c r="F72">
        <f>formatted!H72/formatted!H$2</f>
        <v>3.3423360000000001E-4</v>
      </c>
      <c r="G72">
        <f>formatted!I72/formatted!I$2</f>
        <v>5.3194562500000003E-4</v>
      </c>
      <c r="H72">
        <f>formatted!J72/formatted!J$2</f>
        <v>8.3207857142857144E-4</v>
      </c>
      <c r="I72">
        <f>formatted!K72/formatted!K$2</f>
        <v>6.7089916666666666E-4</v>
      </c>
      <c r="J72">
        <f>formatted!L72/formatted!L$2</f>
        <v>8.203890756302521E-4</v>
      </c>
      <c r="K72">
        <f>formatted!M72/formatted!M$2</f>
        <v>7.1320277777777775E-4</v>
      </c>
      <c r="L72">
        <f>formatted!N72/formatted!N$2</f>
        <v>7.8849137931034485E-4</v>
      </c>
      <c r="M72">
        <f>formatted!O72/formatted!O$2</f>
        <v>6.8087864077669906E-4</v>
      </c>
      <c r="N72">
        <f>formatted!P72/formatted!P$2</f>
        <v>9.5372129629629635E-4</v>
      </c>
      <c r="O72">
        <f>formatted!Q72/formatted!Q$2</f>
        <v>9.0485398230088501E-4</v>
      </c>
      <c r="P72">
        <f>formatted!R72/formatted!R$2</f>
        <v>8.9027966101694919E-4</v>
      </c>
    </row>
    <row r="73" spans="1:16" x14ac:dyDescent="0.3">
      <c r="A73" t="str">
        <f>formatted!C73</f>
        <v>w/o MS2: Cer 12:0;O2/24:1(2OH)</v>
      </c>
      <c r="B73" t="str">
        <f>formatted!D73</f>
        <v>Cer 36:1:4O</v>
      </c>
      <c r="C73" t="str">
        <f>formatted!E73</f>
        <v>Cer_ADS</v>
      </c>
      <c r="D73" t="str">
        <f>formatted!F73</f>
        <v>C36H71NO4</v>
      </c>
      <c r="E73">
        <f>formatted!G73/formatted!G$2</f>
        <v>2.9554237288135593E-4</v>
      </c>
      <c r="F73">
        <f>formatted!H73/formatted!H$2</f>
        <v>3.6200719999999998E-4</v>
      </c>
      <c r="G73">
        <f>formatted!I73/formatted!I$2</f>
        <v>2.71333125E-4</v>
      </c>
      <c r="H73">
        <f>formatted!J73/formatted!J$2</f>
        <v>2.4164910714285714E-4</v>
      </c>
      <c r="I73">
        <f>formatted!K73/formatted!K$2</f>
        <v>1.9705083333333332E-4</v>
      </c>
      <c r="J73">
        <f>formatted!L73/formatted!L$2</f>
        <v>2.356361344537815E-4</v>
      </c>
      <c r="K73">
        <f>formatted!M73/formatted!M$2</f>
        <v>3.9460648148148146E-4</v>
      </c>
      <c r="L73">
        <f>formatted!N73/formatted!N$2</f>
        <v>3.1611551724137929E-4</v>
      </c>
      <c r="M73">
        <f>formatted!O73/formatted!O$2</f>
        <v>3.5725825242718446E-4</v>
      </c>
      <c r="N73">
        <f>formatted!P73/formatted!P$2</f>
        <v>2.2068240740740741E-4</v>
      </c>
      <c r="O73">
        <f>formatted!Q73/formatted!Q$2</f>
        <v>2.5881858407079646E-4</v>
      </c>
      <c r="P73">
        <f>formatted!R73/formatted!R$2</f>
        <v>2.0166271186440677E-4</v>
      </c>
    </row>
    <row r="74" spans="1:16" x14ac:dyDescent="0.3">
      <c r="A74" t="str">
        <f>formatted!C74</f>
        <v>w/o MS2: Cer 12:0;O2/22:1(2OH)</v>
      </c>
      <c r="B74" t="str">
        <f>formatted!D74</f>
        <v>Cer 34:1:4O</v>
      </c>
      <c r="C74" t="str">
        <f>formatted!E74</f>
        <v>Cer_ADS</v>
      </c>
      <c r="D74" t="str">
        <f>formatted!F74</f>
        <v>C34H67NO4</v>
      </c>
      <c r="E74">
        <f>formatted!G74/formatted!G$2</f>
        <v>8.5383389830508475E-4</v>
      </c>
      <c r="F74">
        <f>formatted!H74/formatted!H$2</f>
        <v>5.8850799999999996E-4</v>
      </c>
      <c r="G74">
        <f>formatted!I74/formatted!I$2</f>
        <v>4.8215500000000001E-4</v>
      </c>
      <c r="H74">
        <f>formatted!J74/formatted!J$2</f>
        <v>9.9637678571428572E-4</v>
      </c>
      <c r="I74">
        <f>formatted!K74/formatted!K$2</f>
        <v>9.5999166666666663E-4</v>
      </c>
      <c r="J74">
        <f>formatted!L74/formatted!L$2</f>
        <v>8.4641092436974787E-4</v>
      </c>
      <c r="K74">
        <f>formatted!M74/formatted!M$2</f>
        <v>1.5594685185185185E-3</v>
      </c>
      <c r="L74">
        <f>formatted!N74/formatted!N$2</f>
        <v>1.2427956896551725E-3</v>
      </c>
      <c r="M74">
        <f>formatted!O74/formatted!O$2</f>
        <v>1.4252456310679612E-3</v>
      </c>
      <c r="N74">
        <f>formatted!P74/formatted!P$2</f>
        <v>1.0889731481481481E-3</v>
      </c>
      <c r="O74">
        <f>formatted!Q74/formatted!Q$2</f>
        <v>1.1457566371681415E-3</v>
      </c>
      <c r="P74">
        <f>formatted!R74/formatted!R$2</f>
        <v>1.1213593220338984E-3</v>
      </c>
    </row>
    <row r="75" spans="1:16" x14ac:dyDescent="0.3">
      <c r="A75" t="str">
        <f>formatted!C75</f>
        <v>w/o MS2: Cer 13:0;O2/22:2(2OH)</v>
      </c>
      <c r="B75" t="str">
        <f>formatted!D75</f>
        <v>Cer 35:2:4O</v>
      </c>
      <c r="C75" t="str">
        <f>formatted!E75</f>
        <v>Cer_ADS</v>
      </c>
      <c r="D75" t="str">
        <f>formatted!F75</f>
        <v>C35H67NO4</v>
      </c>
      <c r="E75">
        <f>formatted!G75/formatted!G$2</f>
        <v>5.5805254237288138E-4</v>
      </c>
      <c r="F75">
        <f>formatted!H75/formatted!H$2</f>
        <v>7.7463680000000004E-4</v>
      </c>
      <c r="G75">
        <f>formatted!I75/formatted!I$2</f>
        <v>6.7824875000000004E-4</v>
      </c>
      <c r="H75">
        <f>formatted!J75/formatted!J$2</f>
        <v>3.8406071428571427E-4</v>
      </c>
      <c r="I75">
        <f>formatted!K75/formatted!K$2</f>
        <v>3.9790833333333336E-4</v>
      </c>
      <c r="J75">
        <f>formatted!L75/formatted!L$2</f>
        <v>3.2227310924369746E-4</v>
      </c>
      <c r="K75">
        <f>formatted!M75/formatted!M$2</f>
        <v>3.6949074074074076E-4</v>
      </c>
      <c r="L75">
        <f>formatted!N75/formatted!N$2</f>
        <v>5.0891896551724138E-4</v>
      </c>
      <c r="M75">
        <f>formatted!O75/formatted!O$2</f>
        <v>3.4615242718446604E-4</v>
      </c>
      <c r="N75">
        <f>formatted!P75/formatted!P$2</f>
        <v>2.6861944444444446E-4</v>
      </c>
      <c r="O75">
        <f>formatted!Q75/formatted!Q$2</f>
        <v>2.6232212389380532E-4</v>
      </c>
      <c r="P75">
        <f>formatted!R75/formatted!R$2</f>
        <v>2.9066949152542373E-4</v>
      </c>
    </row>
    <row r="76" spans="1:16" x14ac:dyDescent="0.3">
      <c r="A76" t="str">
        <f>formatted!C76</f>
        <v>w/o MS2: Cer 12:0;O2/18:0(2OH)</v>
      </c>
      <c r="B76" t="str">
        <f>formatted!D76</f>
        <v>Cer 30:0:4O</v>
      </c>
      <c r="C76" t="str">
        <f>formatted!E76</f>
        <v>Cer_ADS</v>
      </c>
      <c r="D76" t="str">
        <f>formatted!F76</f>
        <v>C30H61NO4</v>
      </c>
      <c r="E76">
        <f>formatted!G76/formatted!G$2</f>
        <v>4.0472881355932201E-5</v>
      </c>
      <c r="F76">
        <f>formatted!H76/formatted!H$2</f>
        <v>7.4960800000000002E-5</v>
      </c>
      <c r="G76">
        <f>formatted!I76/formatted!I$2</f>
        <v>4.7176874999999997E-5</v>
      </c>
      <c r="H76">
        <f>formatted!J76/formatted!J$2</f>
        <v>1.9040178571428573E-5</v>
      </c>
      <c r="I76">
        <f>formatted!K76/formatted!K$2</f>
        <v>2.1503333333333335E-5</v>
      </c>
      <c r="J76">
        <f>formatted!L76/formatted!L$2</f>
        <v>3.3453781512605044E-5</v>
      </c>
      <c r="K76">
        <f>formatted!M76/formatted!M$2</f>
        <v>4.8716666666666667E-5</v>
      </c>
      <c r="L76">
        <f>formatted!N76/formatted!N$2</f>
        <v>9.102931034482758E-5</v>
      </c>
      <c r="M76">
        <f>formatted!O76/formatted!O$2</f>
        <v>7.4437864077669908E-5</v>
      </c>
      <c r="N76">
        <f>formatted!P76/formatted!P$2</f>
        <v>4.1930555555555552E-5</v>
      </c>
      <c r="O76">
        <f>formatted!Q76/formatted!Q$2</f>
        <v>7.9292035398230082E-6</v>
      </c>
      <c r="P76">
        <f>formatted!R76/formatted!R$2</f>
        <v>4.7086440677966099E-5</v>
      </c>
    </row>
    <row r="77" spans="1:16" x14ac:dyDescent="0.3">
      <c r="A77" t="str">
        <f>formatted!C77</f>
        <v>w/o MS2: Cer 12:0;O2/24:1(2OH)</v>
      </c>
      <c r="B77" t="str">
        <f>formatted!D77</f>
        <v>Cer 36:1:4O</v>
      </c>
      <c r="C77" t="str">
        <f>formatted!E77</f>
        <v>Cer_ADS</v>
      </c>
      <c r="D77" t="str">
        <f>formatted!F77</f>
        <v>C36H71NO4</v>
      </c>
      <c r="E77">
        <f>formatted!G77/formatted!G$2</f>
        <v>2.8006525423728815E-4</v>
      </c>
      <c r="F77">
        <f>formatted!H77/formatted!H$2</f>
        <v>2.8764479999999999E-4</v>
      </c>
      <c r="G77">
        <f>formatted!I77/formatted!I$2</f>
        <v>2.5755374999999998E-4</v>
      </c>
      <c r="H77">
        <f>formatted!J77/formatted!J$2</f>
        <v>2.0943125E-4</v>
      </c>
      <c r="I77">
        <f>formatted!K77/formatted!K$2</f>
        <v>2.6711916666666665E-4</v>
      </c>
      <c r="J77">
        <f>formatted!L77/formatted!L$2</f>
        <v>2.1255462184873949E-4</v>
      </c>
      <c r="K77">
        <f>formatted!M77/formatted!M$2</f>
        <v>2.308111111111111E-4</v>
      </c>
      <c r="L77">
        <f>formatted!N77/formatted!N$2</f>
        <v>3.3597327586206896E-4</v>
      </c>
      <c r="M77">
        <f>formatted!O77/formatted!O$2</f>
        <v>2.4927378640776697E-4</v>
      </c>
      <c r="N77">
        <f>formatted!P77/formatted!P$2</f>
        <v>1.8431944444444444E-4</v>
      </c>
      <c r="O77">
        <f>formatted!Q77/formatted!Q$2</f>
        <v>2.2748761061946904E-4</v>
      </c>
      <c r="P77">
        <f>formatted!R77/formatted!R$2</f>
        <v>1.6756355932203389E-4</v>
      </c>
    </row>
    <row r="78" spans="1:16" x14ac:dyDescent="0.3">
      <c r="A78" t="str">
        <f>formatted!C78</f>
        <v>w/o MS2: Cer 12:0;O2/19:0(2OH)</v>
      </c>
      <c r="B78" t="str">
        <f>formatted!D78</f>
        <v>Cer 31:0:4O</v>
      </c>
      <c r="C78" t="str">
        <f>formatted!E78</f>
        <v>Cer_ADS</v>
      </c>
      <c r="D78" t="str">
        <f>formatted!F78</f>
        <v>C31H63NO4</v>
      </c>
      <c r="E78">
        <f>formatted!G78/formatted!G$2</f>
        <v>1.781593220338983E-4</v>
      </c>
      <c r="F78">
        <f>formatted!H78/formatted!H$2</f>
        <v>1.763504E-4</v>
      </c>
      <c r="G78">
        <f>formatted!I78/formatted!I$2</f>
        <v>1.3660000000000001E-4</v>
      </c>
      <c r="H78">
        <f>formatted!J78/formatted!J$2</f>
        <v>2.6773392857142855E-4</v>
      </c>
      <c r="I78">
        <f>formatted!K78/formatted!K$2</f>
        <v>3.4943166666666668E-4</v>
      </c>
      <c r="J78">
        <f>formatted!L78/formatted!L$2</f>
        <v>2.9439327731092438E-4</v>
      </c>
      <c r="K78">
        <f>formatted!M78/formatted!M$2</f>
        <v>3.2691851851851853E-4</v>
      </c>
      <c r="L78">
        <f>formatted!N78/formatted!N$2</f>
        <v>4.4281206896551722E-4</v>
      </c>
      <c r="M78">
        <f>formatted!O78/formatted!O$2</f>
        <v>3.4046990291262133E-4</v>
      </c>
      <c r="N78">
        <f>formatted!P78/formatted!P$2</f>
        <v>4.1622222222222223E-4</v>
      </c>
      <c r="O78">
        <f>formatted!Q78/formatted!Q$2</f>
        <v>3.7281681415929206E-4</v>
      </c>
      <c r="P78">
        <f>formatted!R78/formatted!R$2</f>
        <v>4.188228813559322E-4</v>
      </c>
    </row>
    <row r="79" spans="1:16" x14ac:dyDescent="0.3">
      <c r="A79" t="str">
        <f>formatted!C79</f>
        <v>w/o MS2: Cer 12:0;O2/20:1(2OH)</v>
      </c>
      <c r="B79" t="str">
        <f>formatted!D79</f>
        <v>Cer 32:1:4O</v>
      </c>
      <c r="C79" t="str">
        <f>formatted!E79</f>
        <v>Cer_ADS</v>
      </c>
      <c r="D79" t="str">
        <f>formatted!F79</f>
        <v>C32H63NO4</v>
      </c>
      <c r="E79">
        <f>formatted!G79/formatted!G$2</f>
        <v>1.5272262711864407E-3</v>
      </c>
      <c r="F79">
        <f>formatted!H79/formatted!H$2</f>
        <v>1.6071528E-3</v>
      </c>
      <c r="G79">
        <f>formatted!I79/formatted!I$2</f>
        <v>1.386549375E-3</v>
      </c>
      <c r="H79">
        <f>formatted!J79/formatted!J$2</f>
        <v>1.9029026785714286E-3</v>
      </c>
      <c r="I79">
        <f>formatted!K79/formatted!K$2</f>
        <v>1.7776599999999999E-3</v>
      </c>
      <c r="J79">
        <f>formatted!L79/formatted!L$2</f>
        <v>1.8943268907563025E-3</v>
      </c>
      <c r="K79">
        <f>formatted!M79/formatted!M$2</f>
        <v>2.4946E-3</v>
      </c>
      <c r="L79">
        <f>formatted!N79/formatted!N$2</f>
        <v>2.2235077586206897E-3</v>
      </c>
      <c r="M79">
        <f>formatted!O79/formatted!O$2</f>
        <v>2.4058184466019417E-3</v>
      </c>
      <c r="N79">
        <f>formatted!P79/formatted!P$2</f>
        <v>2.1654120370370369E-3</v>
      </c>
      <c r="O79">
        <f>formatted!Q79/formatted!Q$2</f>
        <v>2.0899212389380532E-3</v>
      </c>
      <c r="P79">
        <f>formatted!R79/formatted!R$2</f>
        <v>1.9322593220338982E-3</v>
      </c>
    </row>
    <row r="80" spans="1:16" x14ac:dyDescent="0.3">
      <c r="A80" t="str">
        <f>formatted!C80</f>
        <v>w/o MS2: Cer 12:0;O2/25:0(2OH)</v>
      </c>
      <c r="B80" t="str">
        <f>formatted!D80</f>
        <v>Cer 37:0:4O</v>
      </c>
      <c r="C80" t="str">
        <f>formatted!E80</f>
        <v>Cer_ADS</v>
      </c>
      <c r="D80" t="str">
        <f>formatted!F80</f>
        <v>C37H75NO4</v>
      </c>
      <c r="E80">
        <f>formatted!G80/formatted!G$2</f>
        <v>1.2549745762711865E-4</v>
      </c>
      <c r="F80">
        <f>formatted!H80/formatted!H$2</f>
        <v>1.7679600000000001E-4</v>
      </c>
      <c r="G80">
        <f>formatted!I80/formatted!I$2</f>
        <v>1.9327187499999999E-4</v>
      </c>
      <c r="H80">
        <f>formatted!J80/formatted!J$2</f>
        <v>7.0302678571428572E-5</v>
      </c>
      <c r="I80">
        <f>formatted!K80/formatted!K$2</f>
        <v>1.0420583333333334E-4</v>
      </c>
      <c r="J80">
        <f>formatted!L80/formatted!L$2</f>
        <v>9.1931092436974793E-5</v>
      </c>
      <c r="K80">
        <f>formatted!M80/formatted!M$2</f>
        <v>9.8638888888888886E-5</v>
      </c>
      <c r="L80">
        <f>formatted!N80/formatted!N$2</f>
        <v>1.3733017241379311E-4</v>
      </c>
      <c r="M80">
        <f>formatted!O80/formatted!O$2</f>
        <v>8.6890291262135927E-5</v>
      </c>
      <c r="N80">
        <f>formatted!P80/formatted!P$2</f>
        <v>3.0138888888888888E-5</v>
      </c>
      <c r="O80">
        <f>formatted!Q80/formatted!Q$2</f>
        <v>4.1693805309734515E-5</v>
      </c>
      <c r="P80">
        <f>formatted!R80/formatted!R$2</f>
        <v>5.7887288135593222E-5</v>
      </c>
    </row>
    <row r="81" spans="1:16" x14ac:dyDescent="0.3">
      <c r="A81" t="str">
        <f>formatted!C81</f>
        <v>w/o MS2: Cer 12:0;O2/21:1(2OH)</v>
      </c>
      <c r="B81" t="str">
        <f>formatted!D81</f>
        <v>Cer 33:1:4O</v>
      </c>
      <c r="C81" t="str">
        <f>formatted!E81</f>
        <v>Cer_ADS</v>
      </c>
      <c r="D81" t="str">
        <f>formatted!F81</f>
        <v>C33H65NO4</v>
      </c>
      <c r="E81">
        <f>formatted!G81/formatted!G$2</f>
        <v>1.3103466101694915E-3</v>
      </c>
      <c r="F81">
        <f>formatted!H81/formatted!H$2</f>
        <v>9.7305440000000003E-4</v>
      </c>
      <c r="G81">
        <f>formatted!I81/formatted!I$2</f>
        <v>6.5173312499999998E-4</v>
      </c>
      <c r="H81">
        <f>formatted!J81/formatted!J$2</f>
        <v>1.9672767857142857E-3</v>
      </c>
      <c r="I81">
        <f>formatted!K81/formatted!K$2</f>
        <v>1.5753191666666667E-3</v>
      </c>
      <c r="J81">
        <f>formatted!L81/formatted!L$2</f>
        <v>1.8802420168067227E-3</v>
      </c>
      <c r="K81">
        <f>formatted!M81/formatted!M$2</f>
        <v>2.9417814814814815E-3</v>
      </c>
      <c r="L81">
        <f>formatted!N81/formatted!N$2</f>
        <v>2.0989034482758622E-3</v>
      </c>
      <c r="M81">
        <f>formatted!O81/formatted!O$2</f>
        <v>2.6190038834951455E-3</v>
      </c>
      <c r="N81">
        <f>formatted!P81/formatted!P$2</f>
        <v>2.7265546296296296E-3</v>
      </c>
      <c r="O81">
        <f>formatted!Q81/formatted!Q$2</f>
        <v>2.6886831858407081E-3</v>
      </c>
      <c r="P81">
        <f>formatted!R81/formatted!R$2</f>
        <v>2.1979338983050848E-3</v>
      </c>
    </row>
    <row r="82" spans="1:16" x14ac:dyDescent="0.3">
      <c r="A82" t="str">
        <f>formatted!C82</f>
        <v>w/o MS2: Cer 12:0;O2/23:1(2OH)</v>
      </c>
      <c r="B82" t="str">
        <f>formatted!D82</f>
        <v>Cer 35:1:4O</v>
      </c>
      <c r="C82" t="str">
        <f>formatted!E82</f>
        <v>Cer_ADS</v>
      </c>
      <c r="D82" t="str">
        <f>formatted!F82</f>
        <v>C35H69NO4</v>
      </c>
      <c r="E82">
        <f>formatted!G82/formatted!G$2</f>
        <v>1.0115288135593219E-3</v>
      </c>
      <c r="F82">
        <f>formatted!H82/formatted!H$2</f>
        <v>1.193164E-3</v>
      </c>
      <c r="G82">
        <f>formatted!I82/formatted!I$2</f>
        <v>1.1616199999999999E-3</v>
      </c>
      <c r="H82">
        <f>formatted!J82/formatted!J$2</f>
        <v>1.0131383928571429E-3</v>
      </c>
      <c r="I82">
        <f>formatted!K82/formatted!K$2</f>
        <v>1.0477891666666667E-3</v>
      </c>
      <c r="J82">
        <f>formatted!L82/formatted!L$2</f>
        <v>9.7789831932773119E-4</v>
      </c>
      <c r="K82">
        <f>formatted!M82/formatted!M$2</f>
        <v>1.0485388888888888E-3</v>
      </c>
      <c r="L82">
        <f>formatted!N82/formatted!N$2</f>
        <v>1.0639491379310344E-3</v>
      </c>
      <c r="M82">
        <f>formatted!O82/formatted!O$2</f>
        <v>9.0724660194174754E-4</v>
      </c>
      <c r="N82">
        <f>formatted!P82/formatted!P$2</f>
        <v>9.056444444444444E-4</v>
      </c>
      <c r="O82">
        <f>formatted!Q82/formatted!Q$2</f>
        <v>9.6250619469026545E-4</v>
      </c>
      <c r="P82">
        <f>formatted!R82/formatted!R$2</f>
        <v>9.2093305084745762E-4</v>
      </c>
    </row>
    <row r="83" spans="1:16" x14ac:dyDescent="0.3">
      <c r="A83" t="str">
        <f>formatted!C83</f>
        <v>w/o MS2: Cer 12:0;O2/21:2(2OH)</v>
      </c>
      <c r="B83" t="str">
        <f>formatted!D83</f>
        <v>Cer 33:2:4O</v>
      </c>
      <c r="C83" t="str">
        <f>formatted!E83</f>
        <v>Cer_ADS</v>
      </c>
      <c r="D83" t="str">
        <f>formatted!F83</f>
        <v>C33H63NO4</v>
      </c>
      <c r="E83">
        <f>formatted!G83/formatted!G$2</f>
        <v>9.5840169491525425E-4</v>
      </c>
      <c r="F83">
        <f>formatted!H83/formatted!H$2</f>
        <v>1.2895560000000001E-3</v>
      </c>
      <c r="G83">
        <f>formatted!I83/formatted!I$2</f>
        <v>1.1400318750000001E-3</v>
      </c>
      <c r="H83">
        <f>formatted!J83/formatted!J$2</f>
        <v>1.2959732142857143E-3</v>
      </c>
      <c r="I83">
        <f>formatted!K83/formatted!K$2</f>
        <v>1.3712441666666668E-3</v>
      </c>
      <c r="J83">
        <f>formatted!L83/formatted!L$2</f>
        <v>1.2356991596638655E-3</v>
      </c>
      <c r="K83">
        <f>formatted!M83/formatted!M$2</f>
        <v>9.7294722222222223E-4</v>
      </c>
      <c r="L83">
        <f>formatted!N83/formatted!N$2</f>
        <v>9.7565517241379306E-4</v>
      </c>
      <c r="M83">
        <f>formatted!O83/formatted!O$2</f>
        <v>1.0169466019417477E-3</v>
      </c>
      <c r="N83">
        <f>formatted!P83/formatted!P$2</f>
        <v>1.0225592592592592E-3</v>
      </c>
      <c r="O83">
        <f>formatted!Q83/formatted!Q$2</f>
        <v>1.0754637168141593E-3</v>
      </c>
      <c r="P83">
        <f>formatted!R83/formatted!R$2</f>
        <v>1.1094915254237288E-3</v>
      </c>
    </row>
    <row r="84" spans="1:16" x14ac:dyDescent="0.3">
      <c r="A84" t="str">
        <f>formatted!C84</f>
        <v>w/o MS2: Cer 12:0;O2/25:1(2OH)</v>
      </c>
      <c r="B84" t="str">
        <f>formatted!D84</f>
        <v>Cer 37:1:4O</v>
      </c>
      <c r="C84" t="str">
        <f>formatted!E84</f>
        <v>Cer_ADS</v>
      </c>
      <c r="D84" t="str">
        <f>formatted!F84</f>
        <v>C37H73NO4</v>
      </c>
      <c r="E84">
        <f>formatted!G84/formatted!G$2</f>
        <v>7.6583050847457628E-5</v>
      </c>
      <c r="F84">
        <f>formatted!H84/formatted!H$2</f>
        <v>1.5859040000000001E-4</v>
      </c>
      <c r="G84">
        <f>formatted!I84/formatted!I$2</f>
        <v>1.07980625E-4</v>
      </c>
      <c r="H84">
        <f>formatted!J84/formatted!J$2</f>
        <v>2.9065178571428573E-5</v>
      </c>
      <c r="I84">
        <f>formatted!K84/formatted!K$2</f>
        <v>8.0331666666666669E-5</v>
      </c>
      <c r="J84">
        <f>formatted!L84/formatted!L$2</f>
        <v>6.9318487394957987E-5</v>
      </c>
      <c r="K84">
        <f>formatted!M84/formatted!M$2</f>
        <v>5.7688888888888887E-5</v>
      </c>
      <c r="L84">
        <f>formatted!N84/formatted!N$2</f>
        <v>1.1663103448275862E-4</v>
      </c>
      <c r="M84">
        <f>formatted!O84/formatted!O$2</f>
        <v>3.1800970873786409E-5</v>
      </c>
      <c r="N84">
        <f>formatted!P84/formatted!P$2</f>
        <v>4.0988888888888888E-5</v>
      </c>
      <c r="O84">
        <f>formatted!Q84/formatted!Q$2</f>
        <v>1.1354867256637168E-5</v>
      </c>
      <c r="P84">
        <f>formatted!R84/formatted!R$2</f>
        <v>5.2693220338983053E-5</v>
      </c>
    </row>
    <row r="85" spans="1:16" x14ac:dyDescent="0.3">
      <c r="A85" t="str">
        <f>formatted!C85</f>
        <v>w/o MS2: Cer 12:0;O2/25:0(2OH)</v>
      </c>
      <c r="B85" t="str">
        <f>formatted!D85</f>
        <v>Cer 37:0:4O</v>
      </c>
      <c r="C85" t="str">
        <f>formatted!E85</f>
        <v>Cer_ADS</v>
      </c>
      <c r="D85" t="str">
        <f>formatted!F85</f>
        <v>C37H75NO4</v>
      </c>
      <c r="E85">
        <f>formatted!G85/formatted!G$2</f>
        <v>8.8451694915254244E-5</v>
      </c>
      <c r="F85">
        <f>formatted!H85/formatted!H$2</f>
        <v>5.6087200000000001E-5</v>
      </c>
      <c r="G85">
        <f>formatted!I85/formatted!I$2</f>
        <v>7.0401249999999996E-5</v>
      </c>
      <c r="H85">
        <f>formatted!J85/formatted!J$2</f>
        <v>3.4566964285714287E-5</v>
      </c>
      <c r="I85">
        <f>formatted!K85/formatted!K$2</f>
        <v>5.3195000000000001E-5</v>
      </c>
      <c r="J85">
        <f>formatted!L85/formatted!L$2</f>
        <v>3.6134453781512607E-5</v>
      </c>
      <c r="K85">
        <f>formatted!M85/formatted!M$2</f>
        <v>1.6381851851851852E-4</v>
      </c>
      <c r="L85">
        <f>formatted!N85/formatted!N$2</f>
        <v>1.3553189655172415E-4</v>
      </c>
      <c r="M85">
        <f>formatted!O85/formatted!O$2</f>
        <v>1.1919126213592233E-4</v>
      </c>
      <c r="N85">
        <f>formatted!P85/formatted!P$2</f>
        <v>4.4749074074074072E-5</v>
      </c>
      <c r="O85">
        <f>formatted!Q85/formatted!Q$2</f>
        <v>8.2098230088495578E-5</v>
      </c>
      <c r="P85">
        <f>formatted!R85/formatted!R$2</f>
        <v>5.3001694915254236E-5</v>
      </c>
    </row>
    <row r="86" spans="1:16" x14ac:dyDescent="0.3">
      <c r="A86" t="str">
        <f>formatted!C86</f>
        <v>w/o MS2: Cer 12:0;O2/19:2(2OH)</v>
      </c>
      <c r="B86" t="str">
        <f>formatted!D86</f>
        <v>Cer 31:2:4O</v>
      </c>
      <c r="C86" t="str">
        <f>formatted!E86</f>
        <v>Cer_ADS</v>
      </c>
      <c r="D86" t="str">
        <f>formatted!F86</f>
        <v>C31H59NO4</v>
      </c>
      <c r="E86">
        <f>formatted!G86/formatted!G$2</f>
        <v>1.9950762711864407E-4</v>
      </c>
      <c r="F86">
        <f>formatted!H86/formatted!H$2</f>
        <v>1.9236160000000001E-4</v>
      </c>
      <c r="G86">
        <f>formatted!I86/formatted!I$2</f>
        <v>1.32695625E-4</v>
      </c>
      <c r="H86">
        <f>formatted!J86/formatted!J$2</f>
        <v>2.7147857142857142E-4</v>
      </c>
      <c r="I86">
        <f>formatted!K86/formatted!K$2</f>
        <v>2.3733749999999999E-4</v>
      </c>
      <c r="J86">
        <f>formatted!L86/formatted!L$2</f>
        <v>2.6255378151260502E-4</v>
      </c>
      <c r="K86">
        <f>formatted!M86/formatted!M$2</f>
        <v>2.8810277777777777E-4</v>
      </c>
      <c r="L86">
        <f>formatted!N86/formatted!N$2</f>
        <v>2.6061034482758623E-4</v>
      </c>
      <c r="M86">
        <f>formatted!O86/formatted!O$2</f>
        <v>2.6274660194174759E-4</v>
      </c>
      <c r="N86">
        <f>formatted!P86/formatted!P$2</f>
        <v>3.4442129629629628E-4</v>
      </c>
      <c r="O86">
        <f>formatted!Q86/formatted!Q$2</f>
        <v>3.2255663716814159E-4</v>
      </c>
      <c r="P86">
        <f>formatted!R86/formatted!R$2</f>
        <v>3.1699915254237288E-4</v>
      </c>
    </row>
    <row r="87" spans="1:16" x14ac:dyDescent="0.3">
      <c r="A87" t="str">
        <f>formatted!C87</f>
        <v>w/o MS2: Cer 12:0;O2/24:1(2OH)</v>
      </c>
      <c r="B87" t="str">
        <f>formatted!D87</f>
        <v>Cer 36:1:4O</v>
      </c>
      <c r="C87" t="str">
        <f>formatted!E87</f>
        <v>Cer_ADS</v>
      </c>
      <c r="D87" t="str">
        <f>formatted!F87</f>
        <v>C36H71NO4</v>
      </c>
      <c r="E87">
        <f>formatted!G87/formatted!G$2</f>
        <v>1.0053677966101694E-3</v>
      </c>
      <c r="F87">
        <f>formatted!H87/formatted!H$2</f>
        <v>1.083856E-3</v>
      </c>
      <c r="G87">
        <f>formatted!I87/formatted!I$2</f>
        <v>1.057055625E-3</v>
      </c>
      <c r="H87">
        <f>formatted!J87/formatted!J$2</f>
        <v>7.1334732142857139E-4</v>
      </c>
      <c r="I87">
        <f>formatted!K87/formatted!K$2</f>
        <v>7.2526749999999999E-4</v>
      </c>
      <c r="J87">
        <f>formatted!L87/formatted!L$2</f>
        <v>7.2365714285714284E-4</v>
      </c>
      <c r="K87">
        <f>formatted!M87/formatted!M$2</f>
        <v>9.887749999999999E-4</v>
      </c>
      <c r="L87">
        <f>formatted!N87/formatted!N$2</f>
        <v>1.2241336206896551E-3</v>
      </c>
      <c r="M87">
        <f>formatted!O87/formatted!O$2</f>
        <v>1.0487203883495146E-3</v>
      </c>
      <c r="N87">
        <f>formatted!P87/formatted!P$2</f>
        <v>6.8951388888888892E-4</v>
      </c>
      <c r="O87">
        <f>formatted!Q87/formatted!Q$2</f>
        <v>6.5624070796460176E-4</v>
      </c>
      <c r="P87">
        <f>formatted!R87/formatted!R$2</f>
        <v>5.7074237288135595E-4</v>
      </c>
    </row>
    <row r="88" spans="1:16" x14ac:dyDescent="0.3">
      <c r="A88" t="str">
        <f>formatted!C88</f>
        <v>w/o MS2: Cer 12:0;O2/19:0(2OH)</v>
      </c>
      <c r="B88" t="str">
        <f>formatted!D88</f>
        <v>Cer 31:0:4O</v>
      </c>
      <c r="C88" t="str">
        <f>formatted!E88</f>
        <v>Cer_ADS</v>
      </c>
      <c r="D88" t="str">
        <f>formatted!F88</f>
        <v>C31H63NO4</v>
      </c>
      <c r="E88">
        <f>formatted!G88/formatted!G$2</f>
        <v>5.3039915254237291E-4</v>
      </c>
      <c r="F88">
        <f>formatted!H88/formatted!H$2</f>
        <v>6.3434479999999996E-4</v>
      </c>
      <c r="G88">
        <f>formatted!I88/formatted!I$2</f>
        <v>5.2991625000000004E-4</v>
      </c>
      <c r="H88">
        <f>formatted!J88/formatted!J$2</f>
        <v>5.2389017857142853E-4</v>
      </c>
      <c r="I88">
        <f>formatted!K88/formatted!K$2</f>
        <v>6.697358333333333E-4</v>
      </c>
      <c r="J88">
        <f>formatted!L88/formatted!L$2</f>
        <v>6.5351596638655468E-4</v>
      </c>
      <c r="K88">
        <f>formatted!M88/formatted!M$2</f>
        <v>7.8890740740740744E-4</v>
      </c>
      <c r="L88">
        <f>formatted!N88/formatted!N$2</f>
        <v>8.7722758620689656E-4</v>
      </c>
      <c r="M88">
        <f>formatted!O88/formatted!O$2</f>
        <v>8.1441359223300975E-4</v>
      </c>
      <c r="N88">
        <f>formatted!P88/formatted!P$2</f>
        <v>8.2210277777777774E-4</v>
      </c>
      <c r="O88">
        <f>formatted!Q88/formatted!Q$2</f>
        <v>7.5559646017699111E-4</v>
      </c>
      <c r="P88">
        <f>formatted!R88/formatted!R$2</f>
        <v>6.7625338983050851E-4</v>
      </c>
    </row>
    <row r="89" spans="1:16" x14ac:dyDescent="0.3">
      <c r="A89" t="str">
        <f>formatted!C89</f>
        <v>w/o MS2: Cer 12:0;O2/19:1(2OH)</v>
      </c>
      <c r="B89" t="str">
        <f>formatted!D89</f>
        <v>Cer 31:1:4O</v>
      </c>
      <c r="C89" t="str">
        <f>formatted!E89</f>
        <v>Cer_ADS</v>
      </c>
      <c r="D89" t="str">
        <f>formatted!F89</f>
        <v>C31H61NO4</v>
      </c>
      <c r="E89">
        <f>formatted!G89/formatted!G$2</f>
        <v>0</v>
      </c>
      <c r="F89">
        <f>formatted!H89/formatted!H$2</f>
        <v>0</v>
      </c>
      <c r="G89">
        <f>formatted!I89/formatted!I$2</f>
        <v>0</v>
      </c>
      <c r="H89">
        <f>formatted!J89/formatted!J$2</f>
        <v>2.2508928571428573E-5</v>
      </c>
      <c r="I89">
        <f>formatted!K89/formatted!K$2</f>
        <v>6.6353333333333327E-5</v>
      </c>
      <c r="J89">
        <f>formatted!L89/formatted!L$2</f>
        <v>3.9869747899159664E-5</v>
      </c>
      <c r="K89">
        <f>formatted!M89/formatted!M$2</f>
        <v>8.6442592592592588E-5</v>
      </c>
      <c r="L89">
        <f>formatted!N89/formatted!N$2</f>
        <v>6.1187931034482754E-5</v>
      </c>
      <c r="M89">
        <f>formatted!O89/formatted!O$2</f>
        <v>5.7846601941747574E-5</v>
      </c>
      <c r="N89">
        <f>formatted!P89/formatted!P$2</f>
        <v>2.0229629629629628E-5</v>
      </c>
      <c r="O89">
        <f>formatted!Q89/formatted!Q$2</f>
        <v>1.0352035398230088E-4</v>
      </c>
      <c r="P89">
        <f>formatted!R89/formatted!R$2</f>
        <v>5.115677966101695E-5</v>
      </c>
    </row>
    <row r="90" spans="1:16" x14ac:dyDescent="0.3">
      <c r="A90" t="str">
        <f>formatted!C90</f>
        <v>w/o MS2: Cer 12:0;O2/24:1(2OH)</v>
      </c>
      <c r="B90" t="str">
        <f>formatted!D90</f>
        <v>Cer 36:1:4O</v>
      </c>
      <c r="C90" t="str">
        <f>formatted!E90</f>
        <v>Cer_ADS</v>
      </c>
      <c r="D90" t="str">
        <f>formatted!F90</f>
        <v>C36H71NO4</v>
      </c>
      <c r="E90">
        <f>formatted!G90/formatted!G$2</f>
        <v>2.7131610169491525E-4</v>
      </c>
      <c r="F90">
        <f>formatted!H90/formatted!H$2</f>
        <v>2.4523280000000001E-4</v>
      </c>
      <c r="G90">
        <f>formatted!I90/formatted!I$2</f>
        <v>2.81939375E-4</v>
      </c>
      <c r="H90">
        <f>formatted!J90/formatted!J$2</f>
        <v>2.385169642857143E-4</v>
      </c>
      <c r="I90">
        <f>formatted!K90/formatted!K$2</f>
        <v>2.3026749999999999E-4</v>
      </c>
      <c r="J90">
        <f>formatted!L90/formatted!L$2</f>
        <v>1.8646302521008404E-4</v>
      </c>
      <c r="K90">
        <f>formatted!M90/formatted!M$2</f>
        <v>2.3057592592592592E-4</v>
      </c>
      <c r="L90">
        <f>formatted!N90/formatted!N$2</f>
        <v>2.6821810344827585E-4</v>
      </c>
      <c r="M90">
        <f>formatted!O90/formatted!O$2</f>
        <v>2.3833592233009709E-4</v>
      </c>
      <c r="N90">
        <f>formatted!P90/formatted!P$2</f>
        <v>2.0184351851851851E-4</v>
      </c>
      <c r="O90">
        <f>formatted!Q90/formatted!Q$2</f>
        <v>1.7050442477876105E-4</v>
      </c>
      <c r="P90">
        <f>formatted!R90/formatted!R$2</f>
        <v>1.6775932203389832E-4</v>
      </c>
    </row>
    <row r="91" spans="1:16" x14ac:dyDescent="0.3">
      <c r="A91" t="str">
        <f>formatted!C91</f>
        <v>w/o MS2: Cer 12:0;O2/19:2(2OH)</v>
      </c>
      <c r="B91" t="str">
        <f>formatted!D91</f>
        <v>Cer 31:2:4O</v>
      </c>
      <c r="C91" t="str">
        <f>formatted!E91</f>
        <v>Cer_ADS</v>
      </c>
      <c r="D91" t="str">
        <f>formatted!F91</f>
        <v>C31H59NO4</v>
      </c>
      <c r="E91">
        <f>formatted!G91/formatted!G$2</f>
        <v>1.8228813559322034E-4</v>
      </c>
      <c r="F91">
        <f>formatted!H91/formatted!H$2</f>
        <v>1.646184E-4</v>
      </c>
      <c r="G91">
        <f>formatted!I91/formatted!I$2</f>
        <v>1.1769437499999999E-4</v>
      </c>
      <c r="H91">
        <f>formatted!J91/formatted!J$2</f>
        <v>1.7499107142857144E-4</v>
      </c>
      <c r="I91">
        <f>formatted!K91/formatted!K$2</f>
        <v>1.4604333333333335E-4</v>
      </c>
      <c r="J91">
        <f>formatted!L91/formatted!L$2</f>
        <v>1.7102352941176472E-4</v>
      </c>
      <c r="K91">
        <f>formatted!M91/formatted!M$2</f>
        <v>2.564037037037037E-4</v>
      </c>
      <c r="L91">
        <f>formatted!N91/formatted!N$2</f>
        <v>2.2290775862068965E-4</v>
      </c>
      <c r="M91">
        <f>formatted!O91/formatted!O$2</f>
        <v>2.2143980582524272E-4</v>
      </c>
      <c r="N91">
        <f>formatted!P91/formatted!P$2</f>
        <v>1.8282500000000001E-4</v>
      </c>
      <c r="O91">
        <f>formatted!Q91/formatted!Q$2</f>
        <v>1.9975486725663718E-4</v>
      </c>
      <c r="P91">
        <f>formatted!R91/formatted!R$2</f>
        <v>1.8699406779661018E-4</v>
      </c>
    </row>
    <row r="92" spans="1:16" x14ac:dyDescent="0.3">
      <c r="A92" t="str">
        <f>formatted!C92</f>
        <v>w/o MS2: Cer 13:0;O2/24:4(2OH)</v>
      </c>
      <c r="B92" t="str">
        <f>formatted!D92</f>
        <v>Cer 37:4:4O</v>
      </c>
      <c r="C92" t="str">
        <f>formatted!E92</f>
        <v>Cer_ADS</v>
      </c>
      <c r="D92" t="str">
        <f>formatted!F92</f>
        <v>C37H67NO4</v>
      </c>
      <c r="E92">
        <f>formatted!G92/formatted!G$2</f>
        <v>3.7231525423728814E-4</v>
      </c>
      <c r="F92">
        <f>formatted!H92/formatted!H$2</f>
        <v>5.7712080000000003E-4</v>
      </c>
      <c r="G92">
        <f>formatted!I92/formatted!I$2</f>
        <v>4.8717500000000001E-4</v>
      </c>
      <c r="H92">
        <f>formatted!J92/formatted!J$2</f>
        <v>4.8260178571428572E-4</v>
      </c>
      <c r="I92">
        <f>formatted!K92/formatted!K$2</f>
        <v>4.8904250000000003E-4</v>
      </c>
      <c r="J92">
        <f>formatted!L92/formatted!L$2</f>
        <v>4.569176470588235E-4</v>
      </c>
      <c r="K92">
        <f>formatted!M92/formatted!M$2</f>
        <v>7.5807870370370374E-4</v>
      </c>
      <c r="L92">
        <f>formatted!N92/formatted!N$2</f>
        <v>1.0458120689655172E-3</v>
      </c>
      <c r="M92">
        <f>formatted!O92/formatted!O$2</f>
        <v>6.3569902912621358E-4</v>
      </c>
      <c r="N92">
        <f>formatted!P92/formatted!P$2</f>
        <v>4.2881851851851851E-4</v>
      </c>
      <c r="O92">
        <f>formatted!Q92/formatted!Q$2</f>
        <v>5.3813451327433624E-4</v>
      </c>
      <c r="P92">
        <f>formatted!R92/formatted!R$2</f>
        <v>4.9182203389830511E-4</v>
      </c>
    </row>
    <row r="93" spans="1:16" x14ac:dyDescent="0.3">
      <c r="A93" t="str">
        <f>formatted!C93</f>
        <v>w/o MS2: Cer 12:0;O2/20:1(2OH)</v>
      </c>
      <c r="B93" t="str">
        <f>formatted!D93</f>
        <v>Cer 32:1:4O</v>
      </c>
      <c r="C93" t="str">
        <f>formatted!E93</f>
        <v>Cer_ADS</v>
      </c>
      <c r="D93" t="str">
        <f>formatted!F93</f>
        <v>C32H63NO4</v>
      </c>
      <c r="E93">
        <f>formatted!G93/formatted!G$2</f>
        <v>3.6624576271186438E-4</v>
      </c>
      <c r="F93">
        <f>formatted!H93/formatted!H$2</f>
        <v>3.6850000000000001E-4</v>
      </c>
      <c r="G93">
        <f>formatted!I93/formatted!I$2</f>
        <v>2.9208937500000001E-4</v>
      </c>
      <c r="H93">
        <f>formatted!J93/formatted!J$2</f>
        <v>6.6686250000000001E-4</v>
      </c>
      <c r="I93">
        <f>formatted!K93/formatted!K$2</f>
        <v>6.6169916666666666E-4</v>
      </c>
      <c r="J93">
        <f>formatted!L93/formatted!L$2</f>
        <v>6.8302689075630247E-4</v>
      </c>
      <c r="K93">
        <f>formatted!M93/formatted!M$2</f>
        <v>9.456518518518519E-4</v>
      </c>
      <c r="L93">
        <f>formatted!N93/formatted!N$2</f>
        <v>7.2510948275862066E-4</v>
      </c>
      <c r="M93">
        <f>formatted!O93/formatted!O$2</f>
        <v>9.4252233009708736E-4</v>
      </c>
      <c r="N93">
        <f>formatted!P93/formatted!P$2</f>
        <v>9.1288333333333334E-4</v>
      </c>
      <c r="O93">
        <f>formatted!Q93/formatted!Q$2</f>
        <v>9.7796725663716806E-4</v>
      </c>
      <c r="P93">
        <f>formatted!R93/formatted!R$2</f>
        <v>7.7001440677966103E-4</v>
      </c>
    </row>
    <row r="94" spans="1:16" x14ac:dyDescent="0.3">
      <c r="A94" t="str">
        <f>formatted!C94</f>
        <v>w/o MS2: Cer 12:0;O2/23:1(2OH)</v>
      </c>
      <c r="B94" t="str">
        <f>formatted!D94</f>
        <v>Cer 35:1:4O</v>
      </c>
      <c r="C94" t="str">
        <f>formatted!E94</f>
        <v>Cer_ADS</v>
      </c>
      <c r="D94" t="str">
        <f>formatted!F94</f>
        <v>C35H69NO4</v>
      </c>
      <c r="E94">
        <f>formatted!G94/formatted!G$2</f>
        <v>2.6694033898305085E-3</v>
      </c>
      <c r="F94">
        <f>formatted!H94/formatted!H$2</f>
        <v>3.0026584000000002E-3</v>
      </c>
      <c r="G94">
        <f>formatted!I94/formatted!I$2</f>
        <v>2.8785756250000001E-3</v>
      </c>
      <c r="H94">
        <f>formatted!J94/formatted!J$2</f>
        <v>2.8350660714285716E-3</v>
      </c>
      <c r="I94">
        <f>formatted!K94/formatted!K$2</f>
        <v>2.8195450000000001E-3</v>
      </c>
      <c r="J94">
        <f>formatted!L94/formatted!L$2</f>
        <v>2.8244403361344537E-3</v>
      </c>
      <c r="K94">
        <f>formatted!M94/formatted!M$2</f>
        <v>3.3792379629629631E-3</v>
      </c>
      <c r="L94">
        <f>formatted!N94/formatted!N$2</f>
        <v>3.0011646551724139E-3</v>
      </c>
      <c r="M94">
        <f>formatted!O94/formatted!O$2</f>
        <v>2.7705660194174758E-3</v>
      </c>
      <c r="N94">
        <f>formatted!P94/formatted!P$2</f>
        <v>2.2275472222222223E-3</v>
      </c>
      <c r="O94">
        <f>formatted!Q94/formatted!Q$2</f>
        <v>2.6720070796460178E-3</v>
      </c>
      <c r="P94">
        <f>formatted!R94/formatted!R$2</f>
        <v>2.2833525423728812E-3</v>
      </c>
    </row>
    <row r="95" spans="1:16" x14ac:dyDescent="0.3">
      <c r="A95" t="str">
        <f>formatted!C95</f>
        <v>w/o MS2: Cer 13:1;O3/28:4(2OH)</v>
      </c>
      <c r="B95" t="str">
        <f>formatted!D95</f>
        <v>Cer 41:5:5O</v>
      </c>
      <c r="C95" t="str">
        <f>formatted!E95</f>
        <v>Cer_AP</v>
      </c>
      <c r="D95" t="str">
        <f>formatted!F95</f>
        <v>C41H73NO5</v>
      </c>
      <c r="E95">
        <f>formatted!G95/formatted!G$2</f>
        <v>1.4394830508474577E-4</v>
      </c>
      <c r="F95">
        <f>formatted!H95/formatted!H$2</f>
        <v>9.5693599999999995E-5</v>
      </c>
      <c r="G95">
        <f>formatted!I95/formatted!I$2</f>
        <v>1.7267874999999999E-4</v>
      </c>
      <c r="H95">
        <f>formatted!J95/formatted!J$2</f>
        <v>9.4428571428571427E-6</v>
      </c>
      <c r="I95">
        <f>formatted!K95/formatted!K$2</f>
        <v>6.5231666666666668E-5</v>
      </c>
      <c r="J95">
        <f>formatted!L95/formatted!L$2</f>
        <v>4.3857983193277312E-5</v>
      </c>
      <c r="K95">
        <f>formatted!M95/formatted!M$2</f>
        <v>1.5275925925925927E-5</v>
      </c>
      <c r="L95">
        <f>formatted!N95/formatted!N$2</f>
        <v>1.3577672413793104E-4</v>
      </c>
      <c r="M95">
        <f>formatted!O95/formatted!O$2</f>
        <v>1.9927184466019419E-5</v>
      </c>
      <c r="N95">
        <f>formatted!P95/formatted!P$2</f>
        <v>8.9191666666666662E-5</v>
      </c>
      <c r="O95">
        <f>formatted!Q95/formatted!Q$2</f>
        <v>3.0980530973451328E-5</v>
      </c>
      <c r="P95">
        <f>formatted!R95/formatted!R$2</f>
        <v>6.8735593220338979E-5</v>
      </c>
    </row>
    <row r="96" spans="1:16" x14ac:dyDescent="0.3">
      <c r="A96" t="str">
        <f>formatted!C96</f>
        <v>w/o MS2: Cer 13:1;O3/24:4(2OH)</v>
      </c>
      <c r="B96" t="str">
        <f>formatted!D96</f>
        <v>Cer 37:5:5O</v>
      </c>
      <c r="C96" t="str">
        <f>formatted!E96</f>
        <v>Cer_AP</v>
      </c>
      <c r="D96" t="str">
        <f>formatted!F96</f>
        <v>C37H65NO5</v>
      </c>
      <c r="E96">
        <f>formatted!G96/formatted!G$2</f>
        <v>2.7713898305084745E-4</v>
      </c>
      <c r="F96">
        <f>formatted!H96/formatted!H$2</f>
        <v>3.3317919999999998E-4</v>
      </c>
      <c r="G96">
        <f>formatted!I96/formatted!I$2</f>
        <v>3.8168062500000001E-4</v>
      </c>
      <c r="H96">
        <f>formatted!J96/formatted!J$2</f>
        <v>2.8358928571428572E-4</v>
      </c>
      <c r="I96">
        <f>formatted!K96/formatted!K$2</f>
        <v>2.6442833333333336E-4</v>
      </c>
      <c r="J96">
        <f>formatted!L96/formatted!L$2</f>
        <v>2.6149663865546218E-4</v>
      </c>
      <c r="K96">
        <f>formatted!M96/formatted!M$2</f>
        <v>2.1542129629629629E-4</v>
      </c>
      <c r="L96">
        <f>formatted!N96/formatted!N$2</f>
        <v>2.5938017241379312E-4</v>
      </c>
      <c r="M96">
        <f>formatted!O96/formatted!O$2</f>
        <v>2.0486504854368932E-4</v>
      </c>
      <c r="N96">
        <f>formatted!P96/formatted!P$2</f>
        <v>1.6800648148148148E-4</v>
      </c>
      <c r="O96">
        <f>formatted!Q96/formatted!Q$2</f>
        <v>2.5602300884955751E-4</v>
      </c>
      <c r="P96">
        <f>formatted!R96/formatted!R$2</f>
        <v>2.3665169491525424E-4</v>
      </c>
    </row>
    <row r="97" spans="1:16" x14ac:dyDescent="0.3">
      <c r="A97" t="str">
        <f>formatted!C97</f>
        <v>w/o MS2: Cer 13:1;O3/24:4(2OH)</v>
      </c>
      <c r="B97" t="str">
        <f>formatted!D97</f>
        <v>Cer 37:5:5O</v>
      </c>
      <c r="C97" t="str">
        <f>formatted!E97</f>
        <v>Cer_AP</v>
      </c>
      <c r="D97" t="str">
        <f>formatted!F97</f>
        <v>C37H65NO5</v>
      </c>
      <c r="E97">
        <f>formatted!G97/formatted!G$2</f>
        <v>3.0534491525423729E-4</v>
      </c>
      <c r="F97">
        <f>formatted!H97/formatted!H$2</f>
        <v>3.7653520000000001E-4</v>
      </c>
      <c r="G97">
        <f>formatted!I97/formatted!I$2</f>
        <v>3.7159999999999998E-4</v>
      </c>
      <c r="H97">
        <f>formatted!J97/formatted!J$2</f>
        <v>3.0265535714285715E-4</v>
      </c>
      <c r="I97">
        <f>formatted!K97/formatted!K$2</f>
        <v>3.5209249999999998E-4</v>
      </c>
      <c r="J97">
        <f>formatted!L97/formatted!L$2</f>
        <v>3.104932773109244E-4</v>
      </c>
      <c r="K97">
        <f>formatted!M97/formatted!M$2</f>
        <v>3.2738148148148149E-4</v>
      </c>
      <c r="L97">
        <f>formatted!N97/formatted!N$2</f>
        <v>2.8949482758620687E-4</v>
      </c>
      <c r="M97">
        <f>formatted!O97/formatted!O$2</f>
        <v>2.6715048543689323E-4</v>
      </c>
      <c r="N97">
        <f>formatted!P97/formatted!P$2</f>
        <v>2.2162037037037037E-4</v>
      </c>
      <c r="O97">
        <f>formatted!Q97/formatted!Q$2</f>
        <v>2.6223185840707966E-4</v>
      </c>
      <c r="P97">
        <f>formatted!R97/formatted!R$2</f>
        <v>2.3226610169491525E-4</v>
      </c>
    </row>
    <row r="98" spans="1:16" x14ac:dyDescent="0.3">
      <c r="A98" t="str">
        <f>formatted!C98</f>
        <v>w/o MS2: Cer 13:1;O3/24:2(2OH)</v>
      </c>
      <c r="B98" t="str">
        <f>formatted!D98</f>
        <v>Cer 37:3:5O</v>
      </c>
      <c r="C98" t="str">
        <f>formatted!E98</f>
        <v>Cer_AP</v>
      </c>
      <c r="D98" t="str">
        <f>formatted!F98</f>
        <v>C37H69NO5</v>
      </c>
      <c r="E98">
        <f>formatted!G98/formatted!G$2</f>
        <v>1.7831440677966101E-4</v>
      </c>
      <c r="F98">
        <f>formatted!H98/formatted!H$2</f>
        <v>1.4903440000000001E-4</v>
      </c>
      <c r="G98">
        <f>formatted!I98/formatted!I$2</f>
        <v>1.69016875E-4</v>
      </c>
      <c r="H98">
        <f>formatted!J98/formatted!J$2</f>
        <v>1.7174196428571429E-4</v>
      </c>
      <c r="I98">
        <f>formatted!K98/formatted!K$2</f>
        <v>1.9969000000000001E-4</v>
      </c>
      <c r="J98">
        <f>formatted!L98/formatted!L$2</f>
        <v>1.7325462184873949E-4</v>
      </c>
      <c r="K98">
        <f>formatted!M98/formatted!M$2</f>
        <v>1.5838240740740741E-4</v>
      </c>
      <c r="L98">
        <f>formatted!N98/formatted!N$2</f>
        <v>2.5500948275862067E-4</v>
      </c>
      <c r="M98">
        <f>formatted!O98/formatted!O$2</f>
        <v>2.2767378640776699E-4</v>
      </c>
      <c r="N98">
        <f>formatted!P98/formatted!P$2</f>
        <v>1.8890648148148147E-4</v>
      </c>
      <c r="O98">
        <f>formatted!Q98/formatted!Q$2</f>
        <v>2.238424778761062E-4</v>
      </c>
      <c r="P98">
        <f>formatted!R98/formatted!R$2</f>
        <v>2.3340847457627118E-4</v>
      </c>
    </row>
    <row r="99" spans="1:16" x14ac:dyDescent="0.3">
      <c r="A99" t="str">
        <f>formatted!C99</f>
        <v>w/o MS2: Cer 13:2;O3/30:6(2OH)</v>
      </c>
      <c r="B99" t="str">
        <f>formatted!D99</f>
        <v>Cer 43:8:5O</v>
      </c>
      <c r="C99" t="str">
        <f>formatted!E99</f>
        <v>Cer_AP</v>
      </c>
      <c r="D99" t="str">
        <f>formatted!F99</f>
        <v>C43H71NO5</v>
      </c>
      <c r="E99">
        <f>formatted!G99/formatted!G$2</f>
        <v>1.1703559322033899E-4</v>
      </c>
      <c r="F99">
        <f>formatted!H99/formatted!H$2</f>
        <v>8.0987200000000003E-5</v>
      </c>
      <c r="G99">
        <f>formatted!I99/formatted!I$2</f>
        <v>5.136625E-5</v>
      </c>
      <c r="H99">
        <f>formatted!J99/formatted!J$2</f>
        <v>8.034910714285714E-5</v>
      </c>
      <c r="I99">
        <f>formatted!K99/formatted!K$2</f>
        <v>5.0168333333333332E-5</v>
      </c>
      <c r="J99">
        <f>formatted!L99/formatted!L$2</f>
        <v>4.3488235294117646E-5</v>
      </c>
      <c r="K99">
        <f>formatted!M99/formatted!M$2</f>
        <v>1.4143148148148147E-4</v>
      </c>
      <c r="L99">
        <f>formatted!N99/formatted!N$2</f>
        <v>1.0418793103448276E-4</v>
      </c>
      <c r="M99">
        <f>formatted!O99/formatted!O$2</f>
        <v>7.9230097087378635E-5</v>
      </c>
      <c r="N99">
        <f>formatted!P99/formatted!P$2</f>
        <v>7.8561111111111111E-5</v>
      </c>
      <c r="O99">
        <f>formatted!Q99/formatted!Q$2</f>
        <v>9.5852212389380527E-5</v>
      </c>
      <c r="P99">
        <f>formatted!R99/formatted!R$2</f>
        <v>7.0801694915254235E-5</v>
      </c>
    </row>
    <row r="100" spans="1:16" x14ac:dyDescent="0.3">
      <c r="A100" t="str">
        <f>formatted!C100</f>
        <v>w/o MS2: Cer 12:2;O3/30:6(2OH)</v>
      </c>
      <c r="B100" t="str">
        <f>formatted!D100</f>
        <v>Cer 42:8:5O</v>
      </c>
      <c r="C100" t="str">
        <f>formatted!E100</f>
        <v>Cer_AP</v>
      </c>
      <c r="D100" t="str">
        <f>formatted!F100</f>
        <v>C42H69NO5</v>
      </c>
      <c r="E100">
        <f>formatted!G100/formatted!G$2</f>
        <v>8.066779661016949E-5</v>
      </c>
      <c r="F100">
        <f>formatted!H100/formatted!H$2</f>
        <v>5.45168E-5</v>
      </c>
      <c r="G100">
        <f>formatted!I100/formatted!I$2</f>
        <v>4.6193124999999998E-5</v>
      </c>
      <c r="H100">
        <f>formatted!J100/formatted!J$2</f>
        <v>5.7776785714285711E-5</v>
      </c>
      <c r="I100">
        <f>formatted!K100/formatted!K$2</f>
        <v>7.9979166666666661E-5</v>
      </c>
      <c r="J100">
        <f>formatted!L100/formatted!L$2</f>
        <v>4.2649579831932771E-5</v>
      </c>
      <c r="K100">
        <f>formatted!M100/formatted!M$2</f>
        <v>9.6507407407407414E-5</v>
      </c>
      <c r="L100">
        <f>formatted!N100/formatted!N$2</f>
        <v>1.0676206896551724E-4</v>
      </c>
      <c r="M100">
        <f>formatted!O100/formatted!O$2</f>
        <v>1.2061747572815534E-4</v>
      </c>
      <c r="N100">
        <f>formatted!P100/formatted!P$2</f>
        <v>9.2143518518518516E-5</v>
      </c>
      <c r="O100">
        <f>formatted!Q100/formatted!Q$2</f>
        <v>9.2684070796460175E-5</v>
      </c>
      <c r="P100">
        <f>formatted!R100/formatted!R$2</f>
        <v>8.9723728813559316E-5</v>
      </c>
    </row>
    <row r="101" spans="1:16" x14ac:dyDescent="0.3">
      <c r="A101" t="str">
        <f>formatted!C101</f>
        <v>w/o MS2: Cer 12:2;O3/28:6(2OH)</v>
      </c>
      <c r="B101" t="str">
        <f>formatted!D101</f>
        <v>Cer 40:8:5O</v>
      </c>
      <c r="C101" t="str">
        <f>formatted!E101</f>
        <v>Cer_AP</v>
      </c>
      <c r="D101" t="str">
        <f>formatted!F101</f>
        <v>C40H65NO5</v>
      </c>
      <c r="E101">
        <f>formatted!G101/formatted!G$2</f>
        <v>3.7619830508474577E-4</v>
      </c>
      <c r="F101">
        <f>formatted!H101/formatted!H$2</f>
        <v>3.6228159999999998E-4</v>
      </c>
      <c r="G101">
        <f>formatted!I101/formatted!I$2</f>
        <v>2.6535749999999998E-4</v>
      </c>
      <c r="H101">
        <f>formatted!J101/formatted!J$2</f>
        <v>4.2416785714285716E-4</v>
      </c>
      <c r="I101">
        <f>formatted!K101/formatted!K$2</f>
        <v>4.7959499999999998E-4</v>
      </c>
      <c r="J101">
        <f>formatted!L101/formatted!L$2</f>
        <v>3.7181260504201682E-4</v>
      </c>
      <c r="K101">
        <f>formatted!M101/formatted!M$2</f>
        <v>5.4541759259259259E-4</v>
      </c>
      <c r="L101">
        <f>formatted!N101/formatted!N$2</f>
        <v>4.0468879310344826E-4</v>
      </c>
      <c r="M101">
        <f>formatted!O101/formatted!O$2</f>
        <v>4.547631067961165E-4</v>
      </c>
      <c r="N101">
        <f>formatted!P101/formatted!P$2</f>
        <v>5.803935185185185E-4</v>
      </c>
      <c r="O101">
        <f>formatted!Q101/formatted!Q$2</f>
        <v>6.345345132743363E-4</v>
      </c>
      <c r="P101">
        <f>formatted!R101/formatted!R$2</f>
        <v>5.5377203389830507E-4</v>
      </c>
    </row>
    <row r="102" spans="1:16" x14ac:dyDescent="0.3">
      <c r="A102" t="str">
        <f>formatted!C102</f>
        <v>w/o MS2: Cer 13:1;O3/22:4(2OH)</v>
      </c>
      <c r="B102" t="str">
        <f>formatted!D102</f>
        <v>Cer 35:5:5O</v>
      </c>
      <c r="C102" t="str">
        <f>formatted!E102</f>
        <v>Cer_AP</v>
      </c>
      <c r="D102" t="str">
        <f>formatted!F102</f>
        <v>C35H61NO5</v>
      </c>
      <c r="E102">
        <f>formatted!G102/formatted!G$2</f>
        <v>5.1082771186440681E-3</v>
      </c>
      <c r="F102">
        <f>formatted!H102/formatted!H$2</f>
        <v>5.2871664000000004E-3</v>
      </c>
      <c r="G102">
        <f>formatted!I102/formatted!I$2</f>
        <v>4.615891875E-3</v>
      </c>
      <c r="H102">
        <f>formatted!J102/formatted!J$2</f>
        <v>6.1208928571428569E-3</v>
      </c>
      <c r="I102">
        <f>formatted!K102/formatted!K$2</f>
        <v>5.9100283333333335E-3</v>
      </c>
      <c r="J102">
        <f>formatted!L102/formatted!L$2</f>
        <v>5.2736075630252103E-3</v>
      </c>
      <c r="K102">
        <f>formatted!M102/formatted!M$2</f>
        <v>6.024703703703704E-3</v>
      </c>
      <c r="L102">
        <f>formatted!N102/formatted!N$2</f>
        <v>5.4265560344827586E-3</v>
      </c>
      <c r="M102">
        <f>formatted!O102/formatted!O$2</f>
        <v>5.7948699029126216E-3</v>
      </c>
      <c r="N102">
        <f>formatted!P102/formatted!P$2</f>
        <v>5.3367796296296295E-3</v>
      </c>
      <c r="O102">
        <f>formatted!Q102/formatted!Q$2</f>
        <v>5.9019823008849559E-3</v>
      </c>
      <c r="P102">
        <f>formatted!R102/formatted!R$2</f>
        <v>5.6350805084745765E-3</v>
      </c>
    </row>
    <row r="103" spans="1:16" x14ac:dyDescent="0.3">
      <c r="A103" t="str">
        <f>formatted!C103</f>
        <v>w/o MS2: Cer 13:1;O3/24:4(2OH)</v>
      </c>
      <c r="B103" t="str">
        <f>formatted!D103</f>
        <v>Cer 37:5:5O</v>
      </c>
      <c r="C103" t="str">
        <f>formatted!E103</f>
        <v>Cer_AP</v>
      </c>
      <c r="D103" t="str">
        <f>formatted!F103</f>
        <v>C37H65NO5</v>
      </c>
      <c r="E103">
        <f>formatted!G103/formatted!G$2</f>
        <v>2.0034322033898305E-4</v>
      </c>
      <c r="F103">
        <f>formatted!H103/formatted!H$2</f>
        <v>2.3064400000000001E-4</v>
      </c>
      <c r="G103">
        <f>formatted!I103/formatted!I$2</f>
        <v>2.25445625E-4</v>
      </c>
      <c r="H103">
        <f>formatted!J103/formatted!J$2</f>
        <v>2.138625E-4</v>
      </c>
      <c r="I103">
        <f>formatted!K103/formatted!K$2</f>
        <v>1.9959583333333333E-4</v>
      </c>
      <c r="J103">
        <f>formatted!L103/formatted!L$2</f>
        <v>1.988075630252101E-4</v>
      </c>
      <c r="K103">
        <f>formatted!M103/formatted!M$2</f>
        <v>2.1893703703703703E-4</v>
      </c>
      <c r="L103">
        <f>formatted!N103/formatted!N$2</f>
        <v>2.2622327586206895E-4</v>
      </c>
      <c r="M103">
        <f>formatted!O103/formatted!O$2</f>
        <v>2.1284368932038836E-4</v>
      </c>
      <c r="N103">
        <f>formatted!P103/formatted!P$2</f>
        <v>2.1901666666666666E-4</v>
      </c>
      <c r="O103">
        <f>formatted!Q103/formatted!Q$2</f>
        <v>2.4488318584070794E-4</v>
      </c>
      <c r="P103">
        <f>formatted!R103/formatted!R$2</f>
        <v>2.2232796610169493E-4</v>
      </c>
    </row>
    <row r="104" spans="1:16" x14ac:dyDescent="0.3">
      <c r="A104" t="str">
        <f>formatted!C104</f>
        <v>w/o MS2: Cer 12:1;O3/22:4(2OH)</v>
      </c>
      <c r="B104" t="str">
        <f>formatted!D104</f>
        <v>Cer 34:5:5O</v>
      </c>
      <c r="C104" t="str">
        <f>formatted!E104</f>
        <v>Cer_AP</v>
      </c>
      <c r="D104" t="str">
        <f>formatted!F104</f>
        <v>C34H59NO5</v>
      </c>
      <c r="E104">
        <f>formatted!G104/formatted!G$2</f>
        <v>1.2636186440677965E-4</v>
      </c>
      <c r="F104">
        <f>formatted!H104/formatted!H$2</f>
        <v>9.1784000000000001E-5</v>
      </c>
      <c r="G104">
        <f>formatted!I104/formatted!I$2</f>
        <v>1.83899375E-4</v>
      </c>
      <c r="H104">
        <f>formatted!J104/formatted!J$2</f>
        <v>7.0318928571428568E-4</v>
      </c>
      <c r="I104">
        <f>formatted!K104/formatted!K$2</f>
        <v>2.9420416666666669E-4</v>
      </c>
      <c r="J104">
        <f>formatted!L104/formatted!L$2</f>
        <v>4.2399915966386556E-4</v>
      </c>
      <c r="K104">
        <f>formatted!M104/formatted!M$2</f>
        <v>5.5226388888888892E-4</v>
      </c>
      <c r="L104">
        <f>formatted!N104/formatted!N$2</f>
        <v>4.2886637931034482E-4</v>
      </c>
      <c r="M104">
        <f>formatted!O104/formatted!O$2</f>
        <v>9.8973495145631058E-4</v>
      </c>
      <c r="N104">
        <f>formatted!P104/formatted!P$2</f>
        <v>1.1999712962962963E-3</v>
      </c>
      <c r="O104">
        <f>formatted!Q104/formatted!Q$2</f>
        <v>1.4900061946902655E-3</v>
      </c>
      <c r="P104">
        <f>formatted!R104/formatted!R$2</f>
        <v>1.2846449152542374E-3</v>
      </c>
    </row>
    <row r="105" spans="1:16" x14ac:dyDescent="0.3">
      <c r="A105" t="str">
        <f>formatted!C105</f>
        <v>w/o MS2: Cer 16:3;O3/22:6(2OH)</v>
      </c>
      <c r="B105" t="str">
        <f>formatted!D105</f>
        <v>Cer 38:9:5O</v>
      </c>
      <c r="C105" t="str">
        <f>formatted!E105</f>
        <v>Cer_AP</v>
      </c>
      <c r="D105" t="str">
        <f>formatted!F105</f>
        <v>C38H59NO5</v>
      </c>
      <c r="E105">
        <f>formatted!G105/formatted!G$2</f>
        <v>3.5546525423728814E-4</v>
      </c>
      <c r="F105">
        <f>formatted!H105/formatted!H$2</f>
        <v>4.118848E-4</v>
      </c>
      <c r="G105">
        <f>formatted!I105/formatted!I$2</f>
        <v>2.175875E-4</v>
      </c>
      <c r="H105">
        <f>formatted!J105/formatted!J$2</f>
        <v>3.068875E-4</v>
      </c>
      <c r="I105">
        <f>formatted!K105/formatted!K$2</f>
        <v>2.5597249999999999E-4</v>
      </c>
      <c r="J105">
        <f>formatted!L105/formatted!L$2</f>
        <v>2.5141092436974788E-4</v>
      </c>
      <c r="K105">
        <f>formatted!M105/formatted!M$2</f>
        <v>3.792148148148148E-4</v>
      </c>
      <c r="L105">
        <f>formatted!N105/formatted!N$2</f>
        <v>2.7079051724137931E-4</v>
      </c>
      <c r="M105">
        <f>formatted!O105/formatted!O$2</f>
        <v>2.1911067961165049E-4</v>
      </c>
      <c r="N105">
        <f>formatted!P105/formatted!P$2</f>
        <v>1.8463796296296295E-4</v>
      </c>
      <c r="O105">
        <f>formatted!Q105/formatted!Q$2</f>
        <v>3.1254867256637169E-4</v>
      </c>
      <c r="P105">
        <f>formatted!R105/formatted!R$2</f>
        <v>3.2888135593220341E-4</v>
      </c>
    </row>
    <row r="106" spans="1:16" x14ac:dyDescent="0.3">
      <c r="A106" t="str">
        <f>formatted!C106</f>
        <v>w/o MS2: Cer 15:3;O3/22:6(2OH)</v>
      </c>
      <c r="B106" t="str">
        <f>formatted!D106</f>
        <v>Cer 37:9:5O</v>
      </c>
      <c r="C106" t="str">
        <f>formatted!E106</f>
        <v>Cer_AP</v>
      </c>
      <c r="D106" t="str">
        <f>formatted!F106</f>
        <v>C37H57NO5</v>
      </c>
      <c r="E106">
        <f>formatted!G106/formatted!G$2</f>
        <v>7.9095254237288135E-4</v>
      </c>
      <c r="F106">
        <f>formatted!H106/formatted!H$2</f>
        <v>6.2263040000000002E-4</v>
      </c>
      <c r="G106">
        <f>formatted!I106/formatted!I$2</f>
        <v>5.6728374999999995E-4</v>
      </c>
      <c r="H106">
        <f>formatted!J106/formatted!J$2</f>
        <v>7.0254196428571431E-4</v>
      </c>
      <c r="I106">
        <f>formatted!K106/formatted!K$2</f>
        <v>7.6260333333333331E-4</v>
      </c>
      <c r="J106">
        <f>formatted!L106/formatted!L$2</f>
        <v>4.4432352941176469E-4</v>
      </c>
      <c r="K106">
        <f>formatted!M106/formatted!M$2</f>
        <v>9.0668425925925929E-4</v>
      </c>
      <c r="L106">
        <f>formatted!N106/formatted!N$2</f>
        <v>3.9608275862068967E-4</v>
      </c>
      <c r="M106">
        <f>formatted!O106/formatted!O$2</f>
        <v>7.8077572815533978E-4</v>
      </c>
      <c r="N106">
        <f>formatted!P106/formatted!P$2</f>
        <v>5.941203703703704E-4</v>
      </c>
      <c r="O106">
        <f>formatted!Q106/formatted!Q$2</f>
        <v>7.7327256637168141E-4</v>
      </c>
      <c r="P106">
        <f>formatted!R106/formatted!R$2</f>
        <v>3.229271186440678E-4</v>
      </c>
    </row>
    <row r="107" spans="1:16" x14ac:dyDescent="0.3">
      <c r="A107" t="str">
        <f>formatted!C107</f>
        <v>w/o MS2: Cer 12:2;O3/28:6(2OH)</v>
      </c>
      <c r="B107" t="str">
        <f>formatted!D107</f>
        <v>Cer 40:8:5O</v>
      </c>
      <c r="C107" t="str">
        <f>formatted!E107</f>
        <v>Cer_AP</v>
      </c>
      <c r="D107" t="str">
        <f>formatted!F107</f>
        <v>C40H65NO5</v>
      </c>
      <c r="E107">
        <f>formatted!G107/formatted!G$2</f>
        <v>1.2093474576271187E-4</v>
      </c>
      <c r="F107">
        <f>formatted!H107/formatted!H$2</f>
        <v>3.299504E-4</v>
      </c>
      <c r="G107">
        <f>formatted!I107/formatted!I$2</f>
        <v>3.2232125000000001E-4</v>
      </c>
      <c r="H107">
        <f>formatted!J107/formatted!J$2</f>
        <v>1.8589910714285714E-4</v>
      </c>
      <c r="I107">
        <f>formatted!K107/formatted!K$2</f>
        <v>3.2232333333333333E-4</v>
      </c>
      <c r="J107">
        <f>formatted!L107/formatted!L$2</f>
        <v>1.9952100840336134E-4</v>
      </c>
      <c r="K107">
        <f>formatted!M107/formatted!M$2</f>
        <v>3.2129722222222224E-4</v>
      </c>
      <c r="L107">
        <f>formatted!N107/formatted!N$2</f>
        <v>1.6635344827586207E-4</v>
      </c>
      <c r="M107">
        <f>formatted!O107/formatted!O$2</f>
        <v>2.4122427184466021E-4</v>
      </c>
      <c r="N107">
        <f>formatted!P107/formatted!P$2</f>
        <v>2.8331203703703704E-4</v>
      </c>
      <c r="O107">
        <f>formatted!Q107/formatted!Q$2</f>
        <v>2.657646017699115E-4</v>
      </c>
      <c r="P107">
        <f>formatted!R107/formatted!R$2</f>
        <v>1.7393474576271186E-4</v>
      </c>
    </row>
    <row r="108" spans="1:16" x14ac:dyDescent="0.3">
      <c r="A108" t="str">
        <f>formatted!C108</f>
        <v>w/o MS2: Cer 12:2;O3/26:6(2OH)</v>
      </c>
      <c r="B108" t="str">
        <f>formatted!D108</f>
        <v>Cer 38:8:5O</v>
      </c>
      <c r="C108" t="str">
        <f>formatted!E108</f>
        <v>Cer_AP</v>
      </c>
      <c r="D108" t="str">
        <f>formatted!F108</f>
        <v>C38H61NO5</v>
      </c>
      <c r="E108">
        <f>formatted!G108/formatted!G$2</f>
        <v>9.2584745762711865E-6</v>
      </c>
      <c r="F108">
        <f>formatted!H108/formatted!H$2</f>
        <v>3.8191200000000001E-5</v>
      </c>
      <c r="G108">
        <f>formatted!I108/formatted!I$2</f>
        <v>1.5136875000000001E-5</v>
      </c>
      <c r="H108">
        <f>formatted!J108/formatted!J$2</f>
        <v>2.8619642857142856E-5</v>
      </c>
      <c r="I108">
        <f>formatted!K108/formatted!K$2</f>
        <v>4.6548333333333336E-5</v>
      </c>
      <c r="J108">
        <f>formatted!L108/formatted!L$2</f>
        <v>1.4684033613445378E-5</v>
      </c>
      <c r="K108">
        <f>formatted!M108/formatted!M$2</f>
        <v>3.3177777777777775E-5</v>
      </c>
      <c r="L108">
        <f>formatted!N108/formatted!N$2</f>
        <v>5.7675862068965515E-5</v>
      </c>
      <c r="M108">
        <f>formatted!O108/formatted!O$2</f>
        <v>4.3623300970873785E-5</v>
      </c>
      <c r="N108">
        <f>formatted!P108/formatted!P$2</f>
        <v>4.7387962962962962E-5</v>
      </c>
      <c r="O108">
        <f>formatted!Q108/formatted!Q$2</f>
        <v>5.6309734513274339E-5</v>
      </c>
      <c r="P108">
        <f>formatted!R108/formatted!R$2</f>
        <v>2.3802542372881355E-5</v>
      </c>
    </row>
    <row r="109" spans="1:16" x14ac:dyDescent="0.3">
      <c r="A109" t="str">
        <f>formatted!C109</f>
        <v>w/o MS2: Cer 12:2;O3/30:6(2OH)</v>
      </c>
      <c r="B109" t="str">
        <f>formatted!D109</f>
        <v>Cer 42:8:5O</v>
      </c>
      <c r="C109" t="str">
        <f>formatted!E109</f>
        <v>Cer_AP</v>
      </c>
      <c r="D109" t="str">
        <f>formatted!F109</f>
        <v>C42H69NO5</v>
      </c>
      <c r="E109">
        <f>formatted!G109/formatted!G$2</f>
        <v>3.2327796610169492E-4</v>
      </c>
      <c r="F109">
        <f>formatted!H109/formatted!H$2</f>
        <v>3.4976000000000001E-4</v>
      </c>
      <c r="G109">
        <f>formatted!I109/formatted!I$2</f>
        <v>1.5616062499999999E-4</v>
      </c>
      <c r="H109">
        <f>formatted!J109/formatted!J$2</f>
        <v>2.3065089285714284E-4</v>
      </c>
      <c r="I109">
        <f>formatted!K109/formatted!K$2</f>
        <v>2.6002083333333335E-4</v>
      </c>
      <c r="J109">
        <f>formatted!L109/formatted!L$2</f>
        <v>1.986453781512605E-4</v>
      </c>
      <c r="K109">
        <f>formatted!M109/formatted!M$2</f>
        <v>3.6101018518518521E-4</v>
      </c>
      <c r="L109">
        <f>formatted!N109/formatted!N$2</f>
        <v>3.9946637931034481E-4</v>
      </c>
      <c r="M109">
        <f>formatted!O109/formatted!O$2</f>
        <v>3.1823592233009711E-4</v>
      </c>
      <c r="N109">
        <f>formatted!P109/formatted!P$2</f>
        <v>3.2105185185185185E-4</v>
      </c>
      <c r="O109">
        <f>formatted!Q109/formatted!Q$2</f>
        <v>2.89058407079646E-4</v>
      </c>
      <c r="P109">
        <f>formatted!R109/formatted!R$2</f>
        <v>2.3675254237288135E-4</v>
      </c>
    </row>
    <row r="110" spans="1:16" x14ac:dyDescent="0.3">
      <c r="A110" t="str">
        <f>formatted!C110</f>
        <v>w/o MS2: Cer 16:3;O3/24:6(2OH)</v>
      </c>
      <c r="B110" t="str">
        <f>formatted!D110</f>
        <v>Cer 40:9:5O</v>
      </c>
      <c r="C110" t="str">
        <f>formatted!E110</f>
        <v>Cer_AP</v>
      </c>
      <c r="D110" t="str">
        <f>formatted!F110</f>
        <v>C40H63NO5</v>
      </c>
      <c r="E110">
        <f>formatted!G110/formatted!G$2</f>
        <v>2.7826864406779663E-4</v>
      </c>
      <c r="F110">
        <f>formatted!H110/formatted!H$2</f>
        <v>4.2823360000000002E-4</v>
      </c>
      <c r="G110">
        <f>formatted!I110/formatted!I$2</f>
        <v>2.4532375000000002E-4</v>
      </c>
      <c r="H110">
        <f>formatted!J110/formatted!J$2</f>
        <v>2.1930267857142856E-4</v>
      </c>
      <c r="I110">
        <f>formatted!K110/formatted!K$2</f>
        <v>1.1032333333333333E-4</v>
      </c>
      <c r="J110">
        <f>formatted!L110/formatted!L$2</f>
        <v>9.2811764705882346E-5</v>
      </c>
      <c r="K110">
        <f>formatted!M110/formatted!M$2</f>
        <v>2.9965555555555557E-4</v>
      </c>
      <c r="L110">
        <f>formatted!N110/formatted!N$2</f>
        <v>2.7419482758620688E-4</v>
      </c>
      <c r="M110">
        <f>formatted!O110/formatted!O$2</f>
        <v>2.1124660194174756E-4</v>
      </c>
      <c r="N110">
        <f>formatted!P110/formatted!P$2</f>
        <v>6.4617592592592599E-5</v>
      </c>
      <c r="O110">
        <f>formatted!Q110/formatted!Q$2</f>
        <v>1.8327345132743362E-4</v>
      </c>
      <c r="P110">
        <f>formatted!R110/formatted!R$2</f>
        <v>1.2472033898305084E-4</v>
      </c>
    </row>
    <row r="111" spans="1:16" x14ac:dyDescent="0.3">
      <c r="A111" t="str">
        <f>formatted!C111</f>
        <v>w/o MS2: Cer 15:3;O3/24:6(2OH)</v>
      </c>
      <c r="B111" t="str">
        <f>formatted!D111</f>
        <v>Cer 39:9:5O</v>
      </c>
      <c r="C111" t="str">
        <f>formatted!E111</f>
        <v>Cer_AP</v>
      </c>
      <c r="D111" t="str">
        <f>formatted!F111</f>
        <v>C39H61NO5</v>
      </c>
      <c r="E111">
        <f>formatted!G111/formatted!G$2</f>
        <v>1.6917627118644068E-4</v>
      </c>
      <c r="F111">
        <f>formatted!H111/formatted!H$2</f>
        <v>2.0317760000000001E-4</v>
      </c>
      <c r="G111">
        <f>formatted!I111/formatted!I$2</f>
        <v>1.2652E-4</v>
      </c>
      <c r="H111">
        <f>formatted!J111/formatted!J$2</f>
        <v>2.0267589285714285E-4</v>
      </c>
      <c r="I111">
        <f>formatted!K111/formatted!K$2</f>
        <v>1.384275E-4</v>
      </c>
      <c r="J111">
        <f>formatted!L111/formatted!L$2</f>
        <v>1.6725210084033614E-4</v>
      </c>
      <c r="K111">
        <f>formatted!M111/formatted!M$2</f>
        <v>2.385462962962963E-4</v>
      </c>
      <c r="L111">
        <f>formatted!N111/formatted!N$2</f>
        <v>1.3674741379310346E-4</v>
      </c>
      <c r="M111">
        <f>formatted!O111/formatted!O$2</f>
        <v>2.0433980582524271E-4</v>
      </c>
      <c r="N111">
        <f>formatted!P111/formatted!P$2</f>
        <v>1.8226296296296296E-4</v>
      </c>
      <c r="O111">
        <f>formatted!Q111/formatted!Q$2</f>
        <v>2.0186283185840708E-4</v>
      </c>
      <c r="P111">
        <f>formatted!R111/formatted!R$2</f>
        <v>2.1629830508474576E-4</v>
      </c>
    </row>
    <row r="112" spans="1:16" x14ac:dyDescent="0.3">
      <c r="A112" t="str">
        <f>formatted!C112</f>
        <v>w/o MS2: Cer 12:0;O3/22:0(2OH)</v>
      </c>
      <c r="B112" t="str">
        <f>formatted!D112</f>
        <v>Cer 34:0:5O</v>
      </c>
      <c r="C112" t="str">
        <f>formatted!E112</f>
        <v>Cer_AP</v>
      </c>
      <c r="D112" t="str">
        <f>formatted!F112</f>
        <v>C34H69NO5</v>
      </c>
      <c r="E112">
        <f>formatted!G112/formatted!G$2</f>
        <v>1.6620338983050848E-5</v>
      </c>
      <c r="F112">
        <f>formatted!H112/formatted!H$2</f>
        <v>5.53792E-5</v>
      </c>
      <c r="G112">
        <f>formatted!I112/formatted!I$2</f>
        <v>4.4929375000000002E-5</v>
      </c>
      <c r="H112">
        <f>formatted!J112/formatted!J$2</f>
        <v>2.6090178571428572E-5</v>
      </c>
      <c r="I112">
        <f>formatted!K112/formatted!K$2</f>
        <v>3.2131666666666669E-5</v>
      </c>
      <c r="J112">
        <f>formatted!L112/formatted!L$2</f>
        <v>1.3558823529411765E-5</v>
      </c>
      <c r="K112">
        <f>formatted!M112/formatted!M$2</f>
        <v>5.5676851851851855E-5</v>
      </c>
      <c r="L112">
        <f>formatted!N112/formatted!N$2</f>
        <v>5.8700862068965519E-5</v>
      </c>
      <c r="M112">
        <f>formatted!O112/formatted!O$2</f>
        <v>3.827281553398058E-5</v>
      </c>
      <c r="N112">
        <f>formatted!P112/formatted!P$2</f>
        <v>1.6786111111111111E-5</v>
      </c>
      <c r="O112">
        <f>formatted!Q112/formatted!Q$2</f>
        <v>1.9816814159292035E-5</v>
      </c>
      <c r="P112">
        <f>formatted!R112/formatted!R$2</f>
        <v>2.0179661016949152E-5</v>
      </c>
    </row>
    <row r="113" spans="1:16" x14ac:dyDescent="0.3">
      <c r="A113" t="str">
        <f>formatted!C113</f>
        <v>w/o MS2: Cer 13:1;O3/22:2(2OH)</v>
      </c>
      <c r="B113" t="str">
        <f>formatted!D113</f>
        <v>Cer 35:3:5O</v>
      </c>
      <c r="C113" t="str">
        <f>formatted!E113</f>
        <v>Cer_AP</v>
      </c>
      <c r="D113" t="str">
        <f>formatted!F113</f>
        <v>C35H65NO5</v>
      </c>
      <c r="E113">
        <f>formatted!G113/formatted!G$2</f>
        <v>1.3534745762711865E-5</v>
      </c>
      <c r="F113">
        <f>formatted!H113/formatted!H$2</f>
        <v>4.1152000000000002E-5</v>
      </c>
      <c r="G113">
        <f>formatted!I113/formatted!I$2</f>
        <v>3.1416874999999999E-5</v>
      </c>
      <c r="H113">
        <f>formatted!J113/formatted!J$2</f>
        <v>4.9307142857142857E-5</v>
      </c>
      <c r="I113">
        <f>formatted!K113/formatted!K$2</f>
        <v>5.3257500000000003E-5</v>
      </c>
      <c r="J113">
        <f>formatted!L113/formatted!L$2</f>
        <v>9.0764705882352946E-6</v>
      </c>
      <c r="K113">
        <f>formatted!M113/formatted!M$2</f>
        <v>6.9848148148148154E-5</v>
      </c>
      <c r="L113">
        <f>formatted!N113/formatted!N$2</f>
        <v>8.5899137931034485E-5</v>
      </c>
      <c r="M113">
        <f>formatted!O113/formatted!O$2</f>
        <v>7.2694174757281555E-5</v>
      </c>
      <c r="N113">
        <f>formatted!P113/formatted!P$2</f>
        <v>4.6350925925925927E-5</v>
      </c>
      <c r="O113">
        <f>formatted!Q113/formatted!Q$2</f>
        <v>3.0526548672566371E-5</v>
      </c>
      <c r="P113">
        <f>formatted!R113/formatted!R$2</f>
        <v>6.9053389830508468E-5</v>
      </c>
    </row>
    <row r="114" spans="1:16" x14ac:dyDescent="0.3">
      <c r="A114" t="str">
        <f>formatted!C114</f>
        <v>w/o MS2: Cer 12:0;O3/24:0(2OH)</v>
      </c>
      <c r="B114" t="str">
        <f>formatted!D114</f>
        <v>Cer 36:0:5O</v>
      </c>
      <c r="C114" t="str">
        <f>formatted!E114</f>
        <v>Cer_AP</v>
      </c>
      <c r="D114" t="str">
        <f>formatted!F114</f>
        <v>C36H73NO5</v>
      </c>
      <c r="E114">
        <f>formatted!G114/formatted!G$2</f>
        <v>2.7566864406779662E-4</v>
      </c>
      <c r="F114">
        <f>formatted!H114/formatted!H$2</f>
        <v>2.193784E-4</v>
      </c>
      <c r="G114">
        <f>formatted!I114/formatted!I$2</f>
        <v>2.02516875E-4</v>
      </c>
      <c r="H114">
        <f>formatted!J114/formatted!J$2</f>
        <v>1.9778660714285716E-4</v>
      </c>
      <c r="I114">
        <f>formatted!K114/formatted!K$2</f>
        <v>2.8021666666666666E-4</v>
      </c>
      <c r="J114">
        <f>formatted!L114/formatted!L$2</f>
        <v>1.8560420168067226E-4</v>
      </c>
      <c r="K114">
        <f>formatted!M114/formatted!M$2</f>
        <v>3.1898611111111109E-4</v>
      </c>
      <c r="L114">
        <f>formatted!N114/formatted!N$2</f>
        <v>3.7039741379310347E-4</v>
      </c>
      <c r="M114">
        <f>formatted!O114/formatted!O$2</f>
        <v>3.3688640776699031E-4</v>
      </c>
      <c r="N114">
        <f>formatted!P114/formatted!P$2</f>
        <v>2.7387685185185185E-4</v>
      </c>
      <c r="O114">
        <f>formatted!Q114/formatted!Q$2</f>
        <v>2.1368230088495576E-4</v>
      </c>
      <c r="P114">
        <f>formatted!R114/formatted!R$2</f>
        <v>2.2447033898305086E-4</v>
      </c>
    </row>
    <row r="115" spans="1:16" x14ac:dyDescent="0.3">
      <c r="A115" t="str">
        <f>formatted!C115</f>
        <v>w/o MS2: Cer 12:0;O3/22:0(2OH)</v>
      </c>
      <c r="B115" t="str">
        <f>formatted!D115</f>
        <v>Cer 34:0:5O</v>
      </c>
      <c r="C115" t="str">
        <f>formatted!E115</f>
        <v>Cer_AP</v>
      </c>
      <c r="D115" t="str">
        <f>formatted!F115</f>
        <v>C34H69NO5</v>
      </c>
      <c r="E115">
        <f>formatted!G115/formatted!G$2</f>
        <v>2.9303644067796611E-4</v>
      </c>
      <c r="F115">
        <f>formatted!H115/formatted!H$2</f>
        <v>2.7386560000000002E-4</v>
      </c>
      <c r="G115">
        <f>formatted!I115/formatted!I$2</f>
        <v>2.9887000000000002E-4</v>
      </c>
      <c r="H115">
        <f>formatted!J115/formatted!J$2</f>
        <v>2.8909553571428571E-4</v>
      </c>
      <c r="I115">
        <f>formatted!K115/formatted!K$2</f>
        <v>3.7344916666666667E-4</v>
      </c>
      <c r="J115">
        <f>formatted!L115/formatted!L$2</f>
        <v>4.0335378151260502E-4</v>
      </c>
      <c r="K115">
        <f>formatted!M115/formatted!M$2</f>
        <v>4.0583148148148147E-4</v>
      </c>
      <c r="L115">
        <f>formatted!N115/formatted!N$2</f>
        <v>4.9620172413793108E-4</v>
      </c>
      <c r="M115">
        <f>formatted!O115/formatted!O$2</f>
        <v>4.8859417475728153E-4</v>
      </c>
      <c r="N115">
        <f>formatted!P115/formatted!P$2</f>
        <v>4.0926203703703704E-4</v>
      </c>
      <c r="O115">
        <f>formatted!Q115/formatted!Q$2</f>
        <v>3.7736106194690268E-4</v>
      </c>
      <c r="P115">
        <f>formatted!R115/formatted!R$2</f>
        <v>3.6541101694915253E-4</v>
      </c>
    </row>
    <row r="116" spans="1:16" x14ac:dyDescent="0.3">
      <c r="A116" t="str">
        <f>formatted!C116</f>
        <v>w/o MS2: Cer 12:1;O3/23:0(2OH)</v>
      </c>
      <c r="B116" t="str">
        <f>formatted!D116</f>
        <v>Cer 35:1:5O</v>
      </c>
      <c r="C116" t="str">
        <f>formatted!E116</f>
        <v>Cer_AP</v>
      </c>
      <c r="D116" t="str">
        <f>formatted!F116</f>
        <v>C35H69NO5</v>
      </c>
      <c r="E116">
        <f>formatted!G116/formatted!G$2</f>
        <v>6.196525423728813E-5</v>
      </c>
      <c r="F116">
        <f>formatted!H116/formatted!H$2</f>
        <v>3.5995999999999999E-5</v>
      </c>
      <c r="G116">
        <f>formatted!I116/formatted!I$2</f>
        <v>1.4331875000000001E-5</v>
      </c>
      <c r="H116">
        <f>formatted!J116/formatted!J$2</f>
        <v>4.7227678571428574E-5</v>
      </c>
      <c r="I116">
        <f>formatted!K116/formatted!K$2</f>
        <v>2.4469166666666666E-5</v>
      </c>
      <c r="J116">
        <f>formatted!L116/formatted!L$2</f>
        <v>5.4586554621848741E-5</v>
      </c>
      <c r="K116">
        <f>formatted!M116/formatted!M$2</f>
        <v>1.0117777777777778E-4</v>
      </c>
      <c r="L116">
        <f>formatted!N116/formatted!N$2</f>
        <v>1.1509827586206896E-4</v>
      </c>
      <c r="M116">
        <f>formatted!O116/formatted!O$2</f>
        <v>9.5285436893203886E-5</v>
      </c>
      <c r="N116">
        <f>formatted!P116/formatted!P$2</f>
        <v>6.1104629629629633E-5</v>
      </c>
      <c r="O116">
        <f>formatted!Q116/formatted!Q$2</f>
        <v>4.1465486725663717E-5</v>
      </c>
      <c r="P116">
        <f>formatted!R116/formatted!R$2</f>
        <v>4.0268644067796608E-5</v>
      </c>
    </row>
    <row r="117" spans="1:16" x14ac:dyDescent="0.3">
      <c r="A117" t="str">
        <f>formatted!C117</f>
        <v>w/o MS2: Cer 12:1;O3/24:0(2OH)</v>
      </c>
      <c r="B117" t="str">
        <f>formatted!D117</f>
        <v>Cer 36:1:5O</v>
      </c>
      <c r="C117" t="str">
        <f>formatted!E117</f>
        <v>Cer_AP</v>
      </c>
      <c r="D117" t="str">
        <f>formatted!F117</f>
        <v>C36H71NO5</v>
      </c>
      <c r="E117">
        <f>formatted!G117/formatted!G$2</f>
        <v>3.1415881355932205E-3</v>
      </c>
      <c r="F117">
        <f>formatted!H117/formatted!H$2</f>
        <v>3.5373423999999999E-3</v>
      </c>
      <c r="G117">
        <f>formatted!I117/formatted!I$2</f>
        <v>2.4349506250000001E-3</v>
      </c>
      <c r="H117">
        <f>formatted!J117/formatted!J$2</f>
        <v>2.85049375E-3</v>
      </c>
      <c r="I117">
        <f>formatted!K117/formatted!K$2</f>
        <v>2.9709350000000001E-3</v>
      </c>
      <c r="J117">
        <f>formatted!L117/formatted!L$2</f>
        <v>3.2265050420168069E-3</v>
      </c>
      <c r="K117">
        <f>formatted!M117/formatted!M$2</f>
        <v>3.3863814814814814E-3</v>
      </c>
      <c r="L117">
        <f>formatted!N117/formatted!N$2</f>
        <v>2.9667387931034484E-3</v>
      </c>
      <c r="M117">
        <f>formatted!O117/formatted!O$2</f>
        <v>3.6190815533980584E-3</v>
      </c>
      <c r="N117">
        <f>formatted!P117/formatted!P$2</f>
        <v>2.5745564814814814E-3</v>
      </c>
      <c r="O117">
        <f>formatted!Q117/formatted!Q$2</f>
        <v>2.5467230088495577E-3</v>
      </c>
      <c r="P117">
        <f>formatted!R117/formatted!R$2</f>
        <v>2.1769330508474576E-3</v>
      </c>
    </row>
    <row r="118" spans="1:16" x14ac:dyDescent="0.3">
      <c r="A118" t="str">
        <f>formatted!C118</f>
        <v>w/o MS2: Cer 16:3;O3/22:6(2OH)</v>
      </c>
      <c r="B118" t="str">
        <f>formatted!D118</f>
        <v>Cer 38:9:5O</v>
      </c>
      <c r="C118" t="str">
        <f>formatted!E118</f>
        <v>Cer_AP</v>
      </c>
      <c r="D118" t="str">
        <f>formatted!F118</f>
        <v>C38H59NO5</v>
      </c>
      <c r="E118">
        <f>formatted!G118/formatted!G$2</f>
        <v>4.7909999999999999E-4</v>
      </c>
      <c r="F118">
        <f>formatted!H118/formatted!H$2</f>
        <v>7.9925359999999997E-4</v>
      </c>
      <c r="G118">
        <f>formatted!I118/formatted!I$2</f>
        <v>3.9710625000000002E-4</v>
      </c>
      <c r="H118">
        <f>formatted!J118/formatted!J$2</f>
        <v>6.6132142857142854E-4</v>
      </c>
      <c r="I118">
        <f>formatted!K118/formatted!K$2</f>
        <v>4.8770083333333331E-4</v>
      </c>
      <c r="J118">
        <f>formatted!L118/formatted!L$2</f>
        <v>5.4945798319327728E-4</v>
      </c>
      <c r="K118">
        <f>formatted!M118/formatted!M$2</f>
        <v>6.7246388888888892E-4</v>
      </c>
      <c r="L118">
        <f>formatted!N118/formatted!N$2</f>
        <v>5.4902241379310344E-4</v>
      </c>
      <c r="M118">
        <f>formatted!O118/formatted!O$2</f>
        <v>6.9181553398058255E-4</v>
      </c>
      <c r="N118">
        <f>formatted!P118/formatted!P$2</f>
        <v>5.3602222222222222E-4</v>
      </c>
      <c r="O118">
        <f>formatted!Q118/formatted!Q$2</f>
        <v>5.5563805309734511E-4</v>
      </c>
      <c r="P118">
        <f>formatted!R118/formatted!R$2</f>
        <v>8.8882033898305085E-4</v>
      </c>
    </row>
    <row r="119" spans="1:16" x14ac:dyDescent="0.3">
      <c r="A119" t="str">
        <f>formatted!C119</f>
        <v>w/o MS2: Cer 12:0;O3/22:0(2OH)</v>
      </c>
      <c r="B119" t="str">
        <f>formatted!D119</f>
        <v>Cer 34:0:5O</v>
      </c>
      <c r="C119" t="str">
        <f>formatted!E119</f>
        <v>Cer_AP</v>
      </c>
      <c r="D119" t="str">
        <f>formatted!F119</f>
        <v>C34H69NO5</v>
      </c>
      <c r="E119">
        <f>formatted!G119/formatted!G$2</f>
        <v>3.6229322033898303E-4</v>
      </c>
      <c r="F119">
        <f>formatted!H119/formatted!H$2</f>
        <v>2.2001839999999999E-4</v>
      </c>
      <c r="G119">
        <f>formatted!I119/formatted!I$2</f>
        <v>2.8393187499999999E-4</v>
      </c>
      <c r="H119">
        <f>formatted!J119/formatted!J$2</f>
        <v>2.9699910714285713E-4</v>
      </c>
      <c r="I119">
        <f>formatted!K119/formatted!K$2</f>
        <v>3.6217083333333331E-4</v>
      </c>
      <c r="J119">
        <f>formatted!L119/formatted!L$2</f>
        <v>3.4417142857142856E-4</v>
      </c>
      <c r="K119">
        <f>formatted!M119/formatted!M$2</f>
        <v>5.3627685185185189E-4</v>
      </c>
      <c r="L119">
        <f>formatted!N119/formatted!N$2</f>
        <v>3.967448275862069E-4</v>
      </c>
      <c r="M119">
        <f>formatted!O119/formatted!O$2</f>
        <v>6.3693300970873784E-4</v>
      </c>
      <c r="N119">
        <f>formatted!P119/formatted!P$2</f>
        <v>4.1741944444444445E-4</v>
      </c>
      <c r="O119">
        <f>formatted!Q119/formatted!Q$2</f>
        <v>5.3591238938053101E-4</v>
      </c>
      <c r="P119">
        <f>formatted!R119/formatted!R$2</f>
        <v>4.1325593220338985E-4</v>
      </c>
    </row>
    <row r="120" spans="1:16" x14ac:dyDescent="0.3">
      <c r="A120" t="str">
        <f>formatted!C120</f>
        <v>w/o MS2: Cer 12:0;O3/25:0(2OH)</v>
      </c>
      <c r="B120" t="str">
        <f>formatted!D120</f>
        <v>Cer 37:0:5O</v>
      </c>
      <c r="C120" t="str">
        <f>formatted!E120</f>
        <v>Cer_AP</v>
      </c>
      <c r="D120" t="str">
        <f>formatted!F120</f>
        <v>C37H75NO5</v>
      </c>
      <c r="E120">
        <f>formatted!G120/formatted!G$2</f>
        <v>7.7455932203389835E-5</v>
      </c>
      <c r="F120">
        <f>formatted!H120/formatted!H$2</f>
        <v>7.1231199999999997E-5</v>
      </c>
      <c r="G120">
        <f>formatted!I120/formatted!I$2</f>
        <v>9.5632500000000003E-5</v>
      </c>
      <c r="H120">
        <f>formatted!J120/formatted!J$2</f>
        <v>5.1874107142857146E-5</v>
      </c>
      <c r="I120">
        <f>formatted!K120/formatted!K$2</f>
        <v>7.7967500000000002E-5</v>
      </c>
      <c r="J120">
        <f>formatted!L120/formatted!L$2</f>
        <v>5.4499159663865545E-5</v>
      </c>
      <c r="K120">
        <f>formatted!M120/formatted!M$2</f>
        <v>1.1153703703703704E-4</v>
      </c>
      <c r="L120">
        <f>formatted!N120/formatted!N$2</f>
        <v>1.2677758620689656E-4</v>
      </c>
      <c r="M120">
        <f>formatted!O120/formatted!O$2</f>
        <v>1.2955922330097088E-4</v>
      </c>
      <c r="N120">
        <f>formatted!P120/formatted!P$2</f>
        <v>5.671574074074074E-5</v>
      </c>
      <c r="O120">
        <f>formatted!Q120/formatted!Q$2</f>
        <v>2.7673451327433628E-5</v>
      </c>
      <c r="P120">
        <f>formatted!R120/formatted!R$2</f>
        <v>6.8127118644067803E-5</v>
      </c>
    </row>
    <row r="121" spans="1:16" x14ac:dyDescent="0.3">
      <c r="A121" t="str">
        <f>formatted!C121</f>
        <v>w/o MS2: Cer 12:0;O3/23:0(2OH)</v>
      </c>
      <c r="B121" t="str">
        <f>formatted!D121</f>
        <v>Cer 35:0:5O</v>
      </c>
      <c r="C121" t="str">
        <f>formatted!E121</f>
        <v>Cer_AP</v>
      </c>
      <c r="D121" t="str">
        <f>formatted!F121</f>
        <v>C35H71NO5</v>
      </c>
      <c r="E121">
        <f>formatted!G121/formatted!G$2</f>
        <v>9.067372881355932E-4</v>
      </c>
      <c r="F121">
        <f>formatted!H121/formatted!H$2</f>
        <v>1.0109559999999999E-3</v>
      </c>
      <c r="G121">
        <f>formatted!I121/formatted!I$2</f>
        <v>1.0807768750000001E-3</v>
      </c>
      <c r="H121">
        <f>formatted!J121/formatted!J$2</f>
        <v>9.6493660714285715E-4</v>
      </c>
      <c r="I121">
        <f>formatted!K121/formatted!K$2</f>
        <v>1.15657E-3</v>
      </c>
      <c r="J121">
        <f>formatted!L121/formatted!L$2</f>
        <v>1.0887134453781513E-3</v>
      </c>
      <c r="K121">
        <f>formatted!M121/formatted!M$2</f>
        <v>1.395886111111111E-3</v>
      </c>
      <c r="L121">
        <f>formatted!N121/formatted!N$2</f>
        <v>1.4630913793103448E-3</v>
      </c>
      <c r="M121">
        <f>formatted!O121/formatted!O$2</f>
        <v>9.8210582524271839E-4</v>
      </c>
      <c r="N121">
        <f>formatted!P121/formatted!P$2</f>
        <v>9.3904259259259258E-4</v>
      </c>
      <c r="O121">
        <f>formatted!Q121/formatted!Q$2</f>
        <v>9.7722389380530965E-4</v>
      </c>
      <c r="P121">
        <f>formatted!R121/formatted!R$2</f>
        <v>7.6640677966101692E-4</v>
      </c>
    </row>
    <row r="122" spans="1:16" x14ac:dyDescent="0.3">
      <c r="A122" t="str">
        <f>formatted!C122</f>
        <v>w/o MS2: Cer 12:0;O3/22:0(2OH)</v>
      </c>
      <c r="B122" t="str">
        <f>formatted!D122</f>
        <v>Cer 34:0:5O</v>
      </c>
      <c r="C122" t="str">
        <f>formatted!E122</f>
        <v>Cer_AP</v>
      </c>
      <c r="D122" t="str">
        <f>formatted!F122</f>
        <v>C34H69NO5</v>
      </c>
      <c r="E122">
        <f>formatted!G122/formatted!G$2</f>
        <v>2.2667033898305085E-4</v>
      </c>
      <c r="F122">
        <f>formatted!H122/formatted!H$2</f>
        <v>3.5113119999999998E-4</v>
      </c>
      <c r="G122">
        <f>formatted!I122/formatted!I$2</f>
        <v>4.2181374999999998E-4</v>
      </c>
      <c r="H122">
        <f>formatted!J122/formatted!J$2</f>
        <v>3.8745089285714283E-4</v>
      </c>
      <c r="I122">
        <f>formatted!K122/formatted!K$2</f>
        <v>3.2297833333333334E-4</v>
      </c>
      <c r="J122">
        <f>formatted!L122/formatted!L$2</f>
        <v>2.4952352941176473E-4</v>
      </c>
      <c r="K122">
        <f>formatted!M122/formatted!M$2</f>
        <v>1.0998148148148148E-4</v>
      </c>
      <c r="L122">
        <f>formatted!N122/formatted!N$2</f>
        <v>7.1438706896551725E-4</v>
      </c>
      <c r="M122">
        <f>formatted!O122/formatted!O$2</f>
        <v>4.6374271844660197E-4</v>
      </c>
      <c r="N122">
        <f>formatted!P122/formatted!P$2</f>
        <v>2.9980555555555555E-4</v>
      </c>
      <c r="O122">
        <f>formatted!Q122/formatted!Q$2</f>
        <v>3.4879823008849556E-4</v>
      </c>
      <c r="P122">
        <f>formatted!R122/formatted!R$2</f>
        <v>3.7677288135593218E-4</v>
      </c>
    </row>
    <row r="123" spans="1:16" x14ac:dyDescent="0.3">
      <c r="A123" t="str">
        <f>formatted!C123</f>
        <v>w/o MS2: Cer 12:0;O3/26:0(2OH)</v>
      </c>
      <c r="B123" t="str">
        <f>formatted!D123</f>
        <v>Cer 38:0:5O</v>
      </c>
      <c r="C123" t="str">
        <f>formatted!E123</f>
        <v>Cer_AP</v>
      </c>
      <c r="D123" t="str">
        <f>formatted!F123</f>
        <v>C38H77NO5</v>
      </c>
      <c r="E123">
        <f>formatted!G123/formatted!G$2</f>
        <v>1.9863983050847457E-4</v>
      </c>
      <c r="F123">
        <f>formatted!H123/formatted!H$2</f>
        <v>2.3479039999999999E-4</v>
      </c>
      <c r="G123">
        <f>formatted!I123/formatted!I$2</f>
        <v>2.6047125E-4</v>
      </c>
      <c r="H123">
        <f>formatted!J123/formatted!J$2</f>
        <v>6.8486607142857143E-5</v>
      </c>
      <c r="I123">
        <f>formatted!K123/formatted!K$2</f>
        <v>8.6130833333333332E-5</v>
      </c>
      <c r="J123">
        <f>formatted!L123/formatted!L$2</f>
        <v>2.2326050420168067E-5</v>
      </c>
      <c r="K123">
        <f>formatted!M123/formatted!M$2</f>
        <v>5.0755555555555557E-5</v>
      </c>
      <c r="L123">
        <f>formatted!N123/formatted!N$2</f>
        <v>2.5214137931034485E-4</v>
      </c>
      <c r="M123">
        <f>formatted!O123/formatted!O$2</f>
        <v>8.7071844660194171E-5</v>
      </c>
      <c r="N123">
        <f>formatted!P123/formatted!P$2</f>
        <v>5.9345370370370368E-5</v>
      </c>
      <c r="O123">
        <f>formatted!Q123/formatted!Q$2</f>
        <v>6.6090265486725661E-5</v>
      </c>
      <c r="P123">
        <f>formatted!R123/formatted!R$2</f>
        <v>2.5997457627118642E-5</v>
      </c>
    </row>
    <row r="124" spans="1:16" x14ac:dyDescent="0.3">
      <c r="A124" t="str">
        <f>formatted!C124</f>
        <v>w/o MS2: Cer 12:1;O3/23:0(2OH)</v>
      </c>
      <c r="B124" t="str">
        <f>formatted!D124</f>
        <v>Cer 35:1:5O</v>
      </c>
      <c r="C124" t="str">
        <f>formatted!E124</f>
        <v>Cer_AP</v>
      </c>
      <c r="D124" t="str">
        <f>formatted!F124</f>
        <v>C35H69NO5</v>
      </c>
      <c r="E124">
        <f>formatted!G124/formatted!G$2</f>
        <v>3.9855423728813561E-4</v>
      </c>
      <c r="F124">
        <f>formatted!H124/formatted!H$2</f>
        <v>3.6915359999999998E-4</v>
      </c>
      <c r="G124">
        <f>formatted!I124/formatted!I$2</f>
        <v>3.3732312499999998E-4</v>
      </c>
      <c r="H124">
        <f>formatted!J124/formatted!J$2</f>
        <v>4.9779107142857142E-4</v>
      </c>
      <c r="I124">
        <f>formatted!K124/formatted!K$2</f>
        <v>4.8904999999999999E-4</v>
      </c>
      <c r="J124">
        <f>formatted!L124/formatted!L$2</f>
        <v>4.3598151260504202E-4</v>
      </c>
      <c r="K124">
        <f>formatted!M124/formatted!M$2</f>
        <v>7.4122129629629633E-4</v>
      </c>
      <c r="L124">
        <f>formatted!N124/formatted!N$2</f>
        <v>6.1584224137931033E-4</v>
      </c>
      <c r="M124">
        <f>formatted!O124/formatted!O$2</f>
        <v>6.9747184466019418E-4</v>
      </c>
      <c r="N124">
        <f>formatted!P124/formatted!P$2</f>
        <v>6.1982592592592595E-4</v>
      </c>
      <c r="O124">
        <f>formatted!Q124/formatted!Q$2</f>
        <v>6.0747256637168139E-4</v>
      </c>
      <c r="P124">
        <f>formatted!R124/formatted!R$2</f>
        <v>5.7827033898305081E-4</v>
      </c>
    </row>
    <row r="125" spans="1:16" x14ac:dyDescent="0.3">
      <c r="A125" t="str">
        <f>formatted!C125</f>
        <v>w/o MS2: Cer 12:1;O3/23:0(2OH)</v>
      </c>
      <c r="B125" t="str">
        <f>formatted!D125</f>
        <v>Cer 35:1:5O</v>
      </c>
      <c r="C125" t="str">
        <f>formatted!E125</f>
        <v>Cer_AP</v>
      </c>
      <c r="D125" t="str">
        <f>formatted!F125</f>
        <v>C35H69NO5</v>
      </c>
      <c r="E125">
        <f>formatted!G125/formatted!G$2</f>
        <v>1.0227033898305085E-4</v>
      </c>
      <c r="F125">
        <f>formatted!H125/formatted!H$2</f>
        <v>1.40748E-4</v>
      </c>
      <c r="G125">
        <f>formatted!I125/formatted!I$2</f>
        <v>1.47746875E-4</v>
      </c>
      <c r="H125">
        <f>formatted!J125/formatted!J$2</f>
        <v>2.2382321428571428E-4</v>
      </c>
      <c r="I125">
        <f>formatted!K125/formatted!K$2</f>
        <v>2.338175E-4</v>
      </c>
      <c r="J125">
        <f>formatted!L125/formatted!L$2</f>
        <v>3.4337899159663865E-4</v>
      </c>
      <c r="K125">
        <f>formatted!M125/formatted!M$2</f>
        <v>2.2067407407407407E-4</v>
      </c>
      <c r="L125">
        <f>formatted!N125/formatted!N$2</f>
        <v>2.2918534482758621E-4</v>
      </c>
      <c r="M125">
        <f>formatted!O125/formatted!O$2</f>
        <v>3.985776699029126E-4</v>
      </c>
      <c r="N125">
        <f>formatted!P125/formatted!P$2</f>
        <v>1.8964722222222221E-4</v>
      </c>
      <c r="O125">
        <f>formatted!Q125/formatted!Q$2</f>
        <v>1.761070796460177E-4</v>
      </c>
      <c r="P125">
        <f>formatted!R125/formatted!R$2</f>
        <v>2.3231440677966102E-4</v>
      </c>
    </row>
    <row r="126" spans="1:16" x14ac:dyDescent="0.3">
      <c r="A126" t="str">
        <f>formatted!C126</f>
        <v>w/o MS2: Cer 12:0;O3/21:0(2OH)</v>
      </c>
      <c r="B126" t="str">
        <f>formatted!D126</f>
        <v>Cer 33:0:5O</v>
      </c>
      <c r="C126" t="str">
        <f>formatted!E126</f>
        <v>Cer_AP</v>
      </c>
      <c r="D126" t="str">
        <f>formatted!F126</f>
        <v>C33H67NO5</v>
      </c>
      <c r="E126">
        <f>formatted!G126/formatted!G$2</f>
        <v>1.6857627118644067E-5</v>
      </c>
      <c r="F126">
        <f>formatted!H126/formatted!H$2</f>
        <v>3.8828000000000002E-5</v>
      </c>
      <c r="G126">
        <f>formatted!I126/formatted!I$2</f>
        <v>3.0741875000000003E-5</v>
      </c>
      <c r="H126">
        <f>formatted!J126/formatted!J$2</f>
        <v>2.6683928571428572E-5</v>
      </c>
      <c r="I126">
        <f>formatted!K126/formatted!K$2</f>
        <v>3.1886666666666667E-5</v>
      </c>
      <c r="J126">
        <f>formatted!L126/formatted!L$2</f>
        <v>5.7220168067226888E-5</v>
      </c>
      <c r="K126">
        <f>formatted!M126/formatted!M$2</f>
        <v>5.8340740740740739E-5</v>
      </c>
      <c r="L126">
        <f>formatted!N126/formatted!N$2</f>
        <v>0</v>
      </c>
      <c r="M126">
        <f>formatted!O126/formatted!O$2</f>
        <v>5.9409708737864078E-5</v>
      </c>
      <c r="N126">
        <f>formatted!P126/formatted!P$2</f>
        <v>1.8842592592592591E-5</v>
      </c>
      <c r="O126">
        <f>formatted!Q126/formatted!Q$2</f>
        <v>5.310442477876106E-5</v>
      </c>
      <c r="P126">
        <f>formatted!R126/formatted!R$2</f>
        <v>3.5005932203389833E-5</v>
      </c>
    </row>
    <row r="127" spans="1:16" x14ac:dyDescent="0.3">
      <c r="A127" t="str">
        <f>formatted!C127</f>
        <v>w/o MS2: Cer 12:1;O3/23:0(2OH)</v>
      </c>
      <c r="B127" t="str">
        <f>formatted!D127</f>
        <v>Cer 35:1:5O</v>
      </c>
      <c r="C127" t="str">
        <f>formatted!E127</f>
        <v>Cer_AP</v>
      </c>
      <c r="D127" t="str">
        <f>formatted!F127</f>
        <v>C35H69NO5</v>
      </c>
      <c r="E127">
        <f>formatted!G127/formatted!G$2</f>
        <v>5.2816101694915256E-5</v>
      </c>
      <c r="F127">
        <f>formatted!H127/formatted!H$2</f>
        <v>3.6969599999999999E-5</v>
      </c>
      <c r="G127">
        <f>formatted!I127/formatted!I$2</f>
        <v>3.7186250000000003E-5</v>
      </c>
      <c r="H127">
        <f>formatted!J127/formatted!J$2</f>
        <v>3.3260714285714286E-5</v>
      </c>
      <c r="I127">
        <f>formatted!K127/formatted!K$2</f>
        <v>4.6500833333333334E-5</v>
      </c>
      <c r="J127">
        <f>formatted!L127/formatted!L$2</f>
        <v>5.676050420168067E-5</v>
      </c>
      <c r="K127">
        <f>formatted!M127/formatted!M$2</f>
        <v>4.8579629629629626E-5</v>
      </c>
      <c r="L127">
        <f>formatted!N127/formatted!N$2</f>
        <v>6.782413793103448E-5</v>
      </c>
      <c r="M127">
        <f>formatted!O127/formatted!O$2</f>
        <v>5.7765048543689318E-5</v>
      </c>
      <c r="N127">
        <f>formatted!P127/formatted!P$2</f>
        <v>3.517222222222222E-5</v>
      </c>
      <c r="O127">
        <f>formatted!Q127/formatted!Q$2</f>
        <v>5.7782300884955755E-5</v>
      </c>
      <c r="P127">
        <f>formatted!R127/formatted!R$2</f>
        <v>3.3052542372881356E-5</v>
      </c>
    </row>
    <row r="128" spans="1:16" x14ac:dyDescent="0.3">
      <c r="A128" t="str">
        <f>formatted!C128</f>
        <v>w/o MS2: Cer 12:0;O3/23:0(2OH)</v>
      </c>
      <c r="B128" t="str">
        <f>formatted!D128</f>
        <v>Cer 35:0:5O</v>
      </c>
      <c r="C128" t="str">
        <f>formatted!E128</f>
        <v>Cer_AP</v>
      </c>
      <c r="D128" t="str">
        <f>formatted!F128</f>
        <v>C35H71NO5</v>
      </c>
      <c r="E128">
        <f>formatted!G128/formatted!G$2</f>
        <v>8.3252542372881357E-5</v>
      </c>
      <c r="F128">
        <f>formatted!H128/formatted!H$2</f>
        <v>8.8337600000000006E-5</v>
      </c>
      <c r="G128">
        <f>formatted!I128/formatted!I$2</f>
        <v>8.8843125000000005E-5</v>
      </c>
      <c r="H128">
        <f>formatted!J128/formatted!J$2</f>
        <v>7.0337499999999995E-5</v>
      </c>
      <c r="I128">
        <f>formatted!K128/formatted!K$2</f>
        <v>6.5749166666666671E-5</v>
      </c>
      <c r="J128">
        <f>formatted!L128/formatted!L$2</f>
        <v>6.1670588235294117E-5</v>
      </c>
      <c r="K128">
        <f>formatted!M128/formatted!M$2</f>
        <v>1.6189351851851852E-4</v>
      </c>
      <c r="L128">
        <f>formatted!N128/formatted!N$2</f>
        <v>1.3054913793103447E-4</v>
      </c>
      <c r="M128">
        <f>formatted!O128/formatted!O$2</f>
        <v>1.2136601941747573E-4</v>
      </c>
      <c r="N128">
        <f>formatted!P128/formatted!P$2</f>
        <v>8.6279629629629635E-5</v>
      </c>
      <c r="O128">
        <f>formatted!Q128/formatted!Q$2</f>
        <v>9.6141592920353982E-5</v>
      </c>
      <c r="P128">
        <f>formatted!R128/formatted!R$2</f>
        <v>9.2849999999999994E-5</v>
      </c>
    </row>
    <row r="129" spans="1:16" x14ac:dyDescent="0.3">
      <c r="A129" t="str">
        <f>formatted!C129</f>
        <v>w/o MS2: Cer 15:3;O3/24:6(2OH)</v>
      </c>
      <c r="B129" t="str">
        <f>formatted!D129</f>
        <v>Cer 39:9:5O</v>
      </c>
      <c r="C129" t="str">
        <f>formatted!E129</f>
        <v>Cer_AP</v>
      </c>
      <c r="D129" t="str">
        <f>formatted!F129</f>
        <v>C39H61NO5</v>
      </c>
      <c r="E129">
        <f>formatted!G129/formatted!G$2</f>
        <v>1.2989322033898305E-4</v>
      </c>
      <c r="F129">
        <f>formatted!H129/formatted!H$2</f>
        <v>1.5115920000000001E-4</v>
      </c>
      <c r="G129">
        <f>formatted!I129/formatted!I$2</f>
        <v>1.58035625E-4</v>
      </c>
      <c r="H129">
        <f>formatted!J129/formatted!J$2</f>
        <v>1.7488392857142857E-4</v>
      </c>
      <c r="I129">
        <f>formatted!K129/formatted!K$2</f>
        <v>1.164E-4</v>
      </c>
      <c r="J129">
        <f>formatted!L129/formatted!L$2</f>
        <v>1.2084117647058824E-4</v>
      </c>
      <c r="K129">
        <f>formatted!M129/formatted!M$2</f>
        <v>2.3850462962962964E-4</v>
      </c>
      <c r="L129">
        <f>formatted!N129/formatted!N$2</f>
        <v>1.4901379310344826E-4</v>
      </c>
      <c r="M129">
        <f>formatted!O129/formatted!O$2</f>
        <v>2.0630194174757282E-4</v>
      </c>
      <c r="N129">
        <f>formatted!P129/formatted!P$2</f>
        <v>1.2876203703703705E-4</v>
      </c>
      <c r="O129">
        <f>formatted!Q129/formatted!Q$2</f>
        <v>1.9003097345132744E-4</v>
      </c>
      <c r="P129">
        <f>formatted!R129/formatted!R$2</f>
        <v>1.8114067796610171E-4</v>
      </c>
    </row>
    <row r="130" spans="1:16" x14ac:dyDescent="0.3">
      <c r="A130" t="str">
        <f>formatted!C130</f>
        <v>w/o MS2: Cer 12:0;O3/24:0(2OH)</v>
      </c>
      <c r="B130" t="str">
        <f>formatted!D130</f>
        <v>Cer 36:0:5O</v>
      </c>
      <c r="C130" t="str">
        <f>formatted!E130</f>
        <v>Cer_AP</v>
      </c>
      <c r="D130" t="str">
        <f>formatted!F130</f>
        <v>C36H73NO5</v>
      </c>
      <c r="E130">
        <f>formatted!G130/formatted!G$2</f>
        <v>1.7091991525423728E-3</v>
      </c>
      <c r="F130">
        <f>formatted!H130/formatted!H$2</f>
        <v>1.6241096000000001E-3</v>
      </c>
      <c r="G130">
        <f>formatted!I130/formatted!I$2</f>
        <v>1.7615493750000001E-3</v>
      </c>
      <c r="H130">
        <f>formatted!J130/formatted!J$2</f>
        <v>1.494025E-3</v>
      </c>
      <c r="I130">
        <f>formatted!K130/formatted!K$2</f>
        <v>2.0735524999999999E-3</v>
      </c>
      <c r="J130">
        <f>formatted!L130/formatted!L$2</f>
        <v>1.754672268907563E-3</v>
      </c>
      <c r="K130">
        <f>formatted!M130/formatted!M$2</f>
        <v>1.9051444444444445E-3</v>
      </c>
      <c r="L130">
        <f>formatted!N130/formatted!N$2</f>
        <v>2.7063439655172412E-3</v>
      </c>
      <c r="M130">
        <f>formatted!O130/formatted!O$2</f>
        <v>1.8703466019417475E-3</v>
      </c>
      <c r="N130">
        <f>formatted!P130/formatted!P$2</f>
        <v>1.6383064814814814E-3</v>
      </c>
      <c r="O130">
        <f>formatted!Q130/formatted!Q$2</f>
        <v>1.7454486725663717E-3</v>
      </c>
      <c r="P130">
        <f>formatted!R130/formatted!R$2</f>
        <v>1.518377966101695E-3</v>
      </c>
    </row>
    <row r="131" spans="1:16" x14ac:dyDescent="0.3">
      <c r="A131" t="str">
        <f>formatted!C131</f>
        <v>w/o MS2: Cer 12:0;O3/25:0(2OH)</v>
      </c>
      <c r="B131" t="str">
        <f>formatted!D131</f>
        <v>Cer 37:0:5O</v>
      </c>
      <c r="C131" t="str">
        <f>formatted!E131</f>
        <v>Cer_AP</v>
      </c>
      <c r="D131" t="str">
        <f>formatted!F131</f>
        <v>C37H75NO5</v>
      </c>
      <c r="E131">
        <f>formatted!G131/formatted!G$2</f>
        <v>1.1838474576271186E-4</v>
      </c>
      <c r="F131">
        <f>formatted!H131/formatted!H$2</f>
        <v>1.3515200000000001E-4</v>
      </c>
      <c r="G131">
        <f>formatted!I131/formatted!I$2</f>
        <v>1.3513625000000001E-4</v>
      </c>
      <c r="H131">
        <f>formatted!J131/formatted!J$2</f>
        <v>2.887232142857143E-5</v>
      </c>
      <c r="I131">
        <f>formatted!K131/formatted!K$2</f>
        <v>1.3484833333333334E-4</v>
      </c>
      <c r="J131">
        <f>formatted!L131/formatted!L$2</f>
        <v>4.7945378151260504E-5</v>
      </c>
      <c r="K131">
        <f>formatted!M131/formatted!M$2</f>
        <v>4.5828703703703702E-5</v>
      </c>
      <c r="L131">
        <f>formatted!N131/formatted!N$2</f>
        <v>1.2253965517241379E-4</v>
      </c>
      <c r="M131">
        <f>formatted!O131/formatted!O$2</f>
        <v>7.7117475728155342E-5</v>
      </c>
      <c r="N131">
        <f>formatted!P131/formatted!P$2</f>
        <v>8.1577777777777779E-5</v>
      </c>
      <c r="O131">
        <f>formatted!Q131/formatted!Q$2</f>
        <v>3.7845132743362832E-5</v>
      </c>
      <c r="P131">
        <f>formatted!R131/formatted!R$2</f>
        <v>6.5611016949152537E-5</v>
      </c>
    </row>
    <row r="132" spans="1:16" x14ac:dyDescent="0.3">
      <c r="A132" t="str">
        <f>formatted!C132</f>
        <v>w/o MS2: Cer 12:1;O2/11:0(2OH)</v>
      </c>
      <c r="B132" t="str">
        <f>formatted!D132</f>
        <v>Cer 23:1:4O</v>
      </c>
      <c r="C132" t="str">
        <f>formatted!E132</f>
        <v>Cer_AS</v>
      </c>
      <c r="D132" t="str">
        <f>formatted!F132</f>
        <v>C23H45NO4</v>
      </c>
      <c r="E132">
        <f>formatted!G132/formatted!G$2</f>
        <v>1.5928220338983051E-4</v>
      </c>
      <c r="F132">
        <f>formatted!H132/formatted!H$2</f>
        <v>1.983872E-4</v>
      </c>
      <c r="G132">
        <f>formatted!I132/formatted!I$2</f>
        <v>1.48295E-4</v>
      </c>
      <c r="H132">
        <f>formatted!J132/formatted!J$2</f>
        <v>1.6208928571428573E-4</v>
      </c>
      <c r="I132">
        <f>formatted!K132/formatted!K$2</f>
        <v>1.6350666666666667E-4</v>
      </c>
      <c r="J132">
        <f>formatted!L132/formatted!L$2</f>
        <v>1.5412100840336135E-4</v>
      </c>
      <c r="K132">
        <f>formatted!M132/formatted!M$2</f>
        <v>1.7883425925925925E-4</v>
      </c>
      <c r="L132">
        <f>formatted!N132/formatted!N$2</f>
        <v>1.7568275862068965E-4</v>
      </c>
      <c r="M132">
        <f>formatted!O132/formatted!O$2</f>
        <v>1.7576116504854368E-4</v>
      </c>
      <c r="N132">
        <f>formatted!P132/formatted!P$2</f>
        <v>1.2751481481481481E-4</v>
      </c>
      <c r="O132">
        <f>formatted!Q132/formatted!Q$2</f>
        <v>1.6623805309734513E-4</v>
      </c>
      <c r="P132">
        <f>formatted!R132/formatted!R$2</f>
        <v>1.4728898305084746E-4</v>
      </c>
    </row>
    <row r="133" spans="1:16" x14ac:dyDescent="0.3">
      <c r="A133" t="str">
        <f>formatted!C133</f>
        <v>w/o MS2: Cer 12:1;O2/10:0(2OH)</v>
      </c>
      <c r="B133" t="str">
        <f>formatted!D133</f>
        <v>Cer 22:1:4O</v>
      </c>
      <c r="C133" t="str">
        <f>formatted!E133</f>
        <v>Cer_AS</v>
      </c>
      <c r="D133" t="str">
        <f>formatted!F133</f>
        <v>C22H43NO4</v>
      </c>
      <c r="E133">
        <f>formatted!G133/formatted!G$2</f>
        <v>1.2343050847457628E-4</v>
      </c>
      <c r="F133">
        <f>formatted!H133/formatted!H$2</f>
        <v>1.153464E-4</v>
      </c>
      <c r="G133">
        <f>formatted!I133/formatted!I$2</f>
        <v>1.085075E-4</v>
      </c>
      <c r="H133">
        <f>formatted!J133/formatted!J$2</f>
        <v>1.6828035714285715E-4</v>
      </c>
      <c r="I133">
        <f>formatted!K133/formatted!K$2</f>
        <v>1.3775666666666667E-4</v>
      </c>
      <c r="J133">
        <f>formatted!L133/formatted!L$2</f>
        <v>1.7244033613445379E-4</v>
      </c>
      <c r="K133">
        <f>formatted!M133/formatted!M$2</f>
        <v>1.5132314814814816E-4</v>
      </c>
      <c r="L133">
        <f>formatted!N133/formatted!N$2</f>
        <v>1.592646551724138E-4</v>
      </c>
      <c r="M133">
        <f>formatted!O133/formatted!O$2</f>
        <v>1.5959708737864076E-4</v>
      </c>
      <c r="N133">
        <f>formatted!P133/formatted!P$2</f>
        <v>1.8860555555555555E-4</v>
      </c>
      <c r="O133">
        <f>formatted!Q133/formatted!Q$2</f>
        <v>2.0143185840707965E-4</v>
      </c>
      <c r="P133">
        <f>formatted!R133/formatted!R$2</f>
        <v>1.788822033898305E-4</v>
      </c>
    </row>
    <row r="134" spans="1:16" x14ac:dyDescent="0.3">
      <c r="A134" t="str">
        <f>formatted!C134</f>
        <v>w/o MS2: Cer 12:1;O2/9:0(2OH)</v>
      </c>
      <c r="B134" t="str">
        <f>formatted!D134</f>
        <v>Cer 21:1:4O</v>
      </c>
      <c r="C134" t="str">
        <f>formatted!E134</f>
        <v>Cer_AS</v>
      </c>
      <c r="D134" t="str">
        <f>formatted!F134</f>
        <v>C21H41NO4</v>
      </c>
      <c r="E134">
        <f>formatted!G134/formatted!G$2</f>
        <v>4.7587288135593222E-5</v>
      </c>
      <c r="F134">
        <f>formatted!H134/formatted!H$2</f>
        <v>8.5637599999999995E-5</v>
      </c>
      <c r="G134">
        <f>formatted!I134/formatted!I$2</f>
        <v>6.9494375000000002E-5</v>
      </c>
      <c r="H134">
        <f>formatted!J134/formatted!J$2</f>
        <v>7.3708035714285716E-5</v>
      </c>
      <c r="I134">
        <f>formatted!K134/formatted!K$2</f>
        <v>9.2206666666666673E-5</v>
      </c>
      <c r="J134">
        <f>formatted!L134/formatted!L$2</f>
        <v>9.0637815126050418E-5</v>
      </c>
      <c r="K134">
        <f>formatted!M134/formatted!M$2</f>
        <v>8.9989814814814818E-5</v>
      </c>
      <c r="L134">
        <f>formatted!N134/formatted!N$2</f>
        <v>8.6406896551724136E-5</v>
      </c>
      <c r="M134">
        <f>formatted!O134/formatted!O$2</f>
        <v>8.3263106796116512E-5</v>
      </c>
      <c r="N134">
        <f>formatted!P134/formatted!P$2</f>
        <v>6.2662037037037043E-5</v>
      </c>
      <c r="O134">
        <f>formatted!Q134/formatted!Q$2</f>
        <v>9.6545132743362829E-5</v>
      </c>
      <c r="P134">
        <f>formatted!R134/formatted!R$2</f>
        <v>8.6415254237288142E-5</v>
      </c>
    </row>
    <row r="135" spans="1:16" x14ac:dyDescent="0.3">
      <c r="A135" t="str">
        <f>formatted!C135</f>
        <v>w/o MS2: Cer 12:1;O2/10:0(2OH)</v>
      </c>
      <c r="B135" t="str">
        <f>formatted!D135</f>
        <v>Cer 22:1:4O</v>
      </c>
      <c r="C135" t="str">
        <f>formatted!E135</f>
        <v>Cer_AS</v>
      </c>
      <c r="D135" t="str">
        <f>formatted!F135</f>
        <v>C22H43NO4</v>
      </c>
      <c r="E135">
        <f>formatted!G135/formatted!G$2</f>
        <v>8.0799152542372881E-5</v>
      </c>
      <c r="F135">
        <f>formatted!H135/formatted!H$2</f>
        <v>1.252696E-4</v>
      </c>
      <c r="G135">
        <f>formatted!I135/formatted!I$2</f>
        <v>8.9428749999999997E-5</v>
      </c>
      <c r="H135">
        <f>formatted!J135/formatted!J$2</f>
        <v>1.0345178571428572E-4</v>
      </c>
      <c r="I135">
        <f>formatted!K135/formatted!K$2</f>
        <v>1.3090749999999999E-4</v>
      </c>
      <c r="J135">
        <f>formatted!L135/formatted!L$2</f>
        <v>8.8843697478991598E-5</v>
      </c>
      <c r="K135">
        <f>formatted!M135/formatted!M$2</f>
        <v>1.1272962962962963E-4</v>
      </c>
      <c r="L135">
        <f>formatted!N135/formatted!N$2</f>
        <v>1.1986982758620689E-4</v>
      </c>
      <c r="M135">
        <f>formatted!O135/formatted!O$2</f>
        <v>1.2194854368932039E-4</v>
      </c>
      <c r="N135">
        <f>formatted!P135/formatted!P$2</f>
        <v>9.9753703703703698E-5</v>
      </c>
      <c r="O135">
        <f>formatted!Q135/formatted!Q$2</f>
        <v>9.6128318584070798E-5</v>
      </c>
      <c r="P135">
        <f>formatted!R135/formatted!R$2</f>
        <v>9.0964406779661013E-5</v>
      </c>
    </row>
    <row r="136" spans="1:16" x14ac:dyDescent="0.3">
      <c r="A136" t="str">
        <f>formatted!C136</f>
        <v>w/o MS2: Cer 17:0;O2/15:0(3OH)</v>
      </c>
      <c r="B136" t="str">
        <f>formatted!D136</f>
        <v>Cer 32:0:5O</v>
      </c>
      <c r="C136" t="str">
        <f>formatted!E136</f>
        <v>Cer_BDS</v>
      </c>
      <c r="D136" t="str">
        <f>formatted!F136</f>
        <v>C32H65NO4</v>
      </c>
      <c r="E136">
        <f>formatted!G136/formatted!G$2</f>
        <v>1.0100378813559322E-2</v>
      </c>
      <c r="F136">
        <f>formatted!H136/formatted!H$2</f>
        <v>1.21946424E-2</v>
      </c>
      <c r="G136">
        <f>formatted!I136/formatted!I$2</f>
        <v>1.0414356874999999E-2</v>
      </c>
      <c r="H136">
        <f>formatted!J136/formatted!J$2</f>
        <v>1.2808876785714286E-2</v>
      </c>
      <c r="I136">
        <f>formatted!K136/formatted!K$2</f>
        <v>1.4252320833333334E-2</v>
      </c>
      <c r="J136">
        <f>formatted!L136/formatted!L$2</f>
        <v>1.4665317647058824E-2</v>
      </c>
      <c r="K136">
        <f>formatted!M136/formatted!M$2</f>
        <v>1.5863494444444445E-2</v>
      </c>
      <c r="L136">
        <f>formatted!N136/formatted!N$2</f>
        <v>1.6862438793103448E-2</v>
      </c>
      <c r="M136">
        <f>formatted!O136/formatted!O$2</f>
        <v>1.5170863106796117E-2</v>
      </c>
      <c r="N136">
        <f>formatted!P136/formatted!P$2</f>
        <v>1.5969041666666666E-2</v>
      </c>
      <c r="O136">
        <f>formatted!Q136/formatted!Q$2</f>
        <v>1.6604424778761062E-2</v>
      </c>
      <c r="P136">
        <f>formatted!R136/formatted!R$2</f>
        <v>1.5839997457627118E-2</v>
      </c>
    </row>
    <row r="137" spans="1:16" x14ac:dyDescent="0.3">
      <c r="A137" t="str">
        <f>formatted!C137</f>
        <v>w/o MS2: Cer 15:0;O2/17:0(3OH)</v>
      </c>
      <c r="B137" t="str">
        <f>formatted!D137</f>
        <v>Cer 32:0:5O</v>
      </c>
      <c r="C137" t="str">
        <f>formatted!E137</f>
        <v>Cer_BDS</v>
      </c>
      <c r="D137" t="str">
        <f>formatted!F137</f>
        <v>C32H65NO4</v>
      </c>
      <c r="E137">
        <f>formatted!G137/formatted!G$2</f>
        <v>4.1091372881355932E-3</v>
      </c>
      <c r="F137">
        <f>formatted!H137/formatted!H$2</f>
        <v>4.8460055999999998E-3</v>
      </c>
      <c r="G137">
        <f>formatted!I137/formatted!I$2</f>
        <v>4.2931181250000002E-3</v>
      </c>
      <c r="H137">
        <f>formatted!J137/formatted!J$2</f>
        <v>3.8884607142857142E-3</v>
      </c>
      <c r="I137">
        <f>formatted!K137/formatted!K$2</f>
        <v>4.1590400000000001E-3</v>
      </c>
      <c r="J137">
        <f>formatted!L137/formatted!L$2</f>
        <v>4.4789596638655461E-3</v>
      </c>
      <c r="K137">
        <f>formatted!M137/formatted!M$2</f>
        <v>5.5839731481481482E-3</v>
      </c>
      <c r="L137">
        <f>formatted!N137/formatted!N$2</f>
        <v>6.182541379310345E-3</v>
      </c>
      <c r="M137">
        <f>formatted!O137/formatted!O$2</f>
        <v>5.757991262135922E-3</v>
      </c>
      <c r="N137">
        <f>formatted!P137/formatted!P$2</f>
        <v>4.6575333333333333E-3</v>
      </c>
      <c r="O137">
        <f>formatted!Q137/formatted!Q$2</f>
        <v>4.6549619469026552E-3</v>
      </c>
      <c r="P137">
        <f>formatted!R137/formatted!R$2</f>
        <v>4.4309101694915256E-3</v>
      </c>
    </row>
    <row r="138" spans="1:16" x14ac:dyDescent="0.3">
      <c r="A138" t="str">
        <f>formatted!C138</f>
        <v>w/o MS2: Cer 17:0;O2/16:1(3OH)</v>
      </c>
      <c r="B138" t="str">
        <f>formatted!D138</f>
        <v>Cer 33:1:5O</v>
      </c>
      <c r="C138" t="str">
        <f>formatted!E138</f>
        <v>Cer_BDS</v>
      </c>
      <c r="D138" t="str">
        <f>formatted!F138</f>
        <v>C33H65NO4</v>
      </c>
      <c r="E138">
        <f>formatted!G138/formatted!G$2</f>
        <v>5.103139830508475E-3</v>
      </c>
      <c r="F138">
        <f>formatted!H138/formatted!H$2</f>
        <v>5.6241008000000002E-3</v>
      </c>
      <c r="G138">
        <f>formatted!I138/formatted!I$2</f>
        <v>4.6267375000000003E-3</v>
      </c>
      <c r="H138">
        <f>formatted!J138/formatted!J$2</f>
        <v>7.6745696428571425E-3</v>
      </c>
      <c r="I138">
        <f>formatted!K138/formatted!K$2</f>
        <v>6.6150699999999998E-3</v>
      </c>
      <c r="J138">
        <f>formatted!L138/formatted!L$2</f>
        <v>8.1929109243697486E-3</v>
      </c>
      <c r="K138">
        <f>formatted!M138/formatted!M$2</f>
        <v>9.7091240740740745E-3</v>
      </c>
      <c r="L138">
        <f>formatted!N138/formatted!N$2</f>
        <v>8.2866999999999993E-3</v>
      </c>
      <c r="M138">
        <f>formatted!O138/formatted!O$2</f>
        <v>9.146901941747573E-3</v>
      </c>
      <c r="N138">
        <f>formatted!P138/formatted!P$2</f>
        <v>8.3078537037037034E-3</v>
      </c>
      <c r="O138">
        <f>formatted!Q138/formatted!Q$2</f>
        <v>8.3291398230088496E-3</v>
      </c>
      <c r="P138">
        <f>formatted!R138/formatted!R$2</f>
        <v>7.3015110169491523E-3</v>
      </c>
    </row>
    <row r="139" spans="1:16" x14ac:dyDescent="0.3">
      <c r="A139" t="str">
        <f>formatted!C139</f>
        <v>w/o MS2: Cer 17:0;O2/16:0(3OH)</v>
      </c>
      <c r="B139" t="str">
        <f>formatted!D139</f>
        <v>Cer 33:0:5O</v>
      </c>
      <c r="C139" t="str">
        <f>formatted!E139</f>
        <v>Cer_BDS</v>
      </c>
      <c r="D139" t="str">
        <f>formatted!F139</f>
        <v>C33H67NO4</v>
      </c>
      <c r="E139">
        <f>formatted!G139/formatted!G$2</f>
        <v>2.0909085593220338E-2</v>
      </c>
      <c r="F139">
        <f>formatted!H139/formatted!H$2</f>
        <v>2.4451637599999999E-2</v>
      </c>
      <c r="G139">
        <f>formatted!I139/formatted!I$2</f>
        <v>2.1348309999999999E-2</v>
      </c>
      <c r="H139">
        <f>formatted!J139/formatted!J$2</f>
        <v>2.3881485714285715E-2</v>
      </c>
      <c r="I139">
        <f>formatted!K139/formatted!K$2</f>
        <v>2.5135436666666667E-2</v>
      </c>
      <c r="J139">
        <f>formatted!L139/formatted!L$2</f>
        <v>2.5563921008403361E-2</v>
      </c>
      <c r="K139">
        <f>formatted!M139/formatted!M$2</f>
        <v>2.7871164814814813E-2</v>
      </c>
      <c r="L139">
        <f>formatted!N139/formatted!N$2</f>
        <v>3.0185570689655172E-2</v>
      </c>
      <c r="M139">
        <f>formatted!O139/formatted!O$2</f>
        <v>2.6512879611650487E-2</v>
      </c>
      <c r="N139">
        <f>formatted!P139/formatted!P$2</f>
        <v>2.2823995370370369E-2</v>
      </c>
      <c r="O139">
        <f>formatted!Q139/formatted!Q$2</f>
        <v>2.4249578761061947E-2</v>
      </c>
      <c r="P139">
        <f>formatted!R139/formatted!R$2</f>
        <v>2.2408161864406778E-2</v>
      </c>
    </row>
    <row r="140" spans="1:16" x14ac:dyDescent="0.3">
      <c r="A140" t="str">
        <f>formatted!C140</f>
        <v>w/o MS2: Cer 17:0;O2/16:0(3OH)</v>
      </c>
      <c r="B140" t="str">
        <f>formatted!D140</f>
        <v>Cer 33:0:5O</v>
      </c>
      <c r="C140" t="str">
        <f>formatted!E140</f>
        <v>Cer_BDS</v>
      </c>
      <c r="D140" t="str">
        <f>formatted!F140</f>
        <v>C33H67NO4</v>
      </c>
      <c r="E140">
        <f>formatted!G140/formatted!G$2</f>
        <v>0.12683706694915253</v>
      </c>
      <c r="F140">
        <f>formatted!H140/formatted!H$2</f>
        <v>0.13597452879999999</v>
      </c>
      <c r="G140">
        <f>formatted!I140/formatted!I$2</f>
        <v>0.11246079624999999</v>
      </c>
      <c r="H140">
        <f>formatted!J140/formatted!J$2</f>
        <v>0.14770637053571428</v>
      </c>
      <c r="I140">
        <f>formatted!K140/formatted!K$2</f>
        <v>0.14678666416666666</v>
      </c>
      <c r="J140">
        <f>formatted!L140/formatted!L$2</f>
        <v>0.1554705218487395</v>
      </c>
      <c r="K140">
        <f>formatted!M140/formatted!M$2</f>
        <v>0.19019492685185185</v>
      </c>
      <c r="L140">
        <f>formatted!N140/formatted!N$2</f>
        <v>0.17472466120689656</v>
      </c>
      <c r="M140">
        <f>formatted!O140/formatted!O$2</f>
        <v>0.18400500291262137</v>
      </c>
      <c r="N140">
        <f>formatted!P140/formatted!P$2</f>
        <v>0.16544459537037037</v>
      </c>
      <c r="O140">
        <f>formatted!Q140/formatted!Q$2</f>
        <v>0.17451330619469027</v>
      </c>
      <c r="P140">
        <f>formatted!R140/formatted!R$2</f>
        <v>0.15610907711864408</v>
      </c>
    </row>
    <row r="141" spans="1:16" x14ac:dyDescent="0.3">
      <c r="A141" t="str">
        <f>formatted!C141</f>
        <v>w/o MS2: Cer 17:0;O2/16:1(3OH)</v>
      </c>
      <c r="B141" t="str">
        <f>formatted!D141</f>
        <v>Cer 33:1:5O</v>
      </c>
      <c r="C141" t="str">
        <f>formatted!E141</f>
        <v>Cer_BDS</v>
      </c>
      <c r="D141" t="str">
        <f>formatted!F141</f>
        <v>C33H65NO4</v>
      </c>
      <c r="E141">
        <f>formatted!G141/formatted!G$2</f>
        <v>1.5996698305084746E-2</v>
      </c>
      <c r="F141">
        <f>formatted!H141/formatted!H$2</f>
        <v>1.34743624E-2</v>
      </c>
      <c r="G141">
        <f>formatted!I141/formatted!I$2</f>
        <v>1.0835225625E-2</v>
      </c>
      <c r="H141">
        <f>formatted!J141/formatted!J$2</f>
        <v>2.2568633928571429E-2</v>
      </c>
      <c r="I141">
        <f>formatted!K141/formatted!K$2</f>
        <v>2.0213973333333333E-2</v>
      </c>
      <c r="J141">
        <f>formatted!L141/formatted!L$2</f>
        <v>2.3818084873949579E-2</v>
      </c>
      <c r="K141">
        <f>formatted!M141/formatted!M$2</f>
        <v>3.1626699074074074E-2</v>
      </c>
      <c r="L141">
        <f>formatted!N141/formatted!N$2</f>
        <v>2.5117507758620691E-2</v>
      </c>
      <c r="M141">
        <f>formatted!O141/formatted!O$2</f>
        <v>2.8977544660194175E-2</v>
      </c>
      <c r="N141">
        <f>formatted!P141/formatted!P$2</f>
        <v>2.510728425925926E-2</v>
      </c>
      <c r="O141">
        <f>formatted!Q141/formatted!Q$2</f>
        <v>2.7766394690265487E-2</v>
      </c>
      <c r="P141">
        <f>formatted!R141/formatted!R$2</f>
        <v>2.4369151694915256E-2</v>
      </c>
    </row>
    <row r="142" spans="1:16" x14ac:dyDescent="0.3">
      <c r="A142" t="str">
        <f>formatted!C142</f>
        <v>w/o MS2: Cer 18:0;O2/16:0(3OH)</v>
      </c>
      <c r="B142" t="str">
        <f>formatted!D142</f>
        <v>Cer 34:0:5O</v>
      </c>
      <c r="C142" t="str">
        <f>formatted!E142</f>
        <v>Cer_BDS</v>
      </c>
      <c r="D142" t="str">
        <f>formatted!F142</f>
        <v>C34H69NO4</v>
      </c>
      <c r="E142">
        <f>formatted!G142/formatted!G$2</f>
        <v>1.0055539830508475E-2</v>
      </c>
      <c r="F142">
        <f>formatted!H142/formatted!H$2</f>
        <v>9.7964679999999991E-3</v>
      </c>
      <c r="G142">
        <f>formatted!I142/formatted!I$2</f>
        <v>8.0565818749999997E-3</v>
      </c>
      <c r="H142">
        <f>formatted!J142/formatted!J$2</f>
        <v>1.0856834821428572E-2</v>
      </c>
      <c r="I142">
        <f>formatted!K142/formatted!K$2</f>
        <v>1.0843894999999999E-2</v>
      </c>
      <c r="J142">
        <f>formatted!L142/formatted!L$2</f>
        <v>1.0552404201680672E-2</v>
      </c>
      <c r="K142">
        <f>formatted!M142/formatted!M$2</f>
        <v>1.8033313888888888E-2</v>
      </c>
      <c r="L142">
        <f>formatted!N142/formatted!N$2</f>
        <v>1.6836795689655171E-2</v>
      </c>
      <c r="M142">
        <f>formatted!O142/formatted!O$2</f>
        <v>1.728574563106796E-2</v>
      </c>
      <c r="N142">
        <f>formatted!P142/formatted!P$2</f>
        <v>1.4630017592592593E-2</v>
      </c>
      <c r="O142">
        <f>formatted!Q142/formatted!Q$2</f>
        <v>1.5148429203539824E-2</v>
      </c>
      <c r="P142">
        <f>formatted!R142/formatted!R$2</f>
        <v>1.5003460169491525E-2</v>
      </c>
    </row>
    <row r="143" spans="1:16" x14ac:dyDescent="0.3">
      <c r="A143" t="str">
        <f>formatted!C143</f>
        <v>w/o MS2: Cer 16:0;O2/16:0(3OH)</v>
      </c>
      <c r="B143" t="str">
        <f>formatted!D143</f>
        <v>Cer 32:0:5O</v>
      </c>
      <c r="C143" t="str">
        <f>formatted!E143</f>
        <v>Cer_BDS</v>
      </c>
      <c r="D143" t="str">
        <f>formatted!F143</f>
        <v>C32H65NO4</v>
      </c>
      <c r="E143">
        <f>formatted!G143/formatted!G$2</f>
        <v>3.1407067796610168E-3</v>
      </c>
      <c r="F143">
        <f>formatted!H143/formatted!H$2</f>
        <v>3.8178992000000001E-3</v>
      </c>
      <c r="G143">
        <f>formatted!I143/formatted!I$2</f>
        <v>3.4261506249999999E-3</v>
      </c>
      <c r="H143">
        <f>formatted!J143/formatted!J$2</f>
        <v>4.1637142857142853E-3</v>
      </c>
      <c r="I143">
        <f>formatted!K143/formatted!K$2</f>
        <v>3.9619441666666668E-3</v>
      </c>
      <c r="J143">
        <f>formatted!L143/formatted!L$2</f>
        <v>4.5603798319327734E-3</v>
      </c>
      <c r="K143">
        <f>formatted!M143/formatted!M$2</f>
        <v>6.3722333333333337E-3</v>
      </c>
      <c r="L143">
        <f>formatted!N143/formatted!N$2</f>
        <v>6.2393741379310344E-3</v>
      </c>
      <c r="M143">
        <f>formatted!O143/formatted!O$2</f>
        <v>5.961953398058252E-3</v>
      </c>
      <c r="N143">
        <f>formatted!P143/formatted!P$2</f>
        <v>5.9422481481481481E-3</v>
      </c>
      <c r="O143">
        <f>formatted!Q143/formatted!Q$2</f>
        <v>6.1238769911504424E-3</v>
      </c>
      <c r="P143">
        <f>formatted!R143/formatted!R$2</f>
        <v>5.9767500000000003E-3</v>
      </c>
    </row>
    <row r="144" spans="1:16" x14ac:dyDescent="0.3">
      <c r="A144" t="str">
        <f>formatted!C144</f>
        <v>w/o MS2: Cer 16:0;O2/16:1(3OH)</v>
      </c>
      <c r="B144" t="str">
        <f>formatted!D144</f>
        <v>Cer 32:1:5O</v>
      </c>
      <c r="C144" t="str">
        <f>formatted!E144</f>
        <v>Cer_BDS</v>
      </c>
      <c r="D144" t="str">
        <f>formatted!F144</f>
        <v>C32H63NO4</v>
      </c>
      <c r="E144">
        <f>formatted!G144/formatted!G$2</f>
        <v>1.3994991525423728E-3</v>
      </c>
      <c r="F144">
        <f>formatted!H144/formatted!H$2</f>
        <v>1.6466536000000001E-3</v>
      </c>
      <c r="G144">
        <f>formatted!I144/formatted!I$2</f>
        <v>1.55127E-3</v>
      </c>
      <c r="H144">
        <f>formatted!J144/formatted!J$2</f>
        <v>2.5916250000000002E-3</v>
      </c>
      <c r="I144">
        <f>formatted!K144/formatted!K$2</f>
        <v>2.3232650000000001E-3</v>
      </c>
      <c r="J144">
        <f>formatted!L144/formatted!L$2</f>
        <v>2.5583016806722688E-3</v>
      </c>
      <c r="K144">
        <f>formatted!M144/formatted!M$2</f>
        <v>3.406339814814815E-3</v>
      </c>
      <c r="L144">
        <f>formatted!N144/formatted!N$2</f>
        <v>2.5987758620689655E-3</v>
      </c>
      <c r="M144">
        <f>formatted!O144/formatted!O$2</f>
        <v>2.9714990291262134E-3</v>
      </c>
      <c r="N144">
        <f>formatted!P144/formatted!P$2</f>
        <v>2.8653685185185186E-3</v>
      </c>
      <c r="O144">
        <f>formatted!Q144/formatted!Q$2</f>
        <v>2.9587938053097346E-3</v>
      </c>
      <c r="P144">
        <f>formatted!R144/formatted!R$2</f>
        <v>2.7858661016949152E-3</v>
      </c>
    </row>
    <row r="145" spans="1:16" x14ac:dyDescent="0.3">
      <c r="A145" t="str">
        <f>formatted!C145</f>
        <v>w/o MS2: Cer 18:0;O2/17:0(3OH)</v>
      </c>
      <c r="B145" t="str">
        <f>formatted!D145</f>
        <v>Cer 35:0:5O</v>
      </c>
      <c r="C145" t="str">
        <f>formatted!E145</f>
        <v>Cer_BDS</v>
      </c>
      <c r="D145" t="str">
        <f>formatted!F145</f>
        <v>C35H71NO4</v>
      </c>
      <c r="E145">
        <f>formatted!G145/formatted!G$2</f>
        <v>0.10184525169491525</v>
      </c>
      <c r="F145">
        <f>formatted!H145/formatted!H$2</f>
        <v>0.1206787872</v>
      </c>
      <c r="G145">
        <f>formatted!I145/formatted!I$2</f>
        <v>0.10317828499999999</v>
      </c>
      <c r="H145">
        <f>formatted!J145/formatted!J$2</f>
        <v>9.3362100892857139E-2</v>
      </c>
      <c r="I145">
        <f>formatted!K145/formatted!K$2</f>
        <v>9.341411333333334E-2</v>
      </c>
      <c r="J145">
        <f>formatted!L145/formatted!L$2</f>
        <v>9.2855549579831928E-2</v>
      </c>
      <c r="K145">
        <f>formatted!M145/formatted!M$2</f>
        <v>0.12624203796296296</v>
      </c>
      <c r="L145">
        <f>formatted!N145/formatted!N$2</f>
        <v>0.12606261293103449</v>
      </c>
      <c r="M145">
        <f>formatted!O145/formatted!O$2</f>
        <v>0.11391845145631067</v>
      </c>
      <c r="N145">
        <f>formatted!P145/formatted!P$2</f>
        <v>8.3812515740740737E-2</v>
      </c>
      <c r="O145">
        <f>formatted!Q145/formatted!Q$2</f>
        <v>8.9109492920353986E-2</v>
      </c>
      <c r="P145">
        <f>formatted!R145/formatted!R$2</f>
        <v>8.0373594067796608E-2</v>
      </c>
    </row>
    <row r="146" spans="1:16" x14ac:dyDescent="0.3">
      <c r="A146" t="str">
        <f>formatted!C146</f>
        <v>w/o MS2: Cer 19:0;O2/17:0(3OH)</v>
      </c>
      <c r="B146" t="str">
        <f>formatted!D146</f>
        <v>Cer 36:0:5O</v>
      </c>
      <c r="C146" t="str">
        <f>formatted!E146</f>
        <v>Cer_BDS</v>
      </c>
      <c r="D146" t="str">
        <f>formatted!F146</f>
        <v>C36H73NO4</v>
      </c>
      <c r="E146">
        <f>formatted!G146/formatted!G$2</f>
        <v>0.16960794745762711</v>
      </c>
      <c r="F146">
        <f>formatted!H146/formatted!H$2</f>
        <v>0.2171049176</v>
      </c>
      <c r="G146">
        <f>formatted!I146/formatted!I$2</f>
        <v>0.21844340062500001</v>
      </c>
      <c r="H146">
        <f>formatted!J146/formatted!J$2</f>
        <v>0.10131095803571429</v>
      </c>
      <c r="I146">
        <f>formatted!K146/formatted!K$2</f>
        <v>0.11742263</v>
      </c>
      <c r="J146">
        <f>formatted!L146/formatted!L$2</f>
        <v>0.11066608571428571</v>
      </c>
      <c r="K146">
        <f>formatted!M146/formatted!M$2</f>
        <v>0.14824834814814813</v>
      </c>
      <c r="L146">
        <f>formatted!N146/formatted!N$2</f>
        <v>0.19021542327586208</v>
      </c>
      <c r="M146">
        <f>formatted!O146/formatted!O$2</f>
        <v>0.13605213300970873</v>
      </c>
      <c r="N146">
        <f>formatted!P146/formatted!P$2</f>
        <v>8.539214259259259E-2</v>
      </c>
      <c r="O146">
        <f>formatted!Q146/formatted!Q$2</f>
        <v>9.1892476106194693E-2</v>
      </c>
      <c r="P146">
        <f>formatted!R146/formatted!R$2</f>
        <v>8.0800133898305079E-2</v>
      </c>
    </row>
    <row r="147" spans="1:16" x14ac:dyDescent="0.3">
      <c r="A147" t="str">
        <f>formatted!C147</f>
        <v>w/o MS2: Cer 17:0;O2/17:0(3OH)</v>
      </c>
      <c r="B147" t="str">
        <f>formatted!D147</f>
        <v>Cer 34:0:5O</v>
      </c>
      <c r="C147" t="str">
        <f>formatted!E147</f>
        <v>Cer_BDS</v>
      </c>
      <c r="D147" t="str">
        <f>formatted!F147</f>
        <v>C34H69NO4</v>
      </c>
      <c r="E147">
        <f>formatted!G147/formatted!G$2</f>
        <v>0.76777321355932204</v>
      </c>
      <c r="F147">
        <f>formatted!H147/formatted!H$2</f>
        <v>0.92436822320000001</v>
      </c>
      <c r="G147">
        <f>formatted!I147/formatted!I$2</f>
        <v>0.777467596875</v>
      </c>
      <c r="H147">
        <f>formatted!J147/formatted!J$2</f>
        <v>0.73451607500000005</v>
      </c>
      <c r="I147">
        <f>formatted!K147/formatted!K$2</f>
        <v>0.76765186583333334</v>
      </c>
      <c r="J147">
        <f>formatted!L147/formatted!L$2</f>
        <v>0.73040721932773112</v>
      </c>
      <c r="K147">
        <f>formatted!M147/formatted!M$2</f>
        <v>0.90382940925925925</v>
      </c>
      <c r="L147">
        <f>formatted!N147/formatted!N$2</f>
        <v>0.99388632241379316</v>
      </c>
      <c r="M147">
        <f>formatted!O147/formatted!O$2</f>
        <v>0.85749679708737869</v>
      </c>
      <c r="N147">
        <f>formatted!P147/formatted!P$2</f>
        <v>0.68135168981481486</v>
      </c>
      <c r="O147">
        <f>formatted!Q147/formatted!Q$2</f>
        <v>0.73865892831858404</v>
      </c>
      <c r="P147">
        <f>formatted!R147/formatted!R$2</f>
        <v>0.65598833559322034</v>
      </c>
    </row>
    <row r="148" spans="1:16" x14ac:dyDescent="0.3">
      <c r="A148" t="str">
        <f>formatted!C148</f>
        <v>w/o MS2: Cer 18:0;O2/17:1(3OH)</v>
      </c>
      <c r="B148" t="str">
        <f>formatted!D148</f>
        <v>Cer 35:1:5O</v>
      </c>
      <c r="C148" t="str">
        <f>formatted!E148</f>
        <v>Cer_BDS</v>
      </c>
      <c r="D148" t="str">
        <f>formatted!F148</f>
        <v>C35H69NO4</v>
      </c>
      <c r="E148">
        <f>formatted!G148/formatted!G$2</f>
        <v>7.7503805084745761E-3</v>
      </c>
      <c r="F148">
        <f>formatted!H148/formatted!H$2</f>
        <v>7.6824448000000004E-3</v>
      </c>
      <c r="G148">
        <f>formatted!I148/formatted!I$2</f>
        <v>6.2268968750000004E-3</v>
      </c>
      <c r="H148">
        <f>formatted!J148/formatted!J$2</f>
        <v>8.6674937499999997E-3</v>
      </c>
      <c r="I148">
        <f>formatted!K148/formatted!K$2</f>
        <v>7.6523033333333332E-3</v>
      </c>
      <c r="J148">
        <f>formatted!L148/formatted!L$2</f>
        <v>8.394262184873949E-3</v>
      </c>
      <c r="K148">
        <f>formatted!M148/formatted!M$2</f>
        <v>1.1783732407407408E-2</v>
      </c>
      <c r="L148">
        <f>formatted!N148/formatted!N$2</f>
        <v>9.7082353448275857E-3</v>
      </c>
      <c r="M148">
        <f>formatted!O148/formatted!O$2</f>
        <v>1.059321359223301E-2</v>
      </c>
      <c r="N148">
        <f>formatted!P148/formatted!P$2</f>
        <v>7.8657953703703699E-3</v>
      </c>
      <c r="O148">
        <f>formatted!Q148/formatted!Q$2</f>
        <v>8.1819716814159286E-3</v>
      </c>
      <c r="P148">
        <f>formatted!R148/formatted!R$2</f>
        <v>7.2522415254237284E-3</v>
      </c>
    </row>
    <row r="149" spans="1:16" x14ac:dyDescent="0.3">
      <c r="A149" t="str">
        <f>formatted!C149</f>
        <v>w/o MS2: Cer 17:0;O2/17:1(3OH)</v>
      </c>
      <c r="B149" t="str">
        <f>formatted!D149</f>
        <v>Cer 34:1:5O</v>
      </c>
      <c r="C149" t="str">
        <f>formatted!E149</f>
        <v>Cer_BDS</v>
      </c>
      <c r="D149" t="str">
        <f>formatted!F149</f>
        <v>C34H67NO4</v>
      </c>
      <c r="E149">
        <f>formatted!G149/formatted!G$2</f>
        <v>8.6637525423728812E-3</v>
      </c>
      <c r="F149">
        <f>formatted!H149/formatted!H$2</f>
        <v>9.1741808000000008E-3</v>
      </c>
      <c r="G149">
        <f>formatted!I149/formatted!I$2</f>
        <v>7.2352056250000003E-3</v>
      </c>
      <c r="H149">
        <f>formatted!J149/formatted!J$2</f>
        <v>1.2455918749999999E-2</v>
      </c>
      <c r="I149">
        <f>formatted!K149/formatted!K$2</f>
        <v>1.0604126666666666E-2</v>
      </c>
      <c r="J149">
        <f>formatted!L149/formatted!L$2</f>
        <v>1.2060628571428571E-2</v>
      </c>
      <c r="K149">
        <f>formatted!M149/formatted!M$2</f>
        <v>1.643108148148148E-2</v>
      </c>
      <c r="L149">
        <f>formatted!N149/formatted!N$2</f>
        <v>1.3578879310344828E-2</v>
      </c>
      <c r="M149">
        <f>formatted!O149/formatted!O$2</f>
        <v>1.4273352427184466E-2</v>
      </c>
      <c r="N149">
        <f>formatted!P149/formatted!P$2</f>
        <v>1.2522633333333333E-2</v>
      </c>
      <c r="O149">
        <f>formatted!Q149/formatted!Q$2</f>
        <v>1.3367077876106194E-2</v>
      </c>
      <c r="P149">
        <f>formatted!R149/formatted!R$2</f>
        <v>1.1894149999999999E-2</v>
      </c>
    </row>
    <row r="150" spans="1:16" x14ac:dyDescent="0.3">
      <c r="A150" t="str">
        <f>formatted!C150</f>
        <v>w/o MS2: Cer 18:0;O2/17:0(3OH)</v>
      </c>
      <c r="B150" t="str">
        <f>formatted!D150</f>
        <v>Cer 35:0:5O</v>
      </c>
      <c r="C150" t="str">
        <f>formatted!E150</f>
        <v>Cer_BDS</v>
      </c>
      <c r="D150" t="str">
        <f>formatted!F150</f>
        <v>C35H71NO4</v>
      </c>
      <c r="E150">
        <f>formatted!G150/formatted!G$2</f>
        <v>7.5842366101694911E-2</v>
      </c>
      <c r="F150">
        <f>formatted!H150/formatted!H$2</f>
        <v>8.2994627200000004E-2</v>
      </c>
      <c r="G150">
        <f>formatted!I150/formatted!I$2</f>
        <v>7.2042986249999996E-2</v>
      </c>
      <c r="H150">
        <f>formatted!J150/formatted!J$2</f>
        <v>7.0481742857142857E-2</v>
      </c>
      <c r="I150">
        <f>formatted!K150/formatted!K$2</f>
        <v>7.0104317499999999E-2</v>
      </c>
      <c r="J150">
        <f>formatted!L150/formatted!L$2</f>
        <v>7.0242342016806722E-2</v>
      </c>
      <c r="K150">
        <f>formatted!M150/formatted!M$2</f>
        <v>0.11196297314814815</v>
      </c>
      <c r="L150">
        <f>formatted!N150/formatted!N$2</f>
        <v>0.10818590862068965</v>
      </c>
      <c r="M150">
        <f>formatted!O150/formatted!O$2</f>
        <v>0.10408860970873786</v>
      </c>
      <c r="N150">
        <f>formatted!P150/formatted!P$2</f>
        <v>7.6552273148148151E-2</v>
      </c>
      <c r="O150">
        <f>formatted!Q150/formatted!Q$2</f>
        <v>8.2186599999999999E-2</v>
      </c>
      <c r="P150">
        <f>formatted!R150/formatted!R$2</f>
        <v>7.1411467796610173E-2</v>
      </c>
    </row>
    <row r="151" spans="1:16" x14ac:dyDescent="0.3">
      <c r="A151" t="str">
        <f>formatted!C151</f>
        <v>w/o MS2: Cer 19:0;O2/17:1(3OH)</v>
      </c>
      <c r="B151" t="str">
        <f>formatted!D151</f>
        <v>Cer 36:1:5O</v>
      </c>
      <c r="C151" t="str">
        <f>formatted!E151</f>
        <v>Cer_BDS</v>
      </c>
      <c r="D151" t="str">
        <f>formatted!F151</f>
        <v>C36H71NO4</v>
      </c>
      <c r="E151">
        <f>formatted!G151/formatted!G$2</f>
        <v>9.8797576271186446E-3</v>
      </c>
      <c r="F151">
        <f>formatted!H151/formatted!H$2</f>
        <v>1.0479008E-2</v>
      </c>
      <c r="G151">
        <f>formatted!I151/formatted!I$2</f>
        <v>9.1533018750000004E-3</v>
      </c>
      <c r="H151">
        <f>formatted!J151/formatted!J$2</f>
        <v>6.9296964285714283E-3</v>
      </c>
      <c r="I151">
        <f>formatted!K151/formatted!K$2</f>
        <v>6.8862933333333331E-3</v>
      </c>
      <c r="J151">
        <f>formatted!L151/formatted!L$2</f>
        <v>7.1651176470588235E-3</v>
      </c>
      <c r="K151">
        <f>formatted!M151/formatted!M$2</f>
        <v>9.5221249999999993E-3</v>
      </c>
      <c r="L151">
        <f>formatted!N151/formatted!N$2</f>
        <v>8.9772310344827591E-3</v>
      </c>
      <c r="M151">
        <f>formatted!O151/formatted!O$2</f>
        <v>8.8025893203883491E-3</v>
      </c>
      <c r="N151">
        <f>formatted!P151/formatted!P$2</f>
        <v>5.5009814814814817E-3</v>
      </c>
      <c r="O151">
        <f>formatted!Q151/formatted!Q$2</f>
        <v>6.0715247787610617E-3</v>
      </c>
      <c r="P151">
        <f>formatted!R151/formatted!R$2</f>
        <v>5.1259211864406783E-3</v>
      </c>
    </row>
    <row r="152" spans="1:16" x14ac:dyDescent="0.3">
      <c r="A152" t="str">
        <f>formatted!C152</f>
        <v>w/o MS2: Cer 21:1;O2/38:6;O(FA 22:6)</v>
      </c>
      <c r="B152" t="str">
        <f>formatted!D152</f>
        <v>Cer 81:13:3O</v>
      </c>
      <c r="C152" t="str">
        <f>formatted!E152</f>
        <v>Cer_EOS</v>
      </c>
      <c r="D152" t="str">
        <f>formatted!F152</f>
        <v>C81H135NO5</v>
      </c>
      <c r="E152">
        <f>formatted!G152/formatted!G$2</f>
        <v>1.1388305084745763E-4</v>
      </c>
      <c r="F152">
        <f>formatted!H152/formatted!H$2</f>
        <v>2.087976E-4</v>
      </c>
      <c r="G152">
        <f>formatted!I152/formatted!I$2</f>
        <v>1.6813687499999999E-4</v>
      </c>
      <c r="H152">
        <f>formatted!J152/formatted!J$2</f>
        <v>8.025267857142857E-5</v>
      </c>
      <c r="I152">
        <f>formatted!K152/formatted!K$2</f>
        <v>8.5989166666666667E-5</v>
      </c>
      <c r="J152">
        <f>formatted!L152/formatted!L$2</f>
        <v>1.6084621848739495E-4</v>
      </c>
      <c r="K152">
        <f>formatted!M152/formatted!M$2</f>
        <v>2.2338611111111112E-4</v>
      </c>
      <c r="L152">
        <f>formatted!N152/formatted!N$2</f>
        <v>1.3217413793103447E-4</v>
      </c>
      <c r="M152">
        <f>formatted!O152/formatted!O$2</f>
        <v>2.0158834951456312E-4</v>
      </c>
      <c r="N152">
        <f>formatted!P152/formatted!P$2</f>
        <v>6.6207407407407409E-5</v>
      </c>
      <c r="O152">
        <f>formatted!Q152/formatted!Q$2</f>
        <v>1.5150973451327434E-4</v>
      </c>
      <c r="P152">
        <f>formatted!R152/formatted!R$2</f>
        <v>1.0707372881355932E-4</v>
      </c>
    </row>
    <row r="153" spans="1:16" x14ac:dyDescent="0.3">
      <c r="A153" t="str">
        <f>formatted!C153</f>
        <v>w/o MS2: Cer 18:2;O2/38:6;O(FA 22:6)</v>
      </c>
      <c r="B153" t="str">
        <f>formatted!D153</f>
        <v>Cer 78:14:3O</v>
      </c>
      <c r="C153" t="str">
        <f>formatted!E153</f>
        <v>Cer_EOS</v>
      </c>
      <c r="D153" t="str">
        <f>formatted!F153</f>
        <v>C78H127NO5</v>
      </c>
      <c r="E153">
        <f>formatted!G153/formatted!G$2</f>
        <v>6.1424491525423732E-4</v>
      </c>
      <c r="F153">
        <f>formatted!H153/formatted!H$2</f>
        <v>4.5854720000000003E-4</v>
      </c>
      <c r="G153">
        <f>formatted!I153/formatted!I$2</f>
        <v>5.2986187500000004E-4</v>
      </c>
      <c r="H153">
        <f>formatted!J153/formatted!J$2</f>
        <v>8.5273749999999996E-4</v>
      </c>
      <c r="I153">
        <f>formatted!K153/formatted!K$2</f>
        <v>8.7781666666666665E-4</v>
      </c>
      <c r="J153">
        <f>formatted!L153/formatted!L$2</f>
        <v>1.0288848739495799E-3</v>
      </c>
      <c r="K153">
        <f>formatted!M153/formatted!M$2</f>
        <v>1.369324074074074E-3</v>
      </c>
      <c r="L153">
        <f>formatted!N153/formatted!N$2</f>
        <v>1.137656896551724E-3</v>
      </c>
      <c r="M153">
        <f>formatted!O153/formatted!O$2</f>
        <v>1.0210582524271844E-3</v>
      </c>
      <c r="N153">
        <f>formatted!P153/formatted!P$2</f>
        <v>7.2483703703703705E-4</v>
      </c>
      <c r="O153">
        <f>formatted!Q153/formatted!Q$2</f>
        <v>7.958495575221239E-4</v>
      </c>
      <c r="P153">
        <f>formatted!R153/formatted!R$2</f>
        <v>1.025043220338983E-3</v>
      </c>
    </row>
    <row r="154" spans="1:16" x14ac:dyDescent="0.3">
      <c r="A154" t="str">
        <f>formatted!C154</f>
        <v>w/o MS2: Cer 19:1;O2/38:6;O(FA 22:6)</v>
      </c>
      <c r="B154" t="str">
        <f>formatted!D154</f>
        <v>Cer 79:13:3O</v>
      </c>
      <c r="C154" t="str">
        <f>formatted!E154</f>
        <v>Cer_EOS</v>
      </c>
      <c r="D154" t="str">
        <f>formatted!F154</f>
        <v>C79H131NO5</v>
      </c>
      <c r="E154">
        <f>formatted!G154/formatted!G$2</f>
        <v>3.7788228813559321E-3</v>
      </c>
      <c r="F154">
        <f>formatted!H154/formatted!H$2</f>
        <v>5.91166E-3</v>
      </c>
      <c r="G154">
        <f>formatted!I154/formatted!I$2</f>
        <v>2.6026181250000001E-3</v>
      </c>
      <c r="H154">
        <f>formatted!J154/formatted!J$2</f>
        <v>4.5353955357142857E-3</v>
      </c>
      <c r="I154">
        <f>formatted!K154/formatted!K$2</f>
        <v>2.6415674999999998E-3</v>
      </c>
      <c r="J154">
        <f>formatted!L154/formatted!L$2</f>
        <v>2.8309672268907564E-3</v>
      </c>
      <c r="K154">
        <f>formatted!M154/formatted!M$2</f>
        <v>5.4970481481481483E-3</v>
      </c>
      <c r="L154">
        <f>formatted!N154/formatted!N$2</f>
        <v>3.1086301724137931E-3</v>
      </c>
      <c r="M154">
        <f>formatted!O154/formatted!O$2</f>
        <v>2.4021902912621357E-3</v>
      </c>
      <c r="N154">
        <f>formatted!P154/formatted!P$2</f>
        <v>3.2328046296296298E-3</v>
      </c>
      <c r="O154">
        <f>formatted!Q154/formatted!Q$2</f>
        <v>2.6973628318584073E-3</v>
      </c>
      <c r="P154">
        <f>formatted!R154/formatted!R$2</f>
        <v>2.9903042372881358E-3</v>
      </c>
    </row>
    <row r="155" spans="1:16" x14ac:dyDescent="0.3">
      <c r="A155" t="str">
        <f>formatted!C155</f>
        <v>w/o MS2: Cer 20:1;O2/38:6;O(FA 22:6)</v>
      </c>
      <c r="B155" t="str">
        <f>formatted!D155</f>
        <v>Cer 80:13:3O</v>
      </c>
      <c r="C155" t="str">
        <f>formatted!E155</f>
        <v>Cer_EOS</v>
      </c>
      <c r="D155" t="str">
        <f>formatted!F155</f>
        <v>C80H133NO5</v>
      </c>
      <c r="E155">
        <f>formatted!G155/formatted!G$2</f>
        <v>7.643898305084746E-5</v>
      </c>
      <c r="F155">
        <f>formatted!H155/formatted!H$2</f>
        <v>8.7940000000000002E-5</v>
      </c>
      <c r="G155">
        <f>formatted!I155/formatted!I$2</f>
        <v>8.7719374999999997E-5</v>
      </c>
      <c r="H155">
        <f>formatted!J155/formatted!J$2</f>
        <v>6.9641964285714286E-5</v>
      </c>
      <c r="I155">
        <f>formatted!K155/formatted!K$2</f>
        <v>7.0488333333333327E-5</v>
      </c>
      <c r="J155">
        <f>formatted!L155/formatted!L$2</f>
        <v>4.0358823529411767E-5</v>
      </c>
      <c r="K155">
        <f>formatted!M155/formatted!M$2</f>
        <v>1.5433888888888888E-4</v>
      </c>
      <c r="L155">
        <f>formatted!N155/formatted!N$2</f>
        <v>2.7459482758620689E-4</v>
      </c>
      <c r="M155">
        <f>formatted!O155/formatted!O$2</f>
        <v>1.2257864077669904E-4</v>
      </c>
      <c r="N155">
        <f>formatted!P155/formatted!P$2</f>
        <v>1.4208518518518519E-4</v>
      </c>
      <c r="O155">
        <f>formatted!Q155/formatted!Q$2</f>
        <v>2.1400884955752211E-4</v>
      </c>
      <c r="P155">
        <f>formatted!R155/formatted!R$2</f>
        <v>1.1019067796610169E-4</v>
      </c>
    </row>
    <row r="156" spans="1:16" x14ac:dyDescent="0.3">
      <c r="A156" t="str">
        <f>formatted!C156</f>
        <v>w/o MS2: Cer 12:0;O2/16:3</v>
      </c>
      <c r="B156" t="str">
        <f>formatted!D156</f>
        <v>Cer 28:3:2O</v>
      </c>
      <c r="C156" t="str">
        <f>formatted!E156</f>
        <v>Cer_NDS</v>
      </c>
      <c r="D156" t="str">
        <f>formatted!F156</f>
        <v>C28H51NO3</v>
      </c>
      <c r="E156">
        <f>formatted!G156/formatted!G$2</f>
        <v>3.1337711864406781E-4</v>
      </c>
      <c r="F156">
        <f>formatted!H156/formatted!H$2</f>
        <v>3.2645919999999999E-4</v>
      </c>
      <c r="G156">
        <f>formatted!I156/formatted!I$2</f>
        <v>2.9432999999999998E-4</v>
      </c>
      <c r="H156">
        <f>formatted!J156/formatted!J$2</f>
        <v>2.927392857142857E-4</v>
      </c>
      <c r="I156">
        <f>formatted!K156/formatted!K$2</f>
        <v>2.6016499999999997E-4</v>
      </c>
      <c r="J156">
        <f>formatted!L156/formatted!L$2</f>
        <v>3.8025294117647061E-4</v>
      </c>
      <c r="K156">
        <f>formatted!M156/formatted!M$2</f>
        <v>3.7475370370370373E-4</v>
      </c>
      <c r="L156">
        <f>formatted!N156/formatted!N$2</f>
        <v>2.5959568965517243E-4</v>
      </c>
      <c r="M156">
        <f>formatted!O156/formatted!O$2</f>
        <v>2.5956310679611653E-4</v>
      </c>
      <c r="N156">
        <f>formatted!P156/formatted!P$2</f>
        <v>2.3564444444444443E-4</v>
      </c>
      <c r="O156">
        <f>formatted!Q156/formatted!Q$2</f>
        <v>2.7202212389380534E-4</v>
      </c>
      <c r="P156">
        <f>formatted!R156/formatted!R$2</f>
        <v>2.3382457627118644E-4</v>
      </c>
    </row>
    <row r="157" spans="1:16" x14ac:dyDescent="0.3">
      <c r="A157" t="str">
        <f>formatted!C157</f>
        <v>w/o MS2: Cer 12:0;O2/23:1</v>
      </c>
      <c r="B157" t="str">
        <f>formatted!D157</f>
        <v>Cer 35:1:2O</v>
      </c>
      <c r="C157" t="str">
        <f>formatted!E157</f>
        <v>Cer_NDS</v>
      </c>
      <c r="D157" t="str">
        <f>formatted!F157</f>
        <v>C35H69NO3</v>
      </c>
      <c r="E157">
        <f>formatted!G157/formatted!G$2</f>
        <v>2.4193728813559322E-4</v>
      </c>
      <c r="F157">
        <f>formatted!H157/formatted!H$2</f>
        <v>2.8745600000000001E-4</v>
      </c>
      <c r="G157">
        <f>formatted!I157/formatted!I$2</f>
        <v>2.2602125E-4</v>
      </c>
      <c r="H157">
        <f>formatted!J157/formatted!J$2</f>
        <v>1.9729196428571429E-4</v>
      </c>
      <c r="I157">
        <f>formatted!K157/formatted!K$2</f>
        <v>1.639725E-4</v>
      </c>
      <c r="J157">
        <f>formatted!L157/formatted!L$2</f>
        <v>1.6171764705882354E-4</v>
      </c>
      <c r="K157">
        <f>formatted!M157/formatted!M$2</f>
        <v>2.547787037037037E-4</v>
      </c>
      <c r="L157">
        <f>formatted!N157/formatted!N$2</f>
        <v>2.3277327586206898E-4</v>
      </c>
      <c r="M157">
        <f>formatted!O157/formatted!O$2</f>
        <v>2.2194757281553397E-4</v>
      </c>
      <c r="N157">
        <f>formatted!P157/formatted!P$2</f>
        <v>5.4844444444444442E-5</v>
      </c>
      <c r="O157">
        <f>formatted!Q157/formatted!Q$2</f>
        <v>9.376725663716814E-5</v>
      </c>
      <c r="P157">
        <f>formatted!R157/formatted!R$2</f>
        <v>1.1047118644067797E-4</v>
      </c>
    </row>
    <row r="158" spans="1:16" x14ac:dyDescent="0.3">
      <c r="A158" t="str">
        <f>formatted!C158</f>
        <v>w/o MS2: Cer 12:0;O2/17:3</v>
      </c>
      <c r="B158" t="str">
        <f>formatted!D158</f>
        <v>Cer 29:3:2O</v>
      </c>
      <c r="C158" t="str">
        <f>formatted!E158</f>
        <v>Cer_NDS</v>
      </c>
      <c r="D158" t="str">
        <f>formatted!F158</f>
        <v>C29H53NO3</v>
      </c>
      <c r="E158">
        <f>formatted!G158/formatted!G$2</f>
        <v>4.8339830508474579E-5</v>
      </c>
      <c r="F158">
        <f>formatted!H158/formatted!H$2</f>
        <v>9.1762399999999994E-5</v>
      </c>
      <c r="G158">
        <f>formatted!I158/formatted!I$2</f>
        <v>6.0629374999999998E-5</v>
      </c>
      <c r="H158">
        <f>formatted!J158/formatted!J$2</f>
        <v>4.9782142857142855E-5</v>
      </c>
      <c r="I158">
        <f>formatted!K158/formatted!K$2</f>
        <v>7.0229166666666668E-5</v>
      </c>
      <c r="J158">
        <f>formatted!L158/formatted!L$2</f>
        <v>1.3037310924369748E-4</v>
      </c>
      <c r="K158">
        <f>formatted!M158/formatted!M$2</f>
        <v>5.7862037037037035E-5</v>
      </c>
      <c r="L158">
        <f>formatted!N158/formatted!N$2</f>
        <v>7.7745689655172416E-5</v>
      </c>
      <c r="M158">
        <f>formatted!O158/formatted!O$2</f>
        <v>5.0723300970873788E-5</v>
      </c>
      <c r="N158">
        <f>formatted!P158/formatted!P$2</f>
        <v>4.5930555555555555E-5</v>
      </c>
      <c r="O158">
        <f>formatted!Q158/formatted!Q$2</f>
        <v>8.5867256637168134E-6</v>
      </c>
      <c r="P158">
        <f>formatted!R158/formatted!R$2</f>
        <v>4.3423728813559322E-5</v>
      </c>
    </row>
    <row r="159" spans="1:16" x14ac:dyDescent="0.3">
      <c r="A159" t="str">
        <f>formatted!C159</f>
        <v>w/o MS2: Cer 12:0;O2/21:1</v>
      </c>
      <c r="B159" t="str">
        <f>formatted!D159</f>
        <v>Cer 33:1:2O</v>
      </c>
      <c r="C159" t="str">
        <f>formatted!E159</f>
        <v>Cer_NDS</v>
      </c>
      <c r="D159" t="str">
        <f>formatted!F159</f>
        <v>C33H65NO3</v>
      </c>
      <c r="E159">
        <f>formatted!G159/formatted!G$2</f>
        <v>2.1555932203389831E-4</v>
      </c>
      <c r="F159">
        <f>formatted!H159/formatted!H$2</f>
        <v>3.0511280000000002E-4</v>
      </c>
      <c r="G159">
        <f>formatted!I159/formatted!I$2</f>
        <v>2.2141125E-4</v>
      </c>
      <c r="H159">
        <f>formatted!J159/formatted!J$2</f>
        <v>3.4150267857142858E-4</v>
      </c>
      <c r="I159">
        <f>formatted!K159/formatted!K$2</f>
        <v>3.1234500000000001E-4</v>
      </c>
      <c r="J159">
        <f>formatted!L159/formatted!L$2</f>
        <v>3.4637478991596639E-4</v>
      </c>
      <c r="K159">
        <f>formatted!M159/formatted!M$2</f>
        <v>6.8789722222222221E-4</v>
      </c>
      <c r="L159">
        <f>formatted!N159/formatted!N$2</f>
        <v>4.0556637931034485E-4</v>
      </c>
      <c r="M159">
        <f>formatted!O159/formatted!O$2</f>
        <v>5.8882718446601938E-4</v>
      </c>
      <c r="N159">
        <f>formatted!P159/formatted!P$2</f>
        <v>4.5853148148148151E-4</v>
      </c>
      <c r="O159">
        <f>formatted!Q159/formatted!Q$2</f>
        <v>3.6583805309734515E-4</v>
      </c>
      <c r="P159">
        <f>formatted!R159/formatted!R$2</f>
        <v>1.4029491525423729E-4</v>
      </c>
    </row>
    <row r="160" spans="1:16" x14ac:dyDescent="0.3">
      <c r="A160" t="str">
        <f>formatted!C160</f>
        <v>w/o MS2: Cer 12:0;O2/18:3</v>
      </c>
      <c r="B160" t="str">
        <f>formatted!D160</f>
        <v>Cer 30:3:2O</v>
      </c>
      <c r="C160" t="str">
        <f>formatted!E160</f>
        <v>Cer_NDS</v>
      </c>
      <c r="D160" t="str">
        <f>formatted!F160</f>
        <v>C30H55NO3</v>
      </c>
      <c r="E160">
        <f>formatted!G160/formatted!G$2</f>
        <v>6.8904576271186437E-4</v>
      </c>
      <c r="F160">
        <f>formatted!H160/formatted!H$2</f>
        <v>7.1626399999999998E-4</v>
      </c>
      <c r="G160">
        <f>formatted!I160/formatted!I$2</f>
        <v>6.3564625E-4</v>
      </c>
      <c r="H160">
        <f>formatted!J160/formatted!J$2</f>
        <v>8.3474732142857142E-4</v>
      </c>
      <c r="I160">
        <f>formatted!K160/formatted!K$2</f>
        <v>6.2304750000000001E-4</v>
      </c>
      <c r="J160">
        <f>formatted!L160/formatted!L$2</f>
        <v>8.9817478991596636E-4</v>
      </c>
      <c r="K160">
        <f>formatted!M160/formatted!M$2</f>
        <v>7.5213703703703701E-4</v>
      </c>
      <c r="L160">
        <f>formatted!N160/formatted!N$2</f>
        <v>5.9439482758620685E-4</v>
      </c>
      <c r="M160">
        <f>formatted!O160/formatted!O$2</f>
        <v>4.5716310679611651E-4</v>
      </c>
      <c r="N160">
        <f>formatted!P160/formatted!P$2</f>
        <v>2.3278333333333334E-4</v>
      </c>
      <c r="O160">
        <f>formatted!Q160/formatted!Q$2</f>
        <v>4.9123008849557518E-4</v>
      </c>
      <c r="P160">
        <f>formatted!R160/formatted!R$2</f>
        <v>3.1315932203389833E-4</v>
      </c>
    </row>
    <row r="161" spans="1:16" x14ac:dyDescent="0.3">
      <c r="A161" t="str">
        <f>formatted!C161</f>
        <v>w/o MS2: Cer 12:0;O2/20:1</v>
      </c>
      <c r="B161" t="str">
        <f>formatted!D161</f>
        <v>Cer 32:1:2O</v>
      </c>
      <c r="C161" t="str">
        <f>formatted!E161</f>
        <v>Cer_NDS</v>
      </c>
      <c r="D161" t="str">
        <f>formatted!F161</f>
        <v>C32H63NO3</v>
      </c>
      <c r="E161">
        <f>formatted!G161/formatted!G$2</f>
        <v>5.7191440677966103E-4</v>
      </c>
      <c r="F161">
        <f>formatted!H161/formatted!H$2</f>
        <v>4.8616160000000002E-4</v>
      </c>
      <c r="G161">
        <f>formatted!I161/formatted!I$2</f>
        <v>4.9787062499999997E-4</v>
      </c>
      <c r="H161">
        <f>formatted!J161/formatted!J$2</f>
        <v>1.1170232142857144E-3</v>
      </c>
      <c r="I161">
        <f>formatted!K161/formatted!K$2</f>
        <v>8.4650749999999999E-4</v>
      </c>
      <c r="J161">
        <f>formatted!L161/formatted!L$2</f>
        <v>9.7631260504201683E-4</v>
      </c>
      <c r="K161">
        <f>formatted!M161/formatted!M$2</f>
        <v>1.2704166666666667E-3</v>
      </c>
      <c r="L161">
        <f>formatted!N161/formatted!N$2</f>
        <v>9.621318965517241E-4</v>
      </c>
      <c r="M161">
        <f>formatted!O161/formatted!O$2</f>
        <v>1.2753436893203883E-3</v>
      </c>
      <c r="N161">
        <f>formatted!P161/formatted!P$2</f>
        <v>9.9865740740740731E-4</v>
      </c>
      <c r="O161">
        <f>formatted!Q161/formatted!Q$2</f>
        <v>1.2297017699115045E-3</v>
      </c>
      <c r="P161">
        <f>formatted!R161/formatted!R$2</f>
        <v>1.137E-3</v>
      </c>
    </row>
    <row r="162" spans="1:16" x14ac:dyDescent="0.3">
      <c r="A162" t="str">
        <f>formatted!C162</f>
        <v>w/o MS2: Cer 12:0;O2/19:3</v>
      </c>
      <c r="B162" t="str">
        <f>formatted!D162</f>
        <v>Cer 31:3:2O</v>
      </c>
      <c r="C162" t="str">
        <f>formatted!E162</f>
        <v>Cer_NDS</v>
      </c>
      <c r="D162" t="str">
        <f>formatted!F162</f>
        <v>C31H57NO3</v>
      </c>
      <c r="E162">
        <f>formatted!G162/formatted!G$2</f>
        <v>1.8789067796610171E-4</v>
      </c>
      <c r="F162">
        <f>formatted!H162/formatted!H$2</f>
        <v>2.2304719999999999E-4</v>
      </c>
      <c r="G162">
        <f>formatted!I162/formatted!I$2</f>
        <v>2.3809437499999999E-4</v>
      </c>
      <c r="H162">
        <f>formatted!J162/formatted!J$2</f>
        <v>2.4331964285714285E-4</v>
      </c>
      <c r="I162">
        <f>formatted!K162/formatted!K$2</f>
        <v>1.8105333333333332E-4</v>
      </c>
      <c r="J162">
        <f>formatted!L162/formatted!L$2</f>
        <v>2.3979327731092436E-4</v>
      </c>
      <c r="K162">
        <f>formatted!M162/formatted!M$2</f>
        <v>2.0869814814814815E-4</v>
      </c>
      <c r="L162">
        <f>formatted!N162/formatted!N$2</f>
        <v>2.1380344827586208E-4</v>
      </c>
      <c r="M162">
        <f>formatted!O162/formatted!O$2</f>
        <v>1.2951456310679612E-4</v>
      </c>
      <c r="N162">
        <f>formatted!P162/formatted!P$2</f>
        <v>1.520212962962963E-4</v>
      </c>
      <c r="O162">
        <f>formatted!Q162/formatted!Q$2</f>
        <v>1.5467699115044248E-4</v>
      </c>
      <c r="P162">
        <f>formatted!R162/formatted!R$2</f>
        <v>8.1542372881355932E-5</v>
      </c>
    </row>
    <row r="163" spans="1:16" x14ac:dyDescent="0.3">
      <c r="A163" t="str">
        <f>formatted!C163</f>
        <v>w/o MS2: Cer 12:0;O2/20:1</v>
      </c>
      <c r="B163" t="str">
        <f>formatted!D163</f>
        <v>Cer 32:1:2O</v>
      </c>
      <c r="C163" t="str">
        <f>formatted!E163</f>
        <v>Cer_NDS</v>
      </c>
      <c r="D163" t="str">
        <f>formatted!F163</f>
        <v>C32H63NO3</v>
      </c>
      <c r="E163">
        <f>formatted!G163/formatted!G$2</f>
        <v>1.3274830508474577E-4</v>
      </c>
      <c r="F163">
        <f>formatted!H163/formatted!H$2</f>
        <v>2.171176E-4</v>
      </c>
      <c r="G163">
        <f>formatted!I163/formatted!I$2</f>
        <v>2.0002187499999999E-4</v>
      </c>
      <c r="H163">
        <f>formatted!J163/formatted!J$2</f>
        <v>3.3666071428571431E-4</v>
      </c>
      <c r="I163">
        <f>formatted!K163/formatted!K$2</f>
        <v>2.2636583333333332E-4</v>
      </c>
      <c r="J163">
        <f>formatted!L163/formatted!L$2</f>
        <v>3.156546218487395E-4</v>
      </c>
      <c r="K163">
        <f>formatted!M163/formatted!M$2</f>
        <v>2.9015092592592592E-4</v>
      </c>
      <c r="L163">
        <f>formatted!N163/formatted!N$2</f>
        <v>3.2742155172413794E-4</v>
      </c>
      <c r="M163">
        <f>formatted!O163/formatted!O$2</f>
        <v>3.2303786407766991E-4</v>
      </c>
      <c r="N163">
        <f>formatted!P163/formatted!P$2</f>
        <v>2.1518055555555556E-4</v>
      </c>
      <c r="O163">
        <f>formatted!Q163/formatted!Q$2</f>
        <v>2.208132743362832E-4</v>
      </c>
      <c r="P163">
        <f>formatted!R163/formatted!R$2</f>
        <v>2.2344661016949151E-4</v>
      </c>
    </row>
    <row r="164" spans="1:16" x14ac:dyDescent="0.3">
      <c r="A164" t="str">
        <f>formatted!C164</f>
        <v>w/o MS2: Cer 12:0;O2/21:3</v>
      </c>
      <c r="B164" t="str">
        <f>formatted!D164</f>
        <v>Cer 33:3:2O</v>
      </c>
      <c r="C164" t="str">
        <f>formatted!E164</f>
        <v>Cer_NDS</v>
      </c>
      <c r="D164" t="str">
        <f>formatted!F164</f>
        <v>C33H61NO3</v>
      </c>
      <c r="E164">
        <f>formatted!G164/formatted!G$2</f>
        <v>1.4157711864406779E-4</v>
      </c>
      <c r="F164">
        <f>formatted!H164/formatted!H$2</f>
        <v>9.2261600000000004E-5</v>
      </c>
      <c r="G164">
        <f>formatted!I164/formatted!I$2</f>
        <v>1.2523062499999999E-4</v>
      </c>
      <c r="H164">
        <f>formatted!J164/formatted!J$2</f>
        <v>1.4520000000000001E-4</v>
      </c>
      <c r="I164">
        <f>formatted!K164/formatted!K$2</f>
        <v>1.0209166666666666E-4</v>
      </c>
      <c r="J164">
        <f>formatted!L164/formatted!L$2</f>
        <v>1.341109243697479E-4</v>
      </c>
      <c r="K164">
        <f>formatted!M164/formatted!M$2</f>
        <v>1.2195370370370371E-4</v>
      </c>
      <c r="L164">
        <f>formatted!N164/formatted!N$2</f>
        <v>8.8969827586206902E-5</v>
      </c>
      <c r="M164">
        <f>formatted!O164/formatted!O$2</f>
        <v>1.0690194174757281E-4</v>
      </c>
      <c r="N164">
        <f>formatted!P164/formatted!P$2</f>
        <v>1.189E-4</v>
      </c>
      <c r="O164">
        <f>formatted!Q164/formatted!Q$2</f>
        <v>1.0228407079646018E-4</v>
      </c>
      <c r="P164">
        <f>formatted!R164/formatted!R$2</f>
        <v>6.3969491525423726E-5</v>
      </c>
    </row>
    <row r="165" spans="1:16" x14ac:dyDescent="0.3">
      <c r="A165" t="str">
        <f>formatted!C165</f>
        <v>w/o MS2: Cer 12:0;O2/21:2</v>
      </c>
      <c r="B165" t="str">
        <f>formatted!D165</f>
        <v>Cer 33:2:2O</v>
      </c>
      <c r="C165" t="str">
        <f>formatted!E165</f>
        <v>Cer_NDS</v>
      </c>
      <c r="D165" t="str">
        <f>formatted!F165</f>
        <v>C33H63NO3</v>
      </c>
      <c r="E165">
        <f>formatted!G165/formatted!G$2</f>
        <v>1.3245338983050846E-4</v>
      </c>
      <c r="F165">
        <f>formatted!H165/formatted!H$2</f>
        <v>1.268168E-4</v>
      </c>
      <c r="G165">
        <f>formatted!I165/formatted!I$2</f>
        <v>1.7651812500000001E-4</v>
      </c>
      <c r="H165">
        <f>formatted!J165/formatted!J$2</f>
        <v>2.5917410714285712E-4</v>
      </c>
      <c r="I165">
        <f>formatted!K165/formatted!K$2</f>
        <v>1.3166750000000001E-4</v>
      </c>
      <c r="J165">
        <f>formatted!L165/formatted!L$2</f>
        <v>1.6459075630252101E-4</v>
      </c>
      <c r="K165">
        <f>formatted!M165/formatted!M$2</f>
        <v>4.389287037037037E-4</v>
      </c>
      <c r="L165">
        <f>formatted!N165/formatted!N$2</f>
        <v>2.309853448275862E-4</v>
      </c>
      <c r="M165">
        <f>formatted!O165/formatted!O$2</f>
        <v>3.2462135922330099E-4</v>
      </c>
      <c r="N165">
        <f>formatted!P165/formatted!P$2</f>
        <v>2.6418796296296299E-4</v>
      </c>
      <c r="O165">
        <f>formatted!Q165/formatted!Q$2</f>
        <v>3.1058761061946902E-4</v>
      </c>
      <c r="P165">
        <f>formatted!R165/formatted!R$2</f>
        <v>3.6596101694915252E-4</v>
      </c>
    </row>
    <row r="166" spans="1:16" x14ac:dyDescent="0.3">
      <c r="A166" t="str">
        <f>formatted!C166</f>
        <v>w/o MS2: Cer 12:0;O2/21:1</v>
      </c>
      <c r="B166" t="str">
        <f>formatted!D166</f>
        <v>Cer 33:1:2O</v>
      </c>
      <c r="C166" t="str">
        <f>formatted!E166</f>
        <v>Cer_NDS</v>
      </c>
      <c r="D166" t="str">
        <f>formatted!F166</f>
        <v>C33H65NO3</v>
      </c>
      <c r="E166">
        <f>formatted!G166/formatted!G$2</f>
        <v>3.0182372881355931E-4</v>
      </c>
      <c r="F166">
        <f>formatted!H166/formatted!H$2</f>
        <v>3.5964079999999999E-4</v>
      </c>
      <c r="G166">
        <f>formatted!I166/formatted!I$2</f>
        <v>3.45936875E-4</v>
      </c>
      <c r="H166">
        <f>formatted!J166/formatted!J$2</f>
        <v>5.2313303571428576E-4</v>
      </c>
      <c r="I166">
        <f>formatted!K166/formatted!K$2</f>
        <v>3.8774333333333334E-4</v>
      </c>
      <c r="J166">
        <f>formatted!L166/formatted!L$2</f>
        <v>4.9027226890756303E-4</v>
      </c>
      <c r="K166">
        <f>formatted!M166/formatted!M$2</f>
        <v>6.5348796296296296E-4</v>
      </c>
      <c r="L166">
        <f>formatted!N166/formatted!N$2</f>
        <v>5.7931637931034482E-4</v>
      </c>
      <c r="M166">
        <f>formatted!O166/formatted!O$2</f>
        <v>5.5424174757281552E-4</v>
      </c>
      <c r="N166">
        <f>formatted!P166/formatted!P$2</f>
        <v>4.8503796296296296E-4</v>
      </c>
      <c r="O166">
        <f>formatted!Q166/formatted!Q$2</f>
        <v>4.852061946902655E-4</v>
      </c>
      <c r="P166">
        <f>formatted!R166/formatted!R$2</f>
        <v>5.1374491525423731E-4</v>
      </c>
    </row>
    <row r="167" spans="1:16" x14ac:dyDescent="0.3">
      <c r="A167" t="str">
        <f>formatted!C167</f>
        <v>w/o MS2: Cer 12:0;O2/19:1</v>
      </c>
      <c r="B167" t="str">
        <f>formatted!D167</f>
        <v>Cer 31:1:2O</v>
      </c>
      <c r="C167" t="str">
        <f>formatted!E167</f>
        <v>Cer_NDS</v>
      </c>
      <c r="D167" t="str">
        <f>formatted!F167</f>
        <v>C31H61NO3</v>
      </c>
      <c r="E167">
        <f>formatted!G167/formatted!G$2</f>
        <v>1.2768644067796611E-5</v>
      </c>
      <c r="F167">
        <f>formatted!H167/formatted!H$2</f>
        <v>1.84032E-5</v>
      </c>
      <c r="G167">
        <f>formatted!I167/formatted!I$2</f>
        <v>2.4575625000000001E-5</v>
      </c>
      <c r="H167">
        <f>formatted!J167/formatted!J$2</f>
        <v>4.1159821428571427E-5</v>
      </c>
      <c r="I167">
        <f>formatted!K167/formatted!K$2</f>
        <v>7.7061666666666668E-5</v>
      </c>
      <c r="J167">
        <f>formatted!L167/formatted!L$2</f>
        <v>8.3572268907563025E-5</v>
      </c>
      <c r="K167">
        <f>formatted!M167/formatted!M$2</f>
        <v>1.2274166666666666E-4</v>
      </c>
      <c r="L167">
        <f>formatted!N167/formatted!N$2</f>
        <v>4.1086206896551723E-5</v>
      </c>
      <c r="M167">
        <f>formatted!O167/formatted!O$2</f>
        <v>5.5143689320388351E-5</v>
      </c>
      <c r="N167">
        <f>formatted!P167/formatted!P$2</f>
        <v>4.8530555555555557E-5</v>
      </c>
      <c r="O167">
        <f>formatted!Q167/formatted!Q$2</f>
        <v>9.8929203539823004E-5</v>
      </c>
      <c r="P167">
        <f>formatted!R167/formatted!R$2</f>
        <v>4.9545762711864404E-5</v>
      </c>
    </row>
    <row r="168" spans="1:16" x14ac:dyDescent="0.3">
      <c r="A168" t="str">
        <f>formatted!C168</f>
        <v>w/o MS2: Cer 12:0;O2/20:3</v>
      </c>
      <c r="B168" t="str">
        <f>formatted!D168</f>
        <v>Cer 32:3:2O</v>
      </c>
      <c r="C168" t="str">
        <f>formatted!E168</f>
        <v>Cer_NDS</v>
      </c>
      <c r="D168" t="str">
        <f>formatted!F168</f>
        <v>C32H59NO3</v>
      </c>
      <c r="E168">
        <f>formatted!G168/formatted!G$2</f>
        <v>2.7922033898305083E-4</v>
      </c>
      <c r="F168">
        <f>formatted!H168/formatted!H$2</f>
        <v>2.6136159999999998E-4</v>
      </c>
      <c r="G168">
        <f>formatted!I168/formatted!I$2</f>
        <v>2.3639187499999999E-4</v>
      </c>
      <c r="H168">
        <f>formatted!J168/formatted!J$2</f>
        <v>2.5254910714285717E-4</v>
      </c>
      <c r="I168">
        <f>formatted!K168/formatted!K$2</f>
        <v>2.2170250000000001E-4</v>
      </c>
      <c r="J168">
        <f>formatted!L168/formatted!L$2</f>
        <v>2.4575714285714288E-4</v>
      </c>
      <c r="K168">
        <f>formatted!M168/formatted!M$2</f>
        <v>2.0419351851851852E-4</v>
      </c>
      <c r="L168">
        <f>formatted!N168/formatted!N$2</f>
        <v>1.8955086206896553E-4</v>
      </c>
      <c r="M168">
        <f>formatted!O168/formatted!O$2</f>
        <v>8.167572815533981E-5</v>
      </c>
      <c r="N168">
        <f>formatted!P168/formatted!P$2</f>
        <v>8.4969444444444442E-5</v>
      </c>
      <c r="O168">
        <f>formatted!Q168/formatted!Q$2</f>
        <v>2.2757699115044249E-4</v>
      </c>
      <c r="P168">
        <f>formatted!R168/formatted!R$2</f>
        <v>1.5540677966101695E-4</v>
      </c>
    </row>
    <row r="169" spans="1:16" x14ac:dyDescent="0.3">
      <c r="A169" t="str">
        <f>formatted!C169</f>
        <v>w/o MS2: Cer 12:0;O2/22:2</v>
      </c>
      <c r="B169" t="str">
        <f>formatted!D169</f>
        <v>Cer 34:2:2O</v>
      </c>
      <c r="C169" t="str">
        <f>formatted!E169</f>
        <v>Cer_NDS</v>
      </c>
      <c r="D169" t="str">
        <f>formatted!F169</f>
        <v>C34H65NO3</v>
      </c>
      <c r="E169">
        <f>formatted!G169/formatted!G$2</f>
        <v>6.8394661016949149E-4</v>
      </c>
      <c r="F169">
        <f>formatted!H169/formatted!H$2</f>
        <v>5.9641519999999995E-4</v>
      </c>
      <c r="G169">
        <f>formatted!I169/formatted!I$2</f>
        <v>6.0543624999999997E-4</v>
      </c>
      <c r="H169">
        <f>formatted!J169/formatted!J$2</f>
        <v>9.0679017857142857E-4</v>
      </c>
      <c r="I169">
        <f>formatted!K169/formatted!K$2</f>
        <v>6.0175083333333329E-4</v>
      </c>
      <c r="J169">
        <f>formatted!L169/formatted!L$2</f>
        <v>6.9426638655462189E-4</v>
      </c>
      <c r="K169">
        <f>formatted!M169/formatted!M$2</f>
        <v>1.502587037037037E-3</v>
      </c>
      <c r="L169">
        <f>formatted!N169/formatted!N$2</f>
        <v>9.0505689655172414E-4</v>
      </c>
      <c r="M169">
        <f>formatted!O169/formatted!O$2</f>
        <v>1.0032805825242719E-3</v>
      </c>
      <c r="N169">
        <f>formatted!P169/formatted!P$2</f>
        <v>8.1554166666666667E-4</v>
      </c>
      <c r="O169">
        <f>formatted!Q169/formatted!Q$2</f>
        <v>1.1490079646017698E-3</v>
      </c>
      <c r="P169">
        <f>formatted!R169/formatted!R$2</f>
        <v>1.1034474576271187E-3</v>
      </c>
    </row>
    <row r="170" spans="1:16" x14ac:dyDescent="0.3">
      <c r="A170" t="str">
        <f>formatted!C170</f>
        <v>w/o MS2: Cer 12:0;O2/22:2</v>
      </c>
      <c r="B170" t="str">
        <f>formatted!D170</f>
        <v>Cer 34:2:2O</v>
      </c>
      <c r="C170" t="str">
        <f>formatted!E170</f>
        <v>Cer_NDS</v>
      </c>
      <c r="D170" t="str">
        <f>formatted!F170</f>
        <v>C34H65NO3</v>
      </c>
      <c r="E170">
        <f>formatted!G170/formatted!G$2</f>
        <v>4.3505084745762712E-5</v>
      </c>
      <c r="F170">
        <f>formatted!H170/formatted!H$2</f>
        <v>5.0733599999999998E-5</v>
      </c>
      <c r="G170">
        <f>formatted!I170/formatted!I$2</f>
        <v>5.4613749999999999E-5</v>
      </c>
      <c r="H170">
        <f>formatted!J170/formatted!J$2</f>
        <v>1.4793035714285715E-4</v>
      </c>
      <c r="I170">
        <f>formatted!K170/formatted!K$2</f>
        <v>6.4795000000000006E-5</v>
      </c>
      <c r="J170">
        <f>formatted!L170/formatted!L$2</f>
        <v>8.7934453781512599E-5</v>
      </c>
      <c r="K170">
        <f>formatted!M170/formatted!M$2</f>
        <v>1.7517777777777778E-4</v>
      </c>
      <c r="L170">
        <f>formatted!N170/formatted!N$2</f>
        <v>7.3087068965517243E-5</v>
      </c>
      <c r="M170">
        <f>formatted!O170/formatted!O$2</f>
        <v>1.161368932038835E-4</v>
      </c>
      <c r="N170">
        <f>formatted!P170/formatted!P$2</f>
        <v>9.3592592592592599E-5</v>
      </c>
      <c r="O170">
        <f>formatted!Q170/formatted!Q$2</f>
        <v>9.6616814159292038E-5</v>
      </c>
      <c r="P170">
        <f>formatted!R170/formatted!R$2</f>
        <v>1.2077966101694915E-4</v>
      </c>
    </row>
    <row r="171" spans="1:16" x14ac:dyDescent="0.3">
      <c r="A171" t="str">
        <f>formatted!C171</f>
        <v>w/o MS2: Cer 12:0;O2/22:1</v>
      </c>
      <c r="B171" t="str">
        <f>formatted!D171</f>
        <v>Cer 34:1:2O</v>
      </c>
      <c r="C171" t="str">
        <f>formatted!E171</f>
        <v>Cer_NDS</v>
      </c>
      <c r="D171" t="str">
        <f>formatted!F171</f>
        <v>C34H67NO3</v>
      </c>
      <c r="E171">
        <f>formatted!G171/formatted!G$2</f>
        <v>2.2112881355932203E-4</v>
      </c>
      <c r="F171">
        <f>formatted!H171/formatted!H$2</f>
        <v>2.6021600000000002E-4</v>
      </c>
      <c r="G171">
        <f>formatted!I171/formatted!I$2</f>
        <v>1.9411250000000001E-4</v>
      </c>
      <c r="H171">
        <f>formatted!J171/formatted!J$2</f>
        <v>3.2484017857142855E-4</v>
      </c>
      <c r="I171">
        <f>formatted!K171/formatted!K$2</f>
        <v>2.5612166666666669E-4</v>
      </c>
      <c r="J171">
        <f>formatted!L171/formatted!L$2</f>
        <v>2.6983949579831935E-4</v>
      </c>
      <c r="K171">
        <f>formatted!M171/formatted!M$2</f>
        <v>3.3578333333333335E-4</v>
      </c>
      <c r="L171">
        <f>formatted!N171/formatted!N$2</f>
        <v>2.7415172413793103E-4</v>
      </c>
      <c r="M171">
        <f>formatted!O171/formatted!O$2</f>
        <v>3.6226699029126211E-4</v>
      </c>
      <c r="N171">
        <f>formatted!P171/formatted!P$2</f>
        <v>2.307388888888889E-4</v>
      </c>
      <c r="O171">
        <f>formatted!Q171/formatted!Q$2</f>
        <v>2.211778761061947E-4</v>
      </c>
      <c r="P171">
        <f>formatted!R171/formatted!R$2</f>
        <v>2.4864237288135593E-4</v>
      </c>
    </row>
    <row r="172" spans="1:16" x14ac:dyDescent="0.3">
      <c r="A172" t="str">
        <f>formatted!C172</f>
        <v>w/o MS2: Cer 12:0;O2/18:3</v>
      </c>
      <c r="B172" t="str">
        <f>formatted!D172</f>
        <v>Cer 30:3:2O</v>
      </c>
      <c r="C172" t="str">
        <f>formatted!E172</f>
        <v>Cer_NDS</v>
      </c>
      <c r="D172" t="str">
        <f>formatted!F172</f>
        <v>C30H55NO3</v>
      </c>
      <c r="E172">
        <f>formatted!G172/formatted!G$2</f>
        <v>7.5716101694915257E-5</v>
      </c>
      <c r="F172">
        <f>formatted!H172/formatted!H$2</f>
        <v>3.1113439999999999E-4</v>
      </c>
      <c r="G172">
        <f>formatted!I172/formatted!I$2</f>
        <v>2.0957437499999999E-4</v>
      </c>
      <c r="H172">
        <f>formatted!J172/formatted!J$2</f>
        <v>9.9772321428571428E-5</v>
      </c>
      <c r="I172">
        <f>formatted!K172/formatted!K$2</f>
        <v>7.4977500000000005E-5</v>
      </c>
      <c r="J172">
        <f>formatted!L172/formatted!L$2</f>
        <v>2.6447899159663866E-5</v>
      </c>
      <c r="K172">
        <f>formatted!M172/formatted!M$2</f>
        <v>2.2462037037037038E-5</v>
      </c>
      <c r="L172">
        <f>formatted!N172/formatted!N$2</f>
        <v>4.4406896551724138E-5</v>
      </c>
      <c r="M172">
        <f>formatted!O172/formatted!O$2</f>
        <v>0</v>
      </c>
      <c r="N172">
        <f>formatted!P172/formatted!P$2</f>
        <v>0</v>
      </c>
      <c r="O172">
        <f>formatted!Q172/formatted!Q$2</f>
        <v>5.6197345132743366E-5</v>
      </c>
      <c r="P172">
        <f>formatted!R172/formatted!R$2</f>
        <v>0</v>
      </c>
    </row>
    <row r="173" spans="1:16" x14ac:dyDescent="0.3">
      <c r="A173" t="str">
        <f>formatted!C173</f>
        <v>w/o MS2: Cer 12:0;O2/22:1</v>
      </c>
      <c r="B173" t="str">
        <f>formatted!D173</f>
        <v>Cer 34:1:2O</v>
      </c>
      <c r="C173" t="str">
        <f>formatted!E173</f>
        <v>Cer_NDS</v>
      </c>
      <c r="D173" t="str">
        <f>formatted!F173</f>
        <v>C34H67NO3</v>
      </c>
      <c r="E173">
        <f>formatted!G173/formatted!G$2</f>
        <v>1.8389915254237289E-4</v>
      </c>
      <c r="F173">
        <f>formatted!H173/formatted!H$2</f>
        <v>1.216664E-4</v>
      </c>
      <c r="G173">
        <f>formatted!I173/formatted!I$2</f>
        <v>1.2594812500000001E-4</v>
      </c>
      <c r="H173">
        <f>formatted!J173/formatted!J$2</f>
        <v>1.730875E-4</v>
      </c>
      <c r="I173">
        <f>formatted!K173/formatted!K$2</f>
        <v>1.8766916666666667E-4</v>
      </c>
      <c r="J173">
        <f>formatted!L173/formatted!L$2</f>
        <v>1.4821176470588236E-4</v>
      </c>
      <c r="K173">
        <f>formatted!M173/formatted!M$2</f>
        <v>2.3517407407407407E-4</v>
      </c>
      <c r="L173">
        <f>formatted!N173/formatted!N$2</f>
        <v>2.2900948275862069E-4</v>
      </c>
      <c r="M173">
        <f>formatted!O173/formatted!O$2</f>
        <v>2.4922038834951458E-4</v>
      </c>
      <c r="N173">
        <f>formatted!P173/formatted!P$2</f>
        <v>1.6463703703703704E-4</v>
      </c>
      <c r="O173">
        <f>formatted!Q173/formatted!Q$2</f>
        <v>1.8264070796460176E-4</v>
      </c>
      <c r="P173">
        <f>formatted!R173/formatted!R$2</f>
        <v>1.7367627118644068E-4</v>
      </c>
    </row>
    <row r="174" spans="1:16" x14ac:dyDescent="0.3">
      <c r="A174" t="str">
        <f>formatted!C174</f>
        <v>w/o MS2: Cer 13:0;O2/22:2</v>
      </c>
      <c r="B174" t="str">
        <f>formatted!D174</f>
        <v>Cer 35:2:2O</v>
      </c>
      <c r="C174" t="str">
        <f>formatted!E174</f>
        <v>Cer_NDS</v>
      </c>
      <c r="D174" t="str">
        <f>formatted!F174</f>
        <v>C35H67NO3</v>
      </c>
      <c r="E174">
        <f>formatted!G174/formatted!G$2</f>
        <v>6.8033898305084744E-6</v>
      </c>
      <c r="F174">
        <f>formatted!H174/formatted!H$2</f>
        <v>1.2169599999999999E-5</v>
      </c>
      <c r="G174">
        <f>formatted!I174/formatted!I$2</f>
        <v>4.0801250000000002E-5</v>
      </c>
      <c r="H174">
        <f>formatted!J174/formatted!J$2</f>
        <v>4.1053571428571427E-5</v>
      </c>
      <c r="I174">
        <f>formatted!K174/formatted!K$2</f>
        <v>1.2304166666666666E-5</v>
      </c>
      <c r="J174">
        <f>formatted!L174/formatted!L$2</f>
        <v>1.3729411764705883E-5</v>
      </c>
      <c r="K174">
        <f>formatted!M174/formatted!M$2</f>
        <v>6.7833333333333333E-5</v>
      </c>
      <c r="L174">
        <f>formatted!N174/formatted!N$2</f>
        <v>2.2192241379310345E-5</v>
      </c>
      <c r="M174">
        <f>formatted!O174/formatted!O$2</f>
        <v>1.8671844660194176E-5</v>
      </c>
      <c r="N174">
        <f>formatted!P174/formatted!P$2</f>
        <v>1.7720370370370369E-5</v>
      </c>
      <c r="O174">
        <f>formatted!Q174/formatted!Q$2</f>
        <v>4.5498230088495576E-5</v>
      </c>
      <c r="P174">
        <f>formatted!R174/formatted!R$2</f>
        <v>8.8540677966101691E-5</v>
      </c>
    </row>
    <row r="175" spans="1:16" x14ac:dyDescent="0.3">
      <c r="A175" t="str">
        <f>formatted!C175</f>
        <v>w/o MS2: Cer 19:2;O3/15:0</v>
      </c>
      <c r="B175" t="str">
        <f>formatted!D175</f>
        <v>Cer 34:2:3O</v>
      </c>
      <c r="C175" t="str">
        <f>formatted!E175</f>
        <v>Cer_NP</v>
      </c>
      <c r="D175" t="str">
        <f>formatted!F175</f>
        <v>C34H65NO4</v>
      </c>
      <c r="E175">
        <f>formatted!G175/formatted!G$2</f>
        <v>5.8956627118644071E-3</v>
      </c>
      <c r="F175">
        <f>formatted!H175/formatted!H$2</f>
        <v>6.9927816000000002E-3</v>
      </c>
      <c r="G175">
        <f>formatted!I175/formatted!I$2</f>
        <v>5.7029068750000002E-3</v>
      </c>
      <c r="H175">
        <f>formatted!J175/formatted!J$2</f>
        <v>5.868659821428571E-3</v>
      </c>
      <c r="I175">
        <f>formatted!K175/formatted!K$2</f>
        <v>6.3168558333333335E-3</v>
      </c>
      <c r="J175">
        <f>formatted!L175/formatted!L$2</f>
        <v>5.9452521008403359E-3</v>
      </c>
      <c r="K175">
        <f>formatted!M175/formatted!M$2</f>
        <v>5.2933796296296296E-3</v>
      </c>
      <c r="L175">
        <f>formatted!N175/formatted!N$2</f>
        <v>5.5721982758620689E-3</v>
      </c>
      <c r="M175">
        <f>formatted!O175/formatted!O$2</f>
        <v>4.9344970873786411E-3</v>
      </c>
      <c r="N175">
        <f>formatted!P175/formatted!P$2</f>
        <v>4.7494481481481481E-3</v>
      </c>
      <c r="O175">
        <f>formatted!Q175/formatted!Q$2</f>
        <v>5.1248557522123898E-3</v>
      </c>
      <c r="P175">
        <f>formatted!R175/formatted!R$2</f>
        <v>4.4399576271186439E-3</v>
      </c>
    </row>
    <row r="176" spans="1:16" x14ac:dyDescent="0.3">
      <c r="A176" t="str">
        <f>formatted!C176</f>
        <v>w/o MS2: Cer 18:2;O3/15:0</v>
      </c>
      <c r="B176" t="str">
        <f>formatted!D176</f>
        <v>Cer 33:2:3O</v>
      </c>
      <c r="C176" t="str">
        <f>formatted!E176</f>
        <v>Cer_NP</v>
      </c>
      <c r="D176" t="str">
        <f>formatted!F176</f>
        <v>C33H63NO4</v>
      </c>
      <c r="E176">
        <f>formatted!G176/formatted!G$2</f>
        <v>4.7595610169491528E-3</v>
      </c>
      <c r="F176">
        <f>formatted!H176/formatted!H$2</f>
        <v>5.2756536000000001E-3</v>
      </c>
      <c r="G176">
        <f>formatted!I176/formatted!I$2</f>
        <v>4.3273187499999997E-3</v>
      </c>
      <c r="H176">
        <f>formatted!J176/formatted!J$2</f>
        <v>6.1442508928571428E-3</v>
      </c>
      <c r="I176">
        <f>formatted!K176/formatted!K$2</f>
        <v>5.6503441666666664E-3</v>
      </c>
      <c r="J176">
        <f>formatted!L176/formatted!L$2</f>
        <v>5.8636924369747899E-3</v>
      </c>
      <c r="K176">
        <f>formatted!M176/formatted!M$2</f>
        <v>5.6878027777777776E-3</v>
      </c>
      <c r="L176">
        <f>formatted!N176/formatted!N$2</f>
        <v>5.7368939655172415E-3</v>
      </c>
      <c r="M176">
        <f>formatted!O176/formatted!O$2</f>
        <v>5.3981339805825243E-3</v>
      </c>
      <c r="N176">
        <f>formatted!P176/formatted!P$2</f>
        <v>5.363916666666667E-3</v>
      </c>
      <c r="O176">
        <f>formatted!Q176/formatted!Q$2</f>
        <v>6.1080831858407077E-3</v>
      </c>
      <c r="P176">
        <f>formatted!R176/formatted!R$2</f>
        <v>5.0605169491525423E-3</v>
      </c>
    </row>
    <row r="177" spans="1:16" x14ac:dyDescent="0.3">
      <c r="A177" t="str">
        <f>formatted!C177</f>
        <v>w/o MS2: Cer 18:0;O3/16:0</v>
      </c>
      <c r="B177" t="str">
        <f>formatted!D177</f>
        <v>Cer 34:0:3O</v>
      </c>
      <c r="C177" t="str">
        <f>formatted!E177</f>
        <v>Cer_NP</v>
      </c>
      <c r="D177" t="str">
        <f>formatted!F177</f>
        <v>C34H69NO4</v>
      </c>
      <c r="E177">
        <f>formatted!G177/formatted!G$2</f>
        <v>0.12911387796610169</v>
      </c>
      <c r="F177">
        <f>formatted!H177/formatted!H$2</f>
        <v>0.1540219904</v>
      </c>
      <c r="G177">
        <f>formatted!I177/formatted!I$2</f>
        <v>0.13183630062500001</v>
      </c>
      <c r="H177">
        <f>formatted!J177/formatted!J$2</f>
        <v>0.13867690625000001</v>
      </c>
      <c r="I177">
        <f>formatted!K177/formatted!K$2</f>
        <v>0.14767132833333332</v>
      </c>
      <c r="J177">
        <f>formatted!L177/formatted!L$2</f>
        <v>0.1435044411764706</v>
      </c>
      <c r="K177">
        <f>formatted!M177/formatted!M$2</f>
        <v>0.19204513796296296</v>
      </c>
      <c r="L177">
        <f>formatted!N177/formatted!N$2</f>
        <v>0.1882912775862069</v>
      </c>
      <c r="M177">
        <f>formatted!O177/formatted!O$2</f>
        <v>0.17751473883495145</v>
      </c>
      <c r="N177">
        <f>formatted!P177/formatted!P$2</f>
        <v>0.15618041296296295</v>
      </c>
      <c r="O177">
        <f>formatted!Q177/formatted!Q$2</f>
        <v>0.16563650088495574</v>
      </c>
      <c r="P177">
        <f>formatted!R177/formatted!R$2</f>
        <v>0.14587715254237288</v>
      </c>
    </row>
    <row r="178" spans="1:16" x14ac:dyDescent="0.3">
      <c r="A178" t="str">
        <f>formatted!C178</f>
        <v>w/o MS2: CerP 12:1;O2/28:5</v>
      </c>
      <c r="B178" t="str">
        <f>formatted!D178</f>
        <v>CerP 40:6:2O</v>
      </c>
      <c r="C178" t="str">
        <f>formatted!E178</f>
        <v>CerP</v>
      </c>
      <c r="D178" t="str">
        <f>formatted!F178</f>
        <v>C40H70NO6P</v>
      </c>
      <c r="E178">
        <f>formatted!G178/formatted!G$2</f>
        <v>3.3987372881355934E-4</v>
      </c>
      <c r="F178">
        <f>formatted!H178/formatted!H$2</f>
        <v>3.2580800000000002E-4</v>
      </c>
      <c r="G178">
        <f>formatted!I178/formatted!I$2</f>
        <v>1.86140625E-4</v>
      </c>
      <c r="H178">
        <f>formatted!J178/formatted!J$2</f>
        <v>3.1518928571428573E-4</v>
      </c>
      <c r="I178">
        <f>formatted!K178/formatted!K$2</f>
        <v>3.5260166666666666E-4</v>
      </c>
      <c r="J178">
        <f>formatted!L178/formatted!L$2</f>
        <v>2.8283109243697479E-4</v>
      </c>
      <c r="K178">
        <f>formatted!M178/formatted!M$2</f>
        <v>4.6011296296296294E-4</v>
      </c>
      <c r="L178">
        <f>formatted!N178/formatted!N$2</f>
        <v>4.9979655172413789E-4</v>
      </c>
      <c r="M178">
        <f>formatted!O178/formatted!O$2</f>
        <v>4.1362621359223298E-4</v>
      </c>
      <c r="N178">
        <f>formatted!P178/formatted!P$2</f>
        <v>4.9982592592592596E-4</v>
      </c>
      <c r="O178">
        <f>formatted!Q178/formatted!Q$2</f>
        <v>5.2523097345132748E-4</v>
      </c>
      <c r="P178">
        <f>formatted!R178/formatted!R$2</f>
        <v>5.5971186440677962E-4</v>
      </c>
    </row>
    <row r="179" spans="1:16" x14ac:dyDescent="0.3">
      <c r="A179" t="str">
        <f>formatted!C179</f>
        <v>w/o MS2: CerP 12:1;O2/14:1</v>
      </c>
      <c r="B179" t="str">
        <f>formatted!D179</f>
        <v>CerP 26:2:2O</v>
      </c>
      <c r="C179" t="str">
        <f>formatted!E179</f>
        <v>CerP</v>
      </c>
      <c r="D179" t="str">
        <f>formatted!F179</f>
        <v>C26H50NO6P</v>
      </c>
      <c r="E179">
        <f>formatted!G179/formatted!G$2</f>
        <v>6.526949152542373E-5</v>
      </c>
      <c r="F179">
        <f>formatted!H179/formatted!H$2</f>
        <v>5.4355199999999998E-5</v>
      </c>
      <c r="G179">
        <f>formatted!I179/formatted!I$2</f>
        <v>3.669625E-5</v>
      </c>
      <c r="H179">
        <f>formatted!J179/formatted!J$2</f>
        <v>5.0783928571428569E-5</v>
      </c>
      <c r="I179">
        <f>formatted!K179/formatted!K$2</f>
        <v>2.6360833333333334E-5</v>
      </c>
      <c r="J179">
        <f>formatted!L179/formatted!L$2</f>
        <v>3.2736974789915968E-5</v>
      </c>
      <c r="K179">
        <f>formatted!M179/formatted!M$2</f>
        <v>3.3968518518518518E-5</v>
      </c>
      <c r="L179">
        <f>formatted!N179/formatted!N$2</f>
        <v>2.2981896551724139E-5</v>
      </c>
      <c r="M179">
        <f>formatted!O179/formatted!O$2</f>
        <v>1.3751456310679611E-5</v>
      </c>
      <c r="N179">
        <f>formatted!P179/formatted!P$2</f>
        <v>6.7907407407407405E-6</v>
      </c>
      <c r="O179">
        <f>formatted!Q179/formatted!Q$2</f>
        <v>1.6460176991150443E-5</v>
      </c>
      <c r="P179">
        <f>formatted!R179/formatted!R$2</f>
        <v>1.8483898305084746E-5</v>
      </c>
    </row>
    <row r="180" spans="1:16" x14ac:dyDescent="0.3">
      <c r="A180" t="str">
        <f>formatted!C180</f>
        <v>w/o MS2: CerP 12:1;O2/19:4</v>
      </c>
      <c r="B180" t="str">
        <f>formatted!D180</f>
        <v>CerP 31:5:2O</v>
      </c>
      <c r="C180" t="str">
        <f>formatted!E180</f>
        <v>CerP</v>
      </c>
      <c r="D180" t="str">
        <f>formatted!F180</f>
        <v>C31H54NO6P</v>
      </c>
      <c r="E180">
        <f>formatted!G180/formatted!G$2</f>
        <v>1.3179661016949153E-5</v>
      </c>
      <c r="F180">
        <f>formatted!H180/formatted!H$2</f>
        <v>4.6584800000000002E-5</v>
      </c>
      <c r="G180">
        <f>formatted!I180/formatted!I$2</f>
        <v>3.1105624999999997E-5</v>
      </c>
      <c r="H180">
        <f>formatted!J180/formatted!J$2</f>
        <v>1.789107142857143E-5</v>
      </c>
      <c r="I180">
        <f>formatted!K180/formatted!K$2</f>
        <v>0</v>
      </c>
      <c r="J180">
        <f>formatted!L180/formatted!L$2</f>
        <v>1.7224369747899161E-5</v>
      </c>
      <c r="K180">
        <f>formatted!M180/formatted!M$2</f>
        <v>4.2453703703703702E-6</v>
      </c>
      <c r="L180">
        <f>formatted!N180/formatted!N$2</f>
        <v>4.2017241379310346E-6</v>
      </c>
      <c r="M180">
        <f>formatted!O180/formatted!O$2</f>
        <v>1.0624271844660194E-5</v>
      </c>
      <c r="N180">
        <f>formatted!P180/formatted!P$2</f>
        <v>0</v>
      </c>
      <c r="O180">
        <f>formatted!Q180/formatted!Q$2</f>
        <v>1.728141592920354E-5</v>
      </c>
      <c r="P180">
        <f>formatted!R180/formatted!R$2</f>
        <v>4.6052542372881354E-5</v>
      </c>
    </row>
    <row r="181" spans="1:16" x14ac:dyDescent="0.3">
      <c r="A181" t="str">
        <f>formatted!C181</f>
        <v>w/o MS2: CerP 12:1;O2/19:4</v>
      </c>
      <c r="B181" t="str">
        <f>formatted!D181</f>
        <v>CerP 31:5:2O</v>
      </c>
      <c r="C181" t="str">
        <f>formatted!E181</f>
        <v>CerP</v>
      </c>
      <c r="D181" t="str">
        <f>formatted!F181</f>
        <v>C31H54NO6P</v>
      </c>
      <c r="E181">
        <f>formatted!G181/formatted!G$2</f>
        <v>4.1205338983050848E-4</v>
      </c>
      <c r="F181">
        <f>formatted!H181/formatted!H$2</f>
        <v>8.4866559999999995E-4</v>
      </c>
      <c r="G181">
        <f>formatted!I181/formatted!I$2</f>
        <v>4.0835375000000001E-4</v>
      </c>
      <c r="H181">
        <f>formatted!J181/formatted!J$2</f>
        <v>3.3195803571428573E-4</v>
      </c>
      <c r="I181">
        <f>formatted!K181/formatted!K$2</f>
        <v>1.5514583333333333E-4</v>
      </c>
      <c r="J181">
        <f>formatted!L181/formatted!L$2</f>
        <v>2.6259159663865548E-4</v>
      </c>
      <c r="K181">
        <f>formatted!M181/formatted!M$2</f>
        <v>2.836898148148148E-4</v>
      </c>
      <c r="L181">
        <f>formatted!N181/formatted!N$2</f>
        <v>1.7235172413793105E-4</v>
      </c>
      <c r="M181">
        <f>formatted!O181/formatted!O$2</f>
        <v>2.4614660194174757E-4</v>
      </c>
      <c r="N181">
        <f>formatted!P181/formatted!P$2</f>
        <v>1.0943425925925925E-4</v>
      </c>
      <c r="O181">
        <f>formatted!Q181/formatted!Q$2</f>
        <v>3.2688053097345134E-4</v>
      </c>
      <c r="P181">
        <f>formatted!R181/formatted!R$2</f>
        <v>4.6149406779661019E-4</v>
      </c>
    </row>
    <row r="182" spans="1:16" x14ac:dyDescent="0.3">
      <c r="A182" t="str">
        <f>formatted!C182</f>
        <v>w/o MS2: CerP 13:1;O2/26:5</v>
      </c>
      <c r="B182" t="str">
        <f>formatted!D182</f>
        <v>CerP 39:6:2O</v>
      </c>
      <c r="C182" t="str">
        <f>formatted!E182</f>
        <v>CerP</v>
      </c>
      <c r="D182" t="str">
        <f>formatted!F182</f>
        <v>C39H68NO6P</v>
      </c>
      <c r="E182">
        <f>formatted!G182/formatted!G$2</f>
        <v>1.0171101694915255E-3</v>
      </c>
      <c r="F182">
        <f>formatted!H182/formatted!H$2</f>
        <v>1.3188496E-3</v>
      </c>
      <c r="G182">
        <f>formatted!I182/formatted!I$2</f>
        <v>9.5482187499999998E-4</v>
      </c>
      <c r="H182">
        <f>formatted!J182/formatted!J$2</f>
        <v>1.32295625E-3</v>
      </c>
      <c r="I182">
        <f>formatted!K182/formatted!K$2</f>
        <v>1.3209816666666667E-3</v>
      </c>
      <c r="J182">
        <f>formatted!L182/formatted!L$2</f>
        <v>9.4530756302521005E-4</v>
      </c>
      <c r="K182">
        <f>formatted!M182/formatted!M$2</f>
        <v>4.7974583333333333E-3</v>
      </c>
      <c r="L182">
        <f>formatted!N182/formatted!N$2</f>
        <v>5.1254801724137933E-3</v>
      </c>
      <c r="M182">
        <f>formatted!O182/formatted!O$2</f>
        <v>4.9756436893203882E-3</v>
      </c>
      <c r="N182">
        <f>formatted!P182/formatted!P$2</f>
        <v>6.0145805555555558E-3</v>
      </c>
      <c r="O182">
        <f>formatted!Q182/formatted!Q$2</f>
        <v>6.5581539823008853E-3</v>
      </c>
      <c r="P182">
        <f>formatted!R182/formatted!R$2</f>
        <v>5.2136567796610168E-3</v>
      </c>
    </row>
    <row r="183" spans="1:16" x14ac:dyDescent="0.3">
      <c r="A183" t="str">
        <f>formatted!C183</f>
        <v>w/o MS2: CerP 13:1;O2/22:3</v>
      </c>
      <c r="B183" t="str">
        <f>formatted!D183</f>
        <v>CerP 35:4:2O</v>
      </c>
      <c r="C183" t="str">
        <f>formatted!E183</f>
        <v>CerP</v>
      </c>
      <c r="D183" t="str">
        <f>formatted!F183</f>
        <v>C35H64NO6P</v>
      </c>
      <c r="E183">
        <f>formatted!G183/formatted!G$2</f>
        <v>1.119757627118644E-3</v>
      </c>
      <c r="F183">
        <f>formatted!H183/formatted!H$2</f>
        <v>1.1629176000000001E-3</v>
      </c>
      <c r="G183">
        <f>formatted!I183/formatted!I$2</f>
        <v>9.5686187500000001E-4</v>
      </c>
      <c r="H183">
        <f>formatted!J183/formatted!J$2</f>
        <v>9.6303303571428566E-4</v>
      </c>
      <c r="I183">
        <f>formatted!K183/formatted!K$2</f>
        <v>1.0662283333333334E-3</v>
      </c>
      <c r="J183">
        <f>formatted!L183/formatted!L$2</f>
        <v>9.2400756302521013E-4</v>
      </c>
      <c r="K183">
        <f>formatted!M183/formatted!M$2</f>
        <v>1.035349074074074E-3</v>
      </c>
      <c r="L183">
        <f>formatted!N183/formatted!N$2</f>
        <v>1.2089396551724137E-3</v>
      </c>
      <c r="M183">
        <f>formatted!O183/formatted!O$2</f>
        <v>1.0351543689320389E-3</v>
      </c>
      <c r="N183">
        <f>formatted!P183/formatted!P$2</f>
        <v>7.7318240740740737E-4</v>
      </c>
      <c r="O183">
        <f>formatted!Q183/formatted!Q$2</f>
        <v>9.8412300884955753E-4</v>
      </c>
      <c r="P183">
        <f>formatted!R183/formatted!R$2</f>
        <v>8.7791779661016952E-4</v>
      </c>
    </row>
    <row r="184" spans="1:16" x14ac:dyDescent="0.3">
      <c r="A184" t="str">
        <f>formatted!C184</f>
        <v>w/o MS2: CerP 12:1;O2/22:3</v>
      </c>
      <c r="B184" t="str">
        <f>formatted!D184</f>
        <v>CerP 34:4:2O</v>
      </c>
      <c r="C184" t="str">
        <f>formatted!E184</f>
        <v>CerP</v>
      </c>
      <c r="D184" t="str">
        <f>formatted!F184</f>
        <v>C34H62NO6P</v>
      </c>
      <c r="E184">
        <f>formatted!G184/formatted!G$2</f>
        <v>8.0823728813559316E-5</v>
      </c>
      <c r="F184">
        <f>formatted!H184/formatted!H$2</f>
        <v>6.6828800000000006E-5</v>
      </c>
      <c r="G184">
        <f>formatted!I184/formatted!I$2</f>
        <v>1.0535625E-5</v>
      </c>
      <c r="H184">
        <f>formatted!J184/formatted!J$2</f>
        <v>5.3706250000000001E-5</v>
      </c>
      <c r="I184">
        <f>formatted!K184/formatted!K$2</f>
        <v>1.5039083333333333E-4</v>
      </c>
      <c r="J184">
        <f>formatted!L184/formatted!L$2</f>
        <v>1.0048487394957983E-4</v>
      </c>
      <c r="K184">
        <f>formatted!M184/formatted!M$2</f>
        <v>1.1376203703703704E-4</v>
      </c>
      <c r="L184">
        <f>formatted!N184/formatted!N$2</f>
        <v>1.1153017241379311E-4</v>
      </c>
      <c r="M184">
        <f>formatted!O184/formatted!O$2</f>
        <v>1.1022427184466019E-4</v>
      </c>
      <c r="N184">
        <f>formatted!P184/formatted!P$2</f>
        <v>1.6067962962962963E-4</v>
      </c>
      <c r="O184">
        <f>formatted!Q184/formatted!Q$2</f>
        <v>1.7188672566371681E-4</v>
      </c>
      <c r="P184">
        <f>formatted!R184/formatted!R$2</f>
        <v>2.0379576271186442E-4</v>
      </c>
    </row>
    <row r="185" spans="1:16" x14ac:dyDescent="0.3">
      <c r="A185" t="str">
        <f>formatted!C185</f>
        <v>w/o MS2: CerP 12:1;O2/19:5</v>
      </c>
      <c r="B185" t="str">
        <f>formatted!D185</f>
        <v>CerP 31:6:2O</v>
      </c>
      <c r="C185" t="str">
        <f>formatted!E185</f>
        <v>CerP</v>
      </c>
      <c r="D185" t="str">
        <f>formatted!F185</f>
        <v>C31H52NO6P</v>
      </c>
      <c r="E185">
        <f>formatted!G185/formatted!G$2</f>
        <v>5.2063559322033899E-5</v>
      </c>
      <c r="F185">
        <f>formatted!H185/formatted!H$2</f>
        <v>1.1222079999999999E-4</v>
      </c>
      <c r="G185">
        <f>formatted!I185/formatted!I$2</f>
        <v>1.0128687500000001E-4</v>
      </c>
      <c r="H185">
        <f>formatted!J185/formatted!J$2</f>
        <v>8.826607142857143E-5</v>
      </c>
      <c r="I185">
        <f>formatted!K185/formatted!K$2</f>
        <v>6.1943333333333334E-5</v>
      </c>
      <c r="J185">
        <f>formatted!L185/formatted!L$2</f>
        <v>9.3626050420168069E-5</v>
      </c>
      <c r="K185">
        <f>formatted!M185/formatted!M$2</f>
        <v>1.1058888888888889E-4</v>
      </c>
      <c r="L185">
        <f>formatted!N185/formatted!N$2</f>
        <v>1.380646551724138E-4</v>
      </c>
      <c r="M185">
        <f>formatted!O185/formatted!O$2</f>
        <v>1.6825436893203884E-4</v>
      </c>
      <c r="N185">
        <f>formatted!P185/formatted!P$2</f>
        <v>1.2053055555555555E-4</v>
      </c>
      <c r="O185">
        <f>formatted!Q185/formatted!Q$2</f>
        <v>1.556353982300885E-4</v>
      </c>
      <c r="P185">
        <f>formatted!R185/formatted!R$2</f>
        <v>8.6919491525423728E-5</v>
      </c>
    </row>
    <row r="186" spans="1:16" x14ac:dyDescent="0.3">
      <c r="A186" t="str">
        <f>formatted!C186</f>
        <v>w/o MS2: CerP 12:1;O2/19:0</v>
      </c>
      <c r="B186" t="str">
        <f>formatted!D186</f>
        <v>CerP 31:1:2O</v>
      </c>
      <c r="C186" t="str">
        <f>formatted!E186</f>
        <v>CerP</v>
      </c>
      <c r="D186" t="str">
        <f>formatted!F186</f>
        <v>C31H62NO6P</v>
      </c>
      <c r="E186">
        <f>formatted!G186/formatted!G$2</f>
        <v>3.8288559322033897E-4</v>
      </c>
      <c r="F186">
        <f>formatted!H186/formatted!H$2</f>
        <v>3.9580879999999999E-4</v>
      </c>
      <c r="G186">
        <f>formatted!I186/formatted!I$2</f>
        <v>3.5310125000000001E-4</v>
      </c>
      <c r="H186">
        <f>formatted!J186/formatted!J$2</f>
        <v>4.8994999999999996E-4</v>
      </c>
      <c r="I186">
        <f>formatted!K186/formatted!K$2</f>
        <v>3.4451666666666665E-4</v>
      </c>
      <c r="J186">
        <f>formatted!L186/formatted!L$2</f>
        <v>3.9339327731092435E-4</v>
      </c>
      <c r="K186">
        <f>formatted!M186/formatted!M$2</f>
        <v>4.7792314814814815E-4</v>
      </c>
      <c r="L186">
        <f>formatted!N186/formatted!N$2</f>
        <v>4.0355775862068968E-4</v>
      </c>
      <c r="M186">
        <f>formatted!O186/formatted!O$2</f>
        <v>4.1832135922330099E-4</v>
      </c>
      <c r="N186">
        <f>formatted!P186/formatted!P$2</f>
        <v>3.9267870370370369E-4</v>
      </c>
      <c r="O186">
        <f>formatted!Q186/formatted!Q$2</f>
        <v>4.6979380530973451E-4</v>
      </c>
      <c r="P186">
        <f>formatted!R186/formatted!R$2</f>
        <v>4.742398305084746E-4</v>
      </c>
    </row>
    <row r="187" spans="1:16" x14ac:dyDescent="0.3">
      <c r="A187" t="str">
        <f>formatted!C187</f>
        <v>w/o MS2: CerP 12:1;O2/17:4</v>
      </c>
      <c r="B187" t="str">
        <f>formatted!D187</f>
        <v>CerP 29:5:2O</v>
      </c>
      <c r="C187" t="str">
        <f>formatted!E187</f>
        <v>CerP</v>
      </c>
      <c r="D187" t="str">
        <f>formatted!F187</f>
        <v>C29H50NO6P</v>
      </c>
      <c r="E187">
        <f>formatted!G187/formatted!G$2</f>
        <v>3.4966101694915256E-5</v>
      </c>
      <c r="F187">
        <f>formatted!H187/formatted!H$2</f>
        <v>4.5825599999999997E-5</v>
      </c>
      <c r="G187">
        <f>formatted!I187/formatted!I$2</f>
        <v>2.5331249999999999E-5</v>
      </c>
      <c r="H187">
        <f>formatted!J187/formatted!J$2</f>
        <v>3.2390178571428572E-5</v>
      </c>
      <c r="I187">
        <f>formatted!K187/formatted!K$2</f>
        <v>4.8749999999999999E-6</v>
      </c>
      <c r="J187">
        <f>formatted!L187/formatted!L$2</f>
        <v>5.6815126050420167E-6</v>
      </c>
      <c r="K187">
        <f>formatted!M187/formatted!M$2</f>
        <v>2.0947222222222223E-5</v>
      </c>
      <c r="L187">
        <f>formatted!N187/formatted!N$2</f>
        <v>1.5725862068965518E-5</v>
      </c>
      <c r="M187">
        <f>formatted!O187/formatted!O$2</f>
        <v>2.9429126213592233E-5</v>
      </c>
      <c r="N187">
        <f>formatted!P187/formatted!P$2</f>
        <v>4.3898148148148148E-6</v>
      </c>
      <c r="O187">
        <f>formatted!Q187/formatted!Q$2</f>
        <v>1.6359292035398231E-5</v>
      </c>
      <c r="P187">
        <f>formatted!R187/formatted!R$2</f>
        <v>6.4341525423728817E-5</v>
      </c>
    </row>
    <row r="188" spans="1:16" x14ac:dyDescent="0.3">
      <c r="A188" t="str">
        <f>formatted!C188</f>
        <v>w/o MS2: CerP 12:1;O2/21:0</v>
      </c>
      <c r="B188" t="str">
        <f>formatted!D188</f>
        <v>CerP 33:1:2O</v>
      </c>
      <c r="C188" t="str">
        <f>formatted!E188</f>
        <v>CerP</v>
      </c>
      <c r="D188" t="str">
        <f>formatted!F188</f>
        <v>C33H66NO6P</v>
      </c>
      <c r="E188">
        <f>formatted!G188/formatted!G$2</f>
        <v>2.883262711864407E-4</v>
      </c>
      <c r="F188">
        <f>formatted!H188/formatted!H$2</f>
        <v>2.86044E-4</v>
      </c>
      <c r="G188">
        <f>formatted!I188/formatted!I$2</f>
        <v>2.4859312500000001E-4</v>
      </c>
      <c r="H188">
        <f>formatted!J188/formatted!J$2</f>
        <v>3.4893839285714284E-4</v>
      </c>
      <c r="I188">
        <f>formatted!K188/formatted!K$2</f>
        <v>3.5056749999999999E-4</v>
      </c>
      <c r="J188">
        <f>formatted!L188/formatted!L$2</f>
        <v>3.2041764705882355E-4</v>
      </c>
      <c r="K188">
        <f>formatted!M188/formatted!M$2</f>
        <v>3.9064166666666664E-4</v>
      </c>
      <c r="L188">
        <f>formatted!N188/formatted!N$2</f>
        <v>3.1423620689655172E-4</v>
      </c>
      <c r="M188">
        <f>formatted!O188/formatted!O$2</f>
        <v>2.9298058252427185E-4</v>
      </c>
      <c r="N188">
        <f>formatted!P188/formatted!P$2</f>
        <v>3.2716481481481481E-4</v>
      </c>
      <c r="O188">
        <f>formatted!Q188/formatted!Q$2</f>
        <v>3.4475398230088494E-4</v>
      </c>
      <c r="P188">
        <f>formatted!R188/formatted!R$2</f>
        <v>3.5401949152542373E-4</v>
      </c>
    </row>
    <row r="189" spans="1:16" x14ac:dyDescent="0.3">
      <c r="A189" t="str">
        <f>formatted!C189</f>
        <v>w/o MS2: CerP 12:1;O2/19:4</v>
      </c>
      <c r="B189" t="str">
        <f>formatted!D189</f>
        <v>CerP 31:5:2O</v>
      </c>
      <c r="C189" t="str">
        <f>formatted!E189</f>
        <v>CerP</v>
      </c>
      <c r="D189" t="str">
        <f>formatted!F189</f>
        <v>C31H54NO6P</v>
      </c>
      <c r="E189">
        <f>formatted!G189/formatted!G$2</f>
        <v>9.6643220338983051E-5</v>
      </c>
      <c r="F189">
        <f>formatted!H189/formatted!H$2</f>
        <v>2.0556E-4</v>
      </c>
      <c r="G189">
        <f>formatted!I189/formatted!I$2</f>
        <v>6.8037499999999994E-5</v>
      </c>
      <c r="H189">
        <f>formatted!J189/formatted!J$2</f>
        <v>5.5065178571428574E-5</v>
      </c>
      <c r="I189">
        <f>formatted!K189/formatted!K$2</f>
        <v>9.3774999999999996E-6</v>
      </c>
      <c r="J189">
        <f>formatted!L189/formatted!L$2</f>
        <v>2.6746218487394959E-5</v>
      </c>
      <c r="K189">
        <f>formatted!M189/formatted!M$2</f>
        <v>6.1962037037037039E-5</v>
      </c>
      <c r="L189">
        <f>formatted!N189/formatted!N$2</f>
        <v>4.5016379310344829E-5</v>
      </c>
      <c r="M189">
        <f>formatted!O189/formatted!O$2</f>
        <v>5.2238834951456312E-5</v>
      </c>
      <c r="N189">
        <f>formatted!P189/formatted!P$2</f>
        <v>1.6412037037037037E-5</v>
      </c>
      <c r="O189">
        <f>formatted!Q189/formatted!Q$2</f>
        <v>9.7529203539823011E-5</v>
      </c>
      <c r="P189">
        <f>formatted!R189/formatted!R$2</f>
        <v>1.5906186440677966E-4</v>
      </c>
    </row>
    <row r="190" spans="1:16" x14ac:dyDescent="0.3">
      <c r="A190" t="str">
        <f>formatted!C190</f>
        <v>w/o MS2: CerP 12:0;O2/23:0</v>
      </c>
      <c r="B190" t="str">
        <f>formatted!D190</f>
        <v>CerP 35:0:2O</v>
      </c>
      <c r="C190" t="str">
        <f>formatted!E190</f>
        <v>CerP</v>
      </c>
      <c r="D190" t="str">
        <f>formatted!F190</f>
        <v>C35H72NO6P</v>
      </c>
      <c r="E190">
        <f>formatted!G190/formatted!G$2</f>
        <v>2.7832033898305086E-4</v>
      </c>
      <c r="F190">
        <f>formatted!H190/formatted!H$2</f>
        <v>3.6628479999999998E-4</v>
      </c>
      <c r="G190">
        <f>formatted!I190/formatted!I$2</f>
        <v>3.3952687500000002E-4</v>
      </c>
      <c r="H190">
        <f>formatted!J190/formatted!J$2</f>
        <v>4.0691875000000002E-4</v>
      </c>
      <c r="I190">
        <f>formatted!K190/formatted!K$2</f>
        <v>1.7183916666666668E-4</v>
      </c>
      <c r="J190">
        <f>formatted!L190/formatted!L$2</f>
        <v>3.6528235294117648E-4</v>
      </c>
      <c r="K190">
        <f>formatted!M190/formatted!M$2</f>
        <v>3.6697685185185184E-4</v>
      </c>
      <c r="L190">
        <f>formatted!N190/formatted!N$2</f>
        <v>3.3118706896551726E-4</v>
      </c>
      <c r="M190">
        <f>formatted!O190/formatted!O$2</f>
        <v>4.5409417475728156E-4</v>
      </c>
      <c r="N190">
        <f>formatted!P190/formatted!P$2</f>
        <v>1.8049722222222224E-4</v>
      </c>
      <c r="O190">
        <f>formatted!Q190/formatted!Q$2</f>
        <v>1.3011592920353983E-4</v>
      </c>
      <c r="P190">
        <f>formatted!R190/formatted!R$2</f>
        <v>2.606127118644068E-4</v>
      </c>
    </row>
    <row r="191" spans="1:16" x14ac:dyDescent="0.3">
      <c r="A191" t="str">
        <f>formatted!C191</f>
        <v>w/o MS2: CerP 13:1;O2/28:6</v>
      </c>
      <c r="B191" t="str">
        <f>formatted!D191</f>
        <v>CerP 41:7:2O</v>
      </c>
      <c r="C191" t="str">
        <f>formatted!E191</f>
        <v>CerP</v>
      </c>
      <c r="D191" t="str">
        <f>formatted!F191</f>
        <v>C41H70NO6P</v>
      </c>
      <c r="E191">
        <f>formatted!G191/formatted!G$2</f>
        <v>8.8922796610169488E-4</v>
      </c>
      <c r="F191">
        <f>formatted!H191/formatted!H$2</f>
        <v>8.2810800000000003E-4</v>
      </c>
      <c r="G191">
        <f>formatted!I191/formatted!I$2</f>
        <v>5.6083687499999997E-4</v>
      </c>
      <c r="H191">
        <f>formatted!J191/formatted!J$2</f>
        <v>1.1181160714285713E-3</v>
      </c>
      <c r="I191">
        <f>formatted!K191/formatted!K$2</f>
        <v>1.0087E-3</v>
      </c>
      <c r="J191">
        <f>formatted!L191/formatted!L$2</f>
        <v>9.9167058823529408E-4</v>
      </c>
      <c r="K191">
        <f>formatted!M191/formatted!M$2</f>
        <v>1.573412962962963E-3</v>
      </c>
      <c r="L191">
        <f>formatted!N191/formatted!N$2</f>
        <v>1.4088241379310346E-3</v>
      </c>
      <c r="M191">
        <f>formatted!O191/formatted!O$2</f>
        <v>1.5903456310679611E-3</v>
      </c>
      <c r="N191">
        <f>formatted!P191/formatted!P$2</f>
        <v>1.7183694444444445E-3</v>
      </c>
      <c r="O191">
        <f>formatted!Q191/formatted!Q$2</f>
        <v>2.1172008849557524E-3</v>
      </c>
      <c r="P191">
        <f>formatted!R191/formatted!R$2</f>
        <v>1.4859372881355932E-3</v>
      </c>
    </row>
    <row r="192" spans="1:16" x14ac:dyDescent="0.3">
      <c r="A192" t="str">
        <f>formatted!C192</f>
        <v>w/o MS2: CerP 12:1;O2/17:2</v>
      </c>
      <c r="B192" t="str">
        <f>formatted!D192</f>
        <v>CerP 29:3:2O</v>
      </c>
      <c r="C192" t="str">
        <f>formatted!E192</f>
        <v>CerP</v>
      </c>
      <c r="D192" t="str">
        <f>formatted!F192</f>
        <v>C29H54NO6P</v>
      </c>
      <c r="E192">
        <f>formatted!G192/formatted!G$2</f>
        <v>4.4444915254237291E-5</v>
      </c>
      <c r="F192">
        <f>formatted!H192/formatted!H$2</f>
        <v>5.8607999999999999E-5</v>
      </c>
      <c r="G192">
        <f>formatted!I192/formatted!I$2</f>
        <v>3.6698749999999998E-5</v>
      </c>
      <c r="H192">
        <f>formatted!J192/formatted!J$2</f>
        <v>4.5691071428571432E-5</v>
      </c>
      <c r="I192">
        <f>formatted!K192/formatted!K$2</f>
        <v>2.1414166666666666E-5</v>
      </c>
      <c r="J192">
        <f>formatted!L192/formatted!L$2</f>
        <v>4.4660504201680674E-5</v>
      </c>
      <c r="K192">
        <f>formatted!M192/formatted!M$2</f>
        <v>4.4951851851851852E-5</v>
      </c>
      <c r="L192">
        <f>formatted!N192/formatted!N$2</f>
        <v>4.1787931034482757E-5</v>
      </c>
      <c r="M192">
        <f>formatted!O192/formatted!O$2</f>
        <v>2.286116504854369E-5</v>
      </c>
      <c r="N192">
        <f>formatted!P192/formatted!P$2</f>
        <v>3.8591666666666665E-5</v>
      </c>
      <c r="O192">
        <f>formatted!Q192/formatted!Q$2</f>
        <v>1.544424778761062E-5</v>
      </c>
      <c r="P192">
        <f>formatted!R192/formatted!R$2</f>
        <v>1.1728813559322034E-5</v>
      </c>
    </row>
    <row r="193" spans="1:16" x14ac:dyDescent="0.3">
      <c r="A193" t="str">
        <f>formatted!C193</f>
        <v>w/o MS2: CerP 12:1;O2/28:6</v>
      </c>
      <c r="B193" t="str">
        <f>formatted!D193</f>
        <v>CerP 40:7:2O</v>
      </c>
      <c r="C193" t="str">
        <f>formatted!E193</f>
        <v>CerP</v>
      </c>
      <c r="D193" t="str">
        <f>formatted!F193</f>
        <v>C40H68NO6P</v>
      </c>
      <c r="E193">
        <f>formatted!G193/formatted!G$2</f>
        <v>3.4703813559322033E-4</v>
      </c>
      <c r="F193">
        <f>formatted!H193/formatted!H$2</f>
        <v>3.9060320000000001E-4</v>
      </c>
      <c r="G193">
        <f>formatted!I193/formatted!I$2</f>
        <v>2.9263875E-4</v>
      </c>
      <c r="H193">
        <f>formatted!J193/formatted!J$2</f>
        <v>3.6054285714285712E-4</v>
      </c>
      <c r="I193">
        <f>formatted!K193/formatted!K$2</f>
        <v>3.6940833333333332E-4</v>
      </c>
      <c r="J193">
        <f>formatted!L193/formatted!L$2</f>
        <v>3.4043529411764706E-4</v>
      </c>
      <c r="K193">
        <f>formatted!M193/formatted!M$2</f>
        <v>6.5068148148148149E-4</v>
      </c>
      <c r="L193">
        <f>formatted!N193/formatted!N$2</f>
        <v>6.5315258620689655E-4</v>
      </c>
      <c r="M193">
        <f>formatted!O193/formatted!O$2</f>
        <v>5.7896019417475733E-4</v>
      </c>
      <c r="N193">
        <f>formatted!P193/formatted!P$2</f>
        <v>7.5703240740740744E-4</v>
      </c>
      <c r="O193">
        <f>formatted!Q193/formatted!Q$2</f>
        <v>5.7620442477876108E-4</v>
      </c>
      <c r="P193">
        <f>formatted!R193/formatted!R$2</f>
        <v>5.5730762711864406E-4</v>
      </c>
    </row>
    <row r="194" spans="1:16" x14ac:dyDescent="0.3">
      <c r="A194" t="str">
        <f>formatted!C194</f>
        <v>w/o MS2: CerP 15:2;O2/28:6</v>
      </c>
      <c r="B194" t="str">
        <f>formatted!D194</f>
        <v>CerP 43:8:2O</v>
      </c>
      <c r="C194" t="str">
        <f>formatted!E194</f>
        <v>CerP</v>
      </c>
      <c r="D194" t="str">
        <f>formatted!F194</f>
        <v>C43H72NO6P</v>
      </c>
      <c r="E194">
        <f>formatted!G194/formatted!G$2</f>
        <v>1.5320847457627119E-4</v>
      </c>
      <c r="F194">
        <f>formatted!H194/formatted!H$2</f>
        <v>1.5820480000000001E-4</v>
      </c>
      <c r="G194">
        <f>formatted!I194/formatted!I$2</f>
        <v>8.7860624999999999E-5</v>
      </c>
      <c r="H194">
        <f>formatted!J194/formatted!J$2</f>
        <v>1.2193571428571428E-4</v>
      </c>
      <c r="I194">
        <f>formatted!K194/formatted!K$2</f>
        <v>9.4991666666666667E-5</v>
      </c>
      <c r="J194">
        <f>formatted!L194/formatted!L$2</f>
        <v>1.3503781512605041E-4</v>
      </c>
      <c r="K194">
        <f>formatted!M194/formatted!M$2</f>
        <v>1.2294722222222222E-4</v>
      </c>
      <c r="L194">
        <f>formatted!N194/formatted!N$2</f>
        <v>1.0571896551724137E-4</v>
      </c>
      <c r="M194">
        <f>formatted!O194/formatted!O$2</f>
        <v>1.1843009708737864E-4</v>
      </c>
      <c r="N194">
        <f>formatted!P194/formatted!P$2</f>
        <v>8.6467592592592588E-5</v>
      </c>
      <c r="O194">
        <f>formatted!Q194/formatted!Q$2</f>
        <v>7.004247787610619E-5</v>
      </c>
      <c r="P194">
        <f>formatted!R194/formatted!R$2</f>
        <v>1.2435423728813559E-4</v>
      </c>
    </row>
    <row r="195" spans="1:16" x14ac:dyDescent="0.3">
      <c r="A195" t="str">
        <f>formatted!C195</f>
        <v>w/o MS2: CerP 12:1;O2/21:0</v>
      </c>
      <c r="B195" t="str">
        <f>formatted!D195</f>
        <v>CerP 33:1:2O</v>
      </c>
      <c r="C195" t="str">
        <f>formatted!E195</f>
        <v>CerP</v>
      </c>
      <c r="D195" t="str">
        <f>formatted!F195</f>
        <v>C33H66NO6P</v>
      </c>
      <c r="E195">
        <f>formatted!G195/formatted!G$2</f>
        <v>1.9879711864406778E-3</v>
      </c>
      <c r="F195">
        <f>formatted!H195/formatted!H$2</f>
        <v>1.9858808E-3</v>
      </c>
      <c r="G195">
        <f>formatted!I195/formatted!I$2</f>
        <v>1.6988987499999999E-3</v>
      </c>
      <c r="H195">
        <f>formatted!J195/formatted!J$2</f>
        <v>1.6372785714285714E-3</v>
      </c>
      <c r="I195">
        <f>formatted!K195/formatted!K$2</f>
        <v>1.9750975E-3</v>
      </c>
      <c r="J195">
        <f>formatted!L195/formatted!L$2</f>
        <v>1.6041420168067227E-3</v>
      </c>
      <c r="K195">
        <f>formatted!M195/formatted!M$2</f>
        <v>1.666637962962963E-3</v>
      </c>
      <c r="L195">
        <f>formatted!N195/formatted!N$2</f>
        <v>2.122664655172414E-3</v>
      </c>
      <c r="M195">
        <f>formatted!O195/formatted!O$2</f>
        <v>1.733031067961165E-3</v>
      </c>
      <c r="N195">
        <f>formatted!P195/formatted!P$2</f>
        <v>1.5193916666666667E-3</v>
      </c>
      <c r="O195">
        <f>formatted!Q195/formatted!Q$2</f>
        <v>1.5698115044247788E-3</v>
      </c>
      <c r="P195">
        <f>formatted!R195/formatted!R$2</f>
        <v>1.4094550847457627E-3</v>
      </c>
    </row>
    <row r="196" spans="1:16" x14ac:dyDescent="0.3">
      <c r="A196" t="str">
        <f>formatted!C196</f>
        <v>w/o MS2: CerP 12:1;O2/18:4</v>
      </c>
      <c r="B196" t="str">
        <f>formatted!D196</f>
        <v>CerP 30:5:2O</v>
      </c>
      <c r="C196" t="str">
        <f>formatted!E196</f>
        <v>CerP</v>
      </c>
      <c r="D196" t="str">
        <f>formatted!F196</f>
        <v>C30H52NO6P</v>
      </c>
      <c r="E196">
        <f>formatted!G196/formatted!G$2</f>
        <v>9.7069491525423731E-5</v>
      </c>
      <c r="F196">
        <f>formatted!H196/formatted!H$2</f>
        <v>8.9332000000000005E-5</v>
      </c>
      <c r="G196">
        <f>formatted!I196/formatted!I$2</f>
        <v>6.0727499999999998E-5</v>
      </c>
      <c r="H196">
        <f>formatted!J196/formatted!J$2</f>
        <v>4.8010714285714285E-5</v>
      </c>
      <c r="I196">
        <f>formatted!K196/formatted!K$2</f>
        <v>8.715583333333333E-5</v>
      </c>
      <c r="J196">
        <f>formatted!L196/formatted!L$2</f>
        <v>8.2547899159663861E-5</v>
      </c>
      <c r="K196">
        <f>formatted!M196/formatted!M$2</f>
        <v>1.0254259259259259E-4</v>
      </c>
      <c r="L196">
        <f>formatted!N196/formatted!N$2</f>
        <v>8.3969827586206902E-5</v>
      </c>
      <c r="M196">
        <f>formatted!O196/formatted!O$2</f>
        <v>1.0899514563106796E-4</v>
      </c>
      <c r="N196">
        <f>formatted!P196/formatted!P$2</f>
        <v>7.8548148148148149E-5</v>
      </c>
      <c r="O196">
        <f>formatted!Q196/formatted!Q$2</f>
        <v>7.2919469026548676E-5</v>
      </c>
      <c r="P196">
        <f>formatted!R196/formatted!R$2</f>
        <v>4.6082203389830508E-5</v>
      </c>
    </row>
    <row r="197" spans="1:16" x14ac:dyDescent="0.3">
      <c r="A197" t="str">
        <f>formatted!C197</f>
        <v>w/o MS2: CL 12:0_15:0_20:3_22:4</v>
      </c>
      <c r="B197" t="str">
        <f>formatted!D197</f>
        <v>CL 69:7</v>
      </c>
      <c r="C197" t="str">
        <f>formatted!E197</f>
        <v>CL</v>
      </c>
      <c r="D197" t="str">
        <f>formatted!F197</f>
        <v>C78H138O17P2</v>
      </c>
      <c r="E197">
        <f>formatted!G197/formatted!G$2</f>
        <v>8.4327966101694921E-5</v>
      </c>
      <c r="F197">
        <f>formatted!H197/formatted!H$2</f>
        <v>2.6775600000000002E-4</v>
      </c>
      <c r="G197">
        <f>formatted!I197/formatted!I$2</f>
        <v>2.7248749999999998E-4</v>
      </c>
      <c r="H197">
        <f>formatted!J197/formatted!J$2</f>
        <v>3.5521517857142857E-4</v>
      </c>
      <c r="I197">
        <f>formatted!K197/formatted!K$2</f>
        <v>2.0580500000000001E-4</v>
      </c>
      <c r="J197">
        <f>formatted!L197/formatted!L$2</f>
        <v>2.4846722689075628E-4</v>
      </c>
      <c r="K197">
        <f>formatted!M197/formatted!M$2</f>
        <v>0</v>
      </c>
      <c r="L197">
        <f>formatted!N197/formatted!N$2</f>
        <v>0</v>
      </c>
      <c r="M197">
        <f>formatted!O197/formatted!O$2</f>
        <v>0</v>
      </c>
      <c r="N197">
        <f>formatted!P197/formatted!P$2</f>
        <v>0</v>
      </c>
      <c r="O197">
        <f>formatted!Q197/formatted!Q$2</f>
        <v>0</v>
      </c>
      <c r="P197">
        <f>formatted!R197/formatted!R$2</f>
        <v>0</v>
      </c>
    </row>
    <row r="198" spans="1:16" x14ac:dyDescent="0.3">
      <c r="A198" t="str">
        <f>formatted!C198</f>
        <v>w/o MS2: CL 12:0_18:2_22:6_22:6</v>
      </c>
      <c r="B198" t="str">
        <f>formatted!D198</f>
        <v>CL 74:14</v>
      </c>
      <c r="C198" t="str">
        <f>formatted!E198</f>
        <v>CL</v>
      </c>
      <c r="D198" t="str">
        <f>formatted!F198</f>
        <v>C83H134O17P2</v>
      </c>
      <c r="E198">
        <f>formatted!G198/formatted!G$2</f>
        <v>7.0325254237288133E-4</v>
      </c>
      <c r="F198">
        <f>formatted!H198/formatted!H$2</f>
        <v>2.9983119999999998E-4</v>
      </c>
      <c r="G198">
        <f>formatted!I198/formatted!I$2</f>
        <v>1.5469E-4</v>
      </c>
      <c r="H198">
        <f>formatted!J198/formatted!J$2</f>
        <v>2.6495089285714284E-4</v>
      </c>
      <c r="I198">
        <f>formatted!K198/formatted!K$2</f>
        <v>3.3938916666666669E-4</v>
      </c>
      <c r="J198">
        <f>formatted!L198/formatted!L$2</f>
        <v>3.7047563025210083E-4</v>
      </c>
      <c r="K198">
        <f>formatted!M198/formatted!M$2</f>
        <v>0</v>
      </c>
      <c r="L198">
        <f>formatted!N198/formatted!N$2</f>
        <v>0</v>
      </c>
      <c r="M198">
        <f>formatted!O198/formatted!O$2</f>
        <v>0</v>
      </c>
      <c r="N198">
        <f>formatted!P198/formatted!P$2</f>
        <v>0</v>
      </c>
      <c r="O198">
        <f>formatted!Q198/formatted!Q$2</f>
        <v>0</v>
      </c>
      <c r="P198">
        <f>formatted!R198/formatted!R$2</f>
        <v>0</v>
      </c>
    </row>
    <row r="199" spans="1:16" x14ac:dyDescent="0.3">
      <c r="A199" t="str">
        <f>formatted!C199</f>
        <v>w/o MS2: CL 12:0_15:0_20:3_22:5</v>
      </c>
      <c r="B199" t="str">
        <f>formatted!D199</f>
        <v>CL 69:8</v>
      </c>
      <c r="C199" t="str">
        <f>formatted!E199</f>
        <v>CL</v>
      </c>
      <c r="D199" t="str">
        <f>formatted!F199</f>
        <v>C78H136O17P2</v>
      </c>
      <c r="E199">
        <f>formatted!G199/formatted!G$2</f>
        <v>1.5268898305084746E-4</v>
      </c>
      <c r="F199">
        <f>formatted!H199/formatted!H$2</f>
        <v>1.284488E-4</v>
      </c>
      <c r="G199">
        <f>formatted!I199/formatted!I$2</f>
        <v>6.8413749999999995E-5</v>
      </c>
      <c r="H199">
        <f>formatted!J199/formatted!J$2</f>
        <v>2.0547499999999999E-4</v>
      </c>
      <c r="I199">
        <f>formatted!K199/formatted!K$2</f>
        <v>1.2850249999999999E-4</v>
      </c>
      <c r="J199">
        <f>formatted!L199/formatted!L$2</f>
        <v>2.7470084033613445E-4</v>
      </c>
      <c r="K199">
        <f>formatted!M199/formatted!M$2</f>
        <v>0</v>
      </c>
      <c r="L199">
        <f>formatted!N199/formatted!N$2</f>
        <v>0</v>
      </c>
      <c r="M199">
        <f>formatted!O199/formatted!O$2</f>
        <v>0</v>
      </c>
      <c r="N199">
        <f>formatted!P199/formatted!P$2</f>
        <v>0</v>
      </c>
      <c r="O199">
        <f>formatted!Q199/formatted!Q$2</f>
        <v>0</v>
      </c>
      <c r="P199">
        <f>formatted!R199/formatted!R$2</f>
        <v>0</v>
      </c>
    </row>
    <row r="200" spans="1:16" x14ac:dyDescent="0.3">
      <c r="A200" t="str">
        <f>formatted!C200</f>
        <v>w/o MS2: CL 12:0_14:0_17:0_18:2</v>
      </c>
      <c r="B200" t="str">
        <f>formatted!D200</f>
        <v>CL 61:2</v>
      </c>
      <c r="C200" t="str">
        <f>formatted!E200</f>
        <v>CL</v>
      </c>
      <c r="D200" t="str">
        <f>formatted!F200</f>
        <v>C70H132O17P2</v>
      </c>
      <c r="E200">
        <f>formatted!G200/formatted!G$2</f>
        <v>4.963305084745763E-5</v>
      </c>
      <c r="F200">
        <f>formatted!H200/formatted!H$2</f>
        <v>1.3181839999999999E-4</v>
      </c>
      <c r="G200">
        <f>formatted!I200/formatted!I$2</f>
        <v>8.7123749999999997E-5</v>
      </c>
      <c r="H200">
        <f>formatted!J200/formatted!J$2</f>
        <v>1.6773124999999999E-4</v>
      </c>
      <c r="I200">
        <f>formatted!K200/formatted!K$2</f>
        <v>1.1808333333333333E-4</v>
      </c>
      <c r="J200">
        <f>formatted!L200/formatted!L$2</f>
        <v>1.3379915966386555E-4</v>
      </c>
      <c r="K200">
        <f>formatted!M200/formatted!M$2</f>
        <v>0</v>
      </c>
      <c r="L200">
        <f>formatted!N200/formatted!N$2</f>
        <v>0</v>
      </c>
      <c r="M200">
        <f>formatted!O200/formatted!O$2</f>
        <v>0</v>
      </c>
      <c r="N200">
        <f>formatted!P200/formatted!P$2</f>
        <v>0</v>
      </c>
      <c r="O200">
        <f>formatted!Q200/formatted!Q$2</f>
        <v>0</v>
      </c>
      <c r="P200">
        <f>formatted!R200/formatted!R$2</f>
        <v>0</v>
      </c>
    </row>
    <row r="201" spans="1:16" x14ac:dyDescent="0.3">
      <c r="A201" t="str">
        <f>formatted!C201</f>
        <v>w/o MS2: CL 15:0_14:1_20:5_20:5</v>
      </c>
      <c r="B201" t="str">
        <f>formatted!D201</f>
        <v>CL 69:11</v>
      </c>
      <c r="C201" t="str">
        <f>formatted!E201</f>
        <v>CL</v>
      </c>
      <c r="D201" t="str">
        <f>formatted!F201</f>
        <v>C78H130O17P2</v>
      </c>
      <c r="E201">
        <f>formatted!G201/formatted!G$2</f>
        <v>1.6684940677966101E-3</v>
      </c>
      <c r="F201">
        <f>formatted!H201/formatted!H$2</f>
        <v>2.0870127999999999E-3</v>
      </c>
      <c r="G201">
        <f>formatted!I201/formatted!I$2</f>
        <v>1.9864062499999999E-3</v>
      </c>
      <c r="H201">
        <f>formatted!J201/formatted!J$2</f>
        <v>8.8835714285714288E-5</v>
      </c>
      <c r="I201">
        <f>formatted!K201/formatted!K$2</f>
        <v>8.7860833333333331E-5</v>
      </c>
      <c r="J201">
        <f>formatted!L201/formatted!L$2</f>
        <v>1.4300336134453781E-4</v>
      </c>
      <c r="K201">
        <f>formatted!M201/formatted!M$2</f>
        <v>4.7657796296296301E-3</v>
      </c>
      <c r="L201">
        <f>formatted!N201/formatted!N$2</f>
        <v>4.0804844827586209E-3</v>
      </c>
      <c r="M201">
        <f>formatted!O201/formatted!O$2</f>
        <v>4.2326087378640777E-3</v>
      </c>
      <c r="N201">
        <f>formatted!P201/formatted!P$2</f>
        <v>0</v>
      </c>
      <c r="O201">
        <f>formatted!Q201/formatted!Q$2</f>
        <v>0</v>
      </c>
      <c r="P201">
        <f>formatted!R201/formatted!R$2</f>
        <v>0</v>
      </c>
    </row>
    <row r="202" spans="1:16" x14ac:dyDescent="0.3">
      <c r="A202" t="str">
        <f>formatted!C202</f>
        <v>w/o MS2: CL 12:0_15:0_22:3_22:4</v>
      </c>
      <c r="B202" t="str">
        <f>formatted!D202</f>
        <v>CL 71:7</v>
      </c>
      <c r="C202" t="str">
        <f>formatted!E202</f>
        <v>CL</v>
      </c>
      <c r="D202" t="str">
        <f>formatted!F202</f>
        <v>C80H142O17P2</v>
      </c>
      <c r="E202">
        <f>formatted!G202/formatted!G$2</f>
        <v>3.3116949152542376E-5</v>
      </c>
      <c r="F202">
        <f>formatted!H202/formatted!H$2</f>
        <v>1.5004000000000001E-5</v>
      </c>
      <c r="G202">
        <f>formatted!I202/formatted!I$2</f>
        <v>5.995125E-5</v>
      </c>
      <c r="H202">
        <f>formatted!J202/formatted!J$2</f>
        <v>1.553017857142857E-4</v>
      </c>
      <c r="I202">
        <f>formatted!K202/formatted!K$2</f>
        <v>3.4461666666666669E-5</v>
      </c>
      <c r="J202">
        <f>formatted!L202/formatted!L$2</f>
        <v>1.1162521008403361E-4</v>
      </c>
      <c r="K202">
        <f>formatted!M202/formatted!M$2</f>
        <v>0</v>
      </c>
      <c r="L202">
        <f>formatted!N202/formatted!N$2</f>
        <v>0</v>
      </c>
      <c r="M202">
        <f>formatted!O202/formatted!O$2</f>
        <v>0</v>
      </c>
      <c r="N202">
        <f>formatted!P202/formatted!P$2</f>
        <v>0</v>
      </c>
      <c r="O202">
        <f>formatted!Q202/formatted!Q$2</f>
        <v>0</v>
      </c>
      <c r="P202">
        <f>formatted!R202/formatted!R$2</f>
        <v>0</v>
      </c>
    </row>
    <row r="203" spans="1:16" x14ac:dyDescent="0.3">
      <c r="A203" t="str">
        <f>formatted!C203</f>
        <v>w/o MS2: CL 12:0_15:0_22:5_22:6</v>
      </c>
      <c r="B203" t="str">
        <f>formatted!D203</f>
        <v>CL 71:11</v>
      </c>
      <c r="C203" t="str">
        <f>formatted!E203</f>
        <v>CL</v>
      </c>
      <c r="D203" t="str">
        <f>formatted!F203</f>
        <v>C80H134O17P2</v>
      </c>
      <c r="E203">
        <f>formatted!G203/formatted!G$2</f>
        <v>3.0162118644067796E-4</v>
      </c>
      <c r="F203">
        <f>formatted!H203/formatted!H$2</f>
        <v>5.9440320000000004E-4</v>
      </c>
      <c r="G203">
        <f>formatted!I203/formatted!I$2</f>
        <v>4.0988374999999998E-4</v>
      </c>
      <c r="H203">
        <f>formatted!J203/formatted!J$2</f>
        <v>1.1166071428571429E-5</v>
      </c>
      <c r="I203">
        <f>formatted!K203/formatted!K$2</f>
        <v>0</v>
      </c>
      <c r="J203">
        <f>formatted!L203/formatted!L$2</f>
        <v>0</v>
      </c>
      <c r="K203">
        <f>formatted!M203/formatted!M$2</f>
        <v>5.6664629629629628E-4</v>
      </c>
      <c r="L203">
        <f>formatted!N203/formatted!N$2</f>
        <v>5.3555431034482757E-4</v>
      </c>
      <c r="M203">
        <f>formatted!O203/formatted!O$2</f>
        <v>4.3876407766990291E-4</v>
      </c>
      <c r="N203">
        <f>formatted!P203/formatted!P$2</f>
        <v>0</v>
      </c>
      <c r="O203">
        <f>formatted!Q203/formatted!Q$2</f>
        <v>0</v>
      </c>
      <c r="P203">
        <f>formatted!R203/formatted!R$2</f>
        <v>0</v>
      </c>
    </row>
    <row r="204" spans="1:16" x14ac:dyDescent="0.3">
      <c r="A204" t="str">
        <f>formatted!C204</f>
        <v>w/o MS2: CL 12:0_15:0_18:0_18:2</v>
      </c>
      <c r="B204" t="str">
        <f>formatted!D204</f>
        <v>CL 63:2</v>
      </c>
      <c r="C204" t="str">
        <f>formatted!E204</f>
        <v>CL</v>
      </c>
      <c r="D204" t="str">
        <f>formatted!F204</f>
        <v>C72H136O17P2</v>
      </c>
      <c r="E204">
        <f>formatted!G204/formatted!G$2</f>
        <v>5.6121932203389829E-3</v>
      </c>
      <c r="F204">
        <f>formatted!H204/formatted!H$2</f>
        <v>7.8021480000000001E-3</v>
      </c>
      <c r="G204">
        <f>formatted!I204/formatted!I$2</f>
        <v>5.2190331249999996E-3</v>
      </c>
      <c r="H204">
        <f>formatted!J204/formatted!J$2</f>
        <v>6.4826169642857147E-3</v>
      </c>
      <c r="I204">
        <f>formatted!K204/formatted!K$2</f>
        <v>7.2078033333333336E-3</v>
      </c>
      <c r="J204">
        <f>formatted!L204/formatted!L$2</f>
        <v>6.122387394957983E-3</v>
      </c>
      <c r="K204">
        <f>formatted!M204/formatted!M$2</f>
        <v>0</v>
      </c>
      <c r="L204">
        <f>formatted!N204/formatted!N$2</f>
        <v>0</v>
      </c>
      <c r="M204">
        <f>formatted!O204/formatted!O$2</f>
        <v>0</v>
      </c>
      <c r="N204">
        <f>formatted!P204/formatted!P$2</f>
        <v>0</v>
      </c>
      <c r="O204">
        <f>formatted!Q204/formatted!Q$2</f>
        <v>0</v>
      </c>
      <c r="P204">
        <f>formatted!R204/formatted!R$2</f>
        <v>0</v>
      </c>
    </row>
    <row r="205" spans="1:16" x14ac:dyDescent="0.3">
      <c r="A205" t="str">
        <f>formatted!C205</f>
        <v>w/o MS2: CL 12:0_18:3_22:6_22:6</v>
      </c>
      <c r="B205" t="str">
        <f>formatted!D205</f>
        <v>CL 74:15</v>
      </c>
      <c r="C205" t="str">
        <f>formatted!E205</f>
        <v>CL</v>
      </c>
      <c r="D205" t="str">
        <f>formatted!F205</f>
        <v>C83H132O17P2</v>
      </c>
      <c r="E205">
        <f>formatted!G205/formatted!G$2</f>
        <v>3.3212711864406777E-5</v>
      </c>
      <c r="F205">
        <f>formatted!H205/formatted!H$2</f>
        <v>4.8222400000000001E-5</v>
      </c>
      <c r="G205">
        <f>formatted!I205/formatted!I$2</f>
        <v>2.2396875000000001E-5</v>
      </c>
      <c r="H205">
        <f>formatted!J205/formatted!J$2</f>
        <v>6.9301785714285713E-5</v>
      </c>
      <c r="I205">
        <f>formatted!K205/formatted!K$2</f>
        <v>5.423416666666667E-5</v>
      </c>
      <c r="J205">
        <f>formatted!L205/formatted!L$2</f>
        <v>3.9131092436974791E-5</v>
      </c>
      <c r="K205">
        <f>formatted!M205/formatted!M$2</f>
        <v>0</v>
      </c>
      <c r="L205">
        <f>formatted!N205/formatted!N$2</f>
        <v>0</v>
      </c>
      <c r="M205">
        <f>formatted!O205/formatted!O$2</f>
        <v>0</v>
      </c>
      <c r="N205">
        <f>formatted!P205/formatted!P$2</f>
        <v>0</v>
      </c>
      <c r="O205">
        <f>formatted!Q205/formatted!Q$2</f>
        <v>0</v>
      </c>
      <c r="P205">
        <f>formatted!R205/formatted!R$2</f>
        <v>0</v>
      </c>
    </row>
    <row r="206" spans="1:16" x14ac:dyDescent="0.3">
      <c r="A206" t="str">
        <f>formatted!C206</f>
        <v>w/o MS2: CL 12:0_14:0_17:0_22:3</v>
      </c>
      <c r="B206" t="str">
        <f>formatted!D206</f>
        <v>CL 65:3</v>
      </c>
      <c r="C206" t="str">
        <f>formatted!E206</f>
        <v>CL</v>
      </c>
      <c r="D206" t="str">
        <f>formatted!F206</f>
        <v>C74H138O17P2</v>
      </c>
      <c r="E206">
        <f>formatted!G206/formatted!G$2</f>
        <v>5.5933898305084745E-5</v>
      </c>
      <c r="F206">
        <f>formatted!H206/formatted!H$2</f>
        <v>1.0651599999999999E-4</v>
      </c>
      <c r="G206">
        <f>formatted!I206/formatted!I$2</f>
        <v>6.8017500000000004E-5</v>
      </c>
      <c r="H206">
        <f>formatted!J206/formatted!J$2</f>
        <v>9.4483928571428567E-5</v>
      </c>
      <c r="I206">
        <f>formatted!K206/formatted!K$2</f>
        <v>6.5880833333333328E-5</v>
      </c>
      <c r="J206">
        <f>formatted!L206/formatted!L$2</f>
        <v>6.4705882352941171E-5</v>
      </c>
      <c r="K206">
        <f>formatted!M206/formatted!M$2</f>
        <v>0</v>
      </c>
      <c r="L206">
        <f>formatted!N206/formatted!N$2</f>
        <v>0</v>
      </c>
      <c r="M206">
        <f>formatted!O206/formatted!O$2</f>
        <v>0</v>
      </c>
      <c r="N206">
        <f>formatted!P206/formatted!P$2</f>
        <v>0</v>
      </c>
      <c r="O206">
        <f>formatted!Q206/formatted!Q$2</f>
        <v>0</v>
      </c>
      <c r="P206">
        <f>formatted!R206/formatted!R$2</f>
        <v>0</v>
      </c>
    </row>
    <row r="207" spans="1:16" x14ac:dyDescent="0.3">
      <c r="A207" t="str">
        <f>formatted!C207</f>
        <v>w/o MS2: CL 12:0_15:0_18:1_18:1</v>
      </c>
      <c r="B207" t="str">
        <f>formatted!D207</f>
        <v>CL 63:2</v>
      </c>
      <c r="C207" t="str">
        <f>formatted!E207</f>
        <v>CL</v>
      </c>
      <c r="D207" t="str">
        <f>formatted!F207</f>
        <v>C72H136O17P2</v>
      </c>
      <c r="E207">
        <f>formatted!G207/formatted!G$2</f>
        <v>7.2012372881355936E-3</v>
      </c>
      <c r="F207">
        <f>formatted!H207/formatted!H$2</f>
        <v>9.7323463999999995E-3</v>
      </c>
      <c r="G207">
        <f>formatted!I207/formatted!I$2</f>
        <v>7.6436718749999999E-3</v>
      </c>
      <c r="H207">
        <f>formatted!J207/formatted!J$2</f>
        <v>8.9013928571428577E-3</v>
      </c>
      <c r="I207">
        <f>formatted!K207/formatted!K$2</f>
        <v>8.325536666666666E-3</v>
      </c>
      <c r="J207">
        <f>formatted!L207/formatted!L$2</f>
        <v>9.7282420168067225E-3</v>
      </c>
      <c r="K207">
        <f>formatted!M207/formatted!M$2</f>
        <v>0</v>
      </c>
      <c r="L207">
        <f>formatted!N207/formatted!N$2</f>
        <v>0</v>
      </c>
      <c r="M207">
        <f>formatted!O207/formatted!O$2</f>
        <v>0</v>
      </c>
      <c r="N207">
        <f>formatted!P207/formatted!P$2</f>
        <v>0</v>
      </c>
      <c r="O207">
        <f>formatted!Q207/formatted!Q$2</f>
        <v>0</v>
      </c>
      <c r="P207">
        <f>formatted!R207/formatted!R$2</f>
        <v>0</v>
      </c>
    </row>
    <row r="208" spans="1:16" x14ac:dyDescent="0.3">
      <c r="A208" t="str">
        <f>formatted!C208</f>
        <v>w/o MS2: CL 12:0_14:0_22:3_22:4</v>
      </c>
      <c r="B208" t="str">
        <f>formatted!D208</f>
        <v>CL 70:7</v>
      </c>
      <c r="C208" t="str">
        <f>formatted!E208</f>
        <v>CL</v>
      </c>
      <c r="D208" t="str">
        <f>formatted!F208</f>
        <v>C79H140O17P2</v>
      </c>
      <c r="E208">
        <f>formatted!G208/formatted!G$2</f>
        <v>2.7229661016949154E-5</v>
      </c>
      <c r="F208">
        <f>formatted!H208/formatted!H$2</f>
        <v>5.9141600000000003E-5</v>
      </c>
      <c r="G208">
        <f>formatted!I208/formatted!I$2</f>
        <v>6.7996875000000004E-5</v>
      </c>
      <c r="H208">
        <f>formatted!J208/formatted!J$2</f>
        <v>2.7412857142857145E-4</v>
      </c>
      <c r="I208">
        <f>formatted!K208/formatted!K$2</f>
        <v>9.8368333333333338E-5</v>
      </c>
      <c r="J208">
        <f>formatted!L208/formatted!L$2</f>
        <v>2.7457731092436977E-4</v>
      </c>
      <c r="K208">
        <f>formatted!M208/formatted!M$2</f>
        <v>0</v>
      </c>
      <c r="L208">
        <f>formatted!N208/formatted!N$2</f>
        <v>0</v>
      </c>
      <c r="M208">
        <f>formatted!O208/formatted!O$2</f>
        <v>0</v>
      </c>
      <c r="N208">
        <f>formatted!P208/formatted!P$2</f>
        <v>0</v>
      </c>
      <c r="O208">
        <f>formatted!Q208/formatted!Q$2</f>
        <v>0</v>
      </c>
      <c r="P208">
        <f>formatted!R208/formatted!R$2</f>
        <v>0</v>
      </c>
    </row>
    <row r="209" spans="1:16" x14ac:dyDescent="0.3">
      <c r="A209" t="str">
        <f>formatted!C209</f>
        <v>w/o MS2: CL 15:0_15:1_20:5_20:5</v>
      </c>
      <c r="B209" t="str">
        <f>formatted!D209</f>
        <v>CL 70:11</v>
      </c>
      <c r="C209" t="str">
        <f>formatted!E209</f>
        <v>CL</v>
      </c>
      <c r="D209" t="str">
        <f>formatted!F209</f>
        <v>C79H132O17P2</v>
      </c>
      <c r="E209">
        <f>formatted!G209/formatted!G$2</f>
        <v>9.5363898305084746E-4</v>
      </c>
      <c r="F209">
        <f>formatted!H209/formatted!H$2</f>
        <v>1.4326511999999999E-3</v>
      </c>
      <c r="G209">
        <f>formatted!I209/formatted!I$2</f>
        <v>1.4269093750000001E-3</v>
      </c>
      <c r="H209">
        <f>formatted!J209/formatted!J$2</f>
        <v>1.1840803571428572E-4</v>
      </c>
      <c r="I209">
        <f>formatted!K209/formatted!K$2</f>
        <v>4.5974166666666664E-5</v>
      </c>
      <c r="J209">
        <f>formatted!L209/formatted!L$2</f>
        <v>1.0087731092436975E-4</v>
      </c>
      <c r="K209">
        <f>formatted!M209/formatted!M$2</f>
        <v>1.7193148148148148E-3</v>
      </c>
      <c r="L209">
        <f>formatted!N209/formatted!N$2</f>
        <v>3.7938939655172412E-3</v>
      </c>
      <c r="M209">
        <f>formatted!O209/formatted!O$2</f>
        <v>1.7458407766990291E-3</v>
      </c>
      <c r="N209">
        <f>formatted!P209/formatted!P$2</f>
        <v>0</v>
      </c>
      <c r="O209">
        <f>formatted!Q209/formatted!Q$2</f>
        <v>0</v>
      </c>
      <c r="P209">
        <f>formatted!R209/formatted!R$2</f>
        <v>0</v>
      </c>
    </row>
    <row r="210" spans="1:16" x14ac:dyDescent="0.3">
      <c r="A210" t="str">
        <f>formatted!C210</f>
        <v>w/o MS2: CL 12:0_12:0_26:0_16:2</v>
      </c>
      <c r="B210" t="str">
        <f>formatted!D210</f>
        <v>CL 66:2</v>
      </c>
      <c r="C210" t="str">
        <f>formatted!E210</f>
        <v>CL</v>
      </c>
      <c r="D210" t="str">
        <f>formatted!F210</f>
        <v>C75H142O17P2</v>
      </c>
      <c r="E210">
        <f>formatted!G210/formatted!G$2</f>
        <v>4.4547932203389835E-3</v>
      </c>
      <c r="F210">
        <f>formatted!H210/formatted!H$2</f>
        <v>5.8350855999999996E-3</v>
      </c>
      <c r="G210">
        <f>formatted!I210/formatted!I$2</f>
        <v>4.2981468749999996E-3</v>
      </c>
      <c r="H210">
        <f>formatted!J210/formatted!J$2</f>
        <v>4.7340660714285717E-3</v>
      </c>
      <c r="I210">
        <f>formatted!K210/formatted!K$2</f>
        <v>4.861245833333333E-3</v>
      </c>
      <c r="J210">
        <f>formatted!L210/formatted!L$2</f>
        <v>4.7635899159663864E-3</v>
      </c>
      <c r="K210">
        <f>formatted!M210/formatted!M$2</f>
        <v>0</v>
      </c>
      <c r="L210">
        <f>formatted!N210/formatted!N$2</f>
        <v>0</v>
      </c>
      <c r="M210">
        <f>formatted!O210/formatted!O$2</f>
        <v>0</v>
      </c>
      <c r="N210">
        <f>formatted!P210/formatted!P$2</f>
        <v>0</v>
      </c>
      <c r="O210">
        <f>formatted!Q210/formatted!Q$2</f>
        <v>0</v>
      </c>
      <c r="P210">
        <f>formatted!R210/formatted!R$2</f>
        <v>0</v>
      </c>
    </row>
    <row r="211" spans="1:16" x14ac:dyDescent="0.3">
      <c r="A211" t="str">
        <f>formatted!C211</f>
        <v>w/o MS2: CL 12:0_12:0_28:0_18:3</v>
      </c>
      <c r="B211" t="str">
        <f>formatted!D211</f>
        <v>CL 70:3</v>
      </c>
      <c r="C211" t="str">
        <f>formatted!E211</f>
        <v>CL</v>
      </c>
      <c r="D211" t="str">
        <f>formatted!F211</f>
        <v>C79H148O17P2</v>
      </c>
      <c r="E211">
        <f>formatted!G211/formatted!G$2</f>
        <v>4.6811864406779658E-5</v>
      </c>
      <c r="F211">
        <f>formatted!H211/formatted!H$2</f>
        <v>1.050456E-4</v>
      </c>
      <c r="G211">
        <f>formatted!I211/formatted!I$2</f>
        <v>6.8733124999999996E-5</v>
      </c>
      <c r="H211">
        <f>formatted!J211/formatted!J$2</f>
        <v>5.4775000000000003E-5</v>
      </c>
      <c r="I211">
        <f>formatted!K211/formatted!K$2</f>
        <v>1.409925E-4</v>
      </c>
      <c r="J211">
        <f>formatted!L211/formatted!L$2</f>
        <v>8.8133613445378145E-5</v>
      </c>
      <c r="K211">
        <f>formatted!M211/formatted!M$2</f>
        <v>0</v>
      </c>
      <c r="L211">
        <f>formatted!N211/formatted!N$2</f>
        <v>0</v>
      </c>
      <c r="M211">
        <f>formatted!O211/formatted!O$2</f>
        <v>0</v>
      </c>
      <c r="N211">
        <f>formatted!P211/formatted!P$2</f>
        <v>0</v>
      </c>
      <c r="O211">
        <f>formatted!Q211/formatted!Q$2</f>
        <v>0</v>
      </c>
      <c r="P211">
        <f>formatted!R211/formatted!R$2</f>
        <v>0</v>
      </c>
    </row>
    <row r="212" spans="1:16" x14ac:dyDescent="0.3">
      <c r="A212" t="str">
        <f>formatted!C212</f>
        <v>w/o MS2: CL 12:0_15:0_22:3_22:5</v>
      </c>
      <c r="B212" t="str">
        <f>formatted!D212</f>
        <v>CL 71:8</v>
      </c>
      <c r="C212" t="str">
        <f>formatted!E212</f>
        <v>CL</v>
      </c>
      <c r="D212" t="str">
        <f>formatted!F212</f>
        <v>C80H140O17P2</v>
      </c>
      <c r="E212">
        <f>formatted!G212/formatted!G$2</f>
        <v>9.7382203389830514E-5</v>
      </c>
      <c r="F212">
        <f>formatted!H212/formatted!H$2</f>
        <v>1.5876240000000001E-4</v>
      </c>
      <c r="G212">
        <f>formatted!I212/formatted!I$2</f>
        <v>6.6050000000000006E-5</v>
      </c>
      <c r="H212">
        <f>formatted!J212/formatted!J$2</f>
        <v>1.7850624999999999E-4</v>
      </c>
      <c r="I212">
        <f>formatted!K212/formatted!K$2</f>
        <v>7.7217499999999997E-5</v>
      </c>
      <c r="J212">
        <f>formatted!L212/formatted!L$2</f>
        <v>1.0949159663865546E-4</v>
      </c>
      <c r="K212">
        <f>formatted!M212/formatted!M$2</f>
        <v>0</v>
      </c>
      <c r="L212">
        <f>formatted!N212/formatted!N$2</f>
        <v>0</v>
      </c>
      <c r="M212">
        <f>formatted!O212/formatted!O$2</f>
        <v>0</v>
      </c>
      <c r="N212">
        <f>formatted!P212/formatted!P$2</f>
        <v>0</v>
      </c>
      <c r="O212">
        <f>formatted!Q212/formatted!Q$2</f>
        <v>0</v>
      </c>
      <c r="P212">
        <f>formatted!R212/formatted!R$2</f>
        <v>0</v>
      </c>
    </row>
    <row r="213" spans="1:16" x14ac:dyDescent="0.3">
      <c r="A213" t="str">
        <f>formatted!C213</f>
        <v>w/o MS2: CL 12:0_12:0_22:5_22:6</v>
      </c>
      <c r="B213" t="str">
        <f>formatted!D213</f>
        <v>CL 68:11</v>
      </c>
      <c r="C213" t="str">
        <f>formatted!E213</f>
        <v>CL</v>
      </c>
      <c r="D213" t="str">
        <f>formatted!F213</f>
        <v>C77H128O17P2</v>
      </c>
      <c r="E213">
        <f>formatted!G213/formatted!G$2</f>
        <v>2.2137033898305083E-4</v>
      </c>
      <c r="F213">
        <f>formatted!H213/formatted!H$2</f>
        <v>1.8343680000000001E-4</v>
      </c>
      <c r="G213">
        <f>formatted!I213/formatted!I$2</f>
        <v>1.73088125E-4</v>
      </c>
      <c r="H213">
        <f>formatted!J213/formatted!J$2</f>
        <v>0</v>
      </c>
      <c r="I213">
        <f>formatted!K213/formatted!K$2</f>
        <v>0</v>
      </c>
      <c r="J213">
        <f>formatted!L213/formatted!L$2</f>
        <v>0</v>
      </c>
      <c r="K213">
        <f>formatted!M213/formatted!M$2</f>
        <v>1.2108898148148147E-3</v>
      </c>
      <c r="L213">
        <f>formatted!N213/formatted!N$2</f>
        <v>1.0791862068965517E-3</v>
      </c>
      <c r="M213">
        <f>formatted!O213/formatted!O$2</f>
        <v>2.1256262135922331E-3</v>
      </c>
      <c r="N213">
        <f>formatted!P213/formatted!P$2</f>
        <v>0</v>
      </c>
      <c r="O213">
        <f>formatted!Q213/formatted!Q$2</f>
        <v>0</v>
      </c>
      <c r="P213">
        <f>formatted!R213/formatted!R$2</f>
        <v>0</v>
      </c>
    </row>
    <row r="214" spans="1:16" x14ac:dyDescent="0.3">
      <c r="A214" t="str">
        <f>formatted!C214</f>
        <v>w/o MS2: CL 12:0_20:3_22:5_22:6</v>
      </c>
      <c r="B214" t="str">
        <f>formatted!D214</f>
        <v>CL 76:14</v>
      </c>
      <c r="C214" t="str">
        <f>formatted!E214</f>
        <v>CL</v>
      </c>
      <c r="D214" t="str">
        <f>formatted!F214</f>
        <v>C85H138O17P2</v>
      </c>
      <c r="E214">
        <f>formatted!G214/formatted!G$2</f>
        <v>3.5844406779661015E-4</v>
      </c>
      <c r="F214">
        <f>formatted!H214/formatted!H$2</f>
        <v>5.0814800000000004E-4</v>
      </c>
      <c r="G214">
        <f>formatted!I214/formatted!I$2</f>
        <v>8.0813125000000002E-5</v>
      </c>
      <c r="H214">
        <f>formatted!J214/formatted!J$2</f>
        <v>3.5500089285714283E-4</v>
      </c>
      <c r="I214">
        <f>formatted!K214/formatted!K$2</f>
        <v>7.9360833333333338E-4</v>
      </c>
      <c r="J214">
        <f>formatted!L214/formatted!L$2</f>
        <v>8.0509915966386555E-4</v>
      </c>
      <c r="K214">
        <f>formatted!M214/formatted!M$2</f>
        <v>0</v>
      </c>
      <c r="L214">
        <f>formatted!N214/formatted!N$2</f>
        <v>0</v>
      </c>
      <c r="M214">
        <f>formatted!O214/formatted!O$2</f>
        <v>0</v>
      </c>
      <c r="N214">
        <f>formatted!P214/formatted!P$2</f>
        <v>0</v>
      </c>
      <c r="O214">
        <f>formatted!Q214/formatted!Q$2</f>
        <v>0</v>
      </c>
      <c r="P214">
        <f>formatted!R214/formatted!R$2</f>
        <v>0</v>
      </c>
    </row>
    <row r="215" spans="1:16" x14ac:dyDescent="0.3">
      <c r="A215" t="str">
        <f>formatted!C215</f>
        <v>w/o MS2: CL 14:0_17:2_22:6_22:6</v>
      </c>
      <c r="B215" t="str">
        <f>formatted!D215</f>
        <v>CL 75:14</v>
      </c>
      <c r="C215" t="str">
        <f>formatted!E215</f>
        <v>CL</v>
      </c>
      <c r="D215" t="str">
        <f>formatted!F215</f>
        <v>C84H136O17P2</v>
      </c>
      <c r="E215">
        <f>formatted!G215/formatted!G$2</f>
        <v>2.7169915254237286E-4</v>
      </c>
      <c r="F215">
        <f>formatted!H215/formatted!H$2</f>
        <v>2.4676720000000002E-4</v>
      </c>
      <c r="G215">
        <f>formatted!I215/formatted!I$2</f>
        <v>1.9487249999999999E-4</v>
      </c>
      <c r="H215">
        <f>formatted!J215/formatted!J$2</f>
        <v>3.9676964285714284E-4</v>
      </c>
      <c r="I215">
        <f>formatted!K215/formatted!K$2</f>
        <v>2.8702083333333336E-4</v>
      </c>
      <c r="J215">
        <f>formatted!L215/formatted!L$2</f>
        <v>3.4437058823529412E-4</v>
      </c>
      <c r="K215">
        <f>formatted!M215/formatted!M$2</f>
        <v>0</v>
      </c>
      <c r="L215">
        <f>formatted!N215/formatted!N$2</f>
        <v>0</v>
      </c>
      <c r="M215">
        <f>formatted!O215/formatted!O$2</f>
        <v>0</v>
      </c>
      <c r="N215">
        <f>formatted!P215/formatted!P$2</f>
        <v>0</v>
      </c>
      <c r="O215">
        <f>formatted!Q215/formatted!Q$2</f>
        <v>0</v>
      </c>
      <c r="P215">
        <f>formatted!R215/formatted!R$2</f>
        <v>0</v>
      </c>
    </row>
    <row r="216" spans="1:16" x14ac:dyDescent="0.3">
      <c r="A216" t="str">
        <f>formatted!C216</f>
        <v>w/o MS2: CL 12:0_12:0_18:0_22:3</v>
      </c>
      <c r="B216" t="str">
        <f>formatted!D216</f>
        <v>CL 64:3</v>
      </c>
      <c r="C216" t="str">
        <f>formatted!E216</f>
        <v>CL</v>
      </c>
      <c r="D216" t="str">
        <f>formatted!F216</f>
        <v>C73H136O17P2</v>
      </c>
      <c r="E216">
        <f>formatted!G216/formatted!G$2</f>
        <v>1.6855E-4</v>
      </c>
      <c r="F216">
        <f>formatted!H216/formatted!H$2</f>
        <v>3.3896719999999998E-4</v>
      </c>
      <c r="G216">
        <f>formatted!I216/formatted!I$2</f>
        <v>2.6476875000000001E-4</v>
      </c>
      <c r="H216">
        <f>formatted!J216/formatted!J$2</f>
        <v>2.6319196428571429E-4</v>
      </c>
      <c r="I216">
        <f>formatted!K216/formatted!K$2</f>
        <v>4.4684166666666668E-5</v>
      </c>
      <c r="J216">
        <f>formatted!L216/formatted!L$2</f>
        <v>1.8818571428571429E-4</v>
      </c>
      <c r="K216">
        <f>formatted!M216/formatted!M$2</f>
        <v>0</v>
      </c>
      <c r="L216">
        <f>formatted!N216/formatted!N$2</f>
        <v>0</v>
      </c>
      <c r="M216">
        <f>formatted!O216/formatted!O$2</f>
        <v>0</v>
      </c>
      <c r="N216">
        <f>formatted!P216/formatted!P$2</f>
        <v>1.2275925925925925E-5</v>
      </c>
      <c r="O216">
        <f>formatted!Q216/formatted!Q$2</f>
        <v>0</v>
      </c>
      <c r="P216">
        <f>formatted!R216/formatted!R$2</f>
        <v>0</v>
      </c>
    </row>
    <row r="217" spans="1:16" x14ac:dyDescent="0.3">
      <c r="A217" t="str">
        <f>formatted!C217</f>
        <v>w/o MS2: CL 12:0_15:1_20:5_20:5</v>
      </c>
      <c r="B217" t="str">
        <f>formatted!D217</f>
        <v>CL 67:11</v>
      </c>
      <c r="C217" t="str">
        <f>formatted!E217</f>
        <v>CL</v>
      </c>
      <c r="D217" t="str">
        <f>formatted!F217</f>
        <v>C76H126O17P2</v>
      </c>
      <c r="E217">
        <f>formatted!G217/formatted!G$2</f>
        <v>2.6064830508474576E-4</v>
      </c>
      <c r="F217">
        <f>formatted!H217/formatted!H$2</f>
        <v>3.6125920000000002E-4</v>
      </c>
      <c r="G217">
        <f>formatted!I217/formatted!I$2</f>
        <v>2.26378125E-4</v>
      </c>
      <c r="H217">
        <f>formatted!J217/formatted!J$2</f>
        <v>0</v>
      </c>
      <c r="I217">
        <f>formatted!K217/formatted!K$2</f>
        <v>0</v>
      </c>
      <c r="J217">
        <f>formatted!L217/formatted!L$2</f>
        <v>0</v>
      </c>
      <c r="K217">
        <f>formatted!M217/formatted!M$2</f>
        <v>5.166805555555556E-4</v>
      </c>
      <c r="L217">
        <f>formatted!N217/formatted!N$2</f>
        <v>4.4646120689655175E-4</v>
      </c>
      <c r="M217">
        <f>formatted!O217/formatted!O$2</f>
        <v>3.968883495145631E-4</v>
      </c>
      <c r="N217">
        <f>formatted!P217/formatted!P$2</f>
        <v>0</v>
      </c>
      <c r="O217">
        <f>formatted!Q217/formatted!Q$2</f>
        <v>0</v>
      </c>
      <c r="P217">
        <f>formatted!R217/formatted!R$2</f>
        <v>0</v>
      </c>
    </row>
    <row r="218" spans="1:16" x14ac:dyDescent="0.3">
      <c r="A218" t="str">
        <f>formatted!C218</f>
        <v>w/o MS2: CL 12:0_14:0_22:3_22:5</v>
      </c>
      <c r="B218" t="str">
        <f>formatted!D218</f>
        <v>CL 70:8</v>
      </c>
      <c r="C218" t="str">
        <f>formatted!E218</f>
        <v>CL</v>
      </c>
      <c r="D218" t="str">
        <f>formatted!F218</f>
        <v>C79H138O17P2</v>
      </c>
      <c r="E218">
        <f>formatted!G218/formatted!G$2</f>
        <v>3.4384745762711867E-5</v>
      </c>
      <c r="F218">
        <f>formatted!H218/formatted!H$2</f>
        <v>1.7572639999999999E-4</v>
      </c>
      <c r="G218">
        <f>formatted!I218/formatted!I$2</f>
        <v>1.608425E-4</v>
      </c>
      <c r="H218">
        <f>formatted!J218/formatted!J$2</f>
        <v>5.9139285714285717E-5</v>
      </c>
      <c r="I218">
        <f>formatted!K218/formatted!K$2</f>
        <v>5.906E-5</v>
      </c>
      <c r="J218">
        <f>formatted!L218/formatted!L$2</f>
        <v>9.5434453781512605E-5</v>
      </c>
      <c r="K218">
        <f>formatted!M218/formatted!M$2</f>
        <v>0</v>
      </c>
      <c r="L218">
        <f>formatted!N218/formatted!N$2</f>
        <v>0</v>
      </c>
      <c r="M218">
        <f>formatted!O218/formatted!O$2</f>
        <v>0</v>
      </c>
      <c r="N218">
        <f>formatted!P218/formatted!P$2</f>
        <v>0</v>
      </c>
      <c r="O218">
        <f>formatted!Q218/formatted!Q$2</f>
        <v>0</v>
      </c>
      <c r="P218">
        <f>formatted!R218/formatted!R$2</f>
        <v>0</v>
      </c>
    </row>
    <row r="219" spans="1:16" x14ac:dyDescent="0.3">
      <c r="A219" t="str">
        <f>formatted!C219</f>
        <v>w/o MS2: CL 12:0_12:0_15:0_22:3</v>
      </c>
      <c r="B219" t="str">
        <f>formatted!D219</f>
        <v>CL 61:3</v>
      </c>
      <c r="C219" t="str">
        <f>formatted!E219</f>
        <v>CL</v>
      </c>
      <c r="D219" t="str">
        <f>formatted!F219</f>
        <v>C70H130O17P2</v>
      </c>
      <c r="E219">
        <f>formatted!G219/formatted!G$2</f>
        <v>2.5861779661016948E-4</v>
      </c>
      <c r="F219">
        <f>formatted!H219/formatted!H$2</f>
        <v>3.403088E-4</v>
      </c>
      <c r="G219">
        <f>formatted!I219/formatted!I$2</f>
        <v>1.8323062499999999E-4</v>
      </c>
      <c r="H219">
        <f>formatted!J219/formatted!J$2</f>
        <v>0</v>
      </c>
      <c r="I219">
        <f>formatted!K219/formatted!K$2</f>
        <v>1.7910833333333335E-5</v>
      </c>
      <c r="J219">
        <f>formatted!L219/formatted!L$2</f>
        <v>0</v>
      </c>
      <c r="K219">
        <f>formatted!M219/formatted!M$2</f>
        <v>8.337175925925926E-4</v>
      </c>
      <c r="L219">
        <f>formatted!N219/formatted!N$2</f>
        <v>7.1310344827586205E-4</v>
      </c>
      <c r="M219">
        <f>formatted!O219/formatted!O$2</f>
        <v>7.9953592233009704E-4</v>
      </c>
      <c r="N219">
        <f>formatted!P219/formatted!P$2</f>
        <v>0</v>
      </c>
      <c r="O219">
        <f>formatted!Q219/formatted!Q$2</f>
        <v>0</v>
      </c>
      <c r="P219">
        <f>formatted!R219/formatted!R$2</f>
        <v>0</v>
      </c>
    </row>
    <row r="220" spans="1:16" x14ac:dyDescent="0.3">
      <c r="A220" t="str">
        <f>formatted!C220</f>
        <v>w/o MS2: CL 12:0_12:0_14:0_22:3</v>
      </c>
      <c r="B220" t="str">
        <f>formatted!D220</f>
        <v>CL 60:3</v>
      </c>
      <c r="C220" t="str">
        <f>formatted!E220</f>
        <v>CL</v>
      </c>
      <c r="D220" t="str">
        <f>formatted!F220</f>
        <v>C69H128O17P2</v>
      </c>
      <c r="E220">
        <f>formatted!G220/formatted!G$2</f>
        <v>1.2178813559322033E-5</v>
      </c>
      <c r="F220">
        <f>formatted!H220/formatted!H$2</f>
        <v>8.7306399999999995E-5</v>
      </c>
      <c r="G220">
        <f>formatted!I220/formatted!I$2</f>
        <v>3.1091874999999998E-5</v>
      </c>
      <c r="H220">
        <f>formatted!J220/formatted!J$2</f>
        <v>0</v>
      </c>
      <c r="I220">
        <f>formatted!K220/formatted!K$2</f>
        <v>0</v>
      </c>
      <c r="J220">
        <f>formatted!L220/formatted!L$2</f>
        <v>0</v>
      </c>
      <c r="K220">
        <f>formatted!M220/formatted!M$2</f>
        <v>1.6178796296296296E-4</v>
      </c>
      <c r="L220">
        <f>formatted!N220/formatted!N$2</f>
        <v>1.3540172413793104E-4</v>
      </c>
      <c r="M220">
        <f>formatted!O220/formatted!O$2</f>
        <v>6.9822330097087383E-5</v>
      </c>
      <c r="N220">
        <f>formatted!P220/formatted!P$2</f>
        <v>0</v>
      </c>
      <c r="O220">
        <f>formatted!Q220/formatted!Q$2</f>
        <v>0</v>
      </c>
      <c r="P220">
        <f>formatted!R220/formatted!R$2</f>
        <v>0</v>
      </c>
    </row>
    <row r="221" spans="1:16" x14ac:dyDescent="0.3">
      <c r="A221" t="str">
        <f>formatted!C221</f>
        <v>w/o MS2: CL 12:0_15:0_28:0_20:3</v>
      </c>
      <c r="B221" t="str">
        <f>formatted!D221</f>
        <v>CL 75:3</v>
      </c>
      <c r="C221" t="str">
        <f>formatted!E221</f>
        <v>CL</v>
      </c>
      <c r="D221" t="str">
        <f>formatted!F221</f>
        <v>C84H158O17P2</v>
      </c>
      <c r="E221">
        <f>formatted!G221/formatted!G$2</f>
        <v>5.7317796610169492E-5</v>
      </c>
      <c r="F221">
        <f>formatted!H221/formatted!H$2</f>
        <v>5.62536E-5</v>
      </c>
      <c r="G221">
        <f>formatted!I221/formatted!I$2</f>
        <v>4.1762499999999999E-5</v>
      </c>
      <c r="H221">
        <f>formatted!J221/formatted!J$2</f>
        <v>6.6865178571428577E-5</v>
      </c>
      <c r="I221">
        <f>formatted!K221/formatted!K$2</f>
        <v>3.4527499999999998E-5</v>
      </c>
      <c r="J221">
        <f>formatted!L221/formatted!L$2</f>
        <v>2.3278151260504203E-5</v>
      </c>
      <c r="K221">
        <f>formatted!M221/formatted!M$2</f>
        <v>0</v>
      </c>
      <c r="L221">
        <f>formatted!N221/formatted!N$2</f>
        <v>0</v>
      </c>
      <c r="M221">
        <f>formatted!O221/formatted!O$2</f>
        <v>0</v>
      </c>
      <c r="N221">
        <f>formatted!P221/formatted!P$2</f>
        <v>0</v>
      </c>
      <c r="O221">
        <f>formatted!Q221/formatted!Q$2</f>
        <v>0</v>
      </c>
      <c r="P221">
        <f>formatted!R221/formatted!R$2</f>
        <v>0</v>
      </c>
    </row>
    <row r="222" spans="1:16" x14ac:dyDescent="0.3">
      <c r="A222" t="str">
        <f>formatted!C222</f>
        <v>w/o MS2: CL 12:0_12:0_15:0_22:3</v>
      </c>
      <c r="B222" t="str">
        <f>formatted!D222</f>
        <v>CL 61:3</v>
      </c>
      <c r="C222" t="str">
        <f>formatted!E222</f>
        <v>CL</v>
      </c>
      <c r="D222" t="str">
        <f>formatted!F222</f>
        <v>C70H130O17P2</v>
      </c>
      <c r="E222">
        <f>formatted!G222/formatted!G$2</f>
        <v>4.4980847457627119E-4</v>
      </c>
      <c r="F222">
        <f>formatted!H222/formatted!H$2</f>
        <v>6.0367999999999999E-4</v>
      </c>
      <c r="G222">
        <f>formatted!I222/formatted!I$2</f>
        <v>7.5693750000000001E-4</v>
      </c>
      <c r="H222">
        <f>formatted!J222/formatted!J$2</f>
        <v>1.8124107142857142E-5</v>
      </c>
      <c r="I222">
        <f>formatted!K222/formatted!K$2</f>
        <v>0</v>
      </c>
      <c r="J222">
        <f>formatted!L222/formatted!L$2</f>
        <v>0</v>
      </c>
      <c r="K222">
        <f>formatted!M222/formatted!M$2</f>
        <v>8.842314814814815E-4</v>
      </c>
      <c r="L222">
        <f>formatted!N222/formatted!N$2</f>
        <v>8.5529396551724138E-4</v>
      </c>
      <c r="M222">
        <f>formatted!O222/formatted!O$2</f>
        <v>9.0022330097087378E-4</v>
      </c>
      <c r="N222">
        <f>formatted!P222/formatted!P$2</f>
        <v>0</v>
      </c>
      <c r="O222">
        <f>formatted!Q222/formatted!Q$2</f>
        <v>0</v>
      </c>
      <c r="P222">
        <f>formatted!R222/formatted!R$2</f>
        <v>0</v>
      </c>
    </row>
    <row r="223" spans="1:16" x14ac:dyDescent="0.3">
      <c r="A223" t="str">
        <f>formatted!C223</f>
        <v>w/o MS2: CL 12:0_14:0_17:0_18:0</v>
      </c>
      <c r="B223" t="str">
        <f>formatted!D223</f>
        <v>CL 61:0</v>
      </c>
      <c r="C223" t="str">
        <f>formatted!E223</f>
        <v>CL</v>
      </c>
      <c r="D223" t="str">
        <f>formatted!F223</f>
        <v>C70H136O17P2</v>
      </c>
      <c r="E223">
        <f>formatted!G223/formatted!G$2</f>
        <v>6.6830508474576271E-4</v>
      </c>
      <c r="F223">
        <f>formatted!H223/formatted!H$2</f>
        <v>8.329616E-4</v>
      </c>
      <c r="G223">
        <f>formatted!I223/formatted!I$2</f>
        <v>5.9879562500000005E-4</v>
      </c>
      <c r="H223">
        <f>formatted!J223/formatted!J$2</f>
        <v>0</v>
      </c>
      <c r="I223">
        <f>formatted!K223/formatted!K$2</f>
        <v>1.1092499999999999E-5</v>
      </c>
      <c r="J223">
        <f>formatted!L223/formatted!L$2</f>
        <v>0</v>
      </c>
      <c r="K223">
        <f>formatted!M223/formatted!M$2</f>
        <v>1.0940055555555557E-3</v>
      </c>
      <c r="L223">
        <f>formatted!N223/formatted!N$2</f>
        <v>1.2274991379310344E-3</v>
      </c>
      <c r="M223">
        <f>formatted!O223/formatted!O$2</f>
        <v>9.4516990291262134E-4</v>
      </c>
      <c r="N223">
        <f>formatted!P223/formatted!P$2</f>
        <v>0</v>
      </c>
      <c r="O223">
        <f>formatted!Q223/formatted!Q$2</f>
        <v>0</v>
      </c>
      <c r="P223">
        <f>formatted!R223/formatted!R$2</f>
        <v>0</v>
      </c>
    </row>
    <row r="224" spans="1:16" x14ac:dyDescent="0.3">
      <c r="A224" t="str">
        <f>formatted!C224</f>
        <v>w/o MS2: CL 12:0_12:0_16:0_22:3</v>
      </c>
      <c r="B224" t="str">
        <f>formatted!D224</f>
        <v>CL 62:3</v>
      </c>
      <c r="C224" t="str">
        <f>formatted!E224</f>
        <v>CL</v>
      </c>
      <c r="D224" t="str">
        <f>formatted!F224</f>
        <v>C71H132O17P2</v>
      </c>
      <c r="E224">
        <f>formatted!G224/formatted!G$2</f>
        <v>2.7734322033898305E-4</v>
      </c>
      <c r="F224">
        <f>formatted!H224/formatted!H$2</f>
        <v>3.0508400000000001E-4</v>
      </c>
      <c r="G224">
        <f>formatted!I224/formatted!I$2</f>
        <v>2.3409312500000001E-4</v>
      </c>
      <c r="H224">
        <f>formatted!J224/formatted!J$2</f>
        <v>0</v>
      </c>
      <c r="I224">
        <f>formatted!K224/formatted!K$2</f>
        <v>0</v>
      </c>
      <c r="J224">
        <f>formatted!L224/formatted!L$2</f>
        <v>0</v>
      </c>
      <c r="K224">
        <f>formatted!M224/formatted!M$2</f>
        <v>1.8374009259259259E-3</v>
      </c>
      <c r="L224">
        <f>formatted!N224/formatted!N$2</f>
        <v>3.3032327586206896E-4</v>
      </c>
      <c r="M224">
        <f>formatted!O224/formatted!O$2</f>
        <v>1.4481941747572816E-3</v>
      </c>
      <c r="N224">
        <f>formatted!P224/formatted!P$2</f>
        <v>0</v>
      </c>
      <c r="O224">
        <f>formatted!Q224/formatted!Q$2</f>
        <v>0</v>
      </c>
      <c r="P224">
        <f>formatted!R224/formatted!R$2</f>
        <v>0</v>
      </c>
    </row>
    <row r="225" spans="1:16" x14ac:dyDescent="0.3">
      <c r="A225" t="str">
        <f>formatted!C225</f>
        <v>w/o MS2: CL 12:0_12:0_14:0_22:3</v>
      </c>
      <c r="B225" t="str">
        <f>formatted!D225</f>
        <v>CL 60:3</v>
      </c>
      <c r="C225" t="str">
        <f>formatted!E225</f>
        <v>CL</v>
      </c>
      <c r="D225" t="str">
        <f>formatted!F225</f>
        <v>C69H128O17P2</v>
      </c>
      <c r="E225">
        <f>formatted!G225/formatted!G$2</f>
        <v>1.0492966101694916E-4</v>
      </c>
      <c r="F225">
        <f>formatted!H225/formatted!H$2</f>
        <v>1.7618319999999999E-4</v>
      </c>
      <c r="G225">
        <f>formatted!I225/formatted!I$2</f>
        <v>6.9643124999999999E-5</v>
      </c>
      <c r="H225">
        <f>formatted!J225/formatted!J$2</f>
        <v>0</v>
      </c>
      <c r="I225">
        <f>formatted!K225/formatted!K$2</f>
        <v>0</v>
      </c>
      <c r="J225">
        <f>formatted!L225/formatted!L$2</f>
        <v>0</v>
      </c>
      <c r="K225">
        <f>formatted!M225/formatted!M$2</f>
        <v>2.8623796296296295E-4</v>
      </c>
      <c r="L225">
        <f>formatted!N225/formatted!N$2</f>
        <v>2.6261810344827588E-4</v>
      </c>
      <c r="M225">
        <f>formatted!O225/formatted!O$2</f>
        <v>2.5505436893203884E-4</v>
      </c>
      <c r="N225">
        <f>formatted!P225/formatted!P$2</f>
        <v>0</v>
      </c>
      <c r="O225">
        <f>formatted!Q225/formatted!Q$2</f>
        <v>0</v>
      </c>
      <c r="P225">
        <f>formatted!R225/formatted!R$2</f>
        <v>0</v>
      </c>
    </row>
    <row r="226" spans="1:16" x14ac:dyDescent="0.3">
      <c r="A226" t="str">
        <f>formatted!C226</f>
        <v>w/o MS2: CL 12:0_12:0_20:5_22:6</v>
      </c>
      <c r="B226" t="str">
        <f>formatted!D226</f>
        <v>CL 66:11</v>
      </c>
      <c r="C226" t="str">
        <f>formatted!E226</f>
        <v>CL</v>
      </c>
      <c r="D226" t="str">
        <f>formatted!F226</f>
        <v>C75H124O17P2</v>
      </c>
      <c r="E226">
        <f>formatted!G226/formatted!G$2</f>
        <v>3.5721186440677965E-5</v>
      </c>
      <c r="F226">
        <f>formatted!H226/formatted!H$2</f>
        <v>6.3532000000000001E-5</v>
      </c>
      <c r="G226">
        <f>formatted!I226/formatted!I$2</f>
        <v>4.8596875E-5</v>
      </c>
      <c r="H226">
        <f>formatted!J226/formatted!J$2</f>
        <v>0</v>
      </c>
      <c r="I226">
        <f>formatted!K226/formatted!K$2</f>
        <v>0</v>
      </c>
      <c r="J226">
        <f>formatted!L226/formatted!L$2</f>
        <v>0</v>
      </c>
      <c r="K226">
        <f>formatted!M226/formatted!M$2</f>
        <v>1.6487314814814816E-4</v>
      </c>
      <c r="L226">
        <f>formatted!N226/formatted!N$2</f>
        <v>1.0812327586206897E-4</v>
      </c>
      <c r="M226">
        <f>formatted!O226/formatted!O$2</f>
        <v>1.2487864077669904E-4</v>
      </c>
      <c r="N226">
        <f>formatted!P226/formatted!P$2</f>
        <v>0</v>
      </c>
      <c r="O226">
        <f>formatted!Q226/formatted!Q$2</f>
        <v>0</v>
      </c>
      <c r="P226">
        <f>formatted!R226/formatted!R$2</f>
        <v>0</v>
      </c>
    </row>
    <row r="227" spans="1:16" x14ac:dyDescent="0.3">
      <c r="A227" t="str">
        <f>formatted!C227</f>
        <v>w/o MS2: CL 12:0_14:0_17:0_22:3</v>
      </c>
      <c r="B227" t="str">
        <f>formatted!D227</f>
        <v>CL 65:3</v>
      </c>
      <c r="C227" t="str">
        <f>formatted!E227</f>
        <v>CL</v>
      </c>
      <c r="D227" t="str">
        <f>formatted!F227</f>
        <v>C74H138O17P2</v>
      </c>
      <c r="E227">
        <f>formatted!G227/formatted!G$2</f>
        <v>5.9865254237288139E-4</v>
      </c>
      <c r="F227">
        <f>formatted!H227/formatted!H$2</f>
        <v>9.4954239999999997E-4</v>
      </c>
      <c r="G227">
        <f>formatted!I227/formatted!I$2</f>
        <v>7.1012937500000001E-4</v>
      </c>
      <c r="H227">
        <f>formatted!J227/formatted!J$2</f>
        <v>9.366071428571428E-6</v>
      </c>
      <c r="I227">
        <f>formatted!K227/formatted!K$2</f>
        <v>0</v>
      </c>
      <c r="J227">
        <f>formatted!L227/formatted!L$2</f>
        <v>0</v>
      </c>
      <c r="K227">
        <f>formatted!M227/formatted!M$2</f>
        <v>8.4705185185185189E-4</v>
      </c>
      <c r="L227">
        <f>formatted!N227/formatted!N$2</f>
        <v>9.1278448275862066E-4</v>
      </c>
      <c r="M227">
        <f>formatted!O227/formatted!O$2</f>
        <v>8.3931359223300965E-4</v>
      </c>
      <c r="N227">
        <f>formatted!P227/formatted!P$2</f>
        <v>0</v>
      </c>
      <c r="O227">
        <f>formatted!Q227/formatted!Q$2</f>
        <v>0</v>
      </c>
      <c r="P227">
        <f>formatted!R227/formatted!R$2</f>
        <v>0</v>
      </c>
    </row>
    <row r="228" spans="1:16" x14ac:dyDescent="0.3">
      <c r="A228" t="str">
        <f>formatted!C228</f>
        <v>w/o MS2: CL 15:0_20:5_20:5_22:6</v>
      </c>
      <c r="B228" t="str">
        <f>formatted!D228</f>
        <v>CL 77:16</v>
      </c>
      <c r="C228" t="str">
        <f>formatted!E228</f>
        <v>CL</v>
      </c>
      <c r="D228" t="str">
        <f>formatted!F228</f>
        <v>C86H136O17P2</v>
      </c>
      <c r="E228">
        <f>formatted!G228/formatted!G$2</f>
        <v>1.6592372881355932E-5</v>
      </c>
      <c r="F228">
        <f>formatted!H228/formatted!H$2</f>
        <v>6.52496E-5</v>
      </c>
      <c r="G228">
        <f>formatted!I228/formatted!I$2</f>
        <v>1.02445625E-4</v>
      </c>
      <c r="H228">
        <f>formatted!J228/formatted!J$2</f>
        <v>1.1579285714285714E-4</v>
      </c>
      <c r="I228">
        <f>formatted!K228/formatted!K$2</f>
        <v>1.3569833333333333E-4</v>
      </c>
      <c r="J228">
        <f>formatted!L228/formatted!L$2</f>
        <v>1.7891428571428571E-4</v>
      </c>
      <c r="K228">
        <f>formatted!M228/formatted!M$2</f>
        <v>0</v>
      </c>
      <c r="L228">
        <f>formatted!N228/formatted!N$2</f>
        <v>0</v>
      </c>
      <c r="M228">
        <f>formatted!O228/formatted!O$2</f>
        <v>0</v>
      </c>
      <c r="N228">
        <f>formatted!P228/formatted!P$2</f>
        <v>0</v>
      </c>
      <c r="O228">
        <f>formatted!Q228/formatted!Q$2</f>
        <v>0</v>
      </c>
      <c r="P228">
        <f>formatted!R228/formatted!R$2</f>
        <v>0</v>
      </c>
    </row>
    <row r="229" spans="1:16" x14ac:dyDescent="0.3">
      <c r="A229" t="str">
        <f>formatted!C229</f>
        <v>CL 63:3|CL 31:0_32:3</v>
      </c>
      <c r="B229" t="str">
        <f>formatted!D229</f>
        <v>CL 63:3|CL 31:0_32:3</v>
      </c>
      <c r="C229" t="str">
        <f>formatted!E229</f>
        <v>CL</v>
      </c>
      <c r="D229" t="str">
        <f>formatted!F229</f>
        <v>C72H134O17P2</v>
      </c>
      <c r="E229">
        <f>formatted!G229/formatted!G$2</f>
        <v>4.0961661016949156E-3</v>
      </c>
      <c r="F229">
        <f>formatted!H229/formatted!H$2</f>
        <v>4.7564568000000003E-3</v>
      </c>
      <c r="G229">
        <f>formatted!I229/formatted!I$2</f>
        <v>4.06606625E-3</v>
      </c>
      <c r="H229">
        <f>formatted!J229/formatted!J$2</f>
        <v>3.2130625000000002E-4</v>
      </c>
      <c r="I229">
        <f>formatted!K229/formatted!K$2</f>
        <v>1.5292166666666668E-4</v>
      </c>
      <c r="J229">
        <f>formatted!L229/formatted!L$2</f>
        <v>3.2850840336134452E-4</v>
      </c>
      <c r="K229">
        <f>formatted!M229/formatted!M$2</f>
        <v>8.4705009259259251E-3</v>
      </c>
      <c r="L229">
        <f>formatted!N229/formatted!N$2</f>
        <v>7.286648275862069E-3</v>
      </c>
      <c r="M229">
        <f>formatted!O229/formatted!O$2</f>
        <v>7.5390864077669907E-3</v>
      </c>
      <c r="N229">
        <f>formatted!P229/formatted!P$2</f>
        <v>0</v>
      </c>
      <c r="O229">
        <f>formatted!Q229/formatted!Q$2</f>
        <v>0</v>
      </c>
      <c r="P229">
        <f>formatted!R229/formatted!R$2</f>
        <v>0</v>
      </c>
    </row>
    <row r="230" spans="1:16" x14ac:dyDescent="0.3">
      <c r="A230" t="str">
        <f>formatted!C230</f>
        <v>w/o MS2: CL 15:0_15:1_17:1_17:1</v>
      </c>
      <c r="B230" t="str">
        <f>formatted!D230</f>
        <v>CL 64:3</v>
      </c>
      <c r="C230" t="str">
        <f>formatted!E230</f>
        <v>CL</v>
      </c>
      <c r="D230" t="str">
        <f>formatted!F230</f>
        <v>C73H136O17P2</v>
      </c>
      <c r="E230">
        <f>formatted!G230/formatted!G$2</f>
        <v>4.732852542372881E-3</v>
      </c>
      <c r="F230">
        <f>formatted!H230/formatted!H$2</f>
        <v>2.8677920000000001E-3</v>
      </c>
      <c r="G230">
        <f>formatted!I230/formatted!I$2</f>
        <v>2.540485625E-3</v>
      </c>
      <c r="H230">
        <f>formatted!J230/formatted!J$2</f>
        <v>3.2165178571428574E-4</v>
      </c>
      <c r="I230">
        <f>formatted!K230/formatted!K$2</f>
        <v>1.8155916666666666E-4</v>
      </c>
      <c r="J230">
        <f>formatted!L230/formatted!L$2</f>
        <v>1.4097142857142858E-4</v>
      </c>
      <c r="K230">
        <f>formatted!M230/formatted!M$2</f>
        <v>3.4670416666666669E-3</v>
      </c>
      <c r="L230">
        <f>formatted!N230/formatted!N$2</f>
        <v>3.1778017241379311E-3</v>
      </c>
      <c r="M230">
        <f>formatted!O230/formatted!O$2</f>
        <v>3.0247825242718449E-3</v>
      </c>
      <c r="N230">
        <f>formatted!P230/formatted!P$2</f>
        <v>0</v>
      </c>
      <c r="O230">
        <f>formatted!Q230/formatted!Q$2</f>
        <v>0</v>
      </c>
      <c r="P230">
        <f>formatted!R230/formatted!R$2</f>
        <v>0</v>
      </c>
    </row>
    <row r="231" spans="1:16" x14ac:dyDescent="0.3">
      <c r="A231" t="str">
        <f>formatted!C231</f>
        <v>w/o MS2: CL 12:0_20:4_22:6_22:6</v>
      </c>
      <c r="B231" t="str">
        <f>formatted!D231</f>
        <v>CL 76:16</v>
      </c>
      <c r="C231" t="str">
        <f>formatted!E231</f>
        <v>CL</v>
      </c>
      <c r="D231" t="str">
        <f>formatted!F231</f>
        <v>C85H134O17P2</v>
      </c>
      <c r="E231">
        <f>formatted!G231/formatted!G$2</f>
        <v>1.8401440677966101E-4</v>
      </c>
      <c r="F231">
        <f>formatted!H231/formatted!H$2</f>
        <v>1.853976E-4</v>
      </c>
      <c r="G231">
        <f>formatted!I231/formatted!I$2</f>
        <v>8.0713125E-5</v>
      </c>
      <c r="H231">
        <f>formatted!J231/formatted!J$2</f>
        <v>3.7982589285714285E-4</v>
      </c>
      <c r="I231">
        <f>formatted!K231/formatted!K$2</f>
        <v>9.8869166666666665E-5</v>
      </c>
      <c r="J231">
        <f>formatted!L231/formatted!L$2</f>
        <v>2.5656218487394959E-4</v>
      </c>
      <c r="K231">
        <f>formatted!M231/formatted!M$2</f>
        <v>0</v>
      </c>
      <c r="L231">
        <f>formatted!N231/formatted!N$2</f>
        <v>0</v>
      </c>
      <c r="M231">
        <f>formatted!O231/formatted!O$2</f>
        <v>0</v>
      </c>
      <c r="N231">
        <f>formatted!P231/formatted!P$2</f>
        <v>0</v>
      </c>
      <c r="O231">
        <f>formatted!Q231/formatted!Q$2</f>
        <v>0</v>
      </c>
      <c r="P231">
        <f>formatted!R231/formatted!R$2</f>
        <v>0</v>
      </c>
    </row>
    <row r="232" spans="1:16" x14ac:dyDescent="0.3">
      <c r="A232" t="str">
        <f>formatted!C232</f>
        <v>w/o MS2: CL 15:0_18:2_22:6_22:6</v>
      </c>
      <c r="B232" t="str">
        <f>formatted!D232</f>
        <v>CL 77:14</v>
      </c>
      <c r="C232" t="str">
        <f>formatted!E232</f>
        <v>CL</v>
      </c>
      <c r="D232" t="str">
        <f>formatted!F232</f>
        <v>C86H140O17P2</v>
      </c>
      <c r="E232">
        <f>formatted!G232/formatted!G$2</f>
        <v>1.5985593220338985E-5</v>
      </c>
      <c r="F232">
        <f>formatted!H232/formatted!H$2</f>
        <v>4.6530399999999998E-5</v>
      </c>
      <c r="G232">
        <f>formatted!I232/formatted!I$2</f>
        <v>1.1526875E-5</v>
      </c>
      <c r="H232">
        <f>formatted!J232/formatted!J$2</f>
        <v>1.2085803571428571E-4</v>
      </c>
      <c r="I232">
        <f>formatted!K232/formatted!K$2</f>
        <v>2.0709E-4</v>
      </c>
      <c r="J232">
        <f>formatted!L232/formatted!L$2</f>
        <v>1.0408067226890757E-4</v>
      </c>
      <c r="K232">
        <f>formatted!M232/formatted!M$2</f>
        <v>0</v>
      </c>
      <c r="L232">
        <f>formatted!N232/formatted!N$2</f>
        <v>0</v>
      </c>
      <c r="M232">
        <f>formatted!O232/formatted!O$2</f>
        <v>0</v>
      </c>
      <c r="N232">
        <f>formatted!P232/formatted!P$2</f>
        <v>0</v>
      </c>
      <c r="O232">
        <f>formatted!Q232/formatted!Q$2</f>
        <v>0</v>
      </c>
      <c r="P232">
        <f>formatted!R232/formatted!R$2</f>
        <v>0</v>
      </c>
    </row>
    <row r="233" spans="1:16" x14ac:dyDescent="0.3">
      <c r="A233" t="str">
        <f>formatted!C233</f>
        <v>w/o MS2: CL 15:1_20:5_20:5_20:5</v>
      </c>
      <c r="B233" t="str">
        <f>formatted!D233</f>
        <v>CL 75:16</v>
      </c>
      <c r="C233" t="str">
        <f>formatted!E233</f>
        <v>CL</v>
      </c>
      <c r="D233" t="str">
        <f>formatted!F233</f>
        <v>C84H132O17P2</v>
      </c>
      <c r="E233">
        <f>formatted!G233/formatted!G$2</f>
        <v>1.1700084745762712E-4</v>
      </c>
      <c r="F233">
        <f>formatted!H233/formatted!H$2</f>
        <v>6.4472800000000004E-5</v>
      </c>
      <c r="G233">
        <f>formatted!I233/formatted!I$2</f>
        <v>9.1940625E-5</v>
      </c>
      <c r="H233">
        <f>formatted!J233/formatted!J$2</f>
        <v>8.0818749999999996E-5</v>
      </c>
      <c r="I233">
        <f>formatted!K233/formatted!K$2</f>
        <v>8.3872499999999994E-5</v>
      </c>
      <c r="J233">
        <f>formatted!L233/formatted!L$2</f>
        <v>1.6598151260504201E-4</v>
      </c>
      <c r="K233">
        <f>formatted!M233/formatted!M$2</f>
        <v>0</v>
      </c>
      <c r="L233">
        <f>formatted!N233/formatted!N$2</f>
        <v>0</v>
      </c>
      <c r="M233">
        <f>formatted!O233/formatted!O$2</f>
        <v>0</v>
      </c>
      <c r="N233">
        <f>formatted!P233/formatted!P$2</f>
        <v>0</v>
      </c>
      <c r="O233">
        <f>formatted!Q233/formatted!Q$2</f>
        <v>0</v>
      </c>
      <c r="P233">
        <f>formatted!R233/formatted!R$2</f>
        <v>0</v>
      </c>
    </row>
    <row r="234" spans="1:16" x14ac:dyDescent="0.3">
      <c r="A234" t="str">
        <f>formatted!C234</f>
        <v>w/o MS2: CL 12:0_12:0_12:0_26:0</v>
      </c>
      <c r="B234" t="str">
        <f>formatted!D234</f>
        <v>CL 62:0</v>
      </c>
      <c r="C234" t="str">
        <f>formatted!E234</f>
        <v>CL</v>
      </c>
      <c r="D234" t="str">
        <f>formatted!F234</f>
        <v>C71H138O17P2</v>
      </c>
      <c r="E234">
        <f>formatted!G234/formatted!G$2</f>
        <v>4.1970677966101695E-4</v>
      </c>
      <c r="F234">
        <f>formatted!H234/formatted!H$2</f>
        <v>7.9878640000000003E-4</v>
      </c>
      <c r="G234">
        <f>formatted!I234/formatted!I$2</f>
        <v>3.1726437500000001E-4</v>
      </c>
      <c r="H234">
        <f>formatted!J234/formatted!J$2</f>
        <v>0</v>
      </c>
      <c r="I234">
        <f>formatted!K234/formatted!K$2</f>
        <v>0</v>
      </c>
      <c r="J234">
        <f>formatted!L234/formatted!L$2</f>
        <v>1.0152100840336134E-5</v>
      </c>
      <c r="K234">
        <f>formatted!M234/formatted!M$2</f>
        <v>4.1409814814814816E-4</v>
      </c>
      <c r="L234">
        <f>formatted!N234/formatted!N$2</f>
        <v>1.0556155172413793E-3</v>
      </c>
      <c r="M234">
        <f>formatted!O234/formatted!O$2</f>
        <v>4.8802233009708737E-4</v>
      </c>
      <c r="N234">
        <f>formatted!P234/formatted!P$2</f>
        <v>0</v>
      </c>
      <c r="O234">
        <f>formatted!Q234/formatted!Q$2</f>
        <v>0</v>
      </c>
      <c r="P234">
        <f>formatted!R234/formatted!R$2</f>
        <v>0</v>
      </c>
    </row>
    <row r="235" spans="1:16" x14ac:dyDescent="0.3">
      <c r="A235" t="str">
        <f>formatted!C235</f>
        <v>w/o MS2: CL 12:0_15:0_20:5_20:5</v>
      </c>
      <c r="B235" t="str">
        <f>formatted!D235</f>
        <v>CL 67:10</v>
      </c>
      <c r="C235" t="str">
        <f>formatted!E235</f>
        <v>CL</v>
      </c>
      <c r="D235" t="str">
        <f>formatted!F235</f>
        <v>C76H128O17P2</v>
      </c>
      <c r="E235">
        <f>formatted!G235/formatted!G$2</f>
        <v>4.5888983050847456E-5</v>
      </c>
      <c r="F235">
        <f>formatted!H235/formatted!H$2</f>
        <v>2.9261600000000001E-5</v>
      </c>
      <c r="G235">
        <f>formatted!I235/formatted!I$2</f>
        <v>2.8550624999999999E-5</v>
      </c>
      <c r="H235">
        <f>formatted!J235/formatted!J$2</f>
        <v>0</v>
      </c>
      <c r="I235">
        <f>formatted!K235/formatted!K$2</f>
        <v>0</v>
      </c>
      <c r="J235">
        <f>formatted!L235/formatted!L$2</f>
        <v>0</v>
      </c>
      <c r="K235">
        <f>formatted!M235/formatted!M$2</f>
        <v>1.1833333333333333E-4</v>
      </c>
      <c r="L235">
        <f>formatted!N235/formatted!N$2</f>
        <v>1.1643189655172413E-4</v>
      </c>
      <c r="M235">
        <f>formatted!O235/formatted!O$2</f>
        <v>1.5430291262135922E-4</v>
      </c>
      <c r="N235">
        <f>formatted!P235/formatted!P$2</f>
        <v>0</v>
      </c>
      <c r="O235">
        <f>formatted!Q235/formatted!Q$2</f>
        <v>0</v>
      </c>
      <c r="P235">
        <f>formatted!R235/formatted!R$2</f>
        <v>0</v>
      </c>
    </row>
    <row r="236" spans="1:16" x14ac:dyDescent="0.3">
      <c r="A236" t="str">
        <f>formatted!C236</f>
        <v>w/o MS2: CL 12:0_12:0_26:0_15:1</v>
      </c>
      <c r="B236" t="str">
        <f>formatted!D236</f>
        <v>CL 65:1</v>
      </c>
      <c r="C236" t="str">
        <f>formatted!E236</f>
        <v>CL</v>
      </c>
      <c r="D236" t="str">
        <f>formatted!F236</f>
        <v>C74H142O17P2</v>
      </c>
      <c r="E236">
        <f>formatted!G236/formatted!G$2</f>
        <v>2.3941754237288134E-3</v>
      </c>
      <c r="F236">
        <f>formatted!H236/formatted!H$2</f>
        <v>2.6703120000000002E-3</v>
      </c>
      <c r="G236">
        <f>formatted!I236/formatted!I$2</f>
        <v>2.111805E-3</v>
      </c>
      <c r="H236">
        <f>formatted!J236/formatted!J$2</f>
        <v>2.5649776785714286E-3</v>
      </c>
      <c r="I236">
        <f>formatted!K236/formatted!K$2</f>
        <v>2.6020583333333331E-3</v>
      </c>
      <c r="J236">
        <f>formatted!L236/formatted!L$2</f>
        <v>2.8333394957983193E-3</v>
      </c>
      <c r="K236">
        <f>formatted!M236/formatted!M$2</f>
        <v>0</v>
      </c>
      <c r="L236">
        <f>formatted!N236/formatted!N$2</f>
        <v>0</v>
      </c>
      <c r="M236">
        <f>formatted!O236/formatted!O$2</f>
        <v>0</v>
      </c>
      <c r="N236">
        <f>formatted!P236/formatted!P$2</f>
        <v>1.4098148148148149E-5</v>
      </c>
      <c r="O236">
        <f>formatted!Q236/formatted!Q$2</f>
        <v>0</v>
      </c>
      <c r="P236">
        <f>formatted!R236/formatted!R$2</f>
        <v>0</v>
      </c>
    </row>
    <row r="237" spans="1:16" x14ac:dyDescent="0.3">
      <c r="A237" t="str">
        <f>formatted!C237</f>
        <v>w/o MS2: CL 12:0_12:0_24:0_15:1</v>
      </c>
      <c r="B237" t="str">
        <f>formatted!D237</f>
        <v>CL 63:1</v>
      </c>
      <c r="C237" t="str">
        <f>formatted!E237</f>
        <v>CL</v>
      </c>
      <c r="D237" t="str">
        <f>formatted!F237</f>
        <v>C72H138O17P2</v>
      </c>
      <c r="E237">
        <f>formatted!G237/formatted!G$2</f>
        <v>9.8028305084745773E-4</v>
      </c>
      <c r="F237">
        <f>formatted!H237/formatted!H$2</f>
        <v>1.040008E-3</v>
      </c>
      <c r="G237">
        <f>formatted!I237/formatted!I$2</f>
        <v>9.2234749999999996E-4</v>
      </c>
      <c r="H237">
        <f>formatted!J237/formatted!J$2</f>
        <v>9.807401785714286E-4</v>
      </c>
      <c r="I237">
        <f>formatted!K237/formatted!K$2</f>
        <v>1.0430816666666667E-3</v>
      </c>
      <c r="J237">
        <f>formatted!L237/formatted!L$2</f>
        <v>1.0853310924369749E-3</v>
      </c>
      <c r="K237">
        <f>formatted!M237/formatted!M$2</f>
        <v>0</v>
      </c>
      <c r="L237">
        <f>formatted!N237/formatted!N$2</f>
        <v>0</v>
      </c>
      <c r="M237">
        <f>formatted!O237/formatted!O$2</f>
        <v>0</v>
      </c>
      <c r="N237">
        <f>formatted!P237/formatted!P$2</f>
        <v>1.1403703703703704E-5</v>
      </c>
      <c r="O237">
        <f>formatted!Q237/formatted!Q$2</f>
        <v>0</v>
      </c>
      <c r="P237">
        <f>formatted!R237/formatted!R$2</f>
        <v>0</v>
      </c>
    </row>
    <row r="238" spans="1:16" x14ac:dyDescent="0.3">
      <c r="A238" t="str">
        <f>formatted!C238</f>
        <v>w/o MS2: CL 15:1_20:5_20:5_20:5</v>
      </c>
      <c r="B238" t="str">
        <f>formatted!D238</f>
        <v>CL 75:16</v>
      </c>
      <c r="C238" t="str">
        <f>formatted!E238</f>
        <v>CL</v>
      </c>
      <c r="D238" t="str">
        <f>formatted!F238</f>
        <v>C84H132O17P2</v>
      </c>
      <c r="E238">
        <f>formatted!G238/formatted!G$2</f>
        <v>4.8744915254237287E-5</v>
      </c>
      <c r="F238">
        <f>formatted!H238/formatted!H$2</f>
        <v>1.4070080000000001E-4</v>
      </c>
      <c r="G238">
        <f>formatted!I238/formatted!I$2</f>
        <v>5.9003750000000002E-5</v>
      </c>
      <c r="H238">
        <f>formatted!J238/formatted!J$2</f>
        <v>7.0273214285714291E-5</v>
      </c>
      <c r="I238">
        <f>formatted!K238/formatted!K$2</f>
        <v>7.7512499999999994E-5</v>
      </c>
      <c r="J238">
        <f>formatted!L238/formatted!L$2</f>
        <v>1.0819159663865547E-4</v>
      </c>
      <c r="K238">
        <f>formatted!M238/formatted!M$2</f>
        <v>0</v>
      </c>
      <c r="L238">
        <f>formatted!N238/formatted!N$2</f>
        <v>0</v>
      </c>
      <c r="M238">
        <f>formatted!O238/formatted!O$2</f>
        <v>0</v>
      </c>
      <c r="N238">
        <f>formatted!P238/formatted!P$2</f>
        <v>0</v>
      </c>
      <c r="O238">
        <f>formatted!Q238/formatted!Q$2</f>
        <v>0</v>
      </c>
      <c r="P238">
        <f>formatted!R238/formatted!R$2</f>
        <v>0</v>
      </c>
    </row>
    <row r="239" spans="1:16" x14ac:dyDescent="0.3">
      <c r="A239" t="str">
        <f>formatted!C239</f>
        <v>w/o MS2: CL 12:0_14:0_22:4_22:6</v>
      </c>
      <c r="B239" t="str">
        <f>formatted!D239</f>
        <v>CL 70:10</v>
      </c>
      <c r="C239" t="str">
        <f>formatted!E239</f>
        <v>CL</v>
      </c>
      <c r="D239" t="str">
        <f>formatted!F239</f>
        <v>C79H134O17P2</v>
      </c>
      <c r="E239">
        <f>formatted!G239/formatted!G$2</f>
        <v>3.6185847457627119E-4</v>
      </c>
      <c r="F239">
        <f>formatted!H239/formatted!H$2</f>
        <v>4.7442159999999998E-4</v>
      </c>
      <c r="G239">
        <f>formatted!I239/formatted!I$2</f>
        <v>3.6389937500000001E-4</v>
      </c>
      <c r="H239">
        <f>formatted!J239/formatted!J$2</f>
        <v>0</v>
      </c>
      <c r="I239">
        <f>formatted!K239/formatted!K$2</f>
        <v>0</v>
      </c>
      <c r="J239">
        <f>formatted!L239/formatted!L$2</f>
        <v>0</v>
      </c>
      <c r="K239">
        <f>formatted!M239/formatted!M$2</f>
        <v>8.9005185185185185E-4</v>
      </c>
      <c r="L239">
        <f>formatted!N239/formatted!N$2</f>
        <v>6.1217068965517237E-4</v>
      </c>
      <c r="M239">
        <f>formatted!O239/formatted!O$2</f>
        <v>1.2664446601941748E-3</v>
      </c>
      <c r="N239">
        <f>formatted!P239/formatted!P$2</f>
        <v>0</v>
      </c>
      <c r="O239">
        <f>formatted!Q239/formatted!Q$2</f>
        <v>0</v>
      </c>
      <c r="P239">
        <f>formatted!R239/formatted!R$2</f>
        <v>0</v>
      </c>
    </row>
    <row r="240" spans="1:16" x14ac:dyDescent="0.3">
      <c r="A240" t="str">
        <f>formatted!C240</f>
        <v>w/o MS2: CL 12:0_12:0_24:0_15:1</v>
      </c>
      <c r="B240" t="str">
        <f>formatted!D240</f>
        <v>CL 63:1</v>
      </c>
      <c r="C240" t="str">
        <f>formatted!E240</f>
        <v>CL</v>
      </c>
      <c r="D240" t="str">
        <f>formatted!F240</f>
        <v>C72H138O17P2</v>
      </c>
      <c r="E240">
        <f>formatted!G240/formatted!G$2</f>
        <v>4.8454745762711865E-4</v>
      </c>
      <c r="F240">
        <f>formatted!H240/formatted!H$2</f>
        <v>7.5087600000000004E-4</v>
      </c>
      <c r="G240">
        <f>formatted!I240/formatted!I$2</f>
        <v>7.0988625000000004E-4</v>
      </c>
      <c r="H240">
        <f>formatted!J240/formatted!J$2</f>
        <v>8.2705178571428571E-4</v>
      </c>
      <c r="I240">
        <f>formatted!K240/formatted!K$2</f>
        <v>9.1004499999999995E-4</v>
      </c>
      <c r="J240">
        <f>formatted!L240/formatted!L$2</f>
        <v>6.3750672268907561E-4</v>
      </c>
      <c r="K240">
        <f>formatted!M240/formatted!M$2</f>
        <v>0</v>
      </c>
      <c r="L240">
        <f>formatted!N240/formatted!N$2</f>
        <v>0</v>
      </c>
      <c r="M240">
        <f>formatted!O240/formatted!O$2</f>
        <v>0</v>
      </c>
      <c r="N240">
        <f>formatted!P240/formatted!P$2</f>
        <v>0</v>
      </c>
      <c r="O240">
        <f>formatted!Q240/formatted!Q$2</f>
        <v>0</v>
      </c>
      <c r="P240">
        <f>formatted!R240/formatted!R$2</f>
        <v>0</v>
      </c>
    </row>
    <row r="241" spans="1:16" x14ac:dyDescent="0.3">
      <c r="A241" t="str">
        <f>formatted!C241</f>
        <v>w/o MS2: CL 12:0_12:0_26:0_14:1</v>
      </c>
      <c r="B241" t="str">
        <f>formatted!D241</f>
        <v>CL 64:1</v>
      </c>
      <c r="C241" t="str">
        <f>formatted!E241</f>
        <v>CL</v>
      </c>
      <c r="D241" t="str">
        <f>formatted!F241</f>
        <v>C73H140O17P2</v>
      </c>
      <c r="E241">
        <f>formatted!G241/formatted!G$2</f>
        <v>2.41085E-3</v>
      </c>
      <c r="F241">
        <f>formatted!H241/formatted!H$2</f>
        <v>2.4727375999999998E-3</v>
      </c>
      <c r="G241">
        <f>formatted!I241/formatted!I$2</f>
        <v>2.1704856249999999E-3</v>
      </c>
      <c r="H241">
        <f>formatted!J241/formatted!J$2</f>
        <v>3.1083205357142858E-3</v>
      </c>
      <c r="I241">
        <f>formatted!K241/formatted!K$2</f>
        <v>2.4564891666666666E-3</v>
      </c>
      <c r="J241">
        <f>formatted!L241/formatted!L$2</f>
        <v>2.5810428571428571E-3</v>
      </c>
      <c r="K241">
        <f>formatted!M241/formatted!M$2</f>
        <v>0</v>
      </c>
      <c r="L241">
        <f>formatted!N241/formatted!N$2</f>
        <v>0</v>
      </c>
      <c r="M241">
        <f>formatted!O241/formatted!O$2</f>
        <v>0</v>
      </c>
      <c r="N241">
        <f>formatted!P241/formatted!P$2</f>
        <v>0</v>
      </c>
      <c r="O241">
        <f>formatted!Q241/formatted!Q$2</f>
        <v>0</v>
      </c>
      <c r="P241">
        <f>formatted!R241/formatted!R$2</f>
        <v>0</v>
      </c>
    </row>
    <row r="242" spans="1:16" x14ac:dyDescent="0.3">
      <c r="A242" t="str">
        <f>formatted!C242</f>
        <v>w/o MS2: CL 12:0_16:0_22:5_22:6</v>
      </c>
      <c r="B242" t="str">
        <f>formatted!D242</f>
        <v>CL 72:11</v>
      </c>
      <c r="C242" t="str">
        <f>formatted!E242</f>
        <v>CL</v>
      </c>
      <c r="D242" t="str">
        <f>formatted!F242</f>
        <v>C81H136O17P2</v>
      </c>
      <c r="E242">
        <f>formatted!G242/formatted!G$2</f>
        <v>2.1141525423728814E-5</v>
      </c>
      <c r="F242">
        <f>formatted!H242/formatted!H$2</f>
        <v>1.9827279999999999E-4</v>
      </c>
      <c r="G242">
        <f>formatted!I242/formatted!I$2</f>
        <v>1.2860749999999999E-4</v>
      </c>
      <c r="H242">
        <f>formatted!J242/formatted!J$2</f>
        <v>7.951160714285714E-5</v>
      </c>
      <c r="I242">
        <f>formatted!K242/formatted!K$2</f>
        <v>1.3861833333333334E-4</v>
      </c>
      <c r="J242">
        <f>formatted!L242/formatted!L$2</f>
        <v>2.3367142857142858E-4</v>
      </c>
      <c r="K242">
        <f>formatted!M242/formatted!M$2</f>
        <v>0</v>
      </c>
      <c r="L242">
        <f>formatted!N242/formatted!N$2</f>
        <v>0</v>
      </c>
      <c r="M242">
        <f>formatted!O242/formatted!O$2</f>
        <v>0</v>
      </c>
      <c r="N242">
        <f>formatted!P242/formatted!P$2</f>
        <v>0</v>
      </c>
      <c r="O242">
        <f>formatted!Q242/formatted!Q$2</f>
        <v>0</v>
      </c>
      <c r="P242">
        <f>formatted!R242/formatted!R$2</f>
        <v>0</v>
      </c>
    </row>
    <row r="243" spans="1:16" x14ac:dyDescent="0.3">
      <c r="A243" t="str">
        <f>formatted!C243</f>
        <v>w/o MS2: DLCL 21:0_8:0</v>
      </c>
      <c r="B243" t="str">
        <f>formatted!D243</f>
        <v>DLCL 29:0</v>
      </c>
      <c r="C243" t="str">
        <f>formatted!E243</f>
        <v>DLCL</v>
      </c>
      <c r="D243" t="str">
        <f>formatted!F243</f>
        <v>C38H76O15P2</v>
      </c>
      <c r="E243">
        <f>formatted!G243/formatted!G$2</f>
        <v>0</v>
      </c>
      <c r="F243">
        <f>formatted!H243/formatted!H$2</f>
        <v>9.4447999999999998E-6</v>
      </c>
      <c r="G243">
        <f>formatted!I243/formatted!I$2</f>
        <v>2.042875E-5</v>
      </c>
      <c r="H243">
        <f>formatted!J243/formatted!J$2</f>
        <v>8.3267857142857136E-6</v>
      </c>
      <c r="I243">
        <f>formatted!K243/formatted!K$2</f>
        <v>1.6785833333333335E-5</v>
      </c>
      <c r="J243">
        <f>formatted!L243/formatted!L$2</f>
        <v>0</v>
      </c>
      <c r="K243">
        <f>formatted!M243/formatted!M$2</f>
        <v>2.5443518518518517E-5</v>
      </c>
      <c r="L243">
        <f>formatted!N243/formatted!N$2</f>
        <v>1.7946551724137931E-5</v>
      </c>
      <c r="M243">
        <f>formatted!O243/formatted!O$2</f>
        <v>0</v>
      </c>
      <c r="N243">
        <f>formatted!P243/formatted!P$2</f>
        <v>7.7379629629629625E-6</v>
      </c>
      <c r="O243">
        <f>formatted!Q243/formatted!Q$2</f>
        <v>2.9600884955752214E-5</v>
      </c>
      <c r="P243">
        <f>formatted!R243/formatted!R$2</f>
        <v>4.5711864406779658E-5</v>
      </c>
    </row>
    <row r="244" spans="1:16" x14ac:dyDescent="0.3">
      <c r="A244" t="str">
        <f>formatted!C244</f>
        <v>w/o MS2: DLCL 8:0_22:4</v>
      </c>
      <c r="B244" t="str">
        <f>formatted!D244</f>
        <v>DLCL 30:4</v>
      </c>
      <c r="C244" t="str">
        <f>formatted!E244</f>
        <v>DLCL</v>
      </c>
      <c r="D244" t="str">
        <f>formatted!F244</f>
        <v>C39H70O15P2</v>
      </c>
      <c r="E244">
        <f>formatted!G244/formatted!G$2</f>
        <v>1.067906779661017E-4</v>
      </c>
      <c r="F244">
        <f>formatted!H244/formatted!H$2</f>
        <v>7.2870399999999999E-5</v>
      </c>
      <c r="G244">
        <f>formatted!I244/formatted!I$2</f>
        <v>2.4627250000000002E-4</v>
      </c>
      <c r="H244">
        <f>formatted!J244/formatted!J$2</f>
        <v>1.3665892857142858E-4</v>
      </c>
      <c r="I244">
        <f>formatted!K244/formatted!K$2</f>
        <v>2.7903583333333334E-4</v>
      </c>
      <c r="J244">
        <f>formatted!L244/formatted!L$2</f>
        <v>3.6093445378151262E-4</v>
      </c>
      <c r="K244">
        <f>formatted!M244/formatted!M$2</f>
        <v>3.2720740740740738E-4</v>
      </c>
      <c r="L244">
        <f>formatted!N244/formatted!N$2</f>
        <v>3.5549224137931037E-4</v>
      </c>
      <c r="M244">
        <f>formatted!O244/formatted!O$2</f>
        <v>3.0175825242718447E-4</v>
      </c>
      <c r="N244">
        <f>formatted!P244/formatted!P$2</f>
        <v>2.7665092592592591E-4</v>
      </c>
      <c r="O244">
        <f>formatted!Q244/formatted!Q$2</f>
        <v>1.1625221238938054E-4</v>
      </c>
      <c r="P244">
        <f>formatted!R244/formatted!R$2</f>
        <v>1.1006949152542374E-4</v>
      </c>
    </row>
    <row r="245" spans="1:16" x14ac:dyDescent="0.3">
      <c r="A245" t="str">
        <f>formatted!C245</f>
        <v>w/o MS2: DLCL 16:3_22:6</v>
      </c>
      <c r="B245" t="str">
        <f>formatted!D245</f>
        <v>DLCL 38:9</v>
      </c>
      <c r="C245" t="str">
        <f>formatted!E245</f>
        <v>DLCL</v>
      </c>
      <c r="D245" t="str">
        <f>formatted!F245</f>
        <v>C47H76O15P2</v>
      </c>
      <c r="E245">
        <f>formatted!G245/formatted!G$2</f>
        <v>3.4526271186440675E-5</v>
      </c>
      <c r="F245">
        <f>formatted!H245/formatted!H$2</f>
        <v>6.3594400000000002E-5</v>
      </c>
      <c r="G245">
        <f>formatted!I245/formatted!I$2</f>
        <v>3.6061874999999999E-5</v>
      </c>
      <c r="H245">
        <f>formatted!J245/formatted!J$2</f>
        <v>7.6441964285714289E-5</v>
      </c>
      <c r="I245">
        <f>formatted!K245/formatted!K$2</f>
        <v>2.2818333333333335E-5</v>
      </c>
      <c r="J245">
        <f>formatted!L245/formatted!L$2</f>
        <v>2.0095798319327731E-5</v>
      </c>
      <c r="K245">
        <f>formatted!M245/formatted!M$2</f>
        <v>2.415925925925926E-5</v>
      </c>
      <c r="L245">
        <f>formatted!N245/formatted!N$2</f>
        <v>4.709051724137931E-5</v>
      </c>
      <c r="M245">
        <f>formatted!O245/formatted!O$2</f>
        <v>2.8359223300970875E-5</v>
      </c>
      <c r="N245">
        <f>formatted!P245/formatted!P$2</f>
        <v>1.8328703703703705E-5</v>
      </c>
      <c r="O245">
        <f>formatted!Q245/formatted!Q$2</f>
        <v>6.0557522123893806E-6</v>
      </c>
      <c r="P245">
        <f>formatted!R245/formatted!R$2</f>
        <v>3.9535593220338981E-5</v>
      </c>
    </row>
    <row r="246" spans="1:16" x14ac:dyDescent="0.3">
      <c r="A246" t="str">
        <f>formatted!C246</f>
        <v>w/o MS2: DLCL 8:0_21:1</v>
      </c>
      <c r="B246" t="str">
        <f>formatted!D246</f>
        <v>DLCL 29:1</v>
      </c>
      <c r="C246" t="str">
        <f>formatted!E246</f>
        <v>DLCL</v>
      </c>
      <c r="D246" t="str">
        <f>formatted!F246</f>
        <v>C38H74O15P2</v>
      </c>
      <c r="E246">
        <f>formatted!G246/formatted!G$2</f>
        <v>5.6865593220338983E-4</v>
      </c>
      <c r="F246">
        <f>formatted!H246/formatted!H$2</f>
        <v>9.2188799999999994E-5</v>
      </c>
      <c r="G246">
        <f>formatted!I246/formatted!I$2</f>
        <v>7.9922500000000006E-5</v>
      </c>
      <c r="H246">
        <f>formatted!J246/formatted!J$2</f>
        <v>6.5775892857142861E-5</v>
      </c>
      <c r="I246">
        <f>formatted!K246/formatted!K$2</f>
        <v>4.0962916666666669E-4</v>
      </c>
      <c r="J246">
        <f>formatted!L246/formatted!L$2</f>
        <v>3.957983193277311E-7</v>
      </c>
      <c r="K246">
        <f>formatted!M246/formatted!M$2</f>
        <v>1.5078333333333333E-4</v>
      </c>
      <c r="L246">
        <f>formatted!N246/formatted!N$2</f>
        <v>7.8517068965517245E-4</v>
      </c>
      <c r="M246">
        <f>formatted!O246/formatted!O$2</f>
        <v>5.1906601941747576E-4</v>
      </c>
      <c r="N246">
        <f>formatted!P246/formatted!P$2</f>
        <v>4.1744444444444446E-4</v>
      </c>
      <c r="O246">
        <f>formatted!Q246/formatted!Q$2</f>
        <v>2.2859203539823009E-4</v>
      </c>
      <c r="P246">
        <f>formatted!R246/formatted!R$2</f>
        <v>1.1092372881355932E-4</v>
      </c>
    </row>
    <row r="247" spans="1:16" x14ac:dyDescent="0.3">
      <c r="A247" t="str">
        <f>formatted!C247</f>
        <v>w/o MS2: DLCL 16:1_22:6</v>
      </c>
      <c r="B247" t="str">
        <f>formatted!D247</f>
        <v>DLCL 38:7</v>
      </c>
      <c r="C247" t="str">
        <f>formatted!E247</f>
        <v>DLCL</v>
      </c>
      <c r="D247" t="str">
        <f>formatted!F247</f>
        <v>C47H80O15P2</v>
      </c>
      <c r="E247">
        <f>formatted!G247/formatted!G$2</f>
        <v>0</v>
      </c>
      <c r="F247">
        <f>formatted!H247/formatted!H$2</f>
        <v>1.657928E-4</v>
      </c>
      <c r="G247">
        <f>formatted!I247/formatted!I$2</f>
        <v>1.3957187500000001E-4</v>
      </c>
      <c r="H247">
        <f>formatted!J247/formatted!J$2</f>
        <v>2.6534464285714288E-4</v>
      </c>
      <c r="I247">
        <f>formatted!K247/formatted!K$2</f>
        <v>3.7392833333333331E-4</v>
      </c>
      <c r="J247">
        <f>formatted!L247/formatted!L$2</f>
        <v>3.2766386554621846E-5</v>
      </c>
      <c r="K247">
        <f>formatted!M247/formatted!M$2</f>
        <v>1.1730833333333333E-4</v>
      </c>
      <c r="L247">
        <f>formatted!N247/formatted!N$2</f>
        <v>4.868706896551724E-5</v>
      </c>
      <c r="M247">
        <f>formatted!O247/formatted!O$2</f>
        <v>1.1981553398058252E-4</v>
      </c>
      <c r="N247">
        <f>formatted!P247/formatted!P$2</f>
        <v>1.9025925925925927E-4</v>
      </c>
      <c r="O247">
        <f>formatted!Q247/formatted!Q$2</f>
        <v>3.0488672566371681E-4</v>
      </c>
      <c r="P247">
        <f>formatted!R247/formatted!R$2</f>
        <v>3.1411101694915253E-4</v>
      </c>
    </row>
    <row r="248" spans="1:16" x14ac:dyDescent="0.3">
      <c r="A248" t="str">
        <f>formatted!C248</f>
        <v>w/o MS2: DLCL 15:3_22:6</v>
      </c>
      <c r="B248" t="str">
        <f>formatted!D248</f>
        <v>DLCL 37:9</v>
      </c>
      <c r="C248" t="str">
        <f>formatted!E248</f>
        <v>DLCL</v>
      </c>
      <c r="D248" t="str">
        <f>formatted!F248</f>
        <v>C46H74O15P2</v>
      </c>
      <c r="E248">
        <f>formatted!G248/formatted!G$2</f>
        <v>4.5624067796610167E-4</v>
      </c>
      <c r="F248">
        <f>formatted!H248/formatted!H$2</f>
        <v>4.9642480000000003E-4</v>
      </c>
      <c r="G248">
        <f>formatted!I248/formatted!I$2</f>
        <v>2.7202375000000002E-4</v>
      </c>
      <c r="H248">
        <f>formatted!J248/formatted!J$2</f>
        <v>9.5533214285714282E-4</v>
      </c>
      <c r="I248">
        <f>formatted!K248/formatted!K$2</f>
        <v>3.9969000000000002E-4</v>
      </c>
      <c r="J248">
        <f>formatted!L248/formatted!L$2</f>
        <v>3.5985798319327733E-4</v>
      </c>
      <c r="K248">
        <f>formatted!M248/formatted!M$2</f>
        <v>1.0797055555555556E-3</v>
      </c>
      <c r="L248">
        <f>formatted!N248/formatted!N$2</f>
        <v>7.0389913793103445E-4</v>
      </c>
      <c r="M248">
        <f>formatted!O248/formatted!O$2</f>
        <v>5.1585922330097084E-4</v>
      </c>
      <c r="N248">
        <f>formatted!P248/formatted!P$2</f>
        <v>5.5260740740740739E-4</v>
      </c>
      <c r="O248">
        <f>formatted!Q248/formatted!Q$2</f>
        <v>8.2883628318584067E-4</v>
      </c>
      <c r="P248">
        <f>formatted!R248/formatted!R$2</f>
        <v>8.7966949152542369E-4</v>
      </c>
    </row>
    <row r="249" spans="1:16" x14ac:dyDescent="0.3">
      <c r="A249" t="str">
        <f>formatted!C249</f>
        <v>w/o MS2: DLCL 8:0_21:1</v>
      </c>
      <c r="B249" t="str">
        <f>formatted!D249</f>
        <v>DLCL 29:1</v>
      </c>
      <c r="C249" t="str">
        <f>formatted!E249</f>
        <v>DLCL</v>
      </c>
      <c r="D249" t="str">
        <f>formatted!F249</f>
        <v>C38H74O15P2</v>
      </c>
      <c r="E249">
        <f>formatted!G249/formatted!G$2</f>
        <v>2.5689245762711864E-3</v>
      </c>
      <c r="F249">
        <f>formatted!H249/formatted!H$2</f>
        <v>4.1244399999999998E-4</v>
      </c>
      <c r="G249">
        <f>formatted!I249/formatted!I$2</f>
        <v>9.7838750000000006E-5</v>
      </c>
      <c r="H249">
        <f>formatted!J249/formatted!J$2</f>
        <v>1.7963839285714284E-4</v>
      </c>
      <c r="I249">
        <f>formatted!K249/formatted!K$2</f>
        <v>1.0821374999999999E-3</v>
      </c>
      <c r="J249">
        <f>formatted!L249/formatted!L$2</f>
        <v>7.7952941176470593E-4</v>
      </c>
      <c r="K249">
        <f>formatted!M249/formatted!M$2</f>
        <v>5.570138888888889E-4</v>
      </c>
      <c r="L249">
        <f>formatted!N249/formatted!N$2</f>
        <v>1.626680172413793E-3</v>
      </c>
      <c r="M249">
        <f>formatted!O249/formatted!O$2</f>
        <v>6.7773786407766985E-4</v>
      </c>
      <c r="N249">
        <f>formatted!P249/formatted!P$2</f>
        <v>1.8752083333333333E-3</v>
      </c>
      <c r="O249">
        <f>formatted!Q249/formatted!Q$2</f>
        <v>8.4545486725663721E-4</v>
      </c>
      <c r="P249">
        <f>formatted!R249/formatted!R$2</f>
        <v>5.5531440677966106E-4</v>
      </c>
    </row>
    <row r="250" spans="1:16" x14ac:dyDescent="0.3">
      <c r="A250" t="str">
        <f>formatted!C250</f>
        <v>w/o MS2: DLCL 10:0_22:4</v>
      </c>
      <c r="B250" t="str">
        <f>formatted!D250</f>
        <v>DLCL 32:4</v>
      </c>
      <c r="C250" t="str">
        <f>formatted!E250</f>
        <v>DLCL</v>
      </c>
      <c r="D250" t="str">
        <f>formatted!F250</f>
        <v>C41H74O15P2</v>
      </c>
      <c r="E250">
        <f>formatted!G250/formatted!G$2</f>
        <v>1.2249923728813558E-3</v>
      </c>
      <c r="F250">
        <f>formatted!H250/formatted!H$2</f>
        <v>1.0352200000000001E-3</v>
      </c>
      <c r="G250">
        <f>formatted!I250/formatted!I$2</f>
        <v>1.0352562499999999E-3</v>
      </c>
      <c r="H250">
        <f>formatted!J250/formatted!J$2</f>
        <v>1.1591205357142857E-3</v>
      </c>
      <c r="I250">
        <f>formatted!K250/formatted!K$2</f>
        <v>1.1877416666666667E-3</v>
      </c>
      <c r="J250">
        <f>formatted!L250/formatted!L$2</f>
        <v>1.4487159663865547E-3</v>
      </c>
      <c r="K250">
        <f>formatted!M250/formatted!M$2</f>
        <v>1.3986481481481482E-3</v>
      </c>
      <c r="L250">
        <f>formatted!N250/formatted!N$2</f>
        <v>7.6775517241379305E-4</v>
      </c>
      <c r="M250">
        <f>formatted!O250/formatted!O$2</f>
        <v>1.2020582524271844E-3</v>
      </c>
      <c r="N250">
        <f>formatted!P250/formatted!P$2</f>
        <v>5.9819259259259261E-4</v>
      </c>
      <c r="O250">
        <f>formatted!Q250/formatted!Q$2</f>
        <v>1.1992300884955751E-3</v>
      </c>
      <c r="P250">
        <f>formatted!R250/formatted!R$2</f>
        <v>1.2715915254237289E-3</v>
      </c>
    </row>
    <row r="251" spans="1:16" x14ac:dyDescent="0.3">
      <c r="A251" t="str">
        <f>formatted!C251</f>
        <v>w/o MS2: DLCL 10:0_22:4</v>
      </c>
      <c r="B251" t="str">
        <f>formatted!D251</f>
        <v>DLCL 32:4</v>
      </c>
      <c r="C251" t="str">
        <f>formatted!E251</f>
        <v>DLCL</v>
      </c>
      <c r="D251" t="str">
        <f>formatted!F251</f>
        <v>C41H74O15P2</v>
      </c>
      <c r="E251">
        <f>formatted!G251/formatted!G$2</f>
        <v>2.3324177966101696E-3</v>
      </c>
      <c r="F251">
        <f>formatted!H251/formatted!H$2</f>
        <v>1.3033407999999999E-3</v>
      </c>
      <c r="G251">
        <f>formatted!I251/formatted!I$2</f>
        <v>1.191609375E-3</v>
      </c>
      <c r="H251">
        <f>formatted!J251/formatted!J$2</f>
        <v>1.6386026785714285E-3</v>
      </c>
      <c r="I251">
        <f>formatted!K251/formatted!K$2</f>
        <v>1.2824058333333332E-3</v>
      </c>
      <c r="J251">
        <f>formatted!L251/formatted!L$2</f>
        <v>1.6490369747899159E-3</v>
      </c>
      <c r="K251">
        <f>formatted!M251/formatted!M$2</f>
        <v>2.4488342592592595E-3</v>
      </c>
      <c r="L251">
        <f>formatted!N251/formatted!N$2</f>
        <v>2.0852086206896553E-3</v>
      </c>
      <c r="M251">
        <f>formatted!O251/formatted!O$2</f>
        <v>3.169785436893204E-3</v>
      </c>
      <c r="N251">
        <f>formatted!P251/formatted!P$2</f>
        <v>2.3870046296296295E-3</v>
      </c>
      <c r="O251">
        <f>formatted!Q251/formatted!Q$2</f>
        <v>1.7503115044247787E-3</v>
      </c>
      <c r="P251">
        <f>formatted!R251/formatted!R$2</f>
        <v>1.8443110169491525E-3</v>
      </c>
    </row>
    <row r="252" spans="1:16" x14ac:dyDescent="0.3">
      <c r="A252" t="str">
        <f>formatted!C252</f>
        <v>w/o MS2: DLCL 16:4_22:6</v>
      </c>
      <c r="B252" t="str">
        <f>formatted!D252</f>
        <v>DLCL 38:10</v>
      </c>
      <c r="C252" t="str">
        <f>formatted!E252</f>
        <v>DLCL</v>
      </c>
      <c r="D252" t="str">
        <f>formatted!F252</f>
        <v>C47H74O15P2</v>
      </c>
      <c r="E252">
        <f>formatted!G252/formatted!G$2</f>
        <v>4.0623728813559322E-5</v>
      </c>
      <c r="F252">
        <f>formatted!H252/formatted!H$2</f>
        <v>6.8196799999999997E-5</v>
      </c>
      <c r="G252">
        <f>formatted!I252/formatted!I$2</f>
        <v>6.2112499999999999E-5</v>
      </c>
      <c r="H252">
        <f>formatted!J252/formatted!J$2</f>
        <v>2.7123214285714286E-5</v>
      </c>
      <c r="I252">
        <f>formatted!K252/formatted!K$2</f>
        <v>4.6629999999999999E-5</v>
      </c>
      <c r="J252">
        <f>formatted!L252/formatted!L$2</f>
        <v>5.0560504201680675E-5</v>
      </c>
      <c r="K252">
        <f>formatted!M252/formatted!M$2</f>
        <v>6.4347222222222217E-5</v>
      </c>
      <c r="L252">
        <f>formatted!N252/formatted!N$2</f>
        <v>8.8367241379310341E-5</v>
      </c>
      <c r="M252">
        <f>formatted!O252/formatted!O$2</f>
        <v>6.9075728155339801E-5</v>
      </c>
      <c r="N252">
        <f>formatted!P252/formatted!P$2</f>
        <v>3.5699074074074075E-5</v>
      </c>
      <c r="O252">
        <f>formatted!Q252/formatted!Q$2</f>
        <v>6.4865486725663716E-5</v>
      </c>
      <c r="P252">
        <f>formatted!R252/formatted!R$2</f>
        <v>7.1115254237288136E-5</v>
      </c>
    </row>
    <row r="253" spans="1:16" x14ac:dyDescent="0.3">
      <c r="A253" t="str">
        <f>formatted!C253</f>
        <v>w/o MS2: DLCL 14:0_22:4</v>
      </c>
      <c r="B253" t="str">
        <f>formatted!D253</f>
        <v>DLCL 36:4</v>
      </c>
      <c r="C253" t="str">
        <f>formatted!E253</f>
        <v>DLCL</v>
      </c>
      <c r="D253" t="str">
        <f>formatted!F253</f>
        <v>C45H82O15P2</v>
      </c>
      <c r="E253">
        <f>formatted!G253/formatted!G$2</f>
        <v>4.1395762711864409E-5</v>
      </c>
      <c r="F253">
        <f>formatted!H253/formatted!H$2</f>
        <v>4.2769599999999998E-5</v>
      </c>
      <c r="G253">
        <f>formatted!I253/formatted!I$2</f>
        <v>1.0621249999999999E-5</v>
      </c>
      <c r="H253">
        <f>formatted!J253/formatted!J$2</f>
        <v>2.1880357142857142E-5</v>
      </c>
      <c r="I253">
        <f>formatted!K253/formatted!K$2</f>
        <v>4.0000000000000003E-5</v>
      </c>
      <c r="J253">
        <f>formatted!L253/formatted!L$2</f>
        <v>4.0908403361344538E-5</v>
      </c>
      <c r="K253">
        <f>formatted!M253/formatted!M$2</f>
        <v>5.3828703703703707E-5</v>
      </c>
      <c r="L253">
        <f>formatted!N253/formatted!N$2</f>
        <v>2.9707758620689656E-5</v>
      </c>
      <c r="M253">
        <f>formatted!O253/formatted!O$2</f>
        <v>6.8187378640776694E-5</v>
      </c>
      <c r="N253">
        <f>formatted!P253/formatted!P$2</f>
        <v>4.7714814814814813E-5</v>
      </c>
      <c r="O253">
        <f>formatted!Q253/formatted!Q$2</f>
        <v>2.0474336283185842E-5</v>
      </c>
      <c r="P253">
        <f>formatted!R253/formatted!R$2</f>
        <v>1.9577966101694916E-5</v>
      </c>
    </row>
    <row r="254" spans="1:16" x14ac:dyDescent="0.3">
      <c r="A254" t="str">
        <f>formatted!C254</f>
        <v>w/o MS2: DLCL 16:4_22:6</v>
      </c>
      <c r="B254" t="str">
        <f>formatted!D254</f>
        <v>DLCL 38:10</v>
      </c>
      <c r="C254" t="str">
        <f>formatted!E254</f>
        <v>DLCL</v>
      </c>
      <c r="D254" t="str">
        <f>formatted!F254</f>
        <v>C47H74O15P2</v>
      </c>
      <c r="E254">
        <f>formatted!G254/formatted!G$2</f>
        <v>9.1520338983050849E-5</v>
      </c>
      <c r="F254">
        <f>formatted!H254/formatted!H$2</f>
        <v>2.172384E-4</v>
      </c>
      <c r="G254">
        <f>formatted!I254/formatted!I$2</f>
        <v>2.7037375000000001E-4</v>
      </c>
      <c r="H254">
        <f>formatted!J254/formatted!J$2</f>
        <v>1.5981785714285713E-4</v>
      </c>
      <c r="I254">
        <f>formatted!K254/formatted!K$2</f>
        <v>1.3134916666666667E-4</v>
      </c>
      <c r="J254">
        <f>formatted!L254/formatted!L$2</f>
        <v>1.5846218487394959E-4</v>
      </c>
      <c r="K254">
        <f>formatted!M254/formatted!M$2</f>
        <v>2.2638240740740741E-4</v>
      </c>
      <c r="L254">
        <f>formatted!N254/formatted!N$2</f>
        <v>1.923103448275862E-4</v>
      </c>
      <c r="M254">
        <f>formatted!O254/formatted!O$2</f>
        <v>1.3267864077669904E-4</v>
      </c>
      <c r="N254">
        <f>formatted!P254/formatted!P$2</f>
        <v>1.5947499999999999E-4</v>
      </c>
      <c r="O254">
        <f>formatted!Q254/formatted!Q$2</f>
        <v>1.2474336283185841E-4</v>
      </c>
      <c r="P254">
        <f>formatted!R254/formatted!R$2</f>
        <v>2.5268474576271187E-4</v>
      </c>
    </row>
    <row r="255" spans="1:16" x14ac:dyDescent="0.3">
      <c r="A255" t="str">
        <f>formatted!C255</f>
        <v>w/o MS2: DLCL 18:4_22:6</v>
      </c>
      <c r="B255" t="str">
        <f>formatted!D255</f>
        <v>DLCL 40:10</v>
      </c>
      <c r="C255" t="str">
        <f>formatted!E255</f>
        <v>DLCL</v>
      </c>
      <c r="D255" t="str">
        <f>formatted!F255</f>
        <v>C49H78O15P2</v>
      </c>
      <c r="E255">
        <f>formatted!G255/formatted!G$2</f>
        <v>3.6890762711864409E-4</v>
      </c>
      <c r="F255">
        <f>formatted!H255/formatted!H$2</f>
        <v>2.7355039999999998E-4</v>
      </c>
      <c r="G255">
        <f>formatted!I255/formatted!I$2</f>
        <v>5.2379187499999999E-4</v>
      </c>
      <c r="H255">
        <f>formatted!J255/formatted!J$2</f>
        <v>3.8651964285714283E-4</v>
      </c>
      <c r="I255">
        <f>formatted!K255/formatted!K$2</f>
        <v>3.4097499999999998E-4</v>
      </c>
      <c r="J255">
        <f>formatted!L255/formatted!L$2</f>
        <v>1.2879999999999999E-4</v>
      </c>
      <c r="K255">
        <f>formatted!M255/formatted!M$2</f>
        <v>4.3656111111111111E-4</v>
      </c>
      <c r="L255">
        <f>formatted!N255/formatted!N$2</f>
        <v>2.9497844827586206E-4</v>
      </c>
      <c r="M255">
        <f>formatted!O255/formatted!O$2</f>
        <v>1.8079320388349516E-4</v>
      </c>
      <c r="N255">
        <f>formatted!P255/formatted!P$2</f>
        <v>3.0797777777777775E-4</v>
      </c>
      <c r="O255">
        <f>formatted!Q255/formatted!Q$2</f>
        <v>1.0652212389380531E-4</v>
      </c>
      <c r="P255">
        <f>formatted!R255/formatted!R$2</f>
        <v>3.294805084745763E-4</v>
      </c>
    </row>
    <row r="256" spans="1:16" x14ac:dyDescent="0.3">
      <c r="A256" t="str">
        <f>formatted!C256</f>
        <v>w/o MS2: DGDG O-8:0_13:1</v>
      </c>
      <c r="B256" t="str">
        <f>formatted!D256</f>
        <v>DGDG O- 21:1</v>
      </c>
      <c r="C256" t="str">
        <f>formatted!E256</f>
        <v>EtherDGDG</v>
      </c>
      <c r="D256" t="str">
        <f>formatted!F256</f>
        <v>C36H66O14</v>
      </c>
      <c r="E256">
        <f>formatted!G256/formatted!G$2</f>
        <v>1.3561440677966103E-4</v>
      </c>
      <c r="F256">
        <f>formatted!H256/formatted!H$2</f>
        <v>1.7116000000000001E-4</v>
      </c>
      <c r="G256">
        <f>formatted!I256/formatted!I$2</f>
        <v>1.20738125E-4</v>
      </c>
      <c r="H256">
        <f>formatted!J256/formatted!J$2</f>
        <v>9.8620535714285718E-5</v>
      </c>
      <c r="I256">
        <f>formatted!K256/formatted!K$2</f>
        <v>8.5443333333333336E-5</v>
      </c>
      <c r="J256">
        <f>formatted!L256/formatted!L$2</f>
        <v>7.2515966386554621E-5</v>
      </c>
      <c r="K256">
        <f>formatted!M256/formatted!M$2</f>
        <v>1.6294722222222222E-4</v>
      </c>
      <c r="L256">
        <f>formatted!N256/formatted!N$2</f>
        <v>6.1530172413793097E-5</v>
      </c>
      <c r="M256">
        <f>formatted!O256/formatted!O$2</f>
        <v>1.8295631067961166E-4</v>
      </c>
      <c r="N256">
        <f>formatted!P256/formatted!P$2</f>
        <v>1.0105925925925925E-4</v>
      </c>
      <c r="O256">
        <f>formatted!Q256/formatted!Q$2</f>
        <v>1.9390353982300885E-4</v>
      </c>
      <c r="P256">
        <f>formatted!R256/formatted!R$2</f>
        <v>7.6232203389830502E-5</v>
      </c>
    </row>
    <row r="257" spans="1:16" x14ac:dyDescent="0.3">
      <c r="A257" t="str">
        <f>formatted!C257</f>
        <v>w/o MS2: DGDG O-15:3_16:4</v>
      </c>
      <c r="B257" t="str">
        <f>formatted!D257</f>
        <v>DGDG O- 31:7</v>
      </c>
      <c r="C257" t="str">
        <f>formatted!E257</f>
        <v>EtherDGDG</v>
      </c>
      <c r="D257" t="str">
        <f>formatted!F257</f>
        <v>C46H74O14</v>
      </c>
      <c r="E257">
        <f>formatted!G257/formatted!G$2</f>
        <v>1.9420508474576271E-3</v>
      </c>
      <c r="F257">
        <f>formatted!H257/formatted!H$2</f>
        <v>2.147548E-3</v>
      </c>
      <c r="G257">
        <f>formatted!I257/formatted!I$2</f>
        <v>1.7987825E-3</v>
      </c>
      <c r="H257">
        <f>formatted!J257/formatted!J$2</f>
        <v>2.1449232142857141E-3</v>
      </c>
      <c r="I257">
        <f>formatted!K257/formatted!K$2</f>
        <v>1.4730016666666666E-3</v>
      </c>
      <c r="J257">
        <f>formatted!L257/formatted!L$2</f>
        <v>2.0601470588235294E-3</v>
      </c>
      <c r="K257">
        <f>formatted!M257/formatted!M$2</f>
        <v>2.7125148148148146E-3</v>
      </c>
      <c r="L257">
        <f>formatted!N257/formatted!N$2</f>
        <v>1.9141758620689654E-3</v>
      </c>
      <c r="M257">
        <f>formatted!O257/formatted!O$2</f>
        <v>2.6249242718446603E-3</v>
      </c>
      <c r="N257">
        <f>formatted!P257/formatted!P$2</f>
        <v>1.9335296296296297E-3</v>
      </c>
      <c r="O257">
        <f>formatted!Q257/formatted!Q$2</f>
        <v>2.3829185840707964E-3</v>
      </c>
      <c r="P257">
        <f>formatted!R257/formatted!R$2</f>
        <v>2.1605127118644067E-3</v>
      </c>
    </row>
    <row r="258" spans="1:16" x14ac:dyDescent="0.3">
      <c r="A258" t="str">
        <f>formatted!C258</f>
        <v>w/o MS2: DGDG O-8:0_16:1</v>
      </c>
      <c r="B258" t="str">
        <f>formatted!D258</f>
        <v>DGDG O- 24:1</v>
      </c>
      <c r="C258" t="str">
        <f>formatted!E258</f>
        <v>EtherDGDG</v>
      </c>
      <c r="D258" t="str">
        <f>formatted!F258</f>
        <v>C39H72O14</v>
      </c>
      <c r="E258">
        <f>formatted!G258/formatted!G$2</f>
        <v>5.8492118644067797E-4</v>
      </c>
      <c r="F258">
        <f>formatted!H258/formatted!H$2</f>
        <v>7.5672320000000001E-4</v>
      </c>
      <c r="G258">
        <f>formatted!I258/formatted!I$2</f>
        <v>3.1253999999999999E-4</v>
      </c>
      <c r="H258">
        <f>formatted!J258/formatted!J$2</f>
        <v>3.6655446428571426E-4</v>
      </c>
      <c r="I258">
        <f>formatted!K258/formatted!K$2</f>
        <v>2.1204916666666668E-4</v>
      </c>
      <c r="J258">
        <f>formatted!L258/formatted!L$2</f>
        <v>8.8322184873949579E-4</v>
      </c>
      <c r="K258">
        <f>formatted!M258/formatted!M$2</f>
        <v>6.8817592592592596E-4</v>
      </c>
      <c r="L258">
        <f>formatted!N258/formatted!N$2</f>
        <v>4.0826379310344828E-4</v>
      </c>
      <c r="M258">
        <f>formatted!O258/formatted!O$2</f>
        <v>8.5447087378640778E-4</v>
      </c>
      <c r="N258">
        <f>formatted!P258/formatted!P$2</f>
        <v>7.8607870370370366E-4</v>
      </c>
      <c r="O258">
        <f>formatted!Q258/formatted!Q$2</f>
        <v>4.9819203539823009E-4</v>
      </c>
      <c r="P258">
        <f>formatted!R258/formatted!R$2</f>
        <v>5.2878813559322033E-4</v>
      </c>
    </row>
    <row r="259" spans="1:16" x14ac:dyDescent="0.3">
      <c r="A259" t="str">
        <f>formatted!C259</f>
        <v>w/o MS2: DGDG O-15:3_16:4</v>
      </c>
      <c r="B259" t="str">
        <f>formatted!D259</f>
        <v>DGDG O- 31:7</v>
      </c>
      <c r="C259" t="str">
        <f>formatted!E259</f>
        <v>EtherDGDG</v>
      </c>
      <c r="D259" t="str">
        <f>formatted!F259</f>
        <v>C46H74O14</v>
      </c>
      <c r="E259">
        <f>formatted!G259/formatted!G$2</f>
        <v>7.0242796610169489E-4</v>
      </c>
      <c r="F259">
        <f>formatted!H259/formatted!H$2</f>
        <v>7.4878879999999996E-4</v>
      </c>
      <c r="G259">
        <f>formatted!I259/formatted!I$2</f>
        <v>4.7035687499999998E-4</v>
      </c>
      <c r="H259">
        <f>formatted!J259/formatted!J$2</f>
        <v>9.6781071428571428E-4</v>
      </c>
      <c r="I259">
        <f>formatted!K259/formatted!K$2</f>
        <v>3.9973416666666669E-4</v>
      </c>
      <c r="J259">
        <f>formatted!L259/formatted!L$2</f>
        <v>8.3092352941176466E-4</v>
      </c>
      <c r="K259">
        <f>formatted!M259/formatted!M$2</f>
        <v>1.098236111111111E-3</v>
      </c>
      <c r="L259">
        <f>formatted!N259/formatted!N$2</f>
        <v>7.9130603448275864E-4</v>
      </c>
      <c r="M259">
        <f>formatted!O259/formatted!O$2</f>
        <v>1.1496582524271844E-3</v>
      </c>
      <c r="N259">
        <f>formatted!P259/formatted!P$2</f>
        <v>6.5506111111111117E-4</v>
      </c>
      <c r="O259">
        <f>formatted!Q259/formatted!Q$2</f>
        <v>7.817176991150442E-4</v>
      </c>
      <c r="P259">
        <f>formatted!R259/formatted!R$2</f>
        <v>4.6911271186440677E-4</v>
      </c>
    </row>
    <row r="260" spans="1:16" x14ac:dyDescent="0.3">
      <c r="A260" t="str">
        <f>formatted!C260</f>
        <v>w/o MS2: DGDG O-18:5_6:0</v>
      </c>
      <c r="B260" t="str">
        <f>formatted!D260</f>
        <v>DGDG O- 24:5</v>
      </c>
      <c r="C260" t="str">
        <f>formatted!E260</f>
        <v>EtherDGDG</v>
      </c>
      <c r="D260" t="str">
        <f>formatted!F260</f>
        <v>C39H64O14</v>
      </c>
      <c r="E260">
        <f>formatted!G260/formatted!G$2</f>
        <v>1.8098559322033897E-4</v>
      </c>
      <c r="F260">
        <f>formatted!H260/formatted!H$2</f>
        <v>1.2324720000000001E-4</v>
      </c>
      <c r="G260">
        <f>formatted!I260/formatted!I$2</f>
        <v>2.0942937500000001E-4</v>
      </c>
      <c r="H260">
        <f>formatted!J260/formatted!J$2</f>
        <v>2.2515624999999999E-4</v>
      </c>
      <c r="I260">
        <f>formatted!K260/formatted!K$2</f>
        <v>1.6722083333333334E-4</v>
      </c>
      <c r="J260">
        <f>formatted!L260/formatted!L$2</f>
        <v>1.8357899159663864E-4</v>
      </c>
      <c r="K260">
        <f>formatted!M260/formatted!M$2</f>
        <v>1.7395E-4</v>
      </c>
      <c r="L260">
        <f>formatted!N260/formatted!N$2</f>
        <v>5.5708620689655173E-5</v>
      </c>
      <c r="M260">
        <f>formatted!O260/formatted!O$2</f>
        <v>8.9505825242718444E-5</v>
      </c>
      <c r="N260">
        <f>formatted!P260/formatted!P$2</f>
        <v>6.9081481481481487E-5</v>
      </c>
      <c r="O260">
        <f>formatted!Q260/formatted!Q$2</f>
        <v>1.4559999999999999E-4</v>
      </c>
      <c r="P260">
        <f>formatted!R260/formatted!R$2</f>
        <v>6.4155084745762706E-5</v>
      </c>
    </row>
    <row r="261" spans="1:16" x14ac:dyDescent="0.3">
      <c r="A261" t="str">
        <f>formatted!C261</f>
        <v>w/o MS2: DGDG O-8:0_15:4</v>
      </c>
      <c r="B261" t="str">
        <f>formatted!D261</f>
        <v>DGDG O- 23:4</v>
      </c>
      <c r="C261" t="str">
        <f>formatted!E261</f>
        <v>EtherDGDG</v>
      </c>
      <c r="D261" t="str">
        <f>formatted!F261</f>
        <v>C38H64O14</v>
      </c>
      <c r="E261">
        <f>formatted!G261/formatted!G$2</f>
        <v>3.2997457627118645E-4</v>
      </c>
      <c r="F261">
        <f>formatted!H261/formatted!H$2</f>
        <v>1.7340880000000001E-4</v>
      </c>
      <c r="G261">
        <f>formatted!I261/formatted!I$2</f>
        <v>1.9135125000000001E-4</v>
      </c>
      <c r="H261">
        <f>formatted!J261/formatted!J$2</f>
        <v>3.4250535714285712E-4</v>
      </c>
      <c r="I261">
        <f>formatted!K261/formatted!K$2</f>
        <v>2.3530750000000001E-4</v>
      </c>
      <c r="J261">
        <f>formatted!L261/formatted!L$2</f>
        <v>3.2167731092436972E-4</v>
      </c>
      <c r="K261">
        <f>formatted!M261/formatted!M$2</f>
        <v>3.0777407407407405E-4</v>
      </c>
      <c r="L261">
        <f>formatted!N261/formatted!N$2</f>
        <v>2.067396551724138E-4</v>
      </c>
      <c r="M261">
        <f>formatted!O261/formatted!O$2</f>
        <v>2.9767281553398059E-4</v>
      </c>
      <c r="N261">
        <f>formatted!P261/formatted!P$2</f>
        <v>9.9719444444444448E-5</v>
      </c>
      <c r="O261">
        <f>formatted!Q261/formatted!Q$2</f>
        <v>3.9128318584070798E-4</v>
      </c>
      <c r="P261">
        <f>formatted!R261/formatted!R$2</f>
        <v>2.9299830508474576E-4</v>
      </c>
    </row>
    <row r="262" spans="1:16" x14ac:dyDescent="0.3">
      <c r="A262" t="str">
        <f>formatted!C262</f>
        <v>w/o MS2: DGDG O-8:0_15:3</v>
      </c>
      <c r="B262" t="str">
        <f>formatted!D262</f>
        <v>DGDG O- 23:3</v>
      </c>
      <c r="C262" t="str">
        <f>formatted!E262</f>
        <v>EtherDGDG</v>
      </c>
      <c r="D262" t="str">
        <f>formatted!F262</f>
        <v>C38H66O14</v>
      </c>
      <c r="E262">
        <f>formatted!G262/formatted!G$2</f>
        <v>2.4875E-4</v>
      </c>
      <c r="F262">
        <f>formatted!H262/formatted!H$2</f>
        <v>3.6286000000000001E-4</v>
      </c>
      <c r="G262">
        <f>formatted!I262/formatted!I$2</f>
        <v>3.4781375000000002E-4</v>
      </c>
      <c r="H262">
        <f>formatted!J262/formatted!J$2</f>
        <v>3.5914553571428571E-4</v>
      </c>
      <c r="I262">
        <f>formatted!K262/formatted!K$2</f>
        <v>2.12635E-4</v>
      </c>
      <c r="J262">
        <f>formatted!L262/formatted!L$2</f>
        <v>2.5585546218487396E-4</v>
      </c>
      <c r="K262">
        <f>formatted!M262/formatted!M$2</f>
        <v>3.1995185185185187E-4</v>
      </c>
      <c r="L262">
        <f>formatted!N262/formatted!N$2</f>
        <v>4.5462413793103448E-4</v>
      </c>
      <c r="M262">
        <f>formatted!O262/formatted!O$2</f>
        <v>4.713223300970874E-4</v>
      </c>
      <c r="N262">
        <f>formatted!P262/formatted!P$2</f>
        <v>4.3324537037037035E-4</v>
      </c>
      <c r="O262">
        <f>formatted!Q262/formatted!Q$2</f>
        <v>4.2535575221238936E-4</v>
      </c>
      <c r="P262">
        <f>formatted!R262/formatted!R$2</f>
        <v>5.8889067796610167E-4</v>
      </c>
    </row>
    <row r="263" spans="1:16" x14ac:dyDescent="0.3">
      <c r="A263" t="str">
        <f>formatted!C263</f>
        <v>w/o MS2: DGDG O-8:0_21:5</v>
      </c>
      <c r="B263" t="str">
        <f>formatted!D263</f>
        <v>DGDG O- 29:5</v>
      </c>
      <c r="C263" t="str">
        <f>formatted!E263</f>
        <v>EtherDGDG</v>
      </c>
      <c r="D263" t="str">
        <f>formatted!F263</f>
        <v>C44H74O14</v>
      </c>
      <c r="E263">
        <f>formatted!G263/formatted!G$2</f>
        <v>4.2698305084745759E-5</v>
      </c>
      <c r="F263">
        <f>formatted!H263/formatted!H$2</f>
        <v>3.3898400000000001E-5</v>
      </c>
      <c r="G263">
        <f>formatted!I263/formatted!I$2</f>
        <v>2.5713125000000001E-5</v>
      </c>
      <c r="H263">
        <f>formatted!J263/formatted!J$2</f>
        <v>1.800357142857143E-5</v>
      </c>
      <c r="I263">
        <f>formatted!K263/formatted!K$2</f>
        <v>2.1944166666666666E-5</v>
      </c>
      <c r="J263">
        <f>formatted!L263/formatted!L$2</f>
        <v>2.8211764705882352E-5</v>
      </c>
      <c r="K263">
        <f>formatted!M263/formatted!M$2</f>
        <v>2.6533333333333332E-5</v>
      </c>
      <c r="L263">
        <f>formatted!N263/formatted!N$2</f>
        <v>5.0024137931034481E-5</v>
      </c>
      <c r="M263">
        <f>formatted!O263/formatted!O$2</f>
        <v>2.3083495145631069E-5</v>
      </c>
      <c r="N263">
        <f>formatted!P263/formatted!P$2</f>
        <v>1.147037037037037E-5</v>
      </c>
      <c r="O263">
        <f>formatted!Q263/formatted!Q$2</f>
        <v>8.9345132743362834E-6</v>
      </c>
      <c r="P263">
        <f>formatted!R263/formatted!R$2</f>
        <v>2.1420338983050846E-5</v>
      </c>
    </row>
    <row r="264" spans="1:16" x14ac:dyDescent="0.3">
      <c r="A264" t="str">
        <f>formatted!C264</f>
        <v>w/o MS2: DGDG O-8:0_21:0</v>
      </c>
      <c r="B264" t="str">
        <f>formatted!D264</f>
        <v>DGDG O- 29:0</v>
      </c>
      <c r="C264" t="str">
        <f>formatted!E264</f>
        <v>EtherDGDG</v>
      </c>
      <c r="D264" t="str">
        <f>formatted!F264</f>
        <v>C44H84O14</v>
      </c>
      <c r="E264">
        <f>formatted!G264/formatted!G$2</f>
        <v>2.5120338983050848E-5</v>
      </c>
      <c r="F264">
        <f>formatted!H264/formatted!H$2</f>
        <v>1.4330399999999999E-5</v>
      </c>
      <c r="G264">
        <f>formatted!I264/formatted!I$2</f>
        <v>1.20175E-5</v>
      </c>
      <c r="H264">
        <f>formatted!J264/formatted!J$2</f>
        <v>1.0882142857142857E-4</v>
      </c>
      <c r="I264">
        <f>formatted!K264/formatted!K$2</f>
        <v>7.1645833333333338E-5</v>
      </c>
      <c r="J264">
        <f>formatted!L264/formatted!L$2</f>
        <v>8.5113445378151266E-5</v>
      </c>
      <c r="K264">
        <f>formatted!M264/formatted!M$2</f>
        <v>8.2309259259259258E-5</v>
      </c>
      <c r="L264">
        <f>formatted!N264/formatted!N$2</f>
        <v>6.6168103448275859E-5</v>
      </c>
      <c r="M264">
        <f>formatted!O264/formatted!O$2</f>
        <v>7.1753398058252432E-5</v>
      </c>
      <c r="N264">
        <f>formatted!P264/formatted!P$2</f>
        <v>6.433148148148148E-5</v>
      </c>
      <c r="O264">
        <f>formatted!Q264/formatted!Q$2</f>
        <v>1.0679911504424779E-4</v>
      </c>
      <c r="P264">
        <f>formatted!R264/formatted!R$2</f>
        <v>6.4445762711864407E-5</v>
      </c>
    </row>
    <row r="265" spans="1:16" x14ac:dyDescent="0.3">
      <c r="A265" t="str">
        <f>formatted!C265</f>
        <v>w/o MS2: DGDG O-9:0_22:2</v>
      </c>
      <c r="B265" t="str">
        <f>formatted!D265</f>
        <v>DGDG O- 31:2</v>
      </c>
      <c r="C265" t="str">
        <f>formatted!E265</f>
        <v>EtherDGDG</v>
      </c>
      <c r="D265" t="str">
        <f>formatted!F265</f>
        <v>C46H84O14</v>
      </c>
      <c r="E265">
        <f>formatted!G265/formatted!G$2</f>
        <v>3.2990084745762713E-4</v>
      </c>
      <c r="F265">
        <f>formatted!H265/formatted!H$2</f>
        <v>2.1005359999999999E-4</v>
      </c>
      <c r="G265">
        <f>formatted!I265/formatted!I$2</f>
        <v>1.3732375E-4</v>
      </c>
      <c r="H265">
        <f>formatted!J265/formatted!J$2</f>
        <v>5.0825892857142857E-5</v>
      </c>
      <c r="I265">
        <f>formatted!K265/formatted!K$2</f>
        <v>6.1395000000000004E-5</v>
      </c>
      <c r="J265">
        <f>formatted!L265/formatted!L$2</f>
        <v>5.1447058823529412E-5</v>
      </c>
      <c r="K265">
        <f>formatted!M265/formatted!M$2</f>
        <v>8.7132407407407403E-5</v>
      </c>
      <c r="L265">
        <f>formatted!N265/formatted!N$2</f>
        <v>1.1461551724137931E-4</v>
      </c>
      <c r="M265">
        <f>formatted!O265/formatted!O$2</f>
        <v>7.2125242718446597E-5</v>
      </c>
      <c r="N265">
        <f>formatted!P265/formatted!P$2</f>
        <v>1.3921296296296296E-5</v>
      </c>
      <c r="O265">
        <f>formatted!Q265/formatted!Q$2</f>
        <v>3.064424778761062E-5</v>
      </c>
      <c r="P265">
        <f>formatted!R265/formatted!R$2</f>
        <v>2.8201694915254236E-5</v>
      </c>
    </row>
    <row r="266" spans="1:16" x14ac:dyDescent="0.3">
      <c r="A266" t="str">
        <f>formatted!C266</f>
        <v>w/o MS2: DGDG O-8:0_18:5</v>
      </c>
      <c r="B266" t="str">
        <f>formatted!D266</f>
        <v>DGDG O- 26:5</v>
      </c>
      <c r="C266" t="str">
        <f>formatted!E266</f>
        <v>EtherDGDG</v>
      </c>
      <c r="D266" t="str">
        <f>formatted!F266</f>
        <v>C41H68O14</v>
      </c>
      <c r="E266">
        <f>formatted!G266/formatted!G$2</f>
        <v>2.4362711864406779E-5</v>
      </c>
      <c r="F266">
        <f>formatted!H266/formatted!H$2</f>
        <v>1.582632E-4</v>
      </c>
      <c r="G266">
        <f>formatted!I266/formatted!I$2</f>
        <v>1.5381499999999999E-4</v>
      </c>
      <c r="H266">
        <f>formatted!J266/formatted!J$2</f>
        <v>1.7869553571428571E-4</v>
      </c>
      <c r="I266">
        <f>formatted!K266/formatted!K$2</f>
        <v>1.187E-4</v>
      </c>
      <c r="J266">
        <f>formatted!L266/formatted!L$2</f>
        <v>2.5415042016806725E-4</v>
      </c>
      <c r="K266">
        <f>formatted!M266/formatted!M$2</f>
        <v>8.5279629629629624E-5</v>
      </c>
      <c r="L266">
        <f>formatted!N266/formatted!N$2</f>
        <v>8.5987931034482761E-5</v>
      </c>
      <c r="M266">
        <f>formatted!O266/formatted!O$2</f>
        <v>1.0968349514563107E-4</v>
      </c>
      <c r="N266">
        <f>formatted!P266/formatted!P$2</f>
        <v>1.9977499999999999E-4</v>
      </c>
      <c r="O266">
        <f>formatted!Q266/formatted!Q$2</f>
        <v>1.562920353982301E-4</v>
      </c>
      <c r="P266">
        <f>formatted!R266/formatted!R$2</f>
        <v>2.7179322033898305E-4</v>
      </c>
    </row>
    <row r="267" spans="1:16" x14ac:dyDescent="0.3">
      <c r="A267" t="str">
        <f>formatted!C267</f>
        <v>w/o MS2: DGDG O-18:5_7:0</v>
      </c>
      <c r="B267" t="str">
        <f>formatted!D267</f>
        <v>DGDG O- 25:5</v>
      </c>
      <c r="C267" t="str">
        <f>formatted!E267</f>
        <v>EtherDGDG</v>
      </c>
      <c r="D267" t="str">
        <f>formatted!F267</f>
        <v>C40H66O14</v>
      </c>
      <c r="E267">
        <f>formatted!G267/formatted!G$2</f>
        <v>1.101313559322034E-4</v>
      </c>
      <c r="F267">
        <f>formatted!H267/formatted!H$2</f>
        <v>1.6075200000000002E-5</v>
      </c>
      <c r="G267">
        <f>formatted!I267/formatted!I$2</f>
        <v>7.3014374999999995E-5</v>
      </c>
      <c r="H267">
        <f>formatted!J267/formatted!J$2</f>
        <v>1.8374196428571428E-4</v>
      </c>
      <c r="I267">
        <f>formatted!K267/formatted!K$2</f>
        <v>2.5006666666666666E-5</v>
      </c>
      <c r="J267">
        <f>formatted!L267/formatted!L$2</f>
        <v>1.5957394957983193E-4</v>
      </c>
      <c r="K267">
        <f>formatted!M267/formatted!M$2</f>
        <v>1.3562592592592591E-4</v>
      </c>
      <c r="L267">
        <f>formatted!N267/formatted!N$2</f>
        <v>5.8046551724137933E-5</v>
      </c>
      <c r="M267">
        <f>formatted!O267/formatted!O$2</f>
        <v>1.5773203883495145E-4</v>
      </c>
      <c r="N267">
        <f>formatted!P267/formatted!P$2</f>
        <v>8.8778703703703703E-5</v>
      </c>
      <c r="O267">
        <f>formatted!Q267/formatted!Q$2</f>
        <v>1.9268938053097344E-4</v>
      </c>
      <c r="P267">
        <f>formatted!R267/formatted!R$2</f>
        <v>4.6258474576271188E-5</v>
      </c>
    </row>
    <row r="268" spans="1:16" x14ac:dyDescent="0.3">
      <c r="A268" t="str">
        <f>formatted!C268</f>
        <v>w/o MS2: DGDG O-8:0_16:3</v>
      </c>
      <c r="B268" t="str">
        <f>formatted!D268</f>
        <v>DGDG O- 24:3</v>
      </c>
      <c r="C268" t="str">
        <f>formatted!E268</f>
        <v>EtherDGDG</v>
      </c>
      <c r="D268" t="str">
        <f>formatted!F268</f>
        <v>C39H68O14</v>
      </c>
      <c r="E268">
        <f>formatted!G268/formatted!G$2</f>
        <v>3.0925677966101695E-4</v>
      </c>
      <c r="F268">
        <f>formatted!H268/formatted!H$2</f>
        <v>2.535328E-4</v>
      </c>
      <c r="G268">
        <f>formatted!I268/formatted!I$2</f>
        <v>2.8403125000000001E-5</v>
      </c>
      <c r="H268">
        <f>formatted!J268/formatted!J$2</f>
        <v>3.030267857142857E-4</v>
      </c>
      <c r="I268">
        <f>formatted!K268/formatted!K$2</f>
        <v>2.0939999999999999E-4</v>
      </c>
      <c r="J268">
        <f>formatted!L268/formatted!L$2</f>
        <v>2.8810756302521007E-4</v>
      </c>
      <c r="K268">
        <f>formatted!M268/formatted!M$2</f>
        <v>2.8587222222222224E-4</v>
      </c>
      <c r="L268">
        <f>formatted!N268/formatted!N$2</f>
        <v>3.5063706896551727E-4</v>
      </c>
      <c r="M268">
        <f>formatted!O268/formatted!O$2</f>
        <v>4.2267281553398059E-4</v>
      </c>
      <c r="N268">
        <f>formatted!P268/formatted!P$2</f>
        <v>2.0700555555555557E-4</v>
      </c>
      <c r="O268">
        <f>formatted!Q268/formatted!Q$2</f>
        <v>2.7866637168141596E-4</v>
      </c>
      <c r="P268">
        <f>formatted!R268/formatted!R$2</f>
        <v>1.4624322033898306E-4</v>
      </c>
    </row>
    <row r="269" spans="1:16" x14ac:dyDescent="0.3">
      <c r="A269" t="str">
        <f>formatted!C269</f>
        <v>w/o MS2: DGDG O-15:2_5:0</v>
      </c>
      <c r="B269" t="str">
        <f>formatted!D269</f>
        <v>DGDG O- 20:2</v>
      </c>
      <c r="C269" t="str">
        <f>formatted!E269</f>
        <v>EtherDGDG</v>
      </c>
      <c r="D269" t="str">
        <f>formatted!F269</f>
        <v>C35H62O14</v>
      </c>
      <c r="E269">
        <f>formatted!G269/formatted!G$2</f>
        <v>5.9633050847457629E-5</v>
      </c>
      <c r="F269">
        <f>formatted!H269/formatted!H$2</f>
        <v>9.2634399999999995E-5</v>
      </c>
      <c r="G269">
        <f>formatted!I269/formatted!I$2</f>
        <v>5.9788750000000002E-5</v>
      </c>
      <c r="H269">
        <f>formatted!J269/formatted!J$2</f>
        <v>9.0153571428571428E-5</v>
      </c>
      <c r="I269">
        <f>formatted!K269/formatted!K$2</f>
        <v>7.2705000000000003E-5</v>
      </c>
      <c r="J269">
        <f>formatted!L269/formatted!L$2</f>
        <v>8.5078151260504204E-5</v>
      </c>
      <c r="K269">
        <f>formatted!M269/formatted!M$2</f>
        <v>3.2627777777777775E-5</v>
      </c>
      <c r="L269">
        <f>formatted!N269/formatted!N$2</f>
        <v>1.5138103448275863E-4</v>
      </c>
      <c r="M269">
        <f>formatted!O269/formatted!O$2</f>
        <v>4.0406796116504852E-5</v>
      </c>
      <c r="N269">
        <f>formatted!P269/formatted!P$2</f>
        <v>1.1396574074074074E-4</v>
      </c>
      <c r="O269">
        <f>formatted!Q269/formatted!Q$2</f>
        <v>2.0918495575221238E-4</v>
      </c>
      <c r="P269">
        <f>formatted!R269/formatted!R$2</f>
        <v>1.9899576271186441E-4</v>
      </c>
    </row>
    <row r="270" spans="1:16" x14ac:dyDescent="0.3">
      <c r="A270" t="str">
        <f>formatted!C270</f>
        <v>w/o MS2: DGDG O-8:0_20:2</v>
      </c>
      <c r="B270" t="str">
        <f>formatted!D270</f>
        <v>DGDG O- 28:2</v>
      </c>
      <c r="C270" t="str">
        <f>formatted!E270</f>
        <v>EtherDGDG</v>
      </c>
      <c r="D270" t="str">
        <f>formatted!F270</f>
        <v>C43H78O14</v>
      </c>
      <c r="E270">
        <f>formatted!G270/formatted!G$2</f>
        <v>1.6784237288135594E-4</v>
      </c>
      <c r="F270">
        <f>formatted!H270/formatted!H$2</f>
        <v>2.9231119999999997E-4</v>
      </c>
      <c r="G270">
        <f>formatted!I270/formatted!I$2</f>
        <v>1.2796874999999999E-4</v>
      </c>
      <c r="H270">
        <f>formatted!J270/formatted!J$2</f>
        <v>1.4087142857142858E-4</v>
      </c>
      <c r="I270">
        <f>formatted!K270/formatted!K$2</f>
        <v>9.6021666666666662E-5</v>
      </c>
      <c r="J270">
        <f>formatted!L270/formatted!L$2</f>
        <v>1.269235294117647E-4</v>
      </c>
      <c r="K270">
        <f>formatted!M270/formatted!M$2</f>
        <v>2.2773518518518518E-4</v>
      </c>
      <c r="L270">
        <f>formatted!N270/formatted!N$2</f>
        <v>2.7222413793103448E-5</v>
      </c>
      <c r="M270">
        <f>formatted!O270/formatted!O$2</f>
        <v>1.5252912621359222E-4</v>
      </c>
      <c r="N270">
        <f>formatted!P270/formatted!P$2</f>
        <v>4.744722222222222E-5</v>
      </c>
      <c r="O270">
        <f>formatted!Q270/formatted!Q$2</f>
        <v>4.2623008849557522E-5</v>
      </c>
      <c r="P270">
        <f>formatted!R270/formatted!R$2</f>
        <v>6.7102542372881357E-5</v>
      </c>
    </row>
    <row r="271" spans="1:16" x14ac:dyDescent="0.3">
      <c r="A271" t="str">
        <f>formatted!C271</f>
        <v>w/o MS2: DGDG O-8:0_20:0</v>
      </c>
      <c r="B271" t="str">
        <f>formatted!D271</f>
        <v>DGDG O- 28:0</v>
      </c>
      <c r="C271" t="str">
        <f>formatted!E271</f>
        <v>EtherDGDG</v>
      </c>
      <c r="D271" t="str">
        <f>formatted!F271</f>
        <v>C43H82O14</v>
      </c>
      <c r="E271">
        <f>formatted!G271/formatted!G$2</f>
        <v>9.744915254237288E-5</v>
      </c>
      <c r="F271">
        <f>formatted!H271/formatted!H$2</f>
        <v>1.4699679999999999E-4</v>
      </c>
      <c r="G271">
        <f>formatted!I271/formatted!I$2</f>
        <v>4.9969375000000001E-5</v>
      </c>
      <c r="H271">
        <f>formatted!J271/formatted!J$2</f>
        <v>9.8070535714285718E-5</v>
      </c>
      <c r="I271">
        <f>formatted!K271/formatted!K$2</f>
        <v>9.2038333333333336E-5</v>
      </c>
      <c r="J271">
        <f>formatted!L271/formatted!L$2</f>
        <v>9.8504201680672275E-5</v>
      </c>
      <c r="K271">
        <f>formatted!M271/formatted!M$2</f>
        <v>9.5032407407407405E-5</v>
      </c>
      <c r="L271">
        <f>formatted!N271/formatted!N$2</f>
        <v>8.4257758620689654E-5</v>
      </c>
      <c r="M271">
        <f>formatted!O271/formatted!O$2</f>
        <v>8.3179611650485439E-5</v>
      </c>
      <c r="N271">
        <f>formatted!P271/formatted!P$2</f>
        <v>1.0707777777777778E-4</v>
      </c>
      <c r="O271">
        <f>formatted!Q271/formatted!Q$2</f>
        <v>9.2122123893805313E-5</v>
      </c>
      <c r="P271">
        <f>formatted!R271/formatted!R$2</f>
        <v>1.0388050847457627E-4</v>
      </c>
    </row>
    <row r="272" spans="1:16" x14ac:dyDescent="0.3">
      <c r="A272" t="str">
        <f>formatted!C272</f>
        <v>w/o MS2: MGDG O-22:1_4:0</v>
      </c>
      <c r="B272" t="str">
        <f>formatted!D272</f>
        <v>MGDG O- 26:1</v>
      </c>
      <c r="C272" t="str">
        <f>formatted!E272</f>
        <v>EtherMGDG</v>
      </c>
      <c r="D272" t="str">
        <f>formatted!F272</f>
        <v>C35H66O9</v>
      </c>
      <c r="E272">
        <f>formatted!G272/formatted!G$2</f>
        <v>2.3957957627118642E-3</v>
      </c>
      <c r="F272">
        <f>formatted!H272/formatted!H$2</f>
        <v>2.7152368000000001E-3</v>
      </c>
      <c r="G272">
        <f>formatted!I272/formatted!I$2</f>
        <v>2.23847625E-3</v>
      </c>
      <c r="H272">
        <f>formatted!J272/formatted!J$2</f>
        <v>3.0932919642857144E-3</v>
      </c>
      <c r="I272">
        <f>formatted!K272/formatted!K$2</f>
        <v>3.1382433333333334E-3</v>
      </c>
      <c r="J272">
        <f>formatted!L272/formatted!L$2</f>
        <v>2.7388033613445378E-3</v>
      </c>
      <c r="K272">
        <f>formatted!M272/formatted!M$2</f>
        <v>1.179207037037037E-2</v>
      </c>
      <c r="L272">
        <f>formatted!N272/formatted!N$2</f>
        <v>1.2139981034482758E-2</v>
      </c>
      <c r="M272">
        <f>formatted!O272/formatted!O$2</f>
        <v>1.0796369902912622E-2</v>
      </c>
      <c r="N272">
        <f>formatted!P272/formatted!P$2</f>
        <v>1.0904440740740741E-2</v>
      </c>
      <c r="O272">
        <f>formatted!Q272/formatted!Q$2</f>
        <v>1.245006017699115E-2</v>
      </c>
      <c r="P272">
        <f>formatted!R272/formatted!R$2</f>
        <v>1.1898266949152542E-2</v>
      </c>
    </row>
    <row r="273" spans="1:16" x14ac:dyDescent="0.3">
      <c r="A273" t="str">
        <f>formatted!C273</f>
        <v>w/o MS2: MGDG O-23:1_4:0</v>
      </c>
      <c r="B273" t="str">
        <f>formatted!D273</f>
        <v>MGDG O- 27:1</v>
      </c>
      <c r="C273" t="str">
        <f>formatted!E273</f>
        <v>EtherMGDG</v>
      </c>
      <c r="D273" t="str">
        <f>formatted!F273</f>
        <v>C36H68O9</v>
      </c>
      <c r="E273">
        <f>formatted!G273/formatted!G$2</f>
        <v>7.6894449152542371E-3</v>
      </c>
      <c r="F273">
        <f>formatted!H273/formatted!H$2</f>
        <v>1.09731328E-2</v>
      </c>
      <c r="G273">
        <f>formatted!I273/formatted!I$2</f>
        <v>8.8703262499999994E-3</v>
      </c>
      <c r="H273">
        <f>formatted!J273/formatted!J$2</f>
        <v>6.0120508928571429E-3</v>
      </c>
      <c r="I273">
        <f>formatted!K273/formatted!K$2</f>
        <v>7.4789458333333336E-3</v>
      </c>
      <c r="J273">
        <f>formatted!L273/formatted!L$2</f>
        <v>6.3716168067226887E-3</v>
      </c>
      <c r="K273">
        <f>formatted!M273/formatted!M$2</f>
        <v>1.3238973148148148E-2</v>
      </c>
      <c r="L273">
        <f>formatted!N273/formatted!N$2</f>
        <v>1.7873418103448276E-2</v>
      </c>
      <c r="M273">
        <f>formatted!O273/formatted!O$2</f>
        <v>1.2794427184466019E-2</v>
      </c>
      <c r="N273">
        <f>formatted!P273/formatted!P$2</f>
        <v>1.0430954629629629E-2</v>
      </c>
      <c r="O273">
        <f>formatted!Q273/formatted!Q$2</f>
        <v>1.3429509734513274E-2</v>
      </c>
      <c r="P273">
        <f>formatted!R273/formatted!R$2</f>
        <v>1.1934400847457628E-2</v>
      </c>
    </row>
    <row r="274" spans="1:16" x14ac:dyDescent="0.3">
      <c r="A274" t="str">
        <f>formatted!C274</f>
        <v>w/o MS2: MGDG O-8:0_21:4</v>
      </c>
      <c r="B274" t="str">
        <f>formatted!D274</f>
        <v>MGDG O- 29:4</v>
      </c>
      <c r="C274" t="str">
        <f>formatted!E274</f>
        <v>EtherMGDG</v>
      </c>
      <c r="D274" t="str">
        <f>formatted!F274</f>
        <v>C38H66O9</v>
      </c>
      <c r="E274">
        <f>formatted!G274/formatted!G$2</f>
        <v>1.2194542372881356E-3</v>
      </c>
      <c r="F274">
        <f>formatted!H274/formatted!H$2</f>
        <v>1.3977648E-3</v>
      </c>
      <c r="G274">
        <f>formatted!I274/formatted!I$2</f>
        <v>1.025805625E-3</v>
      </c>
      <c r="H274">
        <f>formatted!J274/formatted!J$2</f>
        <v>1.1013473214285714E-3</v>
      </c>
      <c r="I274">
        <f>formatted!K274/formatted!K$2</f>
        <v>1.000295E-3</v>
      </c>
      <c r="J274">
        <f>formatted!L274/formatted!L$2</f>
        <v>9.9621848739495805E-4</v>
      </c>
      <c r="K274">
        <f>formatted!M274/formatted!M$2</f>
        <v>1.2593759259259259E-3</v>
      </c>
      <c r="L274">
        <f>formatted!N274/formatted!N$2</f>
        <v>1.313356896551724E-3</v>
      </c>
      <c r="M274">
        <f>formatted!O274/formatted!O$2</f>
        <v>1.6769640776699028E-3</v>
      </c>
      <c r="N274">
        <f>formatted!P274/formatted!P$2</f>
        <v>1.4798527777777778E-3</v>
      </c>
      <c r="O274">
        <f>formatted!Q274/formatted!Q$2</f>
        <v>1.2035884955752213E-3</v>
      </c>
      <c r="P274">
        <f>formatted!R274/formatted!R$2</f>
        <v>1.4506915254237289E-3</v>
      </c>
    </row>
    <row r="275" spans="1:16" x14ac:dyDescent="0.3">
      <c r="A275" t="str">
        <f>formatted!C275</f>
        <v>w/o MS2: MGDG O-8:0_22:3</v>
      </c>
      <c r="B275" t="str">
        <f>formatted!D275</f>
        <v>MGDG O- 30:3</v>
      </c>
      <c r="C275" t="str">
        <f>formatted!E275</f>
        <v>EtherMGDG</v>
      </c>
      <c r="D275" t="str">
        <f>formatted!F275</f>
        <v>C39H70O9</v>
      </c>
      <c r="E275">
        <f>formatted!G275/formatted!G$2</f>
        <v>9.9137288135593216E-4</v>
      </c>
      <c r="F275">
        <f>formatted!H275/formatted!H$2</f>
        <v>7.0572799999999998E-4</v>
      </c>
      <c r="G275">
        <f>formatted!I275/formatted!I$2</f>
        <v>4.3740125E-4</v>
      </c>
      <c r="H275">
        <f>formatted!J275/formatted!J$2</f>
        <v>7.5798303571428575E-4</v>
      </c>
      <c r="I275">
        <f>formatted!K275/formatted!K$2</f>
        <v>7.6004499999999999E-4</v>
      </c>
      <c r="J275">
        <f>formatted!L275/formatted!L$2</f>
        <v>5.2830588235294122E-4</v>
      </c>
      <c r="K275">
        <f>formatted!M275/formatted!M$2</f>
        <v>1.1618898148148147E-3</v>
      </c>
      <c r="L275">
        <f>formatted!N275/formatted!N$2</f>
        <v>9.5994913793103452E-4</v>
      </c>
      <c r="M275">
        <f>formatted!O275/formatted!O$2</f>
        <v>1.2119796116504854E-3</v>
      </c>
      <c r="N275">
        <f>formatted!P275/formatted!P$2</f>
        <v>9.3185277777777778E-4</v>
      </c>
      <c r="O275">
        <f>formatted!Q275/formatted!Q$2</f>
        <v>8.8351858407079641E-4</v>
      </c>
      <c r="P275">
        <f>formatted!R275/formatted!R$2</f>
        <v>6.7826101694915257E-4</v>
      </c>
    </row>
    <row r="276" spans="1:16" x14ac:dyDescent="0.3">
      <c r="A276" t="str">
        <f>formatted!C276</f>
        <v>w/o MS2: MGDG O-8:0_19:3</v>
      </c>
      <c r="B276" t="str">
        <f>formatted!D276</f>
        <v>MGDG O- 27:3</v>
      </c>
      <c r="C276" t="str">
        <f>formatted!E276</f>
        <v>EtherMGDG</v>
      </c>
      <c r="D276" t="str">
        <f>formatted!F276</f>
        <v>C36H64O9</v>
      </c>
      <c r="E276">
        <f>formatted!G276/formatted!G$2</f>
        <v>7.5933898305084743E-5</v>
      </c>
      <c r="F276">
        <f>formatted!H276/formatted!H$2</f>
        <v>8.9511200000000005E-5</v>
      </c>
      <c r="G276">
        <f>formatted!I276/formatted!I$2</f>
        <v>6.0196874999999998E-5</v>
      </c>
      <c r="H276">
        <f>formatted!J276/formatted!J$2</f>
        <v>2.022919642857143E-4</v>
      </c>
      <c r="I276">
        <f>formatted!K276/formatted!K$2</f>
        <v>2.3468833333333333E-4</v>
      </c>
      <c r="J276">
        <f>formatted!L276/formatted!L$2</f>
        <v>1.2674789915966388E-4</v>
      </c>
      <c r="K276">
        <f>formatted!M276/formatted!M$2</f>
        <v>2.3908333333333334E-4</v>
      </c>
      <c r="L276">
        <f>formatted!N276/formatted!N$2</f>
        <v>2.1739913793103447E-4</v>
      </c>
      <c r="M276">
        <f>formatted!O276/formatted!O$2</f>
        <v>1.8017281553398058E-4</v>
      </c>
      <c r="N276">
        <f>formatted!P276/formatted!P$2</f>
        <v>2.8975648148148148E-4</v>
      </c>
      <c r="O276">
        <f>formatted!Q276/formatted!Q$2</f>
        <v>2.4348141592920355E-4</v>
      </c>
      <c r="P276">
        <f>formatted!R276/formatted!R$2</f>
        <v>1.3195932203389832E-4</v>
      </c>
    </row>
    <row r="277" spans="1:16" x14ac:dyDescent="0.3">
      <c r="A277" t="str">
        <f>formatted!C277</f>
        <v>w/o MS2: MGDG O-8:0_18:2</v>
      </c>
      <c r="B277" t="str">
        <f>formatted!D277</f>
        <v>MGDG O- 26:2</v>
      </c>
      <c r="C277" t="str">
        <f>formatted!E277</f>
        <v>EtherMGDG</v>
      </c>
      <c r="D277" t="str">
        <f>formatted!F277</f>
        <v>C35H64O9</v>
      </c>
      <c r="E277">
        <f>formatted!G277/formatted!G$2</f>
        <v>2.2174576271186442E-5</v>
      </c>
      <c r="F277">
        <f>formatted!H277/formatted!H$2</f>
        <v>5.2964000000000003E-5</v>
      </c>
      <c r="G277">
        <f>formatted!I277/formatted!I$2</f>
        <v>1.2702500000000001E-5</v>
      </c>
      <c r="H277">
        <f>formatted!J277/formatted!J$2</f>
        <v>4.2420535714285714E-5</v>
      </c>
      <c r="I277">
        <f>formatted!K277/formatted!K$2</f>
        <v>4.0398333333333336E-5</v>
      </c>
      <c r="J277">
        <f>formatted!L277/formatted!L$2</f>
        <v>0</v>
      </c>
      <c r="K277">
        <f>formatted!M277/formatted!M$2</f>
        <v>3.3825925925925927E-5</v>
      </c>
      <c r="L277">
        <f>formatted!N277/formatted!N$2</f>
        <v>3.0297413793103448E-5</v>
      </c>
      <c r="M277">
        <f>formatted!O277/formatted!O$2</f>
        <v>4.6773786407766991E-5</v>
      </c>
      <c r="N277">
        <f>formatted!P277/formatted!P$2</f>
        <v>6.848981481481481E-5</v>
      </c>
      <c r="O277">
        <f>formatted!Q277/formatted!Q$2</f>
        <v>7.7425663716814159E-5</v>
      </c>
      <c r="P277">
        <f>formatted!R277/formatted!R$2</f>
        <v>1.2451610169491526E-4</v>
      </c>
    </row>
    <row r="278" spans="1:16" x14ac:dyDescent="0.3">
      <c r="A278" t="str">
        <f>formatted!C278</f>
        <v>w/o MS2: MGDG O-8:0_20:4</v>
      </c>
      <c r="B278" t="str">
        <f>formatted!D278</f>
        <v>MGDG O- 28:4</v>
      </c>
      <c r="C278" t="str">
        <f>formatted!E278</f>
        <v>EtherMGDG</v>
      </c>
      <c r="D278" t="str">
        <f>formatted!F278</f>
        <v>C37H64O9</v>
      </c>
      <c r="E278">
        <f>formatted!G278/formatted!G$2</f>
        <v>1.4784745762711865E-4</v>
      </c>
      <c r="F278">
        <f>formatted!H278/formatted!H$2</f>
        <v>2.6087119999999999E-4</v>
      </c>
      <c r="G278">
        <f>formatted!I278/formatted!I$2</f>
        <v>1.9711062500000001E-4</v>
      </c>
      <c r="H278">
        <f>formatted!J278/formatted!J$2</f>
        <v>2.4845357142857144E-4</v>
      </c>
      <c r="I278">
        <f>formatted!K278/formatted!K$2</f>
        <v>2.3683999999999999E-4</v>
      </c>
      <c r="J278">
        <f>formatted!L278/formatted!L$2</f>
        <v>2.3448991596638656E-4</v>
      </c>
      <c r="K278">
        <f>formatted!M278/formatted!M$2</f>
        <v>4.3791759259259258E-4</v>
      </c>
      <c r="L278">
        <f>formatted!N278/formatted!N$2</f>
        <v>4.9301724137931031E-4</v>
      </c>
      <c r="M278">
        <f>formatted!O278/formatted!O$2</f>
        <v>5.4442621359223297E-4</v>
      </c>
      <c r="N278">
        <f>formatted!P278/formatted!P$2</f>
        <v>4.9029351851851853E-4</v>
      </c>
      <c r="O278">
        <f>formatted!Q278/formatted!Q$2</f>
        <v>4.0781681415929204E-4</v>
      </c>
      <c r="P278">
        <f>formatted!R278/formatted!R$2</f>
        <v>4.4800338983050846E-4</v>
      </c>
    </row>
    <row r="279" spans="1:16" x14ac:dyDescent="0.3">
      <c r="A279" t="str">
        <f>formatted!C279</f>
        <v>w/o MS2: MGDG O-8:0_18:4</v>
      </c>
      <c r="B279" t="str">
        <f>formatted!D279</f>
        <v>MGDG O- 26:4</v>
      </c>
      <c r="C279" t="str">
        <f>formatted!E279</f>
        <v>EtherMGDG</v>
      </c>
      <c r="D279" t="str">
        <f>formatted!F279</f>
        <v>C35H60O9</v>
      </c>
      <c r="E279">
        <f>formatted!G279/formatted!G$2</f>
        <v>0</v>
      </c>
      <c r="F279">
        <f>formatted!H279/formatted!H$2</f>
        <v>7.6120000000000001E-6</v>
      </c>
      <c r="G279">
        <f>formatted!I279/formatted!I$2</f>
        <v>3.6991874999999999E-5</v>
      </c>
      <c r="H279">
        <f>formatted!J279/formatted!J$2</f>
        <v>1.7641071428571428E-5</v>
      </c>
      <c r="I279">
        <f>formatted!K279/formatted!K$2</f>
        <v>0</v>
      </c>
      <c r="J279">
        <f>formatted!L279/formatted!L$2</f>
        <v>1.7563865546218487E-5</v>
      </c>
      <c r="K279">
        <f>formatted!M279/formatted!M$2</f>
        <v>1.890462962962963E-5</v>
      </c>
      <c r="L279">
        <f>formatted!N279/formatted!N$2</f>
        <v>4.0518965517241381E-5</v>
      </c>
      <c r="M279">
        <f>formatted!O279/formatted!O$2</f>
        <v>7.7875728155339812E-5</v>
      </c>
      <c r="N279">
        <f>formatted!P279/formatted!P$2</f>
        <v>3.4326851851851851E-5</v>
      </c>
      <c r="O279">
        <f>formatted!Q279/formatted!Q$2</f>
        <v>1.3778761061946903E-5</v>
      </c>
      <c r="P279">
        <f>formatted!R279/formatted!R$2</f>
        <v>6.8138135593220344E-5</v>
      </c>
    </row>
    <row r="280" spans="1:16" x14ac:dyDescent="0.3">
      <c r="A280" t="str">
        <f>formatted!C280</f>
        <v>w/o MS2: MGDG O-8:0_21:3</v>
      </c>
      <c r="B280" t="str">
        <f>formatted!D280</f>
        <v>MGDG O- 29:3</v>
      </c>
      <c r="C280" t="str">
        <f>formatted!E280</f>
        <v>EtherMGDG</v>
      </c>
      <c r="D280" t="str">
        <f>formatted!F280</f>
        <v>C38H68O9</v>
      </c>
      <c r="E280">
        <f>formatted!G280/formatted!G$2</f>
        <v>3.0504644067796609E-3</v>
      </c>
      <c r="F280">
        <f>formatted!H280/formatted!H$2</f>
        <v>3.3065375999999998E-3</v>
      </c>
      <c r="G280">
        <f>formatted!I280/formatted!I$2</f>
        <v>1.8711556250000001E-3</v>
      </c>
      <c r="H280">
        <f>formatted!J280/formatted!J$2</f>
        <v>2.9712892857142858E-3</v>
      </c>
      <c r="I280">
        <f>formatted!K280/formatted!K$2</f>
        <v>2.6980458333333334E-3</v>
      </c>
      <c r="J280">
        <f>formatted!L280/formatted!L$2</f>
        <v>2.7395176470588235E-3</v>
      </c>
      <c r="K280">
        <f>formatted!M280/formatted!M$2</f>
        <v>3.9478101851851853E-3</v>
      </c>
      <c r="L280">
        <f>formatted!N280/formatted!N$2</f>
        <v>3.6374310344827587E-3</v>
      </c>
      <c r="M280">
        <f>formatted!O280/formatted!O$2</f>
        <v>5.3050699029126213E-3</v>
      </c>
      <c r="N280">
        <f>formatted!P280/formatted!P$2</f>
        <v>3.2778962962962963E-3</v>
      </c>
      <c r="O280">
        <f>formatted!Q280/formatted!Q$2</f>
        <v>3.6504929203539822E-3</v>
      </c>
      <c r="P280">
        <f>formatted!R280/formatted!R$2</f>
        <v>2.6382025423728815E-3</v>
      </c>
    </row>
    <row r="281" spans="1:16" x14ac:dyDescent="0.3">
      <c r="A281" t="str">
        <f>formatted!C281</f>
        <v>w/o MS2: MGDG O-8:0_18:2</v>
      </c>
      <c r="B281" t="str">
        <f>formatted!D281</f>
        <v>MGDG O- 26:2</v>
      </c>
      <c r="C281" t="str">
        <f>formatted!E281</f>
        <v>EtherMGDG</v>
      </c>
      <c r="D281" t="str">
        <f>formatted!F281</f>
        <v>C35H64O9</v>
      </c>
      <c r="E281">
        <f>formatted!G281/formatted!G$2</f>
        <v>1.004906779661017E-4</v>
      </c>
      <c r="F281">
        <f>formatted!H281/formatted!H$2</f>
        <v>1.199872E-4</v>
      </c>
      <c r="G281">
        <f>formatted!I281/formatted!I$2</f>
        <v>2.1329375000000001E-5</v>
      </c>
      <c r="H281">
        <f>formatted!J281/formatted!J$2</f>
        <v>3.310089285714286E-5</v>
      </c>
      <c r="I281">
        <f>formatted!K281/formatted!K$2</f>
        <v>1.175275E-4</v>
      </c>
      <c r="J281">
        <f>formatted!L281/formatted!L$2</f>
        <v>7.3786554621848733E-5</v>
      </c>
      <c r="K281">
        <f>formatted!M281/formatted!M$2</f>
        <v>1.4311296296296296E-4</v>
      </c>
      <c r="L281">
        <f>formatted!N281/formatted!N$2</f>
        <v>1.0276896551724138E-4</v>
      </c>
      <c r="M281">
        <f>formatted!O281/formatted!O$2</f>
        <v>2.5321067961165051E-4</v>
      </c>
      <c r="N281">
        <f>formatted!P281/formatted!P$2</f>
        <v>1.2259444444444445E-4</v>
      </c>
      <c r="O281">
        <f>formatted!Q281/formatted!Q$2</f>
        <v>1.3263893805309736E-4</v>
      </c>
      <c r="P281">
        <f>formatted!R281/formatted!R$2</f>
        <v>1.2583305084745762E-4</v>
      </c>
    </row>
    <row r="282" spans="1:16" x14ac:dyDescent="0.3">
      <c r="A282" t="str">
        <f>formatted!C282</f>
        <v>w/o MS2: MGDG O-15:2_18:5</v>
      </c>
      <c r="B282" t="str">
        <f>formatted!D282</f>
        <v>MGDG O- 33:7</v>
      </c>
      <c r="C282" t="str">
        <f>formatted!E282</f>
        <v>EtherMGDG</v>
      </c>
      <c r="D282" t="str">
        <f>formatted!F282</f>
        <v>C42H68O9</v>
      </c>
      <c r="E282">
        <f>formatted!G282/formatted!G$2</f>
        <v>2.0641101694915254E-4</v>
      </c>
      <c r="F282">
        <f>formatted!H282/formatted!H$2</f>
        <v>3.1313039999999998E-4</v>
      </c>
      <c r="G282">
        <f>formatted!I282/formatted!I$2</f>
        <v>8.7218125000000006E-5</v>
      </c>
      <c r="H282">
        <f>formatted!J282/formatted!J$2</f>
        <v>2.1165625000000001E-4</v>
      </c>
      <c r="I282">
        <f>formatted!K282/formatted!K$2</f>
        <v>3.5125666666666668E-4</v>
      </c>
      <c r="J282">
        <f>formatted!L282/formatted!L$2</f>
        <v>4.6323781512605039E-4</v>
      </c>
      <c r="K282">
        <f>formatted!M282/formatted!M$2</f>
        <v>2.7694814814814816E-4</v>
      </c>
      <c r="L282">
        <f>formatted!N282/formatted!N$2</f>
        <v>1.8203620689655173E-4</v>
      </c>
      <c r="M282">
        <f>formatted!O282/formatted!O$2</f>
        <v>3.6159126213592232E-4</v>
      </c>
      <c r="N282">
        <f>formatted!P282/formatted!P$2</f>
        <v>2.7899351851851854E-4</v>
      </c>
      <c r="O282">
        <f>formatted!Q282/formatted!Q$2</f>
        <v>3.6077699115044247E-4</v>
      </c>
      <c r="P282">
        <f>formatted!R282/formatted!R$2</f>
        <v>3.3301101694915256E-4</v>
      </c>
    </row>
    <row r="283" spans="1:16" x14ac:dyDescent="0.3">
      <c r="A283" t="str">
        <f>formatted!C283</f>
        <v>w/o MS2: MGDG O-8:0_19:4</v>
      </c>
      <c r="B283" t="str">
        <f>formatted!D283</f>
        <v>MGDG O- 27:4</v>
      </c>
      <c r="C283" t="str">
        <f>formatted!E283</f>
        <v>EtherMGDG</v>
      </c>
      <c r="D283" t="str">
        <f>formatted!F283</f>
        <v>C36H62O9</v>
      </c>
      <c r="E283">
        <f>formatted!G283/formatted!G$2</f>
        <v>7.3100847457627119E-5</v>
      </c>
      <c r="F283">
        <f>formatted!H283/formatted!H$2</f>
        <v>6.9889599999999996E-5</v>
      </c>
      <c r="G283">
        <f>formatted!I283/formatted!I$2</f>
        <v>1.06415E-4</v>
      </c>
      <c r="H283">
        <f>formatted!J283/formatted!J$2</f>
        <v>1.7310357142857143E-4</v>
      </c>
      <c r="I283">
        <f>formatted!K283/formatted!K$2</f>
        <v>1.3605E-4</v>
      </c>
      <c r="J283">
        <f>formatted!L283/formatted!L$2</f>
        <v>1.2324621848739496E-4</v>
      </c>
      <c r="K283">
        <f>formatted!M283/formatted!M$2</f>
        <v>3.4443796296296296E-4</v>
      </c>
      <c r="L283">
        <f>formatted!N283/formatted!N$2</f>
        <v>3.4609568965517242E-4</v>
      </c>
      <c r="M283">
        <f>formatted!O283/formatted!O$2</f>
        <v>3.1282427184466018E-4</v>
      </c>
      <c r="N283">
        <f>formatted!P283/formatted!P$2</f>
        <v>3.7484814814814815E-4</v>
      </c>
      <c r="O283">
        <f>formatted!Q283/formatted!Q$2</f>
        <v>3.3807522123893805E-4</v>
      </c>
      <c r="P283">
        <f>formatted!R283/formatted!R$2</f>
        <v>3.4859237288135595E-4</v>
      </c>
    </row>
    <row r="284" spans="1:16" x14ac:dyDescent="0.3">
      <c r="A284" t="str">
        <f>formatted!C284</f>
        <v>w/o MS2: MGDG O-15:3_17:4</v>
      </c>
      <c r="B284" t="str">
        <f>formatted!D284</f>
        <v>MGDG O- 32:7</v>
      </c>
      <c r="C284" t="str">
        <f>formatted!E284</f>
        <v>EtherMGDG</v>
      </c>
      <c r="D284" t="str">
        <f>formatted!F284</f>
        <v>C41H66O9</v>
      </c>
      <c r="E284">
        <f>formatted!G284/formatted!G$2</f>
        <v>8.549050847457627E-4</v>
      </c>
      <c r="F284">
        <f>formatted!H284/formatted!H$2</f>
        <v>6.494936E-4</v>
      </c>
      <c r="G284">
        <f>formatted!I284/formatted!I$2</f>
        <v>5.4212062499999999E-4</v>
      </c>
      <c r="H284">
        <f>formatted!J284/formatted!J$2</f>
        <v>6.1810982142857147E-4</v>
      </c>
      <c r="I284">
        <f>formatted!K284/formatted!K$2</f>
        <v>4.9311999999999999E-4</v>
      </c>
      <c r="J284">
        <f>formatted!L284/formatted!L$2</f>
        <v>6.3915378151260501E-4</v>
      </c>
      <c r="K284">
        <f>formatted!M284/formatted!M$2</f>
        <v>7.3015092592592593E-4</v>
      </c>
      <c r="L284">
        <f>formatted!N284/formatted!N$2</f>
        <v>3.1858620689655175E-4</v>
      </c>
      <c r="M284">
        <f>formatted!O284/formatted!O$2</f>
        <v>6.0150776699029131E-4</v>
      </c>
      <c r="N284">
        <f>formatted!P284/formatted!P$2</f>
        <v>7.2712685185185189E-4</v>
      </c>
      <c r="O284">
        <f>formatted!Q284/formatted!Q$2</f>
        <v>9.0472831858407084E-4</v>
      </c>
      <c r="P284">
        <f>formatted!R284/formatted!R$2</f>
        <v>7.6137033898305087E-4</v>
      </c>
    </row>
    <row r="285" spans="1:16" x14ac:dyDescent="0.3">
      <c r="A285" t="str">
        <f>formatted!C285</f>
        <v>w/o MS2: MGDG O-8:0_23:0</v>
      </c>
      <c r="B285" t="str">
        <f>formatted!D285</f>
        <v>MGDG O- 31:0</v>
      </c>
      <c r="C285" t="str">
        <f>formatted!E285</f>
        <v>EtherMGDG</v>
      </c>
      <c r="D285" t="str">
        <f>formatted!F285</f>
        <v>C40H78O9</v>
      </c>
      <c r="E285">
        <f>formatted!G285/formatted!G$2</f>
        <v>1.3730084745762711E-4</v>
      </c>
      <c r="F285">
        <f>formatted!H285/formatted!H$2</f>
        <v>3.2325520000000001E-4</v>
      </c>
      <c r="G285">
        <f>formatted!I285/formatted!I$2</f>
        <v>3.4186187500000003E-4</v>
      </c>
      <c r="H285">
        <f>formatted!J285/formatted!J$2</f>
        <v>2.5435892857142856E-4</v>
      </c>
      <c r="I285">
        <f>formatted!K285/formatted!K$2</f>
        <v>2.5899916666666668E-4</v>
      </c>
      <c r="J285">
        <f>formatted!L285/formatted!L$2</f>
        <v>2.7718571428571429E-4</v>
      </c>
      <c r="K285">
        <f>formatted!M285/formatted!M$2</f>
        <v>2.1052592592592592E-4</v>
      </c>
      <c r="L285">
        <f>formatted!N285/formatted!N$2</f>
        <v>2.7565775862068966E-4</v>
      </c>
      <c r="M285">
        <f>formatted!O285/formatted!O$2</f>
        <v>2.5760970873786408E-4</v>
      </c>
      <c r="N285">
        <f>formatted!P285/formatted!P$2</f>
        <v>9.589444444444445E-5</v>
      </c>
      <c r="O285">
        <f>formatted!Q285/formatted!Q$2</f>
        <v>2.3561061946902656E-4</v>
      </c>
      <c r="P285">
        <f>formatted!R285/formatted!R$2</f>
        <v>2.3109830508474577E-4</v>
      </c>
    </row>
    <row r="286" spans="1:16" x14ac:dyDescent="0.3">
      <c r="A286" t="str">
        <f>formatted!C286</f>
        <v>w/o MS2: MGDG O-8:0_22:3</v>
      </c>
      <c r="B286" t="str">
        <f>formatted!D286</f>
        <v>MGDG O- 30:3</v>
      </c>
      <c r="C286" t="str">
        <f>formatted!E286</f>
        <v>EtherMGDG</v>
      </c>
      <c r="D286" t="str">
        <f>formatted!F286</f>
        <v>C39H70O9</v>
      </c>
      <c r="E286">
        <f>formatted!G286/formatted!G$2</f>
        <v>8.0798644067796614E-4</v>
      </c>
      <c r="F286">
        <f>formatted!H286/formatted!H$2</f>
        <v>7.9747599999999998E-4</v>
      </c>
      <c r="G286">
        <f>formatted!I286/formatted!I$2</f>
        <v>5.9819812500000002E-4</v>
      </c>
      <c r="H286">
        <f>formatted!J286/formatted!J$2</f>
        <v>7.3911696428571427E-4</v>
      </c>
      <c r="I286">
        <f>formatted!K286/formatted!K$2</f>
        <v>7.9396000000000002E-4</v>
      </c>
      <c r="J286">
        <f>formatted!L286/formatted!L$2</f>
        <v>4.7496554621848737E-4</v>
      </c>
      <c r="K286">
        <f>formatted!M286/formatted!M$2</f>
        <v>7.2516574074074072E-4</v>
      </c>
      <c r="L286">
        <f>formatted!N286/formatted!N$2</f>
        <v>6.0930948275862067E-4</v>
      </c>
      <c r="M286">
        <f>formatted!O286/formatted!O$2</f>
        <v>6.0884660194174755E-4</v>
      </c>
      <c r="N286">
        <f>formatted!P286/formatted!P$2</f>
        <v>6.2318148148148152E-4</v>
      </c>
      <c r="O286">
        <f>formatted!Q286/formatted!Q$2</f>
        <v>6.5436283185840705E-4</v>
      </c>
      <c r="P286">
        <f>formatted!R286/formatted!R$2</f>
        <v>5.60364406779661E-4</v>
      </c>
    </row>
    <row r="287" spans="1:16" x14ac:dyDescent="0.3">
      <c r="A287" t="str">
        <f>formatted!C287</f>
        <v>w/o MS2: MGDG O-8:0_20:4</v>
      </c>
      <c r="B287" t="str">
        <f>formatted!D287</f>
        <v>MGDG O- 28:4</v>
      </c>
      <c r="C287" t="str">
        <f>formatted!E287</f>
        <v>EtherMGDG</v>
      </c>
      <c r="D287" t="str">
        <f>formatted!F287</f>
        <v>C37H64O9</v>
      </c>
      <c r="E287">
        <f>formatted!G287/formatted!G$2</f>
        <v>1.1332508474576272E-3</v>
      </c>
      <c r="F287">
        <f>formatted!H287/formatted!H$2</f>
        <v>1.2678240000000001E-3</v>
      </c>
      <c r="G287">
        <f>formatted!I287/formatted!I$2</f>
        <v>9.9857750000000001E-4</v>
      </c>
      <c r="H287">
        <f>formatted!J287/formatted!J$2</f>
        <v>1.3943928571428571E-3</v>
      </c>
      <c r="I287">
        <f>formatted!K287/formatted!K$2</f>
        <v>1.09713E-3</v>
      </c>
      <c r="J287">
        <f>formatted!L287/formatted!L$2</f>
        <v>1.163489075630252E-3</v>
      </c>
      <c r="K287">
        <f>formatted!M287/formatted!M$2</f>
        <v>1.862250925925926E-3</v>
      </c>
      <c r="L287">
        <f>formatted!N287/formatted!N$2</f>
        <v>1.6521465517241379E-3</v>
      </c>
      <c r="M287">
        <f>formatted!O287/formatted!O$2</f>
        <v>2.2103514563106795E-3</v>
      </c>
      <c r="N287">
        <f>formatted!P287/formatted!P$2</f>
        <v>1.8095518518518518E-3</v>
      </c>
      <c r="O287">
        <f>formatted!Q287/formatted!Q$2</f>
        <v>2.0523831858407079E-3</v>
      </c>
      <c r="P287">
        <f>formatted!R287/formatted!R$2</f>
        <v>2.0271016949152541E-3</v>
      </c>
    </row>
    <row r="288" spans="1:16" x14ac:dyDescent="0.3">
      <c r="A288" t="str">
        <f>formatted!C288</f>
        <v>w/o MS2: MGDG O-8:0_21:2</v>
      </c>
      <c r="B288" t="str">
        <f>formatted!D288</f>
        <v>MGDG O- 29:2</v>
      </c>
      <c r="C288" t="str">
        <f>formatted!E288</f>
        <v>EtherMGDG</v>
      </c>
      <c r="D288" t="str">
        <f>formatted!F288</f>
        <v>C38H70O9</v>
      </c>
      <c r="E288">
        <f>formatted!G288/formatted!G$2</f>
        <v>2.8925745762711863E-3</v>
      </c>
      <c r="F288">
        <f>formatted!H288/formatted!H$2</f>
        <v>2.0648327999999998E-3</v>
      </c>
      <c r="G288">
        <f>formatted!I288/formatted!I$2</f>
        <v>1.483989375E-3</v>
      </c>
      <c r="H288">
        <f>formatted!J288/formatted!J$2</f>
        <v>2.8524312500000002E-3</v>
      </c>
      <c r="I288">
        <f>formatted!K288/formatted!K$2</f>
        <v>2.7069341666666668E-3</v>
      </c>
      <c r="J288">
        <f>formatted!L288/formatted!L$2</f>
        <v>2.349179831932773E-3</v>
      </c>
      <c r="K288">
        <f>formatted!M288/formatted!M$2</f>
        <v>4.5177768518518515E-3</v>
      </c>
      <c r="L288">
        <f>formatted!N288/formatted!N$2</f>
        <v>4.222293965517241E-3</v>
      </c>
      <c r="M288">
        <f>formatted!O288/formatted!O$2</f>
        <v>4.6127067961165046E-3</v>
      </c>
      <c r="N288">
        <f>formatted!P288/formatted!P$2</f>
        <v>4.0697712962962963E-3</v>
      </c>
      <c r="O288">
        <f>formatted!Q288/formatted!Q$2</f>
        <v>4.3324592920353979E-3</v>
      </c>
      <c r="P288">
        <f>formatted!R288/formatted!R$2</f>
        <v>3.4873491525423731E-3</v>
      </c>
    </row>
    <row r="289" spans="1:16" x14ac:dyDescent="0.3">
      <c r="A289" t="str">
        <f>formatted!C289</f>
        <v>w/o MS2: MGDG O-8:0_19:4</v>
      </c>
      <c r="B289" t="str">
        <f>formatted!D289</f>
        <v>MGDG O- 27:4</v>
      </c>
      <c r="C289" t="str">
        <f>formatted!E289</f>
        <v>EtherMGDG</v>
      </c>
      <c r="D289" t="str">
        <f>formatted!F289</f>
        <v>C36H62O9</v>
      </c>
      <c r="E289">
        <f>formatted!G289/formatted!G$2</f>
        <v>2.6477118644067797E-5</v>
      </c>
      <c r="F289">
        <f>formatted!H289/formatted!H$2</f>
        <v>4.2928800000000001E-5</v>
      </c>
      <c r="G289">
        <f>formatted!I289/formatted!I$2</f>
        <v>1.9354375000000001E-5</v>
      </c>
      <c r="H289">
        <f>formatted!J289/formatted!J$2</f>
        <v>4.7848214285714288E-5</v>
      </c>
      <c r="I289">
        <f>formatted!K289/formatted!K$2</f>
        <v>4.7910833333333336E-5</v>
      </c>
      <c r="J289">
        <f>formatted!L289/formatted!L$2</f>
        <v>3.4721848739495801E-5</v>
      </c>
      <c r="K289">
        <f>formatted!M289/formatted!M$2</f>
        <v>1.2634166666666667E-4</v>
      </c>
      <c r="L289">
        <f>formatted!N289/formatted!N$2</f>
        <v>1.256456896551724E-4</v>
      </c>
      <c r="M289">
        <f>formatted!O289/formatted!O$2</f>
        <v>1.1154466019417476E-4</v>
      </c>
      <c r="N289">
        <f>formatted!P289/formatted!P$2</f>
        <v>1.3617129629629629E-4</v>
      </c>
      <c r="O289">
        <f>formatted!Q289/formatted!Q$2</f>
        <v>1.7872654867256637E-4</v>
      </c>
      <c r="P289">
        <f>formatted!R289/formatted!R$2</f>
        <v>1.8602542372881355E-4</v>
      </c>
    </row>
    <row r="290" spans="1:16" x14ac:dyDescent="0.3">
      <c r="A290" t="str">
        <f>formatted!C290</f>
        <v>w/o MS2: MGDG O-15:2_18:5</v>
      </c>
      <c r="B290" t="str">
        <f>formatted!D290</f>
        <v>MGDG O- 33:7</v>
      </c>
      <c r="C290" t="str">
        <f>formatted!E290</f>
        <v>EtherMGDG</v>
      </c>
      <c r="D290" t="str">
        <f>formatted!F290</f>
        <v>C42H68O9</v>
      </c>
      <c r="E290">
        <f>formatted!G290/formatted!G$2</f>
        <v>1.7560771186440679E-3</v>
      </c>
      <c r="F290">
        <f>formatted!H290/formatted!H$2</f>
        <v>1.5393895999999999E-3</v>
      </c>
      <c r="G290">
        <f>formatted!I290/formatted!I$2</f>
        <v>1.8011306250000001E-3</v>
      </c>
      <c r="H290">
        <f>formatted!J290/formatted!J$2</f>
        <v>1.6488964285714285E-3</v>
      </c>
      <c r="I290">
        <f>formatted!K290/formatted!K$2</f>
        <v>2.0175866666666668E-3</v>
      </c>
      <c r="J290">
        <f>formatted!L290/formatted!L$2</f>
        <v>1.0995596638655463E-3</v>
      </c>
      <c r="K290">
        <f>formatted!M290/formatted!M$2</f>
        <v>7.1517037037037033E-4</v>
      </c>
      <c r="L290">
        <f>formatted!N290/formatted!N$2</f>
        <v>2.025905172413793E-3</v>
      </c>
      <c r="M290">
        <f>formatted!O290/formatted!O$2</f>
        <v>2.1130699029126214E-3</v>
      </c>
      <c r="N290">
        <f>formatted!P290/formatted!P$2</f>
        <v>1.8506592592592592E-3</v>
      </c>
      <c r="O290">
        <f>formatted!Q290/formatted!Q$2</f>
        <v>2.0808557522123895E-3</v>
      </c>
      <c r="P290">
        <f>formatted!R290/formatted!R$2</f>
        <v>1.3532296610169491E-3</v>
      </c>
    </row>
    <row r="291" spans="1:16" x14ac:dyDescent="0.3">
      <c r="A291" t="str">
        <f>formatted!C291</f>
        <v>w/o MS2: MGDG O-8:0_20:2</v>
      </c>
      <c r="B291" t="str">
        <f>formatted!D291</f>
        <v>MGDG O- 28:2</v>
      </c>
      <c r="C291" t="str">
        <f>formatted!E291</f>
        <v>EtherMGDG</v>
      </c>
      <c r="D291" t="str">
        <f>formatted!F291</f>
        <v>C37H68O9</v>
      </c>
      <c r="E291">
        <f>formatted!G291/formatted!G$2</f>
        <v>7.2538822033898307E-3</v>
      </c>
      <c r="F291">
        <f>formatted!H291/formatted!H$2</f>
        <v>7.3444295999999997E-3</v>
      </c>
      <c r="G291">
        <f>formatted!I291/formatted!I$2</f>
        <v>5.7016006249999999E-3</v>
      </c>
      <c r="H291">
        <f>formatted!J291/formatted!J$2</f>
        <v>7.3469830357142853E-3</v>
      </c>
      <c r="I291">
        <f>formatted!K291/formatted!K$2</f>
        <v>7.6515941666666669E-3</v>
      </c>
      <c r="J291">
        <f>formatted!L291/formatted!L$2</f>
        <v>6.8616168067226887E-3</v>
      </c>
      <c r="K291">
        <f>formatted!M291/formatted!M$2</f>
        <v>8.7956083333333331E-3</v>
      </c>
      <c r="L291">
        <f>formatted!N291/formatted!N$2</f>
        <v>9.1614482758620684E-3</v>
      </c>
      <c r="M291">
        <f>formatted!O291/formatted!O$2</f>
        <v>9.0289601941747569E-3</v>
      </c>
      <c r="N291">
        <f>formatted!P291/formatted!P$2</f>
        <v>7.4963574074074077E-3</v>
      </c>
      <c r="O291">
        <f>formatted!Q291/formatted!Q$2</f>
        <v>7.8624849557522129E-3</v>
      </c>
      <c r="P291">
        <f>formatted!R291/formatted!R$2</f>
        <v>6.3153118644067793E-3</v>
      </c>
    </row>
    <row r="292" spans="1:16" x14ac:dyDescent="0.3">
      <c r="A292" t="str">
        <f>formatted!C292</f>
        <v>w/o MS2: PC O-15:0_22:4;O2</v>
      </c>
      <c r="B292" t="str">
        <f>formatted!D292</f>
        <v>PC O- 37:4:2O</v>
      </c>
      <c r="C292" t="str">
        <f>formatted!E292</f>
        <v>EtherOxPC</v>
      </c>
      <c r="D292" t="str">
        <f>formatted!F292</f>
        <v>C45H84NO9P</v>
      </c>
      <c r="E292">
        <f>formatted!G292/formatted!G$2</f>
        <v>6.4250847457627115E-4</v>
      </c>
      <c r="F292">
        <f>formatted!H292/formatted!H$2</f>
        <v>8.9978319999999999E-4</v>
      </c>
      <c r="G292">
        <f>formatted!I292/formatted!I$2</f>
        <v>6.6730749999999997E-4</v>
      </c>
      <c r="H292">
        <f>formatted!J292/formatted!J$2</f>
        <v>2.6333392857142855E-4</v>
      </c>
      <c r="I292">
        <f>formatted!K292/formatted!K$2</f>
        <v>1.01865E-4</v>
      </c>
      <c r="J292">
        <f>formatted!L292/formatted!L$2</f>
        <v>2.3002521008403361E-4</v>
      </c>
      <c r="K292">
        <f>formatted!M292/formatted!M$2</f>
        <v>5.1822592592592597E-4</v>
      </c>
      <c r="L292">
        <f>formatted!N292/formatted!N$2</f>
        <v>4.1450689655172412E-4</v>
      </c>
      <c r="M292">
        <f>formatted!O292/formatted!O$2</f>
        <v>4.8065631067961164E-4</v>
      </c>
      <c r="N292">
        <f>formatted!P292/formatted!P$2</f>
        <v>1.0639814814814815E-4</v>
      </c>
      <c r="O292">
        <f>formatted!Q292/formatted!Q$2</f>
        <v>1.1443805309734513E-4</v>
      </c>
      <c r="P292">
        <f>formatted!R292/formatted!R$2</f>
        <v>1.5671440677966103E-4</v>
      </c>
    </row>
    <row r="293" spans="1:16" x14ac:dyDescent="0.3">
      <c r="A293" t="str">
        <f>formatted!C293</f>
        <v>w/o MS2: PC O-10:0_22:5;O</v>
      </c>
      <c r="B293" t="str">
        <f>formatted!D293</f>
        <v>PC O- 32:5:1O</v>
      </c>
      <c r="C293" t="str">
        <f>formatted!E293</f>
        <v>EtherOxPC</v>
      </c>
      <c r="D293" t="str">
        <f>formatted!F293</f>
        <v>C40H72NO8P</v>
      </c>
      <c r="E293">
        <f>formatted!G293/formatted!G$2</f>
        <v>2.1297906779661016E-3</v>
      </c>
      <c r="F293">
        <f>formatted!H293/formatted!H$2</f>
        <v>2.2033424000000002E-3</v>
      </c>
      <c r="G293">
        <f>formatted!I293/formatted!I$2</f>
        <v>1.7651875E-3</v>
      </c>
      <c r="H293">
        <f>formatted!J293/formatted!J$2</f>
        <v>2.2959303571428572E-3</v>
      </c>
      <c r="I293">
        <f>formatted!K293/formatted!K$2</f>
        <v>2.1059541666666667E-3</v>
      </c>
      <c r="J293">
        <f>formatted!L293/formatted!L$2</f>
        <v>2.1525865546218486E-3</v>
      </c>
      <c r="K293">
        <f>formatted!M293/formatted!M$2</f>
        <v>2.9866009259259261E-3</v>
      </c>
      <c r="L293">
        <f>formatted!N293/formatted!N$2</f>
        <v>2.1474534482758619E-3</v>
      </c>
      <c r="M293">
        <f>formatted!O293/formatted!O$2</f>
        <v>2.6415077669902911E-3</v>
      </c>
      <c r="N293">
        <f>formatted!P293/formatted!P$2</f>
        <v>2.221701851851852E-3</v>
      </c>
      <c r="O293">
        <f>formatted!Q293/formatted!Q$2</f>
        <v>2.2525247787610618E-3</v>
      </c>
      <c r="P293">
        <f>formatted!R293/formatted!R$2</f>
        <v>2.0535610169491523E-3</v>
      </c>
    </row>
    <row r="294" spans="1:16" x14ac:dyDescent="0.3">
      <c r="A294" t="str">
        <f>formatted!C294</f>
        <v>w/o MS2: PC O-8:0_20:4;O3</v>
      </c>
      <c r="B294" t="str">
        <f>formatted!D294</f>
        <v>PC O- 28:4:3O</v>
      </c>
      <c r="C294" t="str">
        <f>formatted!E294</f>
        <v>EtherOxPC</v>
      </c>
      <c r="D294" t="str">
        <f>formatted!F294</f>
        <v>C36H66NO10P</v>
      </c>
      <c r="E294">
        <f>formatted!G294/formatted!G$2</f>
        <v>1.3415593220338982E-3</v>
      </c>
      <c r="F294">
        <f>formatted!H294/formatted!H$2</f>
        <v>1.5814728000000001E-3</v>
      </c>
      <c r="G294">
        <f>formatted!I294/formatted!I$2</f>
        <v>1.0614956250000001E-3</v>
      </c>
      <c r="H294">
        <f>formatted!J294/formatted!J$2</f>
        <v>1.1740258928571428E-3</v>
      </c>
      <c r="I294">
        <f>formatted!K294/formatted!K$2</f>
        <v>1.162295E-3</v>
      </c>
      <c r="J294">
        <f>formatted!L294/formatted!L$2</f>
        <v>1.0241352941176471E-3</v>
      </c>
      <c r="K294">
        <f>formatted!M294/formatted!M$2</f>
        <v>1.3445018518518518E-3</v>
      </c>
      <c r="L294">
        <f>formatted!N294/formatted!N$2</f>
        <v>1.186575E-3</v>
      </c>
      <c r="M294">
        <f>formatted!O294/formatted!O$2</f>
        <v>1.1841990291262135E-3</v>
      </c>
      <c r="N294">
        <f>formatted!P294/formatted!P$2</f>
        <v>1.0259444444444443E-3</v>
      </c>
      <c r="O294">
        <f>formatted!Q294/formatted!Q$2</f>
        <v>1.205337168141593E-3</v>
      </c>
      <c r="P294">
        <f>formatted!R294/formatted!R$2</f>
        <v>1.0915915254237289E-3</v>
      </c>
    </row>
    <row r="295" spans="1:16" x14ac:dyDescent="0.3">
      <c r="A295" t="str">
        <f>formatted!C295</f>
        <v>w/o MS2: PC O-8:0_18:1;O</v>
      </c>
      <c r="B295" t="str">
        <f>formatted!D295</f>
        <v>PC O- 26:1:1O</v>
      </c>
      <c r="C295" t="str">
        <f>formatted!E295</f>
        <v>EtherOxPC</v>
      </c>
      <c r="D295" t="str">
        <f>formatted!F295</f>
        <v>C34H68NO8P</v>
      </c>
      <c r="E295">
        <f>formatted!G295/formatted!G$2</f>
        <v>7.7715932203389828E-4</v>
      </c>
      <c r="F295">
        <f>formatted!H295/formatted!H$2</f>
        <v>8.1160559999999995E-4</v>
      </c>
      <c r="G295">
        <f>formatted!I295/formatted!I$2</f>
        <v>6.3214624999999997E-4</v>
      </c>
      <c r="H295">
        <f>formatted!J295/formatted!J$2</f>
        <v>6.6953392857142856E-4</v>
      </c>
      <c r="I295">
        <f>formatted!K295/formatted!K$2</f>
        <v>5.3770749999999996E-4</v>
      </c>
      <c r="J295">
        <f>formatted!L295/formatted!L$2</f>
        <v>7.1560924369747894E-4</v>
      </c>
      <c r="K295">
        <f>formatted!M295/formatted!M$2</f>
        <v>1.2486240740740742E-3</v>
      </c>
      <c r="L295">
        <f>formatted!N295/formatted!N$2</f>
        <v>1.3527318965517242E-3</v>
      </c>
      <c r="M295">
        <f>formatted!O295/formatted!O$2</f>
        <v>1.3705368932038836E-3</v>
      </c>
      <c r="N295">
        <f>formatted!P295/formatted!P$2</f>
        <v>1.0293638888888889E-3</v>
      </c>
      <c r="O295">
        <f>formatted!Q295/formatted!Q$2</f>
        <v>1.1034486725663717E-3</v>
      </c>
      <c r="P295">
        <f>formatted!R295/formatted!R$2</f>
        <v>9.2383220338983056E-4</v>
      </c>
    </row>
    <row r="296" spans="1:16" x14ac:dyDescent="0.3">
      <c r="A296" t="str">
        <f>formatted!C296</f>
        <v>w/o MS2: PC O-10:0_22:6;O</v>
      </c>
      <c r="B296" t="str">
        <f>formatted!D296</f>
        <v>PC O- 32:6:1O</v>
      </c>
      <c r="C296" t="str">
        <f>formatted!E296</f>
        <v>EtherOxPC</v>
      </c>
      <c r="D296" t="str">
        <f>formatted!F296</f>
        <v>C40H70NO8P</v>
      </c>
      <c r="E296">
        <f>formatted!G296/formatted!G$2</f>
        <v>5.0118728813559324E-4</v>
      </c>
      <c r="F296">
        <f>formatted!H296/formatted!H$2</f>
        <v>4.7780640000000003E-4</v>
      </c>
      <c r="G296">
        <f>formatted!I296/formatted!I$2</f>
        <v>3.8340500000000002E-4</v>
      </c>
      <c r="H296">
        <f>formatted!J296/formatted!J$2</f>
        <v>5.9115714285714281E-4</v>
      </c>
      <c r="I296">
        <f>formatted!K296/formatted!K$2</f>
        <v>4.6590916666666666E-4</v>
      </c>
      <c r="J296">
        <f>formatted!L296/formatted!L$2</f>
        <v>5.4902268907563024E-4</v>
      </c>
      <c r="K296">
        <f>formatted!M296/formatted!M$2</f>
        <v>6.4294722222222223E-4</v>
      </c>
      <c r="L296">
        <f>formatted!N296/formatted!N$2</f>
        <v>3.3995517241379312E-4</v>
      </c>
      <c r="M296">
        <f>formatted!O296/formatted!O$2</f>
        <v>5.2062427184466019E-4</v>
      </c>
      <c r="N296">
        <f>formatted!P296/formatted!P$2</f>
        <v>4.4290833333333332E-4</v>
      </c>
      <c r="O296">
        <f>formatted!Q296/formatted!Q$2</f>
        <v>5.20012389380531E-4</v>
      </c>
      <c r="P296">
        <f>formatted!R296/formatted!R$2</f>
        <v>4.6097033898305083E-4</v>
      </c>
    </row>
    <row r="297" spans="1:16" x14ac:dyDescent="0.3">
      <c r="A297" t="str">
        <f>formatted!C297</f>
        <v>w/o MS2: PC O-16:1_22:6;O4</v>
      </c>
      <c r="B297" t="str">
        <f>formatted!D297</f>
        <v>PC O- 38:7:4O</v>
      </c>
      <c r="C297" t="str">
        <f>formatted!E297</f>
        <v>EtherOxPC</v>
      </c>
      <c r="D297" t="str">
        <f>formatted!F297</f>
        <v>C46H80NO11P</v>
      </c>
      <c r="E297">
        <f>formatted!G297/formatted!G$2</f>
        <v>1.5217457627118643E-4</v>
      </c>
      <c r="F297">
        <f>formatted!H297/formatted!H$2</f>
        <v>2.4566559999999999E-4</v>
      </c>
      <c r="G297">
        <f>formatted!I297/formatted!I$2</f>
        <v>2.6004875000000001E-4</v>
      </c>
      <c r="H297">
        <f>formatted!J297/formatted!J$2</f>
        <v>1.5425535714285715E-4</v>
      </c>
      <c r="I297">
        <f>formatted!K297/formatted!K$2</f>
        <v>1.1038666666666666E-4</v>
      </c>
      <c r="J297">
        <f>formatted!L297/formatted!L$2</f>
        <v>1.4699075630252102E-4</v>
      </c>
      <c r="K297">
        <f>formatted!M297/formatted!M$2</f>
        <v>1.6069537037037036E-4</v>
      </c>
      <c r="L297">
        <f>formatted!N297/formatted!N$2</f>
        <v>1.806655172413793E-4</v>
      </c>
      <c r="M297">
        <f>formatted!O297/formatted!O$2</f>
        <v>1.5144368932038836E-4</v>
      </c>
      <c r="N297">
        <f>formatted!P297/formatted!P$2</f>
        <v>8.038703703703704E-5</v>
      </c>
      <c r="O297">
        <f>formatted!Q297/formatted!Q$2</f>
        <v>8.4352212389380532E-5</v>
      </c>
      <c r="P297">
        <f>formatted!R297/formatted!R$2</f>
        <v>1.1959491525423729E-4</v>
      </c>
    </row>
    <row r="298" spans="1:16" x14ac:dyDescent="0.3">
      <c r="A298" t="str">
        <f>formatted!C298</f>
        <v>w/o MS2: PC O-12:0_22:3;O2</v>
      </c>
      <c r="B298" t="str">
        <f>formatted!D298</f>
        <v>PC O- 34:3:2O</v>
      </c>
      <c r="C298" t="str">
        <f>formatted!E298</f>
        <v>EtherOxPC</v>
      </c>
      <c r="D298" t="str">
        <f>formatted!F298</f>
        <v>C42H80NO9P</v>
      </c>
      <c r="E298">
        <f>formatted!G298/formatted!G$2</f>
        <v>2.8129661016949152E-5</v>
      </c>
      <c r="F298">
        <f>formatted!H298/formatted!H$2</f>
        <v>9.3609600000000006E-5</v>
      </c>
      <c r="G298">
        <f>formatted!I298/formatted!I$2</f>
        <v>1.2364E-4</v>
      </c>
      <c r="H298">
        <f>formatted!J298/formatted!J$2</f>
        <v>4.1667857142857145E-5</v>
      </c>
      <c r="I298">
        <f>formatted!K298/formatted!K$2</f>
        <v>2.3360833333333332E-5</v>
      </c>
      <c r="J298">
        <f>formatted!L298/formatted!L$2</f>
        <v>2.362689075630252E-5</v>
      </c>
      <c r="K298">
        <f>formatted!M298/formatted!M$2</f>
        <v>1.2559722222222223E-4</v>
      </c>
      <c r="L298">
        <f>formatted!N298/formatted!N$2</f>
        <v>8.0297413793103454E-5</v>
      </c>
      <c r="M298">
        <f>formatted!O298/formatted!O$2</f>
        <v>1.0529126213592234E-4</v>
      </c>
      <c r="N298">
        <f>formatted!P298/formatted!P$2</f>
        <v>1.4425925925925927E-5</v>
      </c>
      <c r="O298">
        <f>formatted!Q298/formatted!Q$2</f>
        <v>1.7478761061946904E-5</v>
      </c>
      <c r="P298">
        <f>formatted!R298/formatted!R$2</f>
        <v>0</v>
      </c>
    </row>
    <row r="299" spans="1:16" x14ac:dyDescent="0.3">
      <c r="A299" t="str">
        <f>formatted!C299</f>
        <v>w/o MS2: PC O-8:0_22:4;O2</v>
      </c>
      <c r="B299" t="str">
        <f>formatted!D299</f>
        <v>PC O- 30:4:2O</v>
      </c>
      <c r="C299" t="str">
        <f>formatted!E299</f>
        <v>EtherOxPC</v>
      </c>
      <c r="D299" t="str">
        <f>formatted!F299</f>
        <v>C38H70NO9P</v>
      </c>
      <c r="E299">
        <f>formatted!G299/formatted!G$2</f>
        <v>1.4939830508474576E-4</v>
      </c>
      <c r="F299">
        <f>formatted!H299/formatted!H$2</f>
        <v>1.634056E-4</v>
      </c>
      <c r="G299">
        <f>formatted!I299/formatted!I$2</f>
        <v>2.0932000000000001E-4</v>
      </c>
      <c r="H299">
        <f>formatted!J299/formatted!J$2</f>
        <v>2.1330000000000001E-4</v>
      </c>
      <c r="I299">
        <f>formatted!K299/formatted!K$2</f>
        <v>1.7336083333333334E-4</v>
      </c>
      <c r="J299">
        <f>formatted!L299/formatted!L$2</f>
        <v>1.0712857142857143E-4</v>
      </c>
      <c r="K299">
        <f>formatted!M299/formatted!M$2</f>
        <v>2.9513611111111113E-4</v>
      </c>
      <c r="L299">
        <f>formatted!N299/formatted!N$2</f>
        <v>9.9392241379310338E-5</v>
      </c>
      <c r="M299">
        <f>formatted!O299/formatted!O$2</f>
        <v>1.8591456310679611E-4</v>
      </c>
      <c r="N299">
        <f>formatted!P299/formatted!P$2</f>
        <v>2.4561018518518517E-4</v>
      </c>
      <c r="O299">
        <f>formatted!Q299/formatted!Q$2</f>
        <v>1.4576283185840707E-4</v>
      </c>
      <c r="P299">
        <f>formatted!R299/formatted!R$2</f>
        <v>2.7720508474576269E-4</v>
      </c>
    </row>
    <row r="300" spans="1:16" x14ac:dyDescent="0.3">
      <c r="A300" t="str">
        <f>formatted!C300</f>
        <v>w/o MS2: PC O-10:0_22:5;O3</v>
      </c>
      <c r="B300" t="str">
        <f>formatted!D300</f>
        <v>PC O- 32:5:3O</v>
      </c>
      <c r="C300" t="str">
        <f>formatted!E300</f>
        <v>EtherOxPC</v>
      </c>
      <c r="D300" t="str">
        <f>formatted!F300</f>
        <v>C40H72NO10P</v>
      </c>
      <c r="E300">
        <f>formatted!G300/formatted!G$2</f>
        <v>3.2678983050847456E-4</v>
      </c>
      <c r="F300">
        <f>formatted!H300/formatted!H$2</f>
        <v>2.007008E-4</v>
      </c>
      <c r="G300">
        <f>formatted!I300/formatted!I$2</f>
        <v>5.0988312499999997E-4</v>
      </c>
      <c r="H300">
        <f>formatted!J300/formatted!J$2</f>
        <v>3.6578660714285715E-4</v>
      </c>
      <c r="I300">
        <f>formatted!K300/formatted!K$2</f>
        <v>4.7838416666666668E-4</v>
      </c>
      <c r="J300">
        <f>formatted!L300/formatted!L$2</f>
        <v>1.1079831932773109E-4</v>
      </c>
      <c r="K300">
        <f>formatted!M300/formatted!M$2</f>
        <v>3.0281666666666666E-4</v>
      </c>
      <c r="L300">
        <f>formatted!N300/formatted!N$2</f>
        <v>2.6583362068965515E-4</v>
      </c>
      <c r="M300">
        <f>formatted!O300/formatted!O$2</f>
        <v>1.3134757281553399E-4</v>
      </c>
      <c r="N300">
        <f>formatted!P300/formatted!P$2</f>
        <v>1.758324074074074E-4</v>
      </c>
      <c r="O300">
        <f>formatted!Q300/formatted!Q$2</f>
        <v>3.593716814159292E-4</v>
      </c>
      <c r="P300">
        <f>formatted!R300/formatted!R$2</f>
        <v>1.3874830508474575E-4</v>
      </c>
    </row>
    <row r="301" spans="1:16" x14ac:dyDescent="0.3">
      <c r="A301" t="str">
        <f>formatted!C301</f>
        <v>w/o MS2: PC O-20:5_5:0;O</v>
      </c>
      <c r="B301" t="str">
        <f>formatted!D301</f>
        <v>PC O- 25:5:1O</v>
      </c>
      <c r="C301" t="str">
        <f>formatted!E301</f>
        <v>EtherOxPC</v>
      </c>
      <c r="D301" t="str">
        <f>formatted!F301</f>
        <v>C33H58NO8P</v>
      </c>
      <c r="E301">
        <f>formatted!G301/formatted!G$2</f>
        <v>2.0894745762711864E-4</v>
      </c>
      <c r="F301">
        <f>formatted!H301/formatted!H$2</f>
        <v>1.808352E-4</v>
      </c>
      <c r="G301">
        <f>formatted!I301/formatted!I$2</f>
        <v>1.3767624999999999E-4</v>
      </c>
      <c r="H301">
        <f>formatted!J301/formatted!J$2</f>
        <v>3.7562321428571429E-4</v>
      </c>
      <c r="I301">
        <f>formatted!K301/formatted!K$2</f>
        <v>2.9270750000000002E-4</v>
      </c>
      <c r="J301">
        <f>formatted!L301/formatted!L$2</f>
        <v>2.9945042016806721E-4</v>
      </c>
      <c r="K301">
        <f>formatted!M301/formatted!M$2</f>
        <v>3.6758888888888889E-4</v>
      </c>
      <c r="L301">
        <f>formatted!N301/formatted!N$2</f>
        <v>2.4774741379310344E-4</v>
      </c>
      <c r="M301">
        <f>formatted!O301/formatted!O$2</f>
        <v>4.2071456310679609E-4</v>
      </c>
      <c r="N301">
        <f>formatted!P301/formatted!P$2</f>
        <v>4.5716851851851852E-4</v>
      </c>
      <c r="O301">
        <f>formatted!Q301/formatted!Q$2</f>
        <v>4.1477256637168143E-4</v>
      </c>
      <c r="P301">
        <f>formatted!R301/formatted!R$2</f>
        <v>5.9637288135593221E-4</v>
      </c>
    </row>
    <row r="302" spans="1:16" x14ac:dyDescent="0.3">
      <c r="A302" t="str">
        <f>formatted!C302</f>
        <v>w/o MS2: PC O-20:5_6:0;O</v>
      </c>
      <c r="B302" t="str">
        <f>formatted!D302</f>
        <v>PC O- 26:5:1O</v>
      </c>
      <c r="C302" t="str">
        <f>formatted!E302</f>
        <v>EtherOxPC</v>
      </c>
      <c r="D302" t="str">
        <f>formatted!F302</f>
        <v>C34H60NO8P</v>
      </c>
      <c r="E302">
        <f>formatted!G302/formatted!G$2</f>
        <v>2.6525677966101696E-4</v>
      </c>
      <c r="F302">
        <f>formatted!H302/formatted!H$2</f>
        <v>3.0106719999999998E-4</v>
      </c>
      <c r="G302">
        <f>formatted!I302/formatted!I$2</f>
        <v>2.5368249999999998E-4</v>
      </c>
      <c r="H302">
        <f>formatted!J302/formatted!J$2</f>
        <v>3.9722142857142857E-4</v>
      </c>
      <c r="I302">
        <f>formatted!K302/formatted!K$2</f>
        <v>3.0563999999999998E-4</v>
      </c>
      <c r="J302">
        <f>formatted!L302/formatted!L$2</f>
        <v>3.5733193277310925E-4</v>
      </c>
      <c r="K302">
        <f>formatted!M302/formatted!M$2</f>
        <v>4.2445277777777775E-4</v>
      </c>
      <c r="L302">
        <f>formatted!N302/formatted!N$2</f>
        <v>2.9522931034482757E-4</v>
      </c>
      <c r="M302">
        <f>formatted!O302/formatted!O$2</f>
        <v>3.640621359223301E-4</v>
      </c>
      <c r="N302">
        <f>formatted!P302/formatted!P$2</f>
        <v>4.2297129629629632E-4</v>
      </c>
      <c r="O302">
        <f>formatted!Q302/formatted!Q$2</f>
        <v>4.0270884955752214E-4</v>
      </c>
      <c r="P302">
        <f>formatted!R302/formatted!R$2</f>
        <v>4.5168305084745762E-4</v>
      </c>
    </row>
    <row r="303" spans="1:16" x14ac:dyDescent="0.3">
      <c r="A303" t="str">
        <f>formatted!C303</f>
        <v>w/o MS2: PC O-8:0_22:5;O</v>
      </c>
      <c r="B303" t="str">
        <f>formatted!D303</f>
        <v>PC O- 30:5:1O</v>
      </c>
      <c r="C303" t="str">
        <f>formatted!E303</f>
        <v>EtherOxPC</v>
      </c>
      <c r="D303" t="str">
        <f>formatted!F303</f>
        <v>C38H68NO8P</v>
      </c>
      <c r="E303">
        <f>formatted!G303/formatted!G$2</f>
        <v>5.0905762711864406E-4</v>
      </c>
      <c r="F303">
        <f>formatted!H303/formatted!H$2</f>
        <v>7.5677440000000002E-4</v>
      </c>
      <c r="G303">
        <f>formatted!I303/formatted!I$2</f>
        <v>5.6006999999999997E-4</v>
      </c>
      <c r="H303">
        <f>formatted!J303/formatted!J$2</f>
        <v>6.5070446428571425E-4</v>
      </c>
      <c r="I303">
        <f>formatted!K303/formatted!K$2</f>
        <v>6.3226333333333336E-4</v>
      </c>
      <c r="J303">
        <f>formatted!L303/formatted!L$2</f>
        <v>5.3243613445378151E-4</v>
      </c>
      <c r="K303">
        <f>formatted!M303/formatted!M$2</f>
        <v>5.7923518518518521E-4</v>
      </c>
      <c r="L303">
        <f>formatted!N303/formatted!N$2</f>
        <v>4.0889224137931037E-4</v>
      </c>
      <c r="M303">
        <f>formatted!O303/formatted!O$2</f>
        <v>4.6271553398058251E-4</v>
      </c>
      <c r="N303">
        <f>formatted!P303/formatted!P$2</f>
        <v>3.1809629629629628E-4</v>
      </c>
      <c r="O303">
        <f>formatted!Q303/formatted!Q$2</f>
        <v>4.4371327433628317E-4</v>
      </c>
      <c r="P303">
        <f>formatted!R303/formatted!R$2</f>
        <v>4.6416694915254238E-4</v>
      </c>
    </row>
    <row r="304" spans="1:16" x14ac:dyDescent="0.3">
      <c r="A304" t="str">
        <f>formatted!C304</f>
        <v>w/o MS2: PC O-18:1_22:6;O4</v>
      </c>
      <c r="B304" t="str">
        <f>formatted!D304</f>
        <v>PC O- 40:7:4O</v>
      </c>
      <c r="C304" t="str">
        <f>formatted!E304</f>
        <v>EtherOxPC</v>
      </c>
      <c r="D304" t="str">
        <f>formatted!F304</f>
        <v>C48H84NO11P</v>
      </c>
      <c r="E304">
        <f>formatted!G304/formatted!G$2</f>
        <v>1.3560084745762712E-4</v>
      </c>
      <c r="F304">
        <f>formatted!H304/formatted!H$2</f>
        <v>2.5163680000000002E-4</v>
      </c>
      <c r="G304">
        <f>formatted!I304/formatted!I$2</f>
        <v>1.69901875E-4</v>
      </c>
      <c r="H304">
        <f>formatted!J304/formatted!J$2</f>
        <v>4.6366964285714283E-5</v>
      </c>
      <c r="I304">
        <f>formatted!K304/formatted!K$2</f>
        <v>1.5075000000000001E-5</v>
      </c>
      <c r="J304">
        <f>formatted!L304/formatted!L$2</f>
        <v>3.4757983193277308E-5</v>
      </c>
      <c r="K304">
        <f>formatted!M304/formatted!M$2</f>
        <v>1.2819814814814815E-4</v>
      </c>
      <c r="L304">
        <f>formatted!N304/formatted!N$2</f>
        <v>1.0799655172413793E-4</v>
      </c>
      <c r="M304">
        <f>formatted!O304/formatted!O$2</f>
        <v>8.9529126213592233E-5</v>
      </c>
      <c r="N304">
        <f>formatted!P304/formatted!P$2</f>
        <v>8.5055555555555564E-6</v>
      </c>
      <c r="O304">
        <f>formatted!Q304/formatted!Q$2</f>
        <v>1.888849557522124E-5</v>
      </c>
      <c r="P304">
        <f>formatted!R304/formatted!R$2</f>
        <v>2.0638135593220338E-5</v>
      </c>
    </row>
    <row r="305" spans="1:16" x14ac:dyDescent="0.3">
      <c r="A305" t="str">
        <f>formatted!C305</f>
        <v>w/o MS2: PC O-20:4_4:0;O</v>
      </c>
      <c r="B305" t="str">
        <f>formatted!D305</f>
        <v>PC O- 24:4:1O</v>
      </c>
      <c r="C305" t="str">
        <f>formatted!E305</f>
        <v>EtherOxPC</v>
      </c>
      <c r="D305" t="str">
        <f>formatted!F305</f>
        <v>C32H58NO8P</v>
      </c>
      <c r="E305">
        <f>formatted!G305/formatted!G$2</f>
        <v>1.921313559322034E-4</v>
      </c>
      <c r="F305">
        <f>formatted!H305/formatted!H$2</f>
        <v>1.658552E-4</v>
      </c>
      <c r="G305">
        <f>formatted!I305/formatted!I$2</f>
        <v>1.2966812500000001E-4</v>
      </c>
      <c r="H305">
        <f>formatted!J305/formatted!J$2</f>
        <v>2.967375E-4</v>
      </c>
      <c r="I305">
        <f>formatted!K305/formatted!K$2</f>
        <v>2.6656750000000001E-4</v>
      </c>
      <c r="J305">
        <f>formatted!L305/formatted!L$2</f>
        <v>2.7284285714285715E-4</v>
      </c>
      <c r="K305">
        <f>formatted!M305/formatted!M$2</f>
        <v>3.8060833333333332E-4</v>
      </c>
      <c r="L305">
        <f>formatted!N305/formatted!N$2</f>
        <v>2.664163793103448E-4</v>
      </c>
      <c r="M305">
        <f>formatted!O305/formatted!O$2</f>
        <v>3.2749611650485436E-4</v>
      </c>
      <c r="N305">
        <f>formatted!P305/formatted!P$2</f>
        <v>5.2338425925925925E-4</v>
      </c>
      <c r="O305">
        <f>formatted!Q305/formatted!Q$2</f>
        <v>5.1268141592920359E-4</v>
      </c>
      <c r="P305">
        <f>formatted!R305/formatted!R$2</f>
        <v>4.9339915254237288E-4</v>
      </c>
    </row>
    <row r="306" spans="1:16" x14ac:dyDescent="0.3">
      <c r="A306" t="str">
        <f>formatted!C306</f>
        <v>w/o MS2: PC O-8:0_20:5;O2</v>
      </c>
      <c r="B306" t="str">
        <f>formatted!D306</f>
        <v>PC O- 28:5:2O</v>
      </c>
      <c r="C306" t="str">
        <f>formatted!E306</f>
        <v>EtherOxPC</v>
      </c>
      <c r="D306" t="str">
        <f>formatted!F306</f>
        <v>C36H64NO9P</v>
      </c>
      <c r="E306">
        <f>formatted!G306/formatted!G$2</f>
        <v>1.0357457627118644E-4</v>
      </c>
      <c r="F306">
        <f>formatted!H306/formatted!H$2</f>
        <v>1.171944E-4</v>
      </c>
      <c r="G306">
        <f>formatted!I306/formatted!I$2</f>
        <v>1.03524375E-4</v>
      </c>
      <c r="H306">
        <f>formatted!J306/formatted!J$2</f>
        <v>1.6216249999999999E-4</v>
      </c>
      <c r="I306">
        <f>formatted!K306/formatted!K$2</f>
        <v>1.4892E-4</v>
      </c>
      <c r="J306">
        <f>formatted!L306/formatted!L$2</f>
        <v>1.4792184873949581E-4</v>
      </c>
      <c r="K306">
        <f>formatted!M306/formatted!M$2</f>
        <v>1.9588796296296295E-4</v>
      </c>
      <c r="L306">
        <f>formatted!N306/formatted!N$2</f>
        <v>1.1213103448275862E-4</v>
      </c>
      <c r="M306">
        <f>formatted!O306/formatted!O$2</f>
        <v>1.644621359223301E-4</v>
      </c>
      <c r="N306">
        <f>formatted!P306/formatted!P$2</f>
        <v>1.9092037037037038E-4</v>
      </c>
      <c r="O306">
        <f>formatted!Q306/formatted!Q$2</f>
        <v>1.7872477876106194E-4</v>
      </c>
      <c r="P306">
        <f>formatted!R306/formatted!R$2</f>
        <v>1.8327033898305086E-4</v>
      </c>
    </row>
    <row r="307" spans="1:16" x14ac:dyDescent="0.3">
      <c r="A307" t="str">
        <f>formatted!C307</f>
        <v>w/o MS2: PC O-20:4_4:0;O</v>
      </c>
      <c r="B307" t="str">
        <f>formatted!D307</f>
        <v>PC O- 24:4:1O</v>
      </c>
      <c r="C307" t="str">
        <f>formatted!E307</f>
        <v>EtherOxPC</v>
      </c>
      <c r="D307" t="str">
        <f>formatted!F307</f>
        <v>C32H58NO8P</v>
      </c>
      <c r="E307">
        <f>formatted!G307/formatted!G$2</f>
        <v>1.4813559322033898E-5</v>
      </c>
      <c r="F307">
        <f>formatted!H307/formatted!H$2</f>
        <v>3.0380799999999999E-5</v>
      </c>
      <c r="G307">
        <f>formatted!I307/formatted!I$2</f>
        <v>1.4715000000000001E-5</v>
      </c>
      <c r="H307">
        <f>formatted!J307/formatted!J$2</f>
        <v>3.3727678571428571E-5</v>
      </c>
      <c r="I307">
        <f>formatted!K307/formatted!K$2</f>
        <v>1.9258333333333335E-5</v>
      </c>
      <c r="J307">
        <f>formatted!L307/formatted!L$2</f>
        <v>4.0808403361344535E-5</v>
      </c>
      <c r="K307">
        <f>formatted!M307/formatted!M$2</f>
        <v>9.1487962962962964E-5</v>
      </c>
      <c r="L307">
        <f>formatted!N307/formatted!N$2</f>
        <v>4.9868103448275863E-5</v>
      </c>
      <c r="M307">
        <f>formatted!O307/formatted!O$2</f>
        <v>6.6057281553398063E-5</v>
      </c>
      <c r="N307">
        <f>formatted!P307/formatted!P$2</f>
        <v>1.2058703703703704E-4</v>
      </c>
      <c r="O307">
        <f>formatted!Q307/formatted!Q$2</f>
        <v>1.1960088495575221E-4</v>
      </c>
      <c r="P307">
        <f>formatted!R307/formatted!R$2</f>
        <v>1.2763813559322034E-4</v>
      </c>
    </row>
    <row r="308" spans="1:16" x14ac:dyDescent="0.3">
      <c r="A308" t="str">
        <f>formatted!C308</f>
        <v>w/o MS2: PC O-10:0_22:5;O3</v>
      </c>
      <c r="B308" t="str">
        <f>formatted!D308</f>
        <v>PC O- 32:5:3O</v>
      </c>
      <c r="C308" t="str">
        <f>formatted!E308</f>
        <v>EtherOxPC</v>
      </c>
      <c r="D308" t="str">
        <f>formatted!F308</f>
        <v>C40H72NO10P</v>
      </c>
      <c r="E308">
        <f>formatted!G308/formatted!G$2</f>
        <v>9.041093220338983E-4</v>
      </c>
      <c r="F308">
        <f>formatted!H308/formatted!H$2</f>
        <v>1.3823640000000001E-3</v>
      </c>
      <c r="G308">
        <f>formatted!I308/formatted!I$2</f>
        <v>1.449420625E-3</v>
      </c>
      <c r="H308">
        <f>formatted!J308/formatted!J$2</f>
        <v>6.6021071428571429E-4</v>
      </c>
      <c r="I308">
        <f>formatted!K308/formatted!K$2</f>
        <v>7.5253833333333334E-4</v>
      </c>
      <c r="J308">
        <f>formatted!L308/formatted!L$2</f>
        <v>7.0044537815126047E-4</v>
      </c>
      <c r="K308">
        <f>formatted!M308/formatted!M$2</f>
        <v>6.2182314814814813E-4</v>
      </c>
      <c r="L308">
        <f>formatted!N308/formatted!N$2</f>
        <v>7.15601724137931E-4</v>
      </c>
      <c r="M308">
        <f>formatted!O308/formatted!O$2</f>
        <v>5.4033592233009714E-4</v>
      </c>
      <c r="N308">
        <f>formatted!P308/formatted!P$2</f>
        <v>3.985287037037037E-4</v>
      </c>
      <c r="O308">
        <f>formatted!Q308/formatted!Q$2</f>
        <v>5.2116460176991153E-4</v>
      </c>
      <c r="P308">
        <f>formatted!R308/formatted!R$2</f>
        <v>4.4168644067796612E-4</v>
      </c>
    </row>
    <row r="309" spans="1:16" x14ac:dyDescent="0.3">
      <c r="A309" t="str">
        <f>formatted!C309</f>
        <v>w/o MS2: PC O-20:4_3:0;O</v>
      </c>
      <c r="B309" t="str">
        <f>formatted!D309</f>
        <v>PC O- 23:4:1O</v>
      </c>
      <c r="C309" t="str">
        <f>formatted!E309</f>
        <v>EtherOxPC</v>
      </c>
      <c r="D309" t="str">
        <f>formatted!F309</f>
        <v>C31H56NO8P</v>
      </c>
      <c r="E309">
        <f>formatted!G309/formatted!G$2</f>
        <v>6.6847457627118646E-6</v>
      </c>
      <c r="F309">
        <f>formatted!H309/formatted!H$2</f>
        <v>2.2568000000000001E-5</v>
      </c>
      <c r="G309">
        <f>formatted!I309/formatted!I$2</f>
        <v>3.0403124999999999E-5</v>
      </c>
      <c r="H309">
        <f>formatted!J309/formatted!J$2</f>
        <v>5.3876785714285711E-5</v>
      </c>
      <c r="I309">
        <f>formatted!K309/formatted!K$2</f>
        <v>2.7826666666666666E-5</v>
      </c>
      <c r="J309">
        <f>formatted!L309/formatted!L$2</f>
        <v>2.4546218487394957E-5</v>
      </c>
      <c r="K309">
        <f>formatted!M309/formatted!M$2</f>
        <v>7.2949074074074073E-5</v>
      </c>
      <c r="L309">
        <f>formatted!N309/formatted!N$2</f>
        <v>5.9221551724137928E-5</v>
      </c>
      <c r="M309">
        <f>formatted!O309/formatted!O$2</f>
        <v>5.0890291262135919E-5</v>
      </c>
      <c r="N309">
        <f>formatted!P309/formatted!P$2</f>
        <v>7.0379629629629628E-5</v>
      </c>
      <c r="O309">
        <f>formatted!Q309/formatted!Q$2</f>
        <v>8.3602654867256631E-5</v>
      </c>
      <c r="P309">
        <f>formatted!R309/formatted!R$2</f>
        <v>8.9554237288135596E-5</v>
      </c>
    </row>
    <row r="310" spans="1:16" x14ac:dyDescent="0.3">
      <c r="A310" t="str">
        <f>formatted!C310</f>
        <v>w/o MS2: PC O-9:0_22:5;O</v>
      </c>
      <c r="B310" t="str">
        <f>formatted!D310</f>
        <v>PC O- 31:5:1O</v>
      </c>
      <c r="C310" t="str">
        <f>formatted!E310</f>
        <v>EtherOxPC</v>
      </c>
      <c r="D310" t="str">
        <f>formatted!F310</f>
        <v>C39H70NO8P</v>
      </c>
      <c r="E310">
        <f>formatted!G310/formatted!G$2</f>
        <v>1.9502127118644068E-3</v>
      </c>
      <c r="F310">
        <f>formatted!H310/formatted!H$2</f>
        <v>1.843368E-3</v>
      </c>
      <c r="G310">
        <f>formatted!I310/formatted!I$2</f>
        <v>1.46086375E-3</v>
      </c>
      <c r="H310">
        <f>formatted!J310/formatted!J$2</f>
        <v>2.0938624999999999E-3</v>
      </c>
      <c r="I310">
        <f>formatted!K310/formatted!K$2</f>
        <v>1.9372408333333333E-3</v>
      </c>
      <c r="J310">
        <f>formatted!L310/formatted!L$2</f>
        <v>2.1452033613445377E-3</v>
      </c>
      <c r="K310">
        <f>formatted!M310/formatted!M$2</f>
        <v>2.4033351851851853E-3</v>
      </c>
      <c r="L310">
        <f>formatted!N310/formatted!N$2</f>
        <v>1.8881767241379311E-3</v>
      </c>
      <c r="M310">
        <f>formatted!O310/formatted!O$2</f>
        <v>2.1694058252427185E-3</v>
      </c>
      <c r="N310">
        <f>formatted!P310/formatted!P$2</f>
        <v>2.1719546296296295E-3</v>
      </c>
      <c r="O310">
        <f>formatted!Q310/formatted!Q$2</f>
        <v>1.978291150442478E-3</v>
      </c>
      <c r="P310">
        <f>formatted!R310/formatted!R$2</f>
        <v>1.9083500000000001E-3</v>
      </c>
    </row>
    <row r="311" spans="1:16" x14ac:dyDescent="0.3">
      <c r="A311" t="str">
        <f>formatted!C311</f>
        <v>w/o MS2: PC O-9:0_20:5;O</v>
      </c>
      <c r="B311" t="str">
        <f>formatted!D311</f>
        <v>PC O- 29:5:1O</v>
      </c>
      <c r="C311" t="str">
        <f>formatted!E311</f>
        <v>EtherOxPC</v>
      </c>
      <c r="D311" t="str">
        <f>formatted!F311</f>
        <v>C37H66NO8P</v>
      </c>
      <c r="E311">
        <f>formatted!G311/formatted!G$2</f>
        <v>5.9411016949152542E-5</v>
      </c>
      <c r="F311">
        <f>formatted!H311/formatted!H$2</f>
        <v>1.174128E-4</v>
      </c>
      <c r="G311">
        <f>formatted!I311/formatted!I$2</f>
        <v>1.7148187499999999E-4</v>
      </c>
      <c r="H311">
        <f>formatted!J311/formatted!J$2</f>
        <v>1.4960089285714285E-4</v>
      </c>
      <c r="I311">
        <f>formatted!K311/formatted!K$2</f>
        <v>1.1473416666666666E-4</v>
      </c>
      <c r="J311">
        <f>formatted!L311/formatted!L$2</f>
        <v>1.0059075630252101E-4</v>
      </c>
      <c r="K311">
        <f>formatted!M311/formatted!M$2</f>
        <v>8.1165740740740745E-5</v>
      </c>
      <c r="L311">
        <f>formatted!N311/formatted!N$2</f>
        <v>1.20425E-4</v>
      </c>
      <c r="M311">
        <f>formatted!O311/formatted!O$2</f>
        <v>9.002038834951457E-5</v>
      </c>
      <c r="N311">
        <f>formatted!P311/formatted!P$2</f>
        <v>9.411481481481481E-5</v>
      </c>
      <c r="O311">
        <f>formatted!Q311/formatted!Q$2</f>
        <v>1.1898318584070797E-4</v>
      </c>
      <c r="P311">
        <f>formatted!R311/formatted!R$2</f>
        <v>1.2665169491525425E-4</v>
      </c>
    </row>
    <row r="312" spans="1:16" x14ac:dyDescent="0.3">
      <c r="A312" t="str">
        <f>formatted!C312</f>
        <v>w/o MS2: PC O-16:1_22:6;O4</v>
      </c>
      <c r="B312" t="str">
        <f>formatted!D312</f>
        <v>PC O- 38:7:4O</v>
      </c>
      <c r="C312" t="str">
        <f>formatted!E312</f>
        <v>EtherOxPC</v>
      </c>
      <c r="D312" t="str">
        <f>formatted!F312</f>
        <v>C46H80NO11P</v>
      </c>
      <c r="E312">
        <f>formatted!G312/formatted!G$2</f>
        <v>7.3993898305084742E-4</v>
      </c>
      <c r="F312">
        <f>formatted!H312/formatted!H$2</f>
        <v>4.8153600000000002E-4</v>
      </c>
      <c r="G312">
        <f>formatted!I312/formatted!I$2</f>
        <v>3.3322125E-4</v>
      </c>
      <c r="H312">
        <f>formatted!J312/formatted!J$2</f>
        <v>3.8897410714285713E-4</v>
      </c>
      <c r="I312">
        <f>formatted!K312/formatted!K$2</f>
        <v>1.3582000000000001E-4</v>
      </c>
      <c r="J312">
        <f>formatted!L312/formatted!L$2</f>
        <v>2.7078235294117646E-4</v>
      </c>
      <c r="K312">
        <f>formatted!M312/formatted!M$2</f>
        <v>5.766981481481481E-4</v>
      </c>
      <c r="L312">
        <f>formatted!N312/formatted!N$2</f>
        <v>2.7129568965517239E-4</v>
      </c>
      <c r="M312">
        <f>formatted!O312/formatted!O$2</f>
        <v>1.8480194174757281E-4</v>
      </c>
      <c r="N312">
        <f>formatted!P312/formatted!P$2</f>
        <v>8.2672222222222229E-5</v>
      </c>
      <c r="O312">
        <f>formatted!Q312/formatted!Q$2</f>
        <v>6.2581415929203544E-5</v>
      </c>
      <c r="P312">
        <f>formatted!R312/formatted!R$2</f>
        <v>1.3688983050847458E-5</v>
      </c>
    </row>
    <row r="313" spans="1:16" x14ac:dyDescent="0.3">
      <c r="A313" t="str">
        <f>formatted!C313</f>
        <v>w/o MS2: PC O-20:5_5:0;O</v>
      </c>
      <c r="B313" t="str">
        <f>formatted!D313</f>
        <v>PC O- 25:5:1O</v>
      </c>
      <c r="C313" t="str">
        <f>formatted!E313</f>
        <v>EtherOxPC</v>
      </c>
      <c r="D313" t="str">
        <f>formatted!F313</f>
        <v>C33H58NO8P</v>
      </c>
      <c r="E313">
        <f>formatted!G313/formatted!G$2</f>
        <v>3.9602542372881358E-4</v>
      </c>
      <c r="F313">
        <f>formatted!H313/formatted!H$2</f>
        <v>4.233776E-4</v>
      </c>
      <c r="G313">
        <f>formatted!I313/formatted!I$2</f>
        <v>3.65945625E-4</v>
      </c>
      <c r="H313">
        <f>formatted!J313/formatted!J$2</f>
        <v>5.4325982142857147E-4</v>
      </c>
      <c r="I313">
        <f>formatted!K313/formatted!K$2</f>
        <v>4.9131000000000001E-4</v>
      </c>
      <c r="J313">
        <f>formatted!L313/formatted!L$2</f>
        <v>4.5784285714285715E-4</v>
      </c>
      <c r="K313">
        <f>formatted!M313/formatted!M$2</f>
        <v>6.0306203703703709E-4</v>
      </c>
      <c r="L313">
        <f>formatted!N313/formatted!N$2</f>
        <v>4.6291034482758621E-4</v>
      </c>
      <c r="M313">
        <f>formatted!O313/formatted!O$2</f>
        <v>5.0359805825242715E-4</v>
      </c>
      <c r="N313">
        <f>formatted!P313/formatted!P$2</f>
        <v>5.4965925925925922E-4</v>
      </c>
      <c r="O313">
        <f>formatted!Q313/formatted!Q$2</f>
        <v>6.7012212389380536E-4</v>
      </c>
      <c r="P313">
        <f>formatted!R313/formatted!R$2</f>
        <v>6.6174661016949149E-4</v>
      </c>
    </row>
    <row r="314" spans="1:16" x14ac:dyDescent="0.3">
      <c r="A314" t="str">
        <f>formatted!C314</f>
        <v>w/o MS2: PC O-9:0_20:5;O3</v>
      </c>
      <c r="B314" t="str">
        <f>formatted!D314</f>
        <v>PC O- 29:5:3O</v>
      </c>
      <c r="C314" t="str">
        <f>formatted!E314</f>
        <v>EtherOxPC</v>
      </c>
      <c r="D314" t="str">
        <f>formatted!F314</f>
        <v>C37H66NO10P</v>
      </c>
      <c r="E314">
        <f>formatted!G314/formatted!G$2</f>
        <v>1.1141E-3</v>
      </c>
      <c r="F314">
        <f>formatted!H314/formatted!H$2</f>
        <v>1.3927264000000001E-3</v>
      </c>
      <c r="G314">
        <f>formatted!I314/formatted!I$2</f>
        <v>1.324214375E-3</v>
      </c>
      <c r="H314">
        <f>formatted!J314/formatted!J$2</f>
        <v>1.3596098214285713E-3</v>
      </c>
      <c r="I314">
        <f>formatted!K314/formatted!K$2</f>
        <v>1.3073308333333333E-3</v>
      </c>
      <c r="J314">
        <f>formatted!L314/formatted!L$2</f>
        <v>1.4008016806722689E-3</v>
      </c>
      <c r="K314">
        <f>formatted!M314/formatted!M$2</f>
        <v>1.4215185185185186E-3</v>
      </c>
      <c r="L314">
        <f>formatted!N314/formatted!N$2</f>
        <v>1.381821551724138E-3</v>
      </c>
      <c r="M314">
        <f>formatted!O314/formatted!O$2</f>
        <v>1.3785300970873787E-3</v>
      </c>
      <c r="N314">
        <f>formatted!P314/formatted!P$2</f>
        <v>1.3440453703703703E-3</v>
      </c>
      <c r="O314">
        <f>formatted!Q314/formatted!Q$2</f>
        <v>1.3640592920353982E-3</v>
      </c>
      <c r="P314">
        <f>formatted!R314/formatted!R$2</f>
        <v>1.2543949152542372E-3</v>
      </c>
    </row>
    <row r="315" spans="1:16" x14ac:dyDescent="0.3">
      <c r="A315" t="str">
        <f>formatted!C315</f>
        <v>w/o MS2: PC O-9:0_20:3;O3</v>
      </c>
      <c r="B315" t="str">
        <f>formatted!D315</f>
        <v>PC O- 29:3:3O</v>
      </c>
      <c r="C315" t="str">
        <f>formatted!E315</f>
        <v>EtherOxPC</v>
      </c>
      <c r="D315" t="str">
        <f>formatted!F315</f>
        <v>C37H70NO10P</v>
      </c>
      <c r="E315">
        <f>formatted!G315/formatted!G$2</f>
        <v>0</v>
      </c>
      <c r="F315">
        <f>formatted!H315/formatted!H$2</f>
        <v>9.2904E-6</v>
      </c>
      <c r="G315">
        <f>formatted!I315/formatted!I$2</f>
        <v>2.5945624999999999E-5</v>
      </c>
      <c r="H315">
        <f>formatted!J315/formatted!J$2</f>
        <v>2.1875892857142858E-5</v>
      </c>
      <c r="I315">
        <f>formatted!K315/formatted!K$2</f>
        <v>0</v>
      </c>
      <c r="J315">
        <f>formatted!L315/formatted!L$2</f>
        <v>0</v>
      </c>
      <c r="K315">
        <f>formatted!M315/formatted!M$2</f>
        <v>4.6044444444444445E-5</v>
      </c>
      <c r="L315">
        <f>formatted!N315/formatted!N$2</f>
        <v>0</v>
      </c>
      <c r="M315">
        <f>formatted!O315/formatted!O$2</f>
        <v>2.3276699029126215E-5</v>
      </c>
      <c r="N315">
        <f>formatted!P315/formatted!P$2</f>
        <v>0</v>
      </c>
      <c r="O315">
        <f>formatted!Q315/formatted!Q$2</f>
        <v>3.1386725663716814E-5</v>
      </c>
      <c r="P315">
        <f>formatted!R315/formatted!R$2</f>
        <v>1.2352542372881356E-5</v>
      </c>
    </row>
    <row r="316" spans="1:16" x14ac:dyDescent="0.3">
      <c r="A316" t="str">
        <f>formatted!C316</f>
        <v>w/o MS2: PC O-8:0_18:3;O</v>
      </c>
      <c r="B316" t="str">
        <f>formatted!D316</f>
        <v>PC O- 26:3:1O</v>
      </c>
      <c r="C316" t="str">
        <f>formatted!E316</f>
        <v>EtherOxPC</v>
      </c>
      <c r="D316" t="str">
        <f>formatted!F316</f>
        <v>C34H64NO8P</v>
      </c>
      <c r="E316">
        <f>formatted!G316/formatted!G$2</f>
        <v>3.1730593220338982E-4</v>
      </c>
      <c r="F316">
        <f>formatted!H316/formatted!H$2</f>
        <v>2.2636720000000001E-4</v>
      </c>
      <c r="G316">
        <f>formatted!I316/formatted!I$2</f>
        <v>1.7283500000000001E-4</v>
      </c>
      <c r="H316">
        <f>formatted!J316/formatted!J$2</f>
        <v>2.9379642857142859E-4</v>
      </c>
      <c r="I316">
        <f>formatted!K316/formatted!K$2</f>
        <v>2.5654916666666665E-4</v>
      </c>
      <c r="J316">
        <f>formatted!L316/formatted!L$2</f>
        <v>2.3587310924369747E-4</v>
      </c>
      <c r="K316">
        <f>formatted!M316/formatted!M$2</f>
        <v>3.6395462962962962E-4</v>
      </c>
      <c r="L316">
        <f>formatted!N316/formatted!N$2</f>
        <v>4.1623965517241377E-4</v>
      </c>
      <c r="M316">
        <f>formatted!O316/formatted!O$2</f>
        <v>3.74226213592233E-4</v>
      </c>
      <c r="N316">
        <f>formatted!P316/formatted!P$2</f>
        <v>3.4900648148148149E-4</v>
      </c>
      <c r="O316">
        <f>formatted!Q316/formatted!Q$2</f>
        <v>3.9323097345132741E-4</v>
      </c>
      <c r="P316">
        <f>formatted!R316/formatted!R$2</f>
        <v>3.5813813559322033E-4</v>
      </c>
    </row>
    <row r="317" spans="1:16" x14ac:dyDescent="0.3">
      <c r="A317" t="str">
        <f>formatted!C317</f>
        <v>w/o MS2: PC O-18:3_7:0;O</v>
      </c>
      <c r="B317" t="str">
        <f>formatted!D317</f>
        <v>PC O- 25:3:1O</v>
      </c>
      <c r="C317" t="str">
        <f>formatted!E317</f>
        <v>EtherOxPC</v>
      </c>
      <c r="D317" t="str">
        <f>formatted!F317</f>
        <v>C33H62NO8P</v>
      </c>
      <c r="E317">
        <f>formatted!G317/formatted!G$2</f>
        <v>4.6957118644067795E-4</v>
      </c>
      <c r="F317">
        <f>formatted!H317/formatted!H$2</f>
        <v>3.964304E-4</v>
      </c>
      <c r="G317">
        <f>formatted!I317/formatted!I$2</f>
        <v>2.9723562500000002E-4</v>
      </c>
      <c r="H317">
        <f>formatted!J317/formatted!J$2</f>
        <v>6.3173035714285712E-4</v>
      </c>
      <c r="I317">
        <f>formatted!K317/formatted!K$2</f>
        <v>5.1239916666666666E-4</v>
      </c>
      <c r="J317">
        <f>formatted!L317/formatted!L$2</f>
        <v>5.3432268907563027E-4</v>
      </c>
      <c r="K317">
        <f>formatted!M317/formatted!M$2</f>
        <v>7.0437129629629628E-4</v>
      </c>
      <c r="L317">
        <f>formatted!N317/formatted!N$2</f>
        <v>6.8533017241379315E-4</v>
      </c>
      <c r="M317">
        <f>formatted!O317/formatted!O$2</f>
        <v>6.1988932038834952E-4</v>
      </c>
      <c r="N317">
        <f>formatted!P317/formatted!P$2</f>
        <v>8.5419351851851854E-4</v>
      </c>
      <c r="O317">
        <f>formatted!Q317/formatted!Q$2</f>
        <v>8.2685840707964601E-4</v>
      </c>
      <c r="P317">
        <f>formatted!R317/formatted!R$2</f>
        <v>7.3280169491525418E-4</v>
      </c>
    </row>
    <row r="318" spans="1:16" x14ac:dyDescent="0.3">
      <c r="A318" t="str">
        <f>formatted!C318</f>
        <v>w/o MS2: PC O-15:0_20:5;O2</v>
      </c>
      <c r="B318" t="str">
        <f>formatted!D318</f>
        <v>PC O- 35:5:2O</v>
      </c>
      <c r="C318" t="str">
        <f>formatted!E318</f>
        <v>EtherOxPC</v>
      </c>
      <c r="D318" t="str">
        <f>formatted!F318</f>
        <v>C43H78NO9P</v>
      </c>
      <c r="E318">
        <f>formatted!G318/formatted!G$2</f>
        <v>1.1596093220338983E-3</v>
      </c>
      <c r="F318">
        <f>formatted!H318/formatted!H$2</f>
        <v>2.0295055999999998E-3</v>
      </c>
      <c r="G318">
        <f>formatted!I318/formatted!I$2</f>
        <v>1.84585875E-3</v>
      </c>
      <c r="H318">
        <f>formatted!J318/formatted!J$2</f>
        <v>2.0995330357142859E-3</v>
      </c>
      <c r="I318">
        <f>formatted!K318/formatted!K$2</f>
        <v>1.9738858333333332E-3</v>
      </c>
      <c r="J318">
        <f>formatted!L318/formatted!L$2</f>
        <v>2.2359697478991597E-3</v>
      </c>
      <c r="K318">
        <f>formatted!M318/formatted!M$2</f>
        <v>2.4507805555555556E-3</v>
      </c>
      <c r="L318">
        <f>formatted!N318/formatted!N$2</f>
        <v>2.4427991379310345E-3</v>
      </c>
      <c r="M318">
        <f>formatted!O318/formatted!O$2</f>
        <v>2.3085300970873785E-3</v>
      </c>
      <c r="N318">
        <f>formatted!P318/formatted!P$2</f>
        <v>2.3589425925925928E-3</v>
      </c>
      <c r="O318">
        <f>formatted!Q318/formatted!Q$2</f>
        <v>1.1749946902654866E-3</v>
      </c>
      <c r="P318">
        <f>formatted!R318/formatted!R$2</f>
        <v>2.5707194915254236E-3</v>
      </c>
    </row>
    <row r="319" spans="1:16" x14ac:dyDescent="0.3">
      <c r="A319" t="str">
        <f>formatted!C319</f>
        <v>w/o MS2: PC O-8:0_20:4;O2</v>
      </c>
      <c r="B319" t="str">
        <f>formatted!D319</f>
        <v>PC O- 28:4:2O</v>
      </c>
      <c r="C319" t="str">
        <f>formatted!E319</f>
        <v>EtherOxPC</v>
      </c>
      <c r="D319" t="str">
        <f>formatted!F319</f>
        <v>C36H66NO9P</v>
      </c>
      <c r="E319">
        <f>formatted!G319/formatted!G$2</f>
        <v>2.3486949152542373E-4</v>
      </c>
      <c r="F319">
        <f>formatted!H319/formatted!H$2</f>
        <v>2.4719439999999998E-4</v>
      </c>
      <c r="G319">
        <f>formatted!I319/formatted!I$2</f>
        <v>1.8551687499999999E-4</v>
      </c>
      <c r="H319">
        <f>formatted!J319/formatted!J$2</f>
        <v>2.042732142857143E-4</v>
      </c>
      <c r="I319">
        <f>formatted!K319/formatted!K$2</f>
        <v>2.0618833333333335E-4</v>
      </c>
      <c r="J319">
        <f>formatted!L319/formatted!L$2</f>
        <v>1.9575714285714285E-4</v>
      </c>
      <c r="K319">
        <f>formatted!M319/formatted!M$2</f>
        <v>3.7905000000000002E-4</v>
      </c>
      <c r="L319">
        <f>formatted!N319/formatted!N$2</f>
        <v>3.0334999999999997E-4</v>
      </c>
      <c r="M319">
        <f>formatted!O319/formatted!O$2</f>
        <v>3.2741359223300973E-4</v>
      </c>
      <c r="N319">
        <f>formatted!P319/formatted!P$2</f>
        <v>2.9518148148148147E-4</v>
      </c>
      <c r="O319">
        <f>formatted!Q319/formatted!Q$2</f>
        <v>4.3909646017699117E-4</v>
      </c>
      <c r="P319">
        <f>formatted!R319/formatted!R$2</f>
        <v>3.6772966101694915E-4</v>
      </c>
    </row>
    <row r="320" spans="1:16" x14ac:dyDescent="0.3">
      <c r="A320" t="str">
        <f>formatted!C320</f>
        <v>w/o MS2: PC O-8:0_22:4;O</v>
      </c>
      <c r="B320" t="str">
        <f>formatted!D320</f>
        <v>PC O- 30:4:1O</v>
      </c>
      <c r="C320" t="str">
        <f>formatted!E320</f>
        <v>EtherOxPC</v>
      </c>
      <c r="D320" t="str">
        <f>formatted!F320</f>
        <v>C38H70NO8P</v>
      </c>
      <c r="E320">
        <f>formatted!G320/formatted!G$2</f>
        <v>7.4517711864406785E-4</v>
      </c>
      <c r="F320">
        <f>formatted!H320/formatted!H$2</f>
        <v>7.6750799999999997E-4</v>
      </c>
      <c r="G320">
        <f>formatted!I320/formatted!I$2</f>
        <v>6.3566937499999997E-4</v>
      </c>
      <c r="H320">
        <f>formatted!J320/formatted!J$2</f>
        <v>4.9204553571428574E-4</v>
      </c>
      <c r="I320">
        <f>formatted!K320/formatted!K$2</f>
        <v>4.1901916666666665E-4</v>
      </c>
      <c r="J320">
        <f>formatted!L320/formatted!L$2</f>
        <v>8.9444789915966386E-4</v>
      </c>
      <c r="K320">
        <f>formatted!M320/formatted!M$2</f>
        <v>7.1688425925925923E-4</v>
      </c>
      <c r="L320">
        <f>formatted!N320/formatted!N$2</f>
        <v>5.6686465517241376E-4</v>
      </c>
      <c r="M320">
        <f>formatted!O320/formatted!O$2</f>
        <v>8.1619223300970873E-4</v>
      </c>
      <c r="N320">
        <f>formatted!P320/formatted!P$2</f>
        <v>5.2253796296296295E-4</v>
      </c>
      <c r="O320">
        <f>formatted!Q320/formatted!Q$2</f>
        <v>7.2984690265486723E-4</v>
      </c>
      <c r="P320">
        <f>formatted!R320/formatted!R$2</f>
        <v>5.4559830508474577E-4</v>
      </c>
    </row>
    <row r="321" spans="1:16" x14ac:dyDescent="0.3">
      <c r="A321" t="str">
        <f>formatted!C321</f>
        <v>w/o MS2: PC O-8:0_22:4;O</v>
      </c>
      <c r="B321" t="str">
        <f>formatted!D321</f>
        <v>PC O- 30:4:1O</v>
      </c>
      <c r="C321" t="str">
        <f>formatted!E321</f>
        <v>EtherOxPC</v>
      </c>
      <c r="D321" t="str">
        <f>formatted!F321</f>
        <v>C38H70NO8P</v>
      </c>
      <c r="E321">
        <f>formatted!G321/formatted!G$2</f>
        <v>5.4509237288135595E-4</v>
      </c>
      <c r="F321">
        <f>formatted!H321/formatted!H$2</f>
        <v>6.4547840000000003E-4</v>
      </c>
      <c r="G321">
        <f>formatted!I321/formatted!I$2</f>
        <v>4.9703374999999995E-4</v>
      </c>
      <c r="H321">
        <f>formatted!J321/formatted!J$2</f>
        <v>5.706982142857143E-4</v>
      </c>
      <c r="I321">
        <f>formatted!K321/formatted!K$2</f>
        <v>6.0855000000000002E-4</v>
      </c>
      <c r="J321">
        <f>formatted!L321/formatted!L$2</f>
        <v>5.8818067226890753E-4</v>
      </c>
      <c r="K321">
        <f>formatted!M321/formatted!M$2</f>
        <v>5.2141574074074078E-4</v>
      </c>
      <c r="L321">
        <f>formatted!N321/formatted!N$2</f>
        <v>3.5997500000000001E-4</v>
      </c>
      <c r="M321">
        <f>formatted!O321/formatted!O$2</f>
        <v>5.069553398058252E-4</v>
      </c>
      <c r="N321">
        <f>formatted!P321/formatted!P$2</f>
        <v>6.2997499999999996E-4</v>
      </c>
      <c r="O321">
        <f>formatted!Q321/formatted!Q$2</f>
        <v>4.9609380530973456E-4</v>
      </c>
      <c r="P321">
        <f>formatted!R321/formatted!R$2</f>
        <v>4.2787542372881357E-4</v>
      </c>
    </row>
    <row r="322" spans="1:16" x14ac:dyDescent="0.3">
      <c r="A322" t="str">
        <f>formatted!C322</f>
        <v>w/o MS2: PC O-8:0_20:3;O2</v>
      </c>
      <c r="B322" t="str">
        <f>formatted!D322</f>
        <v>PC O- 28:3:2O</v>
      </c>
      <c r="C322" t="str">
        <f>formatted!E322</f>
        <v>EtherOxPC</v>
      </c>
      <c r="D322" t="str">
        <f>formatted!F322</f>
        <v>C36H68NO9P</v>
      </c>
      <c r="E322">
        <f>formatted!G322/formatted!G$2</f>
        <v>1.1326525423728813E-4</v>
      </c>
      <c r="F322">
        <f>formatted!H322/formatted!H$2</f>
        <v>1.232424E-4</v>
      </c>
      <c r="G322">
        <f>formatted!I322/formatted!I$2</f>
        <v>8.8325625000000002E-5</v>
      </c>
      <c r="H322">
        <f>formatted!J322/formatted!J$2</f>
        <v>8.6290178571428575E-5</v>
      </c>
      <c r="I322">
        <f>formatted!K322/formatted!K$2</f>
        <v>1.1022666666666667E-4</v>
      </c>
      <c r="J322">
        <f>formatted!L322/formatted!L$2</f>
        <v>1.1089663865546219E-4</v>
      </c>
      <c r="K322">
        <f>formatted!M322/formatted!M$2</f>
        <v>8.5969444444444439E-5</v>
      </c>
      <c r="L322">
        <f>formatted!N322/formatted!N$2</f>
        <v>6.8568103448275863E-5</v>
      </c>
      <c r="M322">
        <f>formatted!O322/formatted!O$2</f>
        <v>7.1713592233009713E-5</v>
      </c>
      <c r="N322">
        <f>formatted!P322/formatted!P$2</f>
        <v>9.3063888888888886E-5</v>
      </c>
      <c r="O322">
        <f>formatted!Q322/formatted!Q$2</f>
        <v>7.518849557522124E-5</v>
      </c>
      <c r="P322">
        <f>formatted!R322/formatted!R$2</f>
        <v>6.5034745762711867E-5</v>
      </c>
    </row>
    <row r="323" spans="1:16" x14ac:dyDescent="0.3">
      <c r="A323" t="str">
        <f>formatted!C323</f>
        <v>w/o MS2: PC O-12:0_22:5;O2</v>
      </c>
      <c r="B323" t="str">
        <f>formatted!D323</f>
        <v>PC O- 34:5:2O</v>
      </c>
      <c r="C323" t="str">
        <f>formatted!E323</f>
        <v>EtherOxPC</v>
      </c>
      <c r="D323" t="str">
        <f>formatted!F323</f>
        <v>C42H76NO9P</v>
      </c>
      <c r="E323">
        <f>formatted!G323/formatted!G$2</f>
        <v>8.1606864406779658E-4</v>
      </c>
      <c r="F323">
        <f>formatted!H323/formatted!H$2</f>
        <v>1.2685736E-3</v>
      </c>
      <c r="G323">
        <f>formatted!I323/formatted!I$2</f>
        <v>9.9365499999999997E-4</v>
      </c>
      <c r="H323">
        <f>formatted!J323/formatted!J$2</f>
        <v>1.1019196428571428E-3</v>
      </c>
      <c r="I323">
        <f>formatted!K323/formatted!K$2</f>
        <v>1.0726258333333333E-3</v>
      </c>
      <c r="J323">
        <f>formatted!L323/formatted!L$2</f>
        <v>5.4880420168067223E-4</v>
      </c>
      <c r="K323">
        <f>formatted!M323/formatted!M$2</f>
        <v>1.299863888888889E-3</v>
      </c>
      <c r="L323">
        <f>formatted!N323/formatted!N$2</f>
        <v>1.2213784482758621E-3</v>
      </c>
      <c r="M323">
        <f>formatted!O323/formatted!O$2</f>
        <v>7.4707087378640777E-4</v>
      </c>
      <c r="N323">
        <f>formatted!P323/formatted!P$2</f>
        <v>1.220087037037037E-3</v>
      </c>
      <c r="O323">
        <f>formatted!Q323/formatted!Q$2</f>
        <v>1.4217132743362831E-3</v>
      </c>
      <c r="P323">
        <f>formatted!R323/formatted!R$2</f>
        <v>1.3962398305084746E-3</v>
      </c>
    </row>
    <row r="324" spans="1:16" x14ac:dyDescent="0.3">
      <c r="A324" t="str">
        <f>formatted!C324</f>
        <v>w/o MS2: PC O-10:0_22:6;O</v>
      </c>
      <c r="B324" t="str">
        <f>formatted!D324</f>
        <v>PC O- 32:6:1O</v>
      </c>
      <c r="C324" t="str">
        <f>formatted!E324</f>
        <v>EtherOxPC</v>
      </c>
      <c r="D324" t="str">
        <f>formatted!F324</f>
        <v>C40H70NO8P</v>
      </c>
      <c r="E324">
        <f>formatted!G324/formatted!G$2</f>
        <v>6.7370762711864408E-4</v>
      </c>
      <c r="F324">
        <f>formatted!H324/formatted!H$2</f>
        <v>6.9627920000000002E-4</v>
      </c>
      <c r="G324">
        <f>formatted!I324/formatted!I$2</f>
        <v>6.8370812500000004E-4</v>
      </c>
      <c r="H324">
        <f>formatted!J324/formatted!J$2</f>
        <v>8.8829910714285714E-4</v>
      </c>
      <c r="I324">
        <f>formatted!K324/formatted!K$2</f>
        <v>6.9042083333333329E-4</v>
      </c>
      <c r="J324">
        <f>formatted!L324/formatted!L$2</f>
        <v>7.7023193277310921E-4</v>
      </c>
      <c r="K324">
        <f>formatted!M324/formatted!M$2</f>
        <v>7.0459722222222223E-4</v>
      </c>
      <c r="L324">
        <f>formatted!N324/formatted!N$2</f>
        <v>6.0627672413793104E-4</v>
      </c>
      <c r="M324">
        <f>formatted!O324/formatted!O$2</f>
        <v>7.5410776699029122E-4</v>
      </c>
      <c r="N324">
        <f>formatted!P324/formatted!P$2</f>
        <v>7.1540648148148145E-4</v>
      </c>
      <c r="O324">
        <f>formatted!Q324/formatted!Q$2</f>
        <v>6.2789115044247792E-4</v>
      </c>
      <c r="P324">
        <f>formatted!R324/formatted!R$2</f>
        <v>6.7162881355932208E-4</v>
      </c>
    </row>
    <row r="325" spans="1:16" x14ac:dyDescent="0.3">
      <c r="A325" t="str">
        <f>formatted!C325</f>
        <v>w/o MS2: PC O-16:2_6:0;O</v>
      </c>
      <c r="B325" t="str">
        <f>formatted!D325</f>
        <v>PC O- 22:2:1O</v>
      </c>
      <c r="C325" t="str">
        <f>formatted!E325</f>
        <v>EtherOxPC</v>
      </c>
      <c r="D325" t="str">
        <f>formatted!F325</f>
        <v>C30H58NO8P</v>
      </c>
      <c r="E325">
        <f>formatted!G325/formatted!G$2</f>
        <v>2.0343050847457627E-4</v>
      </c>
      <c r="F325">
        <f>formatted!H325/formatted!H$2</f>
        <v>1.4018480000000001E-4</v>
      </c>
      <c r="G325">
        <f>formatted!I325/formatted!I$2</f>
        <v>1.04495625E-4</v>
      </c>
      <c r="H325">
        <f>formatted!J325/formatted!J$2</f>
        <v>2.4436607142857143E-4</v>
      </c>
      <c r="I325">
        <f>formatted!K325/formatted!K$2</f>
        <v>2.1053249999999999E-4</v>
      </c>
      <c r="J325">
        <f>formatted!L325/formatted!L$2</f>
        <v>2.1164453781512605E-4</v>
      </c>
      <c r="K325">
        <f>formatted!M325/formatted!M$2</f>
        <v>2.9353425925925927E-4</v>
      </c>
      <c r="L325">
        <f>formatted!N325/formatted!N$2</f>
        <v>2.2192931034482758E-4</v>
      </c>
      <c r="M325">
        <f>formatted!O325/formatted!O$2</f>
        <v>2.6521553398058253E-4</v>
      </c>
      <c r="N325">
        <f>formatted!P325/formatted!P$2</f>
        <v>3.5837129629629627E-4</v>
      </c>
      <c r="O325">
        <f>formatted!Q325/formatted!Q$2</f>
        <v>2.9446460176991149E-4</v>
      </c>
      <c r="P325">
        <f>formatted!R325/formatted!R$2</f>
        <v>3.3137457627118643E-4</v>
      </c>
    </row>
    <row r="326" spans="1:16" x14ac:dyDescent="0.3">
      <c r="A326" t="str">
        <f>formatted!C326</f>
        <v>w/o MS2: PC O-8:0_20:3;O</v>
      </c>
      <c r="B326" t="str">
        <f>formatted!D326</f>
        <v>PC O- 28:3:1O</v>
      </c>
      <c r="C326" t="str">
        <f>formatted!E326</f>
        <v>EtherOxPC</v>
      </c>
      <c r="D326" t="str">
        <f>formatted!F326</f>
        <v>C36H68NO8P</v>
      </c>
      <c r="E326">
        <f>formatted!G326/formatted!G$2</f>
        <v>2.0523398305084747E-3</v>
      </c>
      <c r="F326">
        <f>formatted!H326/formatted!H$2</f>
        <v>2.2241688000000002E-3</v>
      </c>
      <c r="G326">
        <f>formatted!I326/formatted!I$2</f>
        <v>1.6077637499999999E-3</v>
      </c>
      <c r="H326">
        <f>formatted!J326/formatted!J$2</f>
        <v>2.1278812500000002E-3</v>
      </c>
      <c r="I326">
        <f>formatted!K326/formatted!K$2</f>
        <v>1.8473891666666666E-3</v>
      </c>
      <c r="J326">
        <f>formatted!L326/formatted!L$2</f>
        <v>2.3039512605042018E-3</v>
      </c>
      <c r="K326">
        <f>formatted!M326/formatted!M$2</f>
        <v>1.6841166666666666E-3</v>
      </c>
      <c r="L326">
        <f>formatted!N326/formatted!N$2</f>
        <v>1.7079155172413792E-3</v>
      </c>
      <c r="M326">
        <f>formatted!O326/formatted!O$2</f>
        <v>1.8761650485436894E-3</v>
      </c>
      <c r="N326">
        <f>formatted!P326/formatted!P$2</f>
        <v>1.9131925925925926E-3</v>
      </c>
      <c r="O326">
        <f>formatted!Q326/formatted!Q$2</f>
        <v>1.8639212389380531E-3</v>
      </c>
      <c r="P326">
        <f>formatted!R326/formatted!R$2</f>
        <v>1.5647889830508474E-3</v>
      </c>
    </row>
    <row r="327" spans="1:16" x14ac:dyDescent="0.3">
      <c r="A327" t="str">
        <f>formatted!C327</f>
        <v>w/o MS2: PC O-12:0_17:0;O</v>
      </c>
      <c r="B327" t="str">
        <f>formatted!D327</f>
        <v>PC O- 29:0:1O</v>
      </c>
      <c r="C327" t="str">
        <f>formatted!E327</f>
        <v>EtherOxPC</v>
      </c>
      <c r="D327" t="str">
        <f>formatted!F327</f>
        <v>C37H76NO8P</v>
      </c>
      <c r="E327">
        <f>formatted!G327/formatted!G$2</f>
        <v>3.8698389830508475E-4</v>
      </c>
      <c r="F327">
        <f>formatted!H327/formatted!H$2</f>
        <v>5.7624879999999996E-4</v>
      </c>
      <c r="G327">
        <f>formatted!I327/formatted!I$2</f>
        <v>5.2200437499999998E-4</v>
      </c>
      <c r="H327">
        <f>formatted!J327/formatted!J$2</f>
        <v>2.7137410714285715E-4</v>
      </c>
      <c r="I327">
        <f>formatted!K327/formatted!K$2</f>
        <v>2.09805E-4</v>
      </c>
      <c r="J327">
        <f>formatted!L327/formatted!L$2</f>
        <v>3.7138403361344535E-4</v>
      </c>
      <c r="K327">
        <f>formatted!M327/formatted!M$2</f>
        <v>4.962240740740741E-4</v>
      </c>
      <c r="L327">
        <f>formatted!N327/formatted!N$2</f>
        <v>5.3439310344827586E-4</v>
      </c>
      <c r="M327">
        <f>formatted!O327/formatted!O$2</f>
        <v>5.0802427184466021E-4</v>
      </c>
      <c r="N327">
        <f>formatted!P327/formatted!P$2</f>
        <v>2.8192499999999998E-4</v>
      </c>
      <c r="O327">
        <f>formatted!Q327/formatted!Q$2</f>
        <v>2.8023185840707967E-4</v>
      </c>
      <c r="P327">
        <f>formatted!R327/formatted!R$2</f>
        <v>3.0979491525423726E-4</v>
      </c>
    </row>
    <row r="328" spans="1:16" x14ac:dyDescent="0.3">
      <c r="A328" t="str">
        <f>formatted!C328</f>
        <v>w/o MS2: PC O-8:0_18:3;O2</v>
      </c>
      <c r="B328" t="str">
        <f>formatted!D328</f>
        <v>PC O- 26:3:2O</v>
      </c>
      <c r="C328" t="str">
        <f>formatted!E328</f>
        <v>EtherOxPC</v>
      </c>
      <c r="D328" t="str">
        <f>formatted!F328</f>
        <v>C34H64NO9P</v>
      </c>
      <c r="E328">
        <f>formatted!G328/formatted!G$2</f>
        <v>2.4752542372881354E-5</v>
      </c>
      <c r="F328">
        <f>formatted!H328/formatted!H$2</f>
        <v>3.22416E-5</v>
      </c>
      <c r="G328">
        <f>formatted!I328/formatted!I$2</f>
        <v>3.6012500000000001E-5</v>
      </c>
      <c r="H328">
        <f>formatted!J328/formatted!J$2</f>
        <v>1.2896428571428571E-5</v>
      </c>
      <c r="I328">
        <f>formatted!K328/formatted!K$2</f>
        <v>1.9724166666666667E-5</v>
      </c>
      <c r="J328">
        <f>formatted!L328/formatted!L$2</f>
        <v>1.6917647058823528E-5</v>
      </c>
      <c r="K328">
        <f>formatted!M328/formatted!M$2</f>
        <v>2.9511111111111112E-5</v>
      </c>
      <c r="L328">
        <f>formatted!N328/formatted!N$2</f>
        <v>9.7284482758620693E-6</v>
      </c>
      <c r="M328">
        <f>formatted!O328/formatted!O$2</f>
        <v>2.2536893203883495E-5</v>
      </c>
      <c r="N328">
        <f>formatted!P328/formatted!P$2</f>
        <v>2.0721296296296296E-5</v>
      </c>
      <c r="O328">
        <f>formatted!Q328/formatted!Q$2</f>
        <v>3.4368141592920352E-5</v>
      </c>
      <c r="P328">
        <f>formatted!R328/formatted!R$2</f>
        <v>1.6277118644067796E-5</v>
      </c>
    </row>
    <row r="329" spans="1:16" x14ac:dyDescent="0.3">
      <c r="A329" t="str">
        <f>formatted!C329</f>
        <v>w/o MS2: PC O-12:0_18:0;O</v>
      </c>
      <c r="B329" t="str">
        <f>formatted!D329</f>
        <v>PC O- 30:0:1O</v>
      </c>
      <c r="C329" t="str">
        <f>formatted!E329</f>
        <v>EtherOxPC</v>
      </c>
      <c r="D329" t="str">
        <f>formatted!F329</f>
        <v>C38H78NO8P</v>
      </c>
      <c r="E329">
        <f>formatted!G329/formatted!G$2</f>
        <v>1.9358008474576272E-3</v>
      </c>
      <c r="F329">
        <f>formatted!H329/formatted!H$2</f>
        <v>2.2304040000000001E-3</v>
      </c>
      <c r="G329">
        <f>formatted!I329/formatted!I$2</f>
        <v>1.703215625E-3</v>
      </c>
      <c r="H329">
        <f>formatted!J329/formatted!J$2</f>
        <v>9.7529821428571427E-4</v>
      </c>
      <c r="I329">
        <f>formatted!K329/formatted!K$2</f>
        <v>1.1356516666666666E-3</v>
      </c>
      <c r="J329">
        <f>formatted!L329/formatted!L$2</f>
        <v>9.732033613445378E-4</v>
      </c>
      <c r="K329">
        <f>formatted!M329/formatted!M$2</f>
        <v>1.5905111111111112E-3</v>
      </c>
      <c r="L329">
        <f>formatted!N329/formatted!N$2</f>
        <v>1.807203448275862E-3</v>
      </c>
      <c r="M329">
        <f>formatted!O329/formatted!O$2</f>
        <v>1.4698533980582525E-3</v>
      </c>
      <c r="N329">
        <f>formatted!P329/formatted!P$2</f>
        <v>7.899564814814815E-4</v>
      </c>
      <c r="O329">
        <f>formatted!Q329/formatted!Q$2</f>
        <v>5.9910973451327433E-4</v>
      </c>
      <c r="P329">
        <f>formatted!R329/formatted!R$2</f>
        <v>6.8275254237288132E-4</v>
      </c>
    </row>
    <row r="330" spans="1:16" x14ac:dyDescent="0.3">
      <c r="A330" t="str">
        <f>formatted!C330</f>
        <v>w/o MS2: PC O-8:0_16:2;O2</v>
      </c>
      <c r="B330" t="str">
        <f>formatted!D330</f>
        <v>PC O- 24:2:2O</v>
      </c>
      <c r="C330" t="str">
        <f>formatted!E330</f>
        <v>EtherOxPC</v>
      </c>
      <c r="D330" t="str">
        <f>formatted!F330</f>
        <v>C32H62NO9P</v>
      </c>
      <c r="E330">
        <f>formatted!G330/formatted!G$2</f>
        <v>8.799915254237288E-5</v>
      </c>
      <c r="F330">
        <f>formatted!H330/formatted!H$2</f>
        <v>9.0571199999999998E-5</v>
      </c>
      <c r="G330">
        <f>formatted!I330/formatted!I$2</f>
        <v>5.1405625000000003E-5</v>
      </c>
      <c r="H330">
        <f>formatted!J330/formatted!J$2</f>
        <v>1.4093928571428573E-4</v>
      </c>
      <c r="I330">
        <f>formatted!K330/formatted!K$2</f>
        <v>8.7314166666666672E-5</v>
      </c>
      <c r="J330">
        <f>formatted!L330/formatted!L$2</f>
        <v>1.28209243697479E-4</v>
      </c>
      <c r="K330">
        <f>formatted!M330/formatted!M$2</f>
        <v>1.8872314814814814E-4</v>
      </c>
      <c r="L330">
        <f>formatted!N330/formatted!N$2</f>
        <v>1.3707500000000001E-4</v>
      </c>
      <c r="M330">
        <f>formatted!O330/formatted!O$2</f>
        <v>1.8579029126213593E-4</v>
      </c>
      <c r="N330">
        <f>formatted!P330/formatted!P$2</f>
        <v>1.9867314814814814E-4</v>
      </c>
      <c r="O330">
        <f>formatted!Q330/formatted!Q$2</f>
        <v>1.7670353982300884E-4</v>
      </c>
      <c r="P330">
        <f>formatted!R330/formatted!R$2</f>
        <v>1.3883644067796611E-4</v>
      </c>
    </row>
    <row r="331" spans="1:16" x14ac:dyDescent="0.3">
      <c r="A331" t="str">
        <f>formatted!C331</f>
        <v>w/o MS2: PC O-9:0_22:4;O</v>
      </c>
      <c r="B331" t="str">
        <f>formatted!D331</f>
        <v>PC O- 31:4:1O</v>
      </c>
      <c r="C331" t="str">
        <f>formatted!E331</f>
        <v>EtherOxPC</v>
      </c>
      <c r="D331" t="str">
        <f>formatted!F331</f>
        <v>C39H72NO8P</v>
      </c>
      <c r="E331">
        <f>formatted!G331/formatted!G$2</f>
        <v>1.7492711864406778E-4</v>
      </c>
      <c r="F331">
        <f>formatted!H331/formatted!H$2</f>
        <v>2.2064E-4</v>
      </c>
      <c r="G331">
        <f>formatted!I331/formatted!I$2</f>
        <v>1.8696625E-4</v>
      </c>
      <c r="H331">
        <f>formatted!J331/formatted!J$2</f>
        <v>1.4713035714285715E-4</v>
      </c>
      <c r="I331">
        <f>formatted!K331/formatted!K$2</f>
        <v>2.3935333333333333E-4</v>
      </c>
      <c r="J331">
        <f>formatted!L331/formatted!L$2</f>
        <v>1.9447310924369747E-4</v>
      </c>
      <c r="K331">
        <f>formatted!M331/formatted!M$2</f>
        <v>1.5419074074074073E-4</v>
      </c>
      <c r="L331">
        <f>formatted!N331/formatted!N$2</f>
        <v>1.211801724137931E-4</v>
      </c>
      <c r="M331">
        <f>formatted!O331/formatted!O$2</f>
        <v>1.8362038834951455E-4</v>
      </c>
      <c r="N331">
        <f>formatted!P331/formatted!P$2</f>
        <v>9.7380555555555558E-5</v>
      </c>
      <c r="O331">
        <f>formatted!Q331/formatted!Q$2</f>
        <v>9.2965486725663722E-5</v>
      </c>
      <c r="P331">
        <f>formatted!R331/formatted!R$2</f>
        <v>7.3907627118644065E-5</v>
      </c>
    </row>
    <row r="332" spans="1:16" x14ac:dyDescent="0.3">
      <c r="A332" t="str">
        <f>formatted!C332</f>
        <v>w/o MS2: PC O-9:0_18:3;O2</v>
      </c>
      <c r="B332" t="str">
        <f>formatted!D332</f>
        <v>PC O- 27:3:2O</v>
      </c>
      <c r="C332" t="str">
        <f>formatted!E332</f>
        <v>EtherOxPC</v>
      </c>
      <c r="D332" t="str">
        <f>formatted!F332</f>
        <v>C35H66NO9P</v>
      </c>
      <c r="E332">
        <f>formatted!G332/formatted!G$2</f>
        <v>1.3544830508474575E-4</v>
      </c>
      <c r="F332">
        <f>formatted!H332/formatted!H$2</f>
        <v>3.0181599999999999E-5</v>
      </c>
      <c r="G332">
        <f>formatted!I332/formatted!I$2</f>
        <v>1.05535E-4</v>
      </c>
      <c r="H332">
        <f>formatted!J332/formatted!J$2</f>
        <v>5.3871428571428569E-5</v>
      </c>
      <c r="I332">
        <f>formatted!K332/formatted!K$2</f>
        <v>1.0248083333333334E-4</v>
      </c>
      <c r="J332">
        <f>formatted!L332/formatted!L$2</f>
        <v>7.6581512605042022E-5</v>
      </c>
      <c r="K332">
        <f>formatted!M332/formatted!M$2</f>
        <v>9.6881481481481485E-5</v>
      </c>
      <c r="L332">
        <f>formatted!N332/formatted!N$2</f>
        <v>1.1071637931034483E-4</v>
      </c>
      <c r="M332">
        <f>formatted!O332/formatted!O$2</f>
        <v>1.1463009708737864E-4</v>
      </c>
      <c r="N332">
        <f>formatted!P332/formatted!P$2</f>
        <v>1.0228888888888889E-4</v>
      </c>
      <c r="O332">
        <f>formatted!Q332/formatted!Q$2</f>
        <v>8.5602654867256638E-5</v>
      </c>
      <c r="P332">
        <f>formatted!R332/formatted!R$2</f>
        <v>1.0527966101694915E-4</v>
      </c>
    </row>
    <row r="333" spans="1:16" x14ac:dyDescent="0.3">
      <c r="A333" t="str">
        <f>formatted!C333</f>
        <v>w/o MS2: PC O-8:0_20:5;O2</v>
      </c>
      <c r="B333" t="str">
        <f>formatted!D333</f>
        <v>PC O- 28:5:2O</v>
      </c>
      <c r="C333" t="str">
        <f>formatted!E333</f>
        <v>EtherOxPC</v>
      </c>
      <c r="D333" t="str">
        <f>formatted!F333</f>
        <v>C36H64NO9P</v>
      </c>
      <c r="E333">
        <f>formatted!G333/formatted!G$2</f>
        <v>6.5783050847457623E-5</v>
      </c>
      <c r="F333">
        <f>formatted!H333/formatted!H$2</f>
        <v>1.077616E-4</v>
      </c>
      <c r="G333">
        <f>formatted!I333/formatted!I$2</f>
        <v>7.1493125000000003E-5</v>
      </c>
      <c r="H333">
        <f>formatted!J333/formatted!J$2</f>
        <v>1.0874285714285715E-4</v>
      </c>
      <c r="I333">
        <f>formatted!K333/formatted!K$2</f>
        <v>1.2479750000000001E-4</v>
      </c>
      <c r="J333">
        <f>formatted!L333/formatted!L$2</f>
        <v>1.053344537815126E-4</v>
      </c>
      <c r="K333">
        <f>formatted!M333/formatted!M$2</f>
        <v>1.1040277777777777E-4</v>
      </c>
      <c r="L333">
        <f>formatted!N333/formatted!N$2</f>
        <v>9.7504310344827589E-5</v>
      </c>
      <c r="M333">
        <f>formatted!O333/formatted!O$2</f>
        <v>8.3360194174757275E-5</v>
      </c>
      <c r="N333">
        <f>formatted!P333/formatted!P$2</f>
        <v>9.5475000000000003E-5</v>
      </c>
      <c r="O333">
        <f>formatted!Q333/formatted!Q$2</f>
        <v>9.4694690265486722E-5</v>
      </c>
      <c r="P333">
        <f>formatted!R333/formatted!R$2</f>
        <v>1.0795254237288136E-4</v>
      </c>
    </row>
    <row r="334" spans="1:16" x14ac:dyDescent="0.3">
      <c r="A334" t="str">
        <f>formatted!C334</f>
        <v>w/o MS2: PC O-10:0_22:6;O</v>
      </c>
      <c r="B334" t="str">
        <f>formatted!D334</f>
        <v>PC O- 32:6:1O</v>
      </c>
      <c r="C334" t="str">
        <f>formatted!E334</f>
        <v>EtherOxPC</v>
      </c>
      <c r="D334" t="str">
        <f>formatted!F334</f>
        <v>C40H70NO8P</v>
      </c>
      <c r="E334">
        <f>formatted!G334/formatted!G$2</f>
        <v>4.1490254237288134E-4</v>
      </c>
      <c r="F334">
        <f>formatted!H334/formatted!H$2</f>
        <v>8.4090879999999997E-4</v>
      </c>
      <c r="G334">
        <f>formatted!I334/formatted!I$2</f>
        <v>6.8043499999999996E-4</v>
      </c>
      <c r="H334">
        <f>formatted!J334/formatted!J$2</f>
        <v>6.9864910714285717E-4</v>
      </c>
      <c r="I334">
        <f>formatted!K334/formatted!K$2</f>
        <v>9.677941666666667E-4</v>
      </c>
      <c r="J334">
        <f>formatted!L334/formatted!L$2</f>
        <v>9.3379159663865548E-4</v>
      </c>
      <c r="K334">
        <f>formatted!M334/formatted!M$2</f>
        <v>5.1268888888888889E-4</v>
      </c>
      <c r="L334">
        <f>formatted!N334/formatted!N$2</f>
        <v>4.0443448275862069E-4</v>
      </c>
      <c r="M334">
        <f>formatted!O334/formatted!O$2</f>
        <v>7.4736310679611646E-4</v>
      </c>
      <c r="N334">
        <f>formatted!P334/formatted!P$2</f>
        <v>5.9571851851851856E-4</v>
      </c>
      <c r="O334">
        <f>formatted!Q334/formatted!Q$2</f>
        <v>4.6683451327433629E-4</v>
      </c>
      <c r="P334">
        <f>formatted!R334/formatted!R$2</f>
        <v>6.8826949152542369E-4</v>
      </c>
    </row>
    <row r="335" spans="1:16" x14ac:dyDescent="0.3">
      <c r="A335" t="str">
        <f>formatted!C335</f>
        <v>w/o MS2: PC O-17:2_22:6;O2</v>
      </c>
      <c r="B335" t="str">
        <f>formatted!D335</f>
        <v>PC O- 39:8:2O</v>
      </c>
      <c r="C335" t="str">
        <f>formatted!E335</f>
        <v>EtherOxPC</v>
      </c>
      <c r="D335" t="str">
        <f>formatted!F335</f>
        <v>C47H80NO9P</v>
      </c>
      <c r="E335">
        <f>formatted!G335/formatted!G$2</f>
        <v>9.8143220338983047E-5</v>
      </c>
      <c r="F335">
        <f>formatted!H335/formatted!H$2</f>
        <v>9.0020799999999997E-5</v>
      </c>
      <c r="G335">
        <f>formatted!I335/formatted!I$2</f>
        <v>6.6801875E-5</v>
      </c>
      <c r="H335">
        <f>formatted!J335/formatted!J$2</f>
        <v>3.768660714285714E-5</v>
      </c>
      <c r="I335">
        <f>formatted!K335/formatted!K$2</f>
        <v>6.1209166666666663E-5</v>
      </c>
      <c r="J335">
        <f>formatted!L335/formatted!L$2</f>
        <v>1.3391596638655463E-5</v>
      </c>
      <c r="K335">
        <f>formatted!M335/formatted!M$2</f>
        <v>5.0740740740740744E-5</v>
      </c>
      <c r="L335">
        <f>formatted!N335/formatted!N$2</f>
        <v>9.922931034482759E-5</v>
      </c>
      <c r="M335">
        <f>formatted!O335/formatted!O$2</f>
        <v>5.0903883495145631E-5</v>
      </c>
      <c r="N335">
        <f>formatted!P335/formatted!P$2</f>
        <v>2.9898148148148148E-5</v>
      </c>
      <c r="O335">
        <f>formatted!Q335/formatted!Q$2</f>
        <v>4.3023008849557525E-5</v>
      </c>
      <c r="P335">
        <f>formatted!R335/formatted!R$2</f>
        <v>3.2050847457627117E-5</v>
      </c>
    </row>
    <row r="336" spans="1:16" x14ac:dyDescent="0.3">
      <c r="A336" t="str">
        <f>formatted!C336</f>
        <v>w/o MS2: PC O-8:0_18:3;O2</v>
      </c>
      <c r="B336" t="str">
        <f>formatted!D336</f>
        <v>PC O- 26:3:2O</v>
      </c>
      <c r="C336" t="str">
        <f>formatted!E336</f>
        <v>EtherOxPC</v>
      </c>
      <c r="D336" t="str">
        <f>formatted!F336</f>
        <v>C34H64NO9P</v>
      </c>
      <c r="E336">
        <f>formatted!G336/formatted!G$2</f>
        <v>2.3129406779661018E-4</v>
      </c>
      <c r="F336">
        <f>formatted!H336/formatted!H$2</f>
        <v>1.7999760000000001E-4</v>
      </c>
      <c r="G336">
        <f>formatted!I336/formatted!I$2</f>
        <v>1.1106499999999999E-4</v>
      </c>
      <c r="H336">
        <f>formatted!J336/formatted!J$2</f>
        <v>2.2538125000000001E-4</v>
      </c>
      <c r="I336">
        <f>formatted!K336/formatted!K$2</f>
        <v>2.1882083333333332E-4</v>
      </c>
      <c r="J336">
        <f>formatted!L336/formatted!L$2</f>
        <v>2.2837142857142856E-4</v>
      </c>
      <c r="K336">
        <f>formatted!M336/formatted!M$2</f>
        <v>2.766074074074074E-4</v>
      </c>
      <c r="L336">
        <f>formatted!N336/formatted!N$2</f>
        <v>2.2708103448275862E-4</v>
      </c>
      <c r="M336">
        <f>formatted!O336/formatted!O$2</f>
        <v>2.4376796116504855E-4</v>
      </c>
      <c r="N336">
        <f>formatted!P336/formatted!P$2</f>
        <v>2.8825925925925926E-4</v>
      </c>
      <c r="O336">
        <f>formatted!Q336/formatted!Q$2</f>
        <v>2.8642831858407078E-4</v>
      </c>
      <c r="P336">
        <f>formatted!R336/formatted!R$2</f>
        <v>2.6686779661016949E-4</v>
      </c>
    </row>
    <row r="337" spans="1:16" x14ac:dyDescent="0.3">
      <c r="A337" t="str">
        <f>formatted!C337</f>
        <v>w/o MS2: PC O-9:0_18:2;O2</v>
      </c>
      <c r="B337" t="str">
        <f>formatted!D337</f>
        <v>PC O- 27:2:2O</v>
      </c>
      <c r="C337" t="str">
        <f>formatted!E337</f>
        <v>EtherOxPC</v>
      </c>
      <c r="D337" t="str">
        <f>formatted!F337</f>
        <v>C35H68NO9P</v>
      </c>
      <c r="E337">
        <f>formatted!G337/formatted!G$2</f>
        <v>7.5605084745762716E-4</v>
      </c>
      <c r="F337">
        <f>formatted!H337/formatted!H$2</f>
        <v>9.5265119999999996E-4</v>
      </c>
      <c r="G337">
        <f>formatted!I337/formatted!I$2</f>
        <v>7.1977562499999997E-4</v>
      </c>
      <c r="H337">
        <f>formatted!J337/formatted!J$2</f>
        <v>8.392785714285714E-4</v>
      </c>
      <c r="I337">
        <f>formatted!K337/formatted!K$2</f>
        <v>8.4382333333333332E-4</v>
      </c>
      <c r="J337">
        <f>formatted!L337/formatted!L$2</f>
        <v>5.5731680672268906E-4</v>
      </c>
      <c r="K337">
        <f>formatted!M337/formatted!M$2</f>
        <v>9.2901759259259259E-4</v>
      </c>
      <c r="L337">
        <f>formatted!N337/formatted!N$2</f>
        <v>1.1178232758620689E-3</v>
      </c>
      <c r="M337">
        <f>formatted!O337/formatted!O$2</f>
        <v>9.1073980582524272E-4</v>
      </c>
      <c r="N337">
        <f>formatted!P337/formatted!P$2</f>
        <v>9.9973240740740743E-4</v>
      </c>
      <c r="O337">
        <f>formatted!Q337/formatted!Q$2</f>
        <v>8.3842477876106198E-4</v>
      </c>
      <c r="P337">
        <f>formatted!R337/formatted!R$2</f>
        <v>8.6308813559322038E-4</v>
      </c>
    </row>
    <row r="338" spans="1:16" x14ac:dyDescent="0.3">
      <c r="A338" t="str">
        <f>formatted!C338</f>
        <v>w/o MS2: PC O-12:0_18:0;O</v>
      </c>
      <c r="B338" t="str">
        <f>formatted!D338</f>
        <v>PC O- 30:0:1O</v>
      </c>
      <c r="C338" t="str">
        <f>formatted!E338</f>
        <v>EtherOxPC</v>
      </c>
      <c r="D338" t="str">
        <f>formatted!F338</f>
        <v>C38H78NO8P</v>
      </c>
      <c r="E338">
        <f>formatted!G338/formatted!G$2</f>
        <v>2.0883389830508473E-4</v>
      </c>
      <c r="F338">
        <f>formatted!H338/formatted!H$2</f>
        <v>2.2975839999999999E-4</v>
      </c>
      <c r="G338">
        <f>formatted!I338/formatted!I$2</f>
        <v>1.79564375E-4</v>
      </c>
      <c r="H338">
        <f>formatted!J338/formatted!J$2</f>
        <v>1.0639017857142858E-4</v>
      </c>
      <c r="I338">
        <f>formatted!K338/formatted!K$2</f>
        <v>1.242525E-4</v>
      </c>
      <c r="J338">
        <f>formatted!L338/formatted!L$2</f>
        <v>1.1313865546218487E-4</v>
      </c>
      <c r="K338">
        <f>formatted!M338/formatted!M$2</f>
        <v>1.9389166666666666E-4</v>
      </c>
      <c r="L338">
        <f>formatted!N338/formatted!N$2</f>
        <v>1.0385086206896552E-4</v>
      </c>
      <c r="M338">
        <f>formatted!O338/formatted!O$2</f>
        <v>1.6551067961165049E-4</v>
      </c>
      <c r="N338">
        <f>formatted!P338/formatted!P$2</f>
        <v>6.9051851851851848E-5</v>
      </c>
      <c r="O338">
        <f>formatted!Q338/formatted!Q$2</f>
        <v>1.1485486725663717E-4</v>
      </c>
      <c r="P338">
        <f>formatted!R338/formatted!R$2</f>
        <v>9.9098305084745761E-5</v>
      </c>
    </row>
    <row r="339" spans="1:16" x14ac:dyDescent="0.3">
      <c r="A339" t="str">
        <f>formatted!C339</f>
        <v>w/o MS2: PC O-9:0_18:3;O</v>
      </c>
      <c r="B339" t="str">
        <f>formatted!D339</f>
        <v>PC O- 27:3:1O</v>
      </c>
      <c r="C339" t="str">
        <f>formatted!E339</f>
        <v>EtherOxPC</v>
      </c>
      <c r="D339" t="str">
        <f>formatted!F339</f>
        <v>C35H66NO8P</v>
      </c>
      <c r="E339">
        <f>formatted!G339/formatted!G$2</f>
        <v>5.4204745762711864E-4</v>
      </c>
      <c r="F339">
        <f>formatted!H339/formatted!H$2</f>
        <v>5.7448000000000004E-4</v>
      </c>
      <c r="G339">
        <f>formatted!I339/formatted!I$2</f>
        <v>4.8153625E-4</v>
      </c>
      <c r="H339">
        <f>formatted!J339/formatted!J$2</f>
        <v>6.910982142857143E-4</v>
      </c>
      <c r="I339">
        <f>formatted!K339/formatted!K$2</f>
        <v>6.4951750000000002E-4</v>
      </c>
      <c r="J339">
        <f>formatted!L339/formatted!L$2</f>
        <v>6.9414537815126048E-4</v>
      </c>
      <c r="K339">
        <f>formatted!M339/formatted!M$2</f>
        <v>5.4365277777777778E-4</v>
      </c>
      <c r="L339">
        <f>formatted!N339/formatted!N$2</f>
        <v>4.1449827586206899E-4</v>
      </c>
      <c r="M339">
        <f>formatted!O339/formatted!O$2</f>
        <v>5.0149223300970873E-4</v>
      </c>
      <c r="N339">
        <f>formatted!P339/formatted!P$2</f>
        <v>6.8953981481481477E-4</v>
      </c>
      <c r="O339">
        <f>formatted!Q339/formatted!Q$2</f>
        <v>6.051867256637168E-4</v>
      </c>
      <c r="P339">
        <f>formatted!R339/formatted!R$2</f>
        <v>5.371847457627119E-4</v>
      </c>
    </row>
    <row r="340" spans="1:16" x14ac:dyDescent="0.3">
      <c r="A340" t="str">
        <f>formatted!C340</f>
        <v>w/o MS2: PC O-16:2_5:0;O</v>
      </c>
      <c r="B340" t="str">
        <f>formatted!D340</f>
        <v>PC O- 21:2:1O</v>
      </c>
      <c r="C340" t="str">
        <f>formatted!E340</f>
        <v>EtherOxPC</v>
      </c>
      <c r="D340" t="str">
        <f>formatted!F340</f>
        <v>C29H56NO8P</v>
      </c>
      <c r="E340">
        <f>formatted!G340/formatted!G$2</f>
        <v>1.3688389830508475E-4</v>
      </c>
      <c r="F340">
        <f>formatted!H340/formatted!H$2</f>
        <v>7.6975200000000001E-5</v>
      </c>
      <c r="G340">
        <f>formatted!I340/formatted!I$2</f>
        <v>4.7574375000000001E-5</v>
      </c>
      <c r="H340">
        <f>formatted!J340/formatted!J$2</f>
        <v>2.1965803571428571E-4</v>
      </c>
      <c r="I340">
        <f>formatted!K340/formatted!K$2</f>
        <v>8.1372500000000001E-5</v>
      </c>
      <c r="J340">
        <f>formatted!L340/formatted!L$2</f>
        <v>1.6357226890756303E-4</v>
      </c>
      <c r="K340">
        <f>formatted!M340/formatted!M$2</f>
        <v>2.5122870370370369E-4</v>
      </c>
      <c r="L340">
        <f>formatted!N340/formatted!N$2</f>
        <v>2.1083965517241379E-4</v>
      </c>
      <c r="M340">
        <f>formatted!O340/formatted!O$2</f>
        <v>1.7989805825242719E-4</v>
      </c>
      <c r="N340">
        <f>formatted!P340/formatted!P$2</f>
        <v>3.2148981481481479E-4</v>
      </c>
      <c r="O340">
        <f>formatted!Q340/formatted!Q$2</f>
        <v>3.085557522123894E-4</v>
      </c>
      <c r="P340">
        <f>formatted!R340/formatted!R$2</f>
        <v>2.5803050847457627E-4</v>
      </c>
    </row>
    <row r="341" spans="1:16" x14ac:dyDescent="0.3">
      <c r="A341" t="str">
        <f>formatted!C341</f>
        <v>w/o MS2: PC O-14:0_17:0;O</v>
      </c>
      <c r="B341" t="str">
        <f>formatted!D341</f>
        <v>PC O- 31:0:1O</v>
      </c>
      <c r="C341" t="str">
        <f>formatted!E341</f>
        <v>EtherOxPC</v>
      </c>
      <c r="D341" t="str">
        <f>formatted!F341</f>
        <v>C39H80NO8P</v>
      </c>
      <c r="E341">
        <f>formatted!G341/formatted!G$2</f>
        <v>1.3377966101694915E-4</v>
      </c>
      <c r="F341">
        <f>formatted!H341/formatted!H$2</f>
        <v>7.4777599999999994E-5</v>
      </c>
      <c r="G341">
        <f>formatted!I341/formatted!I$2</f>
        <v>4.6445625000000003E-5</v>
      </c>
      <c r="H341">
        <f>formatted!J341/formatted!J$2</f>
        <v>4.2240178571428574E-5</v>
      </c>
      <c r="I341">
        <f>formatted!K341/formatted!K$2</f>
        <v>1.2330833333333334E-5</v>
      </c>
      <c r="J341">
        <f>formatted!L341/formatted!L$2</f>
        <v>2.2763865546218488E-5</v>
      </c>
      <c r="K341">
        <f>formatted!M341/formatted!M$2</f>
        <v>6.3873148148148144E-5</v>
      </c>
      <c r="L341">
        <f>formatted!N341/formatted!N$2</f>
        <v>1.0200603448275862E-4</v>
      </c>
      <c r="M341">
        <f>formatted!O341/formatted!O$2</f>
        <v>9.4487378640776697E-5</v>
      </c>
      <c r="N341">
        <f>formatted!P341/formatted!P$2</f>
        <v>6.967314814814815E-5</v>
      </c>
      <c r="O341">
        <f>formatted!Q341/formatted!Q$2</f>
        <v>1.127433628318584E-5</v>
      </c>
      <c r="P341">
        <f>formatted!R341/formatted!R$2</f>
        <v>6.8538983050847458E-5</v>
      </c>
    </row>
    <row r="342" spans="1:16" x14ac:dyDescent="0.3">
      <c r="A342" t="str">
        <f>formatted!C342</f>
        <v>w/o MS2: PC O-10:0_18:2;O2</v>
      </c>
      <c r="B342" t="str">
        <f>formatted!D342</f>
        <v>PC O- 28:2:2O</v>
      </c>
      <c r="C342" t="str">
        <f>formatted!E342</f>
        <v>EtherOxPC</v>
      </c>
      <c r="D342" t="str">
        <f>formatted!F342</f>
        <v>C36H70NO9P</v>
      </c>
      <c r="E342">
        <f>formatted!G342/formatted!G$2</f>
        <v>3.546127118644068E-4</v>
      </c>
      <c r="F342">
        <f>formatted!H342/formatted!H$2</f>
        <v>3.897808E-4</v>
      </c>
      <c r="G342">
        <f>formatted!I342/formatted!I$2</f>
        <v>2.6086749999999998E-4</v>
      </c>
      <c r="H342">
        <f>formatted!J342/formatted!J$2</f>
        <v>4.7686428571428569E-4</v>
      </c>
      <c r="I342">
        <f>formatted!K342/formatted!K$2</f>
        <v>4.1920416666666664E-4</v>
      </c>
      <c r="J342">
        <f>formatted!L342/formatted!L$2</f>
        <v>3.64172268907563E-4</v>
      </c>
      <c r="K342">
        <f>formatted!M342/formatted!M$2</f>
        <v>4.9575740740740739E-4</v>
      </c>
      <c r="L342">
        <f>formatted!N342/formatted!N$2</f>
        <v>3.9149224137931032E-4</v>
      </c>
      <c r="M342">
        <f>formatted!O342/formatted!O$2</f>
        <v>4.3633495145631068E-4</v>
      </c>
      <c r="N342">
        <f>formatted!P342/formatted!P$2</f>
        <v>5.0936203703703703E-4</v>
      </c>
      <c r="O342">
        <f>formatted!Q342/formatted!Q$2</f>
        <v>4.2969292035398228E-4</v>
      </c>
      <c r="P342">
        <f>formatted!R342/formatted!R$2</f>
        <v>4.005906779661017E-4</v>
      </c>
    </row>
    <row r="343" spans="1:16" x14ac:dyDescent="0.3">
      <c r="A343" t="str">
        <f>formatted!C343</f>
        <v>w/o MS2: PC O-15:0_20:5;O2</v>
      </c>
      <c r="B343" t="str">
        <f>formatted!D343</f>
        <v>PC O- 35:5:2O</v>
      </c>
      <c r="C343" t="str">
        <f>formatted!E343</f>
        <v>EtherOxPC</v>
      </c>
      <c r="D343" t="str">
        <f>formatted!F343</f>
        <v>C43H78NO9P</v>
      </c>
      <c r="E343">
        <f>formatted!G343/formatted!G$2</f>
        <v>3.3848983050847458E-4</v>
      </c>
      <c r="F343">
        <f>formatted!H343/formatted!H$2</f>
        <v>2.5324240000000001E-4</v>
      </c>
      <c r="G343">
        <f>formatted!I343/formatted!I$2</f>
        <v>3.1628124999999999E-4</v>
      </c>
      <c r="H343">
        <f>formatted!J343/formatted!J$2</f>
        <v>5.3976874999999997E-4</v>
      </c>
      <c r="I343">
        <f>formatted!K343/formatted!K$2</f>
        <v>2.3986083333333333E-4</v>
      </c>
      <c r="J343">
        <f>formatted!L343/formatted!L$2</f>
        <v>3.8601176470588234E-4</v>
      </c>
      <c r="K343">
        <f>formatted!M343/formatted!M$2</f>
        <v>2.8848703703703704E-4</v>
      </c>
      <c r="L343">
        <f>formatted!N343/formatted!N$2</f>
        <v>3.2049310344827586E-4</v>
      </c>
      <c r="M343">
        <f>formatted!O343/formatted!O$2</f>
        <v>1.5495048543689321E-4</v>
      </c>
      <c r="N343">
        <f>formatted!P343/formatted!P$2</f>
        <v>3.8134166666666669E-4</v>
      </c>
      <c r="O343">
        <f>formatted!Q343/formatted!Q$2</f>
        <v>2.5561150442477874E-4</v>
      </c>
      <c r="P343">
        <f>formatted!R343/formatted!R$2</f>
        <v>3.9316186440677966E-4</v>
      </c>
    </row>
    <row r="344" spans="1:16" x14ac:dyDescent="0.3">
      <c r="A344" t="str">
        <f>formatted!C344</f>
        <v>w/o MS2: PC O-16:2_5:0;O</v>
      </c>
      <c r="B344" t="str">
        <f>formatted!D344</f>
        <v>PC O- 21:2:1O</v>
      </c>
      <c r="C344" t="str">
        <f>formatted!E344</f>
        <v>EtherOxPC</v>
      </c>
      <c r="D344" t="str">
        <f>formatted!F344</f>
        <v>C29H56NO8P</v>
      </c>
      <c r="E344">
        <f>formatted!G344/formatted!G$2</f>
        <v>2.3760169491525425E-5</v>
      </c>
      <c r="F344">
        <f>formatted!H344/formatted!H$2</f>
        <v>3.0306399999999998E-5</v>
      </c>
      <c r="G344">
        <f>formatted!I344/formatted!I$2</f>
        <v>6.8893749999999996E-6</v>
      </c>
      <c r="H344">
        <f>formatted!J344/formatted!J$2</f>
        <v>2.5601785714285715E-5</v>
      </c>
      <c r="I344">
        <f>formatted!K344/formatted!K$2</f>
        <v>2.5266666666666666E-5</v>
      </c>
      <c r="J344">
        <f>formatted!L344/formatted!L$2</f>
        <v>2.9973109243697478E-5</v>
      </c>
      <c r="K344">
        <f>formatted!M344/formatted!M$2</f>
        <v>8.9737962962962962E-5</v>
      </c>
      <c r="L344">
        <f>formatted!N344/formatted!N$2</f>
        <v>1.1523275862068965E-5</v>
      </c>
      <c r="M344">
        <f>formatted!O344/formatted!O$2</f>
        <v>7.4123300970873788E-5</v>
      </c>
      <c r="N344">
        <f>formatted!P344/formatted!P$2</f>
        <v>1.2429722222222222E-4</v>
      </c>
      <c r="O344">
        <f>formatted!Q344/formatted!Q$2</f>
        <v>1.1980973451327433E-4</v>
      </c>
      <c r="P344">
        <f>formatted!R344/formatted!R$2</f>
        <v>1.1231779661016949E-4</v>
      </c>
    </row>
    <row r="345" spans="1:16" x14ac:dyDescent="0.3">
      <c r="A345" t="str">
        <f>formatted!C345</f>
        <v>w/o MS2: PC O-18:3_7:0;O</v>
      </c>
      <c r="B345" t="str">
        <f>formatted!D345</f>
        <v>PC O- 25:3:1O</v>
      </c>
      <c r="C345" t="str">
        <f>formatted!E345</f>
        <v>EtherOxPC</v>
      </c>
      <c r="D345" t="str">
        <f>formatted!F345</f>
        <v>C33H62NO8P</v>
      </c>
      <c r="E345">
        <f>formatted!G345/formatted!G$2</f>
        <v>7.8607457627118647E-4</v>
      </c>
      <c r="F345">
        <f>formatted!H345/formatted!H$2</f>
        <v>7.3287760000000004E-4</v>
      </c>
      <c r="G345">
        <f>formatted!I345/formatted!I$2</f>
        <v>5.3572500000000002E-4</v>
      </c>
      <c r="H345">
        <f>formatted!J345/formatted!J$2</f>
        <v>7.6596249999999998E-4</v>
      </c>
      <c r="I345">
        <f>formatted!K345/formatted!K$2</f>
        <v>7.2839499999999995E-4</v>
      </c>
      <c r="J345">
        <f>formatted!L345/formatted!L$2</f>
        <v>6.4446050420168064E-4</v>
      </c>
      <c r="K345">
        <f>formatted!M345/formatted!M$2</f>
        <v>1.1321203703703704E-3</v>
      </c>
      <c r="L345">
        <f>formatted!N345/formatted!N$2</f>
        <v>9.3139655172413797E-4</v>
      </c>
      <c r="M345">
        <f>formatted!O345/formatted!O$2</f>
        <v>9.5299126213592238E-4</v>
      </c>
      <c r="N345">
        <f>formatted!P345/formatted!P$2</f>
        <v>9.3028240740740745E-4</v>
      </c>
      <c r="O345">
        <f>formatted!Q345/formatted!Q$2</f>
        <v>9.0952300884955756E-4</v>
      </c>
      <c r="P345">
        <f>formatted!R345/formatted!R$2</f>
        <v>8.4045423728813557E-4</v>
      </c>
    </row>
    <row r="346" spans="1:16" x14ac:dyDescent="0.3">
      <c r="A346" t="str">
        <f>formatted!C346</f>
        <v>w/o MS2: PC O-9:0_18:2;O2</v>
      </c>
      <c r="B346" t="str">
        <f>formatted!D346</f>
        <v>PC O- 27:2:2O</v>
      </c>
      <c r="C346" t="str">
        <f>formatted!E346</f>
        <v>EtherOxPC</v>
      </c>
      <c r="D346" t="str">
        <f>formatted!F346</f>
        <v>C35H68NO9P</v>
      </c>
      <c r="E346">
        <f>formatted!G346/formatted!G$2</f>
        <v>6.8935762711864405E-4</v>
      </c>
      <c r="F346">
        <f>formatted!H346/formatted!H$2</f>
        <v>8.5657599999999995E-4</v>
      </c>
      <c r="G346">
        <f>formatted!I346/formatted!I$2</f>
        <v>4.9278250000000005E-4</v>
      </c>
      <c r="H346">
        <f>formatted!J346/formatted!J$2</f>
        <v>8.3387857142857148E-4</v>
      </c>
      <c r="I346">
        <f>formatted!K346/formatted!K$2</f>
        <v>7.1478416666666668E-4</v>
      </c>
      <c r="J346">
        <f>formatted!L346/formatted!L$2</f>
        <v>5.2627647058823526E-4</v>
      </c>
      <c r="K346">
        <f>formatted!M346/formatted!M$2</f>
        <v>7.2349907407407408E-4</v>
      </c>
      <c r="L346">
        <f>formatted!N346/formatted!N$2</f>
        <v>7.8688706896551722E-4</v>
      </c>
      <c r="M346">
        <f>formatted!O346/formatted!O$2</f>
        <v>8.759611650485437E-4</v>
      </c>
      <c r="N346">
        <f>formatted!P346/formatted!P$2</f>
        <v>7.9120555555555556E-4</v>
      </c>
      <c r="O346">
        <f>formatted!Q346/formatted!Q$2</f>
        <v>7.5249911504424779E-4</v>
      </c>
      <c r="P346">
        <f>formatted!R346/formatted!R$2</f>
        <v>6.7860593220338988E-4</v>
      </c>
    </row>
    <row r="347" spans="1:16" x14ac:dyDescent="0.3">
      <c r="A347" t="str">
        <f>formatted!C347</f>
        <v>w/o MS2: PC O-8:0_17:2;O</v>
      </c>
      <c r="B347" t="str">
        <f>formatted!D347</f>
        <v>PC O- 25:2:1O</v>
      </c>
      <c r="C347" t="str">
        <f>formatted!E347</f>
        <v>EtherOxPC</v>
      </c>
      <c r="D347" t="str">
        <f>formatted!F347</f>
        <v>C33H64NO8P</v>
      </c>
      <c r="E347">
        <f>formatted!G347/formatted!G$2</f>
        <v>3.76364406779661E-5</v>
      </c>
      <c r="F347">
        <f>formatted!H347/formatted!H$2</f>
        <v>6.5535200000000002E-5</v>
      </c>
      <c r="G347">
        <f>formatted!I347/formatted!I$2</f>
        <v>4.8500625000000003E-5</v>
      </c>
      <c r="H347">
        <f>formatted!J347/formatted!J$2</f>
        <v>4.7216071428571428E-5</v>
      </c>
      <c r="I347">
        <f>formatted!K347/formatted!K$2</f>
        <v>6.2730000000000004E-5</v>
      </c>
      <c r="J347">
        <f>formatted!L347/formatted!L$2</f>
        <v>6.7253781512605039E-5</v>
      </c>
      <c r="K347">
        <f>formatted!M347/formatted!M$2</f>
        <v>5.4602777777777781E-5</v>
      </c>
      <c r="L347">
        <f>formatted!N347/formatted!N$2</f>
        <v>7.3496551724137936E-5</v>
      </c>
      <c r="M347">
        <f>formatted!O347/formatted!O$2</f>
        <v>3.5643689320388351E-5</v>
      </c>
      <c r="N347">
        <f>formatted!P347/formatted!P$2</f>
        <v>4.0407407407407406E-5</v>
      </c>
      <c r="O347">
        <f>formatted!Q347/formatted!Q$2</f>
        <v>5.2283185840707963E-5</v>
      </c>
      <c r="P347">
        <f>formatted!R347/formatted!R$2</f>
        <v>4.2296610169491528E-5</v>
      </c>
    </row>
    <row r="348" spans="1:16" x14ac:dyDescent="0.3">
      <c r="A348" t="str">
        <f>formatted!C348</f>
        <v>w/o MS2: PC O-9:0_18:3;O2</v>
      </c>
      <c r="B348" t="str">
        <f>formatted!D348</f>
        <v>PC O- 27:3:2O</v>
      </c>
      <c r="C348" t="str">
        <f>formatted!E348</f>
        <v>EtherOxPC</v>
      </c>
      <c r="D348" t="str">
        <f>formatted!F348</f>
        <v>C35H66NO9P</v>
      </c>
      <c r="E348">
        <f>formatted!G348/formatted!G$2</f>
        <v>3.3009322033898302E-5</v>
      </c>
      <c r="F348">
        <f>formatted!H348/formatted!H$2</f>
        <v>5.2053599999999999E-5</v>
      </c>
      <c r="G348">
        <f>formatted!I348/formatted!I$2</f>
        <v>3.2410624999999999E-5</v>
      </c>
      <c r="H348">
        <f>formatted!J348/formatted!J$2</f>
        <v>3.5104464285714287E-5</v>
      </c>
      <c r="I348">
        <f>formatted!K348/formatted!K$2</f>
        <v>5.4052499999999998E-5</v>
      </c>
      <c r="J348">
        <f>formatted!L348/formatted!L$2</f>
        <v>5.797563025210084E-5</v>
      </c>
      <c r="K348">
        <f>formatted!M348/formatted!M$2</f>
        <v>6.0694444444444447E-6</v>
      </c>
      <c r="L348">
        <f>formatted!N348/formatted!N$2</f>
        <v>1.7649137931034483E-5</v>
      </c>
      <c r="M348">
        <f>formatted!O348/formatted!O$2</f>
        <v>2.9332038834951456E-5</v>
      </c>
      <c r="N348">
        <f>formatted!P348/formatted!P$2</f>
        <v>3.2045370370370368E-5</v>
      </c>
      <c r="O348">
        <f>formatted!Q348/formatted!Q$2</f>
        <v>4.1776991150442476E-5</v>
      </c>
      <c r="P348">
        <f>formatted!R348/formatted!R$2</f>
        <v>3.8245762711864407E-5</v>
      </c>
    </row>
    <row r="349" spans="1:16" x14ac:dyDescent="0.3">
      <c r="A349" t="str">
        <f>formatted!C349</f>
        <v>w/o MS2: PC O-9:0_22:6;O</v>
      </c>
      <c r="B349" t="str">
        <f>formatted!D349</f>
        <v>PC O- 31:6:1O</v>
      </c>
      <c r="C349" t="str">
        <f>formatted!E349</f>
        <v>EtherOxPC</v>
      </c>
      <c r="D349" t="str">
        <f>formatted!F349</f>
        <v>C39H68NO8P</v>
      </c>
      <c r="E349">
        <f>formatted!G349/formatted!G$2</f>
        <v>9.466016949152542E-5</v>
      </c>
      <c r="F349">
        <f>formatted!H349/formatted!H$2</f>
        <v>1.2450960000000001E-4</v>
      </c>
      <c r="G349">
        <f>formatted!I349/formatted!I$2</f>
        <v>7.1906874999999999E-5</v>
      </c>
      <c r="H349">
        <f>formatted!J349/formatted!J$2</f>
        <v>1.3744821428571428E-4</v>
      </c>
      <c r="I349">
        <f>formatted!K349/formatted!K$2</f>
        <v>1.3351500000000001E-4</v>
      </c>
      <c r="J349">
        <f>formatted!L349/formatted!L$2</f>
        <v>1.5227394957983195E-4</v>
      </c>
      <c r="K349">
        <f>formatted!M349/formatted!M$2</f>
        <v>1.2807222222222222E-4</v>
      </c>
      <c r="L349">
        <f>formatted!N349/formatted!N$2</f>
        <v>9.1856896551724133E-5</v>
      </c>
      <c r="M349">
        <f>formatted!O349/formatted!O$2</f>
        <v>1.3496796116504854E-4</v>
      </c>
      <c r="N349">
        <f>formatted!P349/formatted!P$2</f>
        <v>1.1559537037037037E-4</v>
      </c>
      <c r="O349">
        <f>formatted!Q349/formatted!Q$2</f>
        <v>1.697646017699115E-4</v>
      </c>
      <c r="P349">
        <f>formatted!R349/formatted!R$2</f>
        <v>1.2163813559322034E-4</v>
      </c>
    </row>
    <row r="350" spans="1:16" x14ac:dyDescent="0.3">
      <c r="A350" t="str">
        <f>formatted!C350</f>
        <v>w/o MS2: PC O-8:0_22:6;O</v>
      </c>
      <c r="B350" t="str">
        <f>formatted!D350</f>
        <v>PC O- 30:6:1O</v>
      </c>
      <c r="C350" t="str">
        <f>formatted!E350</f>
        <v>EtherOxPC</v>
      </c>
      <c r="D350" t="str">
        <f>formatted!F350</f>
        <v>C38H66NO8P</v>
      </c>
      <c r="E350">
        <f>formatted!G350/formatted!G$2</f>
        <v>7.6311016949152539E-5</v>
      </c>
      <c r="F350">
        <f>formatted!H350/formatted!H$2</f>
        <v>1.5798639999999999E-4</v>
      </c>
      <c r="G350">
        <f>formatted!I350/formatted!I$2</f>
        <v>9.5949375000000005E-5</v>
      </c>
      <c r="H350">
        <f>formatted!J350/formatted!J$2</f>
        <v>9.7759821428571427E-5</v>
      </c>
      <c r="I350">
        <f>formatted!K350/formatted!K$2</f>
        <v>9.9720000000000001E-5</v>
      </c>
      <c r="J350">
        <f>formatted!L350/formatted!L$2</f>
        <v>8.0735294117647059E-5</v>
      </c>
      <c r="K350">
        <f>formatted!M350/formatted!M$2</f>
        <v>9.6518518518518513E-5</v>
      </c>
      <c r="L350">
        <f>formatted!N350/formatted!N$2</f>
        <v>8.0819827586206894E-5</v>
      </c>
      <c r="M350">
        <f>formatted!O350/formatted!O$2</f>
        <v>7.0313592233009706E-5</v>
      </c>
      <c r="N350">
        <f>formatted!P350/formatted!P$2</f>
        <v>8.1506481481481477E-5</v>
      </c>
      <c r="O350">
        <f>formatted!Q350/formatted!Q$2</f>
        <v>9.1090265486725659E-5</v>
      </c>
      <c r="P350">
        <f>formatted!R350/formatted!R$2</f>
        <v>5.5314406779661014E-5</v>
      </c>
    </row>
    <row r="351" spans="1:16" x14ac:dyDescent="0.3">
      <c r="A351" t="str">
        <f>formatted!C351</f>
        <v>w/o MS2: PC O-18:3_6:0;O</v>
      </c>
      <c r="B351" t="str">
        <f>formatted!D351</f>
        <v>PC O- 24:3:1O</v>
      </c>
      <c r="C351" t="str">
        <f>formatted!E351</f>
        <v>EtherOxPC</v>
      </c>
      <c r="D351" t="str">
        <f>formatted!F351</f>
        <v>C32H60NO8P</v>
      </c>
      <c r="E351">
        <f>formatted!G351/formatted!G$2</f>
        <v>2.6140677966101696E-5</v>
      </c>
      <c r="F351">
        <f>formatted!H351/formatted!H$2</f>
        <v>5.1549599999999999E-5</v>
      </c>
      <c r="G351">
        <f>formatted!I351/formatted!I$2</f>
        <v>4.3489999999999999E-5</v>
      </c>
      <c r="H351">
        <f>formatted!J351/formatted!J$2</f>
        <v>1.1472857142857143E-4</v>
      </c>
      <c r="I351">
        <f>formatted!K351/formatted!K$2</f>
        <v>6.2629166666666673E-5</v>
      </c>
      <c r="J351">
        <f>formatted!L351/formatted!L$2</f>
        <v>1.0028571428571428E-4</v>
      </c>
      <c r="K351">
        <f>formatted!M351/formatted!M$2</f>
        <v>1.3541574074074075E-4</v>
      </c>
      <c r="L351">
        <f>formatted!N351/formatted!N$2</f>
        <v>9.8393965517241385E-5</v>
      </c>
      <c r="M351">
        <f>formatted!O351/formatted!O$2</f>
        <v>1.0269514563106796E-4</v>
      </c>
      <c r="N351">
        <f>formatted!P351/formatted!P$2</f>
        <v>1.4839166666666666E-4</v>
      </c>
      <c r="O351">
        <f>formatted!Q351/formatted!Q$2</f>
        <v>1.5172477876106196E-4</v>
      </c>
      <c r="P351">
        <f>formatted!R351/formatted!R$2</f>
        <v>1.7445508474576272E-4</v>
      </c>
    </row>
    <row r="352" spans="1:16" x14ac:dyDescent="0.3">
      <c r="A352" t="str">
        <f>formatted!C352</f>
        <v>w/o MS2: PC O-8:0_16:2;O2</v>
      </c>
      <c r="B352" t="str">
        <f>formatted!D352</f>
        <v>PC O- 24:2:2O</v>
      </c>
      <c r="C352" t="str">
        <f>formatted!E352</f>
        <v>EtherOxPC</v>
      </c>
      <c r="D352" t="str">
        <f>formatted!F352</f>
        <v>C32H62NO9P</v>
      </c>
      <c r="E352">
        <f>formatted!G352/formatted!G$2</f>
        <v>7.6251694915254232E-5</v>
      </c>
      <c r="F352">
        <f>formatted!H352/formatted!H$2</f>
        <v>8.1141600000000003E-5</v>
      </c>
      <c r="G352">
        <f>formatted!I352/formatted!I$2</f>
        <v>3.2153124999999997E-5</v>
      </c>
      <c r="H352">
        <f>formatted!J352/formatted!J$2</f>
        <v>1.6373214285714285E-4</v>
      </c>
      <c r="I352">
        <f>formatted!K352/formatted!K$2</f>
        <v>8.4744166666666661E-5</v>
      </c>
      <c r="J352">
        <f>formatted!L352/formatted!L$2</f>
        <v>7.1805042016806722E-5</v>
      </c>
      <c r="K352">
        <f>formatted!M352/formatted!M$2</f>
        <v>1.0150277777777778E-4</v>
      </c>
      <c r="L352">
        <f>formatted!N352/formatted!N$2</f>
        <v>1.2068448275862069E-4</v>
      </c>
      <c r="M352">
        <f>formatted!O352/formatted!O$2</f>
        <v>1.1085825242718446E-4</v>
      </c>
      <c r="N352">
        <f>formatted!P352/formatted!P$2</f>
        <v>1.7271666666666667E-4</v>
      </c>
      <c r="O352">
        <f>formatted!Q352/formatted!Q$2</f>
        <v>1.4513805309734513E-4</v>
      </c>
      <c r="P352">
        <f>formatted!R352/formatted!R$2</f>
        <v>1.4495E-4</v>
      </c>
    </row>
    <row r="353" spans="1:16" x14ac:dyDescent="0.3">
      <c r="A353" t="str">
        <f>formatted!C353</f>
        <v>w/o MS2: PC O-8:0_24:0;O</v>
      </c>
      <c r="B353" t="str">
        <f>formatted!D353</f>
        <v>PC O- 32:0:1O</v>
      </c>
      <c r="C353" t="str">
        <f>formatted!E353</f>
        <v>EtherOxPC</v>
      </c>
      <c r="D353" t="str">
        <f>formatted!F353</f>
        <v>C40H82NO8P</v>
      </c>
      <c r="E353">
        <f>formatted!G353/formatted!G$2</f>
        <v>2.2577966101694917E-4</v>
      </c>
      <c r="F353">
        <f>formatted!H353/formatted!H$2</f>
        <v>2.076344E-4</v>
      </c>
      <c r="G353">
        <f>formatted!I353/formatted!I$2</f>
        <v>1.3648187500000001E-4</v>
      </c>
      <c r="H353">
        <f>formatted!J353/formatted!J$2</f>
        <v>6.1737500000000003E-5</v>
      </c>
      <c r="I353">
        <f>formatted!K353/formatted!K$2</f>
        <v>4.4401666666666665E-5</v>
      </c>
      <c r="J353">
        <f>formatted!L353/formatted!L$2</f>
        <v>1.7778151260504202E-5</v>
      </c>
      <c r="K353">
        <f>formatted!M353/formatted!M$2</f>
        <v>8.6793518518518521E-5</v>
      </c>
      <c r="L353">
        <f>formatted!N353/formatted!N$2</f>
        <v>7.0899137931034487E-5</v>
      </c>
      <c r="M353">
        <f>formatted!O353/formatted!O$2</f>
        <v>1.0353203883495146E-4</v>
      </c>
      <c r="N353">
        <f>formatted!P353/formatted!P$2</f>
        <v>5.0555555555555555E-6</v>
      </c>
      <c r="O353">
        <f>formatted!Q353/formatted!Q$2</f>
        <v>6.4106194690265489E-6</v>
      </c>
      <c r="P353">
        <f>formatted!R353/formatted!R$2</f>
        <v>1.9253389830508474E-5</v>
      </c>
    </row>
    <row r="354" spans="1:16" x14ac:dyDescent="0.3">
      <c r="A354" t="str">
        <f>formatted!C354</f>
        <v>w/o MS2: PE O-20:5_20:5;O2</v>
      </c>
      <c r="B354" t="str">
        <f>formatted!D354</f>
        <v>PE O- 40:10:2O</v>
      </c>
      <c r="C354" t="str">
        <f>formatted!E354</f>
        <v>EtherOxPE</v>
      </c>
      <c r="D354" t="str">
        <f>formatted!F354</f>
        <v>C45H72NO9P</v>
      </c>
      <c r="E354">
        <f>formatted!G354/formatted!G$2</f>
        <v>6.3285847457627122E-4</v>
      </c>
      <c r="F354">
        <f>formatted!H354/formatted!H$2</f>
        <v>8.5519760000000002E-4</v>
      </c>
      <c r="G354">
        <f>formatted!I354/formatted!I$2</f>
        <v>4.3960187499999999E-4</v>
      </c>
      <c r="H354">
        <f>formatted!J354/formatted!J$2</f>
        <v>7.4261249999999998E-4</v>
      </c>
      <c r="I354">
        <f>formatted!K354/formatted!K$2</f>
        <v>8.3165249999999995E-4</v>
      </c>
      <c r="J354">
        <f>formatted!L354/formatted!L$2</f>
        <v>4.9329411764705879E-4</v>
      </c>
      <c r="K354">
        <f>formatted!M354/formatted!M$2</f>
        <v>2.9327324074074072E-3</v>
      </c>
      <c r="L354">
        <f>formatted!N354/formatted!N$2</f>
        <v>2.5026043103448274E-3</v>
      </c>
      <c r="M354">
        <f>formatted!O354/formatted!O$2</f>
        <v>2.5922087378640775E-3</v>
      </c>
      <c r="N354">
        <f>formatted!P354/formatted!P$2</f>
        <v>3.2302685185185186E-3</v>
      </c>
      <c r="O354">
        <f>formatted!Q354/formatted!Q$2</f>
        <v>3.956646017699115E-3</v>
      </c>
      <c r="P354">
        <f>formatted!R354/formatted!R$2</f>
        <v>2.6909516949152543E-3</v>
      </c>
    </row>
    <row r="355" spans="1:16" x14ac:dyDescent="0.3">
      <c r="A355" t="str">
        <f>formatted!C355</f>
        <v>w/o MS2: PE O-10:0_20:5;O4</v>
      </c>
      <c r="B355" t="str">
        <f>formatted!D355</f>
        <v>PE O- 30:5:4O</v>
      </c>
      <c r="C355" t="str">
        <f>formatted!E355</f>
        <v>EtherOxPE</v>
      </c>
      <c r="D355" t="str">
        <f>formatted!F355</f>
        <v>C35H62NO11P</v>
      </c>
      <c r="E355">
        <f>formatted!G355/formatted!G$2</f>
        <v>1.1180508474576271E-5</v>
      </c>
      <c r="F355">
        <f>formatted!H355/formatted!H$2</f>
        <v>5.0200000000000002E-6</v>
      </c>
      <c r="G355">
        <f>formatted!I355/formatted!I$2</f>
        <v>6.8187499999999997E-6</v>
      </c>
      <c r="H355">
        <f>formatted!J355/formatted!J$2</f>
        <v>1.7744642857142856E-5</v>
      </c>
      <c r="I355">
        <f>formatted!K355/formatted!K$2</f>
        <v>9.2799999999999992E-6</v>
      </c>
      <c r="J355">
        <f>formatted!L355/formatted!L$2</f>
        <v>1.7529411764705884E-5</v>
      </c>
      <c r="K355">
        <f>formatted!M355/formatted!M$2</f>
        <v>1.7850925925925925E-5</v>
      </c>
      <c r="L355">
        <f>formatted!N355/formatted!N$2</f>
        <v>1.2937068965517242E-5</v>
      </c>
      <c r="M355">
        <f>formatted!O355/formatted!O$2</f>
        <v>1.6766990291262135E-5</v>
      </c>
      <c r="N355">
        <f>formatted!P355/formatted!P$2</f>
        <v>1.0375925925925926E-5</v>
      </c>
      <c r="O355">
        <f>formatted!Q355/formatted!Q$2</f>
        <v>2.6837168141592921E-5</v>
      </c>
      <c r="P355">
        <f>formatted!R355/formatted!R$2</f>
        <v>2.8561016949152544E-5</v>
      </c>
    </row>
    <row r="356" spans="1:16" x14ac:dyDescent="0.3">
      <c r="A356" t="str">
        <f>formatted!C356</f>
        <v>w/o MS2: PE O-17:0_22:6;O</v>
      </c>
      <c r="B356" t="str">
        <f>formatted!D356</f>
        <v>PE O- 39:6:1O</v>
      </c>
      <c r="C356" t="str">
        <f>formatted!E356</f>
        <v>EtherOxPE</v>
      </c>
      <c r="D356" t="str">
        <f>formatted!F356</f>
        <v>C44H78NO8P</v>
      </c>
      <c r="E356">
        <f>formatted!G356/formatted!G$2</f>
        <v>1.6526271186440678E-4</v>
      </c>
      <c r="F356">
        <f>formatted!H356/formatted!H$2</f>
        <v>1.465552E-4</v>
      </c>
      <c r="G356">
        <f>formatted!I356/formatted!I$2</f>
        <v>1.4542750000000001E-4</v>
      </c>
      <c r="H356">
        <f>formatted!J356/formatted!J$2</f>
        <v>1.3576874999999999E-4</v>
      </c>
      <c r="I356">
        <f>formatted!K356/formatted!K$2</f>
        <v>1.2540166666666667E-4</v>
      </c>
      <c r="J356">
        <f>formatted!L356/formatted!L$2</f>
        <v>7.9499159663865549E-5</v>
      </c>
      <c r="K356">
        <f>formatted!M356/formatted!M$2</f>
        <v>1.9456944444444445E-4</v>
      </c>
      <c r="L356">
        <f>formatted!N356/formatted!N$2</f>
        <v>2.2498362068965516E-4</v>
      </c>
      <c r="M356">
        <f>formatted!O356/formatted!O$2</f>
        <v>1.4121941747572816E-4</v>
      </c>
      <c r="N356">
        <f>formatted!P356/formatted!P$2</f>
        <v>1.5080555555555556E-4</v>
      </c>
      <c r="O356">
        <f>formatted!Q356/formatted!Q$2</f>
        <v>1.5380442477876105E-4</v>
      </c>
      <c r="P356">
        <f>formatted!R356/formatted!R$2</f>
        <v>1.0618898305084745E-4</v>
      </c>
    </row>
    <row r="357" spans="1:16" x14ac:dyDescent="0.3">
      <c r="A357" t="str">
        <f>formatted!C357</f>
        <v>w/o MS2: PE O-20:4_22:6;O3</v>
      </c>
      <c r="B357" t="str">
        <f>formatted!D357</f>
        <v>PE O- 42:10:3O</v>
      </c>
      <c r="C357" t="str">
        <f>formatted!E357</f>
        <v>EtherOxPE</v>
      </c>
      <c r="D357" t="str">
        <f>formatted!F357</f>
        <v>C47H76NO10P</v>
      </c>
      <c r="E357">
        <f>formatted!G357/formatted!G$2</f>
        <v>1.1541525423728814E-5</v>
      </c>
      <c r="F357">
        <f>formatted!H357/formatted!H$2</f>
        <v>0</v>
      </c>
      <c r="G357">
        <f>formatted!I357/formatted!I$2</f>
        <v>5.2943749999999996E-6</v>
      </c>
      <c r="H357">
        <f>formatted!J357/formatted!J$2</f>
        <v>1.48375E-5</v>
      </c>
      <c r="I357">
        <f>formatted!K357/formatted!K$2</f>
        <v>2.67825E-5</v>
      </c>
      <c r="J357">
        <f>formatted!L357/formatted!L$2</f>
        <v>2.2607563025210085E-5</v>
      </c>
      <c r="K357">
        <f>formatted!M357/formatted!M$2</f>
        <v>4.205833333333333E-5</v>
      </c>
      <c r="L357">
        <f>formatted!N357/formatted!N$2</f>
        <v>1.2446551724137931E-5</v>
      </c>
      <c r="M357">
        <f>formatted!O357/formatted!O$2</f>
        <v>2.6549514563106797E-5</v>
      </c>
      <c r="N357">
        <f>formatted!P357/formatted!P$2</f>
        <v>1.6675925925925927E-5</v>
      </c>
      <c r="O357">
        <f>formatted!Q357/formatted!Q$2</f>
        <v>5.5049557522123893E-5</v>
      </c>
      <c r="P357">
        <f>formatted!R357/formatted!R$2</f>
        <v>4.9394915254237289E-5</v>
      </c>
    </row>
    <row r="358" spans="1:16" x14ac:dyDescent="0.3">
      <c r="A358" t="str">
        <f>formatted!C358</f>
        <v>w/o MS2: PE O-14:0_22:6;O</v>
      </c>
      <c r="B358" t="str">
        <f>formatted!D358</f>
        <v>PE O- 36:6:1O</v>
      </c>
      <c r="C358" t="str">
        <f>formatted!E358</f>
        <v>EtherOxPE</v>
      </c>
      <c r="D358" t="str">
        <f>formatted!F358</f>
        <v>C41H72NO8P</v>
      </c>
      <c r="E358">
        <f>formatted!G358/formatted!G$2</f>
        <v>8.1189999999999995E-4</v>
      </c>
      <c r="F358">
        <f>formatted!H358/formatted!H$2</f>
        <v>1.1138608E-3</v>
      </c>
      <c r="G358">
        <f>formatted!I358/formatted!I$2</f>
        <v>9.8858187500000007E-4</v>
      </c>
      <c r="H358">
        <f>formatted!J358/formatted!J$2</f>
        <v>1.2742482142857144E-3</v>
      </c>
      <c r="I358">
        <f>formatted!K358/formatted!K$2</f>
        <v>1.0774266666666666E-3</v>
      </c>
      <c r="J358">
        <f>formatted!L358/formatted!L$2</f>
        <v>1.226547899159664E-3</v>
      </c>
      <c r="K358">
        <f>formatted!M358/formatted!M$2</f>
        <v>1.7779472222222222E-3</v>
      </c>
      <c r="L358">
        <f>formatted!N358/formatted!N$2</f>
        <v>1.2973637931034483E-3</v>
      </c>
      <c r="M358">
        <f>formatted!O358/formatted!O$2</f>
        <v>1.5890708737864077E-3</v>
      </c>
      <c r="N358">
        <f>formatted!P358/formatted!P$2</f>
        <v>1.4189740740740741E-3</v>
      </c>
      <c r="O358">
        <f>formatted!Q358/formatted!Q$2</f>
        <v>1.4134787610619469E-3</v>
      </c>
      <c r="P358">
        <f>formatted!R358/formatted!R$2</f>
        <v>1.5119822033898304E-3</v>
      </c>
    </row>
    <row r="359" spans="1:16" x14ac:dyDescent="0.3">
      <c r="A359" t="str">
        <f>formatted!C359</f>
        <v>w/o MS2: PE O-15:0_22:6;O</v>
      </c>
      <c r="B359" t="str">
        <f>formatted!D359</f>
        <v>PE O- 37:6:1O</v>
      </c>
      <c r="C359" t="str">
        <f>formatted!E359</f>
        <v>EtherOxPE</v>
      </c>
      <c r="D359" t="str">
        <f>formatted!F359</f>
        <v>C42H74NO8P</v>
      </c>
      <c r="E359">
        <f>formatted!G359/formatted!G$2</f>
        <v>1.2340279661016949E-3</v>
      </c>
      <c r="F359">
        <f>formatted!H359/formatted!H$2</f>
        <v>1.5494192000000001E-3</v>
      </c>
      <c r="G359">
        <f>formatted!I359/formatted!I$2</f>
        <v>1.4174593750000001E-3</v>
      </c>
      <c r="H359">
        <f>formatted!J359/formatted!J$2</f>
        <v>1.2806660714285714E-3</v>
      </c>
      <c r="I359">
        <f>formatted!K359/formatted!K$2</f>
        <v>1.1712891666666666E-3</v>
      </c>
      <c r="J359">
        <f>formatted!L359/formatted!L$2</f>
        <v>1.2422563025210084E-3</v>
      </c>
      <c r="K359">
        <f>formatted!M359/formatted!M$2</f>
        <v>2.1904268518518517E-3</v>
      </c>
      <c r="L359">
        <f>formatted!N359/formatted!N$2</f>
        <v>1.7013775862068966E-3</v>
      </c>
      <c r="M359">
        <f>formatted!O359/formatted!O$2</f>
        <v>1.9365155339805826E-3</v>
      </c>
      <c r="N359">
        <f>formatted!P359/formatted!P$2</f>
        <v>1.385562037037037E-3</v>
      </c>
      <c r="O359">
        <f>formatted!Q359/formatted!Q$2</f>
        <v>1.5776973451327434E-3</v>
      </c>
      <c r="P359">
        <f>formatted!R359/formatted!R$2</f>
        <v>1.4393025423728814E-3</v>
      </c>
    </row>
    <row r="360" spans="1:16" x14ac:dyDescent="0.3">
      <c r="A360" t="str">
        <f>formatted!C360</f>
        <v>w/o MS2: PE O-15:0_22:6;O</v>
      </c>
      <c r="B360" t="str">
        <f>formatted!D360</f>
        <v>PE O- 37:6:1O</v>
      </c>
      <c r="C360" t="str">
        <f>formatted!E360</f>
        <v>EtherOxPE</v>
      </c>
      <c r="D360" t="str">
        <f>formatted!F360</f>
        <v>C42H74NO8P</v>
      </c>
      <c r="E360">
        <f>formatted!G360/formatted!G$2</f>
        <v>1.0932118644067796E-3</v>
      </c>
      <c r="F360">
        <f>formatted!H360/formatted!H$2</f>
        <v>1.3806656000000001E-3</v>
      </c>
      <c r="G360">
        <f>formatted!I360/formatted!I$2</f>
        <v>1.3784543749999999E-3</v>
      </c>
      <c r="H360">
        <f>formatted!J360/formatted!J$2</f>
        <v>1.2130232142857143E-3</v>
      </c>
      <c r="I360">
        <f>formatted!K360/formatted!K$2</f>
        <v>1.109685E-3</v>
      </c>
      <c r="J360">
        <f>formatted!L360/formatted!L$2</f>
        <v>1.1611310924369749E-3</v>
      </c>
      <c r="K360">
        <f>formatted!M360/formatted!M$2</f>
        <v>1.6904537037037038E-3</v>
      </c>
      <c r="L360">
        <f>formatted!N360/formatted!N$2</f>
        <v>1.4128155172413793E-3</v>
      </c>
      <c r="M360">
        <f>formatted!O360/formatted!O$2</f>
        <v>1.5760427184466018E-3</v>
      </c>
      <c r="N360">
        <f>formatted!P360/formatted!P$2</f>
        <v>1.1528712962962963E-3</v>
      </c>
      <c r="O360">
        <f>formatted!Q360/formatted!Q$2</f>
        <v>1.2565522123893806E-3</v>
      </c>
      <c r="P360">
        <f>formatted!R360/formatted!R$2</f>
        <v>1.210214406779661E-3</v>
      </c>
    </row>
    <row r="361" spans="1:16" x14ac:dyDescent="0.3">
      <c r="A361" t="str">
        <f>formatted!C361</f>
        <v>w/o MS2: PE O-9:0_22:5;O4</v>
      </c>
      <c r="B361" t="str">
        <f>formatted!D361</f>
        <v>PE O- 31:5:4O</v>
      </c>
      <c r="C361" t="str">
        <f>formatted!E361</f>
        <v>EtherOxPE</v>
      </c>
      <c r="D361" t="str">
        <f>formatted!F361</f>
        <v>C36H64NO12P</v>
      </c>
      <c r="E361">
        <f>formatted!G361/formatted!G$2</f>
        <v>1.8081440677966102E-4</v>
      </c>
      <c r="F361">
        <f>formatted!H361/formatted!H$2</f>
        <v>2.1346000000000001E-4</v>
      </c>
      <c r="G361">
        <f>formatted!I361/formatted!I$2</f>
        <v>1.49509375E-4</v>
      </c>
      <c r="H361">
        <f>formatted!J361/formatted!J$2</f>
        <v>2.027955357142857E-4</v>
      </c>
      <c r="I361">
        <f>formatted!K361/formatted!K$2</f>
        <v>2.2486749999999999E-4</v>
      </c>
      <c r="J361">
        <f>formatted!L361/formatted!L$2</f>
        <v>2.1235546218487396E-4</v>
      </c>
      <c r="K361">
        <f>formatted!M361/formatted!M$2</f>
        <v>2.2187407407407407E-4</v>
      </c>
      <c r="L361">
        <f>formatted!N361/formatted!N$2</f>
        <v>1.5516465517241381E-4</v>
      </c>
      <c r="M361">
        <f>formatted!O361/formatted!O$2</f>
        <v>2.3476699029126213E-4</v>
      </c>
      <c r="N361">
        <f>formatted!P361/formatted!P$2</f>
        <v>2.7386666666666669E-4</v>
      </c>
      <c r="O361">
        <f>formatted!Q361/formatted!Q$2</f>
        <v>2.783637168141593E-4</v>
      </c>
      <c r="P361">
        <f>formatted!R361/formatted!R$2</f>
        <v>2.2576779661016949E-4</v>
      </c>
    </row>
    <row r="362" spans="1:16" x14ac:dyDescent="0.3">
      <c r="A362" t="str">
        <f>formatted!C362</f>
        <v>w/o MS2: PE O-8:0_17:1;O2</v>
      </c>
      <c r="B362" t="str">
        <f>formatted!D362</f>
        <v>PE O- 25:1:2O</v>
      </c>
      <c r="C362" t="str">
        <f>formatted!E362</f>
        <v>EtherOxPE</v>
      </c>
      <c r="D362" t="str">
        <f>formatted!F362</f>
        <v>C30H60NO9P</v>
      </c>
      <c r="E362">
        <f>formatted!G362/formatted!G$2</f>
        <v>6.1099067796610172E-4</v>
      </c>
      <c r="F362">
        <f>formatted!H362/formatted!H$2</f>
        <v>6.5913199999999999E-4</v>
      </c>
      <c r="G362">
        <f>formatted!I362/formatted!I$2</f>
        <v>3.4134250000000002E-4</v>
      </c>
      <c r="H362">
        <f>formatted!J362/formatted!J$2</f>
        <v>7.6835982142857146E-4</v>
      </c>
      <c r="I362">
        <f>formatted!K362/formatted!K$2</f>
        <v>2.2036583333333334E-4</v>
      </c>
      <c r="J362">
        <f>formatted!L362/formatted!L$2</f>
        <v>3.7461344537815128E-4</v>
      </c>
      <c r="K362">
        <f>formatted!M362/formatted!M$2</f>
        <v>7.3009259259259262E-4</v>
      </c>
      <c r="L362">
        <f>formatted!N362/formatted!N$2</f>
        <v>3.4116724137931033E-4</v>
      </c>
      <c r="M362">
        <f>formatted!O362/formatted!O$2</f>
        <v>6.0932135922330097E-4</v>
      </c>
      <c r="N362">
        <f>formatted!P362/formatted!P$2</f>
        <v>2.7218240740740739E-4</v>
      </c>
      <c r="O362">
        <f>formatted!Q362/formatted!Q$2</f>
        <v>5.371734513274336E-4</v>
      </c>
      <c r="P362">
        <f>formatted!R362/formatted!R$2</f>
        <v>8.0711101694915259E-4</v>
      </c>
    </row>
    <row r="363" spans="1:16" x14ac:dyDescent="0.3">
      <c r="A363" t="str">
        <f>formatted!C363</f>
        <v>w/o MS2: PE O-22:6_4:0;O</v>
      </c>
      <c r="B363" t="str">
        <f>formatted!D363</f>
        <v>PE O- 26:6:1O</v>
      </c>
      <c r="C363" t="str">
        <f>formatted!E363</f>
        <v>EtherOxPE</v>
      </c>
      <c r="D363" t="str">
        <f>formatted!F363</f>
        <v>C31H52NO8P</v>
      </c>
      <c r="E363">
        <f>formatted!G363/formatted!G$2</f>
        <v>2.7188983050847459E-5</v>
      </c>
      <c r="F363">
        <f>formatted!H363/formatted!H$2</f>
        <v>6.47184E-5</v>
      </c>
      <c r="G363">
        <f>formatted!I363/formatted!I$2</f>
        <v>6.1701250000000002E-5</v>
      </c>
      <c r="H363">
        <f>formatted!J363/formatted!J$2</f>
        <v>5.2278571428571429E-5</v>
      </c>
      <c r="I363">
        <f>formatted!K363/formatted!K$2</f>
        <v>4.2765000000000001E-5</v>
      </c>
      <c r="J363">
        <f>formatted!L363/formatted!L$2</f>
        <v>3.3786554621848737E-5</v>
      </c>
      <c r="K363">
        <f>formatted!M363/formatted!M$2</f>
        <v>2.4128703703703703E-5</v>
      </c>
      <c r="L363">
        <f>formatted!N363/formatted!N$2</f>
        <v>2.3296551724137932E-5</v>
      </c>
      <c r="M363">
        <f>formatted!O363/formatted!O$2</f>
        <v>4.9724271844660193E-5</v>
      </c>
      <c r="N363">
        <f>formatted!P363/formatted!P$2</f>
        <v>6.8163888888888891E-5</v>
      </c>
      <c r="O363">
        <f>formatted!Q363/formatted!Q$2</f>
        <v>8.2075221238938047E-5</v>
      </c>
      <c r="P363">
        <f>formatted!R363/formatted!R$2</f>
        <v>6.21406779661017E-5</v>
      </c>
    </row>
    <row r="364" spans="1:16" x14ac:dyDescent="0.3">
      <c r="A364" t="str">
        <f>formatted!C364</f>
        <v>w/o MS2: PE O-14:0_22:6;O</v>
      </c>
      <c r="B364" t="str">
        <f>formatted!D364</f>
        <v>PE O- 36:6:1O</v>
      </c>
      <c r="C364" t="str">
        <f>formatted!E364</f>
        <v>EtherOxPE</v>
      </c>
      <c r="D364" t="str">
        <f>formatted!F364</f>
        <v>C41H72NO8P</v>
      </c>
      <c r="E364">
        <f>formatted!G364/formatted!G$2</f>
        <v>5.0744466101694911E-3</v>
      </c>
      <c r="F364">
        <f>formatted!H364/formatted!H$2</f>
        <v>5.5091719999999997E-3</v>
      </c>
      <c r="G364">
        <f>formatted!I364/formatted!I$2</f>
        <v>5.377826875E-3</v>
      </c>
      <c r="H364">
        <f>formatted!J364/formatted!J$2</f>
        <v>5.2624803571428569E-3</v>
      </c>
      <c r="I364">
        <f>formatted!K364/formatted!K$2</f>
        <v>4.9509066666666669E-3</v>
      </c>
      <c r="J364">
        <f>formatted!L364/formatted!L$2</f>
        <v>5.6116596638655465E-3</v>
      </c>
      <c r="K364">
        <f>formatted!M364/formatted!M$2</f>
        <v>6.1224018518518516E-3</v>
      </c>
      <c r="L364">
        <f>formatted!N364/formatted!N$2</f>
        <v>5.4767198275862067E-3</v>
      </c>
      <c r="M364">
        <f>formatted!O364/formatted!O$2</f>
        <v>5.5790718446601939E-3</v>
      </c>
      <c r="N364">
        <f>formatted!P364/formatted!P$2</f>
        <v>4.3740981481481481E-3</v>
      </c>
      <c r="O364">
        <f>formatted!Q364/formatted!Q$2</f>
        <v>4.9575637168141591E-3</v>
      </c>
      <c r="P364">
        <f>formatted!R364/formatted!R$2</f>
        <v>4.8564186440677969E-3</v>
      </c>
    </row>
    <row r="365" spans="1:16" x14ac:dyDescent="0.3">
      <c r="A365" t="str">
        <f>formatted!C365</f>
        <v>w/o MS2: PE O-10:0_20:4;O4</v>
      </c>
      <c r="B365" t="str">
        <f>formatted!D365</f>
        <v>PE O- 30:4:4O</v>
      </c>
      <c r="C365" t="str">
        <f>formatted!E365</f>
        <v>EtherOxPE</v>
      </c>
      <c r="D365" t="str">
        <f>formatted!F365</f>
        <v>C35H64NO11P</v>
      </c>
      <c r="E365">
        <f>formatted!G365/formatted!G$2</f>
        <v>2.8085593220338984E-5</v>
      </c>
      <c r="F365">
        <f>formatted!H365/formatted!H$2</f>
        <v>2.2196800000000001E-5</v>
      </c>
      <c r="G365">
        <f>formatted!I365/formatted!I$2</f>
        <v>3.6753125000000001E-5</v>
      </c>
      <c r="H365">
        <f>formatted!J365/formatted!J$2</f>
        <v>3.6603571428571428E-5</v>
      </c>
      <c r="I365">
        <f>formatted!K365/formatted!K$2</f>
        <v>1.8831666666666668E-5</v>
      </c>
      <c r="J365">
        <f>formatted!L365/formatted!L$2</f>
        <v>3.3726890756302522E-5</v>
      </c>
      <c r="K365">
        <f>formatted!M365/formatted!M$2</f>
        <v>1.1653703703703704E-4</v>
      </c>
      <c r="L365">
        <f>formatted!N365/formatted!N$2</f>
        <v>6.1447413793103443E-5</v>
      </c>
      <c r="M365">
        <f>formatted!O365/formatted!O$2</f>
        <v>9.0902912621359226E-5</v>
      </c>
      <c r="N365">
        <f>formatted!P365/formatted!P$2</f>
        <v>1.3247870370370371E-4</v>
      </c>
      <c r="O365">
        <f>formatted!Q365/formatted!Q$2</f>
        <v>1.3047256637168143E-4</v>
      </c>
      <c r="P365">
        <f>formatted!R365/formatted!R$2</f>
        <v>1.3705338983050847E-4</v>
      </c>
    </row>
    <row r="366" spans="1:16" x14ac:dyDescent="0.3">
      <c r="A366" t="str">
        <f>formatted!C366</f>
        <v>w/o MS2: PE O-18:0_18:2;O</v>
      </c>
      <c r="B366" t="str">
        <f>formatted!D366</f>
        <v>PE O- 36:2:1O</v>
      </c>
      <c r="C366" t="str">
        <f>formatted!E366</f>
        <v>EtherOxPE</v>
      </c>
      <c r="D366" t="str">
        <f>formatted!F366</f>
        <v>C41H80NO8P</v>
      </c>
      <c r="E366">
        <f>formatted!G366/formatted!G$2</f>
        <v>1.1108186440677967E-3</v>
      </c>
      <c r="F366">
        <f>formatted!H366/formatted!H$2</f>
        <v>1.1834496E-3</v>
      </c>
      <c r="G366">
        <f>formatted!I366/formatted!I$2</f>
        <v>9.7646937500000001E-4</v>
      </c>
      <c r="H366">
        <f>formatted!J366/formatted!J$2</f>
        <v>1.0926723214285715E-3</v>
      </c>
      <c r="I366">
        <f>formatted!K366/formatted!K$2</f>
        <v>1.2213533333333333E-3</v>
      </c>
      <c r="J366">
        <f>formatted!L366/formatted!L$2</f>
        <v>1.2193470588235293E-3</v>
      </c>
      <c r="K366">
        <f>formatted!M366/formatted!M$2</f>
        <v>1.0602953703703704E-3</v>
      </c>
      <c r="L366">
        <f>formatted!N366/formatted!N$2</f>
        <v>1.2473637931034482E-3</v>
      </c>
      <c r="M366">
        <f>formatted!O366/formatted!O$2</f>
        <v>1.0233475728155339E-3</v>
      </c>
      <c r="N366">
        <f>formatted!P366/formatted!P$2</f>
        <v>9.6089722222222223E-4</v>
      </c>
      <c r="O366">
        <f>formatted!Q366/formatted!Q$2</f>
        <v>1.1058884955752212E-3</v>
      </c>
      <c r="P366">
        <f>formatted!R366/formatted!R$2</f>
        <v>9.6000593220338978E-4</v>
      </c>
    </row>
    <row r="367" spans="1:16" x14ac:dyDescent="0.3">
      <c r="A367" t="str">
        <f>formatted!C367</f>
        <v>w/o MS2: PE O-8:0_22:5;O4</v>
      </c>
      <c r="B367" t="str">
        <f>formatted!D367</f>
        <v>PE O- 30:5:4O</v>
      </c>
      <c r="C367" t="str">
        <f>formatted!E367</f>
        <v>EtherOxPE</v>
      </c>
      <c r="D367" t="str">
        <f>formatted!F367</f>
        <v>C35H62NO12P</v>
      </c>
      <c r="E367">
        <f>formatted!G367/formatted!G$2</f>
        <v>1.7393135593220339E-4</v>
      </c>
      <c r="F367">
        <f>formatted!H367/formatted!H$2</f>
        <v>2.5601680000000003E-4</v>
      </c>
      <c r="G367">
        <f>formatted!I367/formatted!I$2</f>
        <v>2.0878874999999999E-4</v>
      </c>
      <c r="H367">
        <f>formatted!J367/formatted!J$2</f>
        <v>3.3060267857142858E-4</v>
      </c>
      <c r="I367">
        <f>formatted!K367/formatted!K$2</f>
        <v>2.6449416666666668E-4</v>
      </c>
      <c r="J367">
        <f>formatted!L367/formatted!L$2</f>
        <v>2.4088907563025211E-4</v>
      </c>
      <c r="K367">
        <f>formatted!M367/formatted!M$2</f>
        <v>3.6050092592592592E-4</v>
      </c>
      <c r="L367">
        <f>formatted!N367/formatted!N$2</f>
        <v>3.1904999999999998E-4</v>
      </c>
      <c r="M367">
        <f>formatted!O367/formatted!O$2</f>
        <v>2.9166019417475728E-4</v>
      </c>
      <c r="N367">
        <f>formatted!P367/formatted!P$2</f>
        <v>3.7047592592592593E-4</v>
      </c>
      <c r="O367">
        <f>formatted!Q367/formatted!Q$2</f>
        <v>3.3653805309734515E-4</v>
      </c>
      <c r="P367">
        <f>formatted!R367/formatted!R$2</f>
        <v>3.4241016949152544E-4</v>
      </c>
    </row>
    <row r="368" spans="1:16" x14ac:dyDescent="0.3">
      <c r="A368" t="str">
        <f>formatted!C368</f>
        <v>w/o MS2: PE O-20:3_22:4;O</v>
      </c>
      <c r="B368" t="str">
        <f>formatted!D368</f>
        <v>PE O- 42:7:1O</v>
      </c>
      <c r="C368" t="str">
        <f>formatted!E368</f>
        <v>EtherOxPE</v>
      </c>
      <c r="D368" t="str">
        <f>formatted!F368</f>
        <v>C47H82NO8P</v>
      </c>
      <c r="E368">
        <f>formatted!G368/formatted!G$2</f>
        <v>2.308E-4</v>
      </c>
      <c r="F368">
        <f>formatted!H368/formatted!H$2</f>
        <v>2.1645280000000001E-4</v>
      </c>
      <c r="G368">
        <f>formatted!I368/formatted!I$2</f>
        <v>3.1719125000000001E-4</v>
      </c>
      <c r="H368">
        <f>formatted!J368/formatted!J$2</f>
        <v>1.5676339285714287E-4</v>
      </c>
      <c r="I368">
        <f>formatted!K368/formatted!K$2</f>
        <v>2.8193083333333333E-4</v>
      </c>
      <c r="J368">
        <f>formatted!L368/formatted!L$2</f>
        <v>2.2102352941176471E-4</v>
      </c>
      <c r="K368">
        <f>formatted!M368/formatted!M$2</f>
        <v>5.690555555555555E-4</v>
      </c>
      <c r="L368">
        <f>formatted!N368/formatted!N$2</f>
        <v>5.4058275862068966E-4</v>
      </c>
      <c r="M368">
        <f>formatted!O368/formatted!O$2</f>
        <v>3.9377378640776702E-4</v>
      </c>
      <c r="N368">
        <f>formatted!P368/formatted!P$2</f>
        <v>4.7066944444444447E-4</v>
      </c>
      <c r="O368">
        <f>formatted!Q368/formatted!Q$2</f>
        <v>4.6426371681415927E-4</v>
      </c>
      <c r="P368">
        <f>formatted!R368/formatted!R$2</f>
        <v>3.8598305084745765E-4</v>
      </c>
    </row>
    <row r="369" spans="1:16" x14ac:dyDescent="0.3">
      <c r="A369" t="str">
        <f>formatted!C369</f>
        <v>w/o MS2: PE O-15:0_22:6;O3</v>
      </c>
      <c r="B369" t="str">
        <f>formatted!D369</f>
        <v>PE O- 37:6:3O</v>
      </c>
      <c r="C369" t="str">
        <f>formatted!E369</f>
        <v>EtherOxPE</v>
      </c>
      <c r="D369" t="str">
        <f>formatted!F369</f>
        <v>C42H74NO10P</v>
      </c>
      <c r="E369">
        <f>formatted!G369/formatted!G$2</f>
        <v>3.6618813559322034E-4</v>
      </c>
      <c r="F369">
        <f>formatted!H369/formatted!H$2</f>
        <v>2.3342400000000001E-4</v>
      </c>
      <c r="G369">
        <f>formatted!I369/formatted!I$2</f>
        <v>1.98225625E-4</v>
      </c>
      <c r="H369">
        <f>formatted!J369/formatted!J$2</f>
        <v>2.6309642857142855E-4</v>
      </c>
      <c r="I369">
        <f>formatted!K369/formatted!K$2</f>
        <v>2.48695E-4</v>
      </c>
      <c r="J369">
        <f>formatted!L369/formatted!L$2</f>
        <v>1.7968739495798319E-4</v>
      </c>
      <c r="K369">
        <f>formatted!M369/formatted!M$2</f>
        <v>2.1799074074074074E-4</v>
      </c>
      <c r="L369">
        <f>formatted!N369/formatted!N$2</f>
        <v>1.4119741379310346E-4</v>
      </c>
      <c r="M369">
        <f>formatted!O369/formatted!O$2</f>
        <v>2.0789902912621359E-4</v>
      </c>
      <c r="N369">
        <f>formatted!P369/formatted!P$2</f>
        <v>2.0978796296296297E-4</v>
      </c>
      <c r="O369">
        <f>formatted!Q369/formatted!Q$2</f>
        <v>1.7441769911504424E-4</v>
      </c>
      <c r="P369">
        <f>formatted!R369/formatted!R$2</f>
        <v>9.8988135593220335E-5</v>
      </c>
    </row>
    <row r="370" spans="1:16" x14ac:dyDescent="0.3">
      <c r="A370" t="str">
        <f>formatted!C370</f>
        <v>w/o MS2: PE O-17:0_18:2;O</v>
      </c>
      <c r="B370" t="str">
        <f>formatted!D370</f>
        <v>PE O- 35:2:1O</v>
      </c>
      <c r="C370" t="str">
        <f>formatted!E370</f>
        <v>EtherOxPE</v>
      </c>
      <c r="D370" t="str">
        <f>formatted!F370</f>
        <v>C40H78NO8P</v>
      </c>
      <c r="E370">
        <f>formatted!G370/formatted!G$2</f>
        <v>3.2665898305084748E-3</v>
      </c>
      <c r="F370">
        <f>formatted!H370/formatted!H$2</f>
        <v>4.1439503999999997E-3</v>
      </c>
      <c r="G370">
        <f>formatted!I370/formatted!I$2</f>
        <v>3.3762743750000001E-3</v>
      </c>
      <c r="H370">
        <f>formatted!J370/formatted!J$2</f>
        <v>3.9612874999999997E-3</v>
      </c>
      <c r="I370">
        <f>formatted!K370/formatted!K$2</f>
        <v>3.7673666666666666E-3</v>
      </c>
      <c r="J370">
        <f>formatted!L370/formatted!L$2</f>
        <v>4.0280554621848737E-3</v>
      </c>
      <c r="K370">
        <f>formatted!M370/formatted!M$2</f>
        <v>4.1984537037037034E-3</v>
      </c>
      <c r="L370">
        <f>formatted!N370/formatted!N$2</f>
        <v>4.2944405172413791E-3</v>
      </c>
      <c r="M370">
        <f>formatted!O370/formatted!O$2</f>
        <v>4.0373194174757277E-3</v>
      </c>
      <c r="N370">
        <f>formatted!P370/formatted!P$2</f>
        <v>3.5426101851851852E-3</v>
      </c>
      <c r="O370">
        <f>formatted!Q370/formatted!Q$2</f>
        <v>4.0156893805309733E-3</v>
      </c>
      <c r="P370">
        <f>formatted!R370/formatted!R$2</f>
        <v>3.552913559322034E-3</v>
      </c>
    </row>
    <row r="371" spans="1:16" x14ac:dyDescent="0.3">
      <c r="A371" t="str">
        <f>formatted!C371</f>
        <v>w/o MS2: PE O-17:1_22:6;O</v>
      </c>
      <c r="B371" t="str">
        <f>formatted!D371</f>
        <v>PE O- 39:7:1O</v>
      </c>
      <c r="C371" t="str">
        <f>formatted!E371</f>
        <v>EtherOxPE</v>
      </c>
      <c r="D371" t="str">
        <f>formatted!F371</f>
        <v>C44H76NO8P</v>
      </c>
      <c r="E371">
        <f>formatted!G371/formatted!G$2</f>
        <v>2.0593813559322035E-4</v>
      </c>
      <c r="F371">
        <f>formatted!H371/formatted!H$2</f>
        <v>2.165984E-4</v>
      </c>
      <c r="G371">
        <f>formatted!I371/formatted!I$2</f>
        <v>2.4384124999999999E-4</v>
      </c>
      <c r="H371">
        <f>formatted!J371/formatted!J$2</f>
        <v>2.6643571428571427E-4</v>
      </c>
      <c r="I371">
        <f>formatted!K371/formatted!K$2</f>
        <v>2.2539249999999999E-4</v>
      </c>
      <c r="J371">
        <f>formatted!L371/formatted!L$2</f>
        <v>2.0023865546218487E-4</v>
      </c>
      <c r="K371">
        <f>formatted!M371/formatted!M$2</f>
        <v>3.4449814814814815E-4</v>
      </c>
      <c r="L371">
        <f>formatted!N371/formatted!N$2</f>
        <v>3.8481810344827587E-4</v>
      </c>
      <c r="M371">
        <f>formatted!O371/formatted!O$2</f>
        <v>5.5304951456310676E-4</v>
      </c>
      <c r="N371">
        <f>formatted!P371/formatted!P$2</f>
        <v>3.4099074074074072E-4</v>
      </c>
      <c r="O371">
        <f>formatted!Q371/formatted!Q$2</f>
        <v>3.2431946902654866E-4</v>
      </c>
      <c r="P371">
        <f>formatted!R371/formatted!R$2</f>
        <v>3.9266610169491525E-4</v>
      </c>
    </row>
    <row r="372" spans="1:16" x14ac:dyDescent="0.3">
      <c r="A372" t="str">
        <f>formatted!C372</f>
        <v>w/o MS2: PE O-15:0_18:2;O2</v>
      </c>
      <c r="B372" t="str">
        <f>formatted!D372</f>
        <v>PE O- 33:2:2O</v>
      </c>
      <c r="C372" t="str">
        <f>formatted!E372</f>
        <v>EtherOxPE</v>
      </c>
      <c r="D372" t="str">
        <f>formatted!F372</f>
        <v>C38H74NO9P</v>
      </c>
      <c r="E372">
        <f>formatted!G372/formatted!G$2</f>
        <v>2.0857483050847458E-3</v>
      </c>
      <c r="F372">
        <f>formatted!H372/formatted!H$2</f>
        <v>1.5637352E-3</v>
      </c>
      <c r="G372">
        <f>formatted!I372/formatted!I$2</f>
        <v>1.2510525000000001E-3</v>
      </c>
      <c r="H372">
        <f>formatted!J372/formatted!J$2</f>
        <v>1.2165374999999999E-3</v>
      </c>
      <c r="I372">
        <f>formatted!K372/formatted!K$2</f>
        <v>1.7579325E-3</v>
      </c>
      <c r="J372">
        <f>formatted!L372/formatted!L$2</f>
        <v>1.1456302521008403E-3</v>
      </c>
      <c r="K372">
        <f>formatted!M372/formatted!M$2</f>
        <v>1.6400509259259259E-3</v>
      </c>
      <c r="L372">
        <f>formatted!N372/formatted!N$2</f>
        <v>1.8630120689655172E-3</v>
      </c>
      <c r="M372">
        <f>formatted!O372/formatted!O$2</f>
        <v>1.9703242718446604E-3</v>
      </c>
      <c r="N372">
        <f>formatted!P372/formatted!P$2</f>
        <v>1.7310231481481482E-3</v>
      </c>
      <c r="O372">
        <f>formatted!Q372/formatted!Q$2</f>
        <v>1.6512070796460177E-3</v>
      </c>
      <c r="P372">
        <f>formatted!R372/formatted!R$2</f>
        <v>1.1517610169491526E-3</v>
      </c>
    </row>
    <row r="373" spans="1:16" x14ac:dyDescent="0.3">
      <c r="A373" t="str">
        <f>formatted!C373</f>
        <v>w/o MS2: PE O-16:1_22:6;O4</v>
      </c>
      <c r="B373" t="str">
        <f>formatted!D373</f>
        <v>PE O- 38:7:4O</v>
      </c>
      <c r="C373" t="str">
        <f>formatted!E373</f>
        <v>EtherOxPE</v>
      </c>
      <c r="D373" t="str">
        <f>formatted!F373</f>
        <v>C43H74NO11P</v>
      </c>
      <c r="E373">
        <f>formatted!G373/formatted!G$2</f>
        <v>9.2276271186440676E-5</v>
      </c>
      <c r="F373">
        <f>formatted!H373/formatted!H$2</f>
        <v>2.8200000000000001E-5</v>
      </c>
      <c r="G373">
        <f>formatted!I373/formatted!I$2</f>
        <v>0</v>
      </c>
      <c r="H373">
        <f>formatted!J373/formatted!J$2</f>
        <v>0</v>
      </c>
      <c r="I373">
        <f>formatted!K373/formatted!K$2</f>
        <v>0</v>
      </c>
      <c r="J373">
        <f>formatted!L373/formatted!L$2</f>
        <v>4.2160504201680674E-5</v>
      </c>
      <c r="K373">
        <f>formatted!M373/formatted!M$2</f>
        <v>2.5442407407407408E-4</v>
      </c>
      <c r="L373">
        <f>formatted!N373/formatted!N$2</f>
        <v>3.5768534482758619E-4</v>
      </c>
      <c r="M373">
        <f>formatted!O373/formatted!O$2</f>
        <v>3.6379708737864079E-4</v>
      </c>
      <c r="N373">
        <f>formatted!P373/formatted!P$2</f>
        <v>1.8503425925925926E-4</v>
      </c>
      <c r="O373">
        <f>formatted!Q373/formatted!Q$2</f>
        <v>2.5638761061946901E-4</v>
      </c>
      <c r="P373">
        <f>formatted!R373/formatted!R$2</f>
        <v>4.0507033898305083E-4</v>
      </c>
    </row>
    <row r="374" spans="1:16" x14ac:dyDescent="0.3">
      <c r="A374" t="str">
        <f>formatted!C374</f>
        <v>w/o MS2: PE O-16:0_18:2;O</v>
      </c>
      <c r="B374" t="str">
        <f>formatted!D374</f>
        <v>PE O- 34:2:1O</v>
      </c>
      <c r="C374" t="str">
        <f>formatted!E374</f>
        <v>EtherOxPE</v>
      </c>
      <c r="D374" t="str">
        <f>formatted!F374</f>
        <v>C39H76NO8P</v>
      </c>
      <c r="E374">
        <f>formatted!G374/formatted!G$2</f>
        <v>1.9473915254237288E-3</v>
      </c>
      <c r="F374">
        <f>formatted!H374/formatted!H$2</f>
        <v>1.6788079999999999E-3</v>
      </c>
      <c r="G374">
        <f>formatted!I374/formatted!I$2</f>
        <v>1.5255918749999999E-3</v>
      </c>
      <c r="H374">
        <f>formatted!J374/formatted!J$2</f>
        <v>2.2581366071428573E-3</v>
      </c>
      <c r="I374">
        <f>formatted!K374/formatted!K$2</f>
        <v>2.4169908333333333E-3</v>
      </c>
      <c r="J374">
        <f>formatted!L374/formatted!L$2</f>
        <v>2.3479361344537816E-3</v>
      </c>
      <c r="K374">
        <f>formatted!M374/formatted!M$2</f>
        <v>2.7618657407407409E-3</v>
      </c>
      <c r="L374">
        <f>formatted!N374/formatted!N$2</f>
        <v>1.8184706896551724E-3</v>
      </c>
      <c r="M374">
        <f>formatted!O374/formatted!O$2</f>
        <v>2.303214563106796E-3</v>
      </c>
      <c r="N374">
        <f>formatted!P374/formatted!P$2</f>
        <v>2.5315046296296296E-3</v>
      </c>
      <c r="O374">
        <f>formatted!Q374/formatted!Q$2</f>
        <v>2.5834548672566374E-3</v>
      </c>
      <c r="P374">
        <f>formatted!R374/formatted!R$2</f>
        <v>2.3767313559322034E-3</v>
      </c>
    </row>
    <row r="375" spans="1:16" x14ac:dyDescent="0.3">
      <c r="A375" t="str">
        <f>formatted!C375</f>
        <v>w/o MS2: PE O-8:0_22:5;O4</v>
      </c>
      <c r="B375" t="str">
        <f>formatted!D375</f>
        <v>PE O- 30:5:4O</v>
      </c>
      <c r="C375" t="str">
        <f>formatted!E375</f>
        <v>EtherOxPE</v>
      </c>
      <c r="D375" t="str">
        <f>formatted!F375</f>
        <v>C35H62NO12P</v>
      </c>
      <c r="E375">
        <f>formatted!G375/formatted!G$2</f>
        <v>8.2684745762711862E-5</v>
      </c>
      <c r="F375">
        <f>formatted!H375/formatted!H$2</f>
        <v>9.5476000000000005E-5</v>
      </c>
      <c r="G375">
        <f>formatted!I375/formatted!I$2</f>
        <v>7.6612499999999999E-5</v>
      </c>
      <c r="H375">
        <f>formatted!J375/formatted!J$2</f>
        <v>1.868107142857143E-4</v>
      </c>
      <c r="I375">
        <f>formatted!K375/formatted!K$2</f>
        <v>1.8233499999999999E-4</v>
      </c>
      <c r="J375">
        <f>formatted!L375/formatted!L$2</f>
        <v>1.7351092436974791E-4</v>
      </c>
      <c r="K375">
        <f>formatted!M375/formatted!M$2</f>
        <v>2.1805555555555556E-4</v>
      </c>
      <c r="L375">
        <f>formatted!N375/formatted!N$2</f>
        <v>1.8178793103448276E-4</v>
      </c>
      <c r="M375">
        <f>formatted!O375/formatted!O$2</f>
        <v>2.213747572815534E-4</v>
      </c>
      <c r="N375">
        <f>formatted!P375/formatted!P$2</f>
        <v>2.6331203703703704E-4</v>
      </c>
      <c r="O375">
        <f>formatted!Q375/formatted!Q$2</f>
        <v>2.6226194690265488E-4</v>
      </c>
      <c r="P375">
        <f>formatted!R375/formatted!R$2</f>
        <v>2.3951525423728814E-4</v>
      </c>
    </row>
    <row r="376" spans="1:16" x14ac:dyDescent="0.3">
      <c r="A376" t="str">
        <f>formatted!C376</f>
        <v>w/o MS2: PE O-15:0_18:2;O</v>
      </c>
      <c r="B376" t="str">
        <f>formatted!D376</f>
        <v>PE O- 33:2:1O</v>
      </c>
      <c r="C376" t="str">
        <f>formatted!E376</f>
        <v>EtherOxPE</v>
      </c>
      <c r="D376" t="str">
        <f>formatted!F376</f>
        <v>C38H74NO8P</v>
      </c>
      <c r="E376">
        <f>formatted!G376/formatted!G$2</f>
        <v>1.0242084745762713E-3</v>
      </c>
      <c r="F376">
        <f>formatted!H376/formatted!H$2</f>
        <v>8.44012E-4</v>
      </c>
      <c r="G376">
        <f>formatted!I376/formatted!I$2</f>
        <v>7.5270125000000002E-4</v>
      </c>
      <c r="H376">
        <f>formatted!J376/formatted!J$2</f>
        <v>1.2972142857142857E-3</v>
      </c>
      <c r="I376">
        <f>formatted!K376/formatted!K$2</f>
        <v>1.1756191666666667E-3</v>
      </c>
      <c r="J376">
        <f>formatted!L376/formatted!L$2</f>
        <v>1.5710126050420168E-3</v>
      </c>
      <c r="K376">
        <f>formatted!M376/formatted!M$2</f>
        <v>2.0497675925925927E-3</v>
      </c>
      <c r="L376">
        <f>formatted!N376/formatted!N$2</f>
        <v>1.6648344827586206E-3</v>
      </c>
      <c r="M376">
        <f>formatted!O376/formatted!O$2</f>
        <v>1.7050378640776698E-3</v>
      </c>
      <c r="N376">
        <f>formatted!P376/formatted!P$2</f>
        <v>2.0747990740740741E-3</v>
      </c>
      <c r="O376">
        <f>formatted!Q376/formatted!Q$2</f>
        <v>1.8952699115044249E-3</v>
      </c>
      <c r="P376">
        <f>formatted!R376/formatted!R$2</f>
        <v>1.9327559322033898E-3</v>
      </c>
    </row>
    <row r="377" spans="1:16" x14ac:dyDescent="0.3">
      <c r="A377" t="str">
        <f>formatted!C377</f>
        <v>w/o MS2: PE O-20:4_22:6;O2</v>
      </c>
      <c r="B377" t="str">
        <f>formatted!D377</f>
        <v>PE O- 42:10:2O</v>
      </c>
      <c r="C377" t="str">
        <f>formatted!E377</f>
        <v>EtherOxPE</v>
      </c>
      <c r="D377" t="str">
        <f>formatted!F377</f>
        <v>C47H76NO9P</v>
      </c>
      <c r="E377">
        <f>formatted!G377/formatted!G$2</f>
        <v>1.462121186440678E-3</v>
      </c>
      <c r="F377">
        <f>formatted!H377/formatted!H$2</f>
        <v>1.259268E-3</v>
      </c>
      <c r="G377">
        <f>formatted!I377/formatted!I$2</f>
        <v>9.6709750000000005E-4</v>
      </c>
      <c r="H377">
        <f>formatted!J377/formatted!J$2</f>
        <v>1.3582723214285715E-3</v>
      </c>
      <c r="I377">
        <f>formatted!K377/formatted!K$2</f>
        <v>1.2259E-3</v>
      </c>
      <c r="J377">
        <f>formatted!L377/formatted!L$2</f>
        <v>1.4783966386554622E-3</v>
      </c>
      <c r="K377">
        <f>formatted!M377/formatted!M$2</f>
        <v>1.5374842592592592E-3</v>
      </c>
      <c r="L377">
        <f>formatted!N377/formatted!N$2</f>
        <v>1.3326336206896552E-3</v>
      </c>
      <c r="M377">
        <f>formatted!O377/formatted!O$2</f>
        <v>1.6855330097087378E-3</v>
      </c>
      <c r="N377">
        <f>formatted!P377/formatted!P$2</f>
        <v>1.4269472222222222E-3</v>
      </c>
      <c r="O377">
        <f>formatted!Q377/formatted!Q$2</f>
        <v>1.6186115044247787E-3</v>
      </c>
      <c r="P377">
        <f>formatted!R377/formatted!R$2</f>
        <v>1.4054084745762712E-3</v>
      </c>
    </row>
    <row r="378" spans="1:16" x14ac:dyDescent="0.3">
      <c r="A378" t="str">
        <f>formatted!C378</f>
        <v>w/o MS2: PE O-24:0_14:0;O2</v>
      </c>
      <c r="B378" t="str">
        <f>formatted!D378</f>
        <v>PE O- 38:0:2O</v>
      </c>
      <c r="C378" t="str">
        <f>formatted!E378</f>
        <v>EtherOxPE</v>
      </c>
      <c r="D378" t="str">
        <f>formatted!F378</f>
        <v>C43H88NO9P</v>
      </c>
      <c r="E378">
        <f>formatted!G378/formatted!G$2</f>
        <v>6.9099999999999999E-4</v>
      </c>
      <c r="F378">
        <f>formatted!H378/formatted!H$2</f>
        <v>7.271256E-4</v>
      </c>
      <c r="G378">
        <f>formatted!I378/formatted!I$2</f>
        <v>5.5549062499999995E-4</v>
      </c>
      <c r="H378">
        <f>formatted!J378/formatted!J$2</f>
        <v>2.3435267857142858E-4</v>
      </c>
      <c r="I378">
        <f>formatted!K378/formatted!K$2</f>
        <v>1.9799583333333335E-4</v>
      </c>
      <c r="J378">
        <f>formatted!L378/formatted!L$2</f>
        <v>1.8315882352941176E-4</v>
      </c>
      <c r="K378">
        <f>formatted!M378/formatted!M$2</f>
        <v>4.2642222222222221E-4</v>
      </c>
      <c r="L378">
        <f>formatted!N378/formatted!N$2</f>
        <v>2.6022672413793105E-4</v>
      </c>
      <c r="M378">
        <f>formatted!O378/formatted!O$2</f>
        <v>3.3858932038834951E-4</v>
      </c>
      <c r="N378">
        <f>formatted!P378/formatted!P$2</f>
        <v>1.0619814814814814E-4</v>
      </c>
      <c r="O378">
        <f>formatted!Q378/formatted!Q$2</f>
        <v>7.5990265486725658E-5</v>
      </c>
      <c r="P378">
        <f>formatted!R378/formatted!R$2</f>
        <v>7.8759322033898309E-5</v>
      </c>
    </row>
    <row r="379" spans="1:16" x14ac:dyDescent="0.3">
      <c r="A379" t="str">
        <f>formatted!C379</f>
        <v>w/o MS2: PE O-9:0_18:2;O2</v>
      </c>
      <c r="B379" t="str">
        <f>formatted!D379</f>
        <v>PE O- 27:2:2O</v>
      </c>
      <c r="C379" t="str">
        <f>formatted!E379</f>
        <v>EtherOxPE</v>
      </c>
      <c r="D379" t="str">
        <f>formatted!F379</f>
        <v>C32H62NO9P</v>
      </c>
      <c r="E379">
        <f>formatted!G379/formatted!G$2</f>
        <v>4.5844067796610167E-5</v>
      </c>
      <c r="F379">
        <f>formatted!H379/formatted!H$2</f>
        <v>5.0504E-6</v>
      </c>
      <c r="G379">
        <f>formatted!I379/formatted!I$2</f>
        <v>3.60625E-6</v>
      </c>
      <c r="H379">
        <f>formatted!J379/formatted!J$2</f>
        <v>3.3773214285714285E-5</v>
      </c>
      <c r="I379">
        <f>formatted!K379/formatted!K$2</f>
        <v>2.8580833333333333E-5</v>
      </c>
      <c r="J379">
        <f>formatted!L379/formatted!L$2</f>
        <v>2.8544537815126052E-5</v>
      </c>
      <c r="K379">
        <f>formatted!M379/formatted!M$2</f>
        <v>5.0259259259259258E-5</v>
      </c>
      <c r="L379">
        <f>formatted!N379/formatted!N$2</f>
        <v>5.8722413793103451E-5</v>
      </c>
      <c r="M379">
        <f>formatted!O379/formatted!O$2</f>
        <v>4.3622330097087377E-5</v>
      </c>
      <c r="N379">
        <f>formatted!P379/formatted!P$2</f>
        <v>3.916759259259259E-5</v>
      </c>
      <c r="O379">
        <f>formatted!Q379/formatted!Q$2</f>
        <v>5.7641592920353981E-5</v>
      </c>
      <c r="P379">
        <f>formatted!R379/formatted!R$2</f>
        <v>3.3650847457627116E-5</v>
      </c>
    </row>
    <row r="380" spans="1:16" x14ac:dyDescent="0.3">
      <c r="A380" t="str">
        <f>formatted!C380</f>
        <v>w/o MS2: PE O-12:0_17:1;O</v>
      </c>
      <c r="B380" t="str">
        <f>formatted!D380</f>
        <v>PE O- 29:1:1O</v>
      </c>
      <c r="C380" t="str">
        <f>formatted!E380</f>
        <v>EtherOxPE</v>
      </c>
      <c r="D380" t="str">
        <f>formatted!F380</f>
        <v>C34H68NO8P</v>
      </c>
      <c r="E380">
        <f>formatted!G380/formatted!G$2</f>
        <v>1.1471245762711864E-3</v>
      </c>
      <c r="F380">
        <f>formatted!H380/formatted!H$2</f>
        <v>3.0581440000000001E-3</v>
      </c>
      <c r="G380">
        <f>formatted!I380/formatted!I$2</f>
        <v>7.7719187499999997E-4</v>
      </c>
      <c r="H380">
        <f>formatted!J380/formatted!J$2</f>
        <v>3.0319196428571431E-3</v>
      </c>
      <c r="I380">
        <f>formatted!K380/formatted!K$2</f>
        <v>1.4814916666666667E-3</v>
      </c>
      <c r="J380">
        <f>formatted!L380/formatted!L$2</f>
        <v>1.641842857142857E-3</v>
      </c>
      <c r="K380">
        <f>formatted!M380/formatted!M$2</f>
        <v>2.0689814814814814E-5</v>
      </c>
      <c r="L380">
        <f>formatted!N380/formatted!N$2</f>
        <v>1.3034793103448275E-3</v>
      </c>
      <c r="M380">
        <f>formatted!O380/formatted!O$2</f>
        <v>1.7774533980582524E-3</v>
      </c>
      <c r="N380">
        <f>formatted!P380/formatted!P$2</f>
        <v>1.3328120370370371E-3</v>
      </c>
      <c r="O380">
        <f>formatted!Q380/formatted!Q$2</f>
        <v>4.0162380530973452E-3</v>
      </c>
      <c r="P380">
        <f>formatted!R380/formatted!R$2</f>
        <v>1.7002398305084746E-3</v>
      </c>
    </row>
    <row r="381" spans="1:16" x14ac:dyDescent="0.3">
      <c r="A381" t="str">
        <f>formatted!C381</f>
        <v>w/o MS2: PE O-18:2_22:6;O2</v>
      </c>
      <c r="B381" t="str">
        <f>formatted!D381</f>
        <v>PE O- 40:8:2O</v>
      </c>
      <c r="C381" t="str">
        <f>formatted!E381</f>
        <v>EtherOxPE</v>
      </c>
      <c r="D381" t="str">
        <f>formatted!F381</f>
        <v>C45H76NO9P</v>
      </c>
      <c r="E381">
        <f>formatted!G381/formatted!G$2</f>
        <v>4.1208474576271187E-5</v>
      </c>
      <c r="F381">
        <f>formatted!H381/formatted!H$2</f>
        <v>1.99808E-5</v>
      </c>
      <c r="G381">
        <f>formatted!I381/formatted!I$2</f>
        <v>3.3806875000000001E-5</v>
      </c>
      <c r="H381">
        <f>formatted!J381/formatted!J$2</f>
        <v>5.1172321428571426E-5</v>
      </c>
      <c r="I381">
        <f>formatted!K381/formatted!K$2</f>
        <v>4.7617500000000003E-5</v>
      </c>
      <c r="J381">
        <f>formatted!L381/formatted!L$2</f>
        <v>6.629411764705882E-6</v>
      </c>
      <c r="K381">
        <f>formatted!M381/formatted!M$2</f>
        <v>3.7637037037037038E-5</v>
      </c>
      <c r="L381">
        <f>formatted!N381/formatted!N$2</f>
        <v>3.0074999999999999E-5</v>
      </c>
      <c r="M381">
        <f>formatted!O381/formatted!O$2</f>
        <v>4.413398058252427E-5</v>
      </c>
      <c r="N381">
        <f>formatted!P381/formatted!P$2</f>
        <v>3.7919444444444444E-5</v>
      </c>
      <c r="O381">
        <f>formatted!Q381/formatted!Q$2</f>
        <v>1.9672566371681417E-5</v>
      </c>
      <c r="P381">
        <f>formatted!R381/formatted!R$2</f>
        <v>1.9545762711864407E-5</v>
      </c>
    </row>
    <row r="382" spans="1:16" x14ac:dyDescent="0.3">
      <c r="A382" t="str">
        <f>formatted!C382</f>
        <v>w/o MS2: PE O-9:0_20:4;O2</v>
      </c>
      <c r="B382" t="str">
        <f>formatted!D382</f>
        <v>PE O- 29:4:2O</v>
      </c>
      <c r="C382" t="str">
        <f>formatted!E382</f>
        <v>EtherOxPE</v>
      </c>
      <c r="D382" t="str">
        <f>formatted!F382</f>
        <v>C34H62NO9P</v>
      </c>
      <c r="E382">
        <f>formatted!G382/formatted!G$2</f>
        <v>1.148728813559322E-5</v>
      </c>
      <c r="F382">
        <f>formatted!H382/formatted!H$2</f>
        <v>1.3019200000000001E-5</v>
      </c>
      <c r="G382">
        <f>formatted!I382/formatted!I$2</f>
        <v>1.0598750000000001E-5</v>
      </c>
      <c r="H382">
        <f>formatted!J382/formatted!J$2</f>
        <v>3.8867857142857145E-5</v>
      </c>
      <c r="I382">
        <f>formatted!K382/formatted!K$2</f>
        <v>2.3992500000000001E-5</v>
      </c>
      <c r="J382">
        <f>formatted!L382/formatted!L$2</f>
        <v>4.6084033613445379E-6</v>
      </c>
      <c r="K382">
        <f>formatted!M382/formatted!M$2</f>
        <v>2.1100000000000001E-5</v>
      </c>
      <c r="L382">
        <f>formatted!N382/formatted!N$2</f>
        <v>5.0399137931034483E-5</v>
      </c>
      <c r="M382">
        <f>formatted!O382/formatted!O$2</f>
        <v>2.9201941747572815E-5</v>
      </c>
      <c r="N382">
        <f>formatted!P382/formatted!P$2</f>
        <v>5.8877777777777776E-5</v>
      </c>
      <c r="O382">
        <f>formatted!Q382/formatted!Q$2</f>
        <v>5.2413274336283184E-5</v>
      </c>
      <c r="P382">
        <f>formatted!R382/formatted!R$2</f>
        <v>6.5873728813559319E-5</v>
      </c>
    </row>
    <row r="383" spans="1:16" x14ac:dyDescent="0.3">
      <c r="A383" t="str">
        <f>formatted!C383</f>
        <v>w/o MS2: PE O-14:0_17:2;O2</v>
      </c>
      <c r="B383" t="str">
        <f>formatted!D383</f>
        <v>PE O- 31:2:2O</v>
      </c>
      <c r="C383" t="str">
        <f>formatted!E383</f>
        <v>EtherOxPE</v>
      </c>
      <c r="D383" t="str">
        <f>formatted!F383</f>
        <v>C36H70NO9P</v>
      </c>
      <c r="E383">
        <f>formatted!G383/formatted!G$2</f>
        <v>9.0935593220338977E-5</v>
      </c>
      <c r="F383">
        <f>formatted!H383/formatted!H$2</f>
        <v>1.2776159999999999E-4</v>
      </c>
      <c r="G383">
        <f>formatted!I383/formatted!I$2</f>
        <v>1.5646750000000001E-4</v>
      </c>
      <c r="H383">
        <f>formatted!J383/formatted!J$2</f>
        <v>8.3498214285714287E-5</v>
      </c>
      <c r="I383">
        <f>formatted!K383/formatted!K$2</f>
        <v>8.5418333333333335E-5</v>
      </c>
      <c r="J383">
        <f>formatted!L383/formatted!L$2</f>
        <v>4.5077310924369749E-5</v>
      </c>
      <c r="K383">
        <f>formatted!M383/formatted!M$2</f>
        <v>5.1717592592592591E-5</v>
      </c>
      <c r="L383">
        <f>formatted!N383/formatted!N$2</f>
        <v>0</v>
      </c>
      <c r="M383">
        <f>formatted!O383/formatted!O$2</f>
        <v>4.0412621359223302E-5</v>
      </c>
      <c r="N383">
        <f>formatted!P383/formatted!P$2</f>
        <v>5.2102777777777781E-5</v>
      </c>
      <c r="O383">
        <f>formatted!Q383/formatted!Q$2</f>
        <v>7.0942477876106199E-5</v>
      </c>
      <c r="P383">
        <f>formatted!R383/formatted!R$2</f>
        <v>6.2620338983050851E-5</v>
      </c>
    </row>
    <row r="384" spans="1:16" x14ac:dyDescent="0.3">
      <c r="A384" t="str">
        <f>formatted!C384</f>
        <v>w/o MS2: PE O-14:0_17:1;O2</v>
      </c>
      <c r="B384" t="str">
        <f>formatted!D384</f>
        <v>PE O- 31:1:2O</v>
      </c>
      <c r="C384" t="str">
        <f>formatted!E384</f>
        <v>EtherOxPE</v>
      </c>
      <c r="D384" t="str">
        <f>formatted!F384</f>
        <v>C36H72NO9P</v>
      </c>
      <c r="E384">
        <f>formatted!G384/formatted!G$2</f>
        <v>3.8852966101694916E-4</v>
      </c>
      <c r="F384">
        <f>formatted!H384/formatted!H$2</f>
        <v>5.0559520000000003E-4</v>
      </c>
      <c r="G384">
        <f>formatted!I384/formatted!I$2</f>
        <v>3.8410000000000001E-4</v>
      </c>
      <c r="H384">
        <f>formatted!J384/formatted!J$2</f>
        <v>3.8313125000000002E-4</v>
      </c>
      <c r="I384">
        <f>formatted!K384/formatted!K$2</f>
        <v>3.3285500000000001E-4</v>
      </c>
      <c r="J384">
        <f>formatted!L384/formatted!L$2</f>
        <v>4.5196806722689074E-4</v>
      </c>
      <c r="K384">
        <f>formatted!M384/formatted!M$2</f>
        <v>9.4914722222222219E-4</v>
      </c>
      <c r="L384">
        <f>formatted!N384/formatted!N$2</f>
        <v>7.2200689655172411E-4</v>
      </c>
      <c r="M384">
        <f>formatted!O384/formatted!O$2</f>
        <v>7.798563106796117E-4</v>
      </c>
      <c r="N384">
        <f>formatted!P384/formatted!P$2</f>
        <v>8.7042407407407409E-4</v>
      </c>
      <c r="O384">
        <f>formatted!Q384/formatted!Q$2</f>
        <v>8.2197345132743358E-4</v>
      </c>
      <c r="P384">
        <f>formatted!R384/formatted!R$2</f>
        <v>7.76971186440678E-4</v>
      </c>
    </row>
    <row r="385" spans="1:16" x14ac:dyDescent="0.3">
      <c r="A385" t="str">
        <f>formatted!C385</f>
        <v>w/o MS2: PE O-10:0_18:1;O2</v>
      </c>
      <c r="B385" t="str">
        <f>formatted!D385</f>
        <v>PE O- 28:1:2O</v>
      </c>
      <c r="C385" t="str">
        <f>formatted!E385</f>
        <v>EtherOxPE</v>
      </c>
      <c r="D385" t="str">
        <f>formatted!F385</f>
        <v>C33H66NO9P</v>
      </c>
      <c r="E385">
        <f>formatted!G385/formatted!G$2</f>
        <v>3.3577118644067795E-4</v>
      </c>
      <c r="F385">
        <f>formatted!H385/formatted!H$2</f>
        <v>4.7313040000000002E-4</v>
      </c>
      <c r="G385">
        <f>formatted!I385/formatted!I$2</f>
        <v>4.5130624999999998E-4</v>
      </c>
      <c r="H385">
        <f>formatted!J385/formatted!J$2</f>
        <v>3.1425000000000002E-4</v>
      </c>
      <c r="I385">
        <f>formatted!K385/formatted!K$2</f>
        <v>3.3989666666666665E-4</v>
      </c>
      <c r="J385">
        <f>formatted!L385/formatted!L$2</f>
        <v>4.0672184873949581E-4</v>
      </c>
      <c r="K385">
        <f>formatted!M385/formatted!M$2</f>
        <v>3.8977592592592591E-4</v>
      </c>
      <c r="L385">
        <f>formatted!N385/formatted!N$2</f>
        <v>4.4307241379310344E-4</v>
      </c>
      <c r="M385">
        <f>formatted!O385/formatted!O$2</f>
        <v>3.2229611650485439E-4</v>
      </c>
      <c r="N385">
        <f>formatted!P385/formatted!P$2</f>
        <v>3.367222222222222E-4</v>
      </c>
      <c r="O385">
        <f>formatted!Q385/formatted!Q$2</f>
        <v>3.7804513274336283E-4</v>
      </c>
      <c r="P385">
        <f>formatted!R385/formatted!R$2</f>
        <v>2.8228135593220336E-4</v>
      </c>
    </row>
    <row r="386" spans="1:16" x14ac:dyDescent="0.3">
      <c r="A386" t="str">
        <f>formatted!C386</f>
        <v>w/o MS2: PE O-9:0_18:2;O4</v>
      </c>
      <c r="B386" t="str">
        <f>formatted!D386</f>
        <v>PE O- 27:2:4O</v>
      </c>
      <c r="C386" t="str">
        <f>formatted!E386</f>
        <v>EtherOxPE</v>
      </c>
      <c r="D386" t="str">
        <f>formatted!F386</f>
        <v>C32H62NO11P</v>
      </c>
      <c r="E386">
        <f>formatted!G386/formatted!G$2</f>
        <v>4.3245762711864407E-5</v>
      </c>
      <c r="F386">
        <f>formatted!H386/formatted!H$2</f>
        <v>4.7677599999999999E-5</v>
      </c>
      <c r="G386">
        <f>formatted!I386/formatted!I$2</f>
        <v>3.9703124999999998E-5</v>
      </c>
      <c r="H386">
        <f>formatted!J386/formatted!J$2</f>
        <v>9.6748214285714284E-5</v>
      </c>
      <c r="I386">
        <f>formatted!K386/formatted!K$2</f>
        <v>1.649E-5</v>
      </c>
      <c r="J386">
        <f>formatted!L386/formatted!L$2</f>
        <v>4.3600840336134455E-5</v>
      </c>
      <c r="K386">
        <f>formatted!M386/formatted!M$2</f>
        <v>1.3258611111111111E-4</v>
      </c>
      <c r="L386">
        <f>formatted!N386/formatted!N$2</f>
        <v>8.7722413793103445E-5</v>
      </c>
      <c r="M386">
        <f>formatted!O386/formatted!O$2</f>
        <v>6.9964077669902908E-5</v>
      </c>
      <c r="N386">
        <f>formatted!P386/formatted!P$2</f>
        <v>1.4495648148148149E-4</v>
      </c>
      <c r="O386">
        <f>formatted!Q386/formatted!Q$2</f>
        <v>1.1473008849557521E-4</v>
      </c>
      <c r="P386">
        <f>formatted!R386/formatted!R$2</f>
        <v>1.2599830508474576E-4</v>
      </c>
    </row>
    <row r="387" spans="1:16" x14ac:dyDescent="0.3">
      <c r="A387" t="str">
        <f>formatted!C387</f>
        <v>w/o MS2: PE O-9:0_18:2;O</v>
      </c>
      <c r="B387" t="str">
        <f>formatted!D387</f>
        <v>PE O- 27:2:1O</v>
      </c>
      <c r="C387" t="str">
        <f>formatted!E387</f>
        <v>EtherOxPE</v>
      </c>
      <c r="D387" t="str">
        <f>formatted!F387</f>
        <v>C32H62NO8P</v>
      </c>
      <c r="E387">
        <f>formatted!G387/formatted!G$2</f>
        <v>5.49135593220339E-5</v>
      </c>
      <c r="F387">
        <f>formatted!H387/formatted!H$2</f>
        <v>5.0276799999999999E-5</v>
      </c>
      <c r="G387">
        <f>formatted!I387/formatted!I$2</f>
        <v>6.0798750000000001E-5</v>
      </c>
      <c r="H387">
        <f>formatted!J387/formatted!J$2</f>
        <v>1.7959732142857143E-4</v>
      </c>
      <c r="I387">
        <f>formatted!K387/formatted!K$2</f>
        <v>5.9020000000000001E-5</v>
      </c>
      <c r="J387">
        <f>formatted!L387/formatted!L$2</f>
        <v>1.8017563025210084E-4</v>
      </c>
      <c r="K387">
        <f>formatted!M387/formatted!M$2</f>
        <v>1.0082407407407407E-4</v>
      </c>
      <c r="L387">
        <f>formatted!N387/formatted!N$2</f>
        <v>1.5818965517241378E-4</v>
      </c>
      <c r="M387">
        <f>formatted!O387/formatted!O$2</f>
        <v>1.7716990291262135E-4</v>
      </c>
      <c r="N387">
        <f>formatted!P387/formatted!P$2</f>
        <v>3.2252685185185187E-4</v>
      </c>
      <c r="O387">
        <f>formatted!Q387/formatted!Q$2</f>
        <v>3.5546106194690264E-4</v>
      </c>
      <c r="P387">
        <f>formatted!R387/formatted!R$2</f>
        <v>3.1688050847457626E-4</v>
      </c>
    </row>
    <row r="388" spans="1:16" x14ac:dyDescent="0.3">
      <c r="A388" t="str">
        <f>formatted!C388</f>
        <v>w/o MS2: PE O-9:0_18:2;O</v>
      </c>
      <c r="B388" t="str">
        <f>formatted!D388</f>
        <v>PE O- 27:2:1O</v>
      </c>
      <c r="C388" t="str">
        <f>formatted!E388</f>
        <v>EtherOxPE</v>
      </c>
      <c r="D388" t="str">
        <f>formatted!F388</f>
        <v>C32H62NO8P</v>
      </c>
      <c r="E388">
        <f>formatted!G388/formatted!G$2</f>
        <v>3.5563559322033897E-5</v>
      </c>
      <c r="F388">
        <f>formatted!H388/formatted!H$2</f>
        <v>3.8605600000000002E-5</v>
      </c>
      <c r="G388">
        <f>formatted!I388/formatted!I$2</f>
        <v>1.498375E-5</v>
      </c>
      <c r="H388">
        <f>formatted!J388/formatted!J$2</f>
        <v>6.7078571428571423E-5</v>
      </c>
      <c r="I388">
        <f>formatted!K388/formatted!K$2</f>
        <v>9.7280833333333332E-5</v>
      </c>
      <c r="J388">
        <f>formatted!L388/formatted!L$2</f>
        <v>7.3531092436974793E-5</v>
      </c>
      <c r="K388">
        <f>formatted!M388/formatted!M$2</f>
        <v>5.4089814814814812E-5</v>
      </c>
      <c r="L388">
        <f>formatted!N388/formatted!N$2</f>
        <v>6.7587931034482761E-5</v>
      </c>
      <c r="M388">
        <f>formatted!O388/formatted!O$2</f>
        <v>9.4730097087378646E-5</v>
      </c>
      <c r="N388">
        <f>formatted!P388/formatted!P$2</f>
        <v>2.591638888888889E-4</v>
      </c>
      <c r="O388">
        <f>formatted!Q388/formatted!Q$2</f>
        <v>1.2927433628318584E-4</v>
      </c>
      <c r="P388">
        <f>formatted!R388/formatted!R$2</f>
        <v>3.3131016949152544E-4</v>
      </c>
    </row>
    <row r="389" spans="1:16" x14ac:dyDescent="0.3">
      <c r="A389" t="str">
        <f>formatted!C389</f>
        <v>w/o MS2: PE O-15:0_22:5;O</v>
      </c>
      <c r="B389" t="str">
        <f>formatted!D389</f>
        <v>PE O- 37:5:1O</v>
      </c>
      <c r="C389" t="str">
        <f>formatted!E389</f>
        <v>EtherOxPE</v>
      </c>
      <c r="D389" t="str">
        <f>formatted!F389</f>
        <v>C42H76NO8P</v>
      </c>
      <c r="E389">
        <f>formatted!G389/formatted!G$2</f>
        <v>3.4387627118644067E-4</v>
      </c>
      <c r="F389">
        <f>formatted!H389/formatted!H$2</f>
        <v>4.7679120000000002E-4</v>
      </c>
      <c r="G389">
        <f>formatted!I389/formatted!I$2</f>
        <v>3.1450249999999999E-4</v>
      </c>
      <c r="H389">
        <f>formatted!J389/formatted!J$2</f>
        <v>3.6689642857142858E-4</v>
      </c>
      <c r="I389">
        <f>formatted!K389/formatted!K$2</f>
        <v>3.3200500000000002E-4</v>
      </c>
      <c r="J389">
        <f>formatted!L389/formatted!L$2</f>
        <v>3.3444453781512608E-4</v>
      </c>
      <c r="K389">
        <f>formatted!M389/formatted!M$2</f>
        <v>4.5876296296296299E-4</v>
      </c>
      <c r="L389">
        <f>formatted!N389/formatted!N$2</f>
        <v>2.0475086206896552E-4</v>
      </c>
      <c r="M389">
        <f>formatted!O389/formatted!O$2</f>
        <v>4.7796407766990289E-4</v>
      </c>
      <c r="N389">
        <f>formatted!P389/formatted!P$2</f>
        <v>3.5104907407407406E-4</v>
      </c>
      <c r="O389">
        <f>formatted!Q389/formatted!Q$2</f>
        <v>3.0376548672566374E-4</v>
      </c>
      <c r="P389">
        <f>formatted!R389/formatted!R$2</f>
        <v>3.2684067796610167E-4</v>
      </c>
    </row>
    <row r="390" spans="1:16" x14ac:dyDescent="0.3">
      <c r="A390" t="str">
        <f>formatted!C390</f>
        <v>w/o MS2: PE O-12:0_17:2;O</v>
      </c>
      <c r="B390" t="str">
        <f>formatted!D390</f>
        <v>PE O- 29:2:1O</v>
      </c>
      <c r="C390" t="str">
        <f>formatted!E390</f>
        <v>EtherOxPE</v>
      </c>
      <c r="D390" t="str">
        <f>formatted!F390</f>
        <v>C34H66NO8P</v>
      </c>
      <c r="E390">
        <f>formatted!G390/formatted!G$2</f>
        <v>9.0444661016949148E-4</v>
      </c>
      <c r="F390">
        <f>formatted!H390/formatted!H$2</f>
        <v>7.9969600000000002E-4</v>
      </c>
      <c r="G390">
        <f>formatted!I390/formatted!I$2</f>
        <v>6.6875562500000004E-4</v>
      </c>
      <c r="H390">
        <f>formatted!J390/formatted!J$2</f>
        <v>9.0630714285714286E-4</v>
      </c>
      <c r="I390">
        <f>formatted!K390/formatted!K$2</f>
        <v>7.9117416666666664E-4</v>
      </c>
      <c r="J390">
        <f>formatted!L390/formatted!L$2</f>
        <v>9.3724285714285715E-4</v>
      </c>
      <c r="K390">
        <f>formatted!M390/formatted!M$2</f>
        <v>1.0466555555555556E-3</v>
      </c>
      <c r="L390">
        <f>formatted!N390/formatted!N$2</f>
        <v>1.324973275862069E-3</v>
      </c>
      <c r="M390">
        <f>formatted!O390/formatted!O$2</f>
        <v>1.0420786407766989E-3</v>
      </c>
      <c r="N390">
        <f>formatted!P390/formatted!P$2</f>
        <v>1.149200925925926E-3</v>
      </c>
      <c r="O390">
        <f>formatted!Q390/formatted!Q$2</f>
        <v>1.0968150442477876E-3</v>
      </c>
      <c r="P390">
        <f>formatted!R390/formatted!R$2</f>
        <v>1.0776567796610169E-3</v>
      </c>
    </row>
    <row r="391" spans="1:16" x14ac:dyDescent="0.3">
      <c r="A391" t="str">
        <f>formatted!C391</f>
        <v>w/o MS2: PE O-10:0_18:2;O2</v>
      </c>
      <c r="B391" t="str">
        <f>formatted!D391</f>
        <v>PE O- 28:2:2O</v>
      </c>
      <c r="C391" t="str">
        <f>formatted!E391</f>
        <v>EtherOxPE</v>
      </c>
      <c r="D391" t="str">
        <f>formatted!F391</f>
        <v>C33H64NO9P</v>
      </c>
      <c r="E391">
        <f>formatted!G391/formatted!G$2</f>
        <v>2.9477118644067799E-4</v>
      </c>
      <c r="F391">
        <f>formatted!H391/formatted!H$2</f>
        <v>2.314288E-4</v>
      </c>
      <c r="G391">
        <f>formatted!I391/formatted!I$2</f>
        <v>1.09149375E-4</v>
      </c>
      <c r="H391">
        <f>formatted!J391/formatted!J$2</f>
        <v>3.8781160714285715E-4</v>
      </c>
      <c r="I391">
        <f>formatted!K391/formatted!K$2</f>
        <v>2.8826833333333332E-4</v>
      </c>
      <c r="J391">
        <f>formatted!L391/formatted!L$2</f>
        <v>3.7019243697478994E-4</v>
      </c>
      <c r="K391">
        <f>formatted!M391/formatted!M$2</f>
        <v>4.5562777777777779E-4</v>
      </c>
      <c r="L391">
        <f>formatted!N391/formatted!N$2</f>
        <v>3.7349482758620691E-4</v>
      </c>
      <c r="M391">
        <f>formatted!O391/formatted!O$2</f>
        <v>3.4718640776699029E-4</v>
      </c>
      <c r="N391">
        <f>formatted!P391/formatted!P$2</f>
        <v>4.7985092592592592E-4</v>
      </c>
      <c r="O391">
        <f>formatted!Q391/formatted!Q$2</f>
        <v>5.0245132743362828E-4</v>
      </c>
      <c r="P391">
        <f>formatted!R391/formatted!R$2</f>
        <v>4.1468050847457625E-4</v>
      </c>
    </row>
    <row r="392" spans="1:16" x14ac:dyDescent="0.3">
      <c r="A392" t="str">
        <f>formatted!C392</f>
        <v>w/o MS2: PE O-10:0_18:1;O2</v>
      </c>
      <c r="B392" t="str">
        <f>formatted!D392</f>
        <v>PE O- 28:1:2O</v>
      </c>
      <c r="C392" t="str">
        <f>formatted!E392</f>
        <v>EtherOxPE</v>
      </c>
      <c r="D392" t="str">
        <f>formatted!F392</f>
        <v>C33H66NO9P</v>
      </c>
      <c r="E392">
        <f>formatted!G392/formatted!G$2</f>
        <v>3.0820618644067798E-3</v>
      </c>
      <c r="F392">
        <f>formatted!H392/formatted!H$2</f>
        <v>3.0262231999999998E-3</v>
      </c>
      <c r="G392">
        <f>formatted!I392/formatted!I$2</f>
        <v>2.1546899999999999E-3</v>
      </c>
      <c r="H392">
        <f>formatted!J392/formatted!J$2</f>
        <v>3.9403589285714287E-3</v>
      </c>
      <c r="I392">
        <f>formatted!K392/formatted!K$2</f>
        <v>3.4113099999999999E-3</v>
      </c>
      <c r="J392">
        <f>formatted!L392/formatted!L$2</f>
        <v>3.4862201680672267E-3</v>
      </c>
      <c r="K392">
        <f>formatted!M392/formatted!M$2</f>
        <v>5.6130916666666669E-3</v>
      </c>
      <c r="L392">
        <f>formatted!N392/formatted!N$2</f>
        <v>5.0373982758620687E-3</v>
      </c>
      <c r="M392">
        <f>formatted!O392/formatted!O$2</f>
        <v>5.4439077669902912E-3</v>
      </c>
      <c r="N392">
        <f>formatted!P392/formatted!P$2</f>
        <v>6.1885648148148151E-3</v>
      </c>
      <c r="O392">
        <f>formatted!Q392/formatted!Q$2</f>
        <v>6.7987398230088493E-3</v>
      </c>
      <c r="P392">
        <f>formatted!R392/formatted!R$2</f>
        <v>6.0056576271186437E-3</v>
      </c>
    </row>
    <row r="393" spans="1:16" x14ac:dyDescent="0.3">
      <c r="A393" t="str">
        <f>formatted!C393</f>
        <v>w/o MS2: PE O-12:0_18:1;O2</v>
      </c>
      <c r="B393" t="str">
        <f>formatted!D393</f>
        <v>PE O- 30:1:2O</v>
      </c>
      <c r="C393" t="str">
        <f>formatted!E393</f>
        <v>EtherOxPE</v>
      </c>
      <c r="D393" t="str">
        <f>formatted!F393</f>
        <v>C35H70NO9P</v>
      </c>
      <c r="E393">
        <f>formatted!G393/formatted!G$2</f>
        <v>1.5120474576271186E-3</v>
      </c>
      <c r="F393">
        <f>formatted!H393/formatted!H$2</f>
        <v>1.6949280000000001E-3</v>
      </c>
      <c r="G393">
        <f>formatted!I393/formatted!I$2</f>
        <v>1.4325850000000001E-3</v>
      </c>
      <c r="H393">
        <f>formatted!J393/formatted!J$2</f>
        <v>1.3755205357142857E-3</v>
      </c>
      <c r="I393">
        <f>formatted!K393/formatted!K$2</f>
        <v>1.4754275E-3</v>
      </c>
      <c r="J393">
        <f>formatted!L393/formatted!L$2</f>
        <v>1.3953672268907564E-3</v>
      </c>
      <c r="K393">
        <f>formatted!M393/formatted!M$2</f>
        <v>2.9077212962962964E-3</v>
      </c>
      <c r="L393">
        <f>formatted!N393/formatted!N$2</f>
        <v>2.9632370689655174E-3</v>
      </c>
      <c r="M393">
        <f>formatted!O393/formatted!O$2</f>
        <v>2.8494252427184465E-3</v>
      </c>
      <c r="N393">
        <f>formatted!P393/formatted!P$2</f>
        <v>2.5855009259259259E-3</v>
      </c>
      <c r="O393">
        <f>formatted!Q393/formatted!Q$2</f>
        <v>2.6813823008849558E-3</v>
      </c>
      <c r="P393">
        <f>formatted!R393/formatted!R$2</f>
        <v>2.4054957627118643E-3</v>
      </c>
    </row>
    <row r="394" spans="1:16" x14ac:dyDescent="0.3">
      <c r="A394" t="str">
        <f>formatted!C394</f>
        <v>w/o MS2: PE O-9:0_18:1;O2</v>
      </c>
      <c r="B394" t="str">
        <f>formatted!D394</f>
        <v>PE O- 27:1:2O</v>
      </c>
      <c r="C394" t="str">
        <f>formatted!E394</f>
        <v>EtherOxPE</v>
      </c>
      <c r="D394" t="str">
        <f>formatted!F394</f>
        <v>C32H64NO9P</v>
      </c>
      <c r="E394">
        <f>formatted!G394/formatted!G$2</f>
        <v>1.2916101694915254E-4</v>
      </c>
      <c r="F394">
        <f>formatted!H394/formatted!H$2</f>
        <v>1.284984E-4</v>
      </c>
      <c r="G394">
        <f>formatted!I394/formatted!I$2</f>
        <v>1.0904812500000001E-4</v>
      </c>
      <c r="H394">
        <f>formatted!J394/formatted!J$2</f>
        <v>1.4812232142857144E-4</v>
      </c>
      <c r="I394">
        <f>formatted!K394/formatted!K$2</f>
        <v>1.2918416666666668E-4</v>
      </c>
      <c r="J394">
        <f>formatted!L394/formatted!L$2</f>
        <v>1.2444873949579832E-4</v>
      </c>
      <c r="K394">
        <f>formatted!M394/formatted!M$2</f>
        <v>2.6164351851851853E-4</v>
      </c>
      <c r="L394">
        <f>formatted!N394/formatted!N$2</f>
        <v>2.4784568965517239E-4</v>
      </c>
      <c r="M394">
        <f>formatted!O394/formatted!O$2</f>
        <v>2.1704077669902912E-4</v>
      </c>
      <c r="N394">
        <f>formatted!P394/formatted!P$2</f>
        <v>2.7404351851851851E-4</v>
      </c>
      <c r="O394">
        <f>formatted!Q394/formatted!Q$2</f>
        <v>2.5277610619469027E-4</v>
      </c>
      <c r="P394">
        <f>formatted!R394/formatted!R$2</f>
        <v>2.3909406779661018E-4</v>
      </c>
    </row>
    <row r="395" spans="1:16" x14ac:dyDescent="0.3">
      <c r="A395" t="str">
        <f>formatted!C395</f>
        <v>w/o MS2: PE O-18:3_22:6;O3</v>
      </c>
      <c r="B395" t="str">
        <f>formatted!D395</f>
        <v>PE O- 40:9:3O</v>
      </c>
      <c r="C395" t="str">
        <f>formatted!E395</f>
        <v>EtherOxPE</v>
      </c>
      <c r="D395" t="str">
        <f>formatted!F395</f>
        <v>C45H74NO10P</v>
      </c>
      <c r="E395">
        <f>formatted!G395/formatted!G$2</f>
        <v>5.3578813559322037E-5</v>
      </c>
      <c r="F395">
        <f>formatted!H395/formatted!H$2</f>
        <v>8.8164800000000007E-5</v>
      </c>
      <c r="G395">
        <f>formatted!I395/formatted!I$2</f>
        <v>1.28423125E-4</v>
      </c>
      <c r="H395">
        <f>formatted!J395/formatted!J$2</f>
        <v>4.9404464285714289E-5</v>
      </c>
      <c r="I395">
        <f>formatted!K395/formatted!K$2</f>
        <v>4.8479999999999997E-5</v>
      </c>
      <c r="J395">
        <f>formatted!L395/formatted!L$2</f>
        <v>8.5136134453781516E-5</v>
      </c>
      <c r="K395">
        <f>formatted!M395/formatted!M$2</f>
        <v>6.6445370370370364E-5</v>
      </c>
      <c r="L395">
        <f>formatted!N395/formatted!N$2</f>
        <v>6.3462931034482755E-5</v>
      </c>
      <c r="M395">
        <f>formatted!O395/formatted!O$2</f>
        <v>1.3493300970873786E-4</v>
      </c>
      <c r="N395">
        <f>formatted!P395/formatted!P$2</f>
        <v>7.6220370370370371E-5</v>
      </c>
      <c r="O395">
        <f>formatted!Q395/formatted!Q$2</f>
        <v>9.5307964601769907E-5</v>
      </c>
      <c r="P395">
        <f>formatted!R395/formatted!R$2</f>
        <v>1.0057118644067797E-4</v>
      </c>
    </row>
    <row r="396" spans="1:16" x14ac:dyDescent="0.3">
      <c r="A396" t="str">
        <f>formatted!C396</f>
        <v>w/o MS2: PE O-12:0_18:1;O2</v>
      </c>
      <c r="B396" t="str">
        <f>formatted!D396</f>
        <v>PE O- 30:1:2O</v>
      </c>
      <c r="C396" t="str">
        <f>formatted!E396</f>
        <v>EtherOxPE</v>
      </c>
      <c r="D396" t="str">
        <f>formatted!F396</f>
        <v>C35H70NO9P</v>
      </c>
      <c r="E396">
        <f>formatted!G396/formatted!G$2</f>
        <v>1.2384516949152543E-3</v>
      </c>
      <c r="F396">
        <f>formatted!H396/formatted!H$2</f>
        <v>9.2836800000000005E-4</v>
      </c>
      <c r="G396">
        <f>formatted!I396/formatted!I$2</f>
        <v>1.052625E-3</v>
      </c>
      <c r="H396">
        <f>formatted!J396/formatted!J$2</f>
        <v>1.1489223214285714E-3</v>
      </c>
      <c r="I396">
        <f>formatted!K396/formatted!K$2</f>
        <v>1.0033033333333333E-3</v>
      </c>
      <c r="J396">
        <f>formatted!L396/formatted!L$2</f>
        <v>1.0227672268907563E-3</v>
      </c>
      <c r="K396">
        <f>formatted!M396/formatted!M$2</f>
        <v>2.0220194444444443E-3</v>
      </c>
      <c r="L396">
        <f>formatted!N396/formatted!N$2</f>
        <v>1.9258310344827587E-3</v>
      </c>
      <c r="M396">
        <f>formatted!O396/formatted!O$2</f>
        <v>1.7845999999999999E-3</v>
      </c>
      <c r="N396">
        <f>formatted!P396/formatted!P$2</f>
        <v>2.208838888888889E-3</v>
      </c>
      <c r="O396">
        <f>formatted!Q396/formatted!Q$2</f>
        <v>2.3083929203539821E-3</v>
      </c>
      <c r="P396">
        <f>formatted!R396/formatted!R$2</f>
        <v>2.0815262711864407E-3</v>
      </c>
    </row>
    <row r="397" spans="1:16" x14ac:dyDescent="0.3">
      <c r="A397" t="str">
        <f>formatted!C397</f>
        <v>w/o MS2: PE O-14:0_17:1;O2</v>
      </c>
      <c r="B397" t="str">
        <f>formatted!D397</f>
        <v>PE O- 31:1:2O</v>
      </c>
      <c r="C397" t="str">
        <f>formatted!E397</f>
        <v>EtherOxPE</v>
      </c>
      <c r="D397" t="str">
        <f>formatted!F397</f>
        <v>C36H72NO9P</v>
      </c>
      <c r="E397">
        <f>formatted!G397/formatted!G$2</f>
        <v>2.9960169491525423E-5</v>
      </c>
      <c r="F397">
        <f>formatted!H397/formatted!H$2</f>
        <v>6.3E-5</v>
      </c>
      <c r="G397">
        <f>formatted!I397/formatted!I$2</f>
        <v>4.2650625000000003E-5</v>
      </c>
      <c r="H397">
        <f>formatted!J397/formatted!J$2</f>
        <v>6.8163392857142858E-5</v>
      </c>
      <c r="I397">
        <f>formatted!K397/formatted!K$2</f>
        <v>6.1041666666666669E-5</v>
      </c>
      <c r="J397">
        <f>formatted!L397/formatted!L$2</f>
        <v>7.3140336134453775E-5</v>
      </c>
      <c r="K397">
        <f>formatted!M397/formatted!M$2</f>
        <v>5.0685185185185186E-5</v>
      </c>
      <c r="L397">
        <f>formatted!N397/formatted!N$2</f>
        <v>4.5513793103448275E-5</v>
      </c>
      <c r="M397">
        <f>formatted!O397/formatted!O$2</f>
        <v>8.3176699029126214E-5</v>
      </c>
      <c r="N397">
        <f>formatted!P397/formatted!P$2</f>
        <v>8.4011111111111108E-5</v>
      </c>
      <c r="O397">
        <f>formatted!Q397/formatted!Q$2</f>
        <v>8.3726548672566369E-5</v>
      </c>
      <c r="P397">
        <f>formatted!R397/formatted!R$2</f>
        <v>6.8136440677966096E-5</v>
      </c>
    </row>
    <row r="398" spans="1:16" x14ac:dyDescent="0.3">
      <c r="A398" t="str">
        <f>formatted!C398</f>
        <v>w/o MS2: PE O-9:0_18:2;O</v>
      </c>
      <c r="B398" t="str">
        <f>formatted!D398</f>
        <v>PE O- 27:2:1O</v>
      </c>
      <c r="C398" t="str">
        <f>formatted!E398</f>
        <v>EtherOxPE</v>
      </c>
      <c r="D398" t="str">
        <f>formatted!F398</f>
        <v>C32H62NO8P</v>
      </c>
      <c r="E398">
        <f>formatted!G398/formatted!G$2</f>
        <v>2.6123305084745763E-4</v>
      </c>
      <c r="F398">
        <f>formatted!H398/formatted!H$2</f>
        <v>1.2335199999999999E-4</v>
      </c>
      <c r="G398">
        <f>formatted!I398/formatted!I$2</f>
        <v>1.7257125E-4</v>
      </c>
      <c r="H398">
        <f>formatted!J398/formatted!J$2</f>
        <v>3.2725000000000001E-4</v>
      </c>
      <c r="I398">
        <f>formatted!K398/formatted!K$2</f>
        <v>2.6950333333333336E-4</v>
      </c>
      <c r="J398">
        <f>formatted!L398/formatted!L$2</f>
        <v>2.3930252100840335E-4</v>
      </c>
      <c r="K398">
        <f>formatted!M398/formatted!M$2</f>
        <v>4.0513981481481479E-4</v>
      </c>
      <c r="L398">
        <f>formatted!N398/formatted!N$2</f>
        <v>3.9727413793103446E-4</v>
      </c>
      <c r="M398">
        <f>formatted!O398/formatted!O$2</f>
        <v>4.5990000000000001E-4</v>
      </c>
      <c r="N398">
        <f>formatted!P398/formatted!P$2</f>
        <v>4.8150925925925927E-4</v>
      </c>
      <c r="O398">
        <f>formatted!Q398/formatted!Q$2</f>
        <v>4.6000442477876107E-4</v>
      </c>
      <c r="P398">
        <f>formatted!R398/formatted!R$2</f>
        <v>4.0926440677966101E-4</v>
      </c>
    </row>
    <row r="399" spans="1:16" x14ac:dyDescent="0.3">
      <c r="A399" t="str">
        <f>formatted!C399</f>
        <v>w/o MS2: PE O-8:0_18:1;O2</v>
      </c>
      <c r="B399" t="str">
        <f>formatted!D399</f>
        <v>PE O- 26:1:2O</v>
      </c>
      <c r="C399" t="str">
        <f>formatted!E399</f>
        <v>EtherOxPE</v>
      </c>
      <c r="D399" t="str">
        <f>formatted!F399</f>
        <v>C31H62NO9P</v>
      </c>
      <c r="E399">
        <f>formatted!G399/formatted!G$2</f>
        <v>8.2856779661016948E-5</v>
      </c>
      <c r="F399">
        <f>formatted!H399/formatted!H$2</f>
        <v>9.6016799999999999E-5</v>
      </c>
      <c r="G399">
        <f>formatted!I399/formatted!I$2</f>
        <v>6.9906875000000005E-5</v>
      </c>
      <c r="H399">
        <f>formatted!J399/formatted!J$2</f>
        <v>1.3774285714285715E-4</v>
      </c>
      <c r="I399">
        <f>formatted!K399/formatted!K$2</f>
        <v>1.0120833333333333E-4</v>
      </c>
      <c r="J399">
        <f>formatted!L399/formatted!L$2</f>
        <v>9.3626890756302528E-5</v>
      </c>
      <c r="K399">
        <f>formatted!M399/formatted!M$2</f>
        <v>2.6077129629629628E-4</v>
      </c>
      <c r="L399">
        <f>formatted!N399/formatted!N$2</f>
        <v>2.1094396551724138E-4</v>
      </c>
      <c r="M399">
        <f>formatted!O399/formatted!O$2</f>
        <v>2.1797281553398058E-4</v>
      </c>
      <c r="N399">
        <f>formatted!P399/formatted!P$2</f>
        <v>3.0058703703703701E-4</v>
      </c>
      <c r="O399">
        <f>formatted!Q399/formatted!Q$2</f>
        <v>2.6676371681415929E-4</v>
      </c>
      <c r="P399">
        <f>formatted!R399/formatted!R$2</f>
        <v>2.7842711864406781E-4</v>
      </c>
    </row>
    <row r="400" spans="1:16" x14ac:dyDescent="0.3">
      <c r="A400" t="str">
        <f>formatted!C400</f>
        <v>w/o MS2: PE O-16:1_22:6;O</v>
      </c>
      <c r="B400" t="str">
        <f>formatted!D400</f>
        <v>PE O- 38:7:1O</v>
      </c>
      <c r="C400" t="str">
        <f>formatted!E400</f>
        <v>EtherOxPE</v>
      </c>
      <c r="D400" t="str">
        <f>formatted!F400</f>
        <v>C43H74NO8P</v>
      </c>
      <c r="E400">
        <f>formatted!G400/formatted!G$2</f>
        <v>1.3691525423728814E-5</v>
      </c>
      <c r="F400">
        <f>formatted!H400/formatted!H$2</f>
        <v>3.8099200000000003E-5</v>
      </c>
      <c r="G400">
        <f>formatted!I400/formatted!I$2</f>
        <v>5.3871875E-5</v>
      </c>
      <c r="H400">
        <f>formatted!J400/formatted!J$2</f>
        <v>4.6071428571428569E-5</v>
      </c>
      <c r="I400">
        <f>formatted!K400/formatted!K$2</f>
        <v>2.5179999999999999E-5</v>
      </c>
      <c r="J400">
        <f>formatted!L400/formatted!L$2</f>
        <v>4.2045378151260503E-5</v>
      </c>
      <c r="K400">
        <f>formatted!M400/formatted!M$2</f>
        <v>3.9878703703703707E-5</v>
      </c>
      <c r="L400">
        <f>formatted!N400/formatted!N$2</f>
        <v>5.0120689655172415E-5</v>
      </c>
      <c r="M400">
        <f>formatted!O400/formatted!O$2</f>
        <v>7.5144660194174757E-5</v>
      </c>
      <c r="N400">
        <f>formatted!P400/formatted!P$2</f>
        <v>9.1851851851851856E-6</v>
      </c>
      <c r="O400">
        <f>formatted!Q400/formatted!Q$2</f>
        <v>2.9684070796460178E-5</v>
      </c>
      <c r="P400">
        <f>formatted!R400/formatted!R$2</f>
        <v>5.5575423728813561E-5</v>
      </c>
    </row>
    <row r="401" spans="1:16" x14ac:dyDescent="0.3">
      <c r="A401" t="str">
        <f>formatted!C401</f>
        <v>w/o MS2: PE O-12:0_17:2;O2</v>
      </c>
      <c r="B401" t="str">
        <f>formatted!D401</f>
        <v>PE O- 29:2:2O</v>
      </c>
      <c r="C401" t="str">
        <f>formatted!E401</f>
        <v>EtherOxPE</v>
      </c>
      <c r="D401" t="str">
        <f>formatted!F401</f>
        <v>C34H66NO9P</v>
      </c>
      <c r="E401">
        <f>formatted!G401/formatted!G$2</f>
        <v>5.3759322033898305E-5</v>
      </c>
      <c r="F401">
        <f>formatted!H401/formatted!H$2</f>
        <v>7.2290400000000002E-5</v>
      </c>
      <c r="G401">
        <f>formatted!I401/formatted!I$2</f>
        <v>5.1841875000000001E-5</v>
      </c>
      <c r="H401">
        <f>formatted!J401/formatted!J$2</f>
        <v>7.8932142857142859E-5</v>
      </c>
      <c r="I401">
        <f>formatted!K401/formatted!K$2</f>
        <v>8.0259999999999994E-5</v>
      </c>
      <c r="J401">
        <f>formatted!L401/formatted!L$2</f>
        <v>9.5626050420168063E-5</v>
      </c>
      <c r="K401">
        <f>formatted!M401/formatted!M$2</f>
        <v>7.9610185185185185E-5</v>
      </c>
      <c r="L401">
        <f>formatted!N401/formatted!N$2</f>
        <v>6.0904310344827587E-5</v>
      </c>
      <c r="M401">
        <f>formatted!O401/formatted!O$2</f>
        <v>9.139320388349514E-5</v>
      </c>
      <c r="N401">
        <f>formatted!P401/formatted!P$2</f>
        <v>7.7509259259259263E-5</v>
      </c>
      <c r="O401">
        <f>formatted!Q401/formatted!Q$2</f>
        <v>5.6295575221238936E-5</v>
      </c>
      <c r="P401">
        <f>formatted!R401/formatted!R$2</f>
        <v>8.9940677966101698E-5</v>
      </c>
    </row>
    <row r="402" spans="1:16" x14ac:dyDescent="0.3">
      <c r="A402" t="str">
        <f>formatted!C402</f>
        <v>w/o MS2: PE O-10:0_18:2;O2</v>
      </c>
      <c r="B402" t="str">
        <f>formatted!D402</f>
        <v>PE O- 28:2:2O</v>
      </c>
      <c r="C402" t="str">
        <f>formatted!E402</f>
        <v>EtherOxPE</v>
      </c>
      <c r="D402" t="str">
        <f>formatted!F402</f>
        <v>C33H64NO9P</v>
      </c>
      <c r="E402">
        <f>formatted!G402/formatted!G$2</f>
        <v>2.8765677966101697E-4</v>
      </c>
      <c r="F402">
        <f>formatted!H402/formatted!H$2</f>
        <v>1.850896E-4</v>
      </c>
      <c r="G402">
        <f>formatted!I402/formatted!I$2</f>
        <v>1.4198687500000001E-4</v>
      </c>
      <c r="H402">
        <f>formatted!J402/formatted!J$2</f>
        <v>3.0845714285714288E-4</v>
      </c>
      <c r="I402">
        <f>formatted!K402/formatted!K$2</f>
        <v>2.2759249999999999E-4</v>
      </c>
      <c r="J402">
        <f>formatted!L402/formatted!L$2</f>
        <v>2.6400840336134453E-4</v>
      </c>
      <c r="K402">
        <f>formatted!M402/formatted!M$2</f>
        <v>3.6913333333333333E-4</v>
      </c>
      <c r="L402">
        <f>formatted!N402/formatted!N$2</f>
        <v>3.2063362068965518E-4</v>
      </c>
      <c r="M402">
        <f>formatted!O402/formatted!O$2</f>
        <v>3.5774660194174757E-4</v>
      </c>
      <c r="N402">
        <f>formatted!P402/formatted!P$2</f>
        <v>3.3664907407407409E-4</v>
      </c>
      <c r="O402">
        <f>formatted!Q402/formatted!Q$2</f>
        <v>3.0444336283185842E-4</v>
      </c>
      <c r="P402">
        <f>formatted!R402/formatted!R$2</f>
        <v>2.6768644067796612E-4</v>
      </c>
    </row>
    <row r="403" spans="1:16" x14ac:dyDescent="0.3">
      <c r="A403" t="str">
        <f>formatted!C403</f>
        <v>w/o MS2: PE O-12:0_18:2;O2</v>
      </c>
      <c r="B403" t="str">
        <f>formatted!D403</f>
        <v>PE O- 30:2:2O</v>
      </c>
      <c r="C403" t="str">
        <f>formatted!E403</f>
        <v>EtherOxPE</v>
      </c>
      <c r="D403" t="str">
        <f>formatted!F403</f>
        <v>C35H68NO9P</v>
      </c>
      <c r="E403">
        <f>formatted!G403/formatted!G$2</f>
        <v>1.0911101694915254E-4</v>
      </c>
      <c r="F403">
        <f>formatted!H403/formatted!H$2</f>
        <v>1.0990879999999999E-4</v>
      </c>
      <c r="G403">
        <f>formatted!I403/formatted!I$2</f>
        <v>1.09233125E-4</v>
      </c>
      <c r="H403">
        <f>formatted!J403/formatted!J$2</f>
        <v>1.0182767857142857E-4</v>
      </c>
      <c r="I403">
        <f>formatted!K403/formatted!K$2</f>
        <v>1.0357583333333334E-4</v>
      </c>
      <c r="J403">
        <f>formatted!L403/formatted!L$2</f>
        <v>9.4440336134453778E-5</v>
      </c>
      <c r="K403">
        <f>formatted!M403/formatted!M$2</f>
        <v>7.5112962962962959E-5</v>
      </c>
      <c r="L403">
        <f>formatted!N403/formatted!N$2</f>
        <v>1.0222931034482758E-4</v>
      </c>
      <c r="M403">
        <f>formatted!O403/formatted!O$2</f>
        <v>9.698932038834952E-5</v>
      </c>
      <c r="N403">
        <f>formatted!P403/formatted!P$2</f>
        <v>6.5150925925925923E-5</v>
      </c>
      <c r="O403">
        <f>formatted!Q403/formatted!Q$2</f>
        <v>8.4246902654867254E-5</v>
      </c>
      <c r="P403">
        <f>formatted!R403/formatted!R$2</f>
        <v>7.0371186440677967E-5</v>
      </c>
    </row>
    <row r="404" spans="1:16" x14ac:dyDescent="0.3">
      <c r="A404" t="str">
        <f>formatted!C404</f>
        <v>w/o MS2: PE O-20:5_20:5;O2</v>
      </c>
      <c r="B404" t="str">
        <f>formatted!D404</f>
        <v>PE O- 40:10:2O</v>
      </c>
      <c r="C404" t="str">
        <f>formatted!E404</f>
        <v>EtherOxPE</v>
      </c>
      <c r="D404" t="str">
        <f>formatted!F404</f>
        <v>C45H72NO9P</v>
      </c>
      <c r="E404">
        <f>formatted!G404/formatted!G$2</f>
        <v>4.6096101694915255E-4</v>
      </c>
      <c r="F404">
        <f>formatted!H404/formatted!H$2</f>
        <v>4.348272E-4</v>
      </c>
      <c r="G404">
        <f>formatted!I404/formatted!I$2</f>
        <v>1.8057874999999999E-4</v>
      </c>
      <c r="H404">
        <f>formatted!J404/formatted!J$2</f>
        <v>3.9438571428571426E-4</v>
      </c>
      <c r="I404">
        <f>formatted!K404/formatted!K$2</f>
        <v>4.2317E-4</v>
      </c>
      <c r="J404">
        <f>formatted!L404/formatted!L$2</f>
        <v>4.8925966386554622E-4</v>
      </c>
      <c r="K404">
        <f>formatted!M404/formatted!M$2</f>
        <v>3.3247314814814817E-4</v>
      </c>
      <c r="L404">
        <f>formatted!N404/formatted!N$2</f>
        <v>2.4479482758620692E-4</v>
      </c>
      <c r="M404">
        <f>formatted!O404/formatted!O$2</f>
        <v>3.7033786407766992E-4</v>
      </c>
      <c r="N404">
        <f>formatted!P404/formatted!P$2</f>
        <v>2.2512129629629628E-4</v>
      </c>
      <c r="O404">
        <f>formatted!Q404/formatted!Q$2</f>
        <v>5.0240884955752207E-4</v>
      </c>
      <c r="P404">
        <f>formatted!R404/formatted!R$2</f>
        <v>3.8106525423728816E-4</v>
      </c>
    </row>
    <row r="405" spans="1:16" x14ac:dyDescent="0.3">
      <c r="A405" t="str">
        <f>formatted!C405</f>
        <v>w/o MS2: PE O-16:2_22:6;O3</v>
      </c>
      <c r="B405" t="str">
        <f>formatted!D405</f>
        <v>PE O- 38:8:3O</v>
      </c>
      <c r="C405" t="str">
        <f>formatted!E405</f>
        <v>EtherOxPE</v>
      </c>
      <c r="D405" t="str">
        <f>formatted!F405</f>
        <v>C43H72NO10P</v>
      </c>
      <c r="E405">
        <f>formatted!G405/formatted!G$2</f>
        <v>2.2142372881355932E-5</v>
      </c>
      <c r="F405">
        <f>formatted!H405/formatted!H$2</f>
        <v>3.5077599999999998E-5</v>
      </c>
      <c r="G405">
        <f>formatted!I405/formatted!I$2</f>
        <v>1.2906875E-5</v>
      </c>
      <c r="H405">
        <f>formatted!J405/formatted!J$2</f>
        <v>5.0103571428571431E-5</v>
      </c>
      <c r="I405">
        <f>formatted!K405/formatted!K$2</f>
        <v>5.7552500000000002E-5</v>
      </c>
      <c r="J405">
        <f>formatted!L405/formatted!L$2</f>
        <v>3.70109243697479E-5</v>
      </c>
      <c r="K405">
        <f>formatted!M405/formatted!M$2</f>
        <v>6.7418518518518524E-5</v>
      </c>
      <c r="L405">
        <f>formatted!N405/formatted!N$2</f>
        <v>1.9999137931034483E-5</v>
      </c>
      <c r="M405">
        <f>formatted!O405/formatted!O$2</f>
        <v>2.3594174757281554E-5</v>
      </c>
      <c r="N405">
        <f>formatted!P405/formatted!P$2</f>
        <v>1.9887037037037036E-5</v>
      </c>
      <c r="O405">
        <f>formatted!Q405/formatted!Q$2</f>
        <v>3.1975221238938056E-5</v>
      </c>
      <c r="P405">
        <f>formatted!R405/formatted!R$2</f>
        <v>1.1222033898305085E-5</v>
      </c>
    </row>
    <row r="406" spans="1:16" x14ac:dyDescent="0.3">
      <c r="A406" t="str">
        <f>formatted!C406</f>
        <v>w/o MS2: PE O-14:0_17:1;O2</v>
      </c>
      <c r="B406" t="str">
        <f>formatted!D406</f>
        <v>PE O- 31:1:2O</v>
      </c>
      <c r="C406" t="str">
        <f>formatted!E406</f>
        <v>EtherOxPE</v>
      </c>
      <c r="D406" t="str">
        <f>formatted!F406</f>
        <v>C36H72NO9P</v>
      </c>
      <c r="E406">
        <f>formatted!G406/formatted!G$2</f>
        <v>2.2997457627118644E-5</v>
      </c>
      <c r="F406">
        <f>formatted!H406/formatted!H$2</f>
        <v>2.6328800000000001E-5</v>
      </c>
      <c r="G406">
        <f>formatted!I406/formatted!I$2</f>
        <v>4.3737500000000003E-6</v>
      </c>
      <c r="H406">
        <f>formatted!J406/formatted!J$2</f>
        <v>5.1041964285714288E-5</v>
      </c>
      <c r="I406">
        <f>formatted!K406/formatted!K$2</f>
        <v>3.9215000000000003E-5</v>
      </c>
      <c r="J406">
        <f>formatted!L406/formatted!L$2</f>
        <v>7.2961344537815129E-5</v>
      </c>
      <c r="K406">
        <f>formatted!M406/formatted!M$2</f>
        <v>3.8550925925925927E-5</v>
      </c>
      <c r="L406">
        <f>formatted!N406/formatted!N$2</f>
        <v>1.8708620689655171E-5</v>
      </c>
      <c r="M406">
        <f>formatted!O406/formatted!O$2</f>
        <v>3.1135922330097089E-5</v>
      </c>
      <c r="N406">
        <f>formatted!P406/formatted!P$2</f>
        <v>6.1575925925925931E-5</v>
      </c>
      <c r="O406">
        <f>formatted!Q406/formatted!Q$2</f>
        <v>9.2670796460176991E-5</v>
      </c>
      <c r="P406">
        <f>formatted!R406/formatted!R$2</f>
        <v>8.3801694915254239E-5</v>
      </c>
    </row>
    <row r="407" spans="1:16" x14ac:dyDescent="0.3">
      <c r="A407" t="str">
        <f>formatted!C407</f>
        <v>w/o MS2: PE O-15:0_20:5;O</v>
      </c>
      <c r="B407" t="str">
        <f>formatted!D407</f>
        <v>PE O- 35:5:1O</v>
      </c>
      <c r="C407" t="str">
        <f>formatted!E407</f>
        <v>EtherOxPE</v>
      </c>
      <c r="D407" t="str">
        <f>formatted!F407</f>
        <v>C40H72NO8P</v>
      </c>
      <c r="E407">
        <f>formatted!G407/formatted!G$2</f>
        <v>3.4673737288135591E-3</v>
      </c>
      <c r="F407">
        <f>formatted!H407/formatted!H$2</f>
        <v>3.2773583999999999E-3</v>
      </c>
      <c r="G407">
        <f>formatted!I407/formatted!I$2</f>
        <v>2.72035875E-3</v>
      </c>
      <c r="H407">
        <f>formatted!J407/formatted!J$2</f>
        <v>3.5832455357142855E-3</v>
      </c>
      <c r="I407">
        <f>formatted!K407/formatted!K$2</f>
        <v>3.5789516666666667E-3</v>
      </c>
      <c r="J407">
        <f>formatted!L407/formatted!L$2</f>
        <v>4.1004840336134451E-3</v>
      </c>
      <c r="K407">
        <f>formatted!M407/formatted!M$2</f>
        <v>4.2139314814814812E-3</v>
      </c>
      <c r="L407">
        <f>formatted!N407/formatted!N$2</f>
        <v>3.492926724137931E-3</v>
      </c>
      <c r="M407">
        <f>formatted!O407/formatted!O$2</f>
        <v>4.2740300970873788E-3</v>
      </c>
      <c r="N407">
        <f>formatted!P407/formatted!P$2</f>
        <v>3.8575240740740739E-3</v>
      </c>
      <c r="O407">
        <f>formatted!Q407/formatted!Q$2</f>
        <v>3.726169911504425E-3</v>
      </c>
      <c r="P407">
        <f>formatted!R407/formatted!R$2</f>
        <v>3.0750076271186442E-3</v>
      </c>
    </row>
    <row r="408" spans="1:16" x14ac:dyDescent="0.3">
      <c r="A408" t="str">
        <f>formatted!C408</f>
        <v>w/o MS2: PE O-9:0_20:5;O</v>
      </c>
      <c r="B408" t="str">
        <f>formatted!D408</f>
        <v>PE O- 29:5:1O</v>
      </c>
      <c r="C408" t="str">
        <f>formatted!E408</f>
        <v>EtherOxPE</v>
      </c>
      <c r="D408" t="str">
        <f>formatted!F408</f>
        <v>C34H60NO8P</v>
      </c>
      <c r="E408">
        <f>formatted!G408/formatted!G$2</f>
        <v>3.0929661016949153E-5</v>
      </c>
      <c r="F408">
        <f>formatted!H408/formatted!H$2</f>
        <v>3.38856E-5</v>
      </c>
      <c r="G408">
        <f>formatted!I408/formatted!I$2</f>
        <v>3.4773749999999999E-5</v>
      </c>
      <c r="H408">
        <f>formatted!J408/formatted!J$2</f>
        <v>4.5477678571428572E-5</v>
      </c>
      <c r="I408">
        <f>formatted!K408/formatted!K$2</f>
        <v>5.3340000000000001E-5</v>
      </c>
      <c r="J408">
        <f>formatted!L408/formatted!L$2</f>
        <v>3.8968067226890758E-5</v>
      </c>
      <c r="K408">
        <f>formatted!M408/formatted!M$2</f>
        <v>5.098148148148148E-5</v>
      </c>
      <c r="L408">
        <f>formatted!N408/formatted!N$2</f>
        <v>5.1405172413793102E-5</v>
      </c>
      <c r="M408">
        <f>formatted!O408/formatted!O$2</f>
        <v>3.0324271844660196E-5</v>
      </c>
      <c r="N408">
        <f>formatted!P408/formatted!P$2</f>
        <v>5.1280555555555556E-5</v>
      </c>
      <c r="O408">
        <f>formatted!Q408/formatted!Q$2</f>
        <v>6.8941592920353985E-5</v>
      </c>
      <c r="P408">
        <f>formatted!R408/formatted!R$2</f>
        <v>1.986864406779661E-5</v>
      </c>
    </row>
    <row r="409" spans="1:16" x14ac:dyDescent="0.3">
      <c r="A409" t="str">
        <f>formatted!C409</f>
        <v>w/o MS2: PE O-9:0_20:3;O4</v>
      </c>
      <c r="B409" t="str">
        <f>formatted!D409</f>
        <v>PE O- 29:3:4O</v>
      </c>
      <c r="C409" t="str">
        <f>formatted!E409</f>
        <v>EtherOxPE</v>
      </c>
      <c r="D409" t="str">
        <f>formatted!F409</f>
        <v>C34H64NO11P</v>
      </c>
      <c r="E409">
        <f>formatted!G409/formatted!G$2</f>
        <v>3.5971186440677969E-4</v>
      </c>
      <c r="F409">
        <f>formatted!H409/formatted!H$2</f>
        <v>3.0058720000000001E-4</v>
      </c>
      <c r="G409">
        <f>formatted!I409/formatted!I$2</f>
        <v>1.7306687500000001E-4</v>
      </c>
      <c r="H409">
        <f>formatted!J409/formatted!J$2</f>
        <v>5.1290267857142862E-4</v>
      </c>
      <c r="I409">
        <f>formatted!K409/formatted!K$2</f>
        <v>4.0292083333333335E-4</v>
      </c>
      <c r="J409">
        <f>formatted!L409/formatted!L$2</f>
        <v>3.9668487394957982E-4</v>
      </c>
      <c r="K409">
        <f>formatted!M409/formatted!M$2</f>
        <v>5.42137037037037E-4</v>
      </c>
      <c r="L409">
        <f>formatted!N409/formatted!N$2</f>
        <v>3.846439655172414E-4</v>
      </c>
      <c r="M409">
        <f>formatted!O409/formatted!O$2</f>
        <v>5.1115048543689319E-4</v>
      </c>
      <c r="N409">
        <f>formatted!P409/formatted!P$2</f>
        <v>5.5246666666666669E-4</v>
      </c>
      <c r="O409">
        <f>formatted!Q409/formatted!Q$2</f>
        <v>5.2149115044247782E-4</v>
      </c>
      <c r="P409">
        <f>formatted!R409/formatted!R$2</f>
        <v>4.9490847457627114E-4</v>
      </c>
    </row>
    <row r="410" spans="1:16" x14ac:dyDescent="0.3">
      <c r="A410" t="str">
        <f>formatted!C410</f>
        <v>w/o MS2: PE O-15:0_18:2;O2</v>
      </c>
      <c r="B410" t="str">
        <f>formatted!D410</f>
        <v>PE O- 33:2:2O</v>
      </c>
      <c r="C410" t="str">
        <f>formatted!E410</f>
        <v>EtherOxPE</v>
      </c>
      <c r="D410" t="str">
        <f>formatted!F410</f>
        <v>C38H74NO9P</v>
      </c>
      <c r="E410">
        <f>formatted!G410/formatted!G$2</f>
        <v>1.0878220338983051E-4</v>
      </c>
      <c r="F410">
        <f>formatted!H410/formatted!H$2</f>
        <v>1.5655120000000001E-4</v>
      </c>
      <c r="G410">
        <f>formatted!I410/formatted!I$2</f>
        <v>6.5878124999999997E-5</v>
      </c>
      <c r="H410">
        <f>formatted!J410/formatted!J$2</f>
        <v>1.4775803571428573E-4</v>
      </c>
      <c r="I410">
        <f>formatted!K410/formatted!K$2</f>
        <v>9.131416666666666E-5</v>
      </c>
      <c r="J410">
        <f>formatted!L410/formatted!L$2</f>
        <v>1.5096554621848741E-4</v>
      </c>
      <c r="K410">
        <f>formatted!M410/formatted!M$2</f>
        <v>1.7483703703703705E-4</v>
      </c>
      <c r="L410">
        <f>formatted!N410/formatted!N$2</f>
        <v>1.186301724137931E-4</v>
      </c>
      <c r="M410">
        <f>formatted!O410/formatted!O$2</f>
        <v>1.7690873786407768E-4</v>
      </c>
      <c r="N410">
        <f>formatted!P410/formatted!P$2</f>
        <v>1.4704166666666666E-4</v>
      </c>
      <c r="O410">
        <f>formatted!Q410/formatted!Q$2</f>
        <v>1.5509734513274336E-4</v>
      </c>
      <c r="P410">
        <f>formatted!R410/formatted!R$2</f>
        <v>1.2734237288135593E-4</v>
      </c>
    </row>
    <row r="411" spans="1:16" x14ac:dyDescent="0.3">
      <c r="A411" t="str">
        <f>formatted!C411</f>
        <v>w/o MS2: PE O-14:0_17:2;O2</v>
      </c>
      <c r="B411" t="str">
        <f>formatted!D411</f>
        <v>PE O- 31:2:2O</v>
      </c>
      <c r="C411" t="str">
        <f>formatted!E411</f>
        <v>EtherOxPE</v>
      </c>
      <c r="D411" t="str">
        <f>formatted!F411</f>
        <v>C36H70NO9P</v>
      </c>
      <c r="E411">
        <f>formatted!G411/formatted!G$2</f>
        <v>2.8592288135593222E-4</v>
      </c>
      <c r="F411">
        <f>formatted!H411/formatted!H$2</f>
        <v>3.1463520000000003E-4</v>
      </c>
      <c r="G411">
        <f>formatted!I411/formatted!I$2</f>
        <v>2.5733437499999998E-4</v>
      </c>
      <c r="H411">
        <f>formatted!J411/formatted!J$2</f>
        <v>3.0950892857142858E-4</v>
      </c>
      <c r="I411">
        <f>formatted!K411/formatted!K$2</f>
        <v>3.0327750000000002E-4</v>
      </c>
      <c r="J411">
        <f>formatted!L411/formatted!L$2</f>
        <v>3.2720168067226893E-4</v>
      </c>
      <c r="K411">
        <f>formatted!M411/formatted!M$2</f>
        <v>3.6849166666666667E-4</v>
      </c>
      <c r="L411">
        <f>formatted!N411/formatted!N$2</f>
        <v>3.2685689655172413E-4</v>
      </c>
      <c r="M411">
        <f>formatted!O411/formatted!O$2</f>
        <v>3.2465631067961164E-4</v>
      </c>
      <c r="N411">
        <f>formatted!P411/formatted!P$2</f>
        <v>2.9300277777777778E-4</v>
      </c>
      <c r="O411">
        <f>formatted!Q411/formatted!Q$2</f>
        <v>2.8378141592920355E-4</v>
      </c>
      <c r="P411">
        <f>formatted!R411/formatted!R$2</f>
        <v>2.6126610169491525E-4</v>
      </c>
    </row>
    <row r="412" spans="1:16" x14ac:dyDescent="0.3">
      <c r="A412" t="str">
        <f>formatted!C412</f>
        <v>w/o MS2: PE O-14:0_17:2;O</v>
      </c>
      <c r="B412" t="str">
        <f>formatted!D412</f>
        <v>PE O- 31:2:1O</v>
      </c>
      <c r="C412" t="str">
        <f>formatted!E412</f>
        <v>EtherOxPE</v>
      </c>
      <c r="D412" t="str">
        <f>formatted!F412</f>
        <v>C36H70NO8P</v>
      </c>
      <c r="E412">
        <f>formatted!G412/formatted!G$2</f>
        <v>9.9390508474576271E-4</v>
      </c>
      <c r="F412">
        <f>formatted!H412/formatted!H$2</f>
        <v>9.3959359999999995E-4</v>
      </c>
      <c r="G412">
        <f>formatted!I412/formatted!I$2</f>
        <v>7.9134500000000005E-4</v>
      </c>
      <c r="H412">
        <f>formatted!J412/formatted!J$2</f>
        <v>7.6435000000000001E-4</v>
      </c>
      <c r="I412">
        <f>formatted!K412/formatted!K$2</f>
        <v>8.3213666666666667E-4</v>
      </c>
      <c r="J412">
        <f>formatted!L412/formatted!L$2</f>
        <v>6.6873613445378151E-4</v>
      </c>
      <c r="K412">
        <f>formatted!M412/formatted!M$2</f>
        <v>1.0628592592592592E-3</v>
      </c>
      <c r="L412">
        <f>formatted!N412/formatted!N$2</f>
        <v>1.0722103448275863E-3</v>
      </c>
      <c r="M412">
        <f>formatted!O412/formatted!O$2</f>
        <v>8.8569805825242716E-4</v>
      </c>
      <c r="N412">
        <f>formatted!P412/formatted!P$2</f>
        <v>8.9715092592592598E-4</v>
      </c>
      <c r="O412">
        <f>formatted!Q412/formatted!Q$2</f>
        <v>9.9048938053097348E-4</v>
      </c>
      <c r="P412">
        <f>formatted!R412/formatted!R$2</f>
        <v>9.3815677966101695E-4</v>
      </c>
    </row>
    <row r="413" spans="1:16" x14ac:dyDescent="0.3">
      <c r="A413" t="str">
        <f>formatted!C413</f>
        <v>w/o MS2: PE O-14:0_17:1;O</v>
      </c>
      <c r="B413" t="str">
        <f>formatted!D413</f>
        <v>PE O- 31:1:1O</v>
      </c>
      <c r="C413" t="str">
        <f>formatted!E413</f>
        <v>EtherOxPE</v>
      </c>
      <c r="D413" t="str">
        <f>formatted!F413</f>
        <v>C36H72NO8P</v>
      </c>
      <c r="E413">
        <f>formatted!G413/formatted!G$2</f>
        <v>7.4933016949152546E-3</v>
      </c>
      <c r="F413">
        <f>formatted!H413/formatted!H$2</f>
        <v>7.9339975999999993E-3</v>
      </c>
      <c r="G413">
        <f>formatted!I413/formatted!I$2</f>
        <v>7.4630662499999998E-3</v>
      </c>
      <c r="H413">
        <f>formatted!J413/formatted!J$2</f>
        <v>6.3459357142857144E-3</v>
      </c>
      <c r="I413">
        <f>formatted!K413/formatted!K$2</f>
        <v>7.1325258333333336E-3</v>
      </c>
      <c r="J413">
        <f>formatted!L413/formatted!L$2</f>
        <v>7.5988831932773107E-3</v>
      </c>
      <c r="K413">
        <f>formatted!M413/formatted!M$2</f>
        <v>8.7528185185185188E-3</v>
      </c>
      <c r="L413">
        <f>formatted!N413/formatted!N$2</f>
        <v>8.2826887931034491E-3</v>
      </c>
      <c r="M413">
        <f>formatted!O413/formatted!O$2</f>
        <v>7.94929708737864E-3</v>
      </c>
      <c r="N413">
        <f>formatted!P413/formatted!P$2</f>
        <v>7.3317240740740737E-3</v>
      </c>
      <c r="O413">
        <f>formatted!Q413/formatted!Q$2</f>
        <v>6.3861769911504425E-3</v>
      </c>
      <c r="P413">
        <f>formatted!R413/formatted!R$2</f>
        <v>6.5247703389830509E-3</v>
      </c>
    </row>
    <row r="414" spans="1:16" x14ac:dyDescent="0.3">
      <c r="A414" t="str">
        <f>formatted!C414</f>
        <v>w/o MS2: PE O-9:0_22:4;O2</v>
      </c>
      <c r="B414" t="str">
        <f>formatted!D414</f>
        <v>PE O- 31:4:2O</v>
      </c>
      <c r="C414" t="str">
        <f>formatted!E414</f>
        <v>EtherOxPE</v>
      </c>
      <c r="D414" t="str">
        <f>formatted!F414</f>
        <v>C36H66NO9P</v>
      </c>
      <c r="E414">
        <f>formatted!G414/formatted!G$2</f>
        <v>3.1819830508474577E-4</v>
      </c>
      <c r="F414">
        <f>formatted!H414/formatted!H$2</f>
        <v>5.3724640000000004E-4</v>
      </c>
      <c r="G414">
        <f>formatted!I414/formatted!I$2</f>
        <v>3.9194749999999997E-4</v>
      </c>
      <c r="H414">
        <f>formatted!J414/formatted!J$2</f>
        <v>5.8523928571428577E-4</v>
      </c>
      <c r="I414">
        <f>formatted!K414/formatted!K$2</f>
        <v>4.8922916666666668E-4</v>
      </c>
      <c r="J414">
        <f>formatted!L414/formatted!L$2</f>
        <v>5.3251512605042022E-4</v>
      </c>
      <c r="K414">
        <f>formatted!M414/formatted!M$2</f>
        <v>5.6756018518518516E-4</v>
      </c>
      <c r="L414">
        <f>formatted!N414/formatted!N$2</f>
        <v>5.542362068965517E-4</v>
      </c>
      <c r="M414">
        <f>formatted!O414/formatted!O$2</f>
        <v>5.5969126213592231E-4</v>
      </c>
      <c r="N414">
        <f>formatted!P414/formatted!P$2</f>
        <v>4.9191481481481478E-4</v>
      </c>
      <c r="O414">
        <f>formatted!Q414/formatted!Q$2</f>
        <v>5.0846283185840703E-4</v>
      </c>
      <c r="P414">
        <f>formatted!R414/formatted!R$2</f>
        <v>4.9622288135593219E-4</v>
      </c>
    </row>
    <row r="415" spans="1:16" x14ac:dyDescent="0.3">
      <c r="A415" t="str">
        <f>formatted!C415</f>
        <v>w/o MS2: PE O-8:0_20:3;O4</v>
      </c>
      <c r="B415" t="str">
        <f>formatted!D415</f>
        <v>PE O- 28:3:4O</v>
      </c>
      <c r="C415" t="str">
        <f>formatted!E415</f>
        <v>EtherOxPE</v>
      </c>
      <c r="D415" t="str">
        <f>formatted!F415</f>
        <v>C33H62NO11P</v>
      </c>
      <c r="E415">
        <f>formatted!G415/formatted!G$2</f>
        <v>1.110593220338983E-5</v>
      </c>
      <c r="F415">
        <f>formatted!H415/formatted!H$2</f>
        <v>1.29488E-5</v>
      </c>
      <c r="G415">
        <f>formatted!I415/formatted!I$2</f>
        <v>9.5343749999999997E-6</v>
      </c>
      <c r="H415">
        <f>formatted!J415/formatted!J$2</f>
        <v>5.0598214285714287E-5</v>
      </c>
      <c r="I415">
        <f>formatted!K415/formatted!K$2</f>
        <v>1.35375E-5</v>
      </c>
      <c r="J415">
        <f>formatted!L415/formatted!L$2</f>
        <v>1.3699999999999999E-5</v>
      </c>
      <c r="K415">
        <f>formatted!M415/formatted!M$2</f>
        <v>6.6543518518518517E-5</v>
      </c>
      <c r="L415">
        <f>formatted!N415/formatted!N$2</f>
        <v>9.4491379310344822E-6</v>
      </c>
      <c r="M415">
        <f>formatted!O415/formatted!O$2</f>
        <v>6.2261165048543686E-5</v>
      </c>
      <c r="N415">
        <f>formatted!P415/formatted!P$2</f>
        <v>1.2414814814814814E-5</v>
      </c>
      <c r="O415">
        <f>formatted!Q415/formatted!Q$2</f>
        <v>6.0532743362831857E-5</v>
      </c>
      <c r="P415">
        <f>formatted!R415/formatted!R$2</f>
        <v>6.3442372881355926E-5</v>
      </c>
    </row>
    <row r="416" spans="1:16" x14ac:dyDescent="0.3">
      <c r="A416" t="str">
        <f>formatted!C416</f>
        <v>w/o MS2: PE O-12:0_22:5;O</v>
      </c>
      <c r="B416" t="str">
        <f>formatted!D416</f>
        <v>PE O- 34:5:1O</v>
      </c>
      <c r="C416" t="str">
        <f>formatted!E416</f>
        <v>EtherOxPE</v>
      </c>
      <c r="D416" t="str">
        <f>formatted!F416</f>
        <v>C39H70NO8P</v>
      </c>
      <c r="E416">
        <f>formatted!G416/formatted!G$2</f>
        <v>5.4660423728813555E-4</v>
      </c>
      <c r="F416">
        <f>formatted!H416/formatted!H$2</f>
        <v>6.0811120000000001E-4</v>
      </c>
      <c r="G416">
        <f>formatted!I416/formatted!I$2</f>
        <v>6.1531499999999996E-4</v>
      </c>
      <c r="H416">
        <f>formatted!J416/formatted!J$2</f>
        <v>8.9082946428571425E-4</v>
      </c>
      <c r="I416">
        <f>formatted!K416/formatted!K$2</f>
        <v>8.1610999999999999E-4</v>
      </c>
      <c r="J416">
        <f>formatted!L416/formatted!L$2</f>
        <v>9.0426638655462189E-4</v>
      </c>
      <c r="K416">
        <f>formatted!M416/formatted!M$2</f>
        <v>9.6936481481481481E-4</v>
      </c>
      <c r="L416">
        <f>formatted!N416/formatted!N$2</f>
        <v>8.7840258620689653E-4</v>
      </c>
      <c r="M416">
        <f>formatted!O416/formatted!O$2</f>
        <v>9.5854854368932038E-4</v>
      </c>
      <c r="N416">
        <f>formatted!P416/formatted!P$2</f>
        <v>1.0895287037037038E-3</v>
      </c>
      <c r="O416">
        <f>formatted!Q416/formatted!Q$2</f>
        <v>9.5463539823008846E-4</v>
      </c>
      <c r="P416">
        <f>formatted!R416/formatted!R$2</f>
        <v>8.5174406779661021E-4</v>
      </c>
    </row>
    <row r="417" spans="1:16" x14ac:dyDescent="0.3">
      <c r="A417" t="str">
        <f>formatted!C417</f>
        <v>w/o MS2: PE O-16:2_22:6;O4</v>
      </c>
      <c r="B417" t="str">
        <f>formatted!D417</f>
        <v>PE O- 38:8:4O</v>
      </c>
      <c r="C417" t="str">
        <f>formatted!E417</f>
        <v>EtherOxPE</v>
      </c>
      <c r="D417" t="str">
        <f>formatted!F417</f>
        <v>C43H72NO11P</v>
      </c>
      <c r="E417">
        <f>formatted!G417/formatted!G$2</f>
        <v>8.6056779661016945E-4</v>
      </c>
      <c r="F417">
        <f>formatted!H417/formatted!H$2</f>
        <v>8.415664E-4</v>
      </c>
      <c r="G417">
        <f>formatted!I417/formatted!I$2</f>
        <v>7.3722499999999999E-4</v>
      </c>
      <c r="H417">
        <f>formatted!J417/formatted!J$2</f>
        <v>4.6918482142857142E-4</v>
      </c>
      <c r="I417">
        <f>formatted!K417/formatted!K$2</f>
        <v>8.0749249999999999E-4</v>
      </c>
      <c r="J417">
        <f>formatted!L417/formatted!L$2</f>
        <v>6.4045210084033609E-4</v>
      </c>
      <c r="K417">
        <f>formatted!M417/formatted!M$2</f>
        <v>6.7494537037037037E-4</v>
      </c>
      <c r="L417">
        <f>formatted!N417/formatted!N$2</f>
        <v>8.4577931034482759E-4</v>
      </c>
      <c r="M417">
        <f>formatted!O417/formatted!O$2</f>
        <v>6.8274563106796114E-4</v>
      </c>
      <c r="N417">
        <f>formatted!P417/formatted!P$2</f>
        <v>3.9360370370370373E-4</v>
      </c>
      <c r="O417">
        <f>formatted!Q417/formatted!Q$2</f>
        <v>5.1346902654867256E-4</v>
      </c>
      <c r="P417">
        <f>formatted!R417/formatted!R$2</f>
        <v>2.1277457627118644E-4</v>
      </c>
    </row>
    <row r="418" spans="1:16" x14ac:dyDescent="0.3">
      <c r="A418" t="str">
        <f>formatted!C418</f>
        <v>w/o MS2: PE O-9:0_18:2;O4</v>
      </c>
      <c r="B418" t="str">
        <f>formatted!D418</f>
        <v>PE O- 27:2:4O</v>
      </c>
      <c r="C418" t="str">
        <f>formatted!E418</f>
        <v>EtherOxPE</v>
      </c>
      <c r="D418" t="str">
        <f>formatted!F418</f>
        <v>C32H62NO11P</v>
      </c>
      <c r="E418">
        <f>formatted!G418/formatted!G$2</f>
        <v>4.0296610169491527E-5</v>
      </c>
      <c r="F418">
        <f>formatted!H418/formatted!H$2</f>
        <v>6.4999200000000006E-5</v>
      </c>
      <c r="G418">
        <f>formatted!I418/formatted!I$2</f>
        <v>2.4353125000000001E-5</v>
      </c>
      <c r="H418">
        <f>formatted!J418/formatted!J$2</f>
        <v>5.7641964285714286E-5</v>
      </c>
      <c r="I418">
        <f>formatted!K418/formatted!K$2</f>
        <v>9.1974999999999999E-5</v>
      </c>
      <c r="J418">
        <f>formatted!L418/formatted!L$2</f>
        <v>1.201890756302521E-4</v>
      </c>
      <c r="K418">
        <f>formatted!M418/formatted!M$2</f>
        <v>1.1570833333333333E-4</v>
      </c>
      <c r="L418">
        <f>formatted!N418/formatted!N$2</f>
        <v>1.1065948275862069E-4</v>
      </c>
      <c r="M418">
        <f>formatted!O418/formatted!O$2</f>
        <v>1.3214368932038835E-4</v>
      </c>
      <c r="N418">
        <f>formatted!P418/formatted!P$2</f>
        <v>8.3779629629629628E-5</v>
      </c>
      <c r="O418">
        <f>formatted!Q418/formatted!Q$2</f>
        <v>1.0514778761061947E-4</v>
      </c>
      <c r="P418">
        <f>formatted!R418/formatted!R$2</f>
        <v>8.6134745762711865E-5</v>
      </c>
    </row>
    <row r="419" spans="1:16" x14ac:dyDescent="0.3">
      <c r="A419" t="str">
        <f>formatted!C419</f>
        <v>w/o MS2: PE O-9:0_20:3;O4</v>
      </c>
      <c r="B419" t="str">
        <f>formatted!D419</f>
        <v>PE O- 29:3:4O</v>
      </c>
      <c r="C419" t="str">
        <f>formatted!E419</f>
        <v>EtherOxPE</v>
      </c>
      <c r="D419" t="str">
        <f>formatted!F419</f>
        <v>C34H64NO11P</v>
      </c>
      <c r="E419">
        <f>formatted!G419/formatted!G$2</f>
        <v>4.297779661016949E-4</v>
      </c>
      <c r="F419">
        <f>formatted!H419/formatted!H$2</f>
        <v>3.9983519999999998E-4</v>
      </c>
      <c r="G419">
        <f>formatted!I419/formatted!I$2</f>
        <v>2.8885187499999999E-4</v>
      </c>
      <c r="H419">
        <f>formatted!J419/formatted!J$2</f>
        <v>5.0485535714285719E-4</v>
      </c>
      <c r="I419">
        <f>formatted!K419/formatted!K$2</f>
        <v>4.5662666666666666E-4</v>
      </c>
      <c r="J419">
        <f>formatted!L419/formatted!L$2</f>
        <v>4.3490672268907562E-4</v>
      </c>
      <c r="K419">
        <f>formatted!M419/formatted!M$2</f>
        <v>6.4030277777777777E-4</v>
      </c>
      <c r="L419">
        <f>formatted!N419/formatted!N$2</f>
        <v>4.7538706896551724E-4</v>
      </c>
      <c r="M419">
        <f>formatted!O419/formatted!O$2</f>
        <v>5.3232718446601936E-4</v>
      </c>
      <c r="N419">
        <f>formatted!P419/formatted!P$2</f>
        <v>5.5743333333333335E-4</v>
      </c>
      <c r="O419">
        <f>formatted!Q419/formatted!Q$2</f>
        <v>5.0986460176991153E-4</v>
      </c>
      <c r="P419">
        <f>formatted!R419/formatted!R$2</f>
        <v>4.3945677966101697E-4</v>
      </c>
    </row>
    <row r="420" spans="1:16" x14ac:dyDescent="0.3">
      <c r="A420" t="str">
        <f>formatted!C420</f>
        <v>w/o MS2: PE O-18:3_22:6;O3</v>
      </c>
      <c r="B420" t="str">
        <f>formatted!D420</f>
        <v>PE O- 40:9:3O</v>
      </c>
      <c r="C420" t="str">
        <f>formatted!E420</f>
        <v>EtherOxPE</v>
      </c>
      <c r="D420" t="str">
        <f>formatted!F420</f>
        <v>C45H74NO10P</v>
      </c>
      <c r="E420">
        <f>formatted!G420/formatted!G$2</f>
        <v>8.1499152542372885E-5</v>
      </c>
      <c r="F420">
        <f>formatted!H420/formatted!H$2</f>
        <v>1.31104E-4</v>
      </c>
      <c r="G420">
        <f>formatted!I420/formatted!I$2</f>
        <v>1.5661312499999999E-4</v>
      </c>
      <c r="H420">
        <f>formatted!J420/formatted!J$2</f>
        <v>8.8944642857142852E-5</v>
      </c>
      <c r="I420">
        <f>formatted!K420/formatted!K$2</f>
        <v>9.94075E-5</v>
      </c>
      <c r="J420">
        <f>formatted!L420/formatted!L$2</f>
        <v>9.3099159663865541E-5</v>
      </c>
      <c r="K420">
        <f>formatted!M420/formatted!M$2</f>
        <v>2.4757129629629629E-4</v>
      </c>
      <c r="L420">
        <f>formatted!N420/formatted!N$2</f>
        <v>1.4964827586206897E-4</v>
      </c>
      <c r="M420">
        <f>formatted!O420/formatted!O$2</f>
        <v>1.6434563106796117E-4</v>
      </c>
      <c r="N420">
        <f>formatted!P420/formatted!P$2</f>
        <v>1.0442129629629629E-4</v>
      </c>
      <c r="O420">
        <f>formatted!Q420/formatted!Q$2</f>
        <v>1.3142212389380531E-4</v>
      </c>
      <c r="P420">
        <f>formatted!R420/formatted!R$2</f>
        <v>1.2957542372881356E-4</v>
      </c>
    </row>
    <row r="421" spans="1:16" x14ac:dyDescent="0.3">
      <c r="A421" t="str">
        <f>formatted!C421</f>
        <v>w/o MS2: PE O-8:0_18:1;O2</v>
      </c>
      <c r="B421" t="str">
        <f>formatted!D421</f>
        <v>PE O- 26:1:2O</v>
      </c>
      <c r="C421" t="str">
        <f>formatted!E421</f>
        <v>EtherOxPE</v>
      </c>
      <c r="D421" t="str">
        <f>formatted!F421</f>
        <v>C31H62NO9P</v>
      </c>
      <c r="E421">
        <f>formatted!G421/formatted!G$2</f>
        <v>1.1254576271186441E-4</v>
      </c>
      <c r="F421">
        <f>formatted!H421/formatted!H$2</f>
        <v>1.137888E-4</v>
      </c>
      <c r="G421">
        <f>formatted!I421/formatted!I$2</f>
        <v>1.26406875E-4</v>
      </c>
      <c r="H421">
        <f>formatted!J421/formatted!J$2</f>
        <v>1.0227232142857143E-4</v>
      </c>
      <c r="I421">
        <f>formatted!K421/formatted!K$2</f>
        <v>4.9048333333333336E-5</v>
      </c>
      <c r="J421">
        <f>formatted!L421/formatted!L$2</f>
        <v>8.2914285714285712E-5</v>
      </c>
      <c r="K421">
        <f>formatted!M421/formatted!M$2</f>
        <v>3.9547314814814813E-4</v>
      </c>
      <c r="L421">
        <f>formatted!N421/formatted!N$2</f>
        <v>3.8448275862068966E-4</v>
      </c>
      <c r="M421">
        <f>formatted!O421/formatted!O$2</f>
        <v>2.7265436893203883E-4</v>
      </c>
      <c r="N421">
        <f>formatted!P421/formatted!P$2</f>
        <v>2.9371481481481484E-4</v>
      </c>
      <c r="O421">
        <f>formatted!Q421/formatted!Q$2</f>
        <v>3.0703185840707967E-4</v>
      </c>
      <c r="P421">
        <f>formatted!R421/formatted!R$2</f>
        <v>3.7337627118644068E-4</v>
      </c>
    </row>
    <row r="422" spans="1:16" x14ac:dyDescent="0.3">
      <c r="A422" t="str">
        <f>formatted!C422</f>
        <v>w/o MS2: PE O-9:0_20:5;O</v>
      </c>
      <c r="B422" t="str">
        <f>formatted!D422</f>
        <v>PE O- 29:5:1O</v>
      </c>
      <c r="C422" t="str">
        <f>formatted!E422</f>
        <v>EtherOxPE</v>
      </c>
      <c r="D422" t="str">
        <f>formatted!F422</f>
        <v>C34H60NO8P</v>
      </c>
      <c r="E422">
        <f>formatted!G422/formatted!G$2</f>
        <v>5.4517796610169492E-5</v>
      </c>
      <c r="F422">
        <f>formatted!H422/formatted!H$2</f>
        <v>5.5925599999999999E-5</v>
      </c>
      <c r="G422">
        <f>formatted!I422/formatted!I$2</f>
        <v>3.0043749999999998E-5</v>
      </c>
      <c r="H422">
        <f>formatted!J422/formatted!J$2</f>
        <v>6.7632142857142855E-5</v>
      </c>
      <c r="I422">
        <f>formatted!K422/formatted!K$2</f>
        <v>7.1491666666666665E-5</v>
      </c>
      <c r="J422">
        <f>formatted!L422/formatted!L$2</f>
        <v>8.2553781512605045E-5</v>
      </c>
      <c r="K422">
        <f>formatted!M422/formatted!M$2</f>
        <v>6.6192592592592597E-5</v>
      </c>
      <c r="L422">
        <f>formatted!N422/formatted!N$2</f>
        <v>5.5818103448275865E-5</v>
      </c>
      <c r="M422">
        <f>formatted!O422/formatted!O$2</f>
        <v>5.8626213592233009E-5</v>
      </c>
      <c r="N422">
        <f>formatted!P422/formatted!P$2</f>
        <v>7.4959259259259255E-5</v>
      </c>
      <c r="O422">
        <f>formatted!Q422/formatted!Q$2</f>
        <v>8.3115929203539829E-5</v>
      </c>
      <c r="P422">
        <f>formatted!R422/formatted!R$2</f>
        <v>8.3351694915254242E-5</v>
      </c>
    </row>
    <row r="423" spans="1:16" x14ac:dyDescent="0.3">
      <c r="A423" t="str">
        <f>formatted!C423</f>
        <v>w/o MS2: PE O-12:0_17:2;O2</v>
      </c>
      <c r="B423" t="str">
        <f>formatted!D423</f>
        <v>PE O- 29:2:2O</v>
      </c>
      <c r="C423" t="str">
        <f>formatted!E423</f>
        <v>EtherOxPE</v>
      </c>
      <c r="D423" t="str">
        <f>formatted!F423</f>
        <v>C34H66NO9P</v>
      </c>
      <c r="E423">
        <f>formatted!G423/formatted!G$2</f>
        <v>2.5235593220338984E-4</v>
      </c>
      <c r="F423">
        <f>formatted!H423/formatted!H$2</f>
        <v>1.4884079999999999E-4</v>
      </c>
      <c r="G423">
        <f>formatted!I423/formatted!I$2</f>
        <v>1.2291124999999999E-4</v>
      </c>
      <c r="H423">
        <f>formatted!J423/formatted!J$2</f>
        <v>2.7932142857142858E-4</v>
      </c>
      <c r="I423">
        <f>formatted!K423/formatted!K$2</f>
        <v>1.9636416666666667E-4</v>
      </c>
      <c r="J423">
        <f>formatted!L423/formatted!L$2</f>
        <v>2.4918991596638654E-4</v>
      </c>
      <c r="K423">
        <f>formatted!M423/formatted!M$2</f>
        <v>2.881787037037037E-4</v>
      </c>
      <c r="L423">
        <f>formatted!N423/formatted!N$2</f>
        <v>2.3772413793103449E-4</v>
      </c>
      <c r="M423">
        <f>formatted!O423/formatted!O$2</f>
        <v>2.7876601941747572E-4</v>
      </c>
      <c r="N423">
        <f>formatted!P423/formatted!P$2</f>
        <v>2.736435185185185E-4</v>
      </c>
      <c r="O423">
        <f>formatted!Q423/formatted!Q$2</f>
        <v>3.2023982300884954E-4</v>
      </c>
      <c r="P423">
        <f>formatted!R423/formatted!R$2</f>
        <v>2.761101694915254E-4</v>
      </c>
    </row>
    <row r="424" spans="1:16" x14ac:dyDescent="0.3">
      <c r="A424" t="str">
        <f>formatted!C424</f>
        <v>w/o MS2: PE O-12:0_17:2;O2</v>
      </c>
      <c r="B424" t="str">
        <f>formatted!D424</f>
        <v>PE O- 29:2:2O</v>
      </c>
      <c r="C424" t="str">
        <f>formatted!E424</f>
        <v>EtherOxPE</v>
      </c>
      <c r="D424" t="str">
        <f>formatted!F424</f>
        <v>C34H66NO9P</v>
      </c>
      <c r="E424">
        <f>formatted!G424/formatted!G$2</f>
        <v>9.8337288135593215E-5</v>
      </c>
      <c r="F424">
        <f>formatted!H424/formatted!H$2</f>
        <v>9.5735200000000005E-5</v>
      </c>
      <c r="G424">
        <f>formatted!I424/formatted!I$2</f>
        <v>9.4979375000000006E-5</v>
      </c>
      <c r="H424">
        <f>formatted!J424/formatted!J$2</f>
        <v>9.611339285714286E-5</v>
      </c>
      <c r="I424">
        <f>formatted!K424/formatted!K$2</f>
        <v>1.0391833333333334E-4</v>
      </c>
      <c r="J424">
        <f>formatted!L424/formatted!L$2</f>
        <v>9.6768907563025213E-5</v>
      </c>
      <c r="K424">
        <f>formatted!M424/formatted!M$2</f>
        <v>1.0283333333333333E-4</v>
      </c>
      <c r="L424">
        <f>formatted!N424/formatted!N$2</f>
        <v>1.23425E-4</v>
      </c>
      <c r="M424">
        <f>formatted!O424/formatted!O$2</f>
        <v>8.6689320388349514E-5</v>
      </c>
      <c r="N424">
        <f>formatted!P424/formatted!P$2</f>
        <v>1.0104814814814815E-4</v>
      </c>
      <c r="O424">
        <f>formatted!Q424/formatted!Q$2</f>
        <v>1.0093539823008849E-4</v>
      </c>
      <c r="P424">
        <f>formatted!R424/formatted!R$2</f>
        <v>9.8772033898305084E-5</v>
      </c>
    </row>
    <row r="425" spans="1:16" x14ac:dyDescent="0.3">
      <c r="A425" t="str">
        <f>formatted!C425</f>
        <v>w/o MS2: PE O-14:0_18:1;O2</v>
      </c>
      <c r="B425" t="str">
        <f>formatted!D425</f>
        <v>PE O- 32:1:2O</v>
      </c>
      <c r="C425" t="str">
        <f>formatted!E425</f>
        <v>EtherOxPE</v>
      </c>
      <c r="D425" t="str">
        <f>formatted!F425</f>
        <v>C37H74NO9P</v>
      </c>
      <c r="E425">
        <f>formatted!G425/formatted!G$2</f>
        <v>5.0148898305084745E-4</v>
      </c>
      <c r="F425">
        <f>formatted!H425/formatted!H$2</f>
        <v>4.682992E-4</v>
      </c>
      <c r="G425">
        <f>formatted!I425/formatted!I$2</f>
        <v>2.6882499999999999E-4</v>
      </c>
      <c r="H425">
        <f>formatted!J425/formatted!J$2</f>
        <v>4.2985624999999998E-4</v>
      </c>
      <c r="I425">
        <f>formatted!K425/formatted!K$2</f>
        <v>3.4634083333333332E-4</v>
      </c>
      <c r="J425">
        <f>formatted!L425/formatted!L$2</f>
        <v>4.1297815126050422E-4</v>
      </c>
      <c r="K425">
        <f>formatted!M425/formatted!M$2</f>
        <v>4.2555925925925924E-4</v>
      </c>
      <c r="L425">
        <f>formatted!N425/formatted!N$2</f>
        <v>4.4624137931034485E-4</v>
      </c>
      <c r="M425">
        <f>formatted!O425/formatted!O$2</f>
        <v>3.935106796116505E-4</v>
      </c>
      <c r="N425">
        <f>formatted!P425/formatted!P$2</f>
        <v>4.252101851851852E-4</v>
      </c>
      <c r="O425">
        <f>formatted!Q425/formatted!Q$2</f>
        <v>4.5940884955752211E-4</v>
      </c>
      <c r="P425">
        <f>formatted!R425/formatted!R$2</f>
        <v>4.4316271186440676E-4</v>
      </c>
    </row>
    <row r="426" spans="1:16" x14ac:dyDescent="0.3">
      <c r="A426" t="str">
        <f>formatted!C426</f>
        <v>w/o MS2: PE O-14:0_22:5;O</v>
      </c>
      <c r="B426" t="str">
        <f>formatted!D426</f>
        <v>PE O- 36:5:1O</v>
      </c>
      <c r="C426" t="str">
        <f>formatted!E426</f>
        <v>EtherOxPE</v>
      </c>
      <c r="D426" t="str">
        <f>formatted!F426</f>
        <v>C41H74NO8P</v>
      </c>
      <c r="E426">
        <f>formatted!G426/formatted!G$2</f>
        <v>1.009163559322034E-3</v>
      </c>
      <c r="F426">
        <f>formatted!H426/formatted!H$2</f>
        <v>9.32992E-4</v>
      </c>
      <c r="G426">
        <f>formatted!I426/formatted!I$2</f>
        <v>8.4761312500000003E-4</v>
      </c>
      <c r="H426">
        <f>formatted!J426/formatted!J$2</f>
        <v>9.2292678571428575E-4</v>
      </c>
      <c r="I426">
        <f>formatted!K426/formatted!K$2</f>
        <v>9.2464833333333329E-4</v>
      </c>
      <c r="J426">
        <f>formatted!L426/formatted!L$2</f>
        <v>8.5436554621848737E-4</v>
      </c>
      <c r="K426">
        <f>formatted!M426/formatted!M$2</f>
        <v>1.3302527777777778E-3</v>
      </c>
      <c r="L426">
        <f>formatted!N426/formatted!N$2</f>
        <v>1.091201724137931E-3</v>
      </c>
      <c r="M426">
        <f>formatted!O426/formatted!O$2</f>
        <v>1.3891116504854369E-3</v>
      </c>
      <c r="N426">
        <f>formatted!P426/formatted!P$2</f>
        <v>9.5542962962962962E-4</v>
      </c>
      <c r="O426">
        <f>formatted!Q426/formatted!Q$2</f>
        <v>9.868867256637168E-4</v>
      </c>
      <c r="P426">
        <f>formatted!R426/formatted!R$2</f>
        <v>1.033549152542373E-3</v>
      </c>
    </row>
    <row r="427" spans="1:16" x14ac:dyDescent="0.3">
      <c r="A427" t="str">
        <f>formatted!C427</f>
        <v>w/o MS2: PE O-9:0_18:2;O2</v>
      </c>
      <c r="B427" t="str">
        <f>formatted!D427</f>
        <v>PE O- 27:2:2O</v>
      </c>
      <c r="C427" t="str">
        <f>formatted!E427</f>
        <v>EtherOxPE</v>
      </c>
      <c r="D427" t="str">
        <f>formatted!F427</f>
        <v>C32H62NO9P</v>
      </c>
      <c r="E427">
        <f>formatted!G427/formatted!G$2</f>
        <v>1.1019491525423728E-5</v>
      </c>
      <c r="F427">
        <f>formatted!H427/formatted!H$2</f>
        <v>1.6911200000000002E-5</v>
      </c>
      <c r="G427">
        <f>formatted!I427/formatted!I$2</f>
        <v>1.0958124999999999E-5</v>
      </c>
      <c r="H427">
        <f>formatted!J427/formatted!J$2</f>
        <v>1.8224999999999999E-5</v>
      </c>
      <c r="I427">
        <f>formatted!K427/formatted!K$2</f>
        <v>3.3191666666666665E-6</v>
      </c>
      <c r="J427">
        <f>formatted!L427/formatted!L$2</f>
        <v>3.7722689075630251E-5</v>
      </c>
      <c r="K427">
        <f>formatted!M427/formatted!M$2</f>
        <v>1.606111111111111E-5</v>
      </c>
      <c r="L427">
        <f>formatted!N427/formatted!N$2</f>
        <v>1.7594827586206895E-5</v>
      </c>
      <c r="M427">
        <f>formatted!O427/formatted!O$2</f>
        <v>6.555339805825243E-6</v>
      </c>
      <c r="N427">
        <f>formatted!P427/formatted!P$2</f>
        <v>2.2962962962962962E-5</v>
      </c>
      <c r="O427">
        <f>formatted!Q427/formatted!Q$2</f>
        <v>1.1672566371681416E-5</v>
      </c>
      <c r="P427">
        <f>formatted!R427/formatted!R$2</f>
        <v>3.5011016949152545E-5</v>
      </c>
    </row>
    <row r="428" spans="1:16" x14ac:dyDescent="0.3">
      <c r="A428" t="str">
        <f>formatted!C428</f>
        <v>w/o MS2: AAHFA 28:6/12:0;O</v>
      </c>
      <c r="B428" t="str">
        <f>formatted!D428</f>
        <v>AAHFA 40:6:1O</v>
      </c>
      <c r="C428" t="str">
        <f>formatted!E428</f>
        <v>FAHFA</v>
      </c>
      <c r="D428" t="str">
        <f>formatted!F428</f>
        <v>C40H66O4</v>
      </c>
      <c r="E428">
        <f>formatted!G428/formatted!G$2</f>
        <v>1.4401516949152542E-3</v>
      </c>
      <c r="F428">
        <f>formatted!H428/formatted!H$2</f>
        <v>1.8600672E-3</v>
      </c>
      <c r="G428">
        <f>formatted!I428/formatted!I$2</f>
        <v>1.304684375E-3</v>
      </c>
      <c r="H428">
        <f>formatted!J428/formatted!J$2</f>
        <v>1.3700660714285715E-3</v>
      </c>
      <c r="I428">
        <f>formatted!K428/formatted!K$2</f>
        <v>1.2999108333333334E-3</v>
      </c>
      <c r="J428">
        <f>formatted!L428/formatted!L$2</f>
        <v>1.2273831932773109E-3</v>
      </c>
      <c r="K428">
        <f>formatted!M428/formatted!M$2</f>
        <v>1.7092166666666667E-3</v>
      </c>
      <c r="L428">
        <f>formatted!N428/formatted!N$2</f>
        <v>1.9648336206896551E-3</v>
      </c>
      <c r="M428">
        <f>formatted!O428/formatted!O$2</f>
        <v>1.6427077669902914E-3</v>
      </c>
      <c r="N428">
        <f>formatted!P428/formatted!P$2</f>
        <v>1.053998148148148E-3</v>
      </c>
      <c r="O428">
        <f>formatted!Q428/formatted!Q$2</f>
        <v>1.0833389380530973E-3</v>
      </c>
      <c r="P428">
        <f>formatted!R428/formatted!R$2</f>
        <v>1.1973542372881356E-3</v>
      </c>
    </row>
    <row r="429" spans="1:16" x14ac:dyDescent="0.3">
      <c r="A429" t="str">
        <f>formatted!C429</f>
        <v>w/o MS2: AAHFA 28:6/13:0;O</v>
      </c>
      <c r="B429" t="str">
        <f>formatted!D429</f>
        <v>AAHFA 41:6:1O</v>
      </c>
      <c r="C429" t="str">
        <f>formatted!E429</f>
        <v>FAHFA</v>
      </c>
      <c r="D429" t="str">
        <f>formatted!F429</f>
        <v>C41H68O4</v>
      </c>
      <c r="E429">
        <f>formatted!G429/formatted!G$2</f>
        <v>8.0917711864406778E-4</v>
      </c>
      <c r="F429">
        <f>formatted!H429/formatted!H$2</f>
        <v>1.0006136E-3</v>
      </c>
      <c r="G429">
        <f>formatted!I429/formatted!I$2</f>
        <v>7.1457437499999996E-4</v>
      </c>
      <c r="H429">
        <f>formatted!J429/formatted!J$2</f>
        <v>8.7083214285714288E-4</v>
      </c>
      <c r="I429">
        <f>formatted!K429/formatted!K$2</f>
        <v>7.9041833333333335E-4</v>
      </c>
      <c r="J429">
        <f>formatted!L429/formatted!L$2</f>
        <v>8.2650420168067231E-4</v>
      </c>
      <c r="K429">
        <f>formatted!M429/formatted!M$2</f>
        <v>8.897962962962963E-4</v>
      </c>
      <c r="L429">
        <f>formatted!N429/formatted!N$2</f>
        <v>9.4232672413793099E-4</v>
      </c>
      <c r="M429">
        <f>formatted!O429/formatted!O$2</f>
        <v>9.0082912621359222E-4</v>
      </c>
      <c r="N429">
        <f>formatted!P429/formatted!P$2</f>
        <v>9.1962777777777774E-4</v>
      </c>
      <c r="O429">
        <f>formatted!Q429/formatted!Q$2</f>
        <v>7.6525309734513274E-4</v>
      </c>
      <c r="P429">
        <f>formatted!R429/formatted!R$2</f>
        <v>4.8549830508474578E-4</v>
      </c>
    </row>
    <row r="430" spans="1:16" x14ac:dyDescent="0.3">
      <c r="A430" t="str">
        <f>formatted!C430</f>
        <v>w/o MS2: AAHFA 28:6/12:0;O</v>
      </c>
      <c r="B430" t="str">
        <f>formatted!D430</f>
        <v>AAHFA 40:6:1O</v>
      </c>
      <c r="C430" t="str">
        <f>formatted!E430</f>
        <v>FAHFA</v>
      </c>
      <c r="D430" t="str">
        <f>formatted!F430</f>
        <v>C40H66O4</v>
      </c>
      <c r="E430">
        <f>formatted!G430/formatted!G$2</f>
        <v>8.2176805084745765E-3</v>
      </c>
      <c r="F430">
        <f>formatted!H430/formatted!H$2</f>
        <v>9.2206248000000005E-3</v>
      </c>
      <c r="G430">
        <f>formatted!I430/formatted!I$2</f>
        <v>7.8003374999999998E-3</v>
      </c>
      <c r="H430">
        <f>formatted!J430/formatted!J$2</f>
        <v>7.2301589285714285E-3</v>
      </c>
      <c r="I430">
        <f>formatted!K430/formatted!K$2</f>
        <v>7.29154E-3</v>
      </c>
      <c r="J430">
        <f>formatted!L430/formatted!L$2</f>
        <v>7.1717176470588234E-3</v>
      </c>
      <c r="K430">
        <f>formatted!M430/formatted!M$2</f>
        <v>9.3081009259259259E-3</v>
      </c>
      <c r="L430">
        <f>formatted!N430/formatted!N$2</f>
        <v>9.7831603448275857E-3</v>
      </c>
      <c r="M430">
        <f>formatted!O430/formatted!O$2</f>
        <v>9.0507592233009717E-3</v>
      </c>
      <c r="N430">
        <f>formatted!P430/formatted!P$2</f>
        <v>7.375638888888889E-3</v>
      </c>
      <c r="O430">
        <f>formatted!Q430/formatted!Q$2</f>
        <v>8.2203212389380526E-3</v>
      </c>
      <c r="P430">
        <f>formatted!R430/formatted!R$2</f>
        <v>6.9961330508474581E-3</v>
      </c>
    </row>
    <row r="431" spans="1:16" x14ac:dyDescent="0.3">
      <c r="A431" t="str">
        <f>formatted!C431</f>
        <v>w/o MS2: AAHFA 28:6/11:0;O</v>
      </c>
      <c r="B431" t="str">
        <f>formatted!D431</f>
        <v>AAHFA 39:6:1O</v>
      </c>
      <c r="C431" t="str">
        <f>formatted!E431</f>
        <v>FAHFA</v>
      </c>
      <c r="D431" t="str">
        <f>formatted!F431</f>
        <v>C39H64O4</v>
      </c>
      <c r="E431">
        <f>formatted!G431/formatted!G$2</f>
        <v>9.6257033898305088E-4</v>
      </c>
      <c r="F431">
        <f>formatted!H431/formatted!H$2</f>
        <v>1.0713471999999999E-3</v>
      </c>
      <c r="G431">
        <f>formatted!I431/formatted!I$2</f>
        <v>1.020761875E-3</v>
      </c>
      <c r="H431">
        <f>formatted!J431/formatted!J$2</f>
        <v>1.0162598214285715E-3</v>
      </c>
      <c r="I431">
        <f>formatted!K431/formatted!K$2</f>
        <v>9.2144833333333332E-4</v>
      </c>
      <c r="J431">
        <f>formatted!L431/formatted!L$2</f>
        <v>7.339605042016807E-4</v>
      </c>
      <c r="K431">
        <f>formatted!M431/formatted!M$2</f>
        <v>1.2410851851851852E-3</v>
      </c>
      <c r="L431">
        <f>formatted!N431/formatted!N$2</f>
        <v>1.216993103448276E-3</v>
      </c>
      <c r="M431">
        <f>formatted!O431/formatted!O$2</f>
        <v>1.1598359223300972E-3</v>
      </c>
      <c r="N431">
        <f>formatted!P431/formatted!P$2</f>
        <v>1.1090453703703703E-3</v>
      </c>
      <c r="O431">
        <f>formatted!Q431/formatted!Q$2</f>
        <v>1.1283805309734514E-3</v>
      </c>
      <c r="P431">
        <f>formatted!R431/formatted!R$2</f>
        <v>1.1723381355932204E-3</v>
      </c>
    </row>
    <row r="432" spans="1:16" x14ac:dyDescent="0.3">
      <c r="A432" t="str">
        <f>formatted!C432</f>
        <v>w/o MS2: AAHFA 15:0/26:6;O</v>
      </c>
      <c r="B432" t="str">
        <f>formatted!D432</f>
        <v>AAHFA 41:6:1O</v>
      </c>
      <c r="C432" t="str">
        <f>formatted!E432</f>
        <v>FAHFA</v>
      </c>
      <c r="D432" t="str">
        <f>formatted!F432</f>
        <v>C41H68O4</v>
      </c>
      <c r="E432">
        <f>formatted!G432/formatted!G$2</f>
        <v>1.4236450847457628E-2</v>
      </c>
      <c r="F432">
        <f>formatted!H432/formatted!H$2</f>
        <v>1.7501809600000001E-2</v>
      </c>
      <c r="G432">
        <f>formatted!I432/formatted!I$2</f>
        <v>1.4734305E-2</v>
      </c>
      <c r="H432">
        <f>formatted!J432/formatted!J$2</f>
        <v>9.5926455357142858E-3</v>
      </c>
      <c r="I432">
        <f>formatted!K432/formatted!K$2</f>
        <v>1.1992486666666666E-2</v>
      </c>
      <c r="J432">
        <f>formatted!L432/formatted!L$2</f>
        <v>1.0149498319327731E-2</v>
      </c>
      <c r="K432">
        <f>formatted!M432/formatted!M$2</f>
        <v>1.2340889814814815E-2</v>
      </c>
      <c r="L432">
        <f>formatted!N432/formatted!N$2</f>
        <v>1.477960948275862E-2</v>
      </c>
      <c r="M432">
        <f>formatted!O432/formatted!O$2</f>
        <v>1.1354035922330098E-2</v>
      </c>
      <c r="N432">
        <f>formatted!P432/formatted!P$2</f>
        <v>8.3185138888888892E-3</v>
      </c>
      <c r="O432">
        <f>formatted!Q432/formatted!Q$2</f>
        <v>9.444499115044247E-3</v>
      </c>
      <c r="P432">
        <f>formatted!R432/formatted!R$2</f>
        <v>7.9213203389830508E-3</v>
      </c>
    </row>
    <row r="433" spans="1:16" x14ac:dyDescent="0.3">
      <c r="A433" t="str">
        <f>formatted!C433</f>
        <v>w/o MS2: AAHFA 28:6/11:0;O</v>
      </c>
      <c r="B433" t="str">
        <f>formatted!D433</f>
        <v>AAHFA 39:6:1O</v>
      </c>
      <c r="C433" t="str">
        <f>formatted!E433</f>
        <v>FAHFA</v>
      </c>
      <c r="D433" t="str">
        <f>formatted!F433</f>
        <v>C39H64O4</v>
      </c>
      <c r="E433">
        <f>formatted!G433/formatted!G$2</f>
        <v>2.173042372881356E-4</v>
      </c>
      <c r="F433">
        <f>formatted!H433/formatted!H$2</f>
        <v>1.38004E-4</v>
      </c>
      <c r="G433">
        <f>formatted!I433/formatted!I$2</f>
        <v>1.7376125000000001E-4</v>
      </c>
      <c r="H433">
        <f>formatted!J433/formatted!J$2</f>
        <v>1.5459464285714285E-4</v>
      </c>
      <c r="I433">
        <f>formatted!K433/formatted!K$2</f>
        <v>2.0317999999999999E-4</v>
      </c>
      <c r="J433">
        <f>formatted!L433/formatted!L$2</f>
        <v>1.9371428571428572E-4</v>
      </c>
      <c r="K433">
        <f>formatted!M433/formatted!M$2</f>
        <v>2.0726944444444443E-4</v>
      </c>
      <c r="L433">
        <f>formatted!N433/formatted!N$2</f>
        <v>2.0856637931034483E-4</v>
      </c>
      <c r="M433">
        <f>formatted!O433/formatted!O$2</f>
        <v>2.2014271844660195E-4</v>
      </c>
      <c r="N433">
        <f>formatted!P433/formatted!P$2</f>
        <v>1.495574074074074E-4</v>
      </c>
      <c r="O433">
        <f>formatted!Q433/formatted!Q$2</f>
        <v>2.2817964601769912E-4</v>
      </c>
      <c r="P433">
        <f>formatted!R433/formatted!R$2</f>
        <v>1.7287457627118645E-4</v>
      </c>
    </row>
    <row r="434" spans="1:16" x14ac:dyDescent="0.3">
      <c r="A434" t="str">
        <f>formatted!C434</f>
        <v>w/o MS2: AAHFA 15:0/26:6;O</v>
      </c>
      <c r="B434" t="str">
        <f>formatted!D434</f>
        <v>AAHFA 41:6:1O</v>
      </c>
      <c r="C434" t="str">
        <f>formatted!E434</f>
        <v>FAHFA</v>
      </c>
      <c r="D434" t="str">
        <f>formatted!F434</f>
        <v>C41H68O4</v>
      </c>
      <c r="E434">
        <f>formatted!G434/formatted!G$2</f>
        <v>5.5275254237288135E-3</v>
      </c>
      <c r="F434">
        <f>formatted!H434/formatted!H$2</f>
        <v>6.7486784000000003E-3</v>
      </c>
      <c r="G434">
        <f>formatted!I434/formatted!I$2</f>
        <v>4.9406674999999999E-3</v>
      </c>
      <c r="H434">
        <f>formatted!J434/formatted!J$2</f>
        <v>6.2875517857142859E-3</v>
      </c>
      <c r="I434">
        <f>formatted!K434/formatted!K$2</f>
        <v>5.4249033333333332E-3</v>
      </c>
      <c r="J434">
        <f>formatted!L434/formatted!L$2</f>
        <v>6.1428739495798315E-3</v>
      </c>
      <c r="K434">
        <f>formatted!M434/formatted!M$2</f>
        <v>6.8910027777777782E-3</v>
      </c>
      <c r="L434">
        <f>formatted!N434/formatted!N$2</f>
        <v>7.4917293103448279E-3</v>
      </c>
      <c r="M434">
        <f>formatted!O434/formatted!O$2</f>
        <v>6.8845087378640773E-3</v>
      </c>
      <c r="N434">
        <f>formatted!P434/formatted!P$2</f>
        <v>6.7101194444444444E-3</v>
      </c>
      <c r="O434">
        <f>formatted!Q434/formatted!Q$2</f>
        <v>6.953949557522124E-3</v>
      </c>
      <c r="P434">
        <f>formatted!R434/formatted!R$2</f>
        <v>6.1846245762711867E-3</v>
      </c>
    </row>
    <row r="435" spans="1:16" x14ac:dyDescent="0.3">
      <c r="A435" t="str">
        <f>formatted!C435</f>
        <v>w/o MS2: AAHFA 28:6/14:0;O</v>
      </c>
      <c r="B435" t="str">
        <f>formatted!D435</f>
        <v>AAHFA 42:6:1O</v>
      </c>
      <c r="C435" t="str">
        <f>formatted!E435</f>
        <v>FAHFA</v>
      </c>
      <c r="D435" t="str">
        <f>formatted!F435</f>
        <v>C42H70O4</v>
      </c>
      <c r="E435">
        <f>formatted!G435/formatted!G$2</f>
        <v>7.9992059322033897E-3</v>
      </c>
      <c r="F435">
        <f>formatted!H435/formatted!H$2</f>
        <v>1.01190408E-2</v>
      </c>
      <c r="G435">
        <f>formatted!I435/formatted!I$2</f>
        <v>7.925780625E-3</v>
      </c>
      <c r="H435">
        <f>formatted!J435/formatted!J$2</f>
        <v>6.5179482142857141E-3</v>
      </c>
      <c r="I435">
        <f>formatted!K435/formatted!K$2</f>
        <v>7.1082891666666669E-3</v>
      </c>
      <c r="J435">
        <f>formatted!L435/formatted!L$2</f>
        <v>6.808010924369748E-3</v>
      </c>
      <c r="K435">
        <f>formatted!M435/formatted!M$2</f>
        <v>7.516753703703704E-3</v>
      </c>
      <c r="L435">
        <f>formatted!N435/formatted!N$2</f>
        <v>8.727456896551725E-3</v>
      </c>
      <c r="M435">
        <f>formatted!O435/formatted!O$2</f>
        <v>7.2906485436893204E-3</v>
      </c>
      <c r="N435">
        <f>formatted!P435/formatted!P$2</f>
        <v>5.8264564814814812E-3</v>
      </c>
      <c r="O435">
        <f>formatted!Q435/formatted!Q$2</f>
        <v>6.5429318584070799E-3</v>
      </c>
      <c r="P435">
        <f>formatted!R435/formatted!R$2</f>
        <v>5.5530203389830505E-3</v>
      </c>
    </row>
    <row r="436" spans="1:16" x14ac:dyDescent="0.3">
      <c r="A436" t="str">
        <f>formatted!C436</f>
        <v>w/o MS2: AAHFA 28:6/12:0;O</v>
      </c>
      <c r="B436" t="str">
        <f>formatted!D436</f>
        <v>AAHFA 40:6:1O</v>
      </c>
      <c r="C436" t="str">
        <f>formatted!E436</f>
        <v>FAHFA</v>
      </c>
      <c r="D436" t="str">
        <f>formatted!F436</f>
        <v>C40H66O4</v>
      </c>
      <c r="E436">
        <f>formatted!G436/formatted!G$2</f>
        <v>6.56643220338983E-4</v>
      </c>
      <c r="F436">
        <f>formatted!H436/formatted!H$2</f>
        <v>7.0738639999999998E-4</v>
      </c>
      <c r="G436">
        <f>formatted!I436/formatted!I$2</f>
        <v>6.52879375E-4</v>
      </c>
      <c r="H436">
        <f>formatted!J436/formatted!J$2</f>
        <v>8.1550178571428568E-4</v>
      </c>
      <c r="I436">
        <f>formatted!K436/formatted!K$2</f>
        <v>9.5058499999999999E-4</v>
      </c>
      <c r="J436">
        <f>formatted!L436/formatted!L$2</f>
        <v>9.0174873949579832E-4</v>
      </c>
      <c r="K436">
        <f>formatted!M436/formatted!M$2</f>
        <v>1.1081842592592594E-3</v>
      </c>
      <c r="L436">
        <f>formatted!N436/formatted!N$2</f>
        <v>9.1839741379310346E-4</v>
      </c>
      <c r="M436">
        <f>formatted!O436/formatted!O$2</f>
        <v>7.9706213592233011E-4</v>
      </c>
      <c r="N436">
        <f>formatted!P436/formatted!P$2</f>
        <v>9.6581296296296298E-4</v>
      </c>
      <c r="O436">
        <f>formatted!Q436/formatted!Q$2</f>
        <v>8.9788318584070798E-4</v>
      </c>
      <c r="P436">
        <f>formatted!R436/formatted!R$2</f>
        <v>1.0561932203389831E-3</v>
      </c>
    </row>
    <row r="437" spans="1:16" x14ac:dyDescent="0.3">
      <c r="A437" t="str">
        <f>formatted!C437</f>
        <v>w/o MS2: AAHFA 28:4/10:0;O</v>
      </c>
      <c r="B437" t="str">
        <f>formatted!D437</f>
        <v>AAHFA 38:4:1O</v>
      </c>
      <c r="C437" t="str">
        <f>formatted!E437</f>
        <v>FAHFA</v>
      </c>
      <c r="D437" t="str">
        <f>formatted!F437</f>
        <v>C38H66O4</v>
      </c>
      <c r="E437">
        <f>formatted!G437/formatted!G$2</f>
        <v>1.1367796610169492E-4</v>
      </c>
      <c r="F437">
        <f>formatted!H437/formatted!H$2</f>
        <v>7.8104799999999998E-5</v>
      </c>
      <c r="G437">
        <f>formatted!I437/formatted!I$2</f>
        <v>7.3250000000000005E-5</v>
      </c>
      <c r="H437">
        <f>formatted!J437/formatted!J$2</f>
        <v>1.6120267857142856E-4</v>
      </c>
      <c r="I437">
        <f>formatted!K437/formatted!K$2</f>
        <v>1.6552166666666666E-4</v>
      </c>
      <c r="J437">
        <f>formatted!L437/formatted!L$2</f>
        <v>1.2496638655462184E-4</v>
      </c>
      <c r="K437">
        <f>formatted!M437/formatted!M$2</f>
        <v>1.572388888888889E-4</v>
      </c>
      <c r="L437">
        <f>formatted!N437/formatted!N$2</f>
        <v>2.0399913793103447E-4</v>
      </c>
      <c r="M437">
        <f>formatted!O437/formatted!O$2</f>
        <v>1.8691359223300971E-4</v>
      </c>
      <c r="N437">
        <f>formatted!P437/formatted!P$2</f>
        <v>1.2105185185185185E-4</v>
      </c>
      <c r="O437">
        <f>formatted!Q437/formatted!Q$2</f>
        <v>4.6836283185840707E-5</v>
      </c>
      <c r="P437">
        <f>formatted!R437/formatted!R$2</f>
        <v>1.4904237288135592E-4</v>
      </c>
    </row>
    <row r="438" spans="1:16" x14ac:dyDescent="0.3">
      <c r="A438" t="str">
        <f>formatted!C438</f>
        <v>w/o MS2: AAHFA 28:6/14:0;O</v>
      </c>
      <c r="B438" t="str">
        <f>formatted!D438</f>
        <v>AAHFA 42:6:1O</v>
      </c>
      <c r="C438" t="str">
        <f>formatted!E438</f>
        <v>FAHFA</v>
      </c>
      <c r="D438" t="str">
        <f>formatted!F438</f>
        <v>C42H70O4</v>
      </c>
      <c r="E438">
        <f>formatted!G438/formatted!G$2</f>
        <v>1.0115194915254237E-3</v>
      </c>
      <c r="F438">
        <f>formatted!H438/formatted!H$2</f>
        <v>1.1737200000000001E-3</v>
      </c>
      <c r="G438">
        <f>formatted!I438/formatted!I$2</f>
        <v>9.2903312500000005E-4</v>
      </c>
      <c r="H438">
        <f>formatted!J438/formatted!J$2</f>
        <v>1.1384991071428572E-3</v>
      </c>
      <c r="I438">
        <f>formatted!K438/formatted!K$2</f>
        <v>1.0547033333333333E-3</v>
      </c>
      <c r="J438">
        <f>formatted!L438/formatted!L$2</f>
        <v>1.0350134453781512E-3</v>
      </c>
      <c r="K438">
        <f>formatted!M438/formatted!M$2</f>
        <v>1.1812657407407408E-3</v>
      </c>
      <c r="L438">
        <f>formatted!N438/formatted!N$2</f>
        <v>1.1906094827586206E-3</v>
      </c>
      <c r="M438">
        <f>formatted!O438/formatted!O$2</f>
        <v>1.0992067961165049E-3</v>
      </c>
      <c r="N438">
        <f>formatted!P438/formatted!P$2</f>
        <v>9.1979444444444439E-4</v>
      </c>
      <c r="O438">
        <f>formatted!Q438/formatted!Q$2</f>
        <v>1.0993053097345133E-3</v>
      </c>
      <c r="P438">
        <f>formatted!R438/formatted!R$2</f>
        <v>1.0532322033898305E-3</v>
      </c>
    </row>
    <row r="439" spans="1:16" x14ac:dyDescent="0.3">
      <c r="A439" t="str">
        <f>formatted!C439</f>
        <v>w/o MS2: AAHFA 28:4/9:0;O</v>
      </c>
      <c r="B439" t="str">
        <f>formatted!D439</f>
        <v>AAHFA 37:4:1O</v>
      </c>
      <c r="C439" t="str">
        <f>formatted!E439</f>
        <v>FAHFA</v>
      </c>
      <c r="D439" t="str">
        <f>formatted!F439</f>
        <v>C37H64O4</v>
      </c>
      <c r="E439">
        <f>formatted!G439/formatted!G$2</f>
        <v>2.1189322033898306E-4</v>
      </c>
      <c r="F439">
        <f>formatted!H439/formatted!H$2</f>
        <v>1.168856E-4</v>
      </c>
      <c r="G439">
        <f>formatted!I439/formatted!I$2</f>
        <v>9.7909375000000006E-5</v>
      </c>
      <c r="H439">
        <f>formatted!J439/formatted!J$2</f>
        <v>2.6976964285714284E-4</v>
      </c>
      <c r="I439">
        <f>formatted!K439/formatted!K$2</f>
        <v>2.5463583333333335E-4</v>
      </c>
      <c r="J439">
        <f>formatted!L439/formatted!L$2</f>
        <v>2.2698151260504201E-4</v>
      </c>
      <c r="K439">
        <f>formatted!M439/formatted!M$2</f>
        <v>3.7158425925925924E-4</v>
      </c>
      <c r="L439">
        <f>formatted!N439/formatted!N$2</f>
        <v>3.3344396551724135E-4</v>
      </c>
      <c r="M439">
        <f>formatted!O439/formatted!O$2</f>
        <v>2.1827669902912622E-4</v>
      </c>
      <c r="N439">
        <f>formatted!P439/formatted!P$2</f>
        <v>3.3148981481481482E-4</v>
      </c>
      <c r="O439">
        <f>formatted!Q439/formatted!Q$2</f>
        <v>3.5402743362831856E-4</v>
      </c>
      <c r="P439">
        <f>formatted!R439/formatted!R$2</f>
        <v>3.0824322033898304E-4</v>
      </c>
    </row>
    <row r="440" spans="1:16" x14ac:dyDescent="0.3">
      <c r="A440" t="str">
        <f>formatted!C440</f>
        <v>w/o MS2: AAHFA 28:4/13:0;O</v>
      </c>
      <c r="B440" t="str">
        <f>formatted!D440</f>
        <v>AAHFA 41:4:1O</v>
      </c>
      <c r="C440" t="str">
        <f>formatted!E440</f>
        <v>FAHFA</v>
      </c>
      <c r="D440" t="str">
        <f>formatted!F440</f>
        <v>C41H72O4</v>
      </c>
      <c r="E440">
        <f>formatted!G440/formatted!G$2</f>
        <v>9.7807627118644063E-5</v>
      </c>
      <c r="F440">
        <f>formatted!H440/formatted!H$2</f>
        <v>1.123856E-4</v>
      </c>
      <c r="G440">
        <f>formatted!I440/formatted!I$2</f>
        <v>9.5588750000000005E-5</v>
      </c>
      <c r="H440">
        <f>formatted!J440/formatted!J$2</f>
        <v>1.0470892857142857E-4</v>
      </c>
      <c r="I440">
        <f>formatted!K440/formatted!K$2</f>
        <v>1.2108083333333333E-4</v>
      </c>
      <c r="J440">
        <f>formatted!L440/formatted!L$2</f>
        <v>8.7935294117647057E-5</v>
      </c>
      <c r="K440">
        <f>formatted!M440/formatted!M$2</f>
        <v>1.1393611111111112E-4</v>
      </c>
      <c r="L440">
        <f>formatted!N440/formatted!N$2</f>
        <v>9.3293965517241383E-5</v>
      </c>
      <c r="M440">
        <f>formatted!O440/formatted!O$2</f>
        <v>8.6556310679611651E-5</v>
      </c>
      <c r="N440">
        <f>formatted!P440/formatted!P$2</f>
        <v>7.9066666666666673E-5</v>
      </c>
      <c r="O440">
        <f>formatted!Q440/formatted!Q$2</f>
        <v>6.5630973451327433E-5</v>
      </c>
      <c r="P440">
        <f>formatted!R440/formatted!R$2</f>
        <v>7.2773728813559324E-5</v>
      </c>
    </row>
    <row r="441" spans="1:16" x14ac:dyDescent="0.3">
      <c r="A441" t="str">
        <f>formatted!C441</f>
        <v>w/o MS2: AAHFA 28:6/13:0;O</v>
      </c>
      <c r="B441" t="str">
        <f>formatted!D441</f>
        <v>AAHFA 41:6:1O</v>
      </c>
      <c r="C441" t="str">
        <f>formatted!E441</f>
        <v>FAHFA</v>
      </c>
      <c r="D441" t="str">
        <f>formatted!F441</f>
        <v>C41H68O4</v>
      </c>
      <c r="E441">
        <f>formatted!G441/formatted!G$2</f>
        <v>1.2699169491525424E-3</v>
      </c>
      <c r="F441">
        <f>formatted!H441/formatted!H$2</f>
        <v>1.5635480000000001E-3</v>
      </c>
      <c r="G441">
        <f>formatted!I441/formatted!I$2</f>
        <v>1.2625368750000001E-3</v>
      </c>
      <c r="H441">
        <f>formatted!J441/formatted!J$2</f>
        <v>1.1499160714285713E-3</v>
      </c>
      <c r="I441">
        <f>formatted!K441/formatted!K$2</f>
        <v>1.1959483333333334E-3</v>
      </c>
      <c r="J441">
        <f>formatted!L441/formatted!L$2</f>
        <v>1.2016268907563026E-3</v>
      </c>
      <c r="K441">
        <f>formatted!M441/formatted!M$2</f>
        <v>1.4661009259259259E-3</v>
      </c>
      <c r="L441">
        <f>formatted!N441/formatted!N$2</f>
        <v>1.5213017241379311E-3</v>
      </c>
      <c r="M441">
        <f>formatted!O441/formatted!O$2</f>
        <v>1.3213970873786408E-3</v>
      </c>
      <c r="N441">
        <f>formatted!P441/formatted!P$2</f>
        <v>1.1643648148148148E-3</v>
      </c>
      <c r="O441">
        <f>formatted!Q441/formatted!Q$2</f>
        <v>1.1862433628318583E-3</v>
      </c>
      <c r="P441">
        <f>formatted!R441/formatted!R$2</f>
        <v>1.0966177966101696E-3</v>
      </c>
    </row>
    <row r="442" spans="1:16" x14ac:dyDescent="0.3">
      <c r="A442" t="str">
        <f>formatted!C442</f>
        <v>w/o MS2: AAHFA 28:5/10:0;O</v>
      </c>
      <c r="B442" t="str">
        <f>formatted!D442</f>
        <v>AAHFA 38:5:1O</v>
      </c>
      <c r="C442" t="str">
        <f>formatted!E442</f>
        <v>FAHFA</v>
      </c>
      <c r="D442" t="str">
        <f>formatted!F442</f>
        <v>C38H64O4</v>
      </c>
      <c r="E442">
        <f>formatted!G442/formatted!G$2</f>
        <v>1.3298508474576271E-3</v>
      </c>
      <c r="F442">
        <f>formatted!H442/formatted!H$2</f>
        <v>1.5550551999999999E-3</v>
      </c>
      <c r="G442">
        <f>formatted!I442/formatted!I$2</f>
        <v>1.507805625E-3</v>
      </c>
      <c r="H442">
        <f>formatted!J442/formatted!J$2</f>
        <v>8.0936160714285713E-4</v>
      </c>
      <c r="I442">
        <f>formatted!K442/formatted!K$2</f>
        <v>6.5695666666666663E-4</v>
      </c>
      <c r="J442">
        <f>formatted!L442/formatted!L$2</f>
        <v>3.1499663865546218E-4</v>
      </c>
      <c r="K442">
        <f>formatted!M442/formatted!M$2</f>
        <v>1.643675E-3</v>
      </c>
      <c r="L442">
        <f>formatted!N442/formatted!N$2</f>
        <v>1.3950439655172414E-3</v>
      </c>
      <c r="M442">
        <f>formatted!O442/formatted!O$2</f>
        <v>1.2079116504854369E-3</v>
      </c>
      <c r="N442">
        <f>formatted!P442/formatted!P$2</f>
        <v>1.1090592592592592E-3</v>
      </c>
      <c r="O442">
        <f>formatted!Q442/formatted!Q$2</f>
        <v>1.174187610619469E-3</v>
      </c>
      <c r="P442">
        <f>formatted!R442/formatted!R$2</f>
        <v>4.6400338983050847E-4</v>
      </c>
    </row>
    <row r="443" spans="1:16" x14ac:dyDescent="0.3">
      <c r="A443" t="str">
        <f>formatted!C443</f>
        <v>w/o MS2: AAHFA 28:5/10:0;O</v>
      </c>
      <c r="B443" t="str">
        <f>formatted!D443</f>
        <v>AAHFA 38:5:1O</v>
      </c>
      <c r="C443" t="str">
        <f>formatted!E443</f>
        <v>FAHFA</v>
      </c>
      <c r="D443" t="str">
        <f>formatted!F443</f>
        <v>C38H64O4</v>
      </c>
      <c r="E443">
        <f>formatted!G443/formatted!G$2</f>
        <v>1.0105084745762712E-4</v>
      </c>
      <c r="F443">
        <f>formatted!H443/formatted!H$2</f>
        <v>1.99044E-4</v>
      </c>
      <c r="G443">
        <f>formatted!I443/formatted!I$2</f>
        <v>2.3474499999999999E-4</v>
      </c>
      <c r="H443">
        <f>formatted!J443/formatted!J$2</f>
        <v>1.9605178571428572E-4</v>
      </c>
      <c r="I443">
        <f>formatted!K443/formatted!K$2</f>
        <v>4.8389833333333334E-4</v>
      </c>
      <c r="J443">
        <f>formatted!L443/formatted!L$2</f>
        <v>2.861436974789916E-4</v>
      </c>
      <c r="K443">
        <f>formatted!M443/formatted!M$2</f>
        <v>2.3119444444444443E-4</v>
      </c>
      <c r="L443">
        <f>formatted!N443/formatted!N$2</f>
        <v>1.3111465517241379E-4</v>
      </c>
      <c r="M443">
        <f>formatted!O443/formatted!O$2</f>
        <v>1.1632330097087378E-4</v>
      </c>
      <c r="N443">
        <f>formatted!P443/formatted!P$2</f>
        <v>2.6346388888888889E-4</v>
      </c>
      <c r="O443">
        <f>formatted!Q443/formatted!Q$2</f>
        <v>7.1067256637168144E-5</v>
      </c>
      <c r="P443">
        <f>formatted!R443/formatted!R$2</f>
        <v>1.7550593220338982E-4</v>
      </c>
    </row>
    <row r="444" spans="1:16" x14ac:dyDescent="0.3">
      <c r="A444" t="str">
        <f>formatted!C444</f>
        <v>w/o MS2: Hex2Cer 31:5;O2</v>
      </c>
      <c r="B444" t="str">
        <f>formatted!D444</f>
        <v>Hex2Cer 31:5:2O</v>
      </c>
      <c r="C444" t="str">
        <f>formatted!E444</f>
        <v>Hex2Cer</v>
      </c>
      <c r="D444" t="str">
        <f>formatted!F444</f>
        <v>C43H73NO13</v>
      </c>
      <c r="E444">
        <f>formatted!G444/formatted!G$2</f>
        <v>4.8790677966101694E-5</v>
      </c>
      <c r="F444">
        <f>formatted!H444/formatted!H$2</f>
        <v>2.9039200000000001E-5</v>
      </c>
      <c r="G444">
        <f>formatted!I444/formatted!I$2</f>
        <v>6.6104374999999995E-5</v>
      </c>
      <c r="H444">
        <f>formatted!J444/formatted!J$2</f>
        <v>4.8807142857142859E-5</v>
      </c>
      <c r="I444">
        <f>formatted!K444/formatted!K$2</f>
        <v>1.0695166666666667E-4</v>
      </c>
      <c r="J444">
        <f>formatted!L444/formatted!L$2</f>
        <v>1.1084033613445378E-5</v>
      </c>
      <c r="K444">
        <f>formatted!M444/formatted!M$2</f>
        <v>7.0421296296296291E-5</v>
      </c>
      <c r="L444">
        <f>formatted!N444/formatted!N$2</f>
        <v>3.7711206896551722E-5</v>
      </c>
      <c r="M444">
        <f>formatted!O444/formatted!O$2</f>
        <v>5.6650485436893206E-5</v>
      </c>
      <c r="N444">
        <f>formatted!P444/formatted!P$2</f>
        <v>1.1247314814814815E-4</v>
      </c>
      <c r="O444">
        <f>formatted!Q444/formatted!Q$2</f>
        <v>9.0546017699115038E-5</v>
      </c>
      <c r="P444">
        <f>formatted!R444/formatted!R$2</f>
        <v>3.4405084745762715E-5</v>
      </c>
    </row>
    <row r="445" spans="1:16" x14ac:dyDescent="0.3">
      <c r="A445" t="str">
        <f>formatted!C445</f>
        <v>w/o MS2: Hex2Cer 32:5;O2</v>
      </c>
      <c r="B445" t="str">
        <f>formatted!D445</f>
        <v>Hex2Cer 32:5:2O</v>
      </c>
      <c r="C445" t="str">
        <f>formatted!E445</f>
        <v>Hex2Cer</v>
      </c>
      <c r="D445" t="str">
        <f>formatted!F445</f>
        <v>C44H75NO13</v>
      </c>
      <c r="E445">
        <f>formatted!G445/formatted!G$2</f>
        <v>3.1978813559322034E-5</v>
      </c>
      <c r="F445">
        <f>formatted!H445/formatted!H$2</f>
        <v>6.1311199999999997E-5</v>
      </c>
      <c r="G445">
        <f>formatted!I445/formatted!I$2</f>
        <v>2.9167500000000002E-5</v>
      </c>
      <c r="H445">
        <f>formatted!J445/formatted!J$2</f>
        <v>4.4789285714285714E-5</v>
      </c>
      <c r="I445">
        <f>formatted!K445/formatted!K$2</f>
        <v>6.6173333333333339E-5</v>
      </c>
      <c r="J445">
        <f>formatted!L445/formatted!L$2</f>
        <v>2.2144537815126052E-5</v>
      </c>
      <c r="K445">
        <f>formatted!M445/formatted!M$2</f>
        <v>4.5661111111111111E-5</v>
      </c>
      <c r="L445">
        <f>formatted!N445/formatted!N$2</f>
        <v>4.1945689655172413E-5</v>
      </c>
      <c r="M445">
        <f>formatted!O445/formatted!O$2</f>
        <v>2.0585436893203883E-5</v>
      </c>
      <c r="N445">
        <f>formatted!P445/formatted!P$2</f>
        <v>1.0212407407407408E-4</v>
      </c>
      <c r="O445">
        <f>formatted!Q445/formatted!Q$2</f>
        <v>2.1176991150442477E-5</v>
      </c>
      <c r="P445">
        <f>formatted!R445/formatted!R$2</f>
        <v>3.2054237288135594E-5</v>
      </c>
    </row>
    <row r="446" spans="1:16" x14ac:dyDescent="0.3">
      <c r="A446" t="str">
        <f>formatted!C446</f>
        <v>w/o MS2: Hex2Cer 31:3;O2</v>
      </c>
      <c r="B446" t="str">
        <f>formatted!D446</f>
        <v>Hex2Cer 31:3:2O</v>
      </c>
      <c r="C446" t="str">
        <f>formatted!E446</f>
        <v>Hex2Cer</v>
      </c>
      <c r="D446" t="str">
        <f>formatted!F446</f>
        <v>C43H77NO13</v>
      </c>
      <c r="E446">
        <f>formatted!G446/formatted!G$2</f>
        <v>4.9662711864406777E-5</v>
      </c>
      <c r="F446">
        <f>formatted!H446/formatted!H$2</f>
        <v>8.0577599999999999E-5</v>
      </c>
      <c r="G446">
        <f>formatted!I446/formatted!I$2</f>
        <v>0</v>
      </c>
      <c r="H446">
        <f>formatted!J446/formatted!J$2</f>
        <v>1.6613392857142859E-5</v>
      </c>
      <c r="I446">
        <f>formatted!K446/formatted!K$2</f>
        <v>0</v>
      </c>
      <c r="J446">
        <f>formatted!L446/formatted!L$2</f>
        <v>1.3785714285714285E-5</v>
      </c>
      <c r="K446">
        <f>formatted!M446/formatted!M$2</f>
        <v>7.752685185185185E-5</v>
      </c>
      <c r="L446">
        <f>formatted!N446/formatted!N$2</f>
        <v>3.5461206896551722E-5</v>
      </c>
      <c r="M446">
        <f>formatted!O446/formatted!O$2</f>
        <v>0</v>
      </c>
      <c r="N446">
        <f>formatted!P446/formatted!P$2</f>
        <v>0</v>
      </c>
      <c r="O446">
        <f>formatted!Q446/formatted!Q$2</f>
        <v>0</v>
      </c>
      <c r="P446">
        <f>formatted!R446/formatted!R$2</f>
        <v>3.1664406779661015E-5</v>
      </c>
    </row>
    <row r="447" spans="1:16" x14ac:dyDescent="0.3">
      <c r="A447" t="str">
        <f>formatted!C447</f>
        <v>w/o MS2: Hex2Cer 32:3;O2</v>
      </c>
      <c r="B447" t="str">
        <f>formatted!D447</f>
        <v>Hex2Cer 32:3:2O</v>
      </c>
      <c r="C447" t="str">
        <f>formatted!E447</f>
        <v>Hex2Cer</v>
      </c>
      <c r="D447" t="str">
        <f>formatted!F447</f>
        <v>C44H79NO13</v>
      </c>
      <c r="E447">
        <f>formatted!G447/formatted!G$2</f>
        <v>4.8109491525423731E-4</v>
      </c>
      <c r="F447">
        <f>formatted!H447/formatted!H$2</f>
        <v>6.43956E-4</v>
      </c>
      <c r="G447">
        <f>formatted!I447/formatted!I$2</f>
        <v>3.5988624999999999E-4</v>
      </c>
      <c r="H447">
        <f>formatted!J447/formatted!J$2</f>
        <v>2.4114196428571429E-4</v>
      </c>
      <c r="I447">
        <f>formatted!K447/formatted!K$2</f>
        <v>9.7460833333333334E-5</v>
      </c>
      <c r="J447">
        <f>formatted!L447/formatted!L$2</f>
        <v>4.9758823529411765E-5</v>
      </c>
      <c r="K447">
        <f>formatted!M447/formatted!M$2</f>
        <v>3.4877314814814813E-4</v>
      </c>
      <c r="L447">
        <f>formatted!N447/formatted!N$2</f>
        <v>1.9421206896551725E-4</v>
      </c>
      <c r="M447">
        <f>formatted!O447/formatted!O$2</f>
        <v>2.9802330097087378E-4</v>
      </c>
      <c r="N447">
        <f>formatted!P447/formatted!P$2</f>
        <v>0</v>
      </c>
      <c r="O447">
        <f>formatted!Q447/formatted!Q$2</f>
        <v>1.2574336283185841E-4</v>
      </c>
      <c r="P447">
        <f>formatted!R447/formatted!R$2</f>
        <v>1.5870932203389831E-4</v>
      </c>
    </row>
    <row r="448" spans="1:16" x14ac:dyDescent="0.3">
      <c r="A448" t="str">
        <f>formatted!C448</f>
        <v>w/o MS2: Hex2Cer 33:5;O2</v>
      </c>
      <c r="B448" t="str">
        <f>formatted!D448</f>
        <v>Hex2Cer 33:5:2O</v>
      </c>
      <c r="C448" t="str">
        <f>formatted!E448</f>
        <v>Hex2Cer</v>
      </c>
      <c r="D448" t="str">
        <f>formatted!F448</f>
        <v>C45H77NO13</v>
      </c>
      <c r="E448">
        <f>formatted!G448/formatted!G$2</f>
        <v>3.4106779661016949E-5</v>
      </c>
      <c r="F448">
        <f>formatted!H448/formatted!H$2</f>
        <v>2.3714879999999999E-4</v>
      </c>
      <c r="G448">
        <f>formatted!I448/formatted!I$2</f>
        <v>2.5244062499999998E-4</v>
      </c>
      <c r="H448">
        <f>formatted!J448/formatted!J$2</f>
        <v>3.4237499999999999E-5</v>
      </c>
      <c r="I448">
        <f>formatted!K448/formatted!K$2</f>
        <v>2.7202500000000001E-4</v>
      </c>
      <c r="J448">
        <f>formatted!L448/formatted!L$2</f>
        <v>2.1316890756302521E-4</v>
      </c>
      <c r="K448">
        <f>formatted!M448/formatted!M$2</f>
        <v>7.1162962962962957E-5</v>
      </c>
      <c r="L448">
        <f>formatted!N448/formatted!N$2</f>
        <v>1.3523620689655173E-4</v>
      </c>
      <c r="M448">
        <f>formatted!O448/formatted!O$2</f>
        <v>1.636388349514563E-4</v>
      </c>
      <c r="N448">
        <f>formatted!P448/formatted!P$2</f>
        <v>2.2589814814814816E-5</v>
      </c>
      <c r="O448">
        <f>formatted!Q448/formatted!Q$2</f>
        <v>1.490283185840708E-4</v>
      </c>
      <c r="P448">
        <f>formatted!R448/formatted!R$2</f>
        <v>9.0375423728813553E-5</v>
      </c>
    </row>
    <row r="449" spans="1:16" x14ac:dyDescent="0.3">
      <c r="A449" t="str">
        <f>formatted!C449</f>
        <v>w/o MS2: Hex2Cer 35:8;O2</v>
      </c>
      <c r="B449" t="str">
        <f>formatted!D449</f>
        <v>Hex2Cer 35:8:2O</v>
      </c>
      <c r="C449" t="str">
        <f>formatted!E449</f>
        <v>Hex2Cer</v>
      </c>
      <c r="D449" t="str">
        <f>formatted!F449</f>
        <v>C47H75NO13</v>
      </c>
      <c r="E449">
        <f>formatted!G449/formatted!G$2</f>
        <v>4.6540677966101692E-4</v>
      </c>
      <c r="F449">
        <f>formatted!H449/formatted!H$2</f>
        <v>7.8734159999999998E-4</v>
      </c>
      <c r="G449">
        <f>formatted!I449/formatted!I$2</f>
        <v>7.5044624999999997E-4</v>
      </c>
      <c r="H449">
        <f>formatted!J449/formatted!J$2</f>
        <v>4.6472232142857141E-4</v>
      </c>
      <c r="I449">
        <f>formatted!K449/formatted!K$2</f>
        <v>5.3233999999999996E-4</v>
      </c>
      <c r="J449">
        <f>formatted!L449/formatted!L$2</f>
        <v>5.6836218487394958E-4</v>
      </c>
      <c r="K449">
        <f>formatted!M449/formatted!M$2</f>
        <v>5.1975277777777779E-4</v>
      </c>
      <c r="L449">
        <f>formatted!N449/formatted!N$2</f>
        <v>3.4921120689655174E-4</v>
      </c>
      <c r="M449">
        <f>formatted!O449/formatted!O$2</f>
        <v>5.6906310679611652E-4</v>
      </c>
      <c r="N449">
        <f>formatted!P449/formatted!P$2</f>
        <v>4.2790833333333333E-4</v>
      </c>
      <c r="O449">
        <f>formatted!Q449/formatted!Q$2</f>
        <v>3.9766017699115045E-4</v>
      </c>
      <c r="P449">
        <f>formatted!R449/formatted!R$2</f>
        <v>3.3941440677966102E-4</v>
      </c>
    </row>
    <row r="450" spans="1:16" x14ac:dyDescent="0.3">
      <c r="A450" t="str">
        <f>formatted!C450</f>
        <v>w/o MS2: Hex2Cer 36:8;O2</v>
      </c>
      <c r="B450" t="str">
        <f>formatted!D450</f>
        <v>Hex2Cer 36:8:2O</v>
      </c>
      <c r="C450" t="str">
        <f>formatted!E450</f>
        <v>Hex2Cer</v>
      </c>
      <c r="D450" t="str">
        <f>formatted!F450</f>
        <v>C48H77NO13</v>
      </c>
      <c r="E450">
        <f>formatted!G450/formatted!G$2</f>
        <v>5.1254915254237289E-4</v>
      </c>
      <c r="F450">
        <f>formatted!H450/formatted!H$2</f>
        <v>6.4127599999999998E-4</v>
      </c>
      <c r="G450">
        <f>formatted!I450/formatted!I$2</f>
        <v>5.2156749999999997E-4</v>
      </c>
      <c r="H450">
        <f>formatted!J450/formatted!J$2</f>
        <v>5.290732142857143E-4</v>
      </c>
      <c r="I450">
        <f>formatted!K450/formatted!K$2</f>
        <v>4.6146166666666667E-4</v>
      </c>
      <c r="J450">
        <f>formatted!L450/formatted!L$2</f>
        <v>4.6771260504201682E-4</v>
      </c>
      <c r="K450">
        <f>formatted!M450/formatted!M$2</f>
        <v>3.7629814814814816E-4</v>
      </c>
      <c r="L450">
        <f>formatted!N450/formatted!N$2</f>
        <v>3.0730431034482758E-4</v>
      </c>
      <c r="M450">
        <f>formatted!O450/formatted!O$2</f>
        <v>4.4946213592233011E-4</v>
      </c>
      <c r="N450">
        <f>formatted!P450/formatted!P$2</f>
        <v>4.0532777777777776E-4</v>
      </c>
      <c r="O450">
        <f>formatted!Q450/formatted!Q$2</f>
        <v>3.4548495575221241E-4</v>
      </c>
      <c r="P450">
        <f>formatted!R450/formatted!R$2</f>
        <v>4.3924915254237289E-4</v>
      </c>
    </row>
    <row r="451" spans="1:16" x14ac:dyDescent="0.3">
      <c r="A451" t="str">
        <f>formatted!C451</f>
        <v>w/o MS2: Hex2Cer 35:8;O2</v>
      </c>
      <c r="B451" t="str">
        <f>formatted!D451</f>
        <v>Hex2Cer 35:8:2O</v>
      </c>
      <c r="C451" t="str">
        <f>formatted!E451</f>
        <v>Hex2Cer</v>
      </c>
      <c r="D451" t="str">
        <f>formatted!F451</f>
        <v>C47H75NO13</v>
      </c>
      <c r="E451">
        <f>formatted!G451/formatted!G$2</f>
        <v>8.7687711864406774E-4</v>
      </c>
      <c r="F451">
        <f>formatted!H451/formatted!H$2</f>
        <v>9.8490639999999994E-4</v>
      </c>
      <c r="G451">
        <f>formatted!I451/formatted!I$2</f>
        <v>9.7353125E-4</v>
      </c>
      <c r="H451">
        <f>formatted!J451/formatted!J$2</f>
        <v>1.0653357142857143E-3</v>
      </c>
      <c r="I451">
        <f>formatted!K451/formatted!K$2</f>
        <v>9.1161666666666672E-4</v>
      </c>
      <c r="J451">
        <f>formatted!L451/formatted!L$2</f>
        <v>1.1590957983193277E-3</v>
      </c>
      <c r="K451">
        <f>formatted!M451/formatted!M$2</f>
        <v>1.0533814814814816E-3</v>
      </c>
      <c r="L451">
        <f>formatted!N451/formatted!N$2</f>
        <v>8.9859137931034487E-4</v>
      </c>
      <c r="M451">
        <f>formatted!O451/formatted!O$2</f>
        <v>9.2595825242718446E-4</v>
      </c>
      <c r="N451">
        <f>formatted!P451/formatted!P$2</f>
        <v>8.6060277777777775E-4</v>
      </c>
      <c r="O451">
        <f>formatted!Q451/formatted!Q$2</f>
        <v>9.8725398230088495E-4</v>
      </c>
      <c r="P451">
        <f>formatted!R451/formatted!R$2</f>
        <v>9.4300508474576272E-4</v>
      </c>
    </row>
    <row r="452" spans="1:16" x14ac:dyDescent="0.3">
      <c r="A452" t="str">
        <f>formatted!C452</f>
        <v>w/o MS2: Hex2Cer 34:8;O2</v>
      </c>
      <c r="B452" t="str">
        <f>formatted!D452</f>
        <v>Hex2Cer 34:8:2O</v>
      </c>
      <c r="C452" t="str">
        <f>formatted!E452</f>
        <v>Hex2Cer</v>
      </c>
      <c r="D452" t="str">
        <f>formatted!F452</f>
        <v>C46H73NO13</v>
      </c>
      <c r="E452">
        <f>formatted!G452/formatted!G$2</f>
        <v>2.3430338983050847E-4</v>
      </c>
      <c r="F452">
        <f>formatted!H452/formatted!H$2</f>
        <v>5.5428560000000005E-4</v>
      </c>
      <c r="G452">
        <f>formatted!I452/formatted!I$2</f>
        <v>5.44035E-4</v>
      </c>
      <c r="H452">
        <f>formatted!J452/formatted!J$2</f>
        <v>3.8366160714285713E-4</v>
      </c>
      <c r="I452">
        <f>formatted!K452/formatted!K$2</f>
        <v>2.8579666666666664E-4</v>
      </c>
      <c r="J452">
        <f>formatted!L452/formatted!L$2</f>
        <v>5.5158235294117651E-4</v>
      </c>
      <c r="K452">
        <f>formatted!M452/formatted!M$2</f>
        <v>3.751490740740741E-4</v>
      </c>
      <c r="L452">
        <f>formatted!N452/formatted!N$2</f>
        <v>3.3463879310344826E-4</v>
      </c>
      <c r="M452">
        <f>formatted!O452/formatted!O$2</f>
        <v>3.9074563106796114E-4</v>
      </c>
      <c r="N452">
        <f>formatted!P452/formatted!P$2</f>
        <v>6.5513518518518516E-4</v>
      </c>
      <c r="O452">
        <f>formatted!Q452/formatted!Q$2</f>
        <v>7.161477876106195E-4</v>
      </c>
      <c r="P452">
        <f>formatted!R452/formatted!R$2</f>
        <v>7.6420338983050845E-4</v>
      </c>
    </row>
    <row r="453" spans="1:16" x14ac:dyDescent="0.3">
      <c r="A453" t="str">
        <f>formatted!C453</f>
        <v>w/o MS2: Hex3Cer 58:3;O2</v>
      </c>
      <c r="B453" t="str">
        <f>formatted!D453</f>
        <v>Hex3Cer 58:3:2O</v>
      </c>
      <c r="C453" t="str">
        <f>formatted!E453</f>
        <v>Hex3Cer</v>
      </c>
      <c r="D453" t="str">
        <f>formatted!F453</f>
        <v>C76H141NO18</v>
      </c>
      <c r="E453">
        <f>formatted!G453/formatted!G$2</f>
        <v>2.2193474576271186E-4</v>
      </c>
      <c r="F453">
        <f>formatted!H453/formatted!H$2</f>
        <v>2.8873039999999998E-4</v>
      </c>
      <c r="G453">
        <f>formatted!I453/formatted!I$2</f>
        <v>2.4792124999999999E-4</v>
      </c>
      <c r="H453">
        <f>formatted!J453/formatted!J$2</f>
        <v>2.3779642857142856E-4</v>
      </c>
      <c r="I453">
        <f>formatted!K453/formatted!K$2</f>
        <v>2.6528333333333332E-4</v>
      </c>
      <c r="J453">
        <f>formatted!L453/formatted!L$2</f>
        <v>1.7635462184873951E-4</v>
      </c>
      <c r="K453">
        <f>formatted!M453/formatted!M$2</f>
        <v>2.4298240740740741E-4</v>
      </c>
      <c r="L453">
        <f>formatted!N453/formatted!N$2</f>
        <v>2.7322586206896552E-4</v>
      </c>
      <c r="M453">
        <f>formatted!O453/formatted!O$2</f>
        <v>3.2792621359223302E-4</v>
      </c>
      <c r="N453">
        <f>formatted!P453/formatted!P$2</f>
        <v>2.6258055555555555E-4</v>
      </c>
      <c r="O453">
        <f>formatted!Q453/formatted!Q$2</f>
        <v>2.42370796460177E-4</v>
      </c>
      <c r="P453">
        <f>formatted!R453/formatted!R$2</f>
        <v>2.0526610169491525E-4</v>
      </c>
    </row>
    <row r="454" spans="1:16" x14ac:dyDescent="0.3">
      <c r="A454" t="str">
        <f>formatted!C454</f>
        <v>w/o MS2: Hex3Cer 59:8;O2</v>
      </c>
      <c r="B454" t="str">
        <f>formatted!D454</f>
        <v>Hex3Cer 59:8:2O</v>
      </c>
      <c r="C454" t="str">
        <f>formatted!E454</f>
        <v>Hex3Cer</v>
      </c>
      <c r="D454" t="str">
        <f>formatted!F454</f>
        <v>C77H133NO18</v>
      </c>
      <c r="E454">
        <f>formatted!G454/formatted!G$2</f>
        <v>1.1858728813559322E-4</v>
      </c>
      <c r="F454">
        <f>formatted!H454/formatted!H$2</f>
        <v>1.9311440000000001E-4</v>
      </c>
      <c r="G454">
        <f>formatted!I454/formatted!I$2</f>
        <v>2.51990625E-4</v>
      </c>
      <c r="H454">
        <f>formatted!J454/formatted!J$2</f>
        <v>1.9653035714285713E-4</v>
      </c>
      <c r="I454">
        <f>formatted!K454/formatted!K$2</f>
        <v>1.5377000000000001E-4</v>
      </c>
      <c r="J454">
        <f>formatted!L454/formatted!L$2</f>
        <v>1.9831260504201681E-4</v>
      </c>
      <c r="K454">
        <f>formatted!M454/formatted!M$2</f>
        <v>2.339351851851852E-4</v>
      </c>
      <c r="L454">
        <f>formatted!N454/formatted!N$2</f>
        <v>2.0428362068965517E-4</v>
      </c>
      <c r="M454">
        <f>formatted!O454/formatted!O$2</f>
        <v>2.8546213592233008E-4</v>
      </c>
      <c r="N454">
        <f>formatted!P454/formatted!P$2</f>
        <v>2.0775370370370371E-4</v>
      </c>
      <c r="O454">
        <f>formatted!Q454/formatted!Q$2</f>
        <v>3.0284070796460179E-4</v>
      </c>
      <c r="P454">
        <f>formatted!R454/formatted!R$2</f>
        <v>3.2729830508474578E-4</v>
      </c>
    </row>
    <row r="455" spans="1:16" x14ac:dyDescent="0.3">
      <c r="A455" t="str">
        <f>formatted!C455</f>
        <v>w/o MS2: Hex3Cer 53:1;O2</v>
      </c>
      <c r="B455" t="str">
        <f>formatted!D455</f>
        <v>Hex3Cer 53:1:2O</v>
      </c>
      <c r="C455" t="str">
        <f>formatted!E455</f>
        <v>Hex3Cer</v>
      </c>
      <c r="D455" t="str">
        <f>formatted!F455</f>
        <v>C71H135NO18</v>
      </c>
      <c r="E455">
        <f>formatted!G455/formatted!G$2</f>
        <v>4.6841525423728812E-5</v>
      </c>
      <c r="F455">
        <f>formatted!H455/formatted!H$2</f>
        <v>8.5079200000000004E-5</v>
      </c>
      <c r="G455">
        <f>formatted!I455/formatted!I$2</f>
        <v>1.3631687499999999E-4</v>
      </c>
      <c r="H455">
        <f>formatted!J455/formatted!J$2</f>
        <v>1.545107142857143E-4</v>
      </c>
      <c r="I455">
        <f>formatted!K455/formatted!K$2</f>
        <v>4.9010833333333335E-5</v>
      </c>
      <c r="J455">
        <f>formatted!L455/formatted!L$2</f>
        <v>1.8821008403361344E-4</v>
      </c>
      <c r="K455">
        <f>formatted!M455/formatted!M$2</f>
        <v>2.8833796296296295E-4</v>
      </c>
      <c r="L455">
        <f>formatted!N455/formatted!N$2</f>
        <v>1.9615344827586206E-4</v>
      </c>
      <c r="M455">
        <f>formatted!O455/formatted!O$2</f>
        <v>2.092504854368932E-4</v>
      </c>
      <c r="N455">
        <f>formatted!P455/formatted!P$2</f>
        <v>2.5335555555555558E-4</v>
      </c>
      <c r="O455">
        <f>formatted!Q455/formatted!Q$2</f>
        <v>3.0281769911504427E-4</v>
      </c>
      <c r="P455">
        <f>formatted!R455/formatted!R$2</f>
        <v>2.6509661016949152E-4</v>
      </c>
    </row>
    <row r="456" spans="1:16" x14ac:dyDescent="0.3">
      <c r="A456" t="str">
        <f>formatted!C456</f>
        <v>w/o MS2: Hex3Cer 53:2;O2</v>
      </c>
      <c r="B456" t="str">
        <f>formatted!D456</f>
        <v>Hex3Cer 53:2:2O</v>
      </c>
      <c r="C456" t="str">
        <f>formatted!E456</f>
        <v>Hex3Cer</v>
      </c>
      <c r="D456" t="str">
        <f>formatted!F456</f>
        <v>C71H133NO18</v>
      </c>
      <c r="E456">
        <f>formatted!G456/formatted!G$2</f>
        <v>3.9330254237288136E-4</v>
      </c>
      <c r="F456">
        <f>formatted!H456/formatted!H$2</f>
        <v>5.2604799999999999E-4</v>
      </c>
      <c r="G456">
        <f>formatted!I456/formatted!I$2</f>
        <v>5.13785E-4</v>
      </c>
      <c r="H456">
        <f>formatted!J456/formatted!J$2</f>
        <v>3.6342142857142856E-4</v>
      </c>
      <c r="I456">
        <f>formatted!K456/formatted!K$2</f>
        <v>3.844125E-4</v>
      </c>
      <c r="J456">
        <f>formatted!L456/formatted!L$2</f>
        <v>3.9921680672268907E-4</v>
      </c>
      <c r="K456">
        <f>formatted!M456/formatted!M$2</f>
        <v>7.5266944444444444E-4</v>
      </c>
      <c r="L456">
        <f>formatted!N456/formatted!N$2</f>
        <v>7.1589310344827588E-4</v>
      </c>
      <c r="M456">
        <f>formatted!O456/formatted!O$2</f>
        <v>6.6162912621359226E-4</v>
      </c>
      <c r="N456">
        <f>formatted!P456/formatted!P$2</f>
        <v>6.3831851851851851E-4</v>
      </c>
      <c r="O456">
        <f>formatted!Q456/formatted!Q$2</f>
        <v>7.0278053097345137E-4</v>
      </c>
      <c r="P456">
        <f>formatted!R456/formatted!R$2</f>
        <v>7.5465508474576273E-4</v>
      </c>
    </row>
    <row r="457" spans="1:16" x14ac:dyDescent="0.3">
      <c r="A457" t="str">
        <f>formatted!C457</f>
        <v>w/o MS2: Hex3Cer 58:7;O2</v>
      </c>
      <c r="B457" t="str">
        <f>formatted!D457</f>
        <v>Hex3Cer 58:7:2O</v>
      </c>
      <c r="C457" t="str">
        <f>formatted!E457</f>
        <v>Hex3Cer</v>
      </c>
      <c r="D457" t="str">
        <f>formatted!F457</f>
        <v>C76H133NO18</v>
      </c>
      <c r="E457">
        <f>formatted!G457/formatted!G$2</f>
        <v>9.0818813559322034E-4</v>
      </c>
      <c r="F457">
        <f>formatted!H457/formatted!H$2</f>
        <v>1.1719639999999999E-3</v>
      </c>
      <c r="G457">
        <f>formatted!I457/formatted!I$2</f>
        <v>9.5985187500000004E-4</v>
      </c>
      <c r="H457">
        <f>formatted!J457/formatted!J$2</f>
        <v>1.1161000000000001E-3</v>
      </c>
      <c r="I457">
        <f>formatted!K457/formatted!K$2</f>
        <v>1.0990508333333334E-3</v>
      </c>
      <c r="J457">
        <f>formatted!L457/formatted!L$2</f>
        <v>1.3174873949579832E-3</v>
      </c>
      <c r="K457">
        <f>formatted!M457/formatted!M$2</f>
        <v>1.4514657407407408E-3</v>
      </c>
      <c r="L457">
        <f>formatted!N457/formatted!N$2</f>
        <v>1.1965793103448277E-3</v>
      </c>
      <c r="M457">
        <f>formatted!O457/formatted!O$2</f>
        <v>1.7331349514563108E-3</v>
      </c>
      <c r="N457">
        <f>formatted!P457/formatted!P$2</f>
        <v>1.2480472222222221E-3</v>
      </c>
      <c r="O457">
        <f>formatted!Q457/formatted!Q$2</f>
        <v>1.501262831858407E-3</v>
      </c>
      <c r="P457">
        <f>formatted!R457/formatted!R$2</f>
        <v>1.3932584745762712E-3</v>
      </c>
    </row>
    <row r="458" spans="1:16" x14ac:dyDescent="0.3">
      <c r="A458" t="str">
        <f>formatted!C458</f>
        <v>w/o MS2: Hex3Cer 55:5;O2</v>
      </c>
      <c r="B458" t="str">
        <f>formatted!D458</f>
        <v>Hex3Cer 55:5:2O</v>
      </c>
      <c r="C458" t="str">
        <f>formatted!E458</f>
        <v>Hex3Cer</v>
      </c>
      <c r="D458" t="str">
        <f>formatted!F458</f>
        <v>C73H131NO18</v>
      </c>
      <c r="E458">
        <f>formatted!G458/formatted!G$2</f>
        <v>1.3095677966101695E-4</v>
      </c>
      <c r="F458">
        <f>formatted!H458/formatted!H$2</f>
        <v>1.963368E-4</v>
      </c>
      <c r="G458">
        <f>formatted!I458/formatted!I$2</f>
        <v>2.1900000000000001E-4</v>
      </c>
      <c r="H458">
        <f>formatted!J458/formatted!J$2</f>
        <v>1.4525089285714285E-4</v>
      </c>
      <c r="I458">
        <f>formatted!K458/formatted!K$2</f>
        <v>1.2253166666666666E-4</v>
      </c>
      <c r="J458">
        <f>formatted!L458/formatted!L$2</f>
        <v>1.4654117647058823E-4</v>
      </c>
      <c r="K458">
        <f>formatted!M458/formatted!M$2</f>
        <v>1.8297222222222223E-4</v>
      </c>
      <c r="L458">
        <f>formatted!N458/formatted!N$2</f>
        <v>2.5678965517241377E-4</v>
      </c>
      <c r="M458">
        <f>formatted!O458/formatted!O$2</f>
        <v>1.2755436893203883E-4</v>
      </c>
      <c r="N458">
        <f>formatted!P458/formatted!P$2</f>
        <v>1.7611944444444444E-4</v>
      </c>
      <c r="O458">
        <f>formatted!Q458/formatted!Q$2</f>
        <v>2.6255044247787613E-4</v>
      </c>
      <c r="P458">
        <f>formatted!R458/formatted!R$2</f>
        <v>1.714093220338983E-4</v>
      </c>
    </row>
    <row r="459" spans="1:16" x14ac:dyDescent="0.3">
      <c r="A459" t="str">
        <f>formatted!C459</f>
        <v>w/o MS2: Hex3Cer 55:7;O2</v>
      </c>
      <c r="B459" t="str">
        <f>formatted!D459</f>
        <v>Hex3Cer 55:7:2O</v>
      </c>
      <c r="C459" t="str">
        <f>formatted!E459</f>
        <v>Hex3Cer</v>
      </c>
      <c r="D459" t="str">
        <f>formatted!F459</f>
        <v>C73H127NO18</v>
      </c>
      <c r="E459">
        <f>formatted!G459/formatted!G$2</f>
        <v>0</v>
      </c>
      <c r="F459">
        <f>formatted!H459/formatted!H$2</f>
        <v>2.6384E-5</v>
      </c>
      <c r="G459">
        <f>formatted!I459/formatted!I$2</f>
        <v>8.5791249999999996E-5</v>
      </c>
      <c r="H459">
        <f>formatted!J459/formatted!J$2</f>
        <v>4.5042857142857146E-5</v>
      </c>
      <c r="I459">
        <f>formatted!K459/formatted!K$2</f>
        <v>0</v>
      </c>
      <c r="J459">
        <f>formatted!L459/formatted!L$2</f>
        <v>4.4507563025210085E-5</v>
      </c>
      <c r="K459">
        <f>formatted!M459/formatted!M$2</f>
        <v>7.8625925925925925E-5</v>
      </c>
      <c r="L459">
        <f>formatted!N459/formatted!N$2</f>
        <v>5.982758620689655E-5</v>
      </c>
      <c r="M459">
        <f>formatted!O459/formatted!O$2</f>
        <v>3.5246601941747573E-5</v>
      </c>
      <c r="N459">
        <f>formatted!P459/formatted!P$2</f>
        <v>9.6462037037037038E-5</v>
      </c>
      <c r="O459">
        <f>formatted!Q459/formatted!Q$2</f>
        <v>2.2175221238938052E-5</v>
      </c>
      <c r="P459">
        <f>formatted!R459/formatted!R$2</f>
        <v>9.0141525423728807E-5</v>
      </c>
    </row>
    <row r="460" spans="1:16" x14ac:dyDescent="0.3">
      <c r="A460" t="str">
        <f>formatted!C460</f>
        <v>w/o MS2: Hex3Cer 58:4;O2</v>
      </c>
      <c r="B460" t="str">
        <f>formatted!D460</f>
        <v>Hex3Cer 58:4:2O</v>
      </c>
      <c r="C460" t="str">
        <f>formatted!E460</f>
        <v>Hex3Cer</v>
      </c>
      <c r="D460" t="str">
        <f>formatted!F460</f>
        <v>C76H139NO18</v>
      </c>
      <c r="E460">
        <f>formatted!G460/formatted!G$2</f>
        <v>1.3120847457627119E-4</v>
      </c>
      <c r="F460">
        <f>formatted!H460/formatted!H$2</f>
        <v>2.4442240000000003E-4</v>
      </c>
      <c r="G460">
        <f>formatted!I460/formatted!I$2</f>
        <v>2.4730937499999999E-4</v>
      </c>
      <c r="H460">
        <f>formatted!J460/formatted!J$2</f>
        <v>2.248625E-4</v>
      </c>
      <c r="I460">
        <f>formatted!K460/formatted!K$2</f>
        <v>2.2310416666666667E-4</v>
      </c>
      <c r="J460">
        <f>formatted!L460/formatted!L$2</f>
        <v>2.5476302521008405E-4</v>
      </c>
      <c r="K460">
        <f>formatted!M460/formatted!M$2</f>
        <v>5.0381481481481479E-4</v>
      </c>
      <c r="L460">
        <f>formatted!N460/formatted!N$2</f>
        <v>4.1001637931034482E-4</v>
      </c>
      <c r="M460">
        <f>formatted!O460/formatted!O$2</f>
        <v>4.1063009708737865E-4</v>
      </c>
      <c r="N460">
        <f>formatted!P460/formatted!P$2</f>
        <v>4.3129166666666668E-4</v>
      </c>
      <c r="O460">
        <f>formatted!Q460/formatted!Q$2</f>
        <v>5.9415309734513276E-4</v>
      </c>
      <c r="P460">
        <f>formatted!R460/formatted!R$2</f>
        <v>6.0332033898305079E-4</v>
      </c>
    </row>
    <row r="461" spans="1:16" x14ac:dyDescent="0.3">
      <c r="A461" t="str">
        <f>formatted!C461</f>
        <v>w/o MS2: Hex3Cer 57:7;O2</v>
      </c>
      <c r="B461" t="str">
        <f>formatted!D461</f>
        <v>Hex3Cer 57:7:2O</v>
      </c>
      <c r="C461" t="str">
        <f>formatted!E461</f>
        <v>Hex3Cer</v>
      </c>
      <c r="D461" t="str">
        <f>formatted!F461</f>
        <v>C75H131NO18</v>
      </c>
      <c r="E461">
        <f>formatted!G461/formatted!G$2</f>
        <v>3.7545423728813559E-4</v>
      </c>
      <c r="F461">
        <f>formatted!H461/formatted!H$2</f>
        <v>6.4018880000000003E-4</v>
      </c>
      <c r="G461">
        <f>formatted!I461/formatted!I$2</f>
        <v>5.9400000000000002E-4</v>
      </c>
      <c r="H461">
        <f>formatted!J461/formatted!J$2</f>
        <v>5.8949910714285714E-4</v>
      </c>
      <c r="I461">
        <f>formatted!K461/formatted!K$2</f>
        <v>5.8544666666666663E-4</v>
      </c>
      <c r="J461">
        <f>formatted!L461/formatted!L$2</f>
        <v>5.16827731092437E-4</v>
      </c>
      <c r="K461">
        <f>formatted!M461/formatted!M$2</f>
        <v>1.1546379629629629E-3</v>
      </c>
      <c r="L461">
        <f>formatted!N461/formatted!N$2</f>
        <v>1.0178706896551723E-3</v>
      </c>
      <c r="M461">
        <f>formatted!O461/formatted!O$2</f>
        <v>1.2478271844660195E-3</v>
      </c>
      <c r="N461">
        <f>formatted!P461/formatted!P$2</f>
        <v>8.9220462962962964E-4</v>
      </c>
      <c r="O461">
        <f>formatted!Q461/formatted!Q$2</f>
        <v>1.0417858407079645E-3</v>
      </c>
      <c r="P461">
        <f>formatted!R461/formatted!R$2</f>
        <v>1.0827499999999999E-3</v>
      </c>
    </row>
    <row r="462" spans="1:16" x14ac:dyDescent="0.3">
      <c r="A462" t="str">
        <f>formatted!C462</f>
        <v>w/o MS2: Hex3Cer 55:5;O2</v>
      </c>
      <c r="B462" t="str">
        <f>formatted!D462</f>
        <v>Hex3Cer 55:5:2O</v>
      </c>
      <c r="C462" t="str">
        <f>formatted!E462</f>
        <v>Hex3Cer</v>
      </c>
      <c r="D462" t="str">
        <f>formatted!F462</f>
        <v>C73H131NO18</v>
      </c>
      <c r="E462">
        <f>formatted!G462/formatted!G$2</f>
        <v>2.3000847457627118E-5</v>
      </c>
      <c r="F462">
        <f>formatted!H462/formatted!H$2</f>
        <v>4.9506399999999997E-5</v>
      </c>
      <c r="G462">
        <f>formatted!I462/formatted!I$2</f>
        <v>4.9573749999999999E-5</v>
      </c>
      <c r="H462">
        <f>formatted!J462/formatted!J$2</f>
        <v>3.3908035714285717E-5</v>
      </c>
      <c r="I462">
        <f>formatted!K462/formatted!K$2</f>
        <v>6.8035833333333337E-5</v>
      </c>
      <c r="J462">
        <f>formatted!L462/formatted!L$2</f>
        <v>2.8894957983193276E-5</v>
      </c>
      <c r="K462">
        <f>formatted!M462/formatted!M$2</f>
        <v>1.4083611111111112E-4</v>
      </c>
      <c r="L462">
        <f>formatted!N462/formatted!N$2</f>
        <v>6.3756896551724141E-5</v>
      </c>
      <c r="M462">
        <f>formatted!O462/formatted!O$2</f>
        <v>8.6865048543689321E-5</v>
      </c>
      <c r="N462">
        <f>formatted!P462/formatted!P$2</f>
        <v>1.0990925925925926E-4</v>
      </c>
      <c r="O462">
        <f>formatted!Q462/formatted!Q$2</f>
        <v>1.4012389380530974E-4</v>
      </c>
      <c r="P462">
        <f>formatted!R462/formatted!R$2</f>
        <v>1.3012881355932204E-4</v>
      </c>
    </row>
    <row r="463" spans="1:16" x14ac:dyDescent="0.3">
      <c r="A463" t="str">
        <f>formatted!C463</f>
        <v>w/o MS2: Hex3Cer 55:2;O2</v>
      </c>
      <c r="B463" t="str">
        <f>formatted!D463</f>
        <v>Hex3Cer 55:2:2O</v>
      </c>
      <c r="C463" t="str">
        <f>formatted!E463</f>
        <v>Hex3Cer</v>
      </c>
      <c r="D463" t="str">
        <f>formatted!F463</f>
        <v>C73H137NO18</v>
      </c>
      <c r="E463">
        <f>formatted!G463/formatted!G$2</f>
        <v>5.0049406779661021E-4</v>
      </c>
      <c r="F463">
        <f>formatted!H463/formatted!H$2</f>
        <v>5.6370960000000001E-4</v>
      </c>
      <c r="G463">
        <f>formatted!I463/formatted!I$2</f>
        <v>5.123975E-4</v>
      </c>
      <c r="H463">
        <f>formatted!J463/formatted!J$2</f>
        <v>5.2571249999999996E-4</v>
      </c>
      <c r="I463">
        <f>formatted!K463/formatted!K$2</f>
        <v>5.9533583333333333E-4</v>
      </c>
      <c r="J463">
        <f>formatted!L463/formatted!L$2</f>
        <v>5.2319243697478992E-4</v>
      </c>
      <c r="K463">
        <f>formatted!M463/formatted!M$2</f>
        <v>7.4208518518518519E-4</v>
      </c>
      <c r="L463">
        <f>formatted!N463/formatted!N$2</f>
        <v>8.6600172413793107E-4</v>
      </c>
      <c r="M463">
        <f>formatted!O463/formatted!O$2</f>
        <v>7.9516893203883496E-4</v>
      </c>
      <c r="N463">
        <f>formatted!P463/formatted!P$2</f>
        <v>6.9115833333333336E-4</v>
      </c>
      <c r="O463">
        <f>formatted!Q463/formatted!Q$2</f>
        <v>9.5088230088495574E-4</v>
      </c>
      <c r="P463">
        <f>formatted!R463/formatted!R$2</f>
        <v>8.2100593220338987E-4</v>
      </c>
    </row>
    <row r="464" spans="1:16" x14ac:dyDescent="0.3">
      <c r="A464" t="str">
        <f>formatted!C464</f>
        <v>w/o MS2: Hex3Cer 57:8;O2</v>
      </c>
      <c r="B464" t="str">
        <f>formatted!D464</f>
        <v>Hex3Cer 57:8:2O</v>
      </c>
      <c r="C464" t="str">
        <f>formatted!E464</f>
        <v>Hex3Cer</v>
      </c>
      <c r="D464" t="str">
        <f>formatted!F464</f>
        <v>C75H129NO18</v>
      </c>
      <c r="E464">
        <f>formatted!G464/formatted!G$2</f>
        <v>8.3172033898305084E-5</v>
      </c>
      <c r="F464">
        <f>formatted!H464/formatted!H$2</f>
        <v>8.0176800000000001E-5</v>
      </c>
      <c r="G464">
        <f>formatted!I464/formatted!I$2</f>
        <v>9.747E-5</v>
      </c>
      <c r="H464">
        <f>formatted!J464/formatted!J$2</f>
        <v>6.9184821428571423E-5</v>
      </c>
      <c r="I464">
        <f>formatted!K464/formatted!K$2</f>
        <v>4.9041666666666668E-5</v>
      </c>
      <c r="J464">
        <f>formatted!L464/formatted!L$2</f>
        <v>6.9566386554621853E-5</v>
      </c>
      <c r="K464">
        <f>formatted!M464/formatted!M$2</f>
        <v>1.7675185185185186E-4</v>
      </c>
      <c r="L464">
        <f>formatted!N464/formatted!N$2</f>
        <v>1.3307413793103449E-4</v>
      </c>
      <c r="M464">
        <f>formatted!O464/formatted!O$2</f>
        <v>1.2851165048543688E-4</v>
      </c>
      <c r="N464">
        <f>formatted!P464/formatted!P$2</f>
        <v>5.2258333333333334E-5</v>
      </c>
      <c r="O464">
        <f>formatted!Q464/formatted!Q$2</f>
        <v>6.6726548672566376E-5</v>
      </c>
      <c r="P464">
        <f>formatted!R464/formatted!R$2</f>
        <v>1.7906694915254237E-4</v>
      </c>
    </row>
    <row r="465" spans="1:16" x14ac:dyDescent="0.3">
      <c r="A465" t="str">
        <f>formatted!C465</f>
        <v>w/o MS2: Hex3Cer 59:8;O2</v>
      </c>
      <c r="B465" t="str">
        <f>formatted!D465</f>
        <v>Hex3Cer 59:8:2O</v>
      </c>
      <c r="C465" t="str">
        <f>formatted!E465</f>
        <v>Hex3Cer</v>
      </c>
      <c r="D465" t="str">
        <f>formatted!F465</f>
        <v>C77H133NO18</v>
      </c>
      <c r="E465">
        <f>formatted!G465/formatted!G$2</f>
        <v>1.8648728813559323E-4</v>
      </c>
      <c r="F465">
        <f>formatted!H465/formatted!H$2</f>
        <v>2.4910319999999999E-4</v>
      </c>
      <c r="G465">
        <f>formatted!I465/formatted!I$2</f>
        <v>2.344975E-4</v>
      </c>
      <c r="H465">
        <f>formatted!J465/formatted!J$2</f>
        <v>2.1935446428571429E-4</v>
      </c>
      <c r="I465">
        <f>formatted!K465/formatted!K$2</f>
        <v>1.9235083333333334E-4</v>
      </c>
      <c r="J465">
        <f>formatted!L465/formatted!L$2</f>
        <v>2.4936638655462186E-4</v>
      </c>
      <c r="K465">
        <f>formatted!M465/formatted!M$2</f>
        <v>2.5358148148148149E-4</v>
      </c>
      <c r="L465">
        <f>formatted!N465/formatted!N$2</f>
        <v>2.3933275862068966E-4</v>
      </c>
      <c r="M465">
        <f>formatted!O465/formatted!O$2</f>
        <v>3.439854368932039E-4</v>
      </c>
      <c r="N465">
        <f>formatted!P465/formatted!P$2</f>
        <v>1.7460833333333333E-4</v>
      </c>
      <c r="O465">
        <f>formatted!Q465/formatted!Q$2</f>
        <v>2.8855663716814158E-4</v>
      </c>
      <c r="P465">
        <f>formatted!R465/formatted!R$2</f>
        <v>3.0604322033898305E-4</v>
      </c>
    </row>
    <row r="466" spans="1:16" x14ac:dyDescent="0.3">
      <c r="A466" t="str">
        <f>formatted!C466</f>
        <v>w/o MS2: Hex3Cer 55:2;O2</v>
      </c>
      <c r="B466" t="str">
        <f>formatted!D466</f>
        <v>Hex3Cer 55:2:2O</v>
      </c>
      <c r="C466" t="str">
        <f>formatted!E466</f>
        <v>Hex3Cer</v>
      </c>
      <c r="D466" t="str">
        <f>formatted!F466</f>
        <v>C73H137NO18</v>
      </c>
      <c r="E466">
        <f>formatted!G466/formatted!G$2</f>
        <v>5.6303728813559325E-4</v>
      </c>
      <c r="F466">
        <f>formatted!H466/formatted!H$2</f>
        <v>7.168888E-4</v>
      </c>
      <c r="G466">
        <f>formatted!I466/formatted!I$2</f>
        <v>6.6967812499999998E-4</v>
      </c>
      <c r="H466">
        <f>formatted!J466/formatted!J$2</f>
        <v>6.4691071428571423E-4</v>
      </c>
      <c r="I466">
        <f>formatted!K466/formatted!K$2</f>
        <v>5.2398666666666669E-4</v>
      </c>
      <c r="J466">
        <f>formatted!L466/formatted!L$2</f>
        <v>5.60081512605042E-4</v>
      </c>
      <c r="K466">
        <f>formatted!M466/formatted!M$2</f>
        <v>1.0714768518518519E-3</v>
      </c>
      <c r="L466">
        <f>formatted!N466/formatted!N$2</f>
        <v>1.113251724137931E-3</v>
      </c>
      <c r="M466">
        <f>formatted!O466/formatted!O$2</f>
        <v>9.4662621359223298E-4</v>
      </c>
      <c r="N466">
        <f>formatted!P466/formatted!P$2</f>
        <v>7.9838703703703708E-4</v>
      </c>
      <c r="O466">
        <f>formatted!Q466/formatted!Q$2</f>
        <v>1.030649557522124E-3</v>
      </c>
      <c r="P466">
        <f>formatted!R466/formatted!R$2</f>
        <v>9.2852796610169491E-4</v>
      </c>
    </row>
    <row r="467" spans="1:16" x14ac:dyDescent="0.3">
      <c r="A467" t="str">
        <f>formatted!C467</f>
        <v>w/o MS2: Hex3Cer 59:7;O2</v>
      </c>
      <c r="B467" t="str">
        <f>formatted!D467</f>
        <v>Hex3Cer 59:7:2O</v>
      </c>
      <c r="C467" t="str">
        <f>formatted!E467</f>
        <v>Hex3Cer</v>
      </c>
      <c r="D467" t="str">
        <f>formatted!F467</f>
        <v>C77H135NO18</v>
      </c>
      <c r="E467">
        <f>formatted!G467/formatted!G$2</f>
        <v>2.0530067796610168E-3</v>
      </c>
      <c r="F467">
        <f>formatted!H467/formatted!H$2</f>
        <v>2.5479847999999999E-3</v>
      </c>
      <c r="G467">
        <f>formatted!I467/formatted!I$2</f>
        <v>1.9271625E-3</v>
      </c>
      <c r="H467">
        <f>formatted!J467/formatted!J$2</f>
        <v>2.305017857142857E-3</v>
      </c>
      <c r="I467">
        <f>formatted!K467/formatted!K$2</f>
        <v>1.9980050000000002E-3</v>
      </c>
      <c r="J467">
        <f>formatted!L467/formatted!L$2</f>
        <v>2.5960689075630252E-3</v>
      </c>
      <c r="K467">
        <f>formatted!M467/formatted!M$2</f>
        <v>3.3501749999999999E-3</v>
      </c>
      <c r="L467">
        <f>formatted!N467/formatted!N$2</f>
        <v>2.5158267241379311E-3</v>
      </c>
      <c r="M467">
        <f>formatted!O467/formatted!O$2</f>
        <v>3.1468728155339804E-3</v>
      </c>
      <c r="N467">
        <f>formatted!P467/formatted!P$2</f>
        <v>2.5064379629629631E-3</v>
      </c>
      <c r="O467">
        <f>formatted!Q467/formatted!Q$2</f>
        <v>2.8422610619469025E-3</v>
      </c>
      <c r="P467">
        <f>formatted!R467/formatted!R$2</f>
        <v>3.0530618644067798E-3</v>
      </c>
    </row>
    <row r="468" spans="1:16" x14ac:dyDescent="0.3">
      <c r="A468" t="str">
        <f>formatted!C468</f>
        <v>w/o MS2: Hex3Cer 60:6;O2</v>
      </c>
      <c r="B468" t="str">
        <f>formatted!D468</f>
        <v>Hex3Cer 60:6:2O</v>
      </c>
      <c r="C468" t="str">
        <f>formatted!E468</f>
        <v>Hex3Cer</v>
      </c>
      <c r="D468" t="str">
        <f>formatted!F468</f>
        <v>C78H139NO18</v>
      </c>
      <c r="E468">
        <f>formatted!G468/formatted!G$2</f>
        <v>1.1225932203389831E-4</v>
      </c>
      <c r="F468">
        <f>formatted!H468/formatted!H$2</f>
        <v>1.070552E-4</v>
      </c>
      <c r="G468">
        <f>formatted!I468/formatted!I$2</f>
        <v>1.6325312499999999E-4</v>
      </c>
      <c r="H468">
        <f>formatted!J468/formatted!J$2</f>
        <v>1.113625E-4</v>
      </c>
      <c r="I468">
        <f>formatted!K468/formatted!K$2</f>
        <v>5.5525833333333336E-5</v>
      </c>
      <c r="J468">
        <f>formatted!L468/formatted!L$2</f>
        <v>1.0035126050420168E-4</v>
      </c>
      <c r="K468">
        <f>formatted!M468/formatted!M$2</f>
        <v>7.1335185185185187E-5</v>
      </c>
      <c r="L468">
        <f>formatted!N468/formatted!N$2</f>
        <v>8.4189655172413788E-5</v>
      </c>
      <c r="M468">
        <f>formatted!O468/formatted!O$2</f>
        <v>6.9140776699029127E-5</v>
      </c>
      <c r="N468">
        <f>formatted!P468/formatted!P$2</f>
        <v>9.466111111111111E-5</v>
      </c>
      <c r="O468">
        <f>formatted!Q468/formatted!Q$2</f>
        <v>9.868141592920354E-5</v>
      </c>
      <c r="P468">
        <f>formatted!R468/formatted!R$2</f>
        <v>9.2814406779661017E-5</v>
      </c>
    </row>
    <row r="469" spans="1:16" x14ac:dyDescent="0.3">
      <c r="A469" t="str">
        <f>formatted!C469</f>
        <v>w/o MS2: Hex3Cer 53:2;O2</v>
      </c>
      <c r="B469" t="str">
        <f>formatted!D469</f>
        <v>Hex3Cer 53:2:2O</v>
      </c>
      <c r="C469" t="str">
        <f>formatted!E469</f>
        <v>Hex3Cer</v>
      </c>
      <c r="D469" t="str">
        <f>formatted!F469</f>
        <v>C71H133NO18</v>
      </c>
      <c r="E469">
        <f>formatted!G469/formatted!G$2</f>
        <v>1.7121610169491526E-4</v>
      </c>
      <c r="F469">
        <f>formatted!H469/formatted!H$2</f>
        <v>9.2457600000000001E-5</v>
      </c>
      <c r="G469">
        <f>formatted!I469/formatted!I$2</f>
        <v>8.8665000000000006E-5</v>
      </c>
      <c r="H469">
        <f>formatted!J469/formatted!J$2</f>
        <v>1.4201607142857144E-4</v>
      </c>
      <c r="I469">
        <f>formatted!K469/formatted!K$2</f>
        <v>1.5471916666666665E-4</v>
      </c>
      <c r="J469">
        <f>formatted!L469/formatted!L$2</f>
        <v>1.1984957983193278E-4</v>
      </c>
      <c r="K469">
        <f>formatted!M469/formatted!M$2</f>
        <v>3.5443611111111111E-4</v>
      </c>
      <c r="L469">
        <f>formatted!N469/formatted!N$2</f>
        <v>3.6058017241379309E-4</v>
      </c>
      <c r="M469">
        <f>formatted!O469/formatted!O$2</f>
        <v>2.8523300970873785E-4</v>
      </c>
      <c r="N469">
        <f>formatted!P469/formatted!P$2</f>
        <v>3.7649074074074077E-4</v>
      </c>
      <c r="O469">
        <f>formatted!Q469/formatted!Q$2</f>
        <v>4.3571858407079648E-4</v>
      </c>
      <c r="P469">
        <f>formatted!R469/formatted!R$2</f>
        <v>3.9859999999999999E-4</v>
      </c>
    </row>
    <row r="470" spans="1:16" x14ac:dyDescent="0.3">
      <c r="A470" t="str">
        <f>formatted!C470</f>
        <v>w/o MS2: Hex3Cer 57:5;O2</v>
      </c>
      <c r="B470" t="str">
        <f>formatted!D470</f>
        <v>Hex3Cer 57:5:2O</v>
      </c>
      <c r="C470" t="str">
        <f>formatted!E470</f>
        <v>Hex3Cer</v>
      </c>
      <c r="D470" t="str">
        <f>formatted!F470</f>
        <v>C75H135NO18</v>
      </c>
      <c r="E470">
        <f>formatted!G470/formatted!G$2</f>
        <v>2.061677966101695E-4</v>
      </c>
      <c r="F470">
        <f>formatted!H470/formatted!H$2</f>
        <v>2.9448560000000003E-4</v>
      </c>
      <c r="G470">
        <f>formatted!I470/formatted!I$2</f>
        <v>3.3142499999999999E-4</v>
      </c>
      <c r="H470">
        <f>formatted!J470/formatted!J$2</f>
        <v>2.0564732142857144E-4</v>
      </c>
      <c r="I470">
        <f>formatted!K470/formatted!K$2</f>
        <v>2.3594416666666666E-4</v>
      </c>
      <c r="J470">
        <f>formatted!L470/formatted!L$2</f>
        <v>2.3308823529411766E-4</v>
      </c>
      <c r="K470">
        <f>formatted!M470/formatted!M$2</f>
        <v>4.8422314814814814E-4</v>
      </c>
      <c r="L470">
        <f>formatted!N470/formatted!N$2</f>
        <v>3.7565689655172412E-4</v>
      </c>
      <c r="M470">
        <f>formatted!O470/formatted!O$2</f>
        <v>4.0962330097087378E-4</v>
      </c>
      <c r="N470">
        <f>formatted!P470/formatted!P$2</f>
        <v>3.102296296296296E-4</v>
      </c>
      <c r="O470">
        <f>formatted!Q470/formatted!Q$2</f>
        <v>3.8911415929203537E-4</v>
      </c>
      <c r="P470">
        <f>formatted!R470/formatted!R$2</f>
        <v>4.0055338983050848E-4</v>
      </c>
    </row>
    <row r="471" spans="1:16" x14ac:dyDescent="0.3">
      <c r="A471" t="str">
        <f>formatted!C471</f>
        <v>w/o MS2: Hex3Cer 57:5;O2</v>
      </c>
      <c r="B471" t="str">
        <f>formatted!D471</f>
        <v>Hex3Cer 57:5:2O</v>
      </c>
      <c r="C471" t="str">
        <f>formatted!E471</f>
        <v>Hex3Cer</v>
      </c>
      <c r="D471" t="str">
        <f>formatted!F471</f>
        <v>C75H135NO18</v>
      </c>
      <c r="E471">
        <f>formatted!G471/formatted!G$2</f>
        <v>1.6584237288135592E-4</v>
      </c>
      <c r="F471">
        <f>formatted!H471/formatted!H$2</f>
        <v>3.1512800000000002E-4</v>
      </c>
      <c r="G471">
        <f>formatted!I471/formatted!I$2</f>
        <v>1.9342187499999999E-4</v>
      </c>
      <c r="H471">
        <f>formatted!J471/formatted!J$2</f>
        <v>1.3797946428571427E-4</v>
      </c>
      <c r="I471">
        <f>formatted!K471/formatted!K$2</f>
        <v>1.3568166666666666E-4</v>
      </c>
      <c r="J471">
        <f>formatted!L471/formatted!L$2</f>
        <v>1.6731260504201681E-4</v>
      </c>
      <c r="K471">
        <f>formatted!M471/formatted!M$2</f>
        <v>3.0029074074074076E-4</v>
      </c>
      <c r="L471">
        <f>formatted!N471/formatted!N$2</f>
        <v>2.8469741379310345E-4</v>
      </c>
      <c r="M471">
        <f>formatted!O471/formatted!O$2</f>
        <v>3.3636504854368934E-4</v>
      </c>
      <c r="N471">
        <f>formatted!P471/formatted!P$2</f>
        <v>1.7156481481481482E-4</v>
      </c>
      <c r="O471">
        <f>formatted!Q471/formatted!Q$2</f>
        <v>3.3568318584070798E-4</v>
      </c>
      <c r="P471">
        <f>formatted!R471/formatted!R$2</f>
        <v>2.470228813559322E-4</v>
      </c>
    </row>
    <row r="472" spans="1:16" x14ac:dyDescent="0.3">
      <c r="A472" t="str">
        <f>formatted!C472</f>
        <v>w/o MS2: Hex3Cer 51:2;O2</v>
      </c>
      <c r="B472" t="str">
        <f>formatted!D472</f>
        <v>Hex3Cer 51:2:2O</v>
      </c>
      <c r="C472" t="str">
        <f>formatted!E472</f>
        <v>Hex3Cer</v>
      </c>
      <c r="D472" t="str">
        <f>formatted!F472</f>
        <v>C69H129NO18</v>
      </c>
      <c r="E472">
        <f>formatted!G472/formatted!G$2</f>
        <v>0</v>
      </c>
      <c r="F472">
        <f>formatted!H472/formatted!H$2</f>
        <v>1.4948E-5</v>
      </c>
      <c r="G472">
        <f>formatted!I472/formatted!I$2</f>
        <v>6.635E-6</v>
      </c>
      <c r="H472">
        <f>formatted!J472/formatted!J$2</f>
        <v>3.9915178571428572E-5</v>
      </c>
      <c r="I472">
        <f>formatted!K472/formatted!K$2</f>
        <v>1.90025E-5</v>
      </c>
      <c r="J472">
        <f>formatted!L472/formatted!L$2</f>
        <v>0</v>
      </c>
      <c r="K472">
        <f>formatted!M472/formatted!M$2</f>
        <v>3.4045370370370369E-5</v>
      </c>
      <c r="L472">
        <f>formatted!N472/formatted!N$2</f>
        <v>3.8212931034482758E-5</v>
      </c>
      <c r="M472">
        <f>formatted!O472/formatted!O$2</f>
        <v>4.273980582524272E-5</v>
      </c>
      <c r="N472">
        <f>formatted!P472/formatted!P$2</f>
        <v>6.9774074074074077E-5</v>
      </c>
      <c r="O472">
        <f>formatted!Q472/formatted!Q$2</f>
        <v>4.254159292035398E-5</v>
      </c>
      <c r="P472">
        <f>formatted!R472/formatted!R$2</f>
        <v>4.9283898305084746E-5</v>
      </c>
    </row>
    <row r="473" spans="1:16" x14ac:dyDescent="0.3">
      <c r="A473" t="str">
        <f>formatted!C473</f>
        <v>w/o MS2: Hex3Cer 57:8;O2</v>
      </c>
      <c r="B473" t="str">
        <f>formatted!D473</f>
        <v>Hex3Cer 57:8:2O</v>
      </c>
      <c r="C473" t="str">
        <f>formatted!E473</f>
        <v>Hex3Cer</v>
      </c>
      <c r="D473" t="str">
        <f>formatted!F473</f>
        <v>C75H129NO18</v>
      </c>
      <c r="E473">
        <f>formatted!G473/formatted!G$2</f>
        <v>2.0044915254237288E-5</v>
      </c>
      <c r="F473">
        <f>formatted!H473/formatted!H$2</f>
        <v>1.8991199999999999E-5</v>
      </c>
      <c r="G473">
        <f>formatted!I473/formatted!I$2</f>
        <v>4.3543749999999998E-5</v>
      </c>
      <c r="H473">
        <f>formatted!J473/formatted!J$2</f>
        <v>3.5225000000000002E-5</v>
      </c>
      <c r="I473">
        <f>formatted!K473/formatted!K$2</f>
        <v>1.5168333333333334E-5</v>
      </c>
      <c r="J473">
        <f>formatted!L473/formatted!L$2</f>
        <v>0</v>
      </c>
      <c r="K473">
        <f>formatted!M473/formatted!M$2</f>
        <v>5.5687037037037036E-5</v>
      </c>
      <c r="L473">
        <f>formatted!N473/formatted!N$2</f>
        <v>8.3009482758620695E-5</v>
      </c>
      <c r="M473">
        <f>formatted!O473/formatted!O$2</f>
        <v>5.2564077669902912E-5</v>
      </c>
      <c r="N473">
        <f>formatted!P473/formatted!P$2</f>
        <v>8.8059259259259262E-5</v>
      </c>
      <c r="O473">
        <f>formatted!Q473/formatted!Q$2</f>
        <v>7.829380530973451E-5</v>
      </c>
      <c r="P473">
        <f>formatted!R473/formatted!R$2</f>
        <v>7.5787288135593223E-5</v>
      </c>
    </row>
    <row r="474" spans="1:16" x14ac:dyDescent="0.3">
      <c r="A474" t="str">
        <f>formatted!C474</f>
        <v>w/o MS2: HexCer 17:1;O3/16:3(2OH)</v>
      </c>
      <c r="B474" t="str">
        <f>formatted!D474</f>
        <v>HexCer 33:4:5O</v>
      </c>
      <c r="C474" t="str">
        <f>formatted!E474</f>
        <v>HexCer_AP</v>
      </c>
      <c r="D474" t="str">
        <f>formatted!F474</f>
        <v>C39H69NO10</v>
      </c>
      <c r="E474">
        <f>formatted!G474/formatted!G$2</f>
        <v>2.9721186440677969E-4</v>
      </c>
      <c r="F474">
        <f>formatted!H474/formatted!H$2</f>
        <v>2.851768E-4</v>
      </c>
      <c r="G474">
        <f>formatted!I474/formatted!I$2</f>
        <v>1.6661375000000001E-4</v>
      </c>
      <c r="H474">
        <f>formatted!J474/formatted!J$2</f>
        <v>3.9391339285714283E-4</v>
      </c>
      <c r="I474">
        <f>formatted!K474/formatted!K$2</f>
        <v>3.3882500000000001E-4</v>
      </c>
      <c r="J474">
        <f>formatted!L474/formatted!L$2</f>
        <v>3.2753277310924368E-4</v>
      </c>
      <c r="K474">
        <f>formatted!M474/formatted!M$2</f>
        <v>4.4682962962962962E-4</v>
      </c>
      <c r="L474">
        <f>formatted!N474/formatted!N$2</f>
        <v>3.9788706896551725E-4</v>
      </c>
      <c r="M474">
        <f>formatted!O474/formatted!O$2</f>
        <v>4.7213398058252426E-4</v>
      </c>
      <c r="N474">
        <f>formatted!P474/formatted!P$2</f>
        <v>4.0512407407407406E-4</v>
      </c>
      <c r="O474">
        <f>formatted!Q474/formatted!Q$2</f>
        <v>3.7687787610619472E-4</v>
      </c>
      <c r="P474">
        <f>formatted!R474/formatted!R$2</f>
        <v>3.4292457627118646E-4</v>
      </c>
    </row>
    <row r="475" spans="1:16" x14ac:dyDescent="0.3">
      <c r="A475" t="str">
        <f>formatted!C475</f>
        <v>w/o MS2: HexCer 16:1;O3/16:3(2OH)</v>
      </c>
      <c r="B475" t="str">
        <f>formatted!D475</f>
        <v>HexCer 32:4:5O</v>
      </c>
      <c r="C475" t="str">
        <f>formatted!E475</f>
        <v>HexCer_AP</v>
      </c>
      <c r="D475" t="str">
        <f>formatted!F475</f>
        <v>C38H67NO10</v>
      </c>
      <c r="E475">
        <f>formatted!G475/formatted!G$2</f>
        <v>4.7042711864406781E-4</v>
      </c>
      <c r="F475">
        <f>formatted!H475/formatted!H$2</f>
        <v>1.2560720000000001E-4</v>
      </c>
      <c r="G475">
        <f>formatted!I475/formatted!I$2</f>
        <v>1.73356875E-4</v>
      </c>
      <c r="H475">
        <f>formatted!J475/formatted!J$2</f>
        <v>5.7947499999999998E-4</v>
      </c>
      <c r="I475">
        <f>formatted!K475/formatted!K$2</f>
        <v>5.8537750000000005E-4</v>
      </c>
      <c r="J475">
        <f>formatted!L475/formatted!L$2</f>
        <v>5.6410420168067222E-4</v>
      </c>
      <c r="K475">
        <f>formatted!M475/formatted!M$2</f>
        <v>8.5335277777777777E-4</v>
      </c>
      <c r="L475">
        <f>formatted!N475/formatted!N$2</f>
        <v>6.8230775862068965E-4</v>
      </c>
      <c r="M475">
        <f>formatted!O475/formatted!O$2</f>
        <v>7.5812233009708743E-4</v>
      </c>
      <c r="N475">
        <f>formatted!P475/formatted!P$2</f>
        <v>9.061787037037037E-4</v>
      </c>
      <c r="O475">
        <f>formatted!Q475/formatted!Q$2</f>
        <v>8.8449380530973456E-4</v>
      </c>
      <c r="P475">
        <f>formatted!R475/formatted!R$2</f>
        <v>5.860228813559322E-4</v>
      </c>
    </row>
    <row r="476" spans="1:16" x14ac:dyDescent="0.3">
      <c r="A476" t="str">
        <f>formatted!C476</f>
        <v>w/o MS2: HexCer 16:1;O3/16:2(2OH)</v>
      </c>
      <c r="B476" t="str">
        <f>formatted!D476</f>
        <v>HexCer 32:3:5O</v>
      </c>
      <c r="C476" t="str">
        <f>formatted!E476</f>
        <v>HexCer_AP</v>
      </c>
      <c r="D476" t="str">
        <f>formatted!F476</f>
        <v>C38H69NO10</v>
      </c>
      <c r="E476">
        <f>formatted!G476/formatted!G$2</f>
        <v>3.2862457627118644E-4</v>
      </c>
      <c r="F476">
        <f>formatted!H476/formatted!H$2</f>
        <v>2.9317440000000002E-4</v>
      </c>
      <c r="G476">
        <f>formatted!I476/formatted!I$2</f>
        <v>1.7059624999999999E-4</v>
      </c>
      <c r="H476">
        <f>formatted!J476/formatted!J$2</f>
        <v>4.7110000000000001E-4</v>
      </c>
      <c r="I476">
        <f>formatted!K476/formatted!K$2</f>
        <v>5.4974750000000001E-4</v>
      </c>
      <c r="J476">
        <f>formatted!L476/formatted!L$2</f>
        <v>3.3356806722689074E-4</v>
      </c>
      <c r="K476">
        <f>formatted!M476/formatted!M$2</f>
        <v>6.4965555555555551E-4</v>
      </c>
      <c r="L476">
        <f>formatted!N476/formatted!N$2</f>
        <v>4.8468448275862071E-4</v>
      </c>
      <c r="M476">
        <f>formatted!O476/formatted!O$2</f>
        <v>6.7996796116504856E-4</v>
      </c>
      <c r="N476">
        <f>formatted!P476/formatted!P$2</f>
        <v>6.266185185185185E-4</v>
      </c>
      <c r="O476">
        <f>formatted!Q476/formatted!Q$2</f>
        <v>6.9534070796460179E-4</v>
      </c>
      <c r="P476">
        <f>formatted!R476/formatted!R$2</f>
        <v>4.3809745762711863E-4</v>
      </c>
    </row>
    <row r="477" spans="1:16" x14ac:dyDescent="0.3">
      <c r="A477" t="str">
        <f>formatted!C477</f>
        <v>w/o MS2: HexCer 17:1;O3/16:3(2OH)</v>
      </c>
      <c r="B477" t="str">
        <f>formatted!D477</f>
        <v>HexCer 33:4:5O</v>
      </c>
      <c r="C477" t="str">
        <f>formatted!E477</f>
        <v>HexCer_AP</v>
      </c>
      <c r="D477" t="str">
        <f>formatted!F477</f>
        <v>C39H69NO10</v>
      </c>
      <c r="E477">
        <f>formatted!G477/formatted!G$2</f>
        <v>2.6047728813559322E-3</v>
      </c>
      <c r="F477">
        <f>formatted!H477/formatted!H$2</f>
        <v>2.3523832000000001E-3</v>
      </c>
      <c r="G477">
        <f>formatted!I477/formatted!I$2</f>
        <v>1.6070881249999999E-3</v>
      </c>
      <c r="H477">
        <f>formatted!J477/formatted!J$2</f>
        <v>2.8979098214285716E-3</v>
      </c>
      <c r="I477">
        <f>formatted!K477/formatted!K$2</f>
        <v>2.6045366666666665E-3</v>
      </c>
      <c r="J477">
        <f>formatted!L477/formatted!L$2</f>
        <v>2.3256025210084035E-3</v>
      </c>
      <c r="K477">
        <f>formatted!M477/formatted!M$2</f>
        <v>3.3561138888888887E-3</v>
      </c>
      <c r="L477">
        <f>formatted!N477/formatted!N$2</f>
        <v>2.675605172413793E-3</v>
      </c>
      <c r="M477">
        <f>formatted!O477/formatted!O$2</f>
        <v>3.2511145631067963E-3</v>
      </c>
      <c r="N477">
        <f>formatted!P477/formatted!P$2</f>
        <v>2.7733851851851851E-3</v>
      </c>
      <c r="O477">
        <f>formatted!Q477/formatted!Q$2</f>
        <v>2.9440300884955753E-3</v>
      </c>
      <c r="P477">
        <f>formatted!R477/formatted!R$2</f>
        <v>2.1505737288135592E-3</v>
      </c>
    </row>
    <row r="478" spans="1:16" x14ac:dyDescent="0.3">
      <c r="A478" t="str">
        <f>formatted!C478</f>
        <v>w/o MS2: HexCer 16:1;O3/16:2(2OH)</v>
      </c>
      <c r="B478" t="str">
        <f>formatted!D478</f>
        <v>HexCer 32:3:5O</v>
      </c>
      <c r="C478" t="str">
        <f>formatted!E478</f>
        <v>HexCer_AP</v>
      </c>
      <c r="D478" t="str">
        <f>formatted!F478</f>
        <v>C38H69NO10</v>
      </c>
      <c r="E478">
        <f>formatted!G478/formatted!G$2</f>
        <v>6.4635084745762715E-4</v>
      </c>
      <c r="F478">
        <f>formatted!H478/formatted!H$2</f>
        <v>6.7736000000000001E-4</v>
      </c>
      <c r="G478">
        <f>formatted!I478/formatted!I$2</f>
        <v>5.3779437499999999E-4</v>
      </c>
      <c r="H478">
        <f>formatted!J478/formatted!J$2</f>
        <v>6.6999196428571431E-4</v>
      </c>
      <c r="I478">
        <f>formatted!K478/formatted!K$2</f>
        <v>7.1361916666666666E-4</v>
      </c>
      <c r="J478">
        <f>formatted!L478/formatted!L$2</f>
        <v>5.8801596638655466E-4</v>
      </c>
      <c r="K478">
        <f>formatted!M478/formatted!M$2</f>
        <v>7.5433240740740743E-4</v>
      </c>
      <c r="L478">
        <f>formatted!N478/formatted!N$2</f>
        <v>8.2833706896551728E-4</v>
      </c>
      <c r="M478">
        <f>formatted!O478/formatted!O$2</f>
        <v>7.346941747572816E-4</v>
      </c>
      <c r="N478">
        <f>formatted!P478/formatted!P$2</f>
        <v>6.0583333333333333E-4</v>
      </c>
      <c r="O478">
        <f>formatted!Q478/formatted!Q$2</f>
        <v>6.8706371681415926E-4</v>
      </c>
      <c r="P478">
        <f>formatted!R478/formatted!R$2</f>
        <v>6.0550847457627123E-4</v>
      </c>
    </row>
    <row r="479" spans="1:16" x14ac:dyDescent="0.3">
      <c r="A479" t="str">
        <f>formatted!C479</f>
        <v>w/o MS2: HexCer 16:1;O3/18:3(2OH)</v>
      </c>
      <c r="B479" t="str">
        <f>formatted!D479</f>
        <v>HexCer 34:4:5O</v>
      </c>
      <c r="C479" t="str">
        <f>formatted!E479</f>
        <v>HexCer_AP</v>
      </c>
      <c r="D479" t="str">
        <f>formatted!F479</f>
        <v>C40H71NO10</v>
      </c>
      <c r="E479">
        <f>formatted!G479/formatted!G$2</f>
        <v>2.1857966101694915E-4</v>
      </c>
      <c r="F479">
        <f>formatted!H479/formatted!H$2</f>
        <v>1.9220080000000001E-4</v>
      </c>
      <c r="G479">
        <f>formatted!I479/formatted!I$2</f>
        <v>1.2831562499999999E-4</v>
      </c>
      <c r="H479">
        <f>formatted!J479/formatted!J$2</f>
        <v>2.1957946428571428E-4</v>
      </c>
      <c r="I479">
        <f>formatted!K479/formatted!K$2</f>
        <v>1.8873833333333333E-4</v>
      </c>
      <c r="J479">
        <f>formatted!L479/formatted!L$2</f>
        <v>1.1913865546218488E-4</v>
      </c>
      <c r="K479">
        <f>formatted!M479/formatted!M$2</f>
        <v>2.8824074074074076E-4</v>
      </c>
      <c r="L479">
        <f>formatted!N479/formatted!N$2</f>
        <v>2.1683362068965518E-4</v>
      </c>
      <c r="M479">
        <f>formatted!O479/formatted!O$2</f>
        <v>2.436864077669903E-4</v>
      </c>
      <c r="N479">
        <f>formatted!P479/formatted!P$2</f>
        <v>2.4964259259259257E-4</v>
      </c>
      <c r="O479">
        <f>formatted!Q479/formatted!Q$2</f>
        <v>1.9361769911504424E-4</v>
      </c>
      <c r="P479">
        <f>formatted!R479/formatted!R$2</f>
        <v>1.8093389830508473E-4</v>
      </c>
    </row>
    <row r="480" spans="1:16" x14ac:dyDescent="0.3">
      <c r="A480" t="str">
        <f>formatted!C480</f>
        <v>w/o MS2: HexCer 16:1;O3/17:2(2OH)</v>
      </c>
      <c r="B480" t="str">
        <f>formatted!D480</f>
        <v>HexCer 33:3:5O</v>
      </c>
      <c r="C480" t="str">
        <f>formatted!E480</f>
        <v>HexCer_AP</v>
      </c>
      <c r="D480" t="str">
        <f>formatted!F480</f>
        <v>C39H71NO10</v>
      </c>
      <c r="E480">
        <f>formatted!G480/formatted!G$2</f>
        <v>1.2873140677966102E-2</v>
      </c>
      <c r="F480">
        <f>formatted!H480/formatted!H$2</f>
        <v>1.3351096E-2</v>
      </c>
      <c r="G480">
        <f>formatted!I480/formatted!I$2</f>
        <v>8.6630425000000007E-3</v>
      </c>
      <c r="H480">
        <f>formatted!J480/formatted!J$2</f>
        <v>1.0563986607142858E-2</v>
      </c>
      <c r="I480">
        <f>formatted!K480/formatted!K$2</f>
        <v>1.1559230833333333E-2</v>
      </c>
      <c r="J480">
        <f>formatted!L480/formatted!L$2</f>
        <v>9.4090294117647067E-3</v>
      </c>
      <c r="K480">
        <f>formatted!M480/formatted!M$2</f>
        <v>1.3407091666666668E-2</v>
      </c>
      <c r="L480">
        <f>formatted!N480/formatted!N$2</f>
        <v>1.072681724137931E-2</v>
      </c>
      <c r="M480">
        <f>formatted!O480/formatted!O$2</f>
        <v>1.2555694174757281E-2</v>
      </c>
      <c r="N480">
        <f>formatted!P480/formatted!P$2</f>
        <v>1.1333082407407408E-2</v>
      </c>
      <c r="O480">
        <f>formatted!Q480/formatted!Q$2</f>
        <v>1.0958546017699114E-2</v>
      </c>
      <c r="P480">
        <f>formatted!R480/formatted!R$2</f>
        <v>8.6610627118644066E-3</v>
      </c>
    </row>
    <row r="481" spans="1:16" x14ac:dyDescent="0.3">
      <c r="A481" t="str">
        <f>formatted!C481</f>
        <v>w/o MS2: HexCer 17:1;O3/18:3(2OH)</v>
      </c>
      <c r="B481" t="str">
        <f>formatted!D481</f>
        <v>HexCer 35:4:5O</v>
      </c>
      <c r="C481" t="str">
        <f>formatted!E481</f>
        <v>HexCer_AP</v>
      </c>
      <c r="D481" t="str">
        <f>formatted!F481</f>
        <v>C41H73NO10</v>
      </c>
      <c r="E481">
        <f>formatted!G481/formatted!G$2</f>
        <v>2.8289237288135592E-4</v>
      </c>
      <c r="F481">
        <f>formatted!H481/formatted!H$2</f>
        <v>2.123944E-4</v>
      </c>
      <c r="G481">
        <f>formatted!I481/formatted!I$2</f>
        <v>1.3945750000000001E-4</v>
      </c>
      <c r="H481">
        <f>formatted!J481/formatted!J$2</f>
        <v>1.0707857142857143E-4</v>
      </c>
      <c r="I481">
        <f>formatted!K481/formatted!K$2</f>
        <v>1.4724916666666667E-4</v>
      </c>
      <c r="J481">
        <f>formatted!L481/formatted!L$2</f>
        <v>1.0567983193277311E-4</v>
      </c>
      <c r="K481">
        <f>formatted!M481/formatted!M$2</f>
        <v>1.7763240740740742E-4</v>
      </c>
      <c r="L481">
        <f>formatted!N481/formatted!N$2</f>
        <v>1.4207672413793103E-4</v>
      </c>
      <c r="M481">
        <f>formatted!O481/formatted!O$2</f>
        <v>1.399019417475728E-4</v>
      </c>
      <c r="N481">
        <f>formatted!P481/formatted!P$2</f>
        <v>1.2265462962962964E-4</v>
      </c>
      <c r="O481">
        <f>formatted!Q481/formatted!Q$2</f>
        <v>1.0168318584070797E-4</v>
      </c>
      <c r="P481">
        <f>formatted!R481/formatted!R$2</f>
        <v>9.8418644067796605E-5</v>
      </c>
    </row>
    <row r="482" spans="1:16" x14ac:dyDescent="0.3">
      <c r="A482" t="str">
        <f>formatted!C482</f>
        <v>w/o MS2: HexCer 16:1;O3/19:2(2OH)</v>
      </c>
      <c r="B482" t="str">
        <f>formatted!D482</f>
        <v>HexCer 35:3:5O</v>
      </c>
      <c r="C482" t="str">
        <f>formatted!E482</f>
        <v>HexCer_AP</v>
      </c>
      <c r="D482" t="str">
        <f>formatted!F482</f>
        <v>C41H75NO10</v>
      </c>
      <c r="E482">
        <f>formatted!G482/formatted!G$2</f>
        <v>3.2072550847457629E-3</v>
      </c>
      <c r="F482">
        <f>formatted!H482/formatted!H$2</f>
        <v>3.2920535999999999E-3</v>
      </c>
      <c r="G482">
        <f>formatted!I482/formatted!I$2</f>
        <v>2.5499087500000001E-3</v>
      </c>
      <c r="H482">
        <f>formatted!J482/formatted!J$2</f>
        <v>1.641767857142857E-3</v>
      </c>
      <c r="I482">
        <f>formatted!K482/formatted!K$2</f>
        <v>2.0492141666666667E-3</v>
      </c>
      <c r="J482">
        <f>formatted!L482/formatted!L$2</f>
        <v>1.6213478991596638E-3</v>
      </c>
      <c r="K482">
        <f>formatted!M482/formatted!M$2</f>
        <v>2.3102092592592592E-3</v>
      </c>
      <c r="L482">
        <f>formatted!N482/formatted!N$2</f>
        <v>2.9532681034482758E-3</v>
      </c>
      <c r="M482">
        <f>formatted!O482/formatted!O$2</f>
        <v>2.1706601941747575E-3</v>
      </c>
      <c r="N482">
        <f>formatted!P482/formatted!P$2</f>
        <v>1.5656703703703703E-3</v>
      </c>
      <c r="O482">
        <f>formatted!Q482/formatted!Q$2</f>
        <v>1.5497893805309735E-3</v>
      </c>
      <c r="P482">
        <f>formatted!R482/formatted!R$2</f>
        <v>1.2792838983050848E-3</v>
      </c>
    </row>
    <row r="483" spans="1:16" x14ac:dyDescent="0.3">
      <c r="A483" t="str">
        <f>formatted!C483</f>
        <v>w/o MS2: HexCer 17:2;O3/18:5(2OH)</v>
      </c>
      <c r="B483" t="str">
        <f>formatted!D483</f>
        <v>HexCer 35:7:5O</v>
      </c>
      <c r="C483" t="str">
        <f>formatted!E483</f>
        <v>HexCer_AP</v>
      </c>
      <c r="D483" t="str">
        <f>formatted!F483</f>
        <v>C41H67NO10</v>
      </c>
      <c r="E483">
        <f>formatted!G483/formatted!G$2</f>
        <v>1.3469819491525424E-2</v>
      </c>
      <c r="F483">
        <f>formatted!H483/formatted!H$2</f>
        <v>1.36531264E-2</v>
      </c>
      <c r="G483">
        <f>formatted!I483/formatted!I$2</f>
        <v>5.2807262500000002E-3</v>
      </c>
      <c r="H483">
        <f>formatted!J483/formatted!J$2</f>
        <v>1.2743441071428571E-2</v>
      </c>
      <c r="I483">
        <f>formatted!K483/formatted!K$2</f>
        <v>1.2060009166666667E-2</v>
      </c>
      <c r="J483">
        <f>formatted!L483/formatted!L$2</f>
        <v>1.3022794957983194E-2</v>
      </c>
      <c r="K483">
        <f>formatted!M483/formatted!M$2</f>
        <v>1.3578701851851852E-2</v>
      </c>
      <c r="L483">
        <f>formatted!N483/formatted!N$2</f>
        <v>1.1791868103448276E-2</v>
      </c>
      <c r="M483">
        <f>formatted!O483/formatted!O$2</f>
        <v>1.3013879611650486E-2</v>
      </c>
      <c r="N483">
        <f>formatted!P483/formatted!P$2</f>
        <v>1.172600462962963E-2</v>
      </c>
      <c r="O483">
        <f>formatted!Q483/formatted!Q$2</f>
        <v>7.0679088495575219E-3</v>
      </c>
      <c r="P483">
        <f>formatted!R483/formatted!R$2</f>
        <v>1.1702557627118644E-2</v>
      </c>
    </row>
    <row r="484" spans="1:16" x14ac:dyDescent="0.3">
      <c r="A484" t="str">
        <f>formatted!C484</f>
        <v>w/o MS2: HexCer 16:0;O2/18:4;O</v>
      </c>
      <c r="B484" t="str">
        <f>formatted!D484</f>
        <v>HexCer 34:4:3O</v>
      </c>
      <c r="C484" t="str">
        <f>formatted!E484</f>
        <v>HexCer_HDS</v>
      </c>
      <c r="D484" t="str">
        <f>formatted!F484</f>
        <v>C40H71NO9</v>
      </c>
      <c r="E484">
        <f>formatted!G484/formatted!G$2</f>
        <v>1.3636016949152542E-4</v>
      </c>
      <c r="F484">
        <f>formatted!H484/formatted!H$2</f>
        <v>2.2007759999999999E-4</v>
      </c>
      <c r="G484">
        <f>formatted!I484/formatted!I$2</f>
        <v>1.31349375E-4</v>
      </c>
      <c r="H484">
        <f>formatted!J484/formatted!J$2</f>
        <v>9.8800000000000003E-5</v>
      </c>
      <c r="I484">
        <f>formatted!K484/formatted!K$2</f>
        <v>9.0242500000000002E-5</v>
      </c>
      <c r="J484">
        <f>formatted!L484/formatted!L$2</f>
        <v>1.2388151260504202E-4</v>
      </c>
      <c r="K484">
        <f>formatted!M484/formatted!M$2</f>
        <v>1.6304074074074073E-4</v>
      </c>
      <c r="L484">
        <f>formatted!N484/formatted!N$2</f>
        <v>1.1876465517241379E-4</v>
      </c>
      <c r="M484">
        <f>formatted!O484/formatted!O$2</f>
        <v>1.4234854368932038E-4</v>
      </c>
      <c r="N484">
        <f>formatted!P484/formatted!P$2</f>
        <v>5.7595370370370373E-5</v>
      </c>
      <c r="O484">
        <f>formatted!Q484/formatted!Q$2</f>
        <v>1.0086194690265487E-4</v>
      </c>
      <c r="P484">
        <f>formatted!R484/formatted!R$2</f>
        <v>1.0591016949152542E-4</v>
      </c>
    </row>
    <row r="485" spans="1:16" x14ac:dyDescent="0.3">
      <c r="A485" t="str">
        <f>formatted!C485</f>
        <v>w/o MS2: HexCer 16:0;O2/17:1;O</v>
      </c>
      <c r="B485" t="str">
        <f>formatted!D485</f>
        <v>HexCer 33:1:3O</v>
      </c>
      <c r="C485" t="str">
        <f>formatted!E485</f>
        <v>HexCer_HDS</v>
      </c>
      <c r="D485" t="str">
        <f>formatted!F485</f>
        <v>C39H75NO9</v>
      </c>
      <c r="E485">
        <f>formatted!G485/formatted!G$2</f>
        <v>7.859661016949153E-5</v>
      </c>
      <c r="F485">
        <f>formatted!H485/formatted!H$2</f>
        <v>6.4568799999999997E-5</v>
      </c>
      <c r="G485">
        <f>formatted!I485/formatted!I$2</f>
        <v>1.2581625000000001E-4</v>
      </c>
      <c r="H485">
        <f>formatted!J485/formatted!J$2</f>
        <v>0</v>
      </c>
      <c r="I485">
        <f>formatted!K485/formatted!K$2</f>
        <v>8.004166666666667E-6</v>
      </c>
      <c r="J485">
        <f>formatted!L485/formatted!L$2</f>
        <v>6.745378151260504E-6</v>
      </c>
      <c r="K485">
        <f>formatted!M485/formatted!M$2</f>
        <v>6.6016666666666668E-5</v>
      </c>
      <c r="L485">
        <f>formatted!N485/formatted!N$2</f>
        <v>2.9374999999999999E-5</v>
      </c>
      <c r="M485">
        <f>formatted!O485/formatted!O$2</f>
        <v>5.3142718446601941E-5</v>
      </c>
      <c r="N485">
        <f>formatted!P485/formatted!P$2</f>
        <v>0</v>
      </c>
      <c r="O485">
        <f>formatted!Q485/formatted!Q$2</f>
        <v>0</v>
      </c>
      <c r="P485">
        <f>formatted!R485/formatted!R$2</f>
        <v>4.776271186440678E-6</v>
      </c>
    </row>
    <row r="486" spans="1:16" x14ac:dyDescent="0.3">
      <c r="A486" t="str">
        <f>formatted!C486</f>
        <v>w/o MS2: HexCer 16:0;O2/16:0;O</v>
      </c>
      <c r="B486" t="str">
        <f>formatted!D486</f>
        <v>HexCer 32:0:3O</v>
      </c>
      <c r="C486" t="str">
        <f>formatted!E486</f>
        <v>HexCer_HDS</v>
      </c>
      <c r="D486" t="str">
        <f>formatted!F486</f>
        <v>C38H75NO9</v>
      </c>
      <c r="E486">
        <f>formatted!G486/formatted!G$2</f>
        <v>5.4096016949152547E-4</v>
      </c>
      <c r="F486">
        <f>formatted!H486/formatted!H$2</f>
        <v>6.8671360000000002E-4</v>
      </c>
      <c r="G486">
        <f>formatted!I486/formatted!I$2</f>
        <v>5.6294625000000002E-4</v>
      </c>
      <c r="H486">
        <f>formatted!J486/formatted!J$2</f>
        <v>5.1111339285714286E-4</v>
      </c>
      <c r="I486">
        <f>formatted!K486/formatted!K$2</f>
        <v>5.5274000000000002E-4</v>
      </c>
      <c r="J486">
        <f>formatted!L486/formatted!L$2</f>
        <v>5.6716050420168066E-4</v>
      </c>
      <c r="K486">
        <f>formatted!M486/formatted!M$2</f>
        <v>6.4806759259259262E-4</v>
      </c>
      <c r="L486">
        <f>formatted!N486/formatted!N$2</f>
        <v>6.1644655172413793E-4</v>
      </c>
      <c r="M486">
        <f>formatted!O486/formatted!O$2</f>
        <v>6.0776116504854369E-4</v>
      </c>
      <c r="N486">
        <f>formatted!P486/formatted!P$2</f>
        <v>4.5606296296296298E-4</v>
      </c>
      <c r="O486">
        <f>formatted!Q486/formatted!Q$2</f>
        <v>4.6675840707964604E-4</v>
      </c>
      <c r="P486">
        <f>formatted!R486/formatted!R$2</f>
        <v>4.1034745762711863E-4</v>
      </c>
    </row>
    <row r="487" spans="1:16" x14ac:dyDescent="0.3">
      <c r="A487" t="str">
        <f>formatted!C487</f>
        <v>w/o MS2: HexCer 16:0;O2/16:0;O</v>
      </c>
      <c r="B487" t="str">
        <f>formatted!D487</f>
        <v>HexCer 32:0:3O</v>
      </c>
      <c r="C487" t="str">
        <f>formatted!E487</f>
        <v>HexCer_HDS</v>
      </c>
      <c r="D487" t="str">
        <f>formatted!F487</f>
        <v>C38H75NO9</v>
      </c>
      <c r="E487">
        <f>formatted!G487/formatted!G$2</f>
        <v>2.7266355932203392E-4</v>
      </c>
      <c r="F487">
        <f>formatted!H487/formatted!H$2</f>
        <v>2.323944E-4</v>
      </c>
      <c r="G487">
        <f>formatted!I487/formatted!I$2</f>
        <v>1.7908E-4</v>
      </c>
      <c r="H487">
        <f>formatted!J487/formatted!J$2</f>
        <v>1.8672410714285715E-4</v>
      </c>
      <c r="I487">
        <f>formatted!K487/formatted!K$2</f>
        <v>2.2442666666666668E-4</v>
      </c>
      <c r="J487">
        <f>formatted!L487/formatted!L$2</f>
        <v>2.3328067226890755E-4</v>
      </c>
      <c r="K487">
        <f>formatted!M487/formatted!M$2</f>
        <v>3.140509259259259E-4</v>
      </c>
      <c r="L487">
        <f>formatted!N487/formatted!N$2</f>
        <v>2.3680775862068966E-4</v>
      </c>
      <c r="M487">
        <f>formatted!O487/formatted!O$2</f>
        <v>2.3022330097087379E-4</v>
      </c>
      <c r="N487">
        <f>formatted!P487/formatted!P$2</f>
        <v>2.0994722222222222E-4</v>
      </c>
      <c r="O487">
        <f>formatted!Q487/formatted!Q$2</f>
        <v>2.1475309734513275E-4</v>
      </c>
      <c r="P487">
        <f>formatted!R487/formatted!R$2</f>
        <v>1.7928813559322035E-4</v>
      </c>
    </row>
    <row r="488" spans="1:16" x14ac:dyDescent="0.3">
      <c r="A488" t="str">
        <f>formatted!C488</f>
        <v>w/o MS2: HexCer 16:0;O2/17:0;O</v>
      </c>
      <c r="B488" t="str">
        <f>formatted!D488</f>
        <v>HexCer 33:0:3O</v>
      </c>
      <c r="C488" t="str">
        <f>formatted!E488</f>
        <v>HexCer_HDS</v>
      </c>
      <c r="D488" t="str">
        <f>formatted!F488</f>
        <v>C39H77NO9</v>
      </c>
      <c r="E488">
        <f>formatted!G488/formatted!G$2</f>
        <v>9.4302762711864409E-3</v>
      </c>
      <c r="F488">
        <f>formatted!H488/formatted!H$2</f>
        <v>1.04543928E-2</v>
      </c>
      <c r="G488">
        <f>formatted!I488/formatted!I$2</f>
        <v>8.5681974999999994E-3</v>
      </c>
      <c r="H488">
        <f>formatted!J488/formatted!J$2</f>
        <v>7.0710580357142856E-3</v>
      </c>
      <c r="I488">
        <f>formatted!K488/formatted!K$2</f>
        <v>6.6976458333333332E-3</v>
      </c>
      <c r="J488">
        <f>formatted!L488/formatted!L$2</f>
        <v>6.998371428571429E-3</v>
      </c>
      <c r="K488">
        <f>formatted!M488/formatted!M$2</f>
        <v>1.0416144444444445E-2</v>
      </c>
      <c r="L488">
        <f>formatted!N488/formatted!N$2</f>
        <v>9.6914034482758621E-3</v>
      </c>
      <c r="M488">
        <f>formatted!O488/formatted!O$2</f>
        <v>9.9159262135922327E-3</v>
      </c>
      <c r="N488">
        <f>formatted!P488/formatted!P$2</f>
        <v>5.9402731481481485E-3</v>
      </c>
      <c r="O488">
        <f>formatted!Q488/formatted!Q$2</f>
        <v>5.6932707964601767E-3</v>
      </c>
      <c r="P488">
        <f>formatted!R488/formatted!R$2</f>
        <v>5.5523152542372878E-3</v>
      </c>
    </row>
    <row r="489" spans="1:16" x14ac:dyDescent="0.3">
      <c r="A489" t="str">
        <f>formatted!C489</f>
        <v>w/o MS2: HexCer 16:0;O2/17:0;O</v>
      </c>
      <c r="B489" t="str">
        <f>formatted!D489</f>
        <v>HexCer 33:0:3O</v>
      </c>
      <c r="C489" t="str">
        <f>formatted!E489</f>
        <v>HexCer_HDS</v>
      </c>
      <c r="D489" t="str">
        <f>formatted!F489</f>
        <v>C39H77NO9</v>
      </c>
      <c r="E489">
        <f>formatted!G489/formatted!G$2</f>
        <v>7.715169491525424E-5</v>
      </c>
      <c r="F489">
        <f>formatted!H489/formatted!H$2</f>
        <v>2.4386880000000001E-4</v>
      </c>
      <c r="G489">
        <f>formatted!I489/formatted!I$2</f>
        <v>3.6706562500000002E-4</v>
      </c>
      <c r="H489">
        <f>formatted!J489/formatted!J$2</f>
        <v>7.8290803571428572E-4</v>
      </c>
      <c r="I489">
        <f>formatted!K489/formatted!K$2</f>
        <v>1.6364833333333334E-4</v>
      </c>
      <c r="J489">
        <f>formatted!L489/formatted!L$2</f>
        <v>4.1316890756302522E-4</v>
      </c>
      <c r="K489">
        <f>formatted!M489/formatted!M$2</f>
        <v>8.2509166666666666E-4</v>
      </c>
      <c r="L489">
        <f>formatted!N489/formatted!N$2</f>
        <v>3.3064913793103446E-4</v>
      </c>
      <c r="M489">
        <f>formatted!O489/formatted!O$2</f>
        <v>1.5049417475728155E-4</v>
      </c>
      <c r="N489">
        <f>formatted!P489/formatted!P$2</f>
        <v>3.9374351851851854E-4</v>
      </c>
      <c r="O489">
        <f>formatted!Q489/formatted!Q$2</f>
        <v>5.2367787610619471E-4</v>
      </c>
      <c r="P489">
        <f>formatted!R489/formatted!R$2</f>
        <v>5.1493305084745762E-4</v>
      </c>
    </row>
    <row r="490" spans="1:16" x14ac:dyDescent="0.3">
      <c r="A490" t="str">
        <f>formatted!C490</f>
        <v>w/o MS2: HexCer 22:0;O2/12:0;O</v>
      </c>
      <c r="B490" t="str">
        <f>formatted!D490</f>
        <v>HexCer 34:0:3O</v>
      </c>
      <c r="C490" t="str">
        <f>formatted!E490</f>
        <v>HexCer_HDS</v>
      </c>
      <c r="D490" t="str">
        <f>formatted!F490</f>
        <v>C40H79NO9</v>
      </c>
      <c r="E490">
        <f>formatted!G490/formatted!G$2</f>
        <v>5.1317669491525424E-3</v>
      </c>
      <c r="F490">
        <f>formatted!H490/formatted!H$2</f>
        <v>5.4984784000000004E-3</v>
      </c>
      <c r="G490">
        <f>formatted!I490/formatted!I$2</f>
        <v>4.3310431249999996E-3</v>
      </c>
      <c r="H490">
        <f>formatted!J490/formatted!J$2</f>
        <v>3.6510258928571428E-3</v>
      </c>
      <c r="I490">
        <f>formatted!K490/formatted!K$2</f>
        <v>3.3597458333333332E-3</v>
      </c>
      <c r="J490">
        <f>formatted!L490/formatted!L$2</f>
        <v>3.4304957983193277E-3</v>
      </c>
      <c r="K490">
        <f>formatted!M490/formatted!M$2</f>
        <v>5.1470009259259259E-3</v>
      </c>
      <c r="L490">
        <f>formatted!N490/formatted!N$2</f>
        <v>4.6502086206896553E-3</v>
      </c>
      <c r="M490">
        <f>formatted!O490/formatted!O$2</f>
        <v>4.7345203883495147E-3</v>
      </c>
      <c r="N490">
        <f>formatted!P490/formatted!P$2</f>
        <v>3.2441712962962962E-3</v>
      </c>
      <c r="O490">
        <f>formatted!Q490/formatted!Q$2</f>
        <v>3.1510274336283184E-3</v>
      </c>
      <c r="P490">
        <f>formatted!R490/formatted!R$2</f>
        <v>3.0663262711864408E-3</v>
      </c>
    </row>
    <row r="491" spans="1:16" x14ac:dyDescent="0.3">
      <c r="A491" t="str">
        <f>formatted!C491</f>
        <v>w/o MS2: HexCer 16:0;O2/17:0;O</v>
      </c>
      <c r="B491" t="str">
        <f>formatted!D491</f>
        <v>HexCer 33:0:3O</v>
      </c>
      <c r="C491" t="str">
        <f>formatted!E491</f>
        <v>HexCer_HDS</v>
      </c>
      <c r="D491" t="str">
        <f>formatted!F491</f>
        <v>C39H77NO9</v>
      </c>
      <c r="E491">
        <f>formatted!G491/formatted!G$2</f>
        <v>9.9362966101694907E-4</v>
      </c>
      <c r="F491">
        <f>formatted!H491/formatted!H$2</f>
        <v>1.1840831999999999E-3</v>
      </c>
      <c r="G491">
        <f>formatted!I491/formatted!I$2</f>
        <v>9.0931062499999998E-4</v>
      </c>
      <c r="H491">
        <f>formatted!J491/formatted!J$2</f>
        <v>8.851267857142857E-4</v>
      </c>
      <c r="I491">
        <f>formatted!K491/formatted!K$2</f>
        <v>8.0906000000000001E-4</v>
      </c>
      <c r="J491">
        <f>formatted!L491/formatted!L$2</f>
        <v>7.652210084033613E-4</v>
      </c>
      <c r="K491">
        <f>formatted!M491/formatted!M$2</f>
        <v>1.1811777777777778E-3</v>
      </c>
      <c r="L491">
        <f>formatted!N491/formatted!N$2</f>
        <v>8.0569137931034483E-4</v>
      </c>
      <c r="M491">
        <f>formatted!O491/formatted!O$2</f>
        <v>8.5801844660194173E-4</v>
      </c>
      <c r="N491">
        <f>formatted!P491/formatted!P$2</f>
        <v>5.4232870370370372E-4</v>
      </c>
      <c r="O491">
        <f>formatted!Q491/formatted!Q$2</f>
        <v>6.5090265486725664E-4</v>
      </c>
      <c r="P491">
        <f>formatted!R491/formatted!R$2</f>
        <v>5.2899915254237288E-4</v>
      </c>
    </row>
    <row r="492" spans="1:16" x14ac:dyDescent="0.3">
      <c r="A492" t="str">
        <f>formatted!C492</f>
        <v>w/o MS2: HexCer 16:0;O2/18:0;O</v>
      </c>
      <c r="B492" t="str">
        <f>formatted!D492</f>
        <v>HexCer 34:0:3O</v>
      </c>
      <c r="C492" t="str">
        <f>formatted!E492</f>
        <v>HexCer_HDS</v>
      </c>
      <c r="D492" t="str">
        <f>formatted!F492</f>
        <v>C40H79NO9</v>
      </c>
      <c r="E492">
        <f>formatted!G492/formatted!G$2</f>
        <v>5.0151610169491521E-4</v>
      </c>
      <c r="F492">
        <f>formatted!H492/formatted!H$2</f>
        <v>4.936176E-4</v>
      </c>
      <c r="G492">
        <f>formatted!I492/formatted!I$2</f>
        <v>4.02285625E-4</v>
      </c>
      <c r="H492">
        <f>formatted!J492/formatted!J$2</f>
        <v>4.1392410714285712E-4</v>
      </c>
      <c r="I492">
        <f>formatted!K492/formatted!K$2</f>
        <v>3.7037416666666666E-4</v>
      </c>
      <c r="J492">
        <f>formatted!L492/formatted!L$2</f>
        <v>3.5860168067226893E-4</v>
      </c>
      <c r="K492">
        <f>formatted!M492/formatted!M$2</f>
        <v>8.494925925925926E-4</v>
      </c>
      <c r="L492">
        <f>formatted!N492/formatted!N$2</f>
        <v>5.8798275862068962E-4</v>
      </c>
      <c r="M492">
        <f>formatted!O492/formatted!O$2</f>
        <v>6.3289611650485435E-4</v>
      </c>
      <c r="N492">
        <f>formatted!P492/formatted!P$2</f>
        <v>3.6055000000000001E-4</v>
      </c>
      <c r="O492">
        <f>formatted!Q492/formatted!Q$2</f>
        <v>3.3629999999999999E-4</v>
      </c>
      <c r="P492">
        <f>formatted!R492/formatted!R$2</f>
        <v>1.5526610169491525E-4</v>
      </c>
    </row>
    <row r="493" spans="1:16" x14ac:dyDescent="0.3">
      <c r="A493" t="str">
        <f>formatted!C493</f>
        <v>w/o MS2: HexCer 16:0;O2/20:0;O</v>
      </c>
      <c r="B493" t="str">
        <f>formatted!D493</f>
        <v>HexCer 36:0:3O</v>
      </c>
      <c r="C493" t="str">
        <f>formatted!E493</f>
        <v>HexCer_HDS</v>
      </c>
      <c r="D493" t="str">
        <f>formatted!F493</f>
        <v>C42H83NO9</v>
      </c>
      <c r="E493">
        <f>formatted!G493/formatted!G$2</f>
        <v>2.3211101694915255E-4</v>
      </c>
      <c r="F493">
        <f>formatted!H493/formatted!H$2</f>
        <v>2.9054880000000001E-4</v>
      </c>
      <c r="G493">
        <f>formatted!I493/formatted!I$2</f>
        <v>1.8125625E-4</v>
      </c>
      <c r="H493">
        <f>formatted!J493/formatted!J$2</f>
        <v>8.2538392857142855E-5</v>
      </c>
      <c r="I493">
        <f>formatted!K493/formatted!K$2</f>
        <v>4.3214999999999999E-5</v>
      </c>
      <c r="J493">
        <f>formatted!L493/formatted!L$2</f>
        <v>7.2017647058823526E-5</v>
      </c>
      <c r="K493">
        <f>formatted!M493/formatted!M$2</f>
        <v>1.055037037037037E-4</v>
      </c>
      <c r="L493">
        <f>formatted!N493/formatted!N$2</f>
        <v>1.400448275862069E-4</v>
      </c>
      <c r="M493">
        <f>formatted!O493/formatted!O$2</f>
        <v>1.151631067961165E-4</v>
      </c>
      <c r="N493">
        <f>formatted!P493/formatted!P$2</f>
        <v>2.151851851851852E-5</v>
      </c>
      <c r="O493">
        <f>formatted!Q493/formatted!Q$2</f>
        <v>1.1156637168141594E-5</v>
      </c>
      <c r="P493">
        <f>formatted!R493/formatted!R$2</f>
        <v>5.9382203389830506E-5</v>
      </c>
    </row>
    <row r="494" spans="1:16" x14ac:dyDescent="0.3">
      <c r="A494" t="str">
        <f>formatted!C494</f>
        <v>w/o MS2: HexCer 16:0;O2/16:0;O</v>
      </c>
      <c r="B494" t="str">
        <f>formatted!D494</f>
        <v>HexCer 32:0:3O</v>
      </c>
      <c r="C494" t="str">
        <f>formatted!E494</f>
        <v>HexCer_HDS</v>
      </c>
      <c r="D494" t="str">
        <f>formatted!F494</f>
        <v>C38H75NO9</v>
      </c>
      <c r="E494">
        <f>formatted!G494/formatted!G$2</f>
        <v>2.8141525423728815E-4</v>
      </c>
      <c r="F494">
        <f>formatted!H494/formatted!H$2</f>
        <v>3.131888E-4</v>
      </c>
      <c r="G494">
        <f>formatted!I494/formatted!I$2</f>
        <v>2.6519249999999999E-4</v>
      </c>
      <c r="H494">
        <f>formatted!J494/formatted!J$2</f>
        <v>1.9467053571428571E-4</v>
      </c>
      <c r="I494">
        <f>formatted!K494/formatted!K$2</f>
        <v>2.2310166666666666E-4</v>
      </c>
      <c r="J494">
        <f>formatted!L494/formatted!L$2</f>
        <v>1.5372268907563026E-4</v>
      </c>
      <c r="K494">
        <f>formatted!M494/formatted!M$2</f>
        <v>2.421E-4</v>
      </c>
      <c r="L494">
        <f>formatted!N494/formatted!N$2</f>
        <v>2.439301724137931E-4</v>
      </c>
      <c r="M494">
        <f>formatted!O494/formatted!O$2</f>
        <v>2.318E-4</v>
      </c>
      <c r="N494">
        <f>formatted!P494/formatted!P$2</f>
        <v>1.2462222222222222E-4</v>
      </c>
      <c r="O494">
        <f>formatted!Q494/formatted!Q$2</f>
        <v>1.5336283185840707E-4</v>
      </c>
      <c r="P494">
        <f>formatted!R494/formatted!R$2</f>
        <v>1.3560169491525422E-4</v>
      </c>
    </row>
    <row r="495" spans="1:16" x14ac:dyDescent="0.3">
      <c r="A495" t="str">
        <f>formatted!C495</f>
        <v>w/o MS2: HexCer 16:0;O2/19:0;O</v>
      </c>
      <c r="B495" t="str">
        <f>formatted!D495</f>
        <v>HexCer 35:0:3O</v>
      </c>
      <c r="C495" t="str">
        <f>formatted!E495</f>
        <v>HexCer_HDS</v>
      </c>
      <c r="D495" t="str">
        <f>formatted!F495</f>
        <v>C41H81NO9</v>
      </c>
      <c r="E495">
        <f>formatted!G495/formatted!G$2</f>
        <v>2.9616889830508474E-3</v>
      </c>
      <c r="F495">
        <f>formatted!H495/formatted!H$2</f>
        <v>2.8829704E-3</v>
      </c>
      <c r="G495">
        <f>formatted!I495/formatted!I$2</f>
        <v>1.958980625E-3</v>
      </c>
      <c r="H495">
        <f>formatted!J495/formatted!J$2</f>
        <v>1.4522357142857142E-3</v>
      </c>
      <c r="I495">
        <f>formatted!K495/formatted!K$2</f>
        <v>1.5233833333333333E-3</v>
      </c>
      <c r="J495">
        <f>formatted!L495/formatted!L$2</f>
        <v>1.5014142857142857E-3</v>
      </c>
      <c r="K495">
        <f>formatted!M495/formatted!M$2</f>
        <v>2.1523527777777777E-3</v>
      </c>
      <c r="L495">
        <f>formatted!N495/formatted!N$2</f>
        <v>2.1134129310344829E-3</v>
      </c>
      <c r="M495">
        <f>formatted!O495/formatted!O$2</f>
        <v>2.0889165048543689E-3</v>
      </c>
      <c r="N495">
        <f>formatted!P495/formatted!P$2</f>
        <v>1.0363296296296296E-3</v>
      </c>
      <c r="O495">
        <f>formatted!Q495/formatted!Q$2</f>
        <v>1.1202088495575221E-3</v>
      </c>
      <c r="P495">
        <f>formatted!R495/formatted!R$2</f>
        <v>9.8060169491525425E-4</v>
      </c>
    </row>
    <row r="496" spans="1:16" x14ac:dyDescent="0.3">
      <c r="A496" t="str">
        <f>formatted!C496</f>
        <v>w/o MS2: HexCer 16:0;O2/19:0;O</v>
      </c>
      <c r="B496" t="str">
        <f>formatted!D496</f>
        <v>HexCer 35:0:3O</v>
      </c>
      <c r="C496" t="str">
        <f>formatted!E496</f>
        <v>HexCer_HDS</v>
      </c>
      <c r="D496" t="str">
        <f>formatted!F496</f>
        <v>C41H81NO9</v>
      </c>
      <c r="E496">
        <f>formatted!G496/formatted!G$2</f>
        <v>4.0432618644067799E-3</v>
      </c>
      <c r="F496">
        <f>formatted!H496/formatted!H$2</f>
        <v>4.3345752000000003E-3</v>
      </c>
      <c r="G496">
        <f>formatted!I496/formatted!I$2</f>
        <v>3.1202893749999999E-3</v>
      </c>
      <c r="H496">
        <f>formatted!J496/formatted!J$2</f>
        <v>2.5261062500000001E-3</v>
      </c>
      <c r="I496">
        <f>formatted!K496/formatted!K$2</f>
        <v>2.1642683333333332E-3</v>
      </c>
      <c r="J496">
        <f>formatted!L496/formatted!L$2</f>
        <v>2.2795084033613447E-3</v>
      </c>
      <c r="K496">
        <f>formatted!M496/formatted!M$2</f>
        <v>3.9147287037037039E-3</v>
      </c>
      <c r="L496">
        <f>formatted!N496/formatted!N$2</f>
        <v>3.4476155172413793E-3</v>
      </c>
      <c r="M496">
        <f>formatted!O496/formatted!O$2</f>
        <v>3.6515796116504853E-3</v>
      </c>
      <c r="N496">
        <f>formatted!P496/formatted!P$2</f>
        <v>1.7804287037037037E-3</v>
      </c>
      <c r="O496">
        <f>formatted!Q496/formatted!Q$2</f>
        <v>2.0087999999999998E-3</v>
      </c>
      <c r="P496">
        <f>formatted!R496/formatted!R$2</f>
        <v>2.0087211864406778E-3</v>
      </c>
    </row>
    <row r="497" spans="1:16" x14ac:dyDescent="0.3">
      <c r="A497" t="str">
        <f>formatted!C497</f>
        <v>w/o MS2: HexCer 16:0;O2/15:2</v>
      </c>
      <c r="B497" t="str">
        <f>formatted!D497</f>
        <v>HexCer 31:2:2O</v>
      </c>
      <c r="C497" t="str">
        <f>formatted!E497</f>
        <v>HexCer_NDS</v>
      </c>
      <c r="D497" t="str">
        <f>formatted!F497</f>
        <v>C37H69NO8</v>
      </c>
      <c r="E497">
        <f>formatted!G497/formatted!G$2</f>
        <v>1.8217703389830509E-3</v>
      </c>
      <c r="F497">
        <f>formatted!H497/formatted!H$2</f>
        <v>1.7627407999999999E-3</v>
      </c>
      <c r="G497">
        <f>formatted!I497/formatted!I$2</f>
        <v>1.7389356249999999E-3</v>
      </c>
      <c r="H497">
        <f>formatted!J497/formatted!J$2</f>
        <v>1.8982133928571428E-3</v>
      </c>
      <c r="I497">
        <f>formatted!K497/formatted!K$2</f>
        <v>2.1363566666666666E-3</v>
      </c>
      <c r="J497">
        <f>formatted!L497/formatted!L$2</f>
        <v>2.001152100840336E-3</v>
      </c>
      <c r="K497">
        <f>formatted!M497/formatted!M$2</f>
        <v>2.0932166666666665E-3</v>
      </c>
      <c r="L497">
        <f>formatted!N497/formatted!N$2</f>
        <v>2.4171163793103448E-3</v>
      </c>
      <c r="M497">
        <f>formatted!O497/formatted!O$2</f>
        <v>2.1600533980582525E-3</v>
      </c>
      <c r="N497">
        <f>formatted!P497/formatted!P$2</f>
        <v>1.6385574074074074E-3</v>
      </c>
      <c r="O497">
        <f>formatted!Q497/formatted!Q$2</f>
        <v>1.8091672566371681E-3</v>
      </c>
      <c r="P497">
        <f>formatted!R497/formatted!R$2</f>
        <v>1.6999330508474576E-3</v>
      </c>
    </row>
    <row r="498" spans="1:16" x14ac:dyDescent="0.3">
      <c r="A498" t="str">
        <f>formatted!C498</f>
        <v>w/o MS2: HexCer 16:0;O2/15:2</v>
      </c>
      <c r="B498" t="str">
        <f>formatted!D498</f>
        <v>HexCer 31:2:2O</v>
      </c>
      <c r="C498" t="str">
        <f>formatted!E498</f>
        <v>HexCer_NDS</v>
      </c>
      <c r="D498" t="str">
        <f>formatted!F498</f>
        <v>C37H69NO8</v>
      </c>
      <c r="E498">
        <f>formatted!G498/formatted!G$2</f>
        <v>7.412712711864407E-3</v>
      </c>
      <c r="F498">
        <f>formatted!H498/formatted!H$2</f>
        <v>6.4397880000000001E-3</v>
      </c>
      <c r="G498">
        <f>formatted!I498/formatted!I$2</f>
        <v>6.6045987500000002E-3</v>
      </c>
      <c r="H498">
        <f>formatted!J498/formatted!J$2</f>
        <v>7.5762303571428567E-3</v>
      </c>
      <c r="I498">
        <f>formatted!K498/formatted!K$2</f>
        <v>8.3399991666666673E-3</v>
      </c>
      <c r="J498">
        <f>formatted!L498/formatted!L$2</f>
        <v>8.2035747899159659E-3</v>
      </c>
      <c r="K498">
        <f>formatted!M498/formatted!M$2</f>
        <v>9.2503148148148154E-3</v>
      </c>
      <c r="L498">
        <f>formatted!N498/formatted!N$2</f>
        <v>9.8921293103448275E-3</v>
      </c>
      <c r="M498">
        <f>formatted!O498/formatted!O$2</f>
        <v>9.9960281553398058E-3</v>
      </c>
      <c r="N498">
        <f>formatted!P498/formatted!P$2</f>
        <v>9.5893916666666672E-3</v>
      </c>
      <c r="O498">
        <f>formatted!Q498/formatted!Q$2</f>
        <v>8.5350548672566365E-3</v>
      </c>
      <c r="P498">
        <f>formatted!R498/formatted!R$2</f>
        <v>7.5980008474576272E-3</v>
      </c>
    </row>
    <row r="499" spans="1:16" x14ac:dyDescent="0.3">
      <c r="A499" t="str">
        <f>formatted!C499</f>
        <v>w/o MS2: HexCer 16:0;O2/15:3</v>
      </c>
      <c r="B499" t="str">
        <f>formatted!D499</f>
        <v>HexCer 31:3:2O</v>
      </c>
      <c r="C499" t="str">
        <f>formatted!E499</f>
        <v>HexCer_NDS</v>
      </c>
      <c r="D499" t="str">
        <f>formatted!F499</f>
        <v>C37H67NO8</v>
      </c>
      <c r="E499">
        <f>formatted!G499/formatted!G$2</f>
        <v>1.1536635593220339E-3</v>
      </c>
      <c r="F499">
        <f>formatted!H499/formatted!H$2</f>
        <v>3.9403760000000001E-4</v>
      </c>
      <c r="G499">
        <f>formatted!I499/formatted!I$2</f>
        <v>5.7129374999999999E-4</v>
      </c>
      <c r="H499">
        <f>formatted!J499/formatted!J$2</f>
        <v>1.1734589285714286E-3</v>
      </c>
      <c r="I499">
        <f>formatted!K499/formatted!K$2</f>
        <v>1.5242183333333333E-3</v>
      </c>
      <c r="J499">
        <f>formatted!L499/formatted!L$2</f>
        <v>1.4253168067226891E-3</v>
      </c>
      <c r="K499">
        <f>formatted!M499/formatted!M$2</f>
        <v>1.9139000000000001E-3</v>
      </c>
      <c r="L499">
        <f>formatted!N499/formatted!N$2</f>
        <v>1.5821474137931034E-3</v>
      </c>
      <c r="M499">
        <f>formatted!O499/formatted!O$2</f>
        <v>1.9181106796116506E-3</v>
      </c>
      <c r="N499">
        <f>formatted!P499/formatted!P$2</f>
        <v>1.5607787037037037E-3</v>
      </c>
      <c r="O499">
        <f>formatted!Q499/formatted!Q$2</f>
        <v>1.5842982300884956E-3</v>
      </c>
      <c r="P499">
        <f>formatted!R499/formatted!R$2</f>
        <v>1.4621220338983051E-3</v>
      </c>
    </row>
    <row r="500" spans="1:16" x14ac:dyDescent="0.3">
      <c r="A500" t="str">
        <f>formatted!C500</f>
        <v>w/o MS2: HexCer 16:0;O2/17:2</v>
      </c>
      <c r="B500" t="str">
        <f>formatted!D500</f>
        <v>HexCer 33:2:2O</v>
      </c>
      <c r="C500" t="str">
        <f>formatted!E500</f>
        <v>HexCer_NDS</v>
      </c>
      <c r="D500" t="str">
        <f>formatted!F500</f>
        <v>C39H73NO8</v>
      </c>
      <c r="E500">
        <f>formatted!G500/formatted!G$2</f>
        <v>8.5121754237288128E-3</v>
      </c>
      <c r="F500">
        <f>formatted!H500/formatted!H$2</f>
        <v>9.2483919999999994E-3</v>
      </c>
      <c r="G500">
        <f>formatted!I500/formatted!I$2</f>
        <v>8.3582093749999999E-3</v>
      </c>
      <c r="H500">
        <f>formatted!J500/formatted!J$2</f>
        <v>7.6993071428571426E-3</v>
      </c>
      <c r="I500">
        <f>formatted!K500/formatted!K$2</f>
        <v>7.810174166666667E-3</v>
      </c>
      <c r="J500">
        <f>formatted!L500/formatted!L$2</f>
        <v>7.932132773109243E-3</v>
      </c>
      <c r="K500">
        <f>formatted!M500/formatted!M$2</f>
        <v>1.0442425E-2</v>
      </c>
      <c r="L500">
        <f>formatted!N500/formatted!N$2</f>
        <v>1.0570118965517241E-2</v>
      </c>
      <c r="M500">
        <f>formatted!O500/formatted!O$2</f>
        <v>9.4594145631067966E-3</v>
      </c>
      <c r="N500">
        <f>formatted!P500/formatted!P$2</f>
        <v>6.9781388888888888E-3</v>
      </c>
      <c r="O500">
        <f>formatted!Q500/formatted!Q$2</f>
        <v>7.5813469026548676E-3</v>
      </c>
      <c r="P500">
        <f>formatted!R500/formatted!R$2</f>
        <v>6.8652635593220339E-3</v>
      </c>
    </row>
    <row r="501" spans="1:16" x14ac:dyDescent="0.3">
      <c r="A501" t="str">
        <f>formatted!C501</f>
        <v>w/o MS2: HexCer 16:0;O2/18:2</v>
      </c>
      <c r="B501" t="str">
        <f>formatted!D501</f>
        <v>HexCer 34:2:2O</v>
      </c>
      <c r="C501" t="str">
        <f>formatted!E501</f>
        <v>HexCer_NDS</v>
      </c>
      <c r="D501" t="str">
        <f>formatted!F501</f>
        <v>C40H75NO8</v>
      </c>
      <c r="E501">
        <f>formatted!G501/formatted!G$2</f>
        <v>1.5878725423728812E-2</v>
      </c>
      <c r="F501">
        <f>formatted!H501/formatted!H$2</f>
        <v>1.9898691199999999E-2</v>
      </c>
      <c r="G501">
        <f>formatted!I501/formatted!I$2</f>
        <v>2.1835773124999999E-2</v>
      </c>
      <c r="H501">
        <f>formatted!J501/formatted!J$2</f>
        <v>9.3420723214285711E-3</v>
      </c>
      <c r="I501">
        <f>formatted!K501/formatted!K$2</f>
        <v>1.1320582500000001E-2</v>
      </c>
      <c r="J501">
        <f>formatted!L501/formatted!L$2</f>
        <v>1.0611720168067227E-2</v>
      </c>
      <c r="K501">
        <f>formatted!M501/formatted!M$2</f>
        <v>1.3829956481481482E-2</v>
      </c>
      <c r="L501">
        <f>formatted!N501/formatted!N$2</f>
        <v>1.7875186206896553E-2</v>
      </c>
      <c r="M501">
        <f>formatted!O501/formatted!O$2</f>
        <v>1.3098781553398059E-2</v>
      </c>
      <c r="N501">
        <f>formatted!P501/formatted!P$2</f>
        <v>8.1105620370370366E-3</v>
      </c>
      <c r="O501">
        <f>formatted!Q501/formatted!Q$2</f>
        <v>8.4903424778761064E-3</v>
      </c>
      <c r="P501">
        <f>formatted!R501/formatted!R$2</f>
        <v>7.850886440677966E-3</v>
      </c>
    </row>
    <row r="502" spans="1:16" x14ac:dyDescent="0.3">
      <c r="A502" t="str">
        <f>formatted!C502</f>
        <v>w/o MS2: HexCer 16:0;O2/17:2</v>
      </c>
      <c r="B502" t="str">
        <f>formatted!D502</f>
        <v>HexCer 33:2:2O</v>
      </c>
      <c r="C502" t="str">
        <f>formatted!E502</f>
        <v>HexCer_NDS</v>
      </c>
      <c r="D502" t="str">
        <f>formatted!F502</f>
        <v>C39H73NO8</v>
      </c>
      <c r="E502">
        <f>formatted!G502/formatted!G$2</f>
        <v>7.4896186440677965E-3</v>
      </c>
      <c r="F502">
        <f>formatted!H502/formatted!H$2</f>
        <v>7.8718264000000003E-3</v>
      </c>
      <c r="G502">
        <f>formatted!I502/formatted!I$2</f>
        <v>7.2941018750000003E-3</v>
      </c>
      <c r="H502">
        <f>formatted!J502/formatted!J$2</f>
        <v>6.8923937499999997E-3</v>
      </c>
      <c r="I502">
        <f>formatted!K502/formatted!K$2</f>
        <v>6.9597741666666667E-3</v>
      </c>
      <c r="J502">
        <f>formatted!L502/formatted!L$2</f>
        <v>7.1637848739495797E-3</v>
      </c>
      <c r="K502">
        <f>formatted!M502/formatted!M$2</f>
        <v>1.0927410185185185E-2</v>
      </c>
      <c r="L502">
        <f>formatted!N502/formatted!N$2</f>
        <v>1.0812747413793103E-2</v>
      </c>
      <c r="M502">
        <f>formatted!O502/formatted!O$2</f>
        <v>1.0515622330097087E-2</v>
      </c>
      <c r="N502">
        <f>formatted!P502/formatted!P$2</f>
        <v>7.6693564814814819E-3</v>
      </c>
      <c r="O502">
        <f>formatted!Q502/formatted!Q$2</f>
        <v>8.0321079646017701E-3</v>
      </c>
      <c r="P502">
        <f>formatted!R502/formatted!R$2</f>
        <v>7.1291474576271182E-3</v>
      </c>
    </row>
    <row r="503" spans="1:16" x14ac:dyDescent="0.3">
      <c r="A503" t="str">
        <f>formatted!C503</f>
        <v>w/o MS2: HexCer 17:0;O2/15:3</v>
      </c>
      <c r="B503" t="str">
        <f>formatted!D503</f>
        <v>HexCer 32:3:2O</v>
      </c>
      <c r="C503" t="str">
        <f>formatted!E503</f>
        <v>HexCer_NDS</v>
      </c>
      <c r="D503" t="str">
        <f>formatted!F503</f>
        <v>C38H69NO8</v>
      </c>
      <c r="E503">
        <f>formatted!G503/formatted!G$2</f>
        <v>8.5383711864406783E-3</v>
      </c>
      <c r="F503">
        <f>formatted!H503/formatted!H$2</f>
        <v>7.6930888000000001E-3</v>
      </c>
      <c r="G503">
        <f>formatted!I503/formatted!I$2</f>
        <v>7.1125549999999996E-3</v>
      </c>
      <c r="H503">
        <f>formatted!J503/formatted!J$2</f>
        <v>9.6235285714285721E-3</v>
      </c>
      <c r="I503">
        <f>formatted!K503/formatted!K$2</f>
        <v>9.2189658333333337E-3</v>
      </c>
      <c r="J503">
        <f>formatted!L503/formatted!L$2</f>
        <v>9.373589915966386E-3</v>
      </c>
      <c r="K503">
        <f>formatted!M503/formatted!M$2</f>
        <v>1.1046841666666666E-2</v>
      </c>
      <c r="L503">
        <f>formatted!N503/formatted!N$2</f>
        <v>1.0364611206896551E-2</v>
      </c>
      <c r="M503">
        <f>formatted!O503/formatted!O$2</f>
        <v>1.1023074757281554E-2</v>
      </c>
      <c r="N503">
        <f>formatted!P503/formatted!P$2</f>
        <v>8.6072638888888883E-3</v>
      </c>
      <c r="O503">
        <f>formatted!Q503/formatted!Q$2</f>
        <v>8.9881238938053099E-3</v>
      </c>
      <c r="P503">
        <f>formatted!R503/formatted!R$2</f>
        <v>8.1154949152542379E-3</v>
      </c>
    </row>
    <row r="504" spans="1:16" x14ac:dyDescent="0.3">
      <c r="A504" t="str">
        <f>formatted!C504</f>
        <v>w/o MS2: HexCer 16:0;O2/17:3</v>
      </c>
      <c r="B504" t="str">
        <f>formatted!D504</f>
        <v>HexCer 33:3:2O</v>
      </c>
      <c r="C504" t="str">
        <f>formatted!E504</f>
        <v>HexCer_NDS</v>
      </c>
      <c r="D504" t="str">
        <f>formatted!F504</f>
        <v>C39H71NO8</v>
      </c>
      <c r="E504">
        <f>formatted!G504/formatted!G$2</f>
        <v>2.7172372881355934E-4</v>
      </c>
      <c r="F504">
        <f>formatted!H504/formatted!H$2</f>
        <v>1.8992E-4</v>
      </c>
      <c r="G504">
        <f>formatted!I504/formatted!I$2</f>
        <v>1.5239375E-4</v>
      </c>
      <c r="H504">
        <f>formatted!J504/formatted!J$2</f>
        <v>2.1674374999999999E-4</v>
      </c>
      <c r="I504">
        <f>formatted!K504/formatted!K$2</f>
        <v>2.4575166666666664E-4</v>
      </c>
      <c r="J504">
        <f>formatted!L504/formatted!L$2</f>
        <v>2.5943109243697481E-4</v>
      </c>
      <c r="K504">
        <f>formatted!M504/formatted!M$2</f>
        <v>4.2575370370370372E-4</v>
      </c>
      <c r="L504">
        <f>formatted!N504/formatted!N$2</f>
        <v>4.199948275862069E-4</v>
      </c>
      <c r="M504">
        <f>formatted!O504/formatted!O$2</f>
        <v>4.4365048543689318E-4</v>
      </c>
      <c r="N504">
        <f>formatted!P504/formatted!P$2</f>
        <v>2.9678796296296297E-4</v>
      </c>
      <c r="O504">
        <f>formatted!Q504/formatted!Q$2</f>
        <v>2.6197610619469028E-4</v>
      </c>
      <c r="P504">
        <f>formatted!R504/formatted!R$2</f>
        <v>2.2365423728813559E-4</v>
      </c>
    </row>
    <row r="505" spans="1:16" x14ac:dyDescent="0.3">
      <c r="A505" t="str">
        <f>formatted!C505</f>
        <v>w/o MS2: HexCer 16:0;O2/18:3</v>
      </c>
      <c r="B505" t="str">
        <f>formatted!D505</f>
        <v>HexCer 34:3:2O</v>
      </c>
      <c r="C505" t="str">
        <f>formatted!E505</f>
        <v>HexCer_NDS</v>
      </c>
      <c r="D505" t="str">
        <f>formatted!F505</f>
        <v>C40H73NO8</v>
      </c>
      <c r="E505">
        <f>formatted!G505/formatted!G$2</f>
        <v>7.7425169491525424E-4</v>
      </c>
      <c r="F505">
        <f>formatted!H505/formatted!H$2</f>
        <v>7.947392E-4</v>
      </c>
      <c r="G505">
        <f>formatted!I505/formatted!I$2</f>
        <v>7.7407437500000005E-4</v>
      </c>
      <c r="H505">
        <f>formatted!J505/formatted!J$2</f>
        <v>5.1426607142857138E-4</v>
      </c>
      <c r="I505">
        <f>formatted!K505/formatted!K$2</f>
        <v>5.6172916666666665E-4</v>
      </c>
      <c r="J505">
        <f>formatted!L505/formatted!L$2</f>
        <v>5.8202521008403362E-4</v>
      </c>
      <c r="K505">
        <f>formatted!M505/formatted!M$2</f>
        <v>6.7585925925925925E-4</v>
      </c>
      <c r="L505">
        <f>formatted!N505/formatted!N$2</f>
        <v>7.2737413793103447E-4</v>
      </c>
      <c r="M505">
        <f>formatted!O505/formatted!O$2</f>
        <v>6.5149708737864079E-4</v>
      </c>
      <c r="N505">
        <f>formatted!P505/formatted!P$2</f>
        <v>4.0486388888888886E-4</v>
      </c>
      <c r="O505">
        <f>formatted!Q505/formatted!Q$2</f>
        <v>4.2331415929203539E-4</v>
      </c>
      <c r="P505">
        <f>formatted!R505/formatted!R$2</f>
        <v>3.6444830508474579E-4</v>
      </c>
    </row>
    <row r="506" spans="1:16" x14ac:dyDescent="0.3">
      <c r="A506" t="str">
        <f>formatted!C506</f>
        <v>w/o MS2: HexCer 16:0;O2/17:3</v>
      </c>
      <c r="B506" t="str">
        <f>formatted!D506</f>
        <v>HexCer 33:3:2O</v>
      </c>
      <c r="C506" t="str">
        <f>formatted!E506</f>
        <v>HexCer_NDS</v>
      </c>
      <c r="D506" t="str">
        <f>formatted!F506</f>
        <v>C39H71NO8</v>
      </c>
      <c r="E506">
        <f>formatted!G506/formatted!G$2</f>
        <v>7.0133135593220344E-4</v>
      </c>
      <c r="F506">
        <f>formatted!H506/formatted!H$2</f>
        <v>6.1124080000000004E-4</v>
      </c>
      <c r="G506">
        <f>formatted!I506/formatted!I$2</f>
        <v>5.4299187500000002E-4</v>
      </c>
      <c r="H506">
        <f>formatted!J506/formatted!J$2</f>
        <v>6.9031160714285713E-4</v>
      </c>
      <c r="I506">
        <f>formatted!K506/formatted!K$2</f>
        <v>7.4957916666666669E-4</v>
      </c>
      <c r="J506">
        <f>formatted!L506/formatted!L$2</f>
        <v>6.8725882352941182E-4</v>
      </c>
      <c r="K506">
        <f>formatted!M506/formatted!M$2</f>
        <v>9.0496296296296299E-4</v>
      </c>
      <c r="L506">
        <f>formatted!N506/formatted!N$2</f>
        <v>9.0821465517241379E-4</v>
      </c>
      <c r="M506">
        <f>formatted!O506/formatted!O$2</f>
        <v>9.7098834951456312E-4</v>
      </c>
      <c r="N506">
        <f>formatted!P506/formatted!P$2</f>
        <v>6.4988240740740746E-4</v>
      </c>
      <c r="O506">
        <f>formatted!Q506/formatted!Q$2</f>
        <v>6.7059026548672569E-4</v>
      </c>
      <c r="P506">
        <f>formatted!R506/formatted!R$2</f>
        <v>6.3876864406779666E-4</v>
      </c>
    </row>
    <row r="507" spans="1:16" x14ac:dyDescent="0.3">
      <c r="A507" t="str">
        <f>formatted!C507</f>
        <v>w/o MS2: HexCer 16:0;O2/16:3</v>
      </c>
      <c r="B507" t="str">
        <f>formatted!D507</f>
        <v>HexCer 32:3:2O</v>
      </c>
      <c r="C507" t="str">
        <f>formatted!E507</f>
        <v>HexCer_NDS</v>
      </c>
      <c r="D507" t="str">
        <f>formatted!F507</f>
        <v>C38H69NO8</v>
      </c>
      <c r="E507">
        <f>formatted!G507/formatted!G$2</f>
        <v>8.9104830508474574E-4</v>
      </c>
      <c r="F507">
        <f>formatted!H507/formatted!H$2</f>
        <v>8.38552E-4</v>
      </c>
      <c r="G507">
        <f>formatted!I507/formatted!I$2</f>
        <v>8.1614874999999998E-4</v>
      </c>
      <c r="H507">
        <f>formatted!J507/formatted!J$2</f>
        <v>1.0360491071428571E-3</v>
      </c>
      <c r="I507">
        <f>formatted!K507/formatted!K$2</f>
        <v>1.0075100000000001E-3</v>
      </c>
      <c r="J507">
        <f>formatted!L507/formatted!L$2</f>
        <v>1.1378621848739496E-3</v>
      </c>
      <c r="K507">
        <f>formatted!M507/formatted!M$2</f>
        <v>1.5657537037037036E-3</v>
      </c>
      <c r="L507">
        <f>formatted!N507/formatted!N$2</f>
        <v>1.4198612068965517E-3</v>
      </c>
      <c r="M507">
        <f>formatted!O507/formatted!O$2</f>
        <v>1.4105310679611651E-3</v>
      </c>
      <c r="N507">
        <f>formatted!P507/formatted!P$2</f>
        <v>1.2050453703703703E-3</v>
      </c>
      <c r="O507">
        <f>formatted!Q507/formatted!Q$2</f>
        <v>1.157883185840708E-3</v>
      </c>
      <c r="P507">
        <f>formatted!R507/formatted!R$2</f>
        <v>1.1645237288135594E-3</v>
      </c>
    </row>
    <row r="508" spans="1:16" x14ac:dyDescent="0.3">
      <c r="A508" t="str">
        <f>formatted!C508</f>
        <v>w/o MS2: LPA 18:3</v>
      </c>
      <c r="B508" t="str">
        <f>formatted!D508</f>
        <v>LPA 18:3</v>
      </c>
      <c r="C508" t="str">
        <f>formatted!E508</f>
        <v>LPA</v>
      </c>
      <c r="D508" t="str">
        <f>formatted!F508</f>
        <v>C21H37O7P</v>
      </c>
      <c r="E508">
        <f>formatted!G508/formatted!G$2</f>
        <v>5.8343220338983052E-4</v>
      </c>
      <c r="F508">
        <f>formatted!H508/formatted!H$2</f>
        <v>1.1495839999999999E-3</v>
      </c>
      <c r="G508">
        <f>formatted!I508/formatted!I$2</f>
        <v>2.4480625E-4</v>
      </c>
      <c r="H508">
        <f>formatted!J508/formatted!J$2</f>
        <v>1.2063241071428572E-3</v>
      </c>
      <c r="I508">
        <f>formatted!K508/formatted!K$2</f>
        <v>4.5097166666666668E-4</v>
      </c>
      <c r="J508">
        <f>formatted!L508/formatted!L$2</f>
        <v>1.4457142857142856E-4</v>
      </c>
      <c r="K508">
        <f>formatted!M508/formatted!M$2</f>
        <v>1.1221240740740741E-3</v>
      </c>
      <c r="L508">
        <f>formatted!N508/formatted!N$2</f>
        <v>8.1826810344827591E-4</v>
      </c>
      <c r="M508">
        <f>formatted!O508/formatted!O$2</f>
        <v>3.8335533980582523E-4</v>
      </c>
      <c r="N508">
        <f>formatted!P508/formatted!P$2</f>
        <v>1.3249351851851851E-4</v>
      </c>
      <c r="O508">
        <f>formatted!Q508/formatted!Q$2</f>
        <v>3.4028761061946904E-4</v>
      </c>
      <c r="P508">
        <f>formatted!R508/formatted!R$2</f>
        <v>3.0673305084745765E-4</v>
      </c>
    </row>
    <row r="509" spans="1:16" x14ac:dyDescent="0.3">
      <c r="A509" t="str">
        <f>formatted!C509</f>
        <v>w/o MS2: LPA 20:5</v>
      </c>
      <c r="B509" t="str">
        <f>formatted!D509</f>
        <v>LPA 20:5</v>
      </c>
      <c r="C509" t="str">
        <f>formatted!E509</f>
        <v>LPA</v>
      </c>
      <c r="D509" t="str">
        <f>formatted!F509</f>
        <v>C23H37O7P</v>
      </c>
      <c r="E509">
        <f>formatted!G509/formatted!G$2</f>
        <v>3.9457627118644068E-6</v>
      </c>
      <c r="F509">
        <f>formatted!H509/formatted!H$2</f>
        <v>3.5352000000000001E-6</v>
      </c>
      <c r="G509">
        <f>formatted!I509/formatted!I$2</f>
        <v>2.2525624999999998E-5</v>
      </c>
      <c r="H509">
        <f>formatted!J509/formatted!J$2</f>
        <v>2.8176785714285713E-5</v>
      </c>
      <c r="I509">
        <f>formatted!K509/formatted!K$2</f>
        <v>2.8866666666666668E-6</v>
      </c>
      <c r="J509">
        <f>formatted!L509/formatted!L$2</f>
        <v>6.4789915966386558E-6</v>
      </c>
      <c r="K509">
        <f>formatted!M509/formatted!M$2</f>
        <v>1.9125925925925926E-5</v>
      </c>
      <c r="L509">
        <f>formatted!N509/formatted!N$2</f>
        <v>2.1596551724137932E-5</v>
      </c>
      <c r="M509">
        <f>formatted!O509/formatted!O$2</f>
        <v>3.8558252427184467E-5</v>
      </c>
      <c r="N509">
        <f>formatted!P509/formatted!P$2</f>
        <v>7.2629629629629628E-6</v>
      </c>
      <c r="O509">
        <f>formatted!Q509/formatted!Q$2</f>
        <v>5.4221238938053101E-6</v>
      </c>
      <c r="P509">
        <f>formatted!R509/formatted!R$2</f>
        <v>4.4773728813559321E-5</v>
      </c>
    </row>
    <row r="510" spans="1:16" x14ac:dyDescent="0.3">
      <c r="A510" t="str">
        <f>formatted!C510</f>
        <v>w/o MS2: LPA 19:4</v>
      </c>
      <c r="B510" t="str">
        <f>formatted!D510</f>
        <v>LPA 19:4</v>
      </c>
      <c r="C510" t="str">
        <f>formatted!E510</f>
        <v>LPA</v>
      </c>
      <c r="D510" t="str">
        <f>formatted!F510</f>
        <v>C22H37O7P</v>
      </c>
      <c r="E510">
        <f>formatted!G510/formatted!G$2</f>
        <v>1.1729661016949152E-4</v>
      </c>
      <c r="F510">
        <f>formatted!H510/formatted!H$2</f>
        <v>5.463016E-4</v>
      </c>
      <c r="G510">
        <f>formatted!I510/formatted!I$2</f>
        <v>7.2937500000000004E-5</v>
      </c>
      <c r="H510">
        <f>formatted!J510/formatted!J$2</f>
        <v>5.9227232142857139E-4</v>
      </c>
      <c r="I510">
        <f>formatted!K510/formatted!K$2</f>
        <v>1.7865333333333335E-4</v>
      </c>
      <c r="J510">
        <f>formatted!L510/formatted!L$2</f>
        <v>6.2804201680672275E-5</v>
      </c>
      <c r="K510">
        <f>formatted!M510/formatted!M$2</f>
        <v>1.0795555555555556E-4</v>
      </c>
      <c r="L510">
        <f>formatted!N510/formatted!N$2</f>
        <v>1.1204310344827586E-4</v>
      </c>
      <c r="M510">
        <f>formatted!O510/formatted!O$2</f>
        <v>1.6982038834951457E-4</v>
      </c>
      <c r="N510">
        <f>formatted!P510/formatted!P$2</f>
        <v>1.5746388888888889E-4</v>
      </c>
      <c r="O510">
        <f>formatted!Q510/formatted!Q$2</f>
        <v>7.6939823008849564E-5</v>
      </c>
      <c r="P510">
        <f>formatted!R510/formatted!R$2</f>
        <v>3.4866186440677966E-4</v>
      </c>
    </row>
    <row r="511" spans="1:16" x14ac:dyDescent="0.3">
      <c r="A511" t="str">
        <f>formatted!C511</f>
        <v>w/o MS2: LPC 15:3</v>
      </c>
      <c r="B511" t="str">
        <f>formatted!D511</f>
        <v>LPC 15:3</v>
      </c>
      <c r="C511" t="str">
        <f>formatted!E511</f>
        <v>LPC</v>
      </c>
      <c r="D511" t="str">
        <f>formatted!F511</f>
        <v>C23H42NO7P</v>
      </c>
      <c r="E511">
        <f>formatted!G511/formatted!G$2</f>
        <v>1.7598898305084745E-4</v>
      </c>
      <c r="F511">
        <f>formatted!H511/formatted!H$2</f>
        <v>2.9274960000000001E-4</v>
      </c>
      <c r="G511">
        <f>formatted!I511/formatted!I$2</f>
        <v>2.8236437499999997E-4</v>
      </c>
      <c r="H511">
        <f>formatted!J511/formatted!J$2</f>
        <v>3.1637321428571428E-4</v>
      </c>
      <c r="I511">
        <f>formatted!K511/formatted!K$2</f>
        <v>1.5827500000000001E-4</v>
      </c>
      <c r="J511">
        <f>formatted!L511/formatted!L$2</f>
        <v>1.8111596638655463E-4</v>
      </c>
      <c r="K511">
        <f>formatted!M511/formatted!M$2</f>
        <v>2.3380462962962963E-4</v>
      </c>
      <c r="L511">
        <f>formatted!N511/formatted!N$2</f>
        <v>2.1652499999999999E-4</v>
      </c>
      <c r="M511">
        <f>formatted!O511/formatted!O$2</f>
        <v>2.6209902912621361E-4</v>
      </c>
      <c r="N511">
        <f>formatted!P511/formatted!P$2</f>
        <v>1.9686944444444445E-4</v>
      </c>
      <c r="O511">
        <f>formatted!Q511/formatted!Q$2</f>
        <v>2.2970088495575221E-4</v>
      </c>
      <c r="P511">
        <f>formatted!R511/formatted!R$2</f>
        <v>3.1153898305084747E-4</v>
      </c>
    </row>
    <row r="512" spans="1:16" x14ac:dyDescent="0.3">
      <c r="A512" t="str">
        <f>formatted!C512</f>
        <v>w/o MS2: LPC 17:4</v>
      </c>
      <c r="B512" t="str">
        <f>formatted!D512</f>
        <v>LPC 17:4</v>
      </c>
      <c r="C512" t="str">
        <f>formatted!E512</f>
        <v>LPC</v>
      </c>
      <c r="D512" t="str">
        <f>formatted!F512</f>
        <v>C25H44NO7P</v>
      </c>
      <c r="E512">
        <f>formatted!G512/formatted!G$2</f>
        <v>3.6016949152542374E-6</v>
      </c>
      <c r="F512">
        <f>formatted!H512/formatted!H$2</f>
        <v>2.4304E-5</v>
      </c>
      <c r="G512">
        <f>formatted!I512/formatted!I$2</f>
        <v>1.0865E-5</v>
      </c>
      <c r="H512">
        <f>formatted!J512/formatted!J$2</f>
        <v>1.2899107142857142E-5</v>
      </c>
      <c r="I512">
        <f>formatted!K512/formatted!K$2</f>
        <v>1.05475E-5</v>
      </c>
      <c r="J512">
        <f>formatted!L512/formatted!L$2</f>
        <v>3.5260504201680672E-6</v>
      </c>
      <c r="K512">
        <f>formatted!M512/formatted!M$2</f>
        <v>2.3016666666666666E-5</v>
      </c>
      <c r="L512">
        <f>formatted!N512/formatted!N$2</f>
        <v>9.2008620689655171E-6</v>
      </c>
      <c r="M512">
        <f>formatted!O512/formatted!O$2</f>
        <v>4.0689320388349514E-6</v>
      </c>
      <c r="N512">
        <f>formatted!P512/formatted!P$2</f>
        <v>0</v>
      </c>
      <c r="O512">
        <f>formatted!Q512/formatted!Q$2</f>
        <v>1.7361946902654866E-5</v>
      </c>
      <c r="P512">
        <f>formatted!R512/formatted!R$2</f>
        <v>1.6174576271186441E-5</v>
      </c>
    </row>
    <row r="513" spans="1:16" x14ac:dyDescent="0.3">
      <c r="A513" t="str">
        <f>formatted!C513</f>
        <v>w/o MS2: LPC 15:2</v>
      </c>
      <c r="B513" t="str">
        <f>formatted!D513</f>
        <v>LPC 15:2</v>
      </c>
      <c r="C513" t="str">
        <f>formatted!E513</f>
        <v>LPC</v>
      </c>
      <c r="D513" t="str">
        <f>formatted!F513</f>
        <v>C23H44NO7P</v>
      </c>
      <c r="E513">
        <f>formatted!G513/formatted!G$2</f>
        <v>1.1567627118644068E-4</v>
      </c>
      <c r="F513">
        <f>formatted!H513/formatted!H$2</f>
        <v>1.390544E-4</v>
      </c>
      <c r="G513">
        <f>formatted!I513/formatted!I$2</f>
        <v>9.4378749999999995E-5</v>
      </c>
      <c r="H513">
        <f>formatted!J513/formatted!J$2</f>
        <v>1.7872589285714287E-4</v>
      </c>
      <c r="I513">
        <f>formatted!K513/formatted!K$2</f>
        <v>1.4950333333333334E-4</v>
      </c>
      <c r="J513">
        <f>formatted!L513/formatted!L$2</f>
        <v>1.6199915966386554E-4</v>
      </c>
      <c r="K513">
        <f>formatted!M513/formatted!M$2</f>
        <v>1.7872407407407408E-4</v>
      </c>
      <c r="L513">
        <f>formatted!N513/formatted!N$2</f>
        <v>1.0380344827586206E-4</v>
      </c>
      <c r="M513">
        <f>formatted!O513/formatted!O$2</f>
        <v>1.9390679611650484E-4</v>
      </c>
      <c r="N513">
        <f>formatted!P513/formatted!P$2</f>
        <v>1.6406203703703704E-4</v>
      </c>
      <c r="O513">
        <f>formatted!Q513/formatted!Q$2</f>
        <v>1.3215309734513275E-4</v>
      </c>
      <c r="P513">
        <f>formatted!R513/formatted!R$2</f>
        <v>8.2199152542372875E-5</v>
      </c>
    </row>
    <row r="514" spans="1:16" x14ac:dyDescent="0.3">
      <c r="A514" t="str">
        <f>formatted!C514</f>
        <v>w/o MS2: LPC 14:2</v>
      </c>
      <c r="B514" t="str">
        <f>formatted!D514</f>
        <v>LPC 14:2</v>
      </c>
      <c r="C514" t="str">
        <f>formatted!E514</f>
        <v>LPC</v>
      </c>
      <c r="D514" t="str">
        <f>formatted!F514</f>
        <v>C22H42NO7P</v>
      </c>
      <c r="E514">
        <f>formatted!G514/formatted!G$2</f>
        <v>2.9729915254237289E-4</v>
      </c>
      <c r="F514">
        <f>formatted!H514/formatted!H$2</f>
        <v>2.5584959999999998E-4</v>
      </c>
      <c r="G514">
        <f>formatted!I514/formatted!I$2</f>
        <v>1.04608125E-4</v>
      </c>
      <c r="H514">
        <f>formatted!J514/formatted!J$2</f>
        <v>2.3479375E-4</v>
      </c>
      <c r="I514">
        <f>formatted!K514/formatted!K$2</f>
        <v>3.4950833333333332E-4</v>
      </c>
      <c r="J514">
        <f>formatted!L514/formatted!L$2</f>
        <v>2.5260504201680674E-4</v>
      </c>
      <c r="K514">
        <f>formatted!M514/formatted!M$2</f>
        <v>1.495648148148148E-4</v>
      </c>
      <c r="L514">
        <f>formatted!N514/formatted!N$2</f>
        <v>2.601896551724138E-4</v>
      </c>
      <c r="M514">
        <f>formatted!O514/formatted!O$2</f>
        <v>2.1790194174757283E-4</v>
      </c>
      <c r="N514">
        <f>formatted!P514/formatted!P$2</f>
        <v>2.7982129629629628E-4</v>
      </c>
      <c r="O514">
        <f>formatted!Q514/formatted!Q$2</f>
        <v>2.1846902654867257E-4</v>
      </c>
      <c r="P514">
        <f>formatted!R514/formatted!R$2</f>
        <v>1.728957627118644E-4</v>
      </c>
    </row>
    <row r="515" spans="1:16" x14ac:dyDescent="0.3">
      <c r="A515" t="str">
        <f>formatted!C515</f>
        <v>w/o MS2: LPE 11:0</v>
      </c>
      <c r="B515" t="str">
        <f>formatted!D515</f>
        <v>LPE 11:0</v>
      </c>
      <c r="C515" t="str">
        <f>formatted!E515</f>
        <v>LPE</v>
      </c>
      <c r="D515" t="str">
        <f>formatted!F515</f>
        <v>C16H34NO7P</v>
      </c>
      <c r="E515">
        <f>formatted!G515/formatted!G$2</f>
        <v>4.1130593220338983E-4</v>
      </c>
      <c r="F515">
        <f>formatted!H515/formatted!H$2</f>
        <v>6.9576960000000004E-4</v>
      </c>
      <c r="G515">
        <f>formatted!I515/formatted!I$2</f>
        <v>4.4023687500000002E-4</v>
      </c>
      <c r="H515">
        <f>formatted!J515/formatted!J$2</f>
        <v>5.3775982142857139E-4</v>
      </c>
      <c r="I515">
        <f>formatted!K515/formatted!K$2</f>
        <v>3.6941166666666669E-4</v>
      </c>
      <c r="J515">
        <f>formatted!L515/formatted!L$2</f>
        <v>5.151806722689076E-4</v>
      </c>
      <c r="K515">
        <f>formatted!M515/formatted!M$2</f>
        <v>6.1283425925925928E-4</v>
      </c>
      <c r="L515">
        <f>formatted!N515/formatted!N$2</f>
        <v>4.5267672413793104E-4</v>
      </c>
      <c r="M515">
        <f>formatted!O515/formatted!O$2</f>
        <v>5.792660194174757E-4</v>
      </c>
      <c r="N515">
        <f>formatted!P515/formatted!P$2</f>
        <v>4.3443425925925928E-4</v>
      </c>
      <c r="O515">
        <f>formatted!Q515/formatted!Q$2</f>
        <v>4.5026814159292036E-4</v>
      </c>
      <c r="P515">
        <f>formatted!R515/formatted!R$2</f>
        <v>3.7794322033898306E-4</v>
      </c>
    </row>
    <row r="516" spans="1:16" x14ac:dyDescent="0.3">
      <c r="A516" t="str">
        <f>formatted!C516</f>
        <v>LPE 14:0</v>
      </c>
      <c r="B516" t="str">
        <f>formatted!D516</f>
        <v>LPE 14:0</v>
      </c>
      <c r="C516" t="str">
        <f>formatted!E516</f>
        <v>LPE</v>
      </c>
      <c r="D516" t="str">
        <f>formatted!F516</f>
        <v>C19H40NO7P</v>
      </c>
      <c r="E516">
        <f>formatted!G516/formatted!G$2</f>
        <v>1.5365084745762711E-3</v>
      </c>
      <c r="F516">
        <f>formatted!H516/formatted!H$2</f>
        <v>2.3249928E-3</v>
      </c>
      <c r="G516">
        <f>formatted!I516/formatted!I$2</f>
        <v>1.845609375E-3</v>
      </c>
      <c r="H516">
        <f>formatted!J516/formatted!J$2</f>
        <v>2.1100955357142856E-3</v>
      </c>
      <c r="I516">
        <f>formatted!K516/formatted!K$2</f>
        <v>1.66697E-3</v>
      </c>
      <c r="J516">
        <f>formatted!L516/formatted!L$2</f>
        <v>1.7438697478991596E-3</v>
      </c>
      <c r="K516">
        <f>formatted!M516/formatted!M$2</f>
        <v>1.9355861111111112E-3</v>
      </c>
      <c r="L516">
        <f>formatted!N516/formatted!N$2</f>
        <v>1.8585051724137932E-3</v>
      </c>
      <c r="M516">
        <f>formatted!O516/formatted!O$2</f>
        <v>2.0552310679611652E-3</v>
      </c>
      <c r="N516">
        <f>formatted!P516/formatted!P$2</f>
        <v>2.5307990740740739E-3</v>
      </c>
      <c r="O516">
        <f>formatted!Q516/formatted!Q$2</f>
        <v>2.4412115044247788E-3</v>
      </c>
      <c r="P516">
        <f>formatted!R516/formatted!R$2</f>
        <v>2.4476957627118643E-3</v>
      </c>
    </row>
    <row r="517" spans="1:16" x14ac:dyDescent="0.3">
      <c r="A517" t="str">
        <f>formatted!C517</f>
        <v>w/o MS2: LPE 12:0</v>
      </c>
      <c r="B517" t="str">
        <f>formatted!D517</f>
        <v>LPE 12:0</v>
      </c>
      <c r="C517" t="str">
        <f>formatted!E517</f>
        <v>LPE</v>
      </c>
      <c r="D517" t="str">
        <f>formatted!F517</f>
        <v>C17H36NO7P</v>
      </c>
      <c r="E517">
        <f>formatted!G517/formatted!G$2</f>
        <v>2.8976016949152543E-4</v>
      </c>
      <c r="F517">
        <f>formatted!H517/formatted!H$2</f>
        <v>5.2120159999999999E-4</v>
      </c>
      <c r="G517">
        <f>formatted!I517/formatted!I$2</f>
        <v>2.55989375E-4</v>
      </c>
      <c r="H517">
        <f>formatted!J517/formatted!J$2</f>
        <v>5.149455357142857E-4</v>
      </c>
      <c r="I517">
        <f>formatted!K517/formatted!K$2</f>
        <v>4.1883083333333336E-4</v>
      </c>
      <c r="J517">
        <f>formatted!L517/formatted!L$2</f>
        <v>4.6748403361344536E-4</v>
      </c>
      <c r="K517">
        <f>formatted!M517/formatted!M$2</f>
        <v>5.8978240740740736E-4</v>
      </c>
      <c r="L517">
        <f>formatted!N517/formatted!N$2</f>
        <v>3.9655000000000002E-4</v>
      </c>
      <c r="M517">
        <f>formatted!O517/formatted!O$2</f>
        <v>5.627572815533981E-4</v>
      </c>
      <c r="N517">
        <f>formatted!P517/formatted!P$2</f>
        <v>7.1259444444444445E-4</v>
      </c>
      <c r="O517">
        <f>formatted!Q517/formatted!Q$2</f>
        <v>7.9290176991150439E-4</v>
      </c>
      <c r="P517">
        <f>formatted!R517/formatted!R$2</f>
        <v>8.7935169491525425E-4</v>
      </c>
    </row>
    <row r="518" spans="1:16" x14ac:dyDescent="0.3">
      <c r="A518" t="str">
        <f>formatted!C518</f>
        <v>LPE 16:0</v>
      </c>
      <c r="B518" t="str">
        <f>formatted!D518</f>
        <v>LPE 16:0</v>
      </c>
      <c r="C518" t="str">
        <f>formatted!E518</f>
        <v>LPE</v>
      </c>
      <c r="D518" t="str">
        <f>formatted!F518</f>
        <v>C21H44NO7P</v>
      </c>
      <c r="E518">
        <f>formatted!G518/formatted!G$2</f>
        <v>4.6970940677966101E-3</v>
      </c>
      <c r="F518">
        <f>formatted!H518/formatted!H$2</f>
        <v>6.0173752000000002E-3</v>
      </c>
      <c r="G518">
        <f>formatted!I518/formatted!I$2</f>
        <v>6.1867718750000002E-3</v>
      </c>
      <c r="H518">
        <f>formatted!J518/formatted!J$2</f>
        <v>5.7644776785714287E-3</v>
      </c>
      <c r="I518">
        <f>formatted!K518/formatted!K$2</f>
        <v>4.603698333333333E-3</v>
      </c>
      <c r="J518">
        <f>formatted!L518/formatted!L$2</f>
        <v>4.7217126050420168E-3</v>
      </c>
      <c r="K518">
        <f>formatted!M518/formatted!M$2</f>
        <v>5.3273990740740742E-3</v>
      </c>
      <c r="L518">
        <f>formatted!N518/formatted!N$2</f>
        <v>5.0853482758620693E-3</v>
      </c>
      <c r="M518">
        <f>formatted!O518/formatted!O$2</f>
        <v>5.8884291262135922E-3</v>
      </c>
      <c r="N518">
        <f>formatted!P518/formatted!P$2</f>
        <v>4.7514166666666668E-3</v>
      </c>
      <c r="O518">
        <f>formatted!Q518/formatted!Q$2</f>
        <v>4.8538973451327429E-3</v>
      </c>
      <c r="P518">
        <f>formatted!R518/formatted!R$2</f>
        <v>5.2961381355932204E-3</v>
      </c>
    </row>
    <row r="519" spans="1:16" x14ac:dyDescent="0.3">
      <c r="A519" t="str">
        <f>formatted!C519</f>
        <v>w/o MS2: LPE 11:0</v>
      </c>
      <c r="B519" t="str">
        <f>formatted!D519</f>
        <v>LPE 11:0</v>
      </c>
      <c r="C519" t="str">
        <f>formatted!E519</f>
        <v>LPE</v>
      </c>
      <c r="D519" t="str">
        <f>formatted!F519</f>
        <v>C16H34NO7P</v>
      </c>
      <c r="E519">
        <f>formatted!G519/formatted!G$2</f>
        <v>5.9443559322033899E-4</v>
      </c>
      <c r="F519">
        <f>formatted!H519/formatted!H$2</f>
        <v>9.6563279999999996E-4</v>
      </c>
      <c r="G519">
        <f>formatted!I519/formatted!I$2</f>
        <v>5.3512000000000004E-4</v>
      </c>
      <c r="H519">
        <f>formatted!J519/formatted!J$2</f>
        <v>1.3100053571428571E-3</v>
      </c>
      <c r="I519">
        <f>formatted!K519/formatted!K$2</f>
        <v>8.2404833333333334E-4</v>
      </c>
      <c r="J519">
        <f>formatted!L519/formatted!L$2</f>
        <v>9.618428571428571E-4</v>
      </c>
      <c r="K519">
        <f>formatted!M519/formatted!M$2</f>
        <v>8.7711481481481481E-4</v>
      </c>
      <c r="L519">
        <f>formatted!N519/formatted!N$2</f>
        <v>7.7452241379310344E-4</v>
      </c>
      <c r="M519">
        <f>formatted!O519/formatted!O$2</f>
        <v>1.1032689320388349E-3</v>
      </c>
      <c r="N519">
        <f>formatted!P519/formatted!P$2</f>
        <v>1.7142490740740741E-3</v>
      </c>
      <c r="O519">
        <f>formatted!Q519/formatted!Q$2</f>
        <v>1.8282769911504425E-3</v>
      </c>
      <c r="P519">
        <f>formatted!R519/formatted!R$2</f>
        <v>2.0418237288135593E-3</v>
      </c>
    </row>
    <row r="520" spans="1:16" x14ac:dyDescent="0.3">
      <c r="A520" t="str">
        <f>formatted!C520</f>
        <v>LPE 14:0</v>
      </c>
      <c r="B520" t="str">
        <f>formatted!D520</f>
        <v>LPE 14:0</v>
      </c>
      <c r="C520" t="str">
        <f>formatted!E520</f>
        <v>LPE</v>
      </c>
      <c r="D520" t="str">
        <f>formatted!F520</f>
        <v>C19H40NO7P</v>
      </c>
      <c r="E520">
        <f>formatted!G520/formatted!G$2</f>
        <v>3.2425457627118645E-3</v>
      </c>
      <c r="F520">
        <f>formatted!H520/formatted!H$2</f>
        <v>4.6061280000000001E-3</v>
      </c>
      <c r="G520">
        <f>formatted!I520/formatted!I$2</f>
        <v>3.602415625E-3</v>
      </c>
      <c r="H520">
        <f>formatted!J520/formatted!J$2</f>
        <v>4.1923267857142859E-3</v>
      </c>
      <c r="I520">
        <f>formatted!K520/formatted!K$2</f>
        <v>3.480885E-3</v>
      </c>
      <c r="J520">
        <f>formatted!L520/formatted!L$2</f>
        <v>3.605720168067227E-3</v>
      </c>
      <c r="K520">
        <f>formatted!M520/formatted!M$2</f>
        <v>4.0372759259259261E-3</v>
      </c>
      <c r="L520">
        <f>formatted!N520/formatted!N$2</f>
        <v>3.5421008620689655E-3</v>
      </c>
      <c r="M520">
        <f>formatted!O520/formatted!O$2</f>
        <v>4.2705592233009708E-3</v>
      </c>
      <c r="N520">
        <f>formatted!P520/formatted!P$2</f>
        <v>4.9665092592592591E-3</v>
      </c>
      <c r="O520">
        <f>formatted!Q520/formatted!Q$2</f>
        <v>4.8807061946902651E-3</v>
      </c>
      <c r="P520">
        <f>formatted!R520/formatted!R$2</f>
        <v>5.267968644067797E-3</v>
      </c>
    </row>
    <row r="521" spans="1:16" x14ac:dyDescent="0.3">
      <c r="A521" t="str">
        <f>formatted!C521</f>
        <v>w/o MS2: LPE 18:0</v>
      </c>
      <c r="B521" t="str">
        <f>formatted!D521</f>
        <v>LPE 18:0</v>
      </c>
      <c r="C521" t="str">
        <f>formatted!E521</f>
        <v>LPE</v>
      </c>
      <c r="D521" t="str">
        <f>formatted!F521</f>
        <v>C23H48NO7P</v>
      </c>
      <c r="E521">
        <f>formatted!G521/formatted!G$2</f>
        <v>4.7884745762711862E-4</v>
      </c>
      <c r="F521">
        <f>formatted!H521/formatted!H$2</f>
        <v>5.6321759999999996E-4</v>
      </c>
      <c r="G521">
        <f>formatted!I521/formatted!I$2</f>
        <v>3.9267125000000001E-4</v>
      </c>
      <c r="H521">
        <f>formatted!J521/formatted!J$2</f>
        <v>6.0709821428571432E-4</v>
      </c>
      <c r="I521">
        <f>formatted!K521/formatted!K$2</f>
        <v>5.4894416666666668E-4</v>
      </c>
      <c r="J521">
        <f>formatted!L521/formatted!L$2</f>
        <v>5.5542100840336129E-4</v>
      </c>
      <c r="K521">
        <f>formatted!M521/formatted!M$2</f>
        <v>6.2146944444444439E-4</v>
      </c>
      <c r="L521">
        <f>formatted!N521/formatted!N$2</f>
        <v>4.7013534482758619E-4</v>
      </c>
      <c r="M521">
        <f>formatted!O521/formatted!O$2</f>
        <v>8.4906504854368934E-4</v>
      </c>
      <c r="N521">
        <f>formatted!P521/formatted!P$2</f>
        <v>6.0114537037037042E-4</v>
      </c>
      <c r="O521">
        <f>formatted!Q521/formatted!Q$2</f>
        <v>5.8519469026548673E-4</v>
      </c>
      <c r="P521">
        <f>formatted!R521/formatted!R$2</f>
        <v>4.19964406779661E-4</v>
      </c>
    </row>
    <row r="522" spans="1:16" x14ac:dyDescent="0.3">
      <c r="A522" t="str">
        <f>formatted!C522</f>
        <v>LPE 18:1</v>
      </c>
      <c r="B522" t="str">
        <f>formatted!D522</f>
        <v>LPE 18:1</v>
      </c>
      <c r="C522" t="str">
        <f>formatted!E522</f>
        <v>LPE</v>
      </c>
      <c r="D522" t="str">
        <f>formatted!F522</f>
        <v>C23H46NO7P</v>
      </c>
      <c r="E522">
        <f>formatted!G522/formatted!G$2</f>
        <v>5.484381355932203E-4</v>
      </c>
      <c r="F522">
        <f>formatted!H522/formatted!H$2</f>
        <v>7.5528399999999995E-4</v>
      </c>
      <c r="G522">
        <f>formatted!I522/formatted!I$2</f>
        <v>4.9620062500000002E-4</v>
      </c>
      <c r="H522">
        <f>formatted!J522/formatted!J$2</f>
        <v>7.0675000000000002E-4</v>
      </c>
      <c r="I522">
        <f>formatted!K522/formatted!K$2</f>
        <v>6.6103250000000004E-4</v>
      </c>
      <c r="J522">
        <f>formatted!L522/formatted!L$2</f>
        <v>7.1580672268907561E-4</v>
      </c>
      <c r="K522">
        <f>formatted!M522/formatted!M$2</f>
        <v>7.5816944444444441E-4</v>
      </c>
      <c r="L522">
        <f>formatted!N522/formatted!N$2</f>
        <v>5.2866724137931034E-4</v>
      </c>
      <c r="M522">
        <f>formatted!O522/formatted!O$2</f>
        <v>7.9911165048543692E-4</v>
      </c>
      <c r="N522">
        <f>formatted!P522/formatted!P$2</f>
        <v>7.4716759259259259E-4</v>
      </c>
      <c r="O522">
        <f>formatted!Q522/formatted!Q$2</f>
        <v>7.0440442477876105E-4</v>
      </c>
      <c r="P522">
        <f>formatted!R522/formatted!R$2</f>
        <v>6.5202457627118644E-4</v>
      </c>
    </row>
    <row r="523" spans="1:16" x14ac:dyDescent="0.3">
      <c r="A523" t="str">
        <f>formatted!C523</f>
        <v>LPE 15:0</v>
      </c>
      <c r="B523" t="str">
        <f>formatted!D523</f>
        <v>LPE 15:0</v>
      </c>
      <c r="C523" t="str">
        <f>formatted!E523</f>
        <v>LPE</v>
      </c>
      <c r="D523" t="str">
        <f>formatted!F523</f>
        <v>C20H42NO7P</v>
      </c>
      <c r="E523">
        <f>formatted!G523/formatted!G$2</f>
        <v>8.0943398305084752E-3</v>
      </c>
      <c r="F523">
        <f>formatted!H523/formatted!H$2</f>
        <v>1.6134736E-2</v>
      </c>
      <c r="G523">
        <f>formatted!I523/formatted!I$2</f>
        <v>1.6963962499999999E-2</v>
      </c>
      <c r="H523">
        <f>formatted!J523/formatted!J$2</f>
        <v>1.5123739285714286E-2</v>
      </c>
      <c r="I523">
        <f>formatted!K523/formatted!K$2</f>
        <v>8.9234341666666675E-3</v>
      </c>
      <c r="J523">
        <f>formatted!L523/formatted!L$2</f>
        <v>1.1032347058823529E-2</v>
      </c>
      <c r="K523">
        <f>formatted!M523/formatted!M$2</f>
        <v>1.1649775925925926E-2</v>
      </c>
      <c r="L523">
        <f>formatted!N523/formatted!N$2</f>
        <v>9.1547336206896559E-3</v>
      </c>
      <c r="M523">
        <f>formatted!O523/formatted!O$2</f>
        <v>1.0696188349514564E-2</v>
      </c>
      <c r="N523">
        <f>formatted!P523/formatted!P$2</f>
        <v>1.008099537037037E-2</v>
      </c>
      <c r="O523">
        <f>formatted!Q523/formatted!Q$2</f>
        <v>1.0920155752212389E-2</v>
      </c>
      <c r="P523">
        <f>formatted!R523/formatted!R$2</f>
        <v>1.4093209322033898E-2</v>
      </c>
    </row>
    <row r="524" spans="1:16" x14ac:dyDescent="0.3">
      <c r="A524" t="str">
        <f>formatted!C524</f>
        <v>w/o MS2: LPE 13:0</v>
      </c>
      <c r="B524" t="str">
        <f>formatted!D524</f>
        <v>LPE 13:0</v>
      </c>
      <c r="C524" t="str">
        <f>formatted!E524</f>
        <v>LPE</v>
      </c>
      <c r="D524" t="str">
        <f>formatted!F524</f>
        <v>C18H38NO7P</v>
      </c>
      <c r="E524">
        <f>formatted!G524/formatted!G$2</f>
        <v>9.8670355932203389E-3</v>
      </c>
      <c r="F524">
        <f>formatted!H524/formatted!H$2</f>
        <v>1.7155927200000001E-2</v>
      </c>
      <c r="G524">
        <f>formatted!I524/formatted!I$2</f>
        <v>1.029515625E-2</v>
      </c>
      <c r="H524">
        <f>formatted!J524/formatted!J$2</f>
        <v>1.4686938392857143E-2</v>
      </c>
      <c r="I524">
        <f>formatted!K524/formatted!K$2</f>
        <v>1.1383588333333333E-2</v>
      </c>
      <c r="J524">
        <f>formatted!L524/formatted!L$2</f>
        <v>1.1991898319327732E-2</v>
      </c>
      <c r="K524">
        <f>formatted!M524/formatted!M$2</f>
        <v>1.3144986111111111E-2</v>
      </c>
      <c r="L524">
        <f>formatted!N524/formatted!N$2</f>
        <v>1.1748743965517242E-2</v>
      </c>
      <c r="M524">
        <f>formatted!O524/formatted!O$2</f>
        <v>1.3590338834951456E-2</v>
      </c>
      <c r="N524">
        <f>formatted!P524/formatted!P$2</f>
        <v>1.9275321296296295E-2</v>
      </c>
      <c r="O524">
        <f>formatted!Q524/formatted!Q$2</f>
        <v>1.9332974336283185E-2</v>
      </c>
      <c r="P524">
        <f>formatted!R524/formatted!R$2</f>
        <v>2.0986760169491525E-2</v>
      </c>
    </row>
    <row r="525" spans="1:16" x14ac:dyDescent="0.3">
      <c r="A525" t="str">
        <f>formatted!C525</f>
        <v>LPE 15:0</v>
      </c>
      <c r="B525" t="str">
        <f>formatted!D525</f>
        <v>LPE 15:0</v>
      </c>
      <c r="C525" t="str">
        <f>formatted!E525</f>
        <v>LPE</v>
      </c>
      <c r="D525" t="str">
        <f>formatted!F525</f>
        <v>C20H42NO7P</v>
      </c>
      <c r="E525">
        <f>formatted!G525/formatted!G$2</f>
        <v>4.9676686440677964E-2</v>
      </c>
      <c r="F525">
        <f>formatted!H525/formatted!H$2</f>
        <v>8.6762430400000007E-2</v>
      </c>
      <c r="G525">
        <f>formatted!I525/formatted!I$2</f>
        <v>5.9152446249999997E-2</v>
      </c>
      <c r="H525">
        <f>formatted!J525/formatted!J$2</f>
        <v>5.6074334821428574E-2</v>
      </c>
      <c r="I525">
        <f>formatted!K525/formatted!K$2</f>
        <v>4.9544379999999999E-2</v>
      </c>
      <c r="J525">
        <f>formatted!L525/formatted!L$2</f>
        <v>5.0416669747899157E-2</v>
      </c>
      <c r="K525">
        <f>formatted!M525/formatted!M$2</f>
        <v>4.7596514814814812E-2</v>
      </c>
      <c r="L525">
        <f>formatted!N525/formatted!N$2</f>
        <v>4.9580705172413794E-2</v>
      </c>
      <c r="M525">
        <f>formatted!O525/formatted!O$2</f>
        <v>5.0823522330097085E-2</v>
      </c>
      <c r="N525">
        <f>formatted!P525/formatted!P$2</f>
        <v>5.6755182407407408E-2</v>
      </c>
      <c r="O525">
        <f>formatted!Q525/formatted!Q$2</f>
        <v>5.7354327433628317E-2</v>
      </c>
      <c r="P525">
        <f>formatted!R525/formatted!R$2</f>
        <v>5.8009126271186442E-2</v>
      </c>
    </row>
    <row r="526" spans="1:16" x14ac:dyDescent="0.3">
      <c r="A526" t="str">
        <f>formatted!C526</f>
        <v>LPE 15:0</v>
      </c>
      <c r="B526" t="str">
        <f>formatted!D526</f>
        <v>LPE 15:0</v>
      </c>
      <c r="C526" t="str">
        <f>formatted!E526</f>
        <v>LPE</v>
      </c>
      <c r="D526" t="str">
        <f>formatted!F526</f>
        <v>C20H42NO7P</v>
      </c>
      <c r="E526">
        <f>formatted!G526/formatted!G$2</f>
        <v>1.0819237288135592E-2</v>
      </c>
      <c r="F526">
        <f>formatted!H526/formatted!H$2</f>
        <v>1.48306584E-2</v>
      </c>
      <c r="G526">
        <f>formatted!I526/formatted!I$2</f>
        <v>1.3274436875E-2</v>
      </c>
      <c r="H526">
        <f>formatted!J526/formatted!J$2</f>
        <v>1.4939850892857143E-2</v>
      </c>
      <c r="I526">
        <f>formatted!K526/formatted!K$2</f>
        <v>1.1817382499999999E-2</v>
      </c>
      <c r="J526">
        <f>formatted!L526/formatted!L$2</f>
        <v>1.2567443697478992E-2</v>
      </c>
      <c r="K526">
        <f>formatted!M526/formatted!M$2</f>
        <v>1.2609384259259259E-2</v>
      </c>
      <c r="L526">
        <f>formatted!N526/formatted!N$2</f>
        <v>1.1751541379310344E-2</v>
      </c>
      <c r="M526">
        <f>formatted!O526/formatted!O$2</f>
        <v>1.2891929126213592E-2</v>
      </c>
      <c r="N526">
        <f>formatted!P526/formatted!P$2</f>
        <v>1.4372962962962962E-2</v>
      </c>
      <c r="O526">
        <f>formatted!Q526/formatted!Q$2</f>
        <v>1.4260033628318585E-2</v>
      </c>
      <c r="P526">
        <f>formatted!R526/formatted!R$2</f>
        <v>1.5691334745762713E-2</v>
      </c>
    </row>
    <row r="527" spans="1:16" x14ac:dyDescent="0.3">
      <c r="A527" t="str">
        <f>formatted!C527</f>
        <v>w/o MS2: LPE 12:0</v>
      </c>
      <c r="B527" t="str">
        <f>formatted!D527</f>
        <v>LPE 12:0</v>
      </c>
      <c r="C527" t="str">
        <f>formatted!E527</f>
        <v>LPE</v>
      </c>
      <c r="D527" t="str">
        <f>formatted!F527</f>
        <v>C17H36NO7P</v>
      </c>
      <c r="E527">
        <f>formatted!G527/formatted!G$2</f>
        <v>1.8252033898305084E-4</v>
      </c>
      <c r="F527">
        <f>formatted!H527/formatted!H$2</f>
        <v>2.3301760000000001E-4</v>
      </c>
      <c r="G527">
        <f>formatted!I527/formatted!I$2</f>
        <v>1.4453E-4</v>
      </c>
      <c r="H527">
        <f>formatted!J527/formatted!J$2</f>
        <v>2.8054285714285712E-4</v>
      </c>
      <c r="I527">
        <f>formatted!K527/formatted!K$2</f>
        <v>2.5434333333333335E-4</v>
      </c>
      <c r="J527">
        <f>formatted!L527/formatted!L$2</f>
        <v>2.3566134453781513E-4</v>
      </c>
      <c r="K527">
        <f>formatted!M527/formatted!M$2</f>
        <v>3.0716759259259257E-4</v>
      </c>
      <c r="L527">
        <f>formatted!N527/formatted!N$2</f>
        <v>2.0609051724137931E-4</v>
      </c>
      <c r="M527">
        <f>formatted!O527/formatted!O$2</f>
        <v>2.3638252427184465E-4</v>
      </c>
      <c r="N527">
        <f>formatted!P527/formatted!P$2</f>
        <v>4.554675925925926E-4</v>
      </c>
      <c r="O527">
        <f>formatted!Q527/formatted!Q$2</f>
        <v>4.3110973451327436E-4</v>
      </c>
      <c r="P527">
        <f>formatted!R527/formatted!R$2</f>
        <v>5.1878813559322031E-4</v>
      </c>
    </row>
    <row r="528" spans="1:16" x14ac:dyDescent="0.3">
      <c r="A528" t="str">
        <f>formatted!C528</f>
        <v>w/o MS2: LPE 15:1</v>
      </c>
      <c r="B528" t="str">
        <f>formatted!D528</f>
        <v>LPE 15:1</v>
      </c>
      <c r="C528" t="str">
        <f>formatted!E528</f>
        <v>LPE</v>
      </c>
      <c r="D528" t="str">
        <f>formatted!F528</f>
        <v>C20H40NO7P</v>
      </c>
      <c r="E528">
        <f>formatted!G528/formatted!G$2</f>
        <v>9.4542372881355937E-6</v>
      </c>
      <c r="F528">
        <f>formatted!H528/formatted!H$2</f>
        <v>4.21616E-5</v>
      </c>
      <c r="G528">
        <f>formatted!I528/formatted!I$2</f>
        <v>1.7541250000000001E-5</v>
      </c>
      <c r="H528">
        <f>formatted!J528/formatted!J$2</f>
        <v>3.9624999999999998E-6</v>
      </c>
      <c r="I528">
        <f>formatted!K528/formatted!K$2</f>
        <v>1.7561666666666668E-5</v>
      </c>
      <c r="J528">
        <f>formatted!L528/formatted!L$2</f>
        <v>3.1764705882352939E-6</v>
      </c>
      <c r="K528">
        <f>formatted!M528/formatted!M$2</f>
        <v>0</v>
      </c>
      <c r="L528">
        <f>formatted!N528/formatted!N$2</f>
        <v>1.1962931034482759E-5</v>
      </c>
      <c r="M528">
        <f>formatted!O528/formatted!O$2</f>
        <v>0</v>
      </c>
      <c r="N528">
        <f>formatted!P528/formatted!P$2</f>
        <v>4.3953703703703704E-6</v>
      </c>
      <c r="O528">
        <f>formatted!Q528/formatted!Q$2</f>
        <v>1.0453982300884955E-5</v>
      </c>
      <c r="P528">
        <f>formatted!R528/formatted!R$2</f>
        <v>3.1190677966101693E-5</v>
      </c>
    </row>
    <row r="529" spans="1:16" x14ac:dyDescent="0.3">
      <c r="A529" t="str">
        <f>formatted!C529</f>
        <v>w/o MS2: LPS 17:2</v>
      </c>
      <c r="B529" t="str">
        <f>formatted!D529</f>
        <v>LPS 17:2</v>
      </c>
      <c r="C529" t="str">
        <f>formatted!E529</f>
        <v>LPS</v>
      </c>
      <c r="D529" t="str">
        <f>formatted!F529</f>
        <v>C23H42NO9P</v>
      </c>
      <c r="E529">
        <f>formatted!G529/formatted!G$2</f>
        <v>2.3058898305084745E-4</v>
      </c>
      <c r="F529">
        <f>formatted!H529/formatted!H$2</f>
        <v>5.517632E-4</v>
      </c>
      <c r="G529">
        <f>formatted!I529/formatted!I$2</f>
        <v>6.1122812500000005E-4</v>
      </c>
      <c r="H529">
        <f>formatted!J529/formatted!J$2</f>
        <v>5.7457500000000002E-4</v>
      </c>
      <c r="I529">
        <f>formatted!K529/formatted!K$2</f>
        <v>1.1656500000000001E-4</v>
      </c>
      <c r="J529">
        <f>formatted!L529/formatted!L$2</f>
        <v>3.0031764705882355E-4</v>
      </c>
      <c r="K529">
        <f>formatted!M529/formatted!M$2</f>
        <v>2.8036018518518517E-4</v>
      </c>
      <c r="L529">
        <f>formatted!N529/formatted!N$2</f>
        <v>2.5571810344827587E-4</v>
      </c>
      <c r="M529">
        <f>formatted!O529/formatted!O$2</f>
        <v>3.2437669902912622E-4</v>
      </c>
      <c r="N529">
        <f>formatted!P529/formatted!P$2</f>
        <v>2.3276296296296297E-4</v>
      </c>
      <c r="O529">
        <f>formatted!Q529/formatted!Q$2</f>
        <v>3.5099115044247785E-4</v>
      </c>
      <c r="P529">
        <f>formatted!R529/formatted!R$2</f>
        <v>5.1788644067796608E-4</v>
      </c>
    </row>
    <row r="530" spans="1:16" x14ac:dyDescent="0.3">
      <c r="A530" t="str">
        <f>formatted!C530</f>
        <v>w/o MS2: LPS 15:2</v>
      </c>
      <c r="B530" t="str">
        <f>formatted!D530</f>
        <v>LPS 15:2</v>
      </c>
      <c r="C530" t="str">
        <f>formatted!E530</f>
        <v>LPS</v>
      </c>
      <c r="D530" t="str">
        <f>formatted!F530</f>
        <v>C21H38NO9P</v>
      </c>
      <c r="E530">
        <f>formatted!G530/formatted!G$2</f>
        <v>2.521940677966102E-4</v>
      </c>
      <c r="F530">
        <f>formatted!H530/formatted!H$2</f>
        <v>4.4581360000000002E-4</v>
      </c>
      <c r="G530">
        <f>formatted!I530/formatted!I$2</f>
        <v>2.41018125E-4</v>
      </c>
      <c r="H530">
        <f>formatted!J530/formatted!J$2</f>
        <v>4.1338660714285716E-4</v>
      </c>
      <c r="I530">
        <f>formatted!K530/formatted!K$2</f>
        <v>1.2651749999999999E-4</v>
      </c>
      <c r="J530">
        <f>formatted!L530/formatted!L$2</f>
        <v>2.7372184873949578E-4</v>
      </c>
      <c r="K530">
        <f>formatted!M530/formatted!M$2</f>
        <v>2.9974999999999999E-4</v>
      </c>
      <c r="L530">
        <f>formatted!N530/formatted!N$2</f>
        <v>2.5662758620689655E-4</v>
      </c>
      <c r="M530">
        <f>formatted!O530/formatted!O$2</f>
        <v>1.5875048543689319E-4</v>
      </c>
      <c r="N530">
        <f>formatted!P530/formatted!P$2</f>
        <v>2.8839074074074074E-4</v>
      </c>
      <c r="O530">
        <f>formatted!Q530/formatted!Q$2</f>
        <v>5.024884955752212E-4</v>
      </c>
      <c r="P530">
        <f>formatted!R530/formatted!R$2</f>
        <v>6.3241525423728812E-4</v>
      </c>
    </row>
    <row r="531" spans="1:16" x14ac:dyDescent="0.3">
      <c r="A531" t="str">
        <f>formatted!C531</f>
        <v>w/o MS2: LPS 16:2</v>
      </c>
      <c r="B531" t="str">
        <f>formatted!D531</f>
        <v>LPS 16:2</v>
      </c>
      <c r="C531" t="str">
        <f>formatted!E531</f>
        <v>LPS</v>
      </c>
      <c r="D531" t="str">
        <f>formatted!F531</f>
        <v>C22H40NO9P</v>
      </c>
      <c r="E531">
        <f>formatted!G531/formatted!G$2</f>
        <v>4.1141525423728815E-5</v>
      </c>
      <c r="F531">
        <f>formatted!H531/formatted!H$2</f>
        <v>1.5151760000000001E-4</v>
      </c>
      <c r="G531">
        <f>formatted!I531/formatted!I$2</f>
        <v>1.14040625E-4</v>
      </c>
      <c r="H531">
        <f>formatted!J531/formatted!J$2</f>
        <v>1.3858214285714286E-4</v>
      </c>
      <c r="I531">
        <f>formatted!K531/formatted!K$2</f>
        <v>8.7173333333333334E-5</v>
      </c>
      <c r="J531">
        <f>formatted!L531/formatted!L$2</f>
        <v>6.4696638655462179E-5</v>
      </c>
      <c r="K531">
        <f>formatted!M531/formatted!M$2</f>
        <v>1.1427407407407407E-4</v>
      </c>
      <c r="L531">
        <f>formatted!N531/formatted!N$2</f>
        <v>8.9497413793103447E-5</v>
      </c>
      <c r="M531">
        <f>formatted!O531/formatted!O$2</f>
        <v>1.0005728155339806E-4</v>
      </c>
      <c r="N531">
        <f>formatted!P531/formatted!P$2</f>
        <v>1.1629351851851852E-4</v>
      </c>
      <c r="O531">
        <f>formatted!Q531/formatted!Q$2</f>
        <v>1.3906814159292036E-4</v>
      </c>
      <c r="P531">
        <f>formatted!R531/formatted!R$2</f>
        <v>1.9373559322033898E-4</v>
      </c>
    </row>
    <row r="532" spans="1:16" x14ac:dyDescent="0.3">
      <c r="A532" t="str">
        <f>formatted!C532</f>
        <v>w/o MS2: LPS 17:2</v>
      </c>
      <c r="B532" t="str">
        <f>formatted!D532</f>
        <v>LPS 17:2</v>
      </c>
      <c r="C532" t="str">
        <f>formatted!E532</f>
        <v>LPS</v>
      </c>
      <c r="D532" t="str">
        <f>formatted!F532</f>
        <v>C23H42NO9P</v>
      </c>
      <c r="E532">
        <f>formatted!G532/formatted!G$2</f>
        <v>1.3680483050847458E-3</v>
      </c>
      <c r="F532">
        <f>formatted!H532/formatted!H$2</f>
        <v>3.1989271999999999E-3</v>
      </c>
      <c r="G532">
        <f>formatted!I532/formatted!I$2</f>
        <v>2.164944375E-3</v>
      </c>
      <c r="H532">
        <f>formatted!J532/formatted!J$2</f>
        <v>2.0711544642857144E-3</v>
      </c>
      <c r="I532">
        <f>formatted!K532/formatted!K$2</f>
        <v>8.0449916666666666E-4</v>
      </c>
      <c r="J532">
        <f>formatted!L532/formatted!L$2</f>
        <v>1.4870579831932774E-3</v>
      </c>
      <c r="K532">
        <f>formatted!M532/formatted!M$2</f>
        <v>1.6495074074074074E-3</v>
      </c>
      <c r="L532">
        <f>formatted!N532/formatted!N$2</f>
        <v>1.4473474137931034E-3</v>
      </c>
      <c r="M532">
        <f>formatted!O532/formatted!O$2</f>
        <v>1.6891466019417476E-3</v>
      </c>
      <c r="N532">
        <f>formatted!P532/formatted!P$2</f>
        <v>1.6523814814814815E-3</v>
      </c>
      <c r="O532">
        <f>formatted!Q532/formatted!Q$2</f>
        <v>1.9701176991150445E-3</v>
      </c>
      <c r="P532">
        <f>formatted!R532/formatted!R$2</f>
        <v>2.2468533898305086E-3</v>
      </c>
    </row>
    <row r="533" spans="1:16" x14ac:dyDescent="0.3">
      <c r="A533" t="str">
        <f>formatted!C533</f>
        <v>w/o MS2: LPS 17:2</v>
      </c>
      <c r="B533" t="str">
        <f>formatted!D533</f>
        <v>LPS 17:2</v>
      </c>
      <c r="C533" t="str">
        <f>formatted!E533</f>
        <v>LPS</v>
      </c>
      <c r="D533" t="str">
        <f>formatted!F533</f>
        <v>C23H42NO9P</v>
      </c>
      <c r="E533">
        <f>formatted!G533/formatted!G$2</f>
        <v>2.7603389830508474E-4</v>
      </c>
      <c r="F533">
        <f>formatted!H533/formatted!H$2</f>
        <v>5.6385280000000005E-4</v>
      </c>
      <c r="G533">
        <f>formatted!I533/formatted!I$2</f>
        <v>4.6502562499999998E-4</v>
      </c>
      <c r="H533">
        <f>formatted!J533/formatted!J$2</f>
        <v>5.7936874999999996E-4</v>
      </c>
      <c r="I533">
        <f>formatted!K533/formatted!K$2</f>
        <v>3.3908416666666665E-4</v>
      </c>
      <c r="J533">
        <f>formatted!L533/formatted!L$2</f>
        <v>3.3453445378151263E-4</v>
      </c>
      <c r="K533">
        <f>formatted!M533/formatted!M$2</f>
        <v>4.3923518518518517E-4</v>
      </c>
      <c r="L533">
        <f>formatted!N533/formatted!N$2</f>
        <v>3.5908793103448276E-4</v>
      </c>
      <c r="M533">
        <f>formatted!O533/formatted!O$2</f>
        <v>4.2840388349514564E-4</v>
      </c>
      <c r="N533">
        <f>formatted!P533/formatted!P$2</f>
        <v>4.2699259259259257E-4</v>
      </c>
      <c r="O533">
        <f>formatted!Q533/formatted!Q$2</f>
        <v>4.877920353982301E-4</v>
      </c>
      <c r="P533">
        <f>formatted!R533/formatted!R$2</f>
        <v>6.31964406779661E-4</v>
      </c>
    </row>
    <row r="534" spans="1:16" x14ac:dyDescent="0.3">
      <c r="A534" t="str">
        <f>formatted!C534</f>
        <v>w/o MS2: LPS 17:3</v>
      </c>
      <c r="B534" t="str">
        <f>formatted!D534</f>
        <v>LPS 17:3</v>
      </c>
      <c r="C534" t="str">
        <f>formatted!E534</f>
        <v>LPS</v>
      </c>
      <c r="D534" t="str">
        <f>formatted!F534</f>
        <v>C23H40NO9P</v>
      </c>
      <c r="E534">
        <f>formatted!G534/formatted!G$2</f>
        <v>6.6633898305084747E-5</v>
      </c>
      <c r="F534">
        <f>formatted!H534/formatted!H$2</f>
        <v>1.609336E-4</v>
      </c>
      <c r="G534">
        <f>formatted!I534/formatted!I$2</f>
        <v>1.4653625000000001E-4</v>
      </c>
      <c r="H534">
        <f>formatted!J534/formatted!J$2</f>
        <v>1.2733392857142858E-4</v>
      </c>
      <c r="I534">
        <f>formatted!K534/formatted!K$2</f>
        <v>8.5705833333333335E-5</v>
      </c>
      <c r="J534">
        <f>formatted!L534/formatted!L$2</f>
        <v>5.2575630252100838E-5</v>
      </c>
      <c r="K534">
        <f>formatted!M534/formatted!M$2</f>
        <v>7.3312037037037031E-5</v>
      </c>
      <c r="L534">
        <f>formatted!N534/formatted!N$2</f>
        <v>1.5334568965517242E-4</v>
      </c>
      <c r="M534">
        <f>formatted!O534/formatted!O$2</f>
        <v>9.8833009708737863E-5</v>
      </c>
      <c r="N534">
        <f>formatted!P534/formatted!P$2</f>
        <v>5.8093518518518521E-5</v>
      </c>
      <c r="O534">
        <f>formatted!Q534/formatted!Q$2</f>
        <v>7.5996460176991153E-5</v>
      </c>
      <c r="P534">
        <f>formatted!R534/formatted!R$2</f>
        <v>7.4666101694915258E-5</v>
      </c>
    </row>
    <row r="535" spans="1:16" x14ac:dyDescent="0.3">
      <c r="A535" t="str">
        <f>formatted!C535</f>
        <v>w/o MS2: LPS 16:0</v>
      </c>
      <c r="B535" t="str">
        <f>formatted!D535</f>
        <v>LPS 16:0</v>
      </c>
      <c r="C535" t="str">
        <f>formatted!E535</f>
        <v>LPS</v>
      </c>
      <c r="D535" t="str">
        <f>formatted!F535</f>
        <v>C22H44NO9P</v>
      </c>
      <c r="E535">
        <f>formatted!G535/formatted!G$2</f>
        <v>8.2054322033898303E-4</v>
      </c>
      <c r="F535">
        <f>formatted!H535/formatted!H$2</f>
        <v>7.7522880000000004E-4</v>
      </c>
      <c r="G535">
        <f>formatted!I535/formatted!I$2</f>
        <v>8.1240749999999997E-4</v>
      </c>
      <c r="H535">
        <f>formatted!J535/formatted!J$2</f>
        <v>1.1243196428571429E-3</v>
      </c>
      <c r="I535">
        <f>formatted!K535/formatted!K$2</f>
        <v>1.0489558333333334E-3</v>
      </c>
      <c r="J535">
        <f>formatted!L535/formatted!L$2</f>
        <v>1.0478907563025209E-3</v>
      </c>
      <c r="K535">
        <f>formatted!M535/formatted!M$2</f>
        <v>1.2016046296296297E-3</v>
      </c>
      <c r="L535">
        <f>formatted!N535/formatted!N$2</f>
        <v>1.0465870689655172E-3</v>
      </c>
      <c r="M535">
        <f>formatted!O535/formatted!O$2</f>
        <v>1.2396708737864078E-3</v>
      </c>
      <c r="N535">
        <f>formatted!P535/formatted!P$2</f>
        <v>1.0020472222222222E-3</v>
      </c>
      <c r="O535">
        <f>formatted!Q535/formatted!Q$2</f>
        <v>9.8502389380530973E-4</v>
      </c>
      <c r="P535">
        <f>formatted!R535/formatted!R$2</f>
        <v>9.3349576271186438E-4</v>
      </c>
    </row>
    <row r="536" spans="1:16" x14ac:dyDescent="0.3">
      <c r="A536" t="str">
        <f>formatted!C536</f>
        <v>w/o MS2: LPS 15:0</v>
      </c>
      <c r="B536" t="str">
        <f>formatted!D536</f>
        <v>LPS 15:0</v>
      </c>
      <c r="C536" t="str">
        <f>formatted!E536</f>
        <v>LPS</v>
      </c>
      <c r="D536" t="str">
        <f>formatted!F536</f>
        <v>C21H42NO9P</v>
      </c>
      <c r="E536">
        <f>formatted!G536/formatted!G$2</f>
        <v>3.945683898305085E-3</v>
      </c>
      <c r="F536">
        <f>formatted!H536/formatted!H$2</f>
        <v>5.5638255999999999E-3</v>
      </c>
      <c r="G536">
        <f>formatted!I536/formatted!I$2</f>
        <v>4.3672218749999997E-3</v>
      </c>
      <c r="H536">
        <f>formatted!J536/formatted!J$2</f>
        <v>4.2967875000000004E-3</v>
      </c>
      <c r="I536">
        <f>formatted!K536/formatted!K$2</f>
        <v>4.8007666666666669E-3</v>
      </c>
      <c r="J536">
        <f>formatted!L536/formatted!L$2</f>
        <v>4.2859907563025214E-3</v>
      </c>
      <c r="K536">
        <f>formatted!M536/formatted!M$2</f>
        <v>4.0638212962962961E-3</v>
      </c>
      <c r="L536">
        <f>formatted!N536/formatted!N$2</f>
        <v>4.4656258620689657E-3</v>
      </c>
      <c r="M536">
        <f>formatted!O536/formatted!O$2</f>
        <v>4.2600679611650488E-3</v>
      </c>
      <c r="N536">
        <f>formatted!P536/formatted!P$2</f>
        <v>4.303412037037037E-3</v>
      </c>
      <c r="O536">
        <f>formatted!Q536/formatted!Q$2</f>
        <v>4.2143769911504427E-3</v>
      </c>
      <c r="P536">
        <f>formatted!R536/formatted!R$2</f>
        <v>3.9493288135593217E-3</v>
      </c>
    </row>
    <row r="537" spans="1:16" x14ac:dyDescent="0.3">
      <c r="A537" t="str">
        <f>formatted!C537</f>
        <v>w/o MS2: LPS 15:0</v>
      </c>
      <c r="B537" t="str">
        <f>formatted!D537</f>
        <v>LPS 15:0</v>
      </c>
      <c r="C537" t="str">
        <f>formatted!E537</f>
        <v>LPS</v>
      </c>
      <c r="D537" t="str">
        <f>formatted!F537</f>
        <v>C21H42NO9P</v>
      </c>
      <c r="E537">
        <f>formatted!G537/formatted!G$2</f>
        <v>1.4544576271186441E-3</v>
      </c>
      <c r="F537">
        <f>formatted!H537/formatted!H$2</f>
        <v>1.6151480000000001E-3</v>
      </c>
      <c r="G537">
        <f>formatted!I537/formatted!I$2</f>
        <v>1.4322162499999999E-3</v>
      </c>
      <c r="H537">
        <f>formatted!J537/formatted!J$2</f>
        <v>2.2639812499999998E-3</v>
      </c>
      <c r="I537">
        <f>formatted!K537/formatted!K$2</f>
        <v>2.2178333333333334E-3</v>
      </c>
      <c r="J537">
        <f>formatted!L537/formatted!L$2</f>
        <v>2.1518857142857144E-3</v>
      </c>
      <c r="K537">
        <f>formatted!M537/formatted!M$2</f>
        <v>2.0299083333333331E-3</v>
      </c>
      <c r="L537">
        <f>formatted!N537/formatted!N$2</f>
        <v>1.9010689655172414E-3</v>
      </c>
      <c r="M537">
        <f>formatted!O537/formatted!O$2</f>
        <v>2.2046203883495145E-3</v>
      </c>
      <c r="N537">
        <f>formatted!P537/formatted!P$2</f>
        <v>2.2187685185185184E-3</v>
      </c>
      <c r="O537">
        <f>formatted!Q537/formatted!Q$2</f>
        <v>2.204861946902655E-3</v>
      </c>
      <c r="P537">
        <f>formatted!R537/formatted!R$2</f>
        <v>2.1012677966101693E-3</v>
      </c>
    </row>
    <row r="538" spans="1:16" x14ac:dyDescent="0.3">
      <c r="A538" t="str">
        <f>formatted!C538</f>
        <v>w/o MS2: LPS 16:1</v>
      </c>
      <c r="B538" t="str">
        <f>formatted!D538</f>
        <v>LPS 16:1</v>
      </c>
      <c r="C538" t="str">
        <f>formatted!E538</f>
        <v>LPS</v>
      </c>
      <c r="D538" t="str">
        <f>formatted!F538</f>
        <v>C22H42NO9P</v>
      </c>
      <c r="E538">
        <f>formatted!G538/formatted!G$2</f>
        <v>2.8931016949152545E-4</v>
      </c>
      <c r="F538">
        <f>formatted!H538/formatted!H$2</f>
        <v>2.4247200000000001E-4</v>
      </c>
      <c r="G538">
        <f>formatted!I538/formatted!I$2</f>
        <v>9.1851874999999999E-5</v>
      </c>
      <c r="H538">
        <f>formatted!J538/formatted!J$2</f>
        <v>2.9449821428571431E-4</v>
      </c>
      <c r="I538">
        <f>formatted!K538/formatted!K$2</f>
        <v>4.1143750000000002E-4</v>
      </c>
      <c r="J538">
        <f>formatted!L538/formatted!L$2</f>
        <v>3.3952773109243697E-4</v>
      </c>
      <c r="K538">
        <f>formatted!M538/formatted!M$2</f>
        <v>2.1686574074074075E-4</v>
      </c>
      <c r="L538">
        <f>formatted!N538/formatted!N$2</f>
        <v>3.0840603448275861E-4</v>
      </c>
      <c r="M538">
        <f>formatted!O538/formatted!O$2</f>
        <v>3.0502912621359221E-4</v>
      </c>
      <c r="N538">
        <f>formatted!P538/formatted!P$2</f>
        <v>3.7145555555555558E-4</v>
      </c>
      <c r="O538">
        <f>formatted!Q538/formatted!Q$2</f>
        <v>3.2393539823008852E-4</v>
      </c>
      <c r="P538">
        <f>formatted!R538/formatted!R$2</f>
        <v>2.5877966101694913E-4</v>
      </c>
    </row>
    <row r="539" spans="1:16" x14ac:dyDescent="0.3">
      <c r="A539" t="str">
        <f>formatted!C539</f>
        <v>w/o MS2: MLCL 22:4_22:0_22:0</v>
      </c>
      <c r="B539" t="str">
        <f>formatted!D539</f>
        <v>MLCL 66:4</v>
      </c>
      <c r="C539" t="str">
        <f>formatted!E539</f>
        <v>MLCL</v>
      </c>
      <c r="D539" t="str">
        <f>formatted!F539</f>
        <v>C75H140O16P2</v>
      </c>
      <c r="E539">
        <f>formatted!G539/formatted!G$2</f>
        <v>5.3102711864406777E-4</v>
      </c>
      <c r="F539">
        <f>formatted!H539/formatted!H$2</f>
        <v>4.4543600000000001E-4</v>
      </c>
      <c r="G539">
        <f>formatted!I539/formatted!I$2</f>
        <v>2.0556312500000001E-4</v>
      </c>
      <c r="H539">
        <f>formatted!J539/formatted!J$2</f>
        <v>5.6663214285714286E-4</v>
      </c>
      <c r="I539">
        <f>formatted!K539/formatted!K$2</f>
        <v>4.7693749999999999E-4</v>
      </c>
      <c r="J539">
        <f>formatted!L539/formatted!L$2</f>
        <v>4.8219075630252101E-4</v>
      </c>
      <c r="K539">
        <f>formatted!M539/formatted!M$2</f>
        <v>0</v>
      </c>
      <c r="L539">
        <f>formatted!N539/formatted!N$2</f>
        <v>0</v>
      </c>
      <c r="M539">
        <f>formatted!O539/formatted!O$2</f>
        <v>0</v>
      </c>
      <c r="N539">
        <f>formatted!P539/formatted!P$2</f>
        <v>0</v>
      </c>
      <c r="O539">
        <f>formatted!Q539/formatted!Q$2</f>
        <v>0</v>
      </c>
      <c r="P539">
        <f>formatted!R539/formatted!R$2</f>
        <v>0</v>
      </c>
    </row>
    <row r="540" spans="1:16" x14ac:dyDescent="0.3">
      <c r="A540" t="str">
        <f>formatted!C540</f>
        <v>w/o MS2: MLCL 22:5_19:0_22:0</v>
      </c>
      <c r="B540" t="str">
        <f>formatted!D540</f>
        <v>MLCL 63:5</v>
      </c>
      <c r="C540" t="str">
        <f>formatted!E540</f>
        <v>MLCL</v>
      </c>
      <c r="D540" t="str">
        <f>formatted!F540</f>
        <v>C72H132O16P2</v>
      </c>
      <c r="E540">
        <f>formatted!G540/formatted!G$2</f>
        <v>1.1652542372881357E-4</v>
      </c>
      <c r="F540">
        <f>formatted!H540/formatted!H$2</f>
        <v>2.6572640000000001E-4</v>
      </c>
      <c r="G540">
        <f>formatted!I540/formatted!I$2</f>
        <v>5.8142500000000001E-5</v>
      </c>
      <c r="H540">
        <f>formatted!J540/formatted!J$2</f>
        <v>0</v>
      </c>
      <c r="I540">
        <f>formatted!K540/formatted!K$2</f>
        <v>0</v>
      </c>
      <c r="J540">
        <f>formatted!L540/formatted!L$2</f>
        <v>0</v>
      </c>
      <c r="K540">
        <f>formatted!M540/formatted!M$2</f>
        <v>9.4202777777777774E-5</v>
      </c>
      <c r="L540">
        <f>formatted!N540/formatted!N$2</f>
        <v>2.2719396551724137E-4</v>
      </c>
      <c r="M540">
        <f>formatted!O540/formatted!O$2</f>
        <v>1.9372912621359225E-4</v>
      </c>
      <c r="N540">
        <f>formatted!P540/formatted!P$2</f>
        <v>0</v>
      </c>
      <c r="O540">
        <f>formatted!Q540/formatted!Q$2</f>
        <v>0</v>
      </c>
      <c r="P540">
        <f>formatted!R540/formatted!R$2</f>
        <v>0</v>
      </c>
    </row>
    <row r="541" spans="1:16" x14ac:dyDescent="0.3">
      <c r="A541" t="str">
        <f>formatted!C541</f>
        <v>w/o MS2: MLCL 22:0_16:0_22:0</v>
      </c>
      <c r="B541" t="str">
        <f>formatted!D541</f>
        <v>MLCL 60:0</v>
      </c>
      <c r="C541" t="str">
        <f>formatted!E541</f>
        <v>MLCL</v>
      </c>
      <c r="D541" t="str">
        <f>formatted!F541</f>
        <v>C69H136O16P2</v>
      </c>
      <c r="E541">
        <f>formatted!G541/formatted!G$2</f>
        <v>1.2652033898305086E-4</v>
      </c>
      <c r="F541">
        <f>formatted!H541/formatted!H$2</f>
        <v>8.2491999999999996E-5</v>
      </c>
      <c r="G541">
        <f>formatted!I541/formatted!I$2</f>
        <v>8.3176875000000005E-5</v>
      </c>
      <c r="H541">
        <f>formatted!J541/formatted!J$2</f>
        <v>2.3723839285714286E-4</v>
      </c>
      <c r="I541">
        <f>formatted!K541/formatted!K$2</f>
        <v>1.685225E-4</v>
      </c>
      <c r="J541">
        <f>formatted!L541/formatted!L$2</f>
        <v>2.8635966386554622E-4</v>
      </c>
      <c r="K541">
        <f>formatted!M541/formatted!M$2</f>
        <v>0</v>
      </c>
      <c r="L541">
        <f>formatted!N541/formatted!N$2</f>
        <v>0</v>
      </c>
      <c r="M541">
        <f>formatted!O541/formatted!O$2</f>
        <v>0</v>
      </c>
      <c r="N541">
        <f>formatted!P541/formatted!P$2</f>
        <v>0</v>
      </c>
      <c r="O541">
        <f>formatted!Q541/formatted!Q$2</f>
        <v>0</v>
      </c>
      <c r="P541">
        <f>formatted!R541/formatted!R$2</f>
        <v>0</v>
      </c>
    </row>
    <row r="542" spans="1:16" x14ac:dyDescent="0.3">
      <c r="A542" t="str">
        <f>formatted!C542</f>
        <v>w/o MS2: MLCL 22:5_18:0_22:0</v>
      </c>
      <c r="B542" t="str">
        <f>formatted!D542</f>
        <v>MLCL 62:5</v>
      </c>
      <c r="C542" t="str">
        <f>formatted!E542</f>
        <v>MLCL</v>
      </c>
      <c r="D542" t="str">
        <f>formatted!F542</f>
        <v>C71H130O16P2</v>
      </c>
      <c r="E542">
        <f>formatted!G542/formatted!G$2</f>
        <v>1.1581949152542373E-4</v>
      </c>
      <c r="F542">
        <f>formatted!H542/formatted!H$2</f>
        <v>2.4835759999999998E-4</v>
      </c>
      <c r="G542">
        <f>formatted!I542/formatted!I$2</f>
        <v>4.8753125000000001E-5</v>
      </c>
      <c r="H542">
        <f>formatted!J542/formatted!J$2</f>
        <v>0</v>
      </c>
      <c r="I542">
        <f>formatted!K542/formatted!K$2</f>
        <v>0</v>
      </c>
      <c r="J542">
        <f>formatted!L542/formatted!L$2</f>
        <v>0</v>
      </c>
      <c r="K542">
        <f>formatted!M542/formatted!M$2</f>
        <v>3.4123888888888887E-4</v>
      </c>
      <c r="L542">
        <f>formatted!N542/formatted!N$2</f>
        <v>1.8569568965517242E-4</v>
      </c>
      <c r="M542">
        <f>formatted!O542/formatted!O$2</f>
        <v>2.050233009708738E-4</v>
      </c>
      <c r="N542">
        <f>formatted!P542/formatted!P$2</f>
        <v>0</v>
      </c>
      <c r="O542">
        <f>formatted!Q542/formatted!Q$2</f>
        <v>0</v>
      </c>
      <c r="P542">
        <f>formatted!R542/formatted!R$2</f>
        <v>0</v>
      </c>
    </row>
    <row r="543" spans="1:16" x14ac:dyDescent="0.3">
      <c r="A543" t="str">
        <f>formatted!C543</f>
        <v>w/o MS2: MLCL 22:3_19:0_22:0</v>
      </c>
      <c r="B543" t="str">
        <f>formatted!D543</f>
        <v>MLCL 63:3</v>
      </c>
      <c r="C543" t="str">
        <f>formatted!E543</f>
        <v>MLCL</v>
      </c>
      <c r="D543" t="str">
        <f>formatted!F543</f>
        <v>C72H136O16P2</v>
      </c>
      <c r="E543">
        <f>formatted!G543/formatted!G$2</f>
        <v>3.7049322033898307E-4</v>
      </c>
      <c r="F543">
        <f>formatted!H543/formatted!H$2</f>
        <v>1.2299199999999999E-4</v>
      </c>
      <c r="G543">
        <f>formatted!I543/formatted!I$2</f>
        <v>2.73935E-4</v>
      </c>
      <c r="H543">
        <f>formatted!J543/formatted!J$2</f>
        <v>2.0984374999999999E-4</v>
      </c>
      <c r="I543">
        <f>formatted!K543/formatted!K$2</f>
        <v>2.5521083333333335E-4</v>
      </c>
      <c r="J543">
        <f>formatted!L543/formatted!L$2</f>
        <v>3.2473781512605044E-4</v>
      </c>
      <c r="K543">
        <f>formatted!M543/formatted!M$2</f>
        <v>0</v>
      </c>
      <c r="L543">
        <f>formatted!N543/formatted!N$2</f>
        <v>0</v>
      </c>
      <c r="M543">
        <f>formatted!O543/formatted!O$2</f>
        <v>1.5380582524271846E-5</v>
      </c>
      <c r="N543">
        <f>formatted!P543/formatted!P$2</f>
        <v>0</v>
      </c>
      <c r="O543">
        <f>formatted!Q543/formatted!Q$2</f>
        <v>0</v>
      </c>
      <c r="P543">
        <f>formatted!R543/formatted!R$2</f>
        <v>0</v>
      </c>
    </row>
    <row r="544" spans="1:16" x14ac:dyDescent="0.3">
      <c r="A544" t="str">
        <f>formatted!C544</f>
        <v>w/o MS2: MLCL 22:4_20:0_22:0</v>
      </c>
      <c r="B544" t="str">
        <f>formatted!D544</f>
        <v>MLCL 64:4</v>
      </c>
      <c r="C544" t="str">
        <f>formatted!E544</f>
        <v>MLCL</v>
      </c>
      <c r="D544" t="str">
        <f>formatted!F544</f>
        <v>C73H136O16P2</v>
      </c>
      <c r="E544">
        <f>formatted!G544/formatted!G$2</f>
        <v>1.2979745762711864E-4</v>
      </c>
      <c r="F544">
        <f>formatted!H544/formatted!H$2</f>
        <v>7.0152000000000002E-5</v>
      </c>
      <c r="G544">
        <f>formatted!I544/formatted!I$2</f>
        <v>6.7347499999999999E-5</v>
      </c>
      <c r="H544">
        <f>formatted!J544/formatted!J$2</f>
        <v>8.219017857142857E-5</v>
      </c>
      <c r="I544">
        <f>formatted!K544/formatted!K$2</f>
        <v>2.0108916666666666E-4</v>
      </c>
      <c r="J544">
        <f>formatted!L544/formatted!L$2</f>
        <v>1.5125294117647058E-4</v>
      </c>
      <c r="K544">
        <f>formatted!M544/formatted!M$2</f>
        <v>0</v>
      </c>
      <c r="L544">
        <f>formatted!N544/formatted!N$2</f>
        <v>0</v>
      </c>
      <c r="M544">
        <f>formatted!O544/formatted!O$2</f>
        <v>0</v>
      </c>
      <c r="N544">
        <f>formatted!P544/formatted!P$2</f>
        <v>0</v>
      </c>
      <c r="O544">
        <f>formatted!Q544/formatted!Q$2</f>
        <v>0</v>
      </c>
      <c r="P544">
        <f>formatted!R544/formatted!R$2</f>
        <v>0</v>
      </c>
    </row>
    <row r="545" spans="1:16" x14ac:dyDescent="0.3">
      <c r="A545" t="str">
        <f>formatted!C545</f>
        <v>w/o MS2: MLCL 22:6_20:0_22:2</v>
      </c>
      <c r="B545" t="str">
        <f>formatted!D545</f>
        <v>MLCL 64:8</v>
      </c>
      <c r="C545" t="str">
        <f>formatted!E545</f>
        <v>MLCL</v>
      </c>
      <c r="D545" t="str">
        <f>formatted!F545</f>
        <v>C73H128O16P2</v>
      </c>
      <c r="E545">
        <f>formatted!G545/formatted!G$2</f>
        <v>1.0699491525423729E-4</v>
      </c>
      <c r="F545">
        <f>formatted!H545/formatted!H$2</f>
        <v>1.012712E-4</v>
      </c>
      <c r="G545">
        <f>formatted!I545/formatted!I$2</f>
        <v>1.06526875E-4</v>
      </c>
      <c r="H545">
        <f>formatted!J545/formatted!J$2</f>
        <v>0</v>
      </c>
      <c r="I545">
        <f>formatted!K545/formatted!K$2</f>
        <v>2.86475E-5</v>
      </c>
      <c r="J545">
        <f>formatted!L545/formatted!L$2</f>
        <v>0</v>
      </c>
      <c r="K545">
        <f>formatted!M545/formatted!M$2</f>
        <v>4.3541481481481481E-4</v>
      </c>
      <c r="L545">
        <f>formatted!N545/formatted!N$2</f>
        <v>3.391198275862069E-4</v>
      </c>
      <c r="M545">
        <f>formatted!O545/formatted!O$2</f>
        <v>2.4202815533980583E-4</v>
      </c>
      <c r="N545">
        <f>formatted!P545/formatted!P$2</f>
        <v>0</v>
      </c>
      <c r="O545">
        <f>formatted!Q545/formatted!Q$2</f>
        <v>0</v>
      </c>
      <c r="P545">
        <f>formatted!R545/formatted!R$2</f>
        <v>0</v>
      </c>
    </row>
    <row r="546" spans="1:16" x14ac:dyDescent="0.3">
      <c r="A546" t="str">
        <f>formatted!C546</f>
        <v>w/o MS2: MLCL 22:1_19:0_22:0</v>
      </c>
      <c r="B546" t="str">
        <f>formatted!D546</f>
        <v>MLCL 63:1</v>
      </c>
      <c r="C546" t="str">
        <f>formatted!E546</f>
        <v>MLCL</v>
      </c>
      <c r="D546" t="str">
        <f>formatted!F546</f>
        <v>C72H140O16P2</v>
      </c>
      <c r="E546">
        <f>formatted!G546/formatted!G$2</f>
        <v>3.3982033898305084E-4</v>
      </c>
      <c r="F546">
        <f>formatted!H546/formatted!H$2</f>
        <v>4.8528800000000001E-4</v>
      </c>
      <c r="G546">
        <f>formatted!I546/formatted!I$2</f>
        <v>4.4463812500000001E-4</v>
      </c>
      <c r="H546">
        <f>formatted!J546/formatted!J$2</f>
        <v>4.4012232142857141E-4</v>
      </c>
      <c r="I546">
        <f>formatted!K546/formatted!K$2</f>
        <v>7.7503666666666664E-4</v>
      </c>
      <c r="J546">
        <f>formatted!L546/formatted!L$2</f>
        <v>7.8877394957983197E-4</v>
      </c>
      <c r="K546">
        <f>formatted!M546/formatted!M$2</f>
        <v>0</v>
      </c>
      <c r="L546">
        <f>formatted!N546/formatted!N$2</f>
        <v>0</v>
      </c>
      <c r="M546">
        <f>formatted!O546/formatted!O$2</f>
        <v>0</v>
      </c>
      <c r="N546">
        <f>formatted!P546/formatted!P$2</f>
        <v>0</v>
      </c>
      <c r="O546">
        <f>formatted!Q546/formatted!Q$2</f>
        <v>0</v>
      </c>
      <c r="P546">
        <f>formatted!R546/formatted!R$2</f>
        <v>0</v>
      </c>
    </row>
    <row r="547" spans="1:16" x14ac:dyDescent="0.3">
      <c r="A547" t="str">
        <f>formatted!C547</f>
        <v>w/o MS2: MLCL 22:6_21:0_22:2</v>
      </c>
      <c r="B547" t="str">
        <f>formatted!D547</f>
        <v>MLCL 65:8</v>
      </c>
      <c r="C547" t="str">
        <f>formatted!E547</f>
        <v>MLCL</v>
      </c>
      <c r="D547" t="str">
        <f>formatted!F547</f>
        <v>C74H130O16P2</v>
      </c>
      <c r="E547">
        <f>formatted!G547/formatted!G$2</f>
        <v>1.643779661016949E-4</v>
      </c>
      <c r="F547">
        <f>formatted!H547/formatted!H$2</f>
        <v>1.911704E-4</v>
      </c>
      <c r="G547">
        <f>formatted!I547/formatted!I$2</f>
        <v>1.78330625E-4</v>
      </c>
      <c r="H547">
        <f>formatted!J547/formatted!J$2</f>
        <v>0</v>
      </c>
      <c r="I547">
        <f>formatted!K547/formatted!K$2</f>
        <v>0</v>
      </c>
      <c r="J547">
        <f>formatted!L547/formatted!L$2</f>
        <v>0</v>
      </c>
      <c r="K547">
        <f>formatted!M547/formatted!M$2</f>
        <v>1.7311111111111111E-4</v>
      </c>
      <c r="L547">
        <f>formatted!N547/formatted!N$2</f>
        <v>3.0819396551724136E-4</v>
      </c>
      <c r="M547">
        <f>formatted!O547/formatted!O$2</f>
        <v>1.8350582524271844E-4</v>
      </c>
      <c r="N547">
        <f>formatted!P547/formatted!P$2</f>
        <v>0</v>
      </c>
      <c r="O547">
        <f>formatted!Q547/formatted!Q$2</f>
        <v>0</v>
      </c>
      <c r="P547">
        <f>formatted!R547/formatted!R$2</f>
        <v>0</v>
      </c>
    </row>
    <row r="548" spans="1:16" x14ac:dyDescent="0.3">
      <c r="A548" t="str">
        <f>formatted!C548</f>
        <v>w/o MS2: MLCL 22:6_15:2_22:6</v>
      </c>
      <c r="B548" t="str">
        <f>formatted!D548</f>
        <v>MLCL 59:14</v>
      </c>
      <c r="C548" t="str">
        <f>formatted!E548</f>
        <v>MLCL</v>
      </c>
      <c r="D548" t="str">
        <f>formatted!F548</f>
        <v>C68H106O16P2</v>
      </c>
      <c r="E548">
        <f>formatted!G548/formatted!G$2</f>
        <v>4.8074576271186438E-5</v>
      </c>
      <c r="F548">
        <f>formatted!H548/formatted!H$2</f>
        <v>3.6910399999999998E-5</v>
      </c>
      <c r="G548">
        <f>formatted!I548/formatted!I$2</f>
        <v>5.7478125000000003E-5</v>
      </c>
      <c r="H548">
        <f>formatted!J548/formatted!J$2</f>
        <v>3.0443750000000001E-5</v>
      </c>
      <c r="I548">
        <f>formatted!K548/formatted!K$2</f>
        <v>2.21425E-5</v>
      </c>
      <c r="J548">
        <f>formatted!L548/formatted!L$2</f>
        <v>3.0579831932773112E-5</v>
      </c>
      <c r="K548">
        <f>formatted!M548/formatted!M$2</f>
        <v>4.3256481481481482E-5</v>
      </c>
      <c r="L548">
        <f>formatted!N548/formatted!N$2</f>
        <v>1.6159482758620689E-5</v>
      </c>
      <c r="M548">
        <f>formatted!O548/formatted!O$2</f>
        <v>2.8663106796116506E-5</v>
      </c>
      <c r="N548">
        <f>formatted!P548/formatted!P$2</f>
        <v>3.8942592592592592E-5</v>
      </c>
      <c r="O548">
        <f>formatted!Q548/formatted!Q$2</f>
        <v>6.7823008849557525E-5</v>
      </c>
      <c r="P548">
        <f>formatted!R548/formatted!R$2</f>
        <v>2.6157627118644066E-5</v>
      </c>
    </row>
    <row r="549" spans="1:16" x14ac:dyDescent="0.3">
      <c r="A549" t="str">
        <f>formatted!C549</f>
        <v>w/o MS2: MLCL 22:1_18:0_22:0</v>
      </c>
      <c r="B549" t="str">
        <f>formatted!D549</f>
        <v>MLCL 62:1</v>
      </c>
      <c r="C549" t="str">
        <f>formatted!E549</f>
        <v>MLCL</v>
      </c>
      <c r="D549" t="str">
        <f>formatted!F549</f>
        <v>C71H138O16P2</v>
      </c>
      <c r="E549">
        <f>formatted!G549/formatted!G$2</f>
        <v>4.0907627118644068E-4</v>
      </c>
      <c r="F549">
        <f>formatted!H549/formatted!H$2</f>
        <v>4.4484480000000001E-4</v>
      </c>
      <c r="G549">
        <f>formatted!I549/formatted!I$2</f>
        <v>2.6313437500000001E-4</v>
      </c>
      <c r="H549">
        <f>formatted!J549/formatted!J$2</f>
        <v>6.9778928571428576E-4</v>
      </c>
      <c r="I549">
        <f>formatted!K549/formatted!K$2</f>
        <v>4.6239749999999998E-4</v>
      </c>
      <c r="J549">
        <f>formatted!L549/formatted!L$2</f>
        <v>3.6528067226890759E-4</v>
      </c>
      <c r="K549">
        <f>formatted!M549/formatted!M$2</f>
        <v>0</v>
      </c>
      <c r="L549">
        <f>formatted!N549/formatted!N$2</f>
        <v>0</v>
      </c>
      <c r="M549">
        <f>formatted!O549/formatted!O$2</f>
        <v>0</v>
      </c>
      <c r="N549">
        <f>formatted!P549/formatted!P$2</f>
        <v>0</v>
      </c>
      <c r="O549">
        <f>formatted!Q549/formatted!Q$2</f>
        <v>0</v>
      </c>
      <c r="P549">
        <f>formatted!R549/formatted!R$2</f>
        <v>0</v>
      </c>
    </row>
    <row r="550" spans="1:16" x14ac:dyDescent="0.3">
      <c r="A550" t="str">
        <f>formatted!C550</f>
        <v>w/o MS2: MLCL 22:4_19:0_22:0</v>
      </c>
      <c r="B550" t="str">
        <f>formatted!D550</f>
        <v>MLCL 63:4</v>
      </c>
      <c r="C550" t="str">
        <f>formatted!E550</f>
        <v>MLCL</v>
      </c>
      <c r="D550" t="str">
        <f>formatted!F550</f>
        <v>C72H134O16P2</v>
      </c>
      <c r="E550">
        <f>formatted!G550/formatted!G$2</f>
        <v>8.6983050847457623E-5</v>
      </c>
      <c r="F550">
        <f>formatted!H550/formatted!H$2</f>
        <v>4.9165600000000002E-5</v>
      </c>
      <c r="G550">
        <f>formatted!I550/formatted!I$2</f>
        <v>3.8221250000000003E-5</v>
      </c>
      <c r="H550">
        <f>formatted!J550/formatted!J$2</f>
        <v>0</v>
      </c>
      <c r="I550">
        <f>formatted!K550/formatted!K$2</f>
        <v>0</v>
      </c>
      <c r="J550">
        <f>formatted!L550/formatted!L$2</f>
        <v>0</v>
      </c>
      <c r="K550">
        <f>formatted!M550/formatted!M$2</f>
        <v>6.7585185185185191E-5</v>
      </c>
      <c r="L550">
        <f>formatted!N550/formatted!N$2</f>
        <v>4.7200000000000002E-5</v>
      </c>
      <c r="M550">
        <f>formatted!O550/formatted!O$2</f>
        <v>3.5063106796116505E-5</v>
      </c>
      <c r="N550">
        <f>formatted!P550/formatted!P$2</f>
        <v>0</v>
      </c>
      <c r="O550">
        <f>formatted!Q550/formatted!Q$2</f>
        <v>0</v>
      </c>
      <c r="P550">
        <f>formatted!R550/formatted!R$2</f>
        <v>0</v>
      </c>
    </row>
    <row r="551" spans="1:16" x14ac:dyDescent="0.3">
      <c r="A551" t="str">
        <f>formatted!C551</f>
        <v>w/o MS2: MLCL 22:1_17:0_22:0</v>
      </c>
      <c r="B551" t="str">
        <f>formatted!D551</f>
        <v>MLCL 61:1</v>
      </c>
      <c r="C551" t="str">
        <f>formatted!E551</f>
        <v>MLCL</v>
      </c>
      <c r="D551" t="str">
        <f>formatted!F551</f>
        <v>C70H136O16P2</v>
      </c>
      <c r="E551">
        <f>formatted!G551/formatted!G$2</f>
        <v>1.5210423728813558E-4</v>
      </c>
      <c r="F551">
        <f>formatted!H551/formatted!H$2</f>
        <v>1.704528E-4</v>
      </c>
      <c r="G551">
        <f>formatted!I551/formatted!I$2</f>
        <v>1.9487062500000001E-4</v>
      </c>
      <c r="H551">
        <f>formatted!J551/formatted!J$2</f>
        <v>1.9493035714285715E-4</v>
      </c>
      <c r="I551">
        <f>formatted!K551/formatted!K$2</f>
        <v>2.4085083333333333E-4</v>
      </c>
      <c r="J551">
        <f>formatted!L551/formatted!L$2</f>
        <v>1.3041176470588237E-4</v>
      </c>
      <c r="K551">
        <f>formatted!M551/formatted!M$2</f>
        <v>0</v>
      </c>
      <c r="L551">
        <f>formatted!N551/formatted!N$2</f>
        <v>0</v>
      </c>
      <c r="M551">
        <f>formatted!O551/formatted!O$2</f>
        <v>0</v>
      </c>
      <c r="N551">
        <f>formatted!P551/formatted!P$2</f>
        <v>0</v>
      </c>
      <c r="O551">
        <f>formatted!Q551/formatted!Q$2</f>
        <v>0</v>
      </c>
      <c r="P551">
        <f>formatted!R551/formatted!R$2</f>
        <v>0</v>
      </c>
    </row>
    <row r="552" spans="1:16" x14ac:dyDescent="0.3">
      <c r="A552" t="str">
        <f>formatted!C552</f>
        <v>w/o MS2: MLCL 22:6_15:2_22:6</v>
      </c>
      <c r="B552" t="str">
        <f>formatted!D552</f>
        <v>MLCL 59:14</v>
      </c>
      <c r="C552" t="str">
        <f>formatted!E552</f>
        <v>MLCL</v>
      </c>
      <c r="D552" t="str">
        <f>formatted!F552</f>
        <v>C68H106O16P2</v>
      </c>
      <c r="E552">
        <f>formatted!G552/formatted!G$2</f>
        <v>4.9066101694915253E-5</v>
      </c>
      <c r="F552">
        <f>formatted!H552/formatted!H$2</f>
        <v>6.0258399999999999E-5</v>
      </c>
      <c r="G552">
        <f>formatted!I552/formatted!I$2</f>
        <v>8.2628124999999998E-5</v>
      </c>
      <c r="H552">
        <f>formatted!J552/formatted!J$2</f>
        <v>7.9465178571428571E-5</v>
      </c>
      <c r="I552">
        <f>formatted!K552/formatted!K$2</f>
        <v>1.7947500000000001E-5</v>
      </c>
      <c r="J552">
        <f>formatted!L552/formatted!L$2</f>
        <v>7.5110924369747905E-5</v>
      </c>
      <c r="K552">
        <f>formatted!M552/formatted!M$2</f>
        <v>1.0585462962962964E-4</v>
      </c>
      <c r="L552">
        <f>formatted!N552/formatted!N$2</f>
        <v>5.1336206896551721E-5</v>
      </c>
      <c r="M552">
        <f>formatted!O552/formatted!O$2</f>
        <v>1.0332815533980582E-4</v>
      </c>
      <c r="N552">
        <f>formatted!P552/formatted!P$2</f>
        <v>4.8053703703703702E-5</v>
      </c>
      <c r="O552">
        <f>formatted!Q552/formatted!Q$2</f>
        <v>5.8812389380530971E-5</v>
      </c>
      <c r="P552">
        <f>formatted!R552/formatted!R$2</f>
        <v>5.5165254237288134E-5</v>
      </c>
    </row>
    <row r="553" spans="1:16" x14ac:dyDescent="0.3">
      <c r="A553" t="str">
        <f>formatted!C553</f>
        <v>w/o MS2: MLCL 22:5_22:0_22:0</v>
      </c>
      <c r="B553" t="str">
        <f>formatted!D553</f>
        <v>MLCL 66:5</v>
      </c>
      <c r="C553" t="str">
        <f>formatted!E553</f>
        <v>MLCL</v>
      </c>
      <c r="D553" t="str">
        <f>formatted!F553</f>
        <v>C75H138O16P2</v>
      </c>
      <c r="E553">
        <f>formatted!G553/formatted!G$2</f>
        <v>1.6277110169491526E-3</v>
      </c>
      <c r="F553">
        <f>formatted!H553/formatted!H$2</f>
        <v>1.1709696E-3</v>
      </c>
      <c r="G553">
        <f>formatted!I553/formatted!I$2</f>
        <v>5.433975E-4</v>
      </c>
      <c r="H553">
        <f>formatted!J553/formatted!J$2</f>
        <v>1.06845625E-3</v>
      </c>
      <c r="I553">
        <f>formatted!K553/formatted!K$2</f>
        <v>1.7757408333333334E-3</v>
      </c>
      <c r="J553">
        <f>formatted!L553/formatted!L$2</f>
        <v>1.4123294117647058E-3</v>
      </c>
      <c r="K553">
        <f>formatted!M553/formatted!M$2</f>
        <v>0</v>
      </c>
      <c r="L553">
        <f>formatted!N553/formatted!N$2</f>
        <v>0</v>
      </c>
      <c r="M553">
        <f>formatted!O553/formatted!O$2</f>
        <v>0</v>
      </c>
      <c r="N553">
        <f>formatted!P553/formatted!P$2</f>
        <v>0</v>
      </c>
      <c r="O553">
        <f>formatted!Q553/formatted!Q$2</f>
        <v>0</v>
      </c>
      <c r="P553">
        <f>formatted!R553/formatted!R$2</f>
        <v>0</v>
      </c>
    </row>
    <row r="554" spans="1:16" x14ac:dyDescent="0.3">
      <c r="A554" t="str">
        <f>formatted!C554</f>
        <v>w/o MS2: NAE 20:4</v>
      </c>
      <c r="B554" t="str">
        <f>formatted!D554</f>
        <v>NAE 20:4</v>
      </c>
      <c r="C554" t="str">
        <f>formatted!E554</f>
        <v>NAE</v>
      </c>
      <c r="D554" t="str">
        <f>formatted!F554</f>
        <v>C22H37NO2</v>
      </c>
      <c r="E554">
        <f>formatted!G554/formatted!G$2</f>
        <v>1.8496610169491526E-5</v>
      </c>
      <c r="F554">
        <f>formatted!H554/formatted!H$2</f>
        <v>4.6180799999999997E-5</v>
      </c>
      <c r="G554">
        <f>formatted!I554/formatted!I$2</f>
        <v>2.9720625E-5</v>
      </c>
      <c r="H554">
        <f>formatted!J554/formatted!J$2</f>
        <v>6.4219642857142861E-5</v>
      </c>
      <c r="I554">
        <f>formatted!K554/formatted!K$2</f>
        <v>5.6012499999999999E-5</v>
      </c>
      <c r="J554">
        <f>formatted!L554/formatted!L$2</f>
        <v>4.1094957983193278E-5</v>
      </c>
      <c r="K554">
        <f>formatted!M554/formatted!M$2</f>
        <v>4.3871296296296296E-5</v>
      </c>
      <c r="L554">
        <f>formatted!N554/formatted!N$2</f>
        <v>1.0948620689655172E-4</v>
      </c>
      <c r="M554">
        <f>formatted!O554/formatted!O$2</f>
        <v>1.1280485436893203E-4</v>
      </c>
      <c r="N554">
        <f>formatted!P554/formatted!P$2</f>
        <v>5.4475000000000003E-5</v>
      </c>
      <c r="O554">
        <f>formatted!Q554/formatted!Q$2</f>
        <v>3.3984070796460178E-5</v>
      </c>
      <c r="P554">
        <f>formatted!R554/formatted!R$2</f>
        <v>5.8924576271186444E-5</v>
      </c>
    </row>
    <row r="555" spans="1:16" x14ac:dyDescent="0.3">
      <c r="A555" t="str">
        <f>formatted!C555</f>
        <v>w/o MS2: NAE 18:5</v>
      </c>
      <c r="B555" t="str">
        <f>formatted!D555</f>
        <v>NAE 18:5</v>
      </c>
      <c r="C555" t="str">
        <f>formatted!E555</f>
        <v>NAE</v>
      </c>
      <c r="D555" t="str">
        <f>formatted!F555</f>
        <v>C20H31NO2</v>
      </c>
      <c r="E555">
        <f>formatted!G555/formatted!G$2</f>
        <v>0</v>
      </c>
      <c r="F555">
        <f>formatted!H555/formatted!H$2</f>
        <v>9.7944000000000006E-6</v>
      </c>
      <c r="G555">
        <f>formatted!I555/formatted!I$2</f>
        <v>5.5249999999999996E-6</v>
      </c>
      <c r="H555">
        <f>formatted!J555/formatted!J$2</f>
        <v>9.5000000000000005E-6</v>
      </c>
      <c r="I555">
        <f>formatted!K555/formatted!K$2</f>
        <v>2.5286666666666666E-5</v>
      </c>
      <c r="J555">
        <f>formatted!L555/formatted!L$2</f>
        <v>3.1941176470588237E-6</v>
      </c>
      <c r="K555">
        <f>formatted!M555/formatted!M$2</f>
        <v>3.983333333333333E-6</v>
      </c>
      <c r="L555">
        <f>formatted!N555/formatted!N$2</f>
        <v>1.5912931034482758E-5</v>
      </c>
      <c r="M555">
        <f>formatted!O555/formatted!O$2</f>
        <v>2.0967961165048544E-5</v>
      </c>
      <c r="N555">
        <f>formatted!P555/formatted!P$2</f>
        <v>8.0601851851851854E-6</v>
      </c>
      <c r="O555">
        <f>formatted!Q555/formatted!Q$2</f>
        <v>0</v>
      </c>
      <c r="P555">
        <f>formatted!R555/formatted!R$2</f>
        <v>1.3235593220338984E-5</v>
      </c>
    </row>
    <row r="556" spans="1:16" x14ac:dyDescent="0.3">
      <c r="A556" t="str">
        <f>formatted!C556</f>
        <v>w/o MS2: NAE 16:2</v>
      </c>
      <c r="B556" t="str">
        <f>formatted!D556</f>
        <v>NAE 16:2</v>
      </c>
      <c r="C556" t="str">
        <f>formatted!E556</f>
        <v>NAE</v>
      </c>
      <c r="D556" t="str">
        <f>formatted!F556</f>
        <v>C18H33NO2</v>
      </c>
      <c r="E556">
        <f>formatted!G556/formatted!G$2</f>
        <v>3.8508728813559323E-4</v>
      </c>
      <c r="F556">
        <f>formatted!H556/formatted!H$2</f>
        <v>4.5272239999999999E-4</v>
      </c>
      <c r="G556">
        <f>formatted!I556/formatted!I$2</f>
        <v>3.3022937499999999E-4</v>
      </c>
      <c r="H556">
        <f>formatted!J556/formatted!J$2</f>
        <v>2.7848035714285712E-4</v>
      </c>
      <c r="I556">
        <f>formatted!K556/formatted!K$2</f>
        <v>1.5213416666666666E-4</v>
      </c>
      <c r="J556">
        <f>formatted!L556/formatted!L$2</f>
        <v>3.1029831932773112E-4</v>
      </c>
      <c r="K556">
        <f>formatted!M556/formatted!M$2</f>
        <v>3.3090277777777778E-4</v>
      </c>
      <c r="L556">
        <f>formatted!N556/formatted!N$2</f>
        <v>3.828189655172414E-4</v>
      </c>
      <c r="M556">
        <f>formatted!O556/formatted!O$2</f>
        <v>2.9366990291262133E-4</v>
      </c>
      <c r="N556">
        <f>formatted!P556/formatted!P$2</f>
        <v>1.794574074074074E-4</v>
      </c>
      <c r="O556">
        <f>formatted!Q556/formatted!Q$2</f>
        <v>2.4931858407079645E-4</v>
      </c>
      <c r="P556">
        <f>formatted!R556/formatted!R$2</f>
        <v>2.3676864406779662E-4</v>
      </c>
    </row>
    <row r="557" spans="1:16" x14ac:dyDescent="0.3">
      <c r="A557" t="str">
        <f>formatted!C557</f>
        <v>w/o MS2: NAE 18:5</v>
      </c>
      <c r="B557" t="str">
        <f>formatted!D557</f>
        <v>NAE 18:5</v>
      </c>
      <c r="C557" t="str">
        <f>formatted!E557</f>
        <v>NAE</v>
      </c>
      <c r="D557" t="str">
        <f>formatted!F557</f>
        <v>C20H31NO2</v>
      </c>
      <c r="E557">
        <f>formatted!G557/formatted!G$2</f>
        <v>5.2841525423728815E-5</v>
      </c>
      <c r="F557">
        <f>formatted!H557/formatted!H$2</f>
        <v>6.7865600000000003E-5</v>
      </c>
      <c r="G557">
        <f>formatted!I557/formatted!I$2</f>
        <v>6.2789375000000004E-5</v>
      </c>
      <c r="H557">
        <f>formatted!J557/formatted!J$2</f>
        <v>1.9707142857142856E-5</v>
      </c>
      <c r="I557">
        <f>formatted!K557/formatted!K$2</f>
        <v>3.9453333333333331E-5</v>
      </c>
      <c r="J557">
        <f>formatted!L557/formatted!L$2</f>
        <v>4.7826050420168067E-5</v>
      </c>
      <c r="K557">
        <f>formatted!M557/formatted!M$2</f>
        <v>4.4200925925925929E-5</v>
      </c>
      <c r="L557">
        <f>formatted!N557/formatted!N$2</f>
        <v>2.3743103448275861E-5</v>
      </c>
      <c r="M557">
        <f>formatted!O557/formatted!O$2</f>
        <v>1.9360194174757281E-5</v>
      </c>
      <c r="N557">
        <f>formatted!P557/formatted!P$2</f>
        <v>1.407037037037037E-5</v>
      </c>
      <c r="O557">
        <f>formatted!Q557/formatted!Q$2</f>
        <v>1.8861061946902656E-5</v>
      </c>
      <c r="P557">
        <f>formatted!R557/formatted!R$2</f>
        <v>1.6673728813559322E-5</v>
      </c>
    </row>
    <row r="558" spans="1:16" x14ac:dyDescent="0.3">
      <c r="A558" t="str">
        <f>formatted!C558</f>
        <v>w/o MS2: NAE 22:5</v>
      </c>
      <c r="B558" t="str">
        <f>formatted!D558</f>
        <v>NAE 22:5</v>
      </c>
      <c r="C558" t="str">
        <f>formatted!E558</f>
        <v>NAE</v>
      </c>
      <c r="D558" t="str">
        <f>formatted!F558</f>
        <v>C24H39NO2</v>
      </c>
      <c r="E558">
        <f>formatted!G558/formatted!G$2</f>
        <v>1.210957627118644E-4</v>
      </c>
      <c r="F558">
        <f>formatted!H558/formatted!H$2</f>
        <v>1.3505280000000001E-4</v>
      </c>
      <c r="G558">
        <f>formatted!I558/formatted!I$2</f>
        <v>7.5671875000000001E-5</v>
      </c>
      <c r="H558">
        <f>formatted!J558/formatted!J$2</f>
        <v>1.3247500000000001E-4</v>
      </c>
      <c r="I558">
        <f>formatted!K558/formatted!K$2</f>
        <v>1.3047916666666666E-4</v>
      </c>
      <c r="J558">
        <f>formatted!L558/formatted!L$2</f>
        <v>1.2595210084033614E-4</v>
      </c>
      <c r="K558">
        <f>formatted!M558/formatted!M$2</f>
        <v>1.8290555555555555E-4</v>
      </c>
      <c r="L558">
        <f>formatted!N558/formatted!N$2</f>
        <v>1.0899568965517242E-4</v>
      </c>
      <c r="M558">
        <f>formatted!O558/formatted!O$2</f>
        <v>1.3645048543689319E-4</v>
      </c>
      <c r="N558">
        <f>formatted!P558/formatted!P$2</f>
        <v>1.600712962962963E-4</v>
      </c>
      <c r="O558">
        <f>formatted!Q558/formatted!Q$2</f>
        <v>1.6761504424778762E-4</v>
      </c>
      <c r="P558">
        <f>formatted!R558/formatted!R$2</f>
        <v>1.4709915254237289E-4</v>
      </c>
    </row>
    <row r="559" spans="1:16" x14ac:dyDescent="0.3">
      <c r="A559" t="str">
        <f>formatted!C559</f>
        <v>w/o MS2: NAE 13:1</v>
      </c>
      <c r="B559" t="str">
        <f>formatted!D559</f>
        <v>NAE 13:1</v>
      </c>
      <c r="C559" t="str">
        <f>formatted!E559</f>
        <v>NAE</v>
      </c>
      <c r="D559" t="str">
        <f>formatted!F559</f>
        <v>C15H29NO2</v>
      </c>
      <c r="E559">
        <f>formatted!G559/formatted!G$2</f>
        <v>1.3294915254237288E-5</v>
      </c>
      <c r="F559">
        <f>formatted!H559/formatted!H$2</f>
        <v>4.3719999999999998E-6</v>
      </c>
      <c r="G559">
        <f>formatted!I559/formatted!I$2</f>
        <v>2.7653749999999999E-5</v>
      </c>
      <c r="H559">
        <f>formatted!J559/formatted!J$2</f>
        <v>7.2381250000000001E-5</v>
      </c>
      <c r="I559">
        <f>formatted!K559/formatted!K$2</f>
        <v>6.5339166666666666E-5</v>
      </c>
      <c r="J559">
        <f>formatted!L559/formatted!L$2</f>
        <v>6.8742016806722694E-5</v>
      </c>
      <c r="K559">
        <f>formatted!M559/formatted!M$2</f>
        <v>4.1727777777777779E-5</v>
      </c>
      <c r="L559">
        <f>formatted!N559/formatted!N$2</f>
        <v>3.7379310344827588E-6</v>
      </c>
      <c r="M559">
        <f>formatted!O559/formatted!O$2</f>
        <v>2.200388349514563E-5</v>
      </c>
      <c r="N559">
        <f>formatted!P559/formatted!P$2</f>
        <v>4.1550925925925925E-5</v>
      </c>
      <c r="O559">
        <f>formatted!Q559/formatted!Q$2</f>
        <v>1.1922743362831858E-4</v>
      </c>
      <c r="P559">
        <f>formatted!R559/formatted!R$2</f>
        <v>1.4053389830508475E-4</v>
      </c>
    </row>
    <row r="560" spans="1:16" x14ac:dyDescent="0.3">
      <c r="A560" t="str">
        <f>formatted!C560</f>
        <v>w/o MS2: NAE 13:1</v>
      </c>
      <c r="B560" t="str">
        <f>formatted!D560</f>
        <v>NAE 13:1</v>
      </c>
      <c r="C560" t="str">
        <f>formatted!E560</f>
        <v>NAE</v>
      </c>
      <c r="D560" t="str">
        <f>formatted!F560</f>
        <v>C15H29NO2</v>
      </c>
      <c r="E560">
        <f>formatted!G560/formatted!G$2</f>
        <v>1.3294915254237288E-5</v>
      </c>
      <c r="F560">
        <f>formatted!H560/formatted!H$2</f>
        <v>7.5344800000000004E-5</v>
      </c>
      <c r="G560">
        <f>formatted!I560/formatted!I$2</f>
        <v>2.7653749999999999E-5</v>
      </c>
      <c r="H560">
        <f>formatted!J560/formatted!J$2</f>
        <v>7.2381250000000001E-5</v>
      </c>
      <c r="I560">
        <f>formatted!K560/formatted!K$2</f>
        <v>6.5339166666666666E-5</v>
      </c>
      <c r="J560">
        <f>formatted!L560/formatted!L$2</f>
        <v>6.8742016806722694E-5</v>
      </c>
      <c r="K560">
        <f>formatted!M560/formatted!M$2</f>
        <v>4.1727777777777779E-5</v>
      </c>
      <c r="L560">
        <f>formatted!N560/formatted!N$2</f>
        <v>3.6449999999999998E-5</v>
      </c>
      <c r="M560">
        <f>formatted!O560/formatted!O$2</f>
        <v>2.9726213592233008E-5</v>
      </c>
      <c r="N560">
        <f>formatted!P560/formatted!P$2</f>
        <v>4.0268518518518522E-5</v>
      </c>
      <c r="O560">
        <f>formatted!Q560/formatted!Q$2</f>
        <v>1.1922743362831858E-4</v>
      </c>
      <c r="P560">
        <f>formatted!R560/formatted!R$2</f>
        <v>1.4053389830508475E-4</v>
      </c>
    </row>
    <row r="561" spans="1:16" x14ac:dyDescent="0.3">
      <c r="A561" t="str">
        <f>formatted!C561</f>
        <v>NAGly 17:0;O</v>
      </c>
      <c r="B561" t="str">
        <f>formatted!D561</f>
        <v>NAGly 17:0;O</v>
      </c>
      <c r="C561" t="str">
        <f>formatted!E561</f>
        <v>NAGly</v>
      </c>
      <c r="D561" t="str">
        <f>formatted!F561</f>
        <v>C19H37NO4</v>
      </c>
      <c r="E561">
        <f>formatted!G561/formatted!G$2</f>
        <v>1.3139042372881356E-3</v>
      </c>
      <c r="F561">
        <f>formatted!H561/formatted!H$2</f>
        <v>2.0803559999999998E-3</v>
      </c>
      <c r="G561">
        <f>formatted!I561/formatted!I$2</f>
        <v>1.1423231249999999E-3</v>
      </c>
      <c r="H561">
        <f>formatted!J561/formatted!J$2</f>
        <v>1.4791750000000001E-3</v>
      </c>
      <c r="I561">
        <f>formatted!K561/formatted!K$2</f>
        <v>1.5627449999999999E-3</v>
      </c>
      <c r="J561">
        <f>formatted!L561/formatted!L$2</f>
        <v>1.599844537815126E-3</v>
      </c>
      <c r="K561">
        <f>formatted!M561/formatted!M$2</f>
        <v>1.0680462962962963E-3</v>
      </c>
      <c r="L561">
        <f>formatted!N561/formatted!N$2</f>
        <v>1.128505172413793E-3</v>
      </c>
      <c r="M561">
        <f>formatted!O561/formatted!O$2</f>
        <v>1.2002271844660194E-3</v>
      </c>
      <c r="N561">
        <f>formatted!P561/formatted!P$2</f>
        <v>1.7193037037037037E-3</v>
      </c>
      <c r="O561">
        <f>formatted!Q561/formatted!Q$2</f>
        <v>1.7988690265486726E-3</v>
      </c>
      <c r="P561">
        <f>formatted!R561/formatted!R$2</f>
        <v>1.756571186440678E-3</v>
      </c>
    </row>
    <row r="562" spans="1:16" x14ac:dyDescent="0.3">
      <c r="A562" t="str">
        <f>formatted!C562</f>
        <v>NAGly 17:0;O</v>
      </c>
      <c r="B562" t="str">
        <f>formatted!D562</f>
        <v>NAGly 17:0;O</v>
      </c>
      <c r="C562" t="str">
        <f>formatted!E562</f>
        <v>NAGly</v>
      </c>
      <c r="D562" t="str">
        <f>formatted!F562</f>
        <v>C19H37NO4</v>
      </c>
      <c r="E562">
        <f>formatted!G562/formatted!G$2</f>
        <v>2.1263355084745764E-2</v>
      </c>
      <c r="F562">
        <f>formatted!H562/formatted!H$2</f>
        <v>3.66149848E-2</v>
      </c>
      <c r="G562">
        <f>formatted!I562/formatted!I$2</f>
        <v>2.0571757499999999E-2</v>
      </c>
      <c r="H562">
        <f>formatted!J562/formatted!J$2</f>
        <v>2.1375274107142857E-2</v>
      </c>
      <c r="I562">
        <f>formatted!K562/formatted!K$2</f>
        <v>2.3932008333333334E-2</v>
      </c>
      <c r="J562">
        <f>formatted!L562/formatted!L$2</f>
        <v>2.3146536974789914E-2</v>
      </c>
      <c r="K562">
        <f>formatted!M562/formatted!M$2</f>
        <v>1.3489762962962963E-2</v>
      </c>
      <c r="L562">
        <f>formatted!N562/formatted!N$2</f>
        <v>1.5821062068965518E-2</v>
      </c>
      <c r="M562">
        <f>formatted!O562/formatted!O$2</f>
        <v>1.5009515533980583E-2</v>
      </c>
      <c r="N562">
        <f>formatted!P562/formatted!P$2</f>
        <v>2.0599269444444443E-2</v>
      </c>
      <c r="O562">
        <f>formatted!Q562/formatted!Q$2</f>
        <v>2.2931647787610619E-2</v>
      </c>
      <c r="P562">
        <f>formatted!R562/formatted!R$2</f>
        <v>2.2704946610169491E-2</v>
      </c>
    </row>
    <row r="563" spans="1:16" x14ac:dyDescent="0.3">
      <c r="A563" t="str">
        <f>formatted!C563</f>
        <v>w/o MS2: NAGly 14:1</v>
      </c>
      <c r="B563" t="str">
        <f>formatted!D563</f>
        <v>NAGly 14:1</v>
      </c>
      <c r="C563" t="str">
        <f>formatted!E563</f>
        <v>NAGly</v>
      </c>
      <c r="D563" t="str">
        <f>formatted!F563</f>
        <v>C16H29NO3</v>
      </c>
      <c r="E563">
        <f>formatted!G563/formatted!G$2</f>
        <v>0</v>
      </c>
      <c r="F563">
        <f>formatted!H563/formatted!H$2</f>
        <v>0</v>
      </c>
      <c r="G563">
        <f>formatted!I563/formatted!I$2</f>
        <v>9.5162500000000006E-6</v>
      </c>
      <c r="H563">
        <f>formatted!J563/formatted!J$2</f>
        <v>1.4422321428571429E-5</v>
      </c>
      <c r="I563">
        <f>formatted!K563/formatted!K$2</f>
        <v>1.8159833333333334E-4</v>
      </c>
      <c r="J563">
        <f>formatted!L563/formatted!L$2</f>
        <v>2.4298319327731094E-5</v>
      </c>
      <c r="K563">
        <f>formatted!M563/formatted!M$2</f>
        <v>1.5641666666666666E-5</v>
      </c>
      <c r="L563">
        <f>formatted!N563/formatted!N$2</f>
        <v>1.8872413793103448E-5</v>
      </c>
      <c r="M563">
        <f>formatted!O563/formatted!O$2</f>
        <v>2.6654466019417473E-4</v>
      </c>
      <c r="N563">
        <f>formatted!P563/formatted!P$2</f>
        <v>1.3132500000000001E-4</v>
      </c>
      <c r="O563">
        <f>formatted!Q563/formatted!Q$2</f>
        <v>1.4536017699115045E-4</v>
      </c>
      <c r="P563">
        <f>formatted!R563/formatted!R$2</f>
        <v>3.0691525423728812E-5</v>
      </c>
    </row>
    <row r="564" spans="1:16" x14ac:dyDescent="0.3">
      <c r="A564" t="str">
        <f>formatted!C564</f>
        <v>w/o MS2: NAGly 19:4</v>
      </c>
      <c r="B564" t="str">
        <f>formatted!D564</f>
        <v>NAGly 19:4</v>
      </c>
      <c r="C564" t="str">
        <f>formatted!E564</f>
        <v>NAGly</v>
      </c>
      <c r="D564" t="str">
        <f>formatted!F564</f>
        <v>C21H33NO3</v>
      </c>
      <c r="E564">
        <f>formatted!G564/formatted!G$2</f>
        <v>4.1948305084745761E-5</v>
      </c>
      <c r="F564">
        <f>formatted!H564/formatted!H$2</f>
        <v>4.4611999999999999E-5</v>
      </c>
      <c r="G564">
        <f>formatted!I564/formatted!I$2</f>
        <v>2.7881875E-5</v>
      </c>
      <c r="H564">
        <f>formatted!J564/formatted!J$2</f>
        <v>7.1159821428571431E-5</v>
      </c>
      <c r="I564">
        <f>formatted!K564/formatted!K$2</f>
        <v>5.7310833333333334E-5</v>
      </c>
      <c r="J564">
        <f>formatted!L564/formatted!L$2</f>
        <v>6.2348739495798316E-5</v>
      </c>
      <c r="K564">
        <f>formatted!M564/formatted!M$2</f>
        <v>3.7429629629629626E-5</v>
      </c>
      <c r="L564">
        <f>formatted!N564/formatted!N$2</f>
        <v>1.899396551724138E-5</v>
      </c>
      <c r="M564">
        <f>formatted!O564/formatted!O$2</f>
        <v>1.6706796116504855E-5</v>
      </c>
      <c r="N564">
        <f>formatted!P564/formatted!P$2</f>
        <v>2.9264814814814816E-5</v>
      </c>
      <c r="O564">
        <f>formatted!Q564/formatted!Q$2</f>
        <v>2.5141592920353981E-5</v>
      </c>
      <c r="P564">
        <f>formatted!R564/formatted!R$2</f>
        <v>3.0605932203389828E-5</v>
      </c>
    </row>
    <row r="565" spans="1:16" x14ac:dyDescent="0.3">
      <c r="A565" t="str">
        <f>formatted!C565</f>
        <v>NAGly 28:0;O</v>
      </c>
      <c r="B565" t="str">
        <f>formatted!D565</f>
        <v>NAGly 28:0;O</v>
      </c>
      <c r="C565" t="str">
        <f>formatted!E565</f>
        <v>NAGly</v>
      </c>
      <c r="D565" t="str">
        <f>formatted!F565</f>
        <v>C30H57NO5</v>
      </c>
      <c r="E565">
        <f>formatted!G565/formatted!G$2</f>
        <v>1.1423135593220338E-3</v>
      </c>
      <c r="F565">
        <f>formatted!H565/formatted!H$2</f>
        <v>1.3607888E-3</v>
      </c>
      <c r="G565">
        <f>formatted!I565/formatted!I$2</f>
        <v>8.4975812499999998E-4</v>
      </c>
      <c r="H565">
        <f>formatted!J565/formatted!J$2</f>
        <v>1.5816044642857144E-3</v>
      </c>
      <c r="I565">
        <f>formatted!K565/formatted!K$2</f>
        <v>1.5080583333333334E-3</v>
      </c>
      <c r="J565">
        <f>formatted!L565/formatted!L$2</f>
        <v>1.4100411764705883E-3</v>
      </c>
      <c r="K565">
        <f>formatted!M565/formatted!M$2</f>
        <v>2.3752851851851853E-3</v>
      </c>
      <c r="L565">
        <f>formatted!N565/formatted!N$2</f>
        <v>2.0088258620689654E-3</v>
      </c>
      <c r="M565">
        <f>formatted!O565/formatted!O$2</f>
        <v>2.1104543689320389E-3</v>
      </c>
      <c r="N565">
        <f>formatted!P565/formatted!P$2</f>
        <v>2.4270092592592594E-3</v>
      </c>
      <c r="O565">
        <f>formatted!Q565/formatted!Q$2</f>
        <v>2.4397672566371684E-3</v>
      </c>
      <c r="P565">
        <f>formatted!R565/formatted!R$2</f>
        <v>2.3241999999999998E-3</v>
      </c>
    </row>
    <row r="566" spans="1:16" x14ac:dyDescent="0.3">
      <c r="A566" t="str">
        <f>formatted!C566</f>
        <v>NAGly 30:1;O2|NAGly 15:0;O(FA 15:0)</v>
      </c>
      <c r="B566" t="str">
        <f>formatted!D566</f>
        <v>NAGly 30:1;O2|NAGly 15:0;O(FA 15:0)</v>
      </c>
      <c r="C566" t="str">
        <f>formatted!E566</f>
        <v>NAGly</v>
      </c>
      <c r="D566" t="str">
        <f>formatted!F566</f>
        <v>C32H61NO5</v>
      </c>
      <c r="E566">
        <f>formatted!G566/formatted!G$2</f>
        <v>1.6460281355932204E-2</v>
      </c>
      <c r="F566">
        <f>formatted!H566/formatted!H$2</f>
        <v>1.50804992E-2</v>
      </c>
      <c r="G566">
        <f>formatted!I566/formatted!I$2</f>
        <v>1.0678191875E-2</v>
      </c>
      <c r="H566">
        <f>formatted!J566/formatted!J$2</f>
        <v>2.0279519642857142E-2</v>
      </c>
      <c r="I566">
        <f>formatted!K566/formatted!K$2</f>
        <v>2.0517271666666666E-2</v>
      </c>
      <c r="J566">
        <f>formatted!L566/formatted!L$2</f>
        <v>1.9921954621848738E-2</v>
      </c>
      <c r="K566">
        <f>formatted!M566/formatted!M$2</f>
        <v>2.5586077777777778E-2</v>
      </c>
      <c r="L566">
        <f>formatted!N566/formatted!N$2</f>
        <v>2.1942453448275862E-2</v>
      </c>
      <c r="M566">
        <f>formatted!O566/formatted!O$2</f>
        <v>2.2915626213592232E-2</v>
      </c>
      <c r="N566">
        <f>formatted!P566/formatted!P$2</f>
        <v>2.5705032407407409E-2</v>
      </c>
      <c r="O566">
        <f>formatted!Q566/formatted!Q$2</f>
        <v>2.7749059292035399E-2</v>
      </c>
      <c r="P566">
        <f>formatted!R566/formatted!R$2</f>
        <v>2.3880440677966103E-2</v>
      </c>
    </row>
    <row r="567" spans="1:16" x14ac:dyDescent="0.3">
      <c r="A567" t="str">
        <f>formatted!C567</f>
        <v>w/o MS2: NAGly 16:0;O(FA 13:0)</v>
      </c>
      <c r="B567" t="str">
        <f>formatted!D567</f>
        <v>NAGly 29:0:1O</v>
      </c>
      <c r="C567" t="str">
        <f>formatted!E567</f>
        <v>NAGly</v>
      </c>
      <c r="D567" t="str">
        <f>formatted!F567</f>
        <v>C31H59NO5</v>
      </c>
      <c r="E567">
        <f>formatted!G567/formatted!G$2</f>
        <v>6.1740381355932204E-3</v>
      </c>
      <c r="F567">
        <f>formatted!H567/formatted!H$2</f>
        <v>6.7986768000000003E-3</v>
      </c>
      <c r="G567">
        <f>formatted!I567/formatted!I$2</f>
        <v>4.0726506250000002E-3</v>
      </c>
      <c r="H567">
        <f>formatted!J567/formatted!J$2</f>
        <v>9.0321276785714291E-3</v>
      </c>
      <c r="I567">
        <f>formatted!K567/formatted!K$2</f>
        <v>7.3926808333333333E-3</v>
      </c>
      <c r="J567">
        <f>formatted!L567/formatted!L$2</f>
        <v>8.6099176470588231E-3</v>
      </c>
      <c r="K567">
        <f>formatted!M567/formatted!M$2</f>
        <v>1.1150165740740741E-2</v>
      </c>
      <c r="L567">
        <f>formatted!N567/formatted!N$2</f>
        <v>9.5184956896551716E-3</v>
      </c>
      <c r="M567">
        <f>formatted!O567/formatted!O$2</f>
        <v>1.0092344660194175E-2</v>
      </c>
      <c r="N567">
        <f>formatted!P567/formatted!P$2</f>
        <v>1.0899569444444444E-2</v>
      </c>
      <c r="O567">
        <f>formatted!Q567/formatted!Q$2</f>
        <v>1.1244012389380531E-2</v>
      </c>
      <c r="P567">
        <f>formatted!R567/formatted!R$2</f>
        <v>1.0647756779661018E-2</v>
      </c>
    </row>
    <row r="568" spans="1:16" x14ac:dyDescent="0.3">
      <c r="A568" t="str">
        <f>formatted!C568</f>
        <v>w/o MS2: NAGly 16:0;O(FA 13:0)</v>
      </c>
      <c r="B568" t="str">
        <f>formatted!D568</f>
        <v>NAGly 29:0:1O</v>
      </c>
      <c r="C568" t="str">
        <f>formatted!E568</f>
        <v>NAGly</v>
      </c>
      <c r="D568" t="str">
        <f>formatted!F568</f>
        <v>C31H59NO5</v>
      </c>
      <c r="E568">
        <f>formatted!G568/formatted!G$2</f>
        <v>3.0472305084745764E-3</v>
      </c>
      <c r="F568">
        <f>formatted!H568/formatted!H$2</f>
        <v>3.0249119999999998E-3</v>
      </c>
      <c r="G568">
        <f>formatted!I568/formatted!I$2</f>
        <v>2.4867025000000001E-3</v>
      </c>
      <c r="H568">
        <f>formatted!J568/formatted!J$2</f>
        <v>3.4228000000000001E-3</v>
      </c>
      <c r="I568">
        <f>formatted!K568/formatted!K$2</f>
        <v>3.3416483333333332E-3</v>
      </c>
      <c r="J568">
        <f>formatted!L568/formatted!L$2</f>
        <v>3.3508957983193277E-3</v>
      </c>
      <c r="K568">
        <f>formatted!M568/formatted!M$2</f>
        <v>4.1621027777777779E-3</v>
      </c>
      <c r="L568">
        <f>formatted!N568/formatted!N$2</f>
        <v>4.0673689655172417E-3</v>
      </c>
      <c r="M568">
        <f>formatted!O568/formatted!O$2</f>
        <v>3.976161165048544E-3</v>
      </c>
      <c r="N568">
        <f>formatted!P568/formatted!P$2</f>
        <v>3.866200925925926E-3</v>
      </c>
      <c r="O568">
        <f>formatted!Q568/formatted!Q$2</f>
        <v>3.9663902654867257E-3</v>
      </c>
      <c r="P568">
        <f>formatted!R568/formatted!R$2</f>
        <v>3.6678830508474576E-3</v>
      </c>
    </row>
    <row r="569" spans="1:16" x14ac:dyDescent="0.3">
      <c r="A569" t="str">
        <f>formatted!C569</f>
        <v>NAGly 32:1;O2|NAGly 17:0;O(FA 15:0)</v>
      </c>
      <c r="B569" t="str">
        <f>formatted!D569</f>
        <v>NAGly 32:1;O2|NAGly 17:0;O(FA 15:0)</v>
      </c>
      <c r="C569" t="str">
        <f>formatted!E569</f>
        <v>NAGly</v>
      </c>
      <c r="D569" t="str">
        <f>formatted!F569</f>
        <v>C34H65NO5</v>
      </c>
      <c r="E569">
        <f>formatted!G569/formatted!G$2</f>
        <v>2.120591525423729E-2</v>
      </c>
      <c r="F569">
        <f>formatted!H569/formatted!H$2</f>
        <v>2.2823710399999999E-2</v>
      </c>
      <c r="G569">
        <f>formatted!I569/formatted!I$2</f>
        <v>1.8493375624999999E-2</v>
      </c>
      <c r="H569">
        <f>formatted!J569/formatted!J$2</f>
        <v>2.1182666071428571E-2</v>
      </c>
      <c r="I569">
        <f>formatted!K569/formatted!K$2</f>
        <v>2.2566749166666667E-2</v>
      </c>
      <c r="J569">
        <f>formatted!L569/formatted!L$2</f>
        <v>2.0898815126050421E-2</v>
      </c>
      <c r="K569">
        <f>formatted!M569/formatted!M$2</f>
        <v>2.020086111111111E-2</v>
      </c>
      <c r="L569">
        <f>formatted!N569/formatted!N$2</f>
        <v>2.2468150862068964E-2</v>
      </c>
      <c r="M569">
        <f>formatted!O569/formatted!O$2</f>
        <v>1.9104990291262135E-2</v>
      </c>
      <c r="N569">
        <f>formatted!P569/formatted!P$2</f>
        <v>1.926197037037037E-2</v>
      </c>
      <c r="O569">
        <f>formatted!Q569/formatted!Q$2</f>
        <v>2.0836408849557522E-2</v>
      </c>
      <c r="P569">
        <f>formatted!R569/formatted!R$2</f>
        <v>1.8088541525423728E-2</v>
      </c>
    </row>
    <row r="570" spans="1:16" x14ac:dyDescent="0.3">
      <c r="A570" t="str">
        <f>formatted!C570</f>
        <v>w/o MS2: NAGly 15:3</v>
      </c>
      <c r="B570" t="str">
        <f>formatted!D570</f>
        <v>NAGly 15:3</v>
      </c>
      <c r="C570" t="str">
        <f>formatted!E570</f>
        <v>NAGly</v>
      </c>
      <c r="D570" t="str">
        <f>formatted!F570</f>
        <v>C17H27NO3</v>
      </c>
      <c r="E570">
        <f>formatted!G570/formatted!G$2</f>
        <v>2.1358983050847458E-4</v>
      </c>
      <c r="F570">
        <f>formatted!H570/formatted!H$2</f>
        <v>5.0523120000000004E-4</v>
      </c>
      <c r="G570">
        <f>formatted!I570/formatted!I$2</f>
        <v>2.8038750000000001E-4</v>
      </c>
      <c r="H570">
        <f>formatted!J570/formatted!J$2</f>
        <v>3.0176964285714286E-4</v>
      </c>
      <c r="I570">
        <f>formatted!K570/formatted!K$2</f>
        <v>1.8176499999999999E-4</v>
      </c>
      <c r="J570">
        <f>formatted!L570/formatted!L$2</f>
        <v>3.0509579831932771E-4</v>
      </c>
      <c r="K570">
        <f>formatted!M570/formatted!M$2</f>
        <v>6.9257685185185184E-4</v>
      </c>
      <c r="L570">
        <f>formatted!N570/formatted!N$2</f>
        <v>4.3553534482758621E-4</v>
      </c>
      <c r="M570">
        <f>formatted!O570/formatted!O$2</f>
        <v>4.148E-4</v>
      </c>
      <c r="N570">
        <f>formatted!P570/formatted!P$2</f>
        <v>3.4969351851851853E-4</v>
      </c>
      <c r="O570">
        <f>formatted!Q570/formatted!Q$2</f>
        <v>3.7028230088495577E-4</v>
      </c>
      <c r="P570">
        <f>formatted!R570/formatted!R$2</f>
        <v>4.1994661016949152E-4</v>
      </c>
    </row>
    <row r="571" spans="1:16" x14ac:dyDescent="0.3">
      <c r="A571" t="str">
        <f>formatted!C571</f>
        <v>NAGly 31:1;O2|NAGly 16:0;O(FA 15:0)</v>
      </c>
      <c r="B571" t="str">
        <f>formatted!D571</f>
        <v>NAGly 31:1;O2|NAGly 16:0;O(FA 15:0)</v>
      </c>
      <c r="C571" t="str">
        <f>formatted!E571</f>
        <v>NAGly</v>
      </c>
      <c r="D571" t="str">
        <f>formatted!F571</f>
        <v>C33H63NO5</v>
      </c>
      <c r="E571">
        <f>formatted!G571/formatted!G$2</f>
        <v>4.2501916949152542E-2</v>
      </c>
      <c r="F571">
        <f>formatted!H571/formatted!H$2</f>
        <v>4.4025815199999999E-2</v>
      </c>
      <c r="G571">
        <f>formatted!I571/formatted!I$2</f>
        <v>3.2445766874999997E-2</v>
      </c>
      <c r="H571">
        <f>formatted!J571/formatted!J$2</f>
        <v>5.2595658035714289E-2</v>
      </c>
      <c r="I571">
        <f>formatted!K571/formatted!K$2</f>
        <v>5.13156575E-2</v>
      </c>
      <c r="J571">
        <f>formatted!L571/formatted!L$2</f>
        <v>5.072213361344538E-2</v>
      </c>
      <c r="K571">
        <f>formatted!M571/formatted!M$2</f>
        <v>6.2893824074074067E-2</v>
      </c>
      <c r="L571">
        <f>formatted!N571/formatted!N$2</f>
        <v>5.8149247413793105E-2</v>
      </c>
      <c r="M571">
        <f>formatted!O571/formatted!O$2</f>
        <v>6.0500966990291262E-2</v>
      </c>
      <c r="N571">
        <f>formatted!P571/formatted!P$2</f>
        <v>6.1627019444444445E-2</v>
      </c>
      <c r="O571">
        <f>formatted!Q571/formatted!Q$2</f>
        <v>6.4609589380530977E-2</v>
      </c>
      <c r="P571">
        <f>formatted!R571/formatted!R$2</f>
        <v>5.5587511864406781E-2</v>
      </c>
    </row>
    <row r="572" spans="1:16" x14ac:dyDescent="0.3">
      <c r="A572" t="str">
        <f>formatted!C572</f>
        <v>NAGly 30:1;O2|NAGly 15:0;O(FA 15:0)</v>
      </c>
      <c r="B572" t="str">
        <f>formatted!D572</f>
        <v>NAGly 30:1;O2|NAGly 15:0;O(FA 15:0)</v>
      </c>
      <c r="C572" t="str">
        <f>formatted!E572</f>
        <v>NAGly</v>
      </c>
      <c r="D572" t="str">
        <f>formatted!F572</f>
        <v>C32H61NO5</v>
      </c>
      <c r="E572">
        <f>formatted!G572/formatted!G$2</f>
        <v>4.057610338983051E-2</v>
      </c>
      <c r="F572">
        <f>formatted!H572/formatted!H$2</f>
        <v>4.2885720000000002E-2</v>
      </c>
      <c r="G572">
        <f>formatted!I572/formatted!I$2</f>
        <v>3.4871853124999998E-2</v>
      </c>
      <c r="H572">
        <f>formatted!J572/formatted!J$2</f>
        <v>3.9434225000000003E-2</v>
      </c>
      <c r="I572">
        <f>formatted!K572/formatted!K$2</f>
        <v>3.8909828333333334E-2</v>
      </c>
      <c r="J572">
        <f>formatted!L572/formatted!L$2</f>
        <v>3.7728876470588237E-2</v>
      </c>
      <c r="K572">
        <f>formatted!M572/formatted!M$2</f>
        <v>4.9632302777777776E-2</v>
      </c>
      <c r="L572">
        <f>formatted!N572/formatted!N$2</f>
        <v>4.9774073275862071E-2</v>
      </c>
      <c r="M572">
        <f>formatted!O572/formatted!O$2</f>
        <v>4.5907014563106793E-2</v>
      </c>
      <c r="N572">
        <f>formatted!P572/formatted!P$2</f>
        <v>3.9644982407407409E-2</v>
      </c>
      <c r="O572">
        <f>formatted!Q572/formatted!Q$2</f>
        <v>4.18956610619469E-2</v>
      </c>
      <c r="P572">
        <f>formatted!R572/formatted!R$2</f>
        <v>3.7989510169491522E-2</v>
      </c>
    </row>
    <row r="573" spans="1:16" x14ac:dyDescent="0.3">
      <c r="A573" t="str">
        <f>formatted!C573</f>
        <v>w/o MS2: NAGly 12:0</v>
      </c>
      <c r="B573" t="str">
        <f>formatted!D573</f>
        <v>NAGly 12:0</v>
      </c>
      <c r="C573" t="str">
        <f>formatted!E573</f>
        <v>NAGly</v>
      </c>
      <c r="D573" t="str">
        <f>formatted!F573</f>
        <v>C14H27NO3</v>
      </c>
      <c r="E573">
        <f>formatted!G573/formatted!G$2</f>
        <v>9.0274067796610174E-4</v>
      </c>
      <c r="F573">
        <f>formatted!H573/formatted!H$2</f>
        <v>1.5244944000000001E-3</v>
      </c>
      <c r="G573">
        <f>formatted!I573/formatted!I$2</f>
        <v>6.6054874999999999E-4</v>
      </c>
      <c r="H573">
        <f>formatted!J573/formatted!J$2</f>
        <v>8.5360803571428575E-4</v>
      </c>
      <c r="I573">
        <f>formatted!K573/formatted!K$2</f>
        <v>1.0217E-3</v>
      </c>
      <c r="J573">
        <f>formatted!L573/formatted!L$2</f>
        <v>9.6969243697478987E-4</v>
      </c>
      <c r="K573">
        <f>formatted!M573/formatted!M$2</f>
        <v>1.3440092592592592E-3</v>
      </c>
      <c r="L573">
        <f>formatted!N573/formatted!N$2</f>
        <v>1.0233163793103449E-3</v>
      </c>
      <c r="M573">
        <f>formatted!O573/formatted!O$2</f>
        <v>1.0803621359223301E-3</v>
      </c>
      <c r="N573">
        <f>formatted!P573/formatted!P$2</f>
        <v>9.2611203703703705E-4</v>
      </c>
      <c r="O573">
        <f>formatted!Q573/formatted!Q$2</f>
        <v>1.1289566371681416E-3</v>
      </c>
      <c r="P573">
        <f>formatted!R573/formatted!R$2</f>
        <v>9.7750169491525422E-4</v>
      </c>
    </row>
    <row r="574" spans="1:16" x14ac:dyDescent="0.3">
      <c r="A574" t="str">
        <f>formatted!C574</f>
        <v>NAGly 34:1;O2|NAGly 17:0;O(FA 17:0)</v>
      </c>
      <c r="B574" t="str">
        <f>formatted!D574</f>
        <v>NAGly 34:1;O2|NAGly 17:0;O(FA 17:0)</v>
      </c>
      <c r="C574" t="str">
        <f>formatted!E574</f>
        <v>NAGly</v>
      </c>
      <c r="D574" t="str">
        <f>formatted!F574</f>
        <v>C36H69NO5</v>
      </c>
      <c r="E574">
        <f>formatted!G574/formatted!G$2</f>
        <v>2.9019949152542372E-3</v>
      </c>
      <c r="F574">
        <f>formatted!H574/formatted!H$2</f>
        <v>3.8083136E-3</v>
      </c>
      <c r="G574">
        <f>formatted!I574/formatted!I$2</f>
        <v>3.6918131249999999E-3</v>
      </c>
      <c r="H574">
        <f>formatted!J574/formatted!J$2</f>
        <v>1.7327642857142857E-3</v>
      </c>
      <c r="I574">
        <f>formatted!K574/formatted!K$2</f>
        <v>2.2783458333333335E-3</v>
      </c>
      <c r="J574">
        <f>formatted!L574/formatted!L$2</f>
        <v>2.0133932773109243E-3</v>
      </c>
      <c r="K574">
        <f>formatted!M574/formatted!M$2</f>
        <v>1.6507314814814815E-3</v>
      </c>
      <c r="L574">
        <f>formatted!N574/formatted!N$2</f>
        <v>2.4210905172413794E-3</v>
      </c>
      <c r="M574">
        <f>formatted!O574/formatted!O$2</f>
        <v>1.5712106796116506E-3</v>
      </c>
      <c r="N574">
        <f>formatted!P574/formatted!P$2</f>
        <v>1.1374268518518518E-3</v>
      </c>
      <c r="O574">
        <f>formatted!Q574/formatted!Q$2</f>
        <v>1.3162849557522124E-3</v>
      </c>
      <c r="P574">
        <f>formatted!R574/formatted!R$2</f>
        <v>1.1394161016949152E-3</v>
      </c>
    </row>
    <row r="575" spans="1:16" x14ac:dyDescent="0.3">
      <c r="A575" t="str">
        <f>formatted!C575</f>
        <v>NAGly 16:0;O</v>
      </c>
      <c r="B575" t="str">
        <f>formatted!D575</f>
        <v>NAGly 16:0;O</v>
      </c>
      <c r="C575" t="str">
        <f>formatted!E575</f>
        <v>NAGly</v>
      </c>
      <c r="D575" t="str">
        <f>formatted!F575</f>
        <v>C18H35NO4</v>
      </c>
      <c r="E575">
        <f>formatted!G575/formatted!G$2</f>
        <v>4.6979813559322034E-3</v>
      </c>
      <c r="F575">
        <f>formatted!H575/formatted!H$2</f>
        <v>6.9592895999999998E-3</v>
      </c>
      <c r="G575">
        <f>formatted!I575/formatted!I$2</f>
        <v>4.0529206250000003E-3</v>
      </c>
      <c r="H575">
        <f>formatted!J575/formatted!J$2</f>
        <v>6.4078383928571426E-3</v>
      </c>
      <c r="I575">
        <f>formatted!K575/formatted!K$2</f>
        <v>6.071749166666667E-3</v>
      </c>
      <c r="J575">
        <f>formatted!L575/formatted!L$2</f>
        <v>6.3488394957983193E-3</v>
      </c>
      <c r="K575">
        <f>formatted!M575/formatted!M$2</f>
        <v>3.886034259259259E-3</v>
      </c>
      <c r="L575">
        <f>formatted!N575/formatted!N$2</f>
        <v>3.9199137931034481E-3</v>
      </c>
      <c r="M575">
        <f>formatted!O575/formatted!O$2</f>
        <v>4.4107029126213594E-3</v>
      </c>
      <c r="N575">
        <f>formatted!P575/formatted!P$2</f>
        <v>6.6555851851851852E-3</v>
      </c>
      <c r="O575">
        <f>formatted!Q575/formatted!Q$2</f>
        <v>6.9257548672566373E-3</v>
      </c>
      <c r="P575">
        <f>formatted!R575/formatted!R$2</f>
        <v>7.0571805084745764E-3</v>
      </c>
    </row>
    <row r="576" spans="1:16" x14ac:dyDescent="0.3">
      <c r="A576" t="str">
        <f>formatted!C576</f>
        <v>w/o MS2: NAGly 14:0</v>
      </c>
      <c r="B576" t="str">
        <f>formatted!D576</f>
        <v>NAGly 14:0</v>
      </c>
      <c r="C576" t="str">
        <f>formatted!E576</f>
        <v>NAGly</v>
      </c>
      <c r="D576" t="str">
        <f>formatted!F576</f>
        <v>C16H31NO3</v>
      </c>
      <c r="E576">
        <f>formatted!G576/formatted!G$2</f>
        <v>2.3323983050847457E-4</v>
      </c>
      <c r="F576">
        <f>formatted!H576/formatted!H$2</f>
        <v>2.474496E-4</v>
      </c>
      <c r="G576">
        <f>formatted!I576/formatted!I$2</f>
        <v>1.8853500000000001E-4</v>
      </c>
      <c r="H576">
        <f>formatted!J576/formatted!J$2</f>
        <v>3.1997589285714283E-4</v>
      </c>
      <c r="I576">
        <f>formatted!K576/formatted!K$2</f>
        <v>2.8594333333333336E-4</v>
      </c>
      <c r="J576">
        <f>formatted!L576/formatted!L$2</f>
        <v>2.5665462184873948E-4</v>
      </c>
      <c r="K576">
        <f>formatted!M576/formatted!M$2</f>
        <v>3.4632129629629628E-4</v>
      </c>
      <c r="L576">
        <f>formatted!N576/formatted!N$2</f>
        <v>3.3151034482758622E-4</v>
      </c>
      <c r="M576">
        <f>formatted!O576/formatted!O$2</f>
        <v>3.0688737864077671E-4</v>
      </c>
      <c r="N576">
        <f>formatted!P576/formatted!P$2</f>
        <v>3.170638888888889E-4</v>
      </c>
      <c r="O576">
        <f>formatted!Q576/formatted!Q$2</f>
        <v>3.0467433628318582E-4</v>
      </c>
      <c r="P576">
        <f>formatted!R576/formatted!R$2</f>
        <v>3.2047627118644069E-4</v>
      </c>
    </row>
    <row r="577" spans="1:16" x14ac:dyDescent="0.3">
      <c r="A577" t="str">
        <f>formatted!C577</f>
        <v>w/o MS2: NAGly 16:0</v>
      </c>
      <c r="B577" t="str">
        <f>formatted!D577</f>
        <v>NAGly 16:0</v>
      </c>
      <c r="C577" t="str">
        <f>formatted!E577</f>
        <v>NAGly</v>
      </c>
      <c r="D577" t="str">
        <f>formatted!F577</f>
        <v>C18H35NO3</v>
      </c>
      <c r="E577">
        <f>formatted!G577/formatted!G$2</f>
        <v>7.088474576271186E-5</v>
      </c>
      <c r="F577">
        <f>formatted!H577/formatted!H$2</f>
        <v>7.6876000000000001E-5</v>
      </c>
      <c r="G577">
        <f>formatted!I577/formatted!I$2</f>
        <v>5.8016875000000002E-5</v>
      </c>
      <c r="H577">
        <f>formatted!J577/formatted!J$2</f>
        <v>6.4692857142857149E-5</v>
      </c>
      <c r="I577">
        <f>formatted!K577/formatted!K$2</f>
        <v>6.5468333333333338E-5</v>
      </c>
      <c r="J577">
        <f>formatted!L577/formatted!L$2</f>
        <v>5.6292436974789919E-5</v>
      </c>
      <c r="K577">
        <f>formatted!M577/formatted!M$2</f>
        <v>5.8245370370370368E-5</v>
      </c>
      <c r="L577">
        <f>formatted!N577/formatted!N$2</f>
        <v>7.5577586206896554E-5</v>
      </c>
      <c r="M577">
        <f>formatted!O577/formatted!O$2</f>
        <v>8.6059223300970878E-5</v>
      </c>
      <c r="N577">
        <f>formatted!P577/formatted!P$2</f>
        <v>6.0836111111111114E-5</v>
      </c>
      <c r="O577">
        <f>formatted!Q577/formatted!Q$2</f>
        <v>6.6373451327433633E-5</v>
      </c>
      <c r="P577">
        <f>formatted!R577/formatted!R$2</f>
        <v>5.1942372881355931E-5</v>
      </c>
    </row>
    <row r="578" spans="1:16" x14ac:dyDescent="0.3">
      <c r="A578" t="str">
        <f>formatted!C578</f>
        <v>NAGly 15:0;O</v>
      </c>
      <c r="B578" t="str">
        <f>formatted!D578</f>
        <v>NAGly 15:0;O</v>
      </c>
      <c r="C578" t="str">
        <f>formatted!E578</f>
        <v>NAGly</v>
      </c>
      <c r="D578" t="str">
        <f>formatted!F578</f>
        <v>C17H33NO4</v>
      </c>
      <c r="E578">
        <f>formatted!G578/formatted!G$2</f>
        <v>1.3940042372881357E-3</v>
      </c>
      <c r="F578">
        <f>formatted!H578/formatted!H$2</f>
        <v>1.8733368E-3</v>
      </c>
      <c r="G578">
        <f>formatted!I578/formatted!I$2</f>
        <v>9.3458687500000003E-4</v>
      </c>
      <c r="H578">
        <f>formatted!J578/formatted!J$2</f>
        <v>2.0050848214285713E-3</v>
      </c>
      <c r="I578">
        <f>formatted!K578/formatted!K$2</f>
        <v>2.0069900000000002E-3</v>
      </c>
      <c r="J578">
        <f>formatted!L578/formatted!L$2</f>
        <v>2.0759840336134453E-3</v>
      </c>
      <c r="K578">
        <f>formatted!M578/formatted!M$2</f>
        <v>1.5723972222222223E-3</v>
      </c>
      <c r="L578">
        <f>formatted!N578/formatted!N$2</f>
        <v>1.4014758620689656E-3</v>
      </c>
      <c r="M578">
        <f>formatted!O578/formatted!O$2</f>
        <v>1.7180077669902913E-3</v>
      </c>
      <c r="N578">
        <f>formatted!P578/formatted!P$2</f>
        <v>2.9889500000000002E-3</v>
      </c>
      <c r="O578">
        <f>formatted!Q578/formatted!Q$2</f>
        <v>3.0872946902654867E-3</v>
      </c>
      <c r="P578">
        <f>formatted!R578/formatted!R$2</f>
        <v>3.1542364406779663E-3</v>
      </c>
    </row>
    <row r="579" spans="1:16" x14ac:dyDescent="0.3">
      <c r="A579" t="str">
        <f>formatted!C579</f>
        <v>w/o MS2: NAGly 10:0</v>
      </c>
      <c r="B579" t="str">
        <f>formatted!D579</f>
        <v>NAGly 10:0</v>
      </c>
      <c r="C579" t="str">
        <f>formatted!E579</f>
        <v>NAGly</v>
      </c>
      <c r="D579" t="str">
        <f>formatted!F579</f>
        <v>C12H23NO3</v>
      </c>
      <c r="E579">
        <f>formatted!G579/formatted!G$2</f>
        <v>2.6772457627118642E-4</v>
      </c>
      <c r="F579">
        <f>formatted!H579/formatted!H$2</f>
        <v>2.9413600000000002E-4</v>
      </c>
      <c r="G579">
        <f>formatted!I579/formatted!I$2</f>
        <v>1.7331249999999999E-4</v>
      </c>
      <c r="H579">
        <f>formatted!J579/formatted!J$2</f>
        <v>2.9267767857142857E-4</v>
      </c>
      <c r="I579">
        <f>formatted!K579/formatted!K$2</f>
        <v>3.4836749999999999E-4</v>
      </c>
      <c r="J579">
        <f>formatted!L579/formatted!L$2</f>
        <v>2.58990756302521E-4</v>
      </c>
      <c r="K579">
        <f>formatted!M579/formatted!M$2</f>
        <v>2.5826666666666669E-4</v>
      </c>
      <c r="L579">
        <f>formatted!N579/formatted!N$2</f>
        <v>3.4601465517241378E-4</v>
      </c>
      <c r="M579">
        <f>formatted!O579/formatted!O$2</f>
        <v>4.2943009708737862E-4</v>
      </c>
      <c r="N579">
        <f>formatted!P579/formatted!P$2</f>
        <v>2.5106018518518516E-4</v>
      </c>
      <c r="O579">
        <f>formatted!Q579/formatted!Q$2</f>
        <v>2.5403362831858409E-4</v>
      </c>
      <c r="P579">
        <f>formatted!R579/formatted!R$2</f>
        <v>2.632E-4</v>
      </c>
    </row>
    <row r="580" spans="1:16" x14ac:dyDescent="0.3">
      <c r="A580" t="str">
        <f>formatted!C580</f>
        <v>w/o MS2: NAGly 16:1</v>
      </c>
      <c r="B580" t="str">
        <f>formatted!D580</f>
        <v>NAGly 16:1</v>
      </c>
      <c r="C580" t="str">
        <f>formatted!E580</f>
        <v>NAGly</v>
      </c>
      <c r="D580" t="str">
        <f>formatted!F580</f>
        <v>C18H33NO3</v>
      </c>
      <c r="E580">
        <f>formatted!G580/formatted!G$2</f>
        <v>1.7253559322033898E-4</v>
      </c>
      <c r="F580">
        <f>formatted!H580/formatted!H$2</f>
        <v>1.5273439999999999E-4</v>
      </c>
      <c r="G580">
        <f>formatted!I580/formatted!I$2</f>
        <v>9.6712499999999999E-5</v>
      </c>
      <c r="H580">
        <f>formatted!J580/formatted!J$2</f>
        <v>1.672142857142857E-4</v>
      </c>
      <c r="I580">
        <f>formatted!K580/formatted!K$2</f>
        <v>9.9834999999999995E-5</v>
      </c>
      <c r="J580">
        <f>formatted!L580/formatted!L$2</f>
        <v>1.4194537815126051E-4</v>
      </c>
      <c r="K580">
        <f>formatted!M580/formatted!M$2</f>
        <v>1.287675925925926E-4</v>
      </c>
      <c r="L580">
        <f>formatted!N580/formatted!N$2</f>
        <v>8.0904310344827592E-5</v>
      </c>
      <c r="M580">
        <f>formatted!O580/formatted!O$2</f>
        <v>1.1733398058252427E-4</v>
      </c>
      <c r="N580">
        <f>formatted!P580/formatted!P$2</f>
        <v>8.5398148148148152E-5</v>
      </c>
      <c r="O580">
        <f>formatted!Q580/formatted!Q$2</f>
        <v>1.1971504424778761E-4</v>
      </c>
      <c r="P580">
        <f>formatted!R580/formatted!R$2</f>
        <v>9.9376271186440673E-5</v>
      </c>
    </row>
    <row r="581" spans="1:16" x14ac:dyDescent="0.3">
      <c r="A581" t="str">
        <f>formatted!C581</f>
        <v>w/o MS2: NAGly 16:0</v>
      </c>
      <c r="B581" t="str">
        <f>formatted!D581</f>
        <v>NAGly 16:0</v>
      </c>
      <c r="C581" t="str">
        <f>formatted!E581</f>
        <v>NAGly</v>
      </c>
      <c r="D581" t="str">
        <f>formatted!F581</f>
        <v>C18H35NO3</v>
      </c>
      <c r="E581">
        <f>formatted!G581/formatted!G$2</f>
        <v>1.3850847457627119E-5</v>
      </c>
      <c r="F581">
        <f>formatted!H581/formatted!H$2</f>
        <v>2.3133600000000002E-5</v>
      </c>
      <c r="G581">
        <f>formatted!I581/formatted!I$2</f>
        <v>2.2861875E-5</v>
      </c>
      <c r="H581">
        <f>formatted!J581/formatted!J$2</f>
        <v>2.169642857142857E-5</v>
      </c>
      <c r="I581">
        <f>formatted!K581/formatted!K$2</f>
        <v>2.262E-5</v>
      </c>
      <c r="J581">
        <f>formatted!L581/formatted!L$2</f>
        <v>8.5764705882352943E-6</v>
      </c>
      <c r="K581">
        <f>formatted!M581/formatted!M$2</f>
        <v>1.3585185185185186E-5</v>
      </c>
      <c r="L581">
        <f>formatted!N581/formatted!N$2</f>
        <v>2.306206896551724E-5</v>
      </c>
      <c r="M581">
        <f>formatted!O581/formatted!O$2</f>
        <v>3.3433980582524274E-5</v>
      </c>
      <c r="N581">
        <f>formatted!P581/formatted!P$2</f>
        <v>7.3712962962962965E-6</v>
      </c>
      <c r="O581">
        <f>formatted!Q581/formatted!Q$2</f>
        <v>1.0255752212389381E-5</v>
      </c>
      <c r="P581">
        <f>formatted!R581/formatted!R$2</f>
        <v>2.7E-6</v>
      </c>
    </row>
    <row r="582" spans="1:16" x14ac:dyDescent="0.3">
      <c r="A582" t="str">
        <f>formatted!C582</f>
        <v>NAGly 15:0;O</v>
      </c>
      <c r="B582" t="str">
        <f>formatted!D582</f>
        <v>NAGly 15:0;O</v>
      </c>
      <c r="C582" t="str">
        <f>formatted!E582</f>
        <v>NAGly</v>
      </c>
      <c r="D582" t="str">
        <f>formatted!F582</f>
        <v>C17H33NO4</v>
      </c>
      <c r="E582">
        <f>formatted!G582/formatted!G$2</f>
        <v>2.9270127118644069E-3</v>
      </c>
      <c r="F582">
        <f>formatted!H582/formatted!H$2</f>
        <v>4.4239607999999996E-3</v>
      </c>
      <c r="G582">
        <f>formatted!I582/formatted!I$2</f>
        <v>2.584728125E-3</v>
      </c>
      <c r="H582">
        <f>formatted!J582/formatted!J$2</f>
        <v>3.2918160714285713E-3</v>
      </c>
      <c r="I582">
        <f>formatted!K582/formatted!K$2</f>
        <v>3.1950508333333334E-3</v>
      </c>
      <c r="J582">
        <f>formatted!L582/formatted!L$2</f>
        <v>3.256826050420168E-3</v>
      </c>
      <c r="K582">
        <f>formatted!M582/formatted!M$2</f>
        <v>2.9085777777777778E-3</v>
      </c>
      <c r="L582">
        <f>formatted!N582/formatted!N$2</f>
        <v>2.7445836206896551E-3</v>
      </c>
      <c r="M582">
        <f>formatted!O582/formatted!O$2</f>
        <v>3.152221359223301E-3</v>
      </c>
      <c r="N582">
        <f>formatted!P582/formatted!P$2</f>
        <v>4.2526953703703706E-3</v>
      </c>
      <c r="O582">
        <f>formatted!Q582/formatted!Q$2</f>
        <v>4.4506433628318581E-3</v>
      </c>
      <c r="P582">
        <f>formatted!R582/formatted!R$2</f>
        <v>4.3071694915254241E-3</v>
      </c>
    </row>
    <row r="583" spans="1:16" x14ac:dyDescent="0.3">
      <c r="A583" t="str">
        <f>formatted!C583</f>
        <v>w/o MS2: NAGly 17:0</v>
      </c>
      <c r="B583" t="str">
        <f>formatted!D583</f>
        <v>NAGly 17:0</v>
      </c>
      <c r="C583" t="str">
        <f>formatted!E583</f>
        <v>NAGly</v>
      </c>
      <c r="D583" t="str">
        <f>formatted!F583</f>
        <v>C19H37NO3</v>
      </c>
      <c r="E583">
        <f>formatted!G583/formatted!G$2</f>
        <v>2.3106949152542372E-4</v>
      </c>
      <c r="F583">
        <f>formatted!H583/formatted!H$2</f>
        <v>2.6931120000000001E-4</v>
      </c>
      <c r="G583">
        <f>formatted!I583/formatted!I$2</f>
        <v>2.1669937500000001E-4</v>
      </c>
      <c r="H583">
        <f>formatted!J583/formatted!J$2</f>
        <v>1.3077589285714287E-4</v>
      </c>
      <c r="I583">
        <f>formatted!K583/formatted!K$2</f>
        <v>1.4960666666666666E-4</v>
      </c>
      <c r="J583">
        <f>formatted!L583/formatted!L$2</f>
        <v>1.3627226890756302E-4</v>
      </c>
      <c r="K583">
        <f>formatted!M583/formatted!M$2</f>
        <v>1.5319351851851852E-4</v>
      </c>
      <c r="L583">
        <f>formatted!N583/formatted!N$2</f>
        <v>2.0532672413793105E-4</v>
      </c>
      <c r="M583">
        <f>formatted!O583/formatted!O$2</f>
        <v>1.4509902912621358E-4</v>
      </c>
      <c r="N583">
        <f>formatted!P583/formatted!P$2</f>
        <v>8.8018518518518524E-5</v>
      </c>
      <c r="O583">
        <f>formatted!Q583/formatted!Q$2</f>
        <v>9.8686725663716816E-5</v>
      </c>
      <c r="P583">
        <f>formatted!R583/formatted!R$2</f>
        <v>8.8394915254237289E-5</v>
      </c>
    </row>
    <row r="584" spans="1:16" x14ac:dyDescent="0.3">
      <c r="A584" t="str">
        <f>formatted!C584</f>
        <v>NAGly 16:0;O</v>
      </c>
      <c r="B584" t="str">
        <f>formatted!D584</f>
        <v>NAGly 16:0;O</v>
      </c>
      <c r="C584" t="str">
        <f>formatted!E584</f>
        <v>NAGly</v>
      </c>
      <c r="D584" t="str">
        <f>formatted!F584</f>
        <v>C18H35NO4</v>
      </c>
      <c r="E584">
        <f>formatted!G584/formatted!G$2</f>
        <v>4.7076059322033901E-3</v>
      </c>
      <c r="F584">
        <f>formatted!H584/formatted!H$2</f>
        <v>6.3595079999999998E-3</v>
      </c>
      <c r="G584">
        <f>formatted!I584/formatted!I$2</f>
        <v>3.5165162500000002E-3</v>
      </c>
      <c r="H584">
        <f>formatted!J584/formatted!J$2</f>
        <v>6.2621080357142854E-3</v>
      </c>
      <c r="I584">
        <f>formatted!K584/formatted!K$2</f>
        <v>5.8770283333333334E-3</v>
      </c>
      <c r="J584">
        <f>formatted!L584/formatted!L$2</f>
        <v>6.480097478991597E-3</v>
      </c>
      <c r="K584">
        <f>formatted!M584/formatted!M$2</f>
        <v>5.0584879629629632E-3</v>
      </c>
      <c r="L584">
        <f>formatted!N584/formatted!N$2</f>
        <v>4.5530706896551726E-3</v>
      </c>
      <c r="M584">
        <f>formatted!O584/formatted!O$2</f>
        <v>5.6104873786407767E-3</v>
      </c>
      <c r="N584">
        <f>formatted!P584/formatted!P$2</f>
        <v>8.6810546296296302E-3</v>
      </c>
      <c r="O584">
        <f>formatted!Q584/formatted!Q$2</f>
        <v>8.9585849557522121E-3</v>
      </c>
      <c r="P584">
        <f>formatted!R584/formatted!R$2</f>
        <v>9.1985677966101697E-3</v>
      </c>
    </row>
    <row r="585" spans="1:16" x14ac:dyDescent="0.3">
      <c r="A585" t="str">
        <f>formatted!C585</f>
        <v>w/o MS2: NAGly 17:0;O(FA 16:0)</v>
      </c>
      <c r="B585" t="str">
        <f>formatted!D585</f>
        <v>NAGly 33:0:1O</v>
      </c>
      <c r="C585" t="str">
        <f>formatted!E585</f>
        <v>NAGly</v>
      </c>
      <c r="D585" t="str">
        <f>formatted!F585</f>
        <v>C35H67NO5</v>
      </c>
      <c r="E585">
        <f>formatted!G585/formatted!G$2</f>
        <v>1.5972118644067797E-3</v>
      </c>
      <c r="F585">
        <f>formatted!H585/formatted!H$2</f>
        <v>1.690528E-3</v>
      </c>
      <c r="G585">
        <f>formatted!I585/formatted!I$2</f>
        <v>1.27292875E-3</v>
      </c>
      <c r="H585">
        <f>formatted!J585/formatted!J$2</f>
        <v>1.5283633928571429E-3</v>
      </c>
      <c r="I585">
        <f>formatted!K585/formatted!K$2</f>
        <v>1.6060133333333333E-3</v>
      </c>
      <c r="J585">
        <f>formatted!L585/formatted!L$2</f>
        <v>1.5424319327731093E-3</v>
      </c>
      <c r="K585">
        <f>formatted!M585/formatted!M$2</f>
        <v>1.5514972222222222E-3</v>
      </c>
      <c r="L585">
        <f>formatted!N585/formatted!N$2</f>
        <v>1.5533939655172414E-3</v>
      </c>
      <c r="M585">
        <f>formatted!O585/formatted!O$2</f>
        <v>1.5065281553398057E-3</v>
      </c>
      <c r="N585">
        <f>formatted!P585/formatted!P$2</f>
        <v>1.3271731481481481E-3</v>
      </c>
      <c r="O585">
        <f>formatted!Q585/formatted!Q$2</f>
        <v>1.4289911504424778E-3</v>
      </c>
      <c r="P585">
        <f>formatted!R585/formatted!R$2</f>
        <v>1.3703516949152542E-3</v>
      </c>
    </row>
    <row r="586" spans="1:16" x14ac:dyDescent="0.3">
      <c r="A586" t="str">
        <f>formatted!C586</f>
        <v>w/o MS2: NAGly 15:3</v>
      </c>
      <c r="B586" t="str">
        <f>formatted!D586</f>
        <v>NAGly 15:3</v>
      </c>
      <c r="C586" t="str">
        <f>formatted!E586</f>
        <v>NAGly</v>
      </c>
      <c r="D586" t="str">
        <f>formatted!F586</f>
        <v>C17H27NO3</v>
      </c>
      <c r="E586">
        <f>formatted!G586/formatted!G$2</f>
        <v>2.3002457627118643E-4</v>
      </c>
      <c r="F586">
        <f>formatted!H586/formatted!H$2</f>
        <v>3.4512239999999998E-4</v>
      </c>
      <c r="G586">
        <f>formatted!I586/formatted!I$2</f>
        <v>1.1362E-4</v>
      </c>
      <c r="H586">
        <f>formatted!J586/formatted!J$2</f>
        <v>1.5149732142857143E-4</v>
      </c>
      <c r="I586">
        <f>formatted!K586/formatted!K$2</f>
        <v>2.5494249999999998E-4</v>
      </c>
      <c r="J586">
        <f>formatted!L586/formatted!L$2</f>
        <v>2.2334705882352942E-4</v>
      </c>
      <c r="K586">
        <f>formatted!M586/formatted!M$2</f>
        <v>4.4907777777777777E-4</v>
      </c>
      <c r="L586">
        <f>formatted!N586/formatted!N$2</f>
        <v>5.8784310344827588E-4</v>
      </c>
      <c r="M586">
        <f>formatted!O586/formatted!O$2</f>
        <v>4.4950194174757282E-4</v>
      </c>
      <c r="N586">
        <f>formatted!P586/formatted!P$2</f>
        <v>4.4813240740740741E-4</v>
      </c>
      <c r="O586">
        <f>formatted!Q586/formatted!Q$2</f>
        <v>3.2155486725663716E-4</v>
      </c>
      <c r="P586">
        <f>formatted!R586/formatted!R$2</f>
        <v>2.4250593220338982E-4</v>
      </c>
    </row>
    <row r="587" spans="1:16" x14ac:dyDescent="0.3">
      <c r="A587" t="str">
        <f>formatted!C587</f>
        <v>w/o MS2: NAGly 17:1</v>
      </c>
      <c r="B587" t="str">
        <f>formatted!D587</f>
        <v>NAGly 17:1</v>
      </c>
      <c r="C587" t="str">
        <f>formatted!E587</f>
        <v>NAGly</v>
      </c>
      <c r="D587" t="str">
        <f>formatted!F587</f>
        <v>C19H35NO3</v>
      </c>
      <c r="E587">
        <f>formatted!G587/formatted!G$2</f>
        <v>7.1618644067796605E-5</v>
      </c>
      <c r="F587">
        <f>formatted!H587/formatted!H$2</f>
        <v>1.059664E-4</v>
      </c>
      <c r="G587">
        <f>formatted!I587/formatted!I$2</f>
        <v>9.5709374999999994E-5</v>
      </c>
      <c r="H587">
        <f>formatted!J587/formatted!J$2</f>
        <v>4.4811607142857144E-5</v>
      </c>
      <c r="I587">
        <f>formatted!K587/formatted!K$2</f>
        <v>5.7980833333333332E-5</v>
      </c>
      <c r="J587">
        <f>formatted!L587/formatted!L$2</f>
        <v>4.7914285714285715E-5</v>
      </c>
      <c r="K587">
        <f>formatted!M587/formatted!M$2</f>
        <v>6.3672222222222228E-5</v>
      </c>
      <c r="L587">
        <f>formatted!N587/formatted!N$2</f>
        <v>8.4960344827586203E-5</v>
      </c>
      <c r="M587">
        <f>formatted!O587/formatted!O$2</f>
        <v>5.3997087378640779E-5</v>
      </c>
      <c r="N587">
        <f>formatted!P587/formatted!P$2</f>
        <v>1.6552777777777777E-5</v>
      </c>
      <c r="O587">
        <f>formatted!Q587/formatted!Q$2</f>
        <v>1.8392035398230089E-5</v>
      </c>
      <c r="P587">
        <f>formatted!R587/formatted!R$2</f>
        <v>3.7053389830508476E-5</v>
      </c>
    </row>
    <row r="588" spans="1:16" x14ac:dyDescent="0.3">
      <c r="A588" t="str">
        <f>formatted!C588</f>
        <v>w/o MS2: NAGlySer 20:3;O</v>
      </c>
      <c r="B588" t="str">
        <f>formatted!D588</f>
        <v>NAGlySer 20:3:1O</v>
      </c>
      <c r="C588" t="str">
        <f>formatted!E588</f>
        <v>NAGlySer</v>
      </c>
      <c r="D588" t="str">
        <f>formatted!F588</f>
        <v>C25H42N2O6</v>
      </c>
      <c r="E588">
        <f>formatted!G588/formatted!G$2</f>
        <v>6.6737288135593217E-6</v>
      </c>
      <c r="F588">
        <f>formatted!H588/formatted!H$2</f>
        <v>3.4700799999999998E-5</v>
      </c>
      <c r="G588">
        <f>formatted!I588/formatted!I$2</f>
        <v>2.7413750000000002E-5</v>
      </c>
      <c r="H588">
        <f>formatted!J588/formatted!J$2</f>
        <v>1.4358928571428571E-5</v>
      </c>
      <c r="I588">
        <f>formatted!K588/formatted!K$2</f>
        <v>4.2675000000000001E-5</v>
      </c>
      <c r="J588">
        <f>formatted!L588/formatted!L$2</f>
        <v>9.7949579831932776E-6</v>
      </c>
      <c r="K588">
        <f>formatted!M588/formatted!M$2</f>
        <v>4.9648148148148144E-6</v>
      </c>
      <c r="L588">
        <f>formatted!N588/formatted!N$2</f>
        <v>4.1561206896551728E-5</v>
      </c>
      <c r="M588">
        <f>formatted!O588/formatted!O$2</f>
        <v>2.9607766990291262E-5</v>
      </c>
      <c r="N588">
        <f>formatted!P588/formatted!P$2</f>
        <v>5.308333333333333E-6</v>
      </c>
      <c r="O588">
        <f>formatted!Q588/formatted!Q$2</f>
        <v>2.1110619469026547E-5</v>
      </c>
      <c r="P588">
        <f>formatted!R588/formatted!R$2</f>
        <v>3.6885593220338984E-5</v>
      </c>
    </row>
    <row r="589" spans="1:16" x14ac:dyDescent="0.3">
      <c r="A589" t="str">
        <f>formatted!C589</f>
        <v>w/o MS2: NAGlySer 8:0;O(FA 22:1)</v>
      </c>
      <c r="B589" t="str">
        <f>formatted!D589</f>
        <v>NAGlySer 30:1:1O</v>
      </c>
      <c r="C589" t="str">
        <f>formatted!E589</f>
        <v>NAGlySer</v>
      </c>
      <c r="D589" t="str">
        <f>formatted!F589</f>
        <v>C35H64N2O7</v>
      </c>
      <c r="E589">
        <f>formatted!G589/formatted!G$2</f>
        <v>0</v>
      </c>
      <c r="F589">
        <f>formatted!H589/formatted!H$2</f>
        <v>0</v>
      </c>
      <c r="G589">
        <f>formatted!I589/formatted!I$2</f>
        <v>0</v>
      </c>
      <c r="H589">
        <f>formatted!J589/formatted!J$2</f>
        <v>0</v>
      </c>
      <c r="I589">
        <f>formatted!K589/formatted!K$2</f>
        <v>0</v>
      </c>
      <c r="J589">
        <f>formatted!L589/formatted!L$2</f>
        <v>0</v>
      </c>
      <c r="K589">
        <f>formatted!M589/formatted!M$2</f>
        <v>2.6646944444444444E-4</v>
      </c>
      <c r="L589">
        <f>formatted!N589/formatted!N$2</f>
        <v>2.0831637931034483E-4</v>
      </c>
      <c r="M589">
        <f>formatted!O589/formatted!O$2</f>
        <v>3.1245631067961167E-4</v>
      </c>
      <c r="N589">
        <f>formatted!P589/formatted!P$2</f>
        <v>2.1995000000000001E-4</v>
      </c>
      <c r="O589">
        <f>formatted!Q589/formatted!Q$2</f>
        <v>2.4047964601769912E-4</v>
      </c>
      <c r="P589">
        <f>formatted!R589/formatted!R$2</f>
        <v>2.6817796610169493E-4</v>
      </c>
    </row>
    <row r="590" spans="1:16" x14ac:dyDescent="0.3">
      <c r="A590" t="str">
        <f>formatted!C590</f>
        <v>w/o MS2: NAGlySer 18:0;O</v>
      </c>
      <c r="B590" t="str">
        <f>formatted!D590</f>
        <v>NAGlySer 18:0:1O</v>
      </c>
      <c r="C590" t="str">
        <f>formatted!E590</f>
        <v>NAGlySer</v>
      </c>
      <c r="D590" t="str">
        <f>formatted!F590</f>
        <v>C23H44N2O6</v>
      </c>
      <c r="E590">
        <f>formatted!G590/formatted!G$2</f>
        <v>0</v>
      </c>
      <c r="F590">
        <f>formatted!H590/formatted!H$2</f>
        <v>1.7475200000000002E-5</v>
      </c>
      <c r="G590">
        <f>formatted!I590/formatted!I$2</f>
        <v>2.1559375000000001E-5</v>
      </c>
      <c r="H590">
        <f>formatted!J590/formatted!J$2</f>
        <v>3.6857142857142857E-6</v>
      </c>
      <c r="I590">
        <f>formatted!K590/formatted!K$2</f>
        <v>0</v>
      </c>
      <c r="J590">
        <f>formatted!L590/formatted!L$2</f>
        <v>0</v>
      </c>
      <c r="K590">
        <f>formatted!M590/formatted!M$2</f>
        <v>4.3060185185185184E-5</v>
      </c>
      <c r="L590">
        <f>formatted!N590/formatted!N$2</f>
        <v>4.9331896551724136E-5</v>
      </c>
      <c r="M590">
        <f>formatted!O590/formatted!O$2</f>
        <v>2.1205825242718448E-5</v>
      </c>
      <c r="N590">
        <f>formatted!P590/formatted!P$2</f>
        <v>9.1138888888888887E-6</v>
      </c>
      <c r="O590">
        <f>formatted!Q590/formatted!Q$2</f>
        <v>9.5061946902654861E-6</v>
      </c>
      <c r="P590">
        <f>formatted!R590/formatted!R$2</f>
        <v>1.544406779661017E-5</v>
      </c>
    </row>
    <row r="591" spans="1:16" x14ac:dyDescent="0.3">
      <c r="A591" t="str">
        <f>formatted!C591</f>
        <v>w/o MS2: NAGlySer 16:1;O</v>
      </c>
      <c r="B591" t="str">
        <f>formatted!D591</f>
        <v>NAGlySer 16:1:1O</v>
      </c>
      <c r="C591" t="str">
        <f>formatted!E591</f>
        <v>NAGlySer</v>
      </c>
      <c r="D591" t="str">
        <f>formatted!F591</f>
        <v>C21H38N2O6</v>
      </c>
      <c r="E591">
        <f>formatted!G591/formatted!G$2</f>
        <v>5.3033898305084744E-6</v>
      </c>
      <c r="F591">
        <f>formatted!H591/formatted!H$2</f>
        <v>9.0551999999999993E-6</v>
      </c>
      <c r="G591">
        <f>formatted!I591/formatted!I$2</f>
        <v>1.7907500000000001E-5</v>
      </c>
      <c r="H591">
        <f>formatted!J591/formatted!J$2</f>
        <v>1.1668750000000001E-5</v>
      </c>
      <c r="I591">
        <f>formatted!K591/formatted!K$2</f>
        <v>6.6675000000000001E-6</v>
      </c>
      <c r="J591">
        <f>formatted!L591/formatted!L$2</f>
        <v>1.0988235294117647E-5</v>
      </c>
      <c r="K591">
        <f>formatted!M591/formatted!M$2</f>
        <v>2.0271111111111112E-4</v>
      </c>
      <c r="L591">
        <f>formatted!N591/formatted!N$2</f>
        <v>1.6488706896551725E-4</v>
      </c>
      <c r="M591">
        <f>formatted!O591/formatted!O$2</f>
        <v>2.2604368932038836E-4</v>
      </c>
      <c r="N591">
        <f>formatted!P591/formatted!P$2</f>
        <v>1.3534722222222222E-4</v>
      </c>
      <c r="O591">
        <f>formatted!Q591/formatted!Q$2</f>
        <v>1.137787610619469E-4</v>
      </c>
      <c r="P591">
        <f>formatted!R591/formatted!R$2</f>
        <v>1.5617627118644068E-4</v>
      </c>
    </row>
    <row r="592" spans="1:16" x14ac:dyDescent="0.3">
      <c r="A592" t="str">
        <f>formatted!C592</f>
        <v>NAGlySer 15:0;O</v>
      </c>
      <c r="B592" t="str">
        <f>formatted!D592</f>
        <v>NAGlySer 15:0;O</v>
      </c>
      <c r="C592" t="str">
        <f>formatted!E592</f>
        <v>NAGlySer</v>
      </c>
      <c r="D592" t="str">
        <f>formatted!F592</f>
        <v>C20H38N2O6</v>
      </c>
      <c r="E592">
        <f>formatted!G592/formatted!G$2</f>
        <v>1.8557644067796609E-3</v>
      </c>
      <c r="F592">
        <f>formatted!H592/formatted!H$2</f>
        <v>2.5364896E-3</v>
      </c>
      <c r="G592">
        <f>formatted!I592/formatted!I$2</f>
        <v>2.163285E-3</v>
      </c>
      <c r="H592">
        <f>formatted!J592/formatted!J$2</f>
        <v>1.6398071428571429E-3</v>
      </c>
      <c r="I592">
        <f>formatted!K592/formatted!K$2</f>
        <v>1.8551666666666666E-3</v>
      </c>
      <c r="J592">
        <f>formatted!L592/formatted!L$2</f>
        <v>1.6734462184873949E-3</v>
      </c>
      <c r="K592">
        <f>formatted!M592/formatted!M$2</f>
        <v>3.3635175925925925E-3</v>
      </c>
      <c r="L592">
        <f>formatted!N592/formatted!N$2</f>
        <v>3.618716379310345E-3</v>
      </c>
      <c r="M592">
        <f>formatted!O592/formatted!O$2</f>
        <v>3.4537815533980582E-3</v>
      </c>
      <c r="N592">
        <f>formatted!P592/formatted!P$2</f>
        <v>3.6287611111111111E-3</v>
      </c>
      <c r="O592">
        <f>formatted!Q592/formatted!Q$2</f>
        <v>3.7014000000000001E-3</v>
      </c>
      <c r="P592">
        <f>formatted!R592/formatted!R$2</f>
        <v>3.4659432203389831E-3</v>
      </c>
    </row>
    <row r="593" spans="1:16" x14ac:dyDescent="0.3">
      <c r="A593" t="str">
        <f>formatted!C593</f>
        <v>w/o MS2: NAGlySer 15:0;O(FA 14:0)</v>
      </c>
      <c r="B593" t="str">
        <f>formatted!D593</f>
        <v>NAGlySer 29:0:1O</v>
      </c>
      <c r="C593" t="str">
        <f>formatted!E593</f>
        <v>NAGlySer</v>
      </c>
      <c r="D593" t="str">
        <f>formatted!F593</f>
        <v>C34H64N2O7</v>
      </c>
      <c r="E593">
        <f>formatted!G593/formatted!G$2</f>
        <v>3.0079313559322036E-3</v>
      </c>
      <c r="F593">
        <f>formatted!H593/formatted!H$2</f>
        <v>3.2459991999999999E-3</v>
      </c>
      <c r="G593">
        <f>formatted!I593/formatted!I$2</f>
        <v>2.4932943749999999E-3</v>
      </c>
      <c r="H593">
        <f>formatted!J593/formatted!J$2</f>
        <v>4.817863392857143E-3</v>
      </c>
      <c r="I593">
        <f>formatted!K593/formatted!K$2</f>
        <v>4.4630700000000004E-3</v>
      </c>
      <c r="J593">
        <f>formatted!L593/formatted!L$2</f>
        <v>4.4449168067226888E-3</v>
      </c>
      <c r="K593">
        <f>formatted!M593/formatted!M$2</f>
        <v>9.2405694444444436E-3</v>
      </c>
      <c r="L593">
        <f>formatted!N593/formatted!N$2</f>
        <v>8.5799456896551718E-3</v>
      </c>
      <c r="M593">
        <f>formatted!O593/formatted!O$2</f>
        <v>9.8555912621359227E-3</v>
      </c>
      <c r="N593">
        <f>formatted!P593/formatted!P$2</f>
        <v>1.2692657407407408E-2</v>
      </c>
      <c r="O593">
        <f>formatted!Q593/formatted!Q$2</f>
        <v>1.258676814159292E-2</v>
      </c>
      <c r="P593">
        <f>formatted!R593/formatted!R$2</f>
        <v>1.1563040677966102E-2</v>
      </c>
    </row>
    <row r="594" spans="1:16" x14ac:dyDescent="0.3">
      <c r="A594" t="str">
        <f>formatted!C594</f>
        <v>w/o MS2: NAGlySer 15:0;O(FA 15:0)</v>
      </c>
      <c r="B594" t="str">
        <f>formatted!D594</f>
        <v>NAGlySer 30:0:1O</v>
      </c>
      <c r="C594" t="str">
        <f>formatted!E594</f>
        <v>NAGlySer</v>
      </c>
      <c r="D594" t="str">
        <f>formatted!F594</f>
        <v>C35H66N2O7</v>
      </c>
      <c r="E594">
        <f>formatted!G594/formatted!G$2</f>
        <v>1.8012697457627118E-2</v>
      </c>
      <c r="F594">
        <f>formatted!H594/formatted!H$2</f>
        <v>2.0891445599999999E-2</v>
      </c>
      <c r="G594">
        <f>formatted!I594/formatted!I$2</f>
        <v>1.8586781875E-2</v>
      </c>
      <c r="H594">
        <f>formatted!J594/formatted!J$2</f>
        <v>1.7684499999999999E-2</v>
      </c>
      <c r="I594">
        <f>formatted!K594/formatted!K$2</f>
        <v>1.7454511666666665E-2</v>
      </c>
      <c r="J594">
        <f>formatted!L594/formatted!L$2</f>
        <v>1.7570531932773109E-2</v>
      </c>
      <c r="K594">
        <f>formatted!M594/formatted!M$2</f>
        <v>3.6060739814814814E-2</v>
      </c>
      <c r="L594">
        <f>formatted!N594/formatted!N$2</f>
        <v>3.7149332758620687E-2</v>
      </c>
      <c r="M594">
        <f>formatted!O594/formatted!O$2</f>
        <v>3.5065556310679612E-2</v>
      </c>
      <c r="N594">
        <f>formatted!P594/formatted!P$2</f>
        <v>2.9394715740740741E-2</v>
      </c>
      <c r="O594">
        <f>formatted!Q594/formatted!Q$2</f>
        <v>2.9960492920353982E-2</v>
      </c>
      <c r="P594">
        <f>formatted!R594/formatted!R$2</f>
        <v>2.9031251694915255E-2</v>
      </c>
    </row>
    <row r="595" spans="1:16" x14ac:dyDescent="0.3">
      <c r="A595" t="str">
        <f>formatted!C595</f>
        <v>w/o MS2: NAGlySer 18:0;O</v>
      </c>
      <c r="B595" t="str">
        <f>formatted!D595</f>
        <v>NAGlySer 18:0:1O</v>
      </c>
      <c r="C595" t="str">
        <f>formatted!E595</f>
        <v>NAGlySer</v>
      </c>
      <c r="D595" t="str">
        <f>formatted!F595</f>
        <v>C23H44N2O6</v>
      </c>
      <c r="E595">
        <f>formatted!G595/formatted!G$2</f>
        <v>1.5692542372881357E-4</v>
      </c>
      <c r="F595">
        <f>formatted!H595/formatted!H$2</f>
        <v>1.6373280000000001E-4</v>
      </c>
      <c r="G595">
        <f>formatted!I595/formatted!I$2</f>
        <v>1.716125E-4</v>
      </c>
      <c r="H595">
        <f>formatted!J595/formatted!J$2</f>
        <v>1.0866517857142858E-4</v>
      </c>
      <c r="I595">
        <f>formatted!K595/formatted!K$2</f>
        <v>4.7943333333333332E-5</v>
      </c>
      <c r="J595">
        <f>formatted!L595/formatted!L$2</f>
        <v>9.6379831932773112E-5</v>
      </c>
      <c r="K595">
        <f>formatted!M595/formatted!M$2</f>
        <v>2.5510185185185184E-5</v>
      </c>
      <c r="L595">
        <f>formatted!N595/formatted!N$2</f>
        <v>4.0028448275862072E-5</v>
      </c>
      <c r="M595">
        <f>formatted!O595/formatted!O$2</f>
        <v>2.7554368932038833E-5</v>
      </c>
      <c r="N595">
        <f>formatted!P595/formatted!P$2</f>
        <v>2.9564814814814815E-6</v>
      </c>
      <c r="O595">
        <f>formatted!Q595/formatted!Q$2</f>
        <v>1.1450442477876107E-5</v>
      </c>
      <c r="P595">
        <f>formatted!R595/formatted!R$2</f>
        <v>9.8067796610169496E-6</v>
      </c>
    </row>
    <row r="596" spans="1:16" x14ac:dyDescent="0.3">
      <c r="A596" t="str">
        <f>formatted!C596</f>
        <v>NAGlySer 16:0;O</v>
      </c>
      <c r="B596" t="str">
        <f>formatted!D596</f>
        <v>NAGlySer 16:0;O</v>
      </c>
      <c r="C596" t="str">
        <f>formatted!E596</f>
        <v>NAGlySer</v>
      </c>
      <c r="D596" t="str">
        <f>formatted!F596</f>
        <v>C21H40N2O6</v>
      </c>
      <c r="E596">
        <f>formatted!G596/formatted!G$2</f>
        <v>2.2023635593220337E-3</v>
      </c>
      <c r="F596">
        <f>formatted!H596/formatted!H$2</f>
        <v>2.9298936E-3</v>
      </c>
      <c r="G596">
        <f>formatted!I596/formatted!I$2</f>
        <v>2.679334375E-3</v>
      </c>
      <c r="H596">
        <f>formatted!J596/formatted!J$2</f>
        <v>1.7710517857142858E-3</v>
      </c>
      <c r="I596">
        <f>formatted!K596/formatted!K$2</f>
        <v>2.0126125000000002E-3</v>
      </c>
      <c r="J596">
        <f>formatted!L596/formatted!L$2</f>
        <v>1.7203151260504201E-3</v>
      </c>
      <c r="K596">
        <f>formatted!M596/formatted!M$2</f>
        <v>3.3489240740740742E-3</v>
      </c>
      <c r="L596">
        <f>formatted!N596/formatted!N$2</f>
        <v>3.8894232758620688E-3</v>
      </c>
      <c r="M596">
        <f>formatted!O596/formatted!O$2</f>
        <v>3.552976699029126E-3</v>
      </c>
      <c r="N596">
        <f>formatted!P596/formatted!P$2</f>
        <v>3.1269453703703706E-3</v>
      </c>
      <c r="O596">
        <f>formatted!Q596/formatted!Q$2</f>
        <v>3.2214601769911502E-3</v>
      </c>
      <c r="P596">
        <f>formatted!R596/formatted!R$2</f>
        <v>3.3447025423728812E-3</v>
      </c>
    </row>
    <row r="597" spans="1:16" x14ac:dyDescent="0.3">
      <c r="A597" t="str">
        <f>formatted!C597</f>
        <v>NAGlySer 17:0;O</v>
      </c>
      <c r="B597" t="str">
        <f>formatted!D597</f>
        <v>NAGlySer 17:0;O</v>
      </c>
      <c r="C597" t="str">
        <f>formatted!E597</f>
        <v>NAGlySer</v>
      </c>
      <c r="D597" t="str">
        <f>formatted!F597</f>
        <v>C22H42N2O6</v>
      </c>
      <c r="E597">
        <f>formatted!G597/formatted!G$2</f>
        <v>1.6798288135593221E-3</v>
      </c>
      <c r="F597">
        <f>formatted!H597/formatted!H$2</f>
        <v>2.4529304E-3</v>
      </c>
      <c r="G597">
        <f>formatted!I597/formatted!I$2</f>
        <v>1.8596387500000001E-3</v>
      </c>
      <c r="H597">
        <f>formatted!J597/formatted!J$2</f>
        <v>1.4239892857142856E-3</v>
      </c>
      <c r="I597">
        <f>formatted!K597/formatted!K$2</f>
        <v>1.6323116666666668E-3</v>
      </c>
      <c r="J597">
        <f>formatted!L597/formatted!L$2</f>
        <v>1.4332487394957984E-3</v>
      </c>
      <c r="K597">
        <f>formatted!M597/formatted!M$2</f>
        <v>3.1715148148148149E-3</v>
      </c>
      <c r="L597">
        <f>formatted!N597/formatted!N$2</f>
        <v>3.4471853448275864E-3</v>
      </c>
      <c r="M597">
        <f>formatted!O597/formatted!O$2</f>
        <v>2.938585436893204E-3</v>
      </c>
      <c r="N597">
        <f>formatted!P597/formatted!P$2</f>
        <v>2.4048648148148146E-3</v>
      </c>
      <c r="O597">
        <f>formatted!Q597/formatted!Q$2</f>
        <v>2.5918442477876106E-3</v>
      </c>
      <c r="P597">
        <f>formatted!R597/formatted!R$2</f>
        <v>2.4737144067796609E-3</v>
      </c>
    </row>
    <row r="598" spans="1:16" x14ac:dyDescent="0.3">
      <c r="A598" t="str">
        <f>formatted!C598</f>
        <v>w/o MS2: NAGlySer 16:0;O(FA 13:0)</v>
      </c>
      <c r="B598" t="str">
        <f>formatted!D598</f>
        <v>NAGlySer 29:0:1O</v>
      </c>
      <c r="C598" t="str">
        <f>formatted!E598</f>
        <v>NAGlySer</v>
      </c>
      <c r="D598" t="str">
        <f>formatted!F598</f>
        <v>C34H64N2O7</v>
      </c>
      <c r="E598">
        <f>formatted!G598/formatted!G$2</f>
        <v>7.1694796610169489E-3</v>
      </c>
      <c r="F598">
        <f>formatted!H598/formatted!H$2</f>
        <v>8.2232056000000001E-3</v>
      </c>
      <c r="G598">
        <f>formatted!I598/formatted!I$2</f>
        <v>6.6940799999999998E-3</v>
      </c>
      <c r="H598">
        <f>formatted!J598/formatted!J$2</f>
        <v>8.0649758928571427E-3</v>
      </c>
      <c r="I598">
        <f>formatted!K598/formatted!K$2</f>
        <v>8.3993908333333325E-3</v>
      </c>
      <c r="J598">
        <f>formatted!L598/formatted!L$2</f>
        <v>8.0658411764705888E-3</v>
      </c>
      <c r="K598">
        <f>formatted!M598/formatted!M$2</f>
        <v>1.7982875925925925E-2</v>
      </c>
      <c r="L598">
        <f>formatted!N598/formatted!N$2</f>
        <v>1.8422083620689655E-2</v>
      </c>
      <c r="M598">
        <f>formatted!O598/formatted!O$2</f>
        <v>1.7474460194174757E-2</v>
      </c>
      <c r="N598">
        <f>formatted!P598/formatted!P$2</f>
        <v>1.8186917592592593E-2</v>
      </c>
      <c r="O598">
        <f>formatted!Q598/formatted!Q$2</f>
        <v>1.9113915929203539E-2</v>
      </c>
      <c r="P598">
        <f>formatted!R598/formatted!R$2</f>
        <v>1.6785142372881357E-2</v>
      </c>
    </row>
    <row r="599" spans="1:16" x14ac:dyDescent="0.3">
      <c r="A599" t="str">
        <f>formatted!C599</f>
        <v>w/o MS2: NAGlySer 16:0;O(FA 13:0)</v>
      </c>
      <c r="B599" t="str">
        <f>formatted!D599</f>
        <v>NAGlySer 29:0:1O</v>
      </c>
      <c r="C599" t="str">
        <f>formatted!E599</f>
        <v>NAGlySer</v>
      </c>
      <c r="D599" t="str">
        <f>formatted!F599</f>
        <v>C34H64N2O7</v>
      </c>
      <c r="E599">
        <f>formatted!G599/formatted!G$2</f>
        <v>6.6442627118644068E-4</v>
      </c>
      <c r="F599">
        <f>formatted!H599/formatted!H$2</f>
        <v>8.3680159999999996E-4</v>
      </c>
      <c r="G599">
        <f>formatted!I599/formatted!I$2</f>
        <v>7.2398874999999999E-4</v>
      </c>
      <c r="H599">
        <f>formatted!J599/formatted!J$2</f>
        <v>7.2188571428571425E-4</v>
      </c>
      <c r="I599">
        <f>formatted!K599/formatted!K$2</f>
        <v>7.7873416666666669E-4</v>
      </c>
      <c r="J599">
        <f>formatted!L599/formatted!L$2</f>
        <v>6.9734957983193279E-4</v>
      </c>
      <c r="K599">
        <f>formatted!M599/formatted!M$2</f>
        <v>1.7323037037037037E-3</v>
      </c>
      <c r="L599">
        <f>formatted!N599/formatted!N$2</f>
        <v>1.6033913793103449E-3</v>
      </c>
      <c r="M599">
        <f>formatted!O599/formatted!O$2</f>
        <v>1.444040776699029E-3</v>
      </c>
      <c r="N599">
        <f>formatted!P599/formatted!P$2</f>
        <v>1.3552296296296296E-3</v>
      </c>
      <c r="O599">
        <f>formatted!Q599/formatted!Q$2</f>
        <v>1.5088389380530974E-3</v>
      </c>
      <c r="P599">
        <f>formatted!R599/formatted!R$2</f>
        <v>1.3744466101694916E-3</v>
      </c>
    </row>
    <row r="600" spans="1:16" x14ac:dyDescent="0.3">
      <c r="A600" t="str">
        <f>formatted!C600</f>
        <v>NAGlySer 16:0;O</v>
      </c>
      <c r="B600" t="str">
        <f>formatted!D600</f>
        <v>NAGlySer 16:0;O</v>
      </c>
      <c r="C600" t="str">
        <f>formatted!E600</f>
        <v>NAGlySer</v>
      </c>
      <c r="D600" t="str">
        <f>formatted!F600</f>
        <v>C21H40N2O6</v>
      </c>
      <c r="E600">
        <f>formatted!G600/formatted!G$2</f>
        <v>1.4861119491525424E-2</v>
      </c>
      <c r="F600">
        <f>formatted!H600/formatted!H$2</f>
        <v>2.11930624E-2</v>
      </c>
      <c r="G600">
        <f>formatted!I600/formatted!I$2</f>
        <v>1.6923955625000001E-2</v>
      </c>
      <c r="H600">
        <f>formatted!J600/formatted!J$2</f>
        <v>1.2646527678571429E-2</v>
      </c>
      <c r="I600">
        <f>formatted!K600/formatted!K$2</f>
        <v>1.4731450833333333E-2</v>
      </c>
      <c r="J600">
        <f>formatted!L600/formatted!L$2</f>
        <v>1.2620229411764706E-2</v>
      </c>
      <c r="K600">
        <f>formatted!M600/formatted!M$2</f>
        <v>2.798230925925926E-2</v>
      </c>
      <c r="L600">
        <f>formatted!N600/formatted!N$2</f>
        <v>2.9604166379310345E-2</v>
      </c>
      <c r="M600">
        <f>formatted!O600/formatted!O$2</f>
        <v>2.7837131067961166E-2</v>
      </c>
      <c r="N600">
        <f>formatted!P600/formatted!P$2</f>
        <v>2.5925816666666667E-2</v>
      </c>
      <c r="O600">
        <f>formatted!Q600/formatted!Q$2</f>
        <v>2.7270608849557523E-2</v>
      </c>
      <c r="P600">
        <f>formatted!R600/formatted!R$2</f>
        <v>2.6470321186440677E-2</v>
      </c>
    </row>
    <row r="601" spans="1:16" x14ac:dyDescent="0.3">
      <c r="A601" t="str">
        <f>formatted!C601</f>
        <v>w/o MS2: NAGlySer 8:0;O(FA 24:1)</v>
      </c>
      <c r="B601" t="str">
        <f>formatted!D601</f>
        <v>NAGlySer 32:1:1O</v>
      </c>
      <c r="C601" t="str">
        <f>formatted!E601</f>
        <v>NAGlySer</v>
      </c>
      <c r="D601" t="str">
        <f>formatted!F601</f>
        <v>C37H68N2O7</v>
      </c>
      <c r="E601">
        <f>formatted!G601/formatted!G$2</f>
        <v>2.9986694915254235E-4</v>
      </c>
      <c r="F601">
        <f>formatted!H601/formatted!H$2</f>
        <v>4.5795439999999997E-4</v>
      </c>
      <c r="G601">
        <f>formatted!I601/formatted!I$2</f>
        <v>5.0071937499999997E-4</v>
      </c>
      <c r="H601">
        <f>formatted!J601/formatted!J$2</f>
        <v>1.42125E-4</v>
      </c>
      <c r="I601">
        <f>formatted!K601/formatted!K$2</f>
        <v>2.6291249999999997E-4</v>
      </c>
      <c r="J601">
        <f>formatted!L601/formatted!L$2</f>
        <v>2.2685462184873949E-4</v>
      </c>
      <c r="K601">
        <f>formatted!M601/formatted!M$2</f>
        <v>4.5811481481481482E-4</v>
      </c>
      <c r="L601">
        <f>formatted!N601/formatted!N$2</f>
        <v>7.1951551724137928E-4</v>
      </c>
      <c r="M601">
        <f>formatted!O601/formatted!O$2</f>
        <v>4.4958058252427186E-4</v>
      </c>
      <c r="N601">
        <f>formatted!P601/formatted!P$2</f>
        <v>4.6531574074074072E-4</v>
      </c>
      <c r="O601">
        <f>formatted!Q601/formatted!Q$2</f>
        <v>4.5264424778761062E-4</v>
      </c>
      <c r="P601">
        <f>formatted!R601/formatted!R$2</f>
        <v>4.811720338983051E-4</v>
      </c>
    </row>
    <row r="602" spans="1:16" x14ac:dyDescent="0.3">
      <c r="A602" t="str">
        <f>formatted!C602</f>
        <v>w/o MS2: NAGlySer 15:0;O(FA 15:0)</v>
      </c>
      <c r="B602" t="str">
        <f>formatted!D602</f>
        <v>NAGlySer 30:0:1O</v>
      </c>
      <c r="C602" t="str">
        <f>formatted!E602</f>
        <v>NAGlySer</v>
      </c>
      <c r="D602" t="str">
        <f>formatted!F602</f>
        <v>C35H66N2O7</v>
      </c>
      <c r="E602">
        <f>formatted!G602/formatted!G$2</f>
        <v>6.1233510169491523E-2</v>
      </c>
      <c r="F602">
        <f>formatted!H602/formatted!H$2</f>
        <v>6.9262172799999994E-2</v>
      </c>
      <c r="G602">
        <f>formatted!I602/formatted!I$2</f>
        <v>5.4569069375000001E-2</v>
      </c>
      <c r="H602">
        <f>formatted!J602/formatted!J$2</f>
        <v>7.614765982142857E-2</v>
      </c>
      <c r="I602">
        <f>formatted!K602/formatted!K$2</f>
        <v>7.828276666666667E-2</v>
      </c>
      <c r="J602">
        <f>formatted!L602/formatted!L$2</f>
        <v>7.5269139495798318E-2</v>
      </c>
      <c r="K602">
        <f>formatted!M602/formatted!M$2</f>
        <v>0.16305755462962962</v>
      </c>
      <c r="L602">
        <f>formatted!N602/formatted!N$2</f>
        <v>0.15998731810344827</v>
      </c>
      <c r="M602">
        <f>formatted!O602/formatted!O$2</f>
        <v>0.15545053203883494</v>
      </c>
      <c r="N602">
        <f>formatted!P602/formatted!P$2</f>
        <v>0.17323151666666667</v>
      </c>
      <c r="O602">
        <f>formatted!Q602/formatted!Q$2</f>
        <v>0.18152684336283187</v>
      </c>
      <c r="P602">
        <f>formatted!R602/formatted!R$2</f>
        <v>0.16439269237288134</v>
      </c>
    </row>
    <row r="603" spans="1:16" x14ac:dyDescent="0.3">
      <c r="A603" t="str">
        <f>formatted!C603</f>
        <v>w/o MS2: NAGlySer 16:0;O(FA 15:0)</v>
      </c>
      <c r="B603" t="str">
        <f>formatted!D603</f>
        <v>NAGlySer 31:0:1O</v>
      </c>
      <c r="C603" t="str">
        <f>formatted!E603</f>
        <v>NAGlySer</v>
      </c>
      <c r="D603" t="str">
        <f>formatted!F603</f>
        <v>C36H68N2O7</v>
      </c>
      <c r="E603">
        <f>formatted!G603/formatted!G$2</f>
        <v>1.8502605932203389E-2</v>
      </c>
      <c r="F603">
        <f>formatted!H603/formatted!H$2</f>
        <v>1.7693767999999999E-2</v>
      </c>
      <c r="G603">
        <f>formatted!I603/formatted!I$2</f>
        <v>1.362433125E-2</v>
      </c>
      <c r="H603">
        <f>formatted!J603/formatted!J$2</f>
        <v>2.5441840178571429E-2</v>
      </c>
      <c r="I603">
        <f>formatted!K603/formatted!K$2</f>
        <v>2.3201271666666665E-2</v>
      </c>
      <c r="J603">
        <f>formatted!L603/formatted!L$2</f>
        <v>2.4381076470588237E-2</v>
      </c>
      <c r="K603">
        <f>formatted!M603/formatted!M$2</f>
        <v>4.7198389814814813E-2</v>
      </c>
      <c r="L603">
        <f>formatted!N603/formatted!N$2</f>
        <v>4.1829776724137929E-2</v>
      </c>
      <c r="M603">
        <f>formatted!O603/formatted!O$2</f>
        <v>4.6651574757281551E-2</v>
      </c>
      <c r="N603">
        <f>formatted!P603/formatted!P$2</f>
        <v>5.1052720370370369E-2</v>
      </c>
      <c r="O603">
        <f>formatted!Q603/formatted!Q$2</f>
        <v>5.5378992920353982E-2</v>
      </c>
      <c r="P603">
        <f>formatted!R603/formatted!R$2</f>
        <v>4.8131761016949152E-2</v>
      </c>
    </row>
    <row r="604" spans="1:16" x14ac:dyDescent="0.3">
      <c r="A604" t="str">
        <f>formatted!C604</f>
        <v>NAGlySer 17:0;O</v>
      </c>
      <c r="B604" t="str">
        <f>formatted!D604</f>
        <v>NAGlySer 17:0;O</v>
      </c>
      <c r="C604" t="str">
        <f>formatted!E604</f>
        <v>NAGlySer</v>
      </c>
      <c r="D604" t="str">
        <f>formatted!F604</f>
        <v>C22H42N2O6</v>
      </c>
      <c r="E604">
        <f>formatted!G604/formatted!G$2</f>
        <v>1.9401986440677966E-2</v>
      </c>
      <c r="F604">
        <f>formatted!H604/formatted!H$2</f>
        <v>2.7624108800000002E-2</v>
      </c>
      <c r="G604">
        <f>formatted!I604/formatted!I$2</f>
        <v>2.2745862499999998E-2</v>
      </c>
      <c r="H604">
        <f>formatted!J604/formatted!J$2</f>
        <v>1.2822035714285715E-2</v>
      </c>
      <c r="I604">
        <f>formatted!K604/formatted!K$2</f>
        <v>1.5152031666666666E-2</v>
      </c>
      <c r="J604">
        <f>formatted!L604/formatted!L$2</f>
        <v>1.2702533613445378E-2</v>
      </c>
      <c r="K604">
        <f>formatted!M604/formatted!M$2</f>
        <v>2.9073390740740741E-2</v>
      </c>
      <c r="L604">
        <f>formatted!N604/formatted!N$2</f>
        <v>3.352619482758621E-2</v>
      </c>
      <c r="M604">
        <f>formatted!O604/formatted!O$2</f>
        <v>2.8827058252427186E-2</v>
      </c>
      <c r="N604">
        <f>formatted!P604/formatted!P$2</f>
        <v>2.139637314814815E-2</v>
      </c>
      <c r="O604">
        <f>formatted!Q604/formatted!Q$2</f>
        <v>2.3898316814159291E-2</v>
      </c>
      <c r="P604">
        <f>formatted!R604/formatted!R$2</f>
        <v>2.2342575423728812E-2</v>
      </c>
    </row>
    <row r="605" spans="1:16" x14ac:dyDescent="0.3">
      <c r="A605" t="str">
        <f>formatted!C605</f>
        <v>w/o MS2: NAGlySer 16:0;O(FA 15:0)</v>
      </c>
      <c r="B605" t="str">
        <f>formatted!D605</f>
        <v>NAGlySer 31:0:1O</v>
      </c>
      <c r="C605" t="str">
        <f>formatted!E605</f>
        <v>NAGlySer</v>
      </c>
      <c r="D605" t="str">
        <f>formatted!F605</f>
        <v>C36H68N2O7</v>
      </c>
      <c r="E605">
        <f>formatted!G605/formatted!G$2</f>
        <v>0.43593564152542374</v>
      </c>
      <c r="F605">
        <f>formatted!H605/formatted!H$2</f>
        <v>0.48226699839999998</v>
      </c>
      <c r="G605">
        <f>formatted!I605/formatted!I$2</f>
        <v>0.39245879124999999</v>
      </c>
      <c r="H605">
        <f>formatted!J605/formatted!J$2</f>
        <v>0.49490218035714284</v>
      </c>
      <c r="I605">
        <f>formatted!K605/formatted!K$2</f>
        <v>0.48194442833333334</v>
      </c>
      <c r="J605">
        <f>formatted!L605/formatted!L$2</f>
        <v>0.48571883277310923</v>
      </c>
      <c r="K605">
        <f>formatted!M605/formatted!M$2</f>
        <v>1.0774143185185185</v>
      </c>
      <c r="L605">
        <f>formatted!N605/formatted!N$2</f>
        <v>1.051205274137931</v>
      </c>
      <c r="M605">
        <f>formatted!O605/formatted!O$2</f>
        <v>1.0802023834951455</v>
      </c>
      <c r="N605">
        <f>formatted!P605/formatted!P$2</f>
        <v>1.0473168314814816</v>
      </c>
      <c r="O605">
        <f>formatted!Q605/formatted!Q$2</f>
        <v>1.117137103539823</v>
      </c>
      <c r="P605">
        <f>formatted!R605/formatted!R$2</f>
        <v>1.0006295830508474</v>
      </c>
    </row>
    <row r="606" spans="1:16" x14ac:dyDescent="0.3">
      <c r="A606" t="str">
        <f>formatted!C606</f>
        <v>NAGlySer 28:0;O</v>
      </c>
      <c r="B606" t="str">
        <f>formatted!D606</f>
        <v>NAGlySer 28:0;O</v>
      </c>
      <c r="C606" t="str">
        <f>formatted!E606</f>
        <v>NAGlySer</v>
      </c>
      <c r="D606" t="str">
        <f>formatted!F606</f>
        <v>C33H62N2O7</v>
      </c>
      <c r="E606">
        <f>formatted!G606/formatted!G$2</f>
        <v>4.6133728813559322E-4</v>
      </c>
      <c r="F606">
        <f>formatted!H606/formatted!H$2</f>
        <v>4.8928320000000004E-4</v>
      </c>
      <c r="G606">
        <f>formatted!I606/formatted!I$2</f>
        <v>4.0313562499999999E-4</v>
      </c>
      <c r="H606">
        <f>formatted!J606/formatted!J$2</f>
        <v>5.002107142857143E-4</v>
      </c>
      <c r="I606">
        <f>formatted!K606/formatted!K$2</f>
        <v>4.4370833333333334E-4</v>
      </c>
      <c r="J606">
        <f>formatted!L606/formatted!L$2</f>
        <v>5.3615966386554622E-4</v>
      </c>
      <c r="K606">
        <f>formatted!M606/formatted!M$2</f>
        <v>1.0292944444444444E-3</v>
      </c>
      <c r="L606">
        <f>formatted!N606/formatted!N$2</f>
        <v>1.0729086206896551E-3</v>
      </c>
      <c r="M606">
        <f>formatted!O606/formatted!O$2</f>
        <v>1.016957281553398E-3</v>
      </c>
      <c r="N606">
        <f>formatted!P606/formatted!P$2</f>
        <v>1.2499796296296297E-3</v>
      </c>
      <c r="O606">
        <f>formatted!Q606/formatted!Q$2</f>
        <v>1.2631097345132743E-3</v>
      </c>
      <c r="P606">
        <f>formatted!R606/formatted!R$2</f>
        <v>1.0829169491525423E-3</v>
      </c>
    </row>
    <row r="607" spans="1:16" x14ac:dyDescent="0.3">
      <c r="A607" t="str">
        <f>formatted!C607</f>
        <v>w/o MS2: NAGlySer 16:0;O(FA 15:0)</v>
      </c>
      <c r="B607" t="str">
        <f>formatted!D607</f>
        <v>NAGlySer 31:0:1O</v>
      </c>
      <c r="C607" t="str">
        <f>formatted!E607</f>
        <v>NAGlySer</v>
      </c>
      <c r="D607" t="str">
        <f>formatted!F607</f>
        <v>C36H68N2O7</v>
      </c>
      <c r="E607">
        <f>formatted!G607/formatted!G$2</f>
        <v>7.9024061864406775E-2</v>
      </c>
      <c r="F607">
        <f>formatted!H607/formatted!H$2</f>
        <v>9.0747744800000002E-2</v>
      </c>
      <c r="G607">
        <f>formatted!I607/formatted!I$2</f>
        <v>7.7146673124999995E-2</v>
      </c>
      <c r="H607">
        <f>formatted!J607/formatted!J$2</f>
        <v>8.2435506249999999E-2</v>
      </c>
      <c r="I607">
        <f>formatted!K607/formatted!K$2</f>
        <v>8.8152824166666671E-2</v>
      </c>
      <c r="J607">
        <f>formatted!L607/formatted!L$2</f>
        <v>7.8895357983193276E-2</v>
      </c>
      <c r="K607">
        <f>formatted!M607/formatted!M$2</f>
        <v>0.17512269629629629</v>
      </c>
      <c r="L607">
        <f>formatted!N607/formatted!N$2</f>
        <v>0.1868371353448276</v>
      </c>
      <c r="M607">
        <f>formatted!O607/formatted!O$2</f>
        <v>0.16732469902912622</v>
      </c>
      <c r="N607">
        <f>formatted!P607/formatted!P$2</f>
        <v>0.15479498055555554</v>
      </c>
      <c r="O607">
        <f>formatted!Q607/formatted!Q$2</f>
        <v>0.16485233628318585</v>
      </c>
      <c r="P607">
        <f>formatted!R607/formatted!R$2</f>
        <v>0.15242599661016948</v>
      </c>
    </row>
    <row r="608" spans="1:16" x14ac:dyDescent="0.3">
      <c r="A608" t="str">
        <f>formatted!C608</f>
        <v>w/o MS2: NAGlySer 17:0;O(FA 16:0)</v>
      </c>
      <c r="B608" t="str">
        <f>formatted!D608</f>
        <v>NAGlySer 33:0:1O</v>
      </c>
      <c r="C608" t="str">
        <f>formatted!E608</f>
        <v>NAGlySer</v>
      </c>
      <c r="D608" t="str">
        <f>formatted!F608</f>
        <v>C38H72N2O7</v>
      </c>
      <c r="E608">
        <f>formatted!G608/formatted!G$2</f>
        <v>5.981383050847458E-3</v>
      </c>
      <c r="F608">
        <f>formatted!H608/formatted!H$2</f>
        <v>6.4218256000000001E-3</v>
      </c>
      <c r="G608">
        <f>formatted!I608/formatted!I$2</f>
        <v>5.1082437499999998E-3</v>
      </c>
      <c r="H608">
        <f>formatted!J608/formatted!J$2</f>
        <v>5.3200062500000003E-3</v>
      </c>
      <c r="I608">
        <f>formatted!K608/formatted!K$2</f>
        <v>5.4468733333333337E-3</v>
      </c>
      <c r="J608">
        <f>formatted!L608/formatted!L$2</f>
        <v>5.4165226890756299E-3</v>
      </c>
      <c r="K608">
        <f>formatted!M608/formatted!M$2</f>
        <v>7.0478101851851856E-3</v>
      </c>
      <c r="L608">
        <f>formatted!N608/formatted!N$2</f>
        <v>7.2588422413793104E-3</v>
      </c>
      <c r="M608">
        <f>formatted!O608/formatted!O$2</f>
        <v>6.8316330097087374E-3</v>
      </c>
      <c r="N608">
        <f>formatted!P608/formatted!P$2</f>
        <v>6.0566092592592592E-3</v>
      </c>
      <c r="O608">
        <f>formatted!Q608/formatted!Q$2</f>
        <v>6.285215044247788E-3</v>
      </c>
      <c r="P608">
        <f>formatted!R608/formatted!R$2</f>
        <v>5.6916533898305087E-3</v>
      </c>
    </row>
    <row r="609" spans="1:16" x14ac:dyDescent="0.3">
      <c r="A609" t="str">
        <f>formatted!C609</f>
        <v>w/o MS2: NAGlySer 17:0;O(FA 17:0)</v>
      </c>
      <c r="B609" t="str">
        <f>formatted!D609</f>
        <v>NAGlySer 34:0:1O</v>
      </c>
      <c r="C609" t="str">
        <f>formatted!E609</f>
        <v>NAGlySer</v>
      </c>
      <c r="D609" t="str">
        <f>formatted!F609</f>
        <v>C39H74N2O7</v>
      </c>
      <c r="E609">
        <f>formatted!G609/formatted!G$2</f>
        <v>4.2631822033898309E-3</v>
      </c>
      <c r="F609">
        <f>formatted!H609/formatted!H$2</f>
        <v>5.3808552000000004E-3</v>
      </c>
      <c r="G609">
        <f>formatted!I609/formatted!I$2</f>
        <v>5.2039081250000001E-3</v>
      </c>
      <c r="H609">
        <f>formatted!J609/formatted!J$2</f>
        <v>2.4140196428571428E-3</v>
      </c>
      <c r="I609">
        <f>formatted!K609/formatted!K$2</f>
        <v>2.8971116666666667E-3</v>
      </c>
      <c r="J609">
        <f>formatted!L609/formatted!L$2</f>
        <v>2.6315957983193278E-3</v>
      </c>
      <c r="K609">
        <f>formatted!M609/formatted!M$2</f>
        <v>2.7540796296296297E-3</v>
      </c>
      <c r="L609">
        <f>formatted!N609/formatted!N$2</f>
        <v>3.6733284482758622E-3</v>
      </c>
      <c r="M609">
        <f>formatted!O609/formatted!O$2</f>
        <v>2.5715601941747571E-3</v>
      </c>
      <c r="N609">
        <f>formatted!P609/formatted!P$2</f>
        <v>1.9377953703703704E-3</v>
      </c>
      <c r="O609">
        <f>formatted!Q609/formatted!Q$2</f>
        <v>2.0369035398230088E-3</v>
      </c>
      <c r="P609">
        <f>formatted!R609/formatted!R$2</f>
        <v>1.826921186440678E-3</v>
      </c>
    </row>
    <row r="610" spans="1:16" x14ac:dyDescent="0.3">
      <c r="A610" t="str">
        <f>formatted!C610</f>
        <v>w/o MS2: NAGlySer 17:0;O(FA 16:0)</v>
      </c>
      <c r="B610" t="str">
        <f>formatted!D610</f>
        <v>NAGlySer 33:0:1O</v>
      </c>
      <c r="C610" t="str">
        <f>formatted!E610</f>
        <v>NAGlySer</v>
      </c>
      <c r="D610" t="str">
        <f>formatted!F610</f>
        <v>C38H72N2O7</v>
      </c>
      <c r="E610">
        <f>formatted!G610/formatted!G$2</f>
        <v>1.0698686440677965E-2</v>
      </c>
      <c r="F610">
        <f>formatted!H610/formatted!H$2</f>
        <v>1.23076464E-2</v>
      </c>
      <c r="G610">
        <f>formatted!I610/formatted!I$2</f>
        <v>1.0739703125E-2</v>
      </c>
      <c r="H610">
        <f>formatted!J610/formatted!J$2</f>
        <v>8.9527580357142856E-3</v>
      </c>
      <c r="I610">
        <f>formatted!K610/formatted!K$2</f>
        <v>9.668399166666666E-3</v>
      </c>
      <c r="J610">
        <f>formatted!L610/formatted!L$2</f>
        <v>9.174462184873949E-3</v>
      </c>
      <c r="K610">
        <f>formatted!M610/formatted!M$2</f>
        <v>1.0857375925925925E-2</v>
      </c>
      <c r="L610">
        <f>formatted!N610/formatted!N$2</f>
        <v>1.2300120689655173E-2</v>
      </c>
      <c r="M610">
        <f>formatted!O610/formatted!O$2</f>
        <v>1.1042347572815534E-2</v>
      </c>
      <c r="N610">
        <f>formatted!P610/formatted!P$2</f>
        <v>8.8224305555555556E-3</v>
      </c>
      <c r="O610">
        <f>formatted!Q610/formatted!Q$2</f>
        <v>8.9921991150442478E-3</v>
      </c>
      <c r="P610">
        <f>formatted!R610/formatted!R$2</f>
        <v>9.0271508474576278E-3</v>
      </c>
    </row>
    <row r="611" spans="1:16" x14ac:dyDescent="0.3">
      <c r="A611" t="str">
        <f>formatted!C611</f>
        <v>NAGlySer 28:0;O</v>
      </c>
      <c r="B611" t="str">
        <f>formatted!D611</f>
        <v>NAGlySer 28:0;O</v>
      </c>
      <c r="C611" t="str">
        <f>formatted!E611</f>
        <v>NAGlySer</v>
      </c>
      <c r="D611" t="str">
        <f>formatted!F611</f>
        <v>C33H62N2O7</v>
      </c>
      <c r="E611">
        <f>formatted!G611/formatted!G$2</f>
        <v>2.9166864406779663E-4</v>
      </c>
      <c r="F611">
        <f>formatted!H611/formatted!H$2</f>
        <v>3.513608E-4</v>
      </c>
      <c r="G611">
        <f>formatted!I611/formatted!I$2</f>
        <v>2.8035125E-4</v>
      </c>
      <c r="H611">
        <f>formatted!J611/formatted!J$2</f>
        <v>5.602392857142857E-4</v>
      </c>
      <c r="I611">
        <f>formatted!K611/formatted!K$2</f>
        <v>4.9036749999999997E-4</v>
      </c>
      <c r="J611">
        <f>formatted!L611/formatted!L$2</f>
        <v>5.3804621848739498E-4</v>
      </c>
      <c r="K611">
        <f>formatted!M611/formatted!M$2</f>
        <v>1.0747824074074073E-3</v>
      </c>
      <c r="L611">
        <f>formatted!N611/formatted!N$2</f>
        <v>1.0217431034482759E-3</v>
      </c>
      <c r="M611">
        <f>formatted!O611/formatted!O$2</f>
        <v>9.9527864077669911E-4</v>
      </c>
      <c r="N611">
        <f>formatted!P611/formatted!P$2</f>
        <v>1.3359611111111111E-3</v>
      </c>
      <c r="O611">
        <f>formatted!Q611/formatted!Q$2</f>
        <v>1.3904017699115044E-3</v>
      </c>
      <c r="P611">
        <f>formatted!R611/formatted!R$2</f>
        <v>1.2747457627118645E-3</v>
      </c>
    </row>
    <row r="612" spans="1:16" x14ac:dyDescent="0.3">
      <c r="A612" t="str">
        <f>formatted!C612</f>
        <v>w/o MS2: NAGlySer 9:0;O(FA 26:4)</v>
      </c>
      <c r="B612" t="str">
        <f>formatted!D612</f>
        <v>NAGlySer 35:4:1O</v>
      </c>
      <c r="C612" t="str">
        <f>formatted!E612</f>
        <v>NAGlySer</v>
      </c>
      <c r="D612" t="str">
        <f>formatted!F612</f>
        <v>C40H68N2O7</v>
      </c>
      <c r="E612">
        <f>formatted!G612/formatted!G$2</f>
        <v>4.4174576271186438E-5</v>
      </c>
      <c r="F612">
        <f>formatted!H612/formatted!H$2</f>
        <v>1.0533440000000001E-4</v>
      </c>
      <c r="G612">
        <f>formatted!I612/formatted!I$2</f>
        <v>3.4396875000000001E-5</v>
      </c>
      <c r="H612">
        <f>formatted!J612/formatted!J$2</f>
        <v>4.7511607142857141E-5</v>
      </c>
      <c r="I612">
        <f>formatted!K612/formatted!K$2</f>
        <v>4.6780000000000003E-5</v>
      </c>
      <c r="J612">
        <f>formatted!L612/formatted!L$2</f>
        <v>5.9466386554621851E-5</v>
      </c>
      <c r="K612">
        <f>formatted!M612/formatted!M$2</f>
        <v>5.6487037037037035E-5</v>
      </c>
      <c r="L612">
        <f>formatted!N612/formatted!N$2</f>
        <v>1.2676896551724138E-4</v>
      </c>
      <c r="M612">
        <f>formatted!O612/formatted!O$2</f>
        <v>9.0424271844660199E-5</v>
      </c>
      <c r="N612">
        <f>formatted!P612/formatted!P$2</f>
        <v>1.1217222222222223E-4</v>
      </c>
      <c r="O612">
        <f>formatted!Q612/formatted!Q$2</f>
        <v>1.0928495575221239E-4</v>
      </c>
      <c r="P612">
        <f>formatted!R612/formatted!R$2</f>
        <v>8.8011864406779656E-5</v>
      </c>
    </row>
    <row r="613" spans="1:16" x14ac:dyDescent="0.3">
      <c r="A613" t="str">
        <f>formatted!C613</f>
        <v>w/o MS2: PC 8:0_22:6;O3</v>
      </c>
      <c r="B613" t="str">
        <f>formatted!D613</f>
        <v>PC 30:6:3O</v>
      </c>
      <c r="C613" t="str">
        <f>formatted!E613</f>
        <v>OxPC</v>
      </c>
      <c r="D613" t="str">
        <f>formatted!F613</f>
        <v>C38H64NO11P</v>
      </c>
      <c r="E613">
        <f>formatted!G613/formatted!G$2</f>
        <v>1.7594999999999999E-4</v>
      </c>
      <c r="F613">
        <f>formatted!H613/formatted!H$2</f>
        <v>2.215552E-4</v>
      </c>
      <c r="G613">
        <f>formatted!I613/formatted!I$2</f>
        <v>1.41663125E-4</v>
      </c>
      <c r="H613">
        <f>formatted!J613/formatted!J$2</f>
        <v>2.8974196428571431E-4</v>
      </c>
      <c r="I613">
        <f>formatted!K613/formatted!K$2</f>
        <v>8.0445833333333335E-5</v>
      </c>
      <c r="J613">
        <f>formatted!L613/formatted!L$2</f>
        <v>1.0958235294117647E-4</v>
      </c>
      <c r="K613">
        <f>formatted!M613/formatted!M$2</f>
        <v>1.7479351851851851E-4</v>
      </c>
      <c r="L613">
        <f>formatted!N613/formatted!N$2</f>
        <v>1.5129137931034484E-4</v>
      </c>
      <c r="M613">
        <f>formatted!O613/formatted!O$2</f>
        <v>1.9690970873786407E-4</v>
      </c>
      <c r="N613">
        <f>formatted!P613/formatted!P$2</f>
        <v>1.3604907407407406E-4</v>
      </c>
      <c r="O613">
        <f>formatted!Q613/formatted!Q$2</f>
        <v>1.4135929203539822E-4</v>
      </c>
      <c r="P613">
        <f>formatted!R613/formatted!R$2</f>
        <v>2.8012372881355932E-4</v>
      </c>
    </row>
    <row r="614" spans="1:16" x14ac:dyDescent="0.3">
      <c r="A614" t="str">
        <f>formatted!C614</f>
        <v>w/o MS2: PC 9:0_20:5;O4</v>
      </c>
      <c r="B614" t="str">
        <f>formatted!D614</f>
        <v>PC 29:5:4O</v>
      </c>
      <c r="C614" t="str">
        <f>formatted!E614</f>
        <v>OxPC</v>
      </c>
      <c r="D614" t="str">
        <f>formatted!F614</f>
        <v>C37H64NO12P</v>
      </c>
      <c r="E614">
        <f>formatted!G614/formatted!G$2</f>
        <v>1.2514322033898304E-4</v>
      </c>
      <c r="F614">
        <f>formatted!H614/formatted!H$2</f>
        <v>5.4081600000000001E-5</v>
      </c>
      <c r="G614">
        <f>formatted!I614/formatted!I$2</f>
        <v>9.0515625000000006E-5</v>
      </c>
      <c r="H614">
        <f>formatted!J614/formatted!J$2</f>
        <v>1.8539017857142857E-4</v>
      </c>
      <c r="I614">
        <f>formatted!K614/formatted!K$2</f>
        <v>2.09815E-4</v>
      </c>
      <c r="J614">
        <f>formatted!L614/formatted!L$2</f>
        <v>1.8947142857142857E-4</v>
      </c>
      <c r="K614">
        <f>formatted!M614/formatted!M$2</f>
        <v>2.1353148148148149E-4</v>
      </c>
      <c r="L614">
        <f>formatted!N614/formatted!N$2</f>
        <v>7.3109482758620684E-5</v>
      </c>
      <c r="M614">
        <f>formatted!O614/formatted!O$2</f>
        <v>2.5486310679611652E-4</v>
      </c>
      <c r="N614">
        <f>formatted!P614/formatted!P$2</f>
        <v>1.7703611111111111E-4</v>
      </c>
      <c r="O614">
        <f>formatted!Q614/formatted!Q$2</f>
        <v>3.8426548672566373E-5</v>
      </c>
      <c r="P614">
        <f>formatted!R614/formatted!R$2</f>
        <v>1.5284322033898306E-4</v>
      </c>
    </row>
    <row r="615" spans="1:16" x14ac:dyDescent="0.3">
      <c r="A615" t="str">
        <f>formatted!C615</f>
        <v>w/o MS2: PC 8:0_22:6;O3</v>
      </c>
      <c r="B615" t="str">
        <f>formatted!D615</f>
        <v>PC 30:6:3O</v>
      </c>
      <c r="C615" t="str">
        <f>formatted!E615</f>
        <v>OxPC</v>
      </c>
      <c r="D615" t="str">
        <f>formatted!F615</f>
        <v>C38H64NO11P</v>
      </c>
      <c r="E615">
        <f>formatted!G615/formatted!G$2</f>
        <v>1.4726864406779661E-4</v>
      </c>
      <c r="F615">
        <f>formatted!H615/formatted!H$2</f>
        <v>1.0237439999999999E-4</v>
      </c>
      <c r="G615">
        <f>formatted!I615/formatted!I$2</f>
        <v>1.77428125E-4</v>
      </c>
      <c r="H615">
        <f>formatted!J615/formatted!J$2</f>
        <v>1.6206696428571428E-4</v>
      </c>
      <c r="I615">
        <f>formatted!K615/formatted!K$2</f>
        <v>1.4676333333333332E-4</v>
      </c>
      <c r="J615">
        <f>formatted!L615/formatted!L$2</f>
        <v>8.6007563025210077E-5</v>
      </c>
      <c r="K615">
        <f>formatted!M615/formatted!M$2</f>
        <v>2.8852777777777779E-4</v>
      </c>
      <c r="L615">
        <f>formatted!N615/formatted!N$2</f>
        <v>2.4813534482758621E-4</v>
      </c>
      <c r="M615">
        <f>formatted!O615/formatted!O$2</f>
        <v>2.2880582524271846E-4</v>
      </c>
      <c r="N615">
        <f>formatted!P615/formatted!P$2</f>
        <v>1.5126851851851852E-4</v>
      </c>
      <c r="O615">
        <f>formatted!Q615/formatted!Q$2</f>
        <v>3.153699115044248E-4</v>
      </c>
      <c r="P615">
        <f>formatted!R615/formatted!R$2</f>
        <v>2.8734406779661016E-4</v>
      </c>
    </row>
    <row r="616" spans="1:16" x14ac:dyDescent="0.3">
      <c r="A616" t="str">
        <f>formatted!C616</f>
        <v>w/o MS2: PC 8:0_20:5;O4</v>
      </c>
      <c r="B616" t="str">
        <f>formatted!D616</f>
        <v>PC 28:5:4O</v>
      </c>
      <c r="C616" t="str">
        <f>formatted!E616</f>
        <v>OxPC</v>
      </c>
      <c r="D616" t="str">
        <f>formatted!F616</f>
        <v>C36H62NO12P</v>
      </c>
      <c r="E616">
        <f>formatted!G616/formatted!G$2</f>
        <v>2.4587627118644067E-4</v>
      </c>
      <c r="F616">
        <f>formatted!H616/formatted!H$2</f>
        <v>2.3565040000000001E-4</v>
      </c>
      <c r="G616">
        <f>formatted!I616/formatted!I$2</f>
        <v>5.7176875000000003E-5</v>
      </c>
      <c r="H616">
        <f>formatted!J616/formatted!J$2</f>
        <v>2.264142857142857E-4</v>
      </c>
      <c r="I616">
        <f>formatted!K616/formatted!K$2</f>
        <v>3.3940750000000002E-4</v>
      </c>
      <c r="J616">
        <f>formatted!L616/formatted!L$2</f>
        <v>2.289310924369748E-4</v>
      </c>
      <c r="K616">
        <f>formatted!M616/formatted!M$2</f>
        <v>1.5142222222222222E-4</v>
      </c>
      <c r="L616">
        <f>formatted!N616/formatted!N$2</f>
        <v>3.4017155172413795E-4</v>
      </c>
      <c r="M616">
        <f>formatted!O616/formatted!O$2</f>
        <v>2.5857572815533983E-4</v>
      </c>
      <c r="N616">
        <f>formatted!P616/formatted!P$2</f>
        <v>2.4289907407407408E-4</v>
      </c>
      <c r="O616">
        <f>formatted!Q616/formatted!Q$2</f>
        <v>2.553796460176991E-4</v>
      </c>
      <c r="P616">
        <f>formatted!R616/formatted!R$2</f>
        <v>9.6449152542372882E-5</v>
      </c>
    </row>
    <row r="617" spans="1:16" x14ac:dyDescent="0.3">
      <c r="A617" t="str">
        <f>formatted!C617</f>
        <v>w/o MS2: PC 8:0_20:5;O4</v>
      </c>
      <c r="B617" t="str">
        <f>formatted!D617</f>
        <v>PC 28:5:4O</v>
      </c>
      <c r="C617" t="str">
        <f>formatted!E617</f>
        <v>OxPC</v>
      </c>
      <c r="D617" t="str">
        <f>formatted!F617</f>
        <v>C36H62NO12P</v>
      </c>
      <c r="E617">
        <f>formatted!G617/formatted!G$2</f>
        <v>9.4686694915254235E-4</v>
      </c>
      <c r="F617">
        <f>formatted!H617/formatted!H$2</f>
        <v>6.7249360000000002E-4</v>
      </c>
      <c r="G617">
        <f>formatted!I617/formatted!I$2</f>
        <v>1.0992125E-4</v>
      </c>
      <c r="H617">
        <f>formatted!J617/formatted!J$2</f>
        <v>1.0030026785714287E-3</v>
      </c>
      <c r="I617">
        <f>formatted!K617/formatted!K$2</f>
        <v>1.3957333333333333E-3</v>
      </c>
      <c r="J617">
        <f>formatted!L617/formatted!L$2</f>
        <v>6.1228655462184874E-4</v>
      </c>
      <c r="K617">
        <f>formatted!M617/formatted!M$2</f>
        <v>7.5218148148148152E-4</v>
      </c>
      <c r="L617">
        <f>formatted!N617/formatted!N$2</f>
        <v>1.2275775862068965E-3</v>
      </c>
      <c r="M617">
        <f>formatted!O617/formatted!O$2</f>
        <v>7.5775922330097091E-4</v>
      </c>
      <c r="N617">
        <f>formatted!P617/formatted!P$2</f>
        <v>1.3929981481481482E-3</v>
      </c>
      <c r="O617">
        <f>formatted!Q617/formatted!Q$2</f>
        <v>9.3913274336283187E-4</v>
      </c>
      <c r="P617">
        <f>formatted!R617/formatted!R$2</f>
        <v>1.1053440677966102E-3</v>
      </c>
    </row>
    <row r="618" spans="1:16" x14ac:dyDescent="0.3">
      <c r="A618" t="str">
        <f>formatted!C618</f>
        <v>w/o MS2: PC 9:0_20:5;O4</v>
      </c>
      <c r="B618" t="str">
        <f>formatted!D618</f>
        <v>PC 29:5:4O</v>
      </c>
      <c r="C618" t="str">
        <f>formatted!E618</f>
        <v>OxPC</v>
      </c>
      <c r="D618" t="str">
        <f>formatted!F618</f>
        <v>C37H64NO12P</v>
      </c>
      <c r="E618">
        <f>formatted!G618/formatted!G$2</f>
        <v>3.0256406779661017E-3</v>
      </c>
      <c r="F618">
        <f>formatted!H618/formatted!H$2</f>
        <v>2.6474272E-3</v>
      </c>
      <c r="G618">
        <f>formatted!I618/formatted!I$2</f>
        <v>1.0380581250000001E-3</v>
      </c>
      <c r="H618">
        <f>formatted!J618/formatted!J$2</f>
        <v>1.8693464285714286E-3</v>
      </c>
      <c r="I618">
        <f>formatted!K618/formatted!K$2</f>
        <v>2.8993583333333335E-3</v>
      </c>
      <c r="J618">
        <f>formatted!L618/formatted!L$2</f>
        <v>2.3478243697478991E-3</v>
      </c>
      <c r="K618">
        <f>formatted!M618/formatted!M$2</f>
        <v>1.865425E-3</v>
      </c>
      <c r="L618">
        <f>formatted!N618/formatted!N$2</f>
        <v>2.5589051724137931E-3</v>
      </c>
      <c r="M618">
        <f>formatted!O618/formatted!O$2</f>
        <v>2.3104922330097087E-3</v>
      </c>
      <c r="N618">
        <f>formatted!P618/formatted!P$2</f>
        <v>2.1110222222222221E-3</v>
      </c>
      <c r="O618">
        <f>formatted!Q618/formatted!Q$2</f>
        <v>1.9164292035398231E-3</v>
      </c>
      <c r="P618">
        <f>formatted!R618/formatted!R$2</f>
        <v>1.0873728813559321E-3</v>
      </c>
    </row>
    <row r="619" spans="1:16" x14ac:dyDescent="0.3">
      <c r="A619" t="str">
        <f>formatted!C619</f>
        <v>w/o MS2: PC 20:4_7:0;O</v>
      </c>
      <c r="B619" t="str">
        <f>formatted!D619</f>
        <v>PC 27:4:1O</v>
      </c>
      <c r="C619" t="str">
        <f>formatted!E619</f>
        <v>OxPC</v>
      </c>
      <c r="D619" t="str">
        <f>formatted!F619</f>
        <v>C35H62NO9P</v>
      </c>
      <c r="E619">
        <f>formatted!G619/formatted!G$2</f>
        <v>1.5573559322033898E-4</v>
      </c>
      <c r="F619">
        <f>formatted!H619/formatted!H$2</f>
        <v>1.821208E-4</v>
      </c>
      <c r="G619">
        <f>formatted!I619/formatted!I$2</f>
        <v>1.5522937499999999E-4</v>
      </c>
      <c r="H619">
        <f>formatted!J619/formatted!J$2</f>
        <v>3.098794642857143E-4</v>
      </c>
      <c r="I619">
        <f>formatted!K619/formatted!K$2</f>
        <v>2.3427916666666666E-4</v>
      </c>
      <c r="J619">
        <f>formatted!L619/formatted!L$2</f>
        <v>2.0971932773109243E-4</v>
      </c>
      <c r="K619">
        <f>formatted!M619/formatted!M$2</f>
        <v>3.1212777777777777E-4</v>
      </c>
      <c r="L619">
        <f>formatted!N619/formatted!N$2</f>
        <v>2.6025000000000001E-4</v>
      </c>
      <c r="M619">
        <f>formatted!O619/formatted!O$2</f>
        <v>2.8431553398058251E-4</v>
      </c>
      <c r="N619">
        <f>formatted!P619/formatted!P$2</f>
        <v>3.8491111111111113E-4</v>
      </c>
      <c r="O619">
        <f>formatted!Q619/formatted!Q$2</f>
        <v>3.305053097345133E-4</v>
      </c>
      <c r="P619">
        <f>formatted!R619/formatted!R$2</f>
        <v>3.3971525423728816E-4</v>
      </c>
    </row>
    <row r="620" spans="1:16" x14ac:dyDescent="0.3">
      <c r="A620" t="str">
        <f>formatted!C620</f>
        <v>w/o MS2: PC 20:4_7:0;O</v>
      </c>
      <c r="B620" t="str">
        <f>formatted!D620</f>
        <v>PC 27:4:1O</v>
      </c>
      <c r="C620" t="str">
        <f>formatted!E620</f>
        <v>OxPC</v>
      </c>
      <c r="D620" t="str">
        <f>formatted!F620</f>
        <v>C35H62NO9P</v>
      </c>
      <c r="E620">
        <f>formatted!G620/formatted!G$2</f>
        <v>2.8255169491525422E-4</v>
      </c>
      <c r="F620">
        <f>formatted!H620/formatted!H$2</f>
        <v>2.8343520000000003E-4</v>
      </c>
      <c r="G620">
        <f>formatted!I620/formatted!I$2</f>
        <v>2.51745E-4</v>
      </c>
      <c r="H620">
        <f>formatted!J620/formatted!J$2</f>
        <v>2.899169642857143E-4</v>
      </c>
      <c r="I620">
        <f>formatted!K620/formatted!K$2</f>
        <v>2.4573833333333333E-4</v>
      </c>
      <c r="J620">
        <f>formatted!L620/formatted!L$2</f>
        <v>2.3090168067226892E-4</v>
      </c>
      <c r="K620">
        <f>formatted!M620/formatted!M$2</f>
        <v>3.7354907407407406E-4</v>
      </c>
      <c r="L620">
        <f>formatted!N620/formatted!N$2</f>
        <v>3.1656724137931033E-4</v>
      </c>
      <c r="M620">
        <f>formatted!O620/formatted!O$2</f>
        <v>2.9252038834951455E-4</v>
      </c>
      <c r="N620">
        <f>formatted!P620/formatted!P$2</f>
        <v>2.8788703703703703E-4</v>
      </c>
      <c r="O620">
        <f>formatted!Q620/formatted!Q$2</f>
        <v>3.2014336283185842E-4</v>
      </c>
      <c r="P620">
        <f>formatted!R620/formatted!R$2</f>
        <v>3.2719830508474578E-4</v>
      </c>
    </row>
    <row r="621" spans="1:16" x14ac:dyDescent="0.3">
      <c r="A621" t="str">
        <f>formatted!C621</f>
        <v>w/o MS2: PC 9:0_18:3;O</v>
      </c>
      <c r="B621" t="str">
        <f>formatted!D621</f>
        <v>PC 27:3:1O</v>
      </c>
      <c r="C621" t="str">
        <f>formatted!E621</f>
        <v>OxPC</v>
      </c>
      <c r="D621" t="str">
        <f>formatted!F621</f>
        <v>C35H64NO9P</v>
      </c>
      <c r="E621">
        <f>formatted!G621/formatted!G$2</f>
        <v>3.2396949152542373E-4</v>
      </c>
      <c r="F621">
        <f>formatted!H621/formatted!H$2</f>
        <v>2.89132E-4</v>
      </c>
      <c r="G621">
        <f>formatted!I621/formatted!I$2</f>
        <v>2.6344625E-4</v>
      </c>
      <c r="H621">
        <f>formatted!J621/formatted!J$2</f>
        <v>4.6208035714285714E-4</v>
      </c>
      <c r="I621">
        <f>formatted!K621/formatted!K$2</f>
        <v>3.6841166666666666E-4</v>
      </c>
      <c r="J621">
        <f>formatted!L621/formatted!L$2</f>
        <v>3.3034705882352942E-4</v>
      </c>
      <c r="K621">
        <f>formatted!M621/formatted!M$2</f>
        <v>6.8477777777777775E-4</v>
      </c>
      <c r="L621">
        <f>formatted!N621/formatted!N$2</f>
        <v>5.562146551724138E-4</v>
      </c>
      <c r="M621">
        <f>formatted!O621/formatted!O$2</f>
        <v>5.16921359223301E-4</v>
      </c>
      <c r="N621">
        <f>formatted!P621/formatted!P$2</f>
        <v>6.9354629629629627E-4</v>
      </c>
      <c r="O621">
        <f>formatted!Q621/formatted!Q$2</f>
        <v>6.813247787610619E-4</v>
      </c>
      <c r="P621">
        <f>formatted!R621/formatted!R$2</f>
        <v>6.739025423728814E-4</v>
      </c>
    </row>
    <row r="622" spans="1:16" x14ac:dyDescent="0.3">
      <c r="A622" t="str">
        <f>formatted!C622</f>
        <v>w/o MS2: PC 9:0_20:5;O4</v>
      </c>
      <c r="B622" t="str">
        <f>formatted!D622</f>
        <v>PC 29:5:4O</v>
      </c>
      <c r="C622" t="str">
        <f>formatted!E622</f>
        <v>OxPC</v>
      </c>
      <c r="D622" t="str">
        <f>formatted!F622</f>
        <v>C37H64NO12P</v>
      </c>
      <c r="E622">
        <f>formatted!G622/formatted!G$2</f>
        <v>2.7853508474576273E-3</v>
      </c>
      <c r="F622">
        <f>formatted!H622/formatted!H$2</f>
        <v>2.3535544E-3</v>
      </c>
      <c r="G622">
        <f>formatted!I622/formatted!I$2</f>
        <v>1.0265031249999999E-3</v>
      </c>
      <c r="H622">
        <f>formatted!J622/formatted!J$2</f>
        <v>2.0903366071428572E-3</v>
      </c>
      <c r="I622">
        <f>formatted!K622/formatted!K$2</f>
        <v>2.8833758333333334E-3</v>
      </c>
      <c r="J622">
        <f>formatted!L622/formatted!L$2</f>
        <v>2.3930075630252102E-3</v>
      </c>
      <c r="K622">
        <f>formatted!M622/formatted!M$2</f>
        <v>2.241723148148148E-3</v>
      </c>
      <c r="L622">
        <f>formatted!N622/formatted!N$2</f>
        <v>2.3533275862068965E-3</v>
      </c>
      <c r="M622">
        <f>formatted!O622/formatted!O$2</f>
        <v>2.2705883495145632E-3</v>
      </c>
      <c r="N622">
        <f>formatted!P622/formatted!P$2</f>
        <v>2.7365750000000002E-3</v>
      </c>
      <c r="O622">
        <f>formatted!Q622/formatted!Q$2</f>
        <v>2.5485938053097343E-3</v>
      </c>
      <c r="P622">
        <f>formatted!R622/formatted!R$2</f>
        <v>1.8233194915254238E-3</v>
      </c>
    </row>
    <row r="623" spans="1:16" x14ac:dyDescent="0.3">
      <c r="A623" t="str">
        <f>formatted!C623</f>
        <v>w/o MS2: PC 9:0_18:3;O</v>
      </c>
      <c r="B623" t="str">
        <f>formatted!D623</f>
        <v>PC 27:3:1O</v>
      </c>
      <c r="C623" t="str">
        <f>formatted!E623</f>
        <v>OxPC</v>
      </c>
      <c r="D623" t="str">
        <f>formatted!F623</f>
        <v>C35H64NO9P</v>
      </c>
      <c r="E623">
        <f>formatted!G623/formatted!G$2</f>
        <v>3.6743644067796608E-4</v>
      </c>
      <c r="F623">
        <f>formatted!H623/formatted!H$2</f>
        <v>3.3154000000000001E-4</v>
      </c>
      <c r="G623">
        <f>formatted!I623/formatted!I$2</f>
        <v>3.0860499999999999E-4</v>
      </c>
      <c r="H623">
        <f>formatted!J623/formatted!J$2</f>
        <v>3.4207232142857144E-4</v>
      </c>
      <c r="I623">
        <f>formatted!K623/formatted!K$2</f>
        <v>3.1168083333333333E-4</v>
      </c>
      <c r="J623">
        <f>formatted!L623/formatted!L$2</f>
        <v>3.2743109243697478E-4</v>
      </c>
      <c r="K623">
        <f>formatted!M623/formatted!M$2</f>
        <v>6.5749999999999999E-4</v>
      </c>
      <c r="L623">
        <f>formatted!N623/formatted!N$2</f>
        <v>6.0186206896551721E-4</v>
      </c>
      <c r="M623">
        <f>formatted!O623/formatted!O$2</f>
        <v>5.3287572815533977E-4</v>
      </c>
      <c r="N623">
        <f>formatted!P623/formatted!P$2</f>
        <v>5.0239074074074079E-4</v>
      </c>
      <c r="O623">
        <f>formatted!Q623/formatted!Q$2</f>
        <v>5.5182035398230089E-4</v>
      </c>
      <c r="P623">
        <f>formatted!R623/formatted!R$2</f>
        <v>4.976364406779661E-4</v>
      </c>
    </row>
    <row r="624" spans="1:16" x14ac:dyDescent="0.3">
      <c r="A624" t="str">
        <f>formatted!C624</f>
        <v>w/o MS2: PC 14:0_20:5;O4</v>
      </c>
      <c r="B624" t="str">
        <f>formatted!D624</f>
        <v>PC 34:5:4O</v>
      </c>
      <c r="C624" t="str">
        <f>formatted!E624</f>
        <v>OxPC</v>
      </c>
      <c r="D624" t="str">
        <f>formatted!F624</f>
        <v>C42H74NO12P</v>
      </c>
      <c r="E624">
        <f>formatted!G624/formatted!G$2</f>
        <v>8.6032542372881354E-4</v>
      </c>
      <c r="F624">
        <f>formatted!H624/formatted!H$2</f>
        <v>8.2364160000000005E-4</v>
      </c>
      <c r="G624">
        <f>formatted!I624/formatted!I$2</f>
        <v>3.1932875E-4</v>
      </c>
      <c r="H624">
        <f>formatted!J624/formatted!J$2</f>
        <v>8.7639464285714291E-4</v>
      </c>
      <c r="I624">
        <f>formatted!K624/formatted!K$2</f>
        <v>6.3052750000000004E-4</v>
      </c>
      <c r="J624">
        <f>formatted!L624/formatted!L$2</f>
        <v>6.9136218487394954E-4</v>
      </c>
      <c r="K624">
        <f>formatted!M624/formatted!M$2</f>
        <v>8.6196851851851855E-4</v>
      </c>
      <c r="L624">
        <f>formatted!N624/formatted!N$2</f>
        <v>7.4391206896551722E-4</v>
      </c>
      <c r="M624">
        <f>formatted!O624/formatted!O$2</f>
        <v>7.6188834951456308E-4</v>
      </c>
      <c r="N624">
        <f>formatted!P624/formatted!P$2</f>
        <v>7.5507222222222226E-4</v>
      </c>
      <c r="O624">
        <f>formatted!Q624/formatted!Q$2</f>
        <v>8.9953362831858411E-4</v>
      </c>
      <c r="P624">
        <f>formatted!R624/formatted!R$2</f>
        <v>9.0124237288135591E-4</v>
      </c>
    </row>
    <row r="625" spans="1:16" x14ac:dyDescent="0.3">
      <c r="A625" t="str">
        <f>formatted!C625</f>
        <v>w/o MS2: PC 9:0_22:6;O4</v>
      </c>
      <c r="B625" t="str">
        <f>formatted!D625</f>
        <v>PC 31:6:4O</v>
      </c>
      <c r="C625" t="str">
        <f>formatted!E625</f>
        <v>OxPC</v>
      </c>
      <c r="D625" t="str">
        <f>formatted!F625</f>
        <v>C39H66NO12P</v>
      </c>
      <c r="E625">
        <f>formatted!G625/formatted!G$2</f>
        <v>8.6029152542372884E-4</v>
      </c>
      <c r="F625">
        <f>formatted!H625/formatted!H$2</f>
        <v>1.1243312E-3</v>
      </c>
      <c r="G625">
        <f>formatted!I625/formatted!I$2</f>
        <v>7.0270437499999998E-4</v>
      </c>
      <c r="H625">
        <f>formatted!J625/formatted!J$2</f>
        <v>8.6538303571428575E-4</v>
      </c>
      <c r="I625">
        <f>formatted!K625/formatted!K$2</f>
        <v>7.8377666666666667E-4</v>
      </c>
      <c r="J625">
        <f>formatted!L625/formatted!L$2</f>
        <v>7.2401008403361348E-4</v>
      </c>
      <c r="K625">
        <f>formatted!M625/formatted!M$2</f>
        <v>4.6474074074074072E-4</v>
      </c>
      <c r="L625">
        <f>formatted!N625/formatted!N$2</f>
        <v>7.7900775862068967E-4</v>
      </c>
      <c r="M625">
        <f>formatted!O625/formatted!O$2</f>
        <v>7.9967184466019417E-4</v>
      </c>
      <c r="N625">
        <f>formatted!P625/formatted!P$2</f>
        <v>6.9163148148148148E-4</v>
      </c>
      <c r="O625">
        <f>formatted!Q625/formatted!Q$2</f>
        <v>8.3712123893805307E-4</v>
      </c>
      <c r="P625">
        <f>formatted!R625/formatted!R$2</f>
        <v>7.6755254237288132E-4</v>
      </c>
    </row>
    <row r="626" spans="1:16" x14ac:dyDescent="0.3">
      <c r="A626" t="str">
        <f>formatted!C626</f>
        <v>w/o MS2: PE 15:0_22:6;O4</v>
      </c>
      <c r="B626" t="str">
        <f>formatted!D626</f>
        <v>PE 37:6:4O</v>
      </c>
      <c r="C626" t="str">
        <f>formatted!E626</f>
        <v>OxPE</v>
      </c>
      <c r="D626" t="str">
        <f>formatted!F626</f>
        <v>C42H72NO12P</v>
      </c>
      <c r="E626">
        <f>formatted!G626/formatted!G$2</f>
        <v>2.5474440677966102E-3</v>
      </c>
      <c r="F626">
        <f>formatted!H626/formatted!H$2</f>
        <v>3.3709816000000001E-3</v>
      </c>
      <c r="G626">
        <f>formatted!I626/formatted!I$2</f>
        <v>3.0501274999999999E-3</v>
      </c>
      <c r="H626">
        <f>formatted!J626/formatted!J$2</f>
        <v>3.098261607142857E-3</v>
      </c>
      <c r="I626">
        <f>formatted!K626/formatted!K$2</f>
        <v>2.7964608333333335E-3</v>
      </c>
      <c r="J626">
        <f>formatted!L626/formatted!L$2</f>
        <v>2.9877739495798319E-3</v>
      </c>
      <c r="K626">
        <f>formatted!M626/formatted!M$2</f>
        <v>3.3940657407407408E-3</v>
      </c>
      <c r="L626">
        <f>formatted!N626/formatted!N$2</f>
        <v>2.8277258620689654E-3</v>
      </c>
      <c r="M626">
        <f>formatted!O626/formatted!O$2</f>
        <v>3.0716980582524271E-3</v>
      </c>
      <c r="N626">
        <f>formatted!P626/formatted!P$2</f>
        <v>2.4059888888888887E-3</v>
      </c>
      <c r="O626">
        <f>formatted!Q626/formatted!Q$2</f>
        <v>2.7251159292035398E-3</v>
      </c>
      <c r="P626">
        <f>formatted!R626/formatted!R$2</f>
        <v>2.5321118644067797E-3</v>
      </c>
    </row>
    <row r="627" spans="1:16" x14ac:dyDescent="0.3">
      <c r="A627" t="str">
        <f>formatted!C627</f>
        <v>w/o MS2: PE 15:0_22:6;O4</v>
      </c>
      <c r="B627" t="str">
        <f>formatted!D627</f>
        <v>PE 37:6:4O</v>
      </c>
      <c r="C627" t="str">
        <f>formatted!E627</f>
        <v>OxPE</v>
      </c>
      <c r="D627" t="str">
        <f>formatted!F627</f>
        <v>C42H72NO12P</v>
      </c>
      <c r="E627">
        <f>formatted!G627/formatted!G$2</f>
        <v>2.8591984745762713E-2</v>
      </c>
      <c r="F627">
        <f>formatted!H627/formatted!H$2</f>
        <v>3.3783922399999999E-2</v>
      </c>
      <c r="G627">
        <f>formatted!I627/formatted!I$2</f>
        <v>2.8765542500000001E-2</v>
      </c>
      <c r="H627">
        <f>formatted!J627/formatted!J$2</f>
        <v>3.2783688392857141E-2</v>
      </c>
      <c r="I627">
        <f>formatted!K627/formatted!K$2</f>
        <v>2.8013304166666666E-2</v>
      </c>
      <c r="J627">
        <f>formatted!L627/formatted!L$2</f>
        <v>3.1641811764705881E-2</v>
      </c>
      <c r="K627">
        <f>formatted!M627/formatted!M$2</f>
        <v>3.6805060185185187E-2</v>
      </c>
      <c r="L627">
        <f>formatted!N627/formatted!N$2</f>
        <v>3.0292062931034484E-2</v>
      </c>
      <c r="M627">
        <f>formatted!O627/formatted!O$2</f>
        <v>3.5831403883495143E-2</v>
      </c>
      <c r="N627">
        <f>formatted!P627/formatted!P$2</f>
        <v>2.8618690740740742E-2</v>
      </c>
      <c r="O627">
        <f>formatted!Q627/formatted!Q$2</f>
        <v>3.163332477876106E-2</v>
      </c>
      <c r="P627">
        <f>formatted!R627/formatted!R$2</f>
        <v>3.2053309322033902E-2</v>
      </c>
    </row>
    <row r="628" spans="1:16" x14ac:dyDescent="0.3">
      <c r="A628" t="str">
        <f>formatted!C628</f>
        <v>w/o MS2: PE 14:0_18:3;O2</v>
      </c>
      <c r="B628" t="str">
        <f>formatted!D628</f>
        <v>PE 32:3:2O</v>
      </c>
      <c r="C628" t="str">
        <f>formatted!E628</f>
        <v>OxPE</v>
      </c>
      <c r="D628" t="str">
        <f>formatted!F628</f>
        <v>C37H68NO10P</v>
      </c>
      <c r="E628">
        <f>formatted!G628/formatted!G$2</f>
        <v>5.6928911016949149E-2</v>
      </c>
      <c r="F628">
        <f>formatted!H628/formatted!H$2</f>
        <v>6.1738484000000003E-2</v>
      </c>
      <c r="G628">
        <f>formatted!I628/formatted!I$2</f>
        <v>5.2397109999999997E-2</v>
      </c>
      <c r="H628">
        <f>formatted!J628/formatted!J$2</f>
        <v>6.6106967857142859E-2</v>
      </c>
      <c r="I628">
        <f>formatted!K628/formatted!K$2</f>
        <v>6.2235047500000001E-2</v>
      </c>
      <c r="J628">
        <f>formatted!L628/formatted!L$2</f>
        <v>6.4551109243697474E-2</v>
      </c>
      <c r="K628">
        <f>formatted!M628/formatted!M$2</f>
        <v>7.634528888888889E-2</v>
      </c>
      <c r="L628">
        <f>formatted!N628/formatted!N$2</f>
        <v>6.6300677586206891E-2</v>
      </c>
      <c r="M628">
        <f>formatted!O628/formatted!O$2</f>
        <v>7.2756571844660195E-2</v>
      </c>
      <c r="N628">
        <f>formatted!P628/formatted!P$2</f>
        <v>7.1879040740740738E-2</v>
      </c>
      <c r="O628">
        <f>formatted!Q628/formatted!Q$2</f>
        <v>7.1334098230088502E-2</v>
      </c>
      <c r="P628">
        <f>formatted!R628/formatted!R$2</f>
        <v>7.1486597457627116E-2</v>
      </c>
    </row>
    <row r="629" spans="1:16" x14ac:dyDescent="0.3">
      <c r="A629" t="str">
        <f>formatted!C629</f>
        <v>w/o MS2: PE 14:0_18:3;O2</v>
      </c>
      <c r="B629" t="str">
        <f>formatted!D629</f>
        <v>PE 32:3:2O</v>
      </c>
      <c r="C629" t="str">
        <f>formatted!E629</f>
        <v>OxPE</v>
      </c>
      <c r="D629" t="str">
        <f>formatted!F629</f>
        <v>C37H68NO10P</v>
      </c>
      <c r="E629">
        <f>formatted!G629/formatted!G$2</f>
        <v>9.0333228813559326E-3</v>
      </c>
      <c r="F629">
        <f>formatted!H629/formatted!H$2</f>
        <v>9.2312999999999996E-3</v>
      </c>
      <c r="G629">
        <f>formatted!I629/formatted!I$2</f>
        <v>7.6677524999999996E-3</v>
      </c>
      <c r="H629">
        <f>formatted!J629/formatted!J$2</f>
        <v>1.0811852678571428E-2</v>
      </c>
      <c r="I629">
        <f>formatted!K629/formatted!K$2</f>
        <v>1.010455E-2</v>
      </c>
      <c r="J629">
        <f>formatted!L629/formatted!L$2</f>
        <v>1.0736004201680673E-2</v>
      </c>
      <c r="K629">
        <f>formatted!M629/formatted!M$2</f>
        <v>1.1452954629629629E-2</v>
      </c>
      <c r="L629">
        <f>formatted!N629/formatted!N$2</f>
        <v>9.718177586206897E-3</v>
      </c>
      <c r="M629">
        <f>formatted!O629/formatted!O$2</f>
        <v>1.1638001941747573E-2</v>
      </c>
      <c r="N629">
        <f>formatted!P629/formatted!P$2</f>
        <v>1.0703508333333334E-2</v>
      </c>
      <c r="O629">
        <f>formatted!Q629/formatted!Q$2</f>
        <v>1.1649396460176991E-2</v>
      </c>
      <c r="P629">
        <f>formatted!R629/formatted!R$2</f>
        <v>1.0178048305084746E-2</v>
      </c>
    </row>
    <row r="630" spans="1:16" x14ac:dyDescent="0.3">
      <c r="A630" t="str">
        <f>formatted!C630</f>
        <v>w/o MS2: PE 12:0_18:3;O2</v>
      </c>
      <c r="B630" t="str">
        <f>formatted!D630</f>
        <v>PE 30:3:2O</v>
      </c>
      <c r="C630" t="str">
        <f>formatted!E630</f>
        <v>OxPE</v>
      </c>
      <c r="D630" t="str">
        <f>formatted!F630</f>
        <v>C35H64NO10P</v>
      </c>
      <c r="E630">
        <f>formatted!G630/formatted!G$2</f>
        <v>6.281949152542373E-4</v>
      </c>
      <c r="F630">
        <f>formatted!H630/formatted!H$2</f>
        <v>7.4091040000000003E-4</v>
      </c>
      <c r="G630">
        <f>formatted!I630/formatted!I$2</f>
        <v>5.2908125000000002E-4</v>
      </c>
      <c r="H630">
        <f>formatted!J630/formatted!J$2</f>
        <v>9.2528482142857139E-4</v>
      </c>
      <c r="I630">
        <f>formatted!K630/formatted!K$2</f>
        <v>8.8942333333333335E-4</v>
      </c>
      <c r="J630">
        <f>formatted!L630/formatted!L$2</f>
        <v>9.1687899159663866E-4</v>
      </c>
      <c r="K630">
        <f>formatted!M630/formatted!M$2</f>
        <v>1.1371324074074074E-3</v>
      </c>
      <c r="L630">
        <f>formatted!N630/formatted!N$2</f>
        <v>9.7644137931034484E-4</v>
      </c>
      <c r="M630">
        <f>formatted!O630/formatted!O$2</f>
        <v>1.2485009708737864E-3</v>
      </c>
      <c r="N630">
        <f>formatted!P630/formatted!P$2</f>
        <v>1.621525925925926E-3</v>
      </c>
      <c r="O630">
        <f>formatted!Q630/formatted!Q$2</f>
        <v>1.6640761061946902E-3</v>
      </c>
      <c r="P630">
        <f>formatted!R630/formatted!R$2</f>
        <v>1.5157966101694916E-3</v>
      </c>
    </row>
    <row r="631" spans="1:16" x14ac:dyDescent="0.3">
      <c r="A631" t="str">
        <f>formatted!C631</f>
        <v>w/o MS2: PE 15:0_20:3;O2</v>
      </c>
      <c r="B631" t="str">
        <f>formatted!D631</f>
        <v>PE 35:3:2O</v>
      </c>
      <c r="C631" t="str">
        <f>formatted!E631</f>
        <v>OxPE</v>
      </c>
      <c r="D631" t="str">
        <f>formatted!F631</f>
        <v>C40H74NO10P</v>
      </c>
      <c r="E631">
        <f>formatted!G631/formatted!G$2</f>
        <v>1.0518855084745763E-2</v>
      </c>
      <c r="F631">
        <f>formatted!H631/formatted!H$2</f>
        <v>1.3764648000000001E-2</v>
      </c>
      <c r="G631">
        <f>formatted!I631/formatted!I$2</f>
        <v>1.415584125E-2</v>
      </c>
      <c r="H631">
        <f>formatted!J631/formatted!J$2</f>
        <v>6.6666910714285712E-3</v>
      </c>
      <c r="I631">
        <f>formatted!K631/formatted!K$2</f>
        <v>7.6428741666666666E-3</v>
      </c>
      <c r="J631">
        <f>formatted!L631/formatted!L$2</f>
        <v>6.966987394957983E-3</v>
      </c>
      <c r="K631">
        <f>formatted!M631/formatted!M$2</f>
        <v>7.1666398148148144E-3</v>
      </c>
      <c r="L631">
        <f>formatted!N631/formatted!N$2</f>
        <v>8.8319905172413796E-3</v>
      </c>
      <c r="M631">
        <f>formatted!O631/formatted!O$2</f>
        <v>6.4092970873786403E-3</v>
      </c>
      <c r="N631">
        <f>formatted!P631/formatted!P$2</f>
        <v>4.6352601851851853E-3</v>
      </c>
      <c r="O631">
        <f>formatted!Q631/formatted!Q$2</f>
        <v>5.0958884955752213E-3</v>
      </c>
      <c r="P631">
        <f>formatted!R631/formatted!R$2</f>
        <v>4.7035686440677965E-3</v>
      </c>
    </row>
    <row r="632" spans="1:16" x14ac:dyDescent="0.3">
      <c r="A632" t="str">
        <f>formatted!C632</f>
        <v>w/o MS2: PE 15:0_20:3;O2</v>
      </c>
      <c r="B632" t="str">
        <f>formatted!D632</f>
        <v>PE 35:3:2O</v>
      </c>
      <c r="C632" t="str">
        <f>formatted!E632</f>
        <v>OxPE</v>
      </c>
      <c r="D632" t="str">
        <f>formatted!F632</f>
        <v>C40H74NO10P</v>
      </c>
      <c r="E632">
        <f>formatted!G632/formatted!G$2</f>
        <v>5.0562881355932206E-3</v>
      </c>
      <c r="F632">
        <f>formatted!H632/formatted!H$2</f>
        <v>6.5142528000000002E-3</v>
      </c>
      <c r="G632">
        <f>formatted!I632/formatted!I$2</f>
        <v>5.5974293749999999E-3</v>
      </c>
      <c r="H632">
        <f>formatted!J632/formatted!J$2</f>
        <v>4.3333883928571432E-3</v>
      </c>
      <c r="I632">
        <f>formatted!K632/formatted!K$2</f>
        <v>4.5227816666666663E-3</v>
      </c>
      <c r="J632">
        <f>formatted!L632/formatted!L$2</f>
        <v>4.4162638655462182E-3</v>
      </c>
      <c r="K632">
        <f>formatted!M632/formatted!M$2</f>
        <v>4.8008972222222225E-3</v>
      </c>
      <c r="L632">
        <f>formatted!N632/formatted!N$2</f>
        <v>4.9467267241379313E-3</v>
      </c>
      <c r="M632">
        <f>formatted!O632/formatted!O$2</f>
        <v>4.3171611650485433E-3</v>
      </c>
      <c r="N632">
        <f>formatted!P632/formatted!P$2</f>
        <v>3.5486324074074072E-3</v>
      </c>
      <c r="O632">
        <f>formatted!Q632/formatted!Q$2</f>
        <v>3.7390415929203541E-3</v>
      </c>
      <c r="P632">
        <f>formatted!R632/formatted!R$2</f>
        <v>3.5400983050847459E-3</v>
      </c>
    </row>
    <row r="633" spans="1:16" x14ac:dyDescent="0.3">
      <c r="A633" t="str">
        <f>formatted!C633</f>
        <v>w/o MS2: PE 17:2_22:6;O2</v>
      </c>
      <c r="B633" t="str">
        <f>formatted!D633</f>
        <v>PE 39:8:2O</v>
      </c>
      <c r="C633" t="str">
        <f>formatted!E633</f>
        <v>OxPE</v>
      </c>
      <c r="D633" t="str">
        <f>formatted!F633</f>
        <v>C44H72NO10P</v>
      </c>
      <c r="E633">
        <f>formatted!G633/formatted!G$2</f>
        <v>3.6565762711864404E-4</v>
      </c>
      <c r="F633">
        <f>formatted!H633/formatted!H$2</f>
        <v>5.2445840000000003E-4</v>
      </c>
      <c r="G633">
        <f>formatted!I633/formatted!I$2</f>
        <v>3.8217812499999999E-4</v>
      </c>
      <c r="H633">
        <f>formatted!J633/formatted!J$2</f>
        <v>3.6915714285714284E-4</v>
      </c>
      <c r="I633">
        <f>formatted!K633/formatted!K$2</f>
        <v>2.7094499999999997E-4</v>
      </c>
      <c r="J633">
        <f>formatted!L633/formatted!L$2</f>
        <v>2.9501596638655464E-4</v>
      </c>
      <c r="K633">
        <f>formatted!M633/formatted!M$2</f>
        <v>5.3834166666666666E-4</v>
      </c>
      <c r="L633">
        <f>formatted!N633/formatted!N$2</f>
        <v>2.5162586206896553E-4</v>
      </c>
      <c r="M633">
        <f>formatted!O633/formatted!O$2</f>
        <v>3.4315922330097087E-4</v>
      </c>
      <c r="N633">
        <f>formatted!P633/formatted!P$2</f>
        <v>3.5499722222222225E-4</v>
      </c>
      <c r="O633">
        <f>formatted!Q633/formatted!Q$2</f>
        <v>4.0521150442477874E-4</v>
      </c>
      <c r="P633">
        <f>formatted!R633/formatted!R$2</f>
        <v>2.8589915254237288E-4</v>
      </c>
    </row>
    <row r="634" spans="1:16" x14ac:dyDescent="0.3">
      <c r="A634" t="str">
        <f>formatted!C634</f>
        <v>w/o MS2: PE 14:1_22:6;O3</v>
      </c>
      <c r="B634" t="str">
        <f>formatted!D634</f>
        <v>PE 36:7:3O</v>
      </c>
      <c r="C634" t="str">
        <f>formatted!E634</f>
        <v>OxPE</v>
      </c>
      <c r="D634" t="str">
        <f>formatted!F634</f>
        <v>C41H68NO11P</v>
      </c>
      <c r="E634">
        <f>formatted!G634/formatted!G$2</f>
        <v>1.3332059322033899E-3</v>
      </c>
      <c r="F634">
        <f>formatted!H634/formatted!H$2</f>
        <v>9.9337280000000002E-4</v>
      </c>
      <c r="G634">
        <f>formatted!I634/formatted!I$2</f>
        <v>9.7131500000000005E-4</v>
      </c>
      <c r="H634">
        <f>formatted!J634/formatted!J$2</f>
        <v>1.1424696428571429E-3</v>
      </c>
      <c r="I634">
        <f>formatted!K634/formatted!K$2</f>
        <v>1.4131275000000001E-3</v>
      </c>
      <c r="J634">
        <f>formatted!L634/formatted!L$2</f>
        <v>1.5655957983193277E-3</v>
      </c>
      <c r="K634">
        <f>formatted!M634/formatted!M$2</f>
        <v>1.3583722222222222E-3</v>
      </c>
      <c r="L634">
        <f>formatted!N634/formatted!N$2</f>
        <v>1.8644025862068966E-3</v>
      </c>
      <c r="M634">
        <f>formatted!O634/formatted!O$2</f>
        <v>1.2614660194174758E-3</v>
      </c>
      <c r="N634">
        <f>formatted!P634/formatted!P$2</f>
        <v>1.7921546296296297E-3</v>
      </c>
      <c r="O634">
        <f>formatted!Q634/formatted!Q$2</f>
        <v>1.2560026548672565E-3</v>
      </c>
      <c r="P634">
        <f>formatted!R634/formatted!R$2</f>
        <v>7.8481016949152546E-4</v>
      </c>
    </row>
    <row r="635" spans="1:16" x14ac:dyDescent="0.3">
      <c r="A635" t="str">
        <f>formatted!C635</f>
        <v>w/o MS2: PE 14:1_22:6;O3</v>
      </c>
      <c r="B635" t="str">
        <f>formatted!D635</f>
        <v>PE 36:7:3O</v>
      </c>
      <c r="C635" t="str">
        <f>formatted!E635</f>
        <v>OxPE</v>
      </c>
      <c r="D635" t="str">
        <f>formatted!F635</f>
        <v>C41H68NO11P</v>
      </c>
      <c r="E635">
        <f>formatted!G635/formatted!G$2</f>
        <v>2.2662567796610171E-3</v>
      </c>
      <c r="F635">
        <f>formatted!H635/formatted!H$2</f>
        <v>1.6345520000000001E-3</v>
      </c>
      <c r="G635">
        <f>formatted!I635/formatted!I$2</f>
        <v>2.5594175000000002E-3</v>
      </c>
      <c r="H635">
        <f>formatted!J635/formatted!J$2</f>
        <v>2.7486544642857142E-3</v>
      </c>
      <c r="I635">
        <f>formatted!K635/formatted!K$2</f>
        <v>2.4687566666666667E-3</v>
      </c>
      <c r="J635">
        <f>formatted!L635/formatted!L$2</f>
        <v>2.3623789915966386E-3</v>
      </c>
      <c r="K635">
        <f>formatted!M635/formatted!M$2</f>
        <v>2.2001759259259257E-3</v>
      </c>
      <c r="L635">
        <f>formatted!N635/formatted!N$2</f>
        <v>2.5974775862068963E-3</v>
      </c>
      <c r="M635">
        <f>formatted!O635/formatted!O$2</f>
        <v>1.8665504854368932E-3</v>
      </c>
      <c r="N635">
        <f>formatted!P635/formatted!P$2</f>
        <v>4.3361648148148146E-3</v>
      </c>
      <c r="O635">
        <f>formatted!Q635/formatted!Q$2</f>
        <v>2.2314672566371681E-3</v>
      </c>
      <c r="P635">
        <f>formatted!R635/formatted!R$2</f>
        <v>1.8483E-3</v>
      </c>
    </row>
    <row r="636" spans="1:16" x14ac:dyDescent="0.3">
      <c r="A636" t="str">
        <f>formatted!C636</f>
        <v>w/o MS2: PE 16:2_22:5;O4</v>
      </c>
      <c r="B636" t="str">
        <f>formatted!D636</f>
        <v>PE 38:7:4O</v>
      </c>
      <c r="C636" t="str">
        <f>formatted!E636</f>
        <v>OxPE</v>
      </c>
      <c r="D636" t="str">
        <f>formatted!F636</f>
        <v>C43H72NO13P</v>
      </c>
      <c r="E636">
        <f>formatted!G636/formatted!G$2</f>
        <v>7.1872966101694917E-4</v>
      </c>
      <c r="F636">
        <f>formatted!H636/formatted!H$2</f>
        <v>8.3537599999999998E-5</v>
      </c>
      <c r="G636">
        <f>formatted!I636/formatted!I$2</f>
        <v>1.6455812499999999E-4</v>
      </c>
      <c r="H636">
        <f>formatted!J636/formatted!J$2</f>
        <v>2.4307946428571428E-4</v>
      </c>
      <c r="I636">
        <f>formatted!K636/formatted!K$2</f>
        <v>4.6081333333333334E-4</v>
      </c>
      <c r="J636">
        <f>formatted!L636/formatted!L$2</f>
        <v>4.3766806722689077E-4</v>
      </c>
      <c r="K636">
        <f>formatted!M636/formatted!M$2</f>
        <v>9.3469444444444446E-5</v>
      </c>
      <c r="L636">
        <f>formatted!N636/formatted!N$2</f>
        <v>9.1892931034482761E-4</v>
      </c>
      <c r="M636">
        <f>formatted!O636/formatted!O$2</f>
        <v>2.9583106796116505E-4</v>
      </c>
      <c r="N636">
        <f>formatted!P636/formatted!P$2</f>
        <v>1.0285453703703703E-3</v>
      </c>
      <c r="O636">
        <f>formatted!Q636/formatted!Q$2</f>
        <v>4.6103893805309737E-4</v>
      </c>
      <c r="P636">
        <f>formatted!R636/formatted!R$2</f>
        <v>6.9219491525423732E-5</v>
      </c>
    </row>
    <row r="637" spans="1:16" x14ac:dyDescent="0.3">
      <c r="A637" t="str">
        <f>formatted!C637</f>
        <v>w/o MS2: PE 16:2_22:5;O4</v>
      </c>
      <c r="B637" t="str">
        <f>formatted!D637</f>
        <v>PE 38:7:4O</v>
      </c>
      <c r="C637" t="str">
        <f>formatted!E637</f>
        <v>OxPE</v>
      </c>
      <c r="D637" t="str">
        <f>formatted!F637</f>
        <v>C43H72NO13P</v>
      </c>
      <c r="E637">
        <f>formatted!G637/formatted!G$2</f>
        <v>1.1057135593220339E-3</v>
      </c>
      <c r="F637">
        <f>formatted!H637/formatted!H$2</f>
        <v>7.3130000000000005E-4</v>
      </c>
      <c r="G637">
        <f>formatted!I637/formatted!I$2</f>
        <v>5.2680812499999996E-4</v>
      </c>
      <c r="H637">
        <f>formatted!J637/formatted!J$2</f>
        <v>4.6440267857142858E-4</v>
      </c>
      <c r="I637">
        <f>formatted!K637/formatted!K$2</f>
        <v>9.2997166666666667E-4</v>
      </c>
      <c r="J637">
        <f>formatted!L637/formatted!L$2</f>
        <v>5.6211512605042018E-4</v>
      </c>
      <c r="K637">
        <f>formatted!M637/formatted!M$2</f>
        <v>1.2566824074074074E-3</v>
      </c>
      <c r="L637">
        <f>formatted!N637/formatted!N$2</f>
        <v>1.2788818965517241E-3</v>
      </c>
      <c r="M637">
        <f>formatted!O637/formatted!O$2</f>
        <v>1.1296048543689321E-3</v>
      </c>
      <c r="N637">
        <f>formatted!P637/formatted!P$2</f>
        <v>1.0686388888888889E-3</v>
      </c>
      <c r="O637">
        <f>formatted!Q637/formatted!Q$2</f>
        <v>1.1401734513274337E-3</v>
      </c>
      <c r="P637">
        <f>formatted!R637/formatted!R$2</f>
        <v>5.2869406779661014E-4</v>
      </c>
    </row>
    <row r="638" spans="1:16" x14ac:dyDescent="0.3">
      <c r="A638" t="str">
        <f>formatted!C638</f>
        <v>w/o MS2: PE 15:0_15:1;O2</v>
      </c>
      <c r="B638" t="str">
        <f>formatted!D638</f>
        <v>PE 30:1:2O</v>
      </c>
      <c r="C638" t="str">
        <f>formatted!E638</f>
        <v>OxPE</v>
      </c>
      <c r="D638" t="str">
        <f>formatted!F638</f>
        <v>C35H68NO10P</v>
      </c>
      <c r="E638">
        <f>formatted!G638/formatted!G$2</f>
        <v>2.6139255932203391E-2</v>
      </c>
      <c r="F638">
        <f>formatted!H638/formatted!H$2</f>
        <v>3.0151064799999999E-2</v>
      </c>
      <c r="G638">
        <f>formatted!I638/formatted!I$2</f>
        <v>2.3644152500000001E-2</v>
      </c>
      <c r="H638">
        <f>formatted!J638/formatted!J$2</f>
        <v>2.9476478571428572E-2</v>
      </c>
      <c r="I638">
        <f>formatted!K638/formatted!K$2</f>
        <v>2.9115692499999998E-2</v>
      </c>
      <c r="J638">
        <f>formatted!L638/formatted!L$2</f>
        <v>2.8780768907563026E-2</v>
      </c>
      <c r="K638">
        <f>formatted!M638/formatted!M$2</f>
        <v>3.0507725925925926E-2</v>
      </c>
      <c r="L638">
        <f>formatted!N638/formatted!N$2</f>
        <v>2.973749224137931E-2</v>
      </c>
      <c r="M638">
        <f>formatted!O638/formatted!O$2</f>
        <v>2.9193042718446603E-2</v>
      </c>
      <c r="N638">
        <f>formatted!P638/formatted!P$2</f>
        <v>3.1013952777777777E-2</v>
      </c>
      <c r="O638">
        <f>formatted!Q638/formatted!Q$2</f>
        <v>3.1490923008849557E-2</v>
      </c>
      <c r="P638">
        <f>formatted!R638/formatted!R$2</f>
        <v>2.9687782203389832E-2</v>
      </c>
    </row>
    <row r="639" spans="1:16" x14ac:dyDescent="0.3">
      <c r="A639" t="str">
        <f>formatted!C639</f>
        <v>w/o MS2: PE 15:1_22:6;O3</v>
      </c>
      <c r="B639" t="str">
        <f>formatted!D639</f>
        <v>PE 37:7:3O</v>
      </c>
      <c r="C639" t="str">
        <f>formatted!E639</f>
        <v>OxPE</v>
      </c>
      <c r="D639" t="str">
        <f>formatted!F639</f>
        <v>C42H70NO11P</v>
      </c>
      <c r="E639">
        <f>formatted!G639/formatted!G$2</f>
        <v>3.9491525423728815E-4</v>
      </c>
      <c r="F639">
        <f>formatted!H639/formatted!H$2</f>
        <v>8.7934400000000003E-5</v>
      </c>
      <c r="G639">
        <f>formatted!I639/formatted!I$2</f>
        <v>1.8349687500000001E-4</v>
      </c>
      <c r="H639">
        <f>formatted!J639/formatted!J$2</f>
        <v>2.1873392857142858E-4</v>
      </c>
      <c r="I639">
        <f>formatted!K639/formatted!K$2</f>
        <v>2.4617083333333331E-4</v>
      </c>
      <c r="J639">
        <f>formatted!L639/formatted!L$2</f>
        <v>4.098386554621849E-4</v>
      </c>
      <c r="K639">
        <f>formatted!M639/formatted!M$2</f>
        <v>3.2804537037037039E-4</v>
      </c>
      <c r="L639">
        <f>formatted!N639/formatted!N$2</f>
        <v>4.4174999999999998E-4</v>
      </c>
      <c r="M639">
        <f>formatted!O639/formatted!O$2</f>
        <v>1.7990000000000001E-4</v>
      </c>
      <c r="N639">
        <f>formatted!P639/formatted!P$2</f>
        <v>3.8691759259259259E-4</v>
      </c>
      <c r="O639">
        <f>formatted!Q639/formatted!Q$2</f>
        <v>3.3270442477876107E-4</v>
      </c>
      <c r="P639">
        <f>formatted!R639/formatted!R$2</f>
        <v>1.0002627118644067E-4</v>
      </c>
    </row>
    <row r="640" spans="1:16" x14ac:dyDescent="0.3">
      <c r="A640" t="str">
        <f>formatted!C640</f>
        <v>PE 31:0;O|PE 15:0_16:0;O</v>
      </c>
      <c r="B640" t="str">
        <f>formatted!D640</f>
        <v>PE 31:0;O|PE 15:0_16:0;O</v>
      </c>
      <c r="C640" t="str">
        <f>formatted!E640</f>
        <v>OxPE</v>
      </c>
      <c r="D640" t="str">
        <f>formatted!F640</f>
        <v>C36H72NO9P</v>
      </c>
      <c r="E640">
        <f>formatted!G640/formatted!G$2</f>
        <v>2.3797550847457628E-3</v>
      </c>
      <c r="F640">
        <f>formatted!H640/formatted!H$2</f>
        <v>2.4933543999999998E-3</v>
      </c>
      <c r="G640">
        <f>formatted!I640/formatted!I$2</f>
        <v>1.9447206249999999E-3</v>
      </c>
      <c r="H640">
        <f>formatted!J640/formatted!J$2</f>
        <v>2.6464276785714285E-3</v>
      </c>
      <c r="I640">
        <f>formatted!K640/formatted!K$2</f>
        <v>2.6124199999999998E-3</v>
      </c>
      <c r="J640">
        <f>formatted!L640/formatted!L$2</f>
        <v>2.7249058823529413E-3</v>
      </c>
      <c r="K640">
        <f>formatted!M640/formatted!M$2</f>
        <v>3.6539509259259258E-3</v>
      </c>
      <c r="L640">
        <f>formatted!N640/formatted!N$2</f>
        <v>3.0063629310344829E-3</v>
      </c>
      <c r="M640">
        <f>formatted!O640/formatted!O$2</f>
        <v>3.2534495145631068E-3</v>
      </c>
      <c r="N640">
        <f>formatted!P640/formatted!P$2</f>
        <v>3.1798046296296297E-3</v>
      </c>
      <c r="O640">
        <f>formatted!Q640/formatted!Q$2</f>
        <v>3.2043017699115045E-3</v>
      </c>
      <c r="P640">
        <f>formatted!R640/formatted!R$2</f>
        <v>2.9319322033898305E-3</v>
      </c>
    </row>
    <row r="641" spans="1:16" x14ac:dyDescent="0.3">
      <c r="A641" t="str">
        <f>formatted!C641</f>
        <v>w/o MS2: PE 17:0_16:1;O2</v>
      </c>
      <c r="B641" t="str">
        <f>formatted!D641</f>
        <v>PE 33:1:2O</v>
      </c>
      <c r="C641" t="str">
        <f>formatted!E641</f>
        <v>OxPE</v>
      </c>
      <c r="D641" t="str">
        <f>formatted!F641</f>
        <v>C38H74NO10P</v>
      </c>
      <c r="E641">
        <f>formatted!G641/formatted!G$2</f>
        <v>1.1135265254237288E-2</v>
      </c>
      <c r="F641">
        <f>formatted!H641/formatted!H$2</f>
        <v>1.3159916799999999E-2</v>
      </c>
      <c r="G641">
        <f>formatted!I641/formatted!I$2</f>
        <v>1.109251875E-2</v>
      </c>
      <c r="H641">
        <f>formatted!J641/formatted!J$2</f>
        <v>1.0249025E-2</v>
      </c>
      <c r="I641">
        <f>formatted!K641/formatted!K$2</f>
        <v>1.0536201666666667E-2</v>
      </c>
      <c r="J641">
        <f>formatted!L641/formatted!L$2</f>
        <v>9.6061319327731091E-3</v>
      </c>
      <c r="K641">
        <f>formatted!M641/formatted!M$2</f>
        <v>7.8589379629629627E-3</v>
      </c>
      <c r="L641">
        <f>formatted!N641/formatted!N$2</f>
        <v>9.2826353448275858E-3</v>
      </c>
      <c r="M641">
        <f>formatted!O641/formatted!O$2</f>
        <v>7.8729446601941751E-3</v>
      </c>
      <c r="N641">
        <f>formatted!P641/formatted!P$2</f>
        <v>8.0391629629629636E-3</v>
      </c>
      <c r="O641">
        <f>formatted!Q641/formatted!Q$2</f>
        <v>7.9635566371681413E-3</v>
      </c>
      <c r="P641">
        <f>formatted!R641/formatted!R$2</f>
        <v>7.0774245762711867E-3</v>
      </c>
    </row>
    <row r="642" spans="1:16" x14ac:dyDescent="0.3">
      <c r="A642" t="str">
        <f>formatted!C642</f>
        <v>w/o MS2: PE 15:0_14:1;O2</v>
      </c>
      <c r="B642" t="str">
        <f>formatted!D642</f>
        <v>PE 29:1:2O</v>
      </c>
      <c r="C642" t="str">
        <f>formatted!E642</f>
        <v>OxPE</v>
      </c>
      <c r="D642" t="str">
        <f>formatted!F642</f>
        <v>C34H66NO10P</v>
      </c>
      <c r="E642">
        <f>formatted!G642/formatted!G$2</f>
        <v>0.12575534237288136</v>
      </c>
      <c r="F642">
        <f>formatted!H642/formatted!H$2</f>
        <v>0.1420495624</v>
      </c>
      <c r="G642">
        <f>formatted!I642/formatted!I$2</f>
        <v>0.105606149375</v>
      </c>
      <c r="H642">
        <f>formatted!J642/formatted!J$2</f>
        <v>0.13723105714285713</v>
      </c>
      <c r="I642">
        <f>formatted!K642/formatted!K$2</f>
        <v>0.14120568833333333</v>
      </c>
      <c r="J642">
        <f>formatted!L642/formatted!L$2</f>
        <v>0.12991547899159664</v>
      </c>
      <c r="K642">
        <f>formatted!M642/formatted!M$2</f>
        <v>0.13878466388888888</v>
      </c>
      <c r="L642">
        <f>formatted!N642/formatted!N$2</f>
        <v>0.13634151465517241</v>
      </c>
      <c r="M642">
        <f>formatted!O642/formatted!O$2</f>
        <v>0.13411922524271844</v>
      </c>
      <c r="N642">
        <f>formatted!P642/formatted!P$2</f>
        <v>0.14468616851851851</v>
      </c>
      <c r="O642">
        <f>formatted!Q642/formatted!Q$2</f>
        <v>0.15217434778761063</v>
      </c>
      <c r="P642">
        <f>formatted!R642/formatted!R$2</f>
        <v>0.13899728644067796</v>
      </c>
    </row>
    <row r="643" spans="1:16" x14ac:dyDescent="0.3">
      <c r="A643" t="str">
        <f>formatted!C643</f>
        <v>w/o MS2: PE 16:0_16:1;O2</v>
      </c>
      <c r="B643" t="str">
        <f>formatted!D643</f>
        <v>PE 32:1:2O</v>
      </c>
      <c r="C643" t="str">
        <f>formatted!E643</f>
        <v>OxPE</v>
      </c>
      <c r="D643" t="str">
        <f>formatted!F643</f>
        <v>C37H72NO10P</v>
      </c>
      <c r="E643">
        <f>formatted!G643/formatted!G$2</f>
        <v>0.13956302457627118</v>
      </c>
      <c r="F643">
        <f>formatted!H643/formatted!H$2</f>
        <v>0.1584020656</v>
      </c>
      <c r="G643">
        <f>formatted!I643/formatted!I$2</f>
        <v>0.129722835625</v>
      </c>
      <c r="H643">
        <f>formatted!J643/formatted!J$2</f>
        <v>0.14061020267857144</v>
      </c>
      <c r="I643">
        <f>formatted!K643/formatted!K$2</f>
        <v>0.14506612416666667</v>
      </c>
      <c r="J643">
        <f>formatted!L643/formatted!L$2</f>
        <v>0.14197362016806722</v>
      </c>
      <c r="K643">
        <f>formatted!M643/formatted!M$2</f>
        <v>0.1301076212962963</v>
      </c>
      <c r="L643">
        <f>formatted!N643/formatted!N$2</f>
        <v>0.12966366810344829</v>
      </c>
      <c r="M643">
        <f>formatted!O643/formatted!O$2</f>
        <v>0.1311902640776699</v>
      </c>
      <c r="N643">
        <f>formatted!P643/formatted!P$2</f>
        <v>0.12299613981481482</v>
      </c>
      <c r="O643">
        <f>formatted!Q643/formatted!Q$2</f>
        <v>0.13327531150442479</v>
      </c>
      <c r="P643">
        <f>formatted!R643/formatted!R$2</f>
        <v>0.12038311355932203</v>
      </c>
    </row>
    <row r="644" spans="1:16" x14ac:dyDescent="0.3">
      <c r="A644" t="str">
        <f>formatted!C644</f>
        <v>w/o MS2: PE 15:0_17:2;O2</v>
      </c>
      <c r="B644" t="str">
        <f>formatted!D644</f>
        <v>PE 32:2:2O</v>
      </c>
      <c r="C644" t="str">
        <f>formatted!E644</f>
        <v>OxPE</v>
      </c>
      <c r="D644" t="str">
        <f>formatted!F644</f>
        <v>C37H70NO10P</v>
      </c>
      <c r="E644">
        <f>formatted!G644/formatted!G$2</f>
        <v>3.9400805084745761E-3</v>
      </c>
      <c r="F644">
        <f>formatted!H644/formatted!H$2</f>
        <v>4.0024848E-3</v>
      </c>
      <c r="G644">
        <f>formatted!I644/formatted!I$2</f>
        <v>2.9078281249999998E-3</v>
      </c>
      <c r="H644">
        <f>formatted!J644/formatted!J$2</f>
        <v>3.7334410714285715E-3</v>
      </c>
      <c r="I644">
        <f>formatted!K644/formatted!K$2</f>
        <v>3.7638916666666669E-3</v>
      </c>
      <c r="J644">
        <f>formatted!L644/formatted!L$2</f>
        <v>3.6722050420168067E-3</v>
      </c>
      <c r="K644">
        <f>formatted!M644/formatted!M$2</f>
        <v>2.2881824074074074E-3</v>
      </c>
      <c r="L644">
        <f>formatted!N644/formatted!N$2</f>
        <v>1.8361913793103449E-3</v>
      </c>
      <c r="M644">
        <f>formatted!O644/formatted!O$2</f>
        <v>3.4255310679611652E-3</v>
      </c>
      <c r="N644">
        <f>formatted!P644/formatted!P$2</f>
        <v>2.6574805555555554E-3</v>
      </c>
      <c r="O644">
        <f>formatted!Q644/formatted!Q$2</f>
        <v>2.8931380530973451E-3</v>
      </c>
      <c r="P644">
        <f>formatted!R644/formatted!R$2</f>
        <v>2.6073516949152542E-3</v>
      </c>
    </row>
    <row r="645" spans="1:16" x14ac:dyDescent="0.3">
      <c r="A645" t="str">
        <f>formatted!C645</f>
        <v>w/o MS2: PE 14:0_16:1;O2</v>
      </c>
      <c r="B645" t="str">
        <f>formatted!D645</f>
        <v>PE 30:1:2O</v>
      </c>
      <c r="C645" t="str">
        <f>formatted!E645</f>
        <v>OxPE</v>
      </c>
      <c r="D645" t="str">
        <f>formatted!F645</f>
        <v>C35H68NO10P</v>
      </c>
      <c r="E645">
        <f>formatted!G645/formatted!G$2</f>
        <v>3.7237549152542376E-2</v>
      </c>
      <c r="F645">
        <f>formatted!H645/formatted!H$2</f>
        <v>0.1127270064</v>
      </c>
      <c r="G645">
        <f>formatted!I645/formatted!I$2</f>
        <v>3.3093391875000003E-2</v>
      </c>
      <c r="H645">
        <f>formatted!J645/formatted!J$2</f>
        <v>0.1252434169642857</v>
      </c>
      <c r="I645">
        <f>formatted!K645/formatted!K$2</f>
        <v>4.6066580833333336E-2</v>
      </c>
      <c r="J645">
        <f>formatted!L645/formatted!L$2</f>
        <v>0.12016878991596638</v>
      </c>
      <c r="K645">
        <f>formatted!M645/formatted!M$2</f>
        <v>0.12348476018518519</v>
      </c>
      <c r="L645">
        <f>formatted!N645/formatted!N$2</f>
        <v>2.5942159482758621E-2</v>
      </c>
      <c r="M645">
        <f>formatted!O645/formatted!O$2</f>
        <v>0.12274416116504855</v>
      </c>
      <c r="N645">
        <f>formatted!P645/formatted!P$2</f>
        <v>0.13713188148148148</v>
      </c>
      <c r="O645">
        <f>formatted!Q645/formatted!Q$2</f>
        <v>5.8173919469026551E-2</v>
      </c>
      <c r="P645">
        <f>formatted!R645/formatted!R$2</f>
        <v>0.13037220169491526</v>
      </c>
    </row>
    <row r="646" spans="1:16" x14ac:dyDescent="0.3">
      <c r="A646" t="str">
        <f>formatted!C646</f>
        <v>w/o MS2: PG 9:0_18:0;O4</v>
      </c>
      <c r="B646" t="str">
        <f>formatted!D646</f>
        <v>PG 27:0:4O</v>
      </c>
      <c r="C646" t="str">
        <f>formatted!E646</f>
        <v>OxPG</v>
      </c>
      <c r="D646" t="str">
        <f>formatted!F646</f>
        <v>C33H65O14P</v>
      </c>
      <c r="E646">
        <f>formatted!G646/formatted!G$2</f>
        <v>1.6702118644067797E-3</v>
      </c>
      <c r="F646">
        <f>formatted!H646/formatted!H$2</f>
        <v>1.4662399999999999E-3</v>
      </c>
      <c r="G646">
        <f>formatted!I646/formatted!I$2</f>
        <v>1.3582331250000001E-3</v>
      </c>
      <c r="H646">
        <f>formatted!J646/formatted!J$2</f>
        <v>9.8329821428571424E-4</v>
      </c>
      <c r="I646">
        <f>formatted!K646/formatted!K$2</f>
        <v>1.8524324999999999E-3</v>
      </c>
      <c r="J646">
        <f>formatted!L646/formatted!L$2</f>
        <v>1.5680193277310924E-3</v>
      </c>
      <c r="K646">
        <f>formatted!M646/formatted!M$2</f>
        <v>1.2957277777777777E-3</v>
      </c>
      <c r="L646">
        <f>formatted!N646/formatted!N$2</f>
        <v>1.9423456896551724E-3</v>
      </c>
      <c r="M646">
        <f>formatted!O646/formatted!O$2</f>
        <v>1.3768990291262136E-3</v>
      </c>
      <c r="N646">
        <f>formatted!P646/formatted!P$2</f>
        <v>1.505463888888889E-3</v>
      </c>
      <c r="O646">
        <f>formatted!Q646/formatted!Q$2</f>
        <v>1.1615088495575221E-3</v>
      </c>
      <c r="P646">
        <f>formatted!R646/formatted!R$2</f>
        <v>6.0488813559322029E-4</v>
      </c>
    </row>
    <row r="647" spans="1:16" x14ac:dyDescent="0.3">
      <c r="A647" t="str">
        <f>formatted!C647</f>
        <v>w/o MS2: PG 14:0_20:5;O4</v>
      </c>
      <c r="B647" t="str">
        <f>formatted!D647</f>
        <v>PG 34:5:4O</v>
      </c>
      <c r="C647" t="str">
        <f>formatted!E647</f>
        <v>OxPG</v>
      </c>
      <c r="D647" t="str">
        <f>formatted!F647</f>
        <v>C40H69O14P</v>
      </c>
      <c r="E647">
        <f>formatted!G647/formatted!G$2</f>
        <v>6.1883305084745759E-4</v>
      </c>
      <c r="F647">
        <f>formatted!H647/formatted!H$2</f>
        <v>9.1919199999999999E-4</v>
      </c>
      <c r="G647">
        <f>formatted!I647/formatted!I$2</f>
        <v>6.7441124999999995E-4</v>
      </c>
      <c r="H647">
        <f>formatted!J647/formatted!J$2</f>
        <v>7.3388125000000001E-4</v>
      </c>
      <c r="I647">
        <f>formatted!K647/formatted!K$2</f>
        <v>6.9945999999999995E-4</v>
      </c>
      <c r="J647">
        <f>formatted!L647/formatted!L$2</f>
        <v>6.9546806722689081E-4</v>
      </c>
      <c r="K647">
        <f>formatted!M647/formatted!M$2</f>
        <v>1.0286296296296296E-3</v>
      </c>
      <c r="L647">
        <f>formatted!N647/formatted!N$2</f>
        <v>7.7999482758620692E-4</v>
      </c>
      <c r="M647">
        <f>formatted!O647/formatted!O$2</f>
        <v>9.4930679611650488E-4</v>
      </c>
      <c r="N647">
        <f>formatted!P647/formatted!P$2</f>
        <v>7.091703703703704E-4</v>
      </c>
      <c r="O647">
        <f>formatted!Q647/formatted!Q$2</f>
        <v>7.4837610619469023E-4</v>
      </c>
      <c r="P647">
        <f>formatted!R647/formatted!R$2</f>
        <v>6.7159237288135594E-4</v>
      </c>
    </row>
    <row r="648" spans="1:16" x14ac:dyDescent="0.3">
      <c r="A648" t="str">
        <f>formatted!C648</f>
        <v>w/o MS2: PG 12:0_20:4;O4</v>
      </c>
      <c r="B648" t="str">
        <f>formatted!D648</f>
        <v>PG 32:4:4O</v>
      </c>
      <c r="C648" t="str">
        <f>formatted!E648</f>
        <v>OxPG</v>
      </c>
      <c r="D648" t="str">
        <f>formatted!F648</f>
        <v>C38H67O14P</v>
      </c>
      <c r="E648">
        <f>formatted!G648/formatted!G$2</f>
        <v>4.0727881355932203E-4</v>
      </c>
      <c r="F648">
        <f>formatted!H648/formatted!H$2</f>
        <v>2.9718159999999997E-4</v>
      </c>
      <c r="G648">
        <f>formatted!I648/formatted!I$2</f>
        <v>2.8692875000000003E-4</v>
      </c>
      <c r="H648">
        <f>formatted!J648/formatted!J$2</f>
        <v>2.8842857142857142E-4</v>
      </c>
      <c r="I648">
        <f>formatted!K648/formatted!K$2</f>
        <v>3.5919666666666669E-4</v>
      </c>
      <c r="J648">
        <f>formatted!L648/formatted!L$2</f>
        <v>4.2224537815126049E-4</v>
      </c>
      <c r="K648">
        <f>formatted!M648/formatted!M$2</f>
        <v>4.9222222222222224E-4</v>
      </c>
      <c r="L648">
        <f>formatted!N648/formatted!N$2</f>
        <v>5.3450172413793099E-4</v>
      </c>
      <c r="M648">
        <f>formatted!O648/formatted!O$2</f>
        <v>4.2189611650485438E-4</v>
      </c>
      <c r="N648">
        <f>formatted!P648/formatted!P$2</f>
        <v>6.92587037037037E-4</v>
      </c>
      <c r="O648">
        <f>formatted!Q648/formatted!Q$2</f>
        <v>3.3974778761061946E-4</v>
      </c>
      <c r="P648">
        <f>formatted!R648/formatted!R$2</f>
        <v>2.8242796610169493E-4</v>
      </c>
    </row>
    <row r="649" spans="1:16" x14ac:dyDescent="0.3">
      <c r="A649" t="str">
        <f>formatted!C649</f>
        <v>w/o MS2: PG 14:0_18:2;O4</v>
      </c>
      <c r="B649" t="str">
        <f>formatted!D649</f>
        <v>PG 32:2:4O</v>
      </c>
      <c r="C649" t="str">
        <f>formatted!E649</f>
        <v>OxPG</v>
      </c>
      <c r="D649" t="str">
        <f>formatted!F649</f>
        <v>C38H71O14P</v>
      </c>
      <c r="E649">
        <f>formatted!G649/formatted!G$2</f>
        <v>5.4661016949152541E-5</v>
      </c>
      <c r="F649">
        <f>formatted!H649/formatted!H$2</f>
        <v>5.3888000000000003E-5</v>
      </c>
      <c r="G649">
        <f>formatted!I649/formatted!I$2</f>
        <v>5.1375624999999998E-5</v>
      </c>
      <c r="H649">
        <f>formatted!J649/formatted!J$2</f>
        <v>3.0965178571428571E-5</v>
      </c>
      <c r="I649">
        <f>formatted!K649/formatted!K$2</f>
        <v>9.6634999999999999E-5</v>
      </c>
      <c r="J649">
        <f>formatted!L649/formatted!L$2</f>
        <v>6.550168067226891E-5</v>
      </c>
      <c r="K649">
        <f>formatted!M649/formatted!M$2</f>
        <v>9.3782407407407402E-5</v>
      </c>
      <c r="L649">
        <f>formatted!N649/formatted!N$2</f>
        <v>1.1419741379310345E-4</v>
      </c>
      <c r="M649">
        <f>formatted!O649/formatted!O$2</f>
        <v>5.6603883495145634E-5</v>
      </c>
      <c r="N649">
        <f>formatted!P649/formatted!P$2</f>
        <v>7.5289814814814813E-5</v>
      </c>
      <c r="O649">
        <f>formatted!Q649/formatted!Q$2</f>
        <v>6.2512389380530979E-5</v>
      </c>
      <c r="P649">
        <f>formatted!R649/formatted!R$2</f>
        <v>1.2663898305084745E-4</v>
      </c>
    </row>
    <row r="650" spans="1:16" x14ac:dyDescent="0.3">
      <c r="A650" t="str">
        <f>formatted!C650</f>
        <v>w/o MS2: PG 15:0_20:4;O3</v>
      </c>
      <c r="B650" t="str">
        <f>formatted!D650</f>
        <v>PG 35:4:3O</v>
      </c>
      <c r="C650" t="str">
        <f>formatted!E650</f>
        <v>OxPG</v>
      </c>
      <c r="D650" t="str">
        <f>formatted!F650</f>
        <v>C41H73O13P</v>
      </c>
      <c r="E650">
        <f>formatted!G650/formatted!G$2</f>
        <v>6.4217118644067797E-4</v>
      </c>
      <c r="F650">
        <f>formatted!H650/formatted!H$2</f>
        <v>3.0567680000000001E-4</v>
      </c>
      <c r="G650">
        <f>formatted!I650/formatted!I$2</f>
        <v>3.95721875E-4</v>
      </c>
      <c r="H650">
        <f>formatted!J650/formatted!J$2</f>
        <v>6.2480982142857147E-4</v>
      </c>
      <c r="I650">
        <f>formatted!K650/formatted!K$2</f>
        <v>4.485925E-4</v>
      </c>
      <c r="J650">
        <f>formatted!L650/formatted!L$2</f>
        <v>4.4877142857142855E-4</v>
      </c>
      <c r="K650">
        <f>formatted!M650/formatted!M$2</f>
        <v>6.8207129629629633E-4</v>
      </c>
      <c r="L650">
        <f>formatted!N650/formatted!N$2</f>
        <v>3.7051637931034484E-4</v>
      </c>
      <c r="M650">
        <f>formatted!O650/formatted!O$2</f>
        <v>5.7281359223300974E-4</v>
      </c>
      <c r="N650">
        <f>formatted!P650/formatted!P$2</f>
        <v>4.2214629629629629E-4</v>
      </c>
      <c r="O650">
        <f>formatted!Q650/formatted!Q$2</f>
        <v>4.5627876106194693E-4</v>
      </c>
      <c r="P650">
        <f>formatted!R650/formatted!R$2</f>
        <v>4.6073135593220339E-4</v>
      </c>
    </row>
    <row r="651" spans="1:16" x14ac:dyDescent="0.3">
      <c r="A651" t="str">
        <f>formatted!C651</f>
        <v>w/o MS2: PG 14:1_22:6;O3</v>
      </c>
      <c r="B651" t="str">
        <f>formatted!D651</f>
        <v>PG 36:7:3O</v>
      </c>
      <c r="C651" t="str">
        <f>formatted!E651</f>
        <v>OxPG</v>
      </c>
      <c r="D651" t="str">
        <f>formatted!F651</f>
        <v>C42H69O13P</v>
      </c>
      <c r="E651">
        <f>formatted!G651/formatted!G$2</f>
        <v>3.1149830508474577E-4</v>
      </c>
      <c r="F651">
        <f>formatted!H651/formatted!H$2</f>
        <v>3.5090879999999998E-4</v>
      </c>
      <c r="G651">
        <f>formatted!I651/formatted!I$2</f>
        <v>2.9295124999999998E-4</v>
      </c>
      <c r="H651">
        <f>formatted!J651/formatted!J$2</f>
        <v>2.9037589285714287E-4</v>
      </c>
      <c r="I651">
        <f>formatted!K651/formatted!K$2</f>
        <v>4.7351166666666667E-4</v>
      </c>
      <c r="J651">
        <f>formatted!L651/formatted!L$2</f>
        <v>4.6442100840336136E-4</v>
      </c>
      <c r="K651">
        <f>formatted!M651/formatted!M$2</f>
        <v>6.036101851851852E-4</v>
      </c>
      <c r="L651">
        <f>formatted!N651/formatted!N$2</f>
        <v>6.6610431034482757E-4</v>
      </c>
      <c r="M651">
        <f>formatted!O651/formatted!O$2</f>
        <v>5.789776699029126E-4</v>
      </c>
      <c r="N651">
        <f>formatted!P651/formatted!P$2</f>
        <v>7.1883703703703701E-4</v>
      </c>
      <c r="O651">
        <f>formatted!Q651/formatted!Q$2</f>
        <v>5.2441946902654865E-4</v>
      </c>
      <c r="P651">
        <f>formatted!R651/formatted!R$2</f>
        <v>3.0158220338983053E-4</v>
      </c>
    </row>
    <row r="652" spans="1:16" x14ac:dyDescent="0.3">
      <c r="A652" t="str">
        <f>formatted!C652</f>
        <v>w/o MS2: PG 15:0_20:4;O3</v>
      </c>
      <c r="B652" t="str">
        <f>formatted!D652</f>
        <v>PG 35:4:3O</v>
      </c>
      <c r="C652" t="str">
        <f>formatted!E652</f>
        <v>OxPG</v>
      </c>
      <c r="D652" t="str">
        <f>formatted!F652</f>
        <v>C41H73O13P</v>
      </c>
      <c r="E652">
        <f>formatted!G652/formatted!G$2</f>
        <v>6.6966610169491526E-4</v>
      </c>
      <c r="F652">
        <f>formatted!H652/formatted!H$2</f>
        <v>6.0735360000000003E-4</v>
      </c>
      <c r="G652">
        <f>formatted!I652/formatted!I$2</f>
        <v>4.4879125000000001E-4</v>
      </c>
      <c r="H652">
        <f>formatted!J652/formatted!J$2</f>
        <v>4.8650089285714288E-4</v>
      </c>
      <c r="I652">
        <f>formatted!K652/formatted!K$2</f>
        <v>5.3368749999999998E-4</v>
      </c>
      <c r="J652">
        <f>formatted!L652/formatted!L$2</f>
        <v>4.0812100840336134E-4</v>
      </c>
      <c r="K652">
        <f>formatted!M652/formatted!M$2</f>
        <v>6.5000370370370372E-4</v>
      </c>
      <c r="L652">
        <f>formatted!N652/formatted!N$2</f>
        <v>5.6489137931034483E-4</v>
      </c>
      <c r="M652">
        <f>formatted!O652/formatted!O$2</f>
        <v>7.741135922330097E-4</v>
      </c>
      <c r="N652">
        <f>formatted!P652/formatted!P$2</f>
        <v>5.6554074074074078E-4</v>
      </c>
      <c r="O652">
        <f>formatted!Q652/formatted!Q$2</f>
        <v>5.8218141592920349E-4</v>
      </c>
      <c r="P652">
        <f>formatted!R652/formatted!R$2</f>
        <v>6.8626186440677963E-4</v>
      </c>
    </row>
    <row r="653" spans="1:16" x14ac:dyDescent="0.3">
      <c r="A653" t="str">
        <f>formatted!C653</f>
        <v>w/o MS2: PG 14:0_22:4;O4</v>
      </c>
      <c r="B653" t="str">
        <f>formatted!D653</f>
        <v>PG 36:4:4O</v>
      </c>
      <c r="C653" t="str">
        <f>formatted!E653</f>
        <v>OxPG</v>
      </c>
      <c r="D653" t="str">
        <f>formatted!F653</f>
        <v>C42H75O13P</v>
      </c>
      <c r="E653">
        <f>formatted!G653/formatted!G$2</f>
        <v>1.2228474576271188E-4</v>
      </c>
      <c r="F653">
        <f>formatted!H653/formatted!H$2</f>
        <v>1.400424E-4</v>
      </c>
      <c r="G653">
        <f>formatted!I653/formatted!I$2</f>
        <v>1.0253E-4</v>
      </c>
      <c r="H653">
        <f>formatted!J653/formatted!J$2</f>
        <v>2.0771964285714285E-4</v>
      </c>
      <c r="I653">
        <f>formatted!K653/formatted!K$2</f>
        <v>1.6420000000000001E-4</v>
      </c>
      <c r="J653">
        <f>formatted!L653/formatted!L$2</f>
        <v>1.2183613445378151E-4</v>
      </c>
      <c r="K653">
        <f>formatted!M653/formatted!M$2</f>
        <v>1.6926759259259258E-4</v>
      </c>
      <c r="L653">
        <f>formatted!N653/formatted!N$2</f>
        <v>1.5912586206896551E-4</v>
      </c>
      <c r="M653">
        <f>formatted!O653/formatted!O$2</f>
        <v>1.5937281553398059E-4</v>
      </c>
      <c r="N653">
        <f>formatted!P653/formatted!P$2</f>
        <v>1.1693148148148148E-4</v>
      </c>
      <c r="O653">
        <f>formatted!Q653/formatted!Q$2</f>
        <v>1.8002212389380532E-4</v>
      </c>
      <c r="P653">
        <f>formatted!R653/formatted!R$2</f>
        <v>1.7053983050847459E-4</v>
      </c>
    </row>
    <row r="654" spans="1:16" x14ac:dyDescent="0.3">
      <c r="A654" t="str">
        <f>formatted!C654</f>
        <v>w/o MS2: PG 15:1_22:6;O3</v>
      </c>
      <c r="B654" t="str">
        <f>formatted!D654</f>
        <v>PG 37:7:3O</v>
      </c>
      <c r="C654" t="str">
        <f>formatted!E654</f>
        <v>OxPG</v>
      </c>
      <c r="D654" t="str">
        <f>formatted!F654</f>
        <v>C43H71O13P</v>
      </c>
      <c r="E654">
        <f>formatted!G654/formatted!G$2</f>
        <v>2.2653805084745762E-3</v>
      </c>
      <c r="F654">
        <f>formatted!H654/formatted!H$2</f>
        <v>1.9188128E-3</v>
      </c>
      <c r="G654">
        <f>formatted!I654/formatted!I$2</f>
        <v>1.65128E-3</v>
      </c>
      <c r="H654">
        <f>formatted!J654/formatted!J$2</f>
        <v>1.5295919642857143E-3</v>
      </c>
      <c r="I654">
        <f>formatted!K654/formatted!K$2</f>
        <v>2.5063116666666665E-3</v>
      </c>
      <c r="J654">
        <f>formatted!L654/formatted!L$2</f>
        <v>2.1560949579831931E-3</v>
      </c>
      <c r="K654">
        <f>formatted!M654/formatted!M$2</f>
        <v>2.4274240740740742E-3</v>
      </c>
      <c r="L654">
        <f>formatted!N654/formatted!N$2</f>
        <v>2.4145982758620689E-3</v>
      </c>
      <c r="M654">
        <f>formatted!O654/formatted!O$2</f>
        <v>2.541393203883495E-3</v>
      </c>
      <c r="N654">
        <f>formatted!P654/formatted!P$2</f>
        <v>2.7093814814814813E-3</v>
      </c>
      <c r="O654">
        <f>formatted!Q654/formatted!Q$2</f>
        <v>2.282613274336283E-3</v>
      </c>
      <c r="P654">
        <f>formatted!R654/formatted!R$2</f>
        <v>1.4191406779661016E-3</v>
      </c>
    </row>
    <row r="655" spans="1:16" x14ac:dyDescent="0.3">
      <c r="A655" t="str">
        <f>formatted!C655</f>
        <v>w/o MS2: PG 16:1_22:6;O3</v>
      </c>
      <c r="B655" t="str">
        <f>formatted!D655</f>
        <v>PG 38:7:3O</v>
      </c>
      <c r="C655" t="str">
        <f>formatted!E655</f>
        <v>OxPG</v>
      </c>
      <c r="D655" t="str">
        <f>formatted!F655</f>
        <v>C44H73O13P</v>
      </c>
      <c r="E655">
        <f>formatted!G655/formatted!G$2</f>
        <v>6.5831355932203389E-4</v>
      </c>
      <c r="F655">
        <f>formatted!H655/formatted!H$2</f>
        <v>5.0989679999999997E-4</v>
      </c>
      <c r="G655">
        <f>formatted!I655/formatted!I$2</f>
        <v>3.3483124999999998E-4</v>
      </c>
      <c r="H655">
        <f>formatted!J655/formatted!J$2</f>
        <v>3.3645446428571429E-4</v>
      </c>
      <c r="I655">
        <f>formatted!K655/formatted!K$2</f>
        <v>5.4091583333333332E-4</v>
      </c>
      <c r="J655">
        <f>formatted!L655/formatted!L$2</f>
        <v>6.5031932773109249E-4</v>
      </c>
      <c r="K655">
        <f>formatted!M655/formatted!M$2</f>
        <v>5.7597314814814818E-4</v>
      </c>
      <c r="L655">
        <f>formatted!N655/formatted!N$2</f>
        <v>6.2699913793103448E-4</v>
      </c>
      <c r="M655">
        <f>formatted!O655/formatted!O$2</f>
        <v>6.392174757281553E-4</v>
      </c>
      <c r="N655">
        <f>formatted!P655/formatted!P$2</f>
        <v>8.6468333333333336E-4</v>
      </c>
      <c r="O655">
        <f>formatted!Q655/formatted!Q$2</f>
        <v>6.0402831858407074E-4</v>
      </c>
      <c r="P655">
        <f>formatted!R655/formatted!R$2</f>
        <v>3.4548305084745765E-4</v>
      </c>
    </row>
    <row r="656" spans="1:16" x14ac:dyDescent="0.3">
      <c r="A656" t="str">
        <f>formatted!C656</f>
        <v>w/o MS2: PG 9:0_18:1;O2</v>
      </c>
      <c r="B656" t="str">
        <f>formatted!D656</f>
        <v>PG 27:1:2O</v>
      </c>
      <c r="C656" t="str">
        <f>formatted!E656</f>
        <v>OxPG</v>
      </c>
      <c r="D656" t="str">
        <f>formatted!F656</f>
        <v>C33H63O12P</v>
      </c>
      <c r="E656">
        <f>formatted!G656/formatted!G$2</f>
        <v>3.1205084745762711E-5</v>
      </c>
      <c r="F656">
        <f>formatted!H656/formatted!H$2</f>
        <v>7.4872000000000001E-6</v>
      </c>
      <c r="G656">
        <f>formatted!I656/formatted!I$2</f>
        <v>1.8269375E-5</v>
      </c>
      <c r="H656">
        <f>formatted!J656/formatted!J$2</f>
        <v>1.1301785714285715E-5</v>
      </c>
      <c r="I656">
        <f>formatted!K656/formatted!K$2</f>
        <v>3.8395833333333336E-5</v>
      </c>
      <c r="J656">
        <f>formatted!L656/formatted!L$2</f>
        <v>4.3463865546218486E-5</v>
      </c>
      <c r="K656">
        <f>formatted!M656/formatted!M$2</f>
        <v>1.2052962962962963E-4</v>
      </c>
      <c r="L656">
        <f>formatted!N656/formatted!N$2</f>
        <v>9.4126724137931028E-5</v>
      </c>
      <c r="M656">
        <f>formatted!O656/formatted!O$2</f>
        <v>1.3759417475728156E-4</v>
      </c>
      <c r="N656">
        <f>formatted!P656/formatted!P$2</f>
        <v>1.188787037037037E-4</v>
      </c>
      <c r="O656">
        <f>formatted!Q656/formatted!Q$2</f>
        <v>1.9870442477876106E-4</v>
      </c>
      <c r="P656">
        <f>formatted!R656/formatted!R$2</f>
        <v>7.4290677966101697E-5</v>
      </c>
    </row>
    <row r="657" spans="1:16" x14ac:dyDescent="0.3">
      <c r="A657" t="str">
        <f>formatted!C657</f>
        <v>w/o MS2: PG 12:0_20:5;O4</v>
      </c>
      <c r="B657" t="str">
        <f>formatted!D657</f>
        <v>PG 32:5:4O</v>
      </c>
      <c r="C657" t="str">
        <f>formatted!E657</f>
        <v>OxPG</v>
      </c>
      <c r="D657" t="str">
        <f>formatted!F657</f>
        <v>C38H65O14P</v>
      </c>
      <c r="E657">
        <f>formatted!G657/formatted!G$2</f>
        <v>1.9740677966101696E-5</v>
      </c>
      <c r="F657">
        <f>formatted!H657/formatted!H$2</f>
        <v>4.8764000000000003E-5</v>
      </c>
      <c r="G657">
        <f>formatted!I657/formatted!I$2</f>
        <v>3.7937500000000001E-5</v>
      </c>
      <c r="H657">
        <f>formatted!J657/formatted!J$2</f>
        <v>8.7931249999999999E-5</v>
      </c>
      <c r="I657">
        <f>formatted!K657/formatted!K$2</f>
        <v>7.4475833333333336E-5</v>
      </c>
      <c r="J657">
        <f>formatted!L657/formatted!L$2</f>
        <v>3.1952100840336137E-5</v>
      </c>
      <c r="K657">
        <f>formatted!M657/formatted!M$2</f>
        <v>8.7687037037037041E-5</v>
      </c>
      <c r="L657">
        <f>formatted!N657/formatted!N$2</f>
        <v>4.0570689655172413E-5</v>
      </c>
      <c r="M657">
        <f>formatted!O657/formatted!O$2</f>
        <v>1.1019126213592233E-4</v>
      </c>
      <c r="N657">
        <f>formatted!P657/formatted!P$2</f>
        <v>4.4639814814814813E-5</v>
      </c>
      <c r="O657">
        <f>formatted!Q657/formatted!Q$2</f>
        <v>9.5100884955752214E-5</v>
      </c>
      <c r="P657">
        <f>formatted!R657/formatted!R$2</f>
        <v>1.1247372881355933E-4</v>
      </c>
    </row>
    <row r="658" spans="1:16" x14ac:dyDescent="0.3">
      <c r="A658" t="str">
        <f>formatted!C658</f>
        <v>w/o MS2: PG 15:0_20:5;O4</v>
      </c>
      <c r="B658" t="str">
        <f>formatted!D658</f>
        <v>PG 35:5:4O</v>
      </c>
      <c r="C658" t="str">
        <f>formatted!E658</f>
        <v>OxPG</v>
      </c>
      <c r="D658" t="str">
        <f>formatted!F658</f>
        <v>C41H71O14P</v>
      </c>
      <c r="E658">
        <f>formatted!G658/formatted!G$2</f>
        <v>2.3853449152542372E-3</v>
      </c>
      <c r="F658">
        <f>formatted!H658/formatted!H$2</f>
        <v>3.1817432E-3</v>
      </c>
      <c r="G658">
        <f>formatted!I658/formatted!I$2</f>
        <v>2.79675375E-3</v>
      </c>
      <c r="H658">
        <f>formatted!J658/formatted!J$2</f>
        <v>2.4474026785714286E-3</v>
      </c>
      <c r="I658">
        <f>formatted!K658/formatted!K$2</f>
        <v>2.2659983333333331E-3</v>
      </c>
      <c r="J658">
        <f>formatted!L658/formatted!L$2</f>
        <v>2.3464941176470589E-3</v>
      </c>
      <c r="K658">
        <f>formatted!M658/formatted!M$2</f>
        <v>2.9849194444444443E-3</v>
      </c>
      <c r="L658">
        <f>formatted!N658/formatted!N$2</f>
        <v>2.5153741379310346E-3</v>
      </c>
      <c r="M658">
        <f>formatted!O658/formatted!O$2</f>
        <v>2.8432543689320389E-3</v>
      </c>
      <c r="N658">
        <f>formatted!P658/formatted!P$2</f>
        <v>1.7890101851851853E-3</v>
      </c>
      <c r="O658">
        <f>formatted!Q658/formatted!Q$2</f>
        <v>2.0134380530973453E-3</v>
      </c>
      <c r="P658">
        <f>formatted!R658/formatted!R$2</f>
        <v>1.8952999999999999E-3</v>
      </c>
    </row>
    <row r="659" spans="1:16" x14ac:dyDescent="0.3">
      <c r="A659" t="str">
        <f>formatted!C659</f>
        <v>w/o MS2: PG 14:0_20:5;O4</v>
      </c>
      <c r="B659" t="str">
        <f>formatted!D659</f>
        <v>PG 34:5:4O</v>
      </c>
      <c r="C659" t="str">
        <f>formatted!E659</f>
        <v>OxPG</v>
      </c>
      <c r="D659" t="str">
        <f>formatted!F659</f>
        <v>C40H69O14P</v>
      </c>
      <c r="E659">
        <f>formatted!G659/formatted!G$2</f>
        <v>1.307415254237288E-4</v>
      </c>
      <c r="F659">
        <f>formatted!H659/formatted!H$2</f>
        <v>1.740008E-4</v>
      </c>
      <c r="G659">
        <f>formatted!I659/formatted!I$2</f>
        <v>1.5598625E-4</v>
      </c>
      <c r="H659">
        <f>formatted!J659/formatted!J$2</f>
        <v>1.7201160714285714E-4</v>
      </c>
      <c r="I659">
        <f>formatted!K659/formatted!K$2</f>
        <v>1.5401583333333332E-4</v>
      </c>
      <c r="J659">
        <f>formatted!L659/formatted!L$2</f>
        <v>1.9989495798319328E-4</v>
      </c>
      <c r="K659">
        <f>formatted!M659/formatted!M$2</f>
        <v>2.4557314814814817E-4</v>
      </c>
      <c r="L659">
        <f>formatted!N659/formatted!N$2</f>
        <v>2.1923017241379309E-4</v>
      </c>
      <c r="M659">
        <f>formatted!O659/formatted!O$2</f>
        <v>2.1892330097087378E-4</v>
      </c>
      <c r="N659">
        <f>formatted!P659/formatted!P$2</f>
        <v>1.7676203703703702E-4</v>
      </c>
      <c r="O659">
        <f>formatted!Q659/formatted!Q$2</f>
        <v>1.8859026548672566E-4</v>
      </c>
      <c r="P659">
        <f>formatted!R659/formatted!R$2</f>
        <v>1.796915254237288E-4</v>
      </c>
    </row>
    <row r="660" spans="1:16" x14ac:dyDescent="0.3">
      <c r="A660" t="str">
        <f>formatted!C660</f>
        <v>w/o MS2: PG 15:0_20:4;O3</v>
      </c>
      <c r="B660" t="str">
        <f>formatted!D660</f>
        <v>PG 35:4:3O</v>
      </c>
      <c r="C660" t="str">
        <f>formatted!E660</f>
        <v>OxPG</v>
      </c>
      <c r="D660" t="str">
        <f>formatted!F660</f>
        <v>C41H73O13P</v>
      </c>
      <c r="E660">
        <f>formatted!G660/formatted!G$2</f>
        <v>5.084889830508474E-4</v>
      </c>
      <c r="F660">
        <f>formatted!H660/formatted!H$2</f>
        <v>4.4544000000000002E-4</v>
      </c>
      <c r="G660">
        <f>formatted!I660/formatted!I$2</f>
        <v>3.9697687499999998E-4</v>
      </c>
      <c r="H660">
        <f>formatted!J660/formatted!J$2</f>
        <v>6.4638124999999999E-4</v>
      </c>
      <c r="I660">
        <f>formatted!K660/formatted!K$2</f>
        <v>3.5788500000000001E-4</v>
      </c>
      <c r="J660">
        <f>formatted!L660/formatted!L$2</f>
        <v>5.1885378151260507E-4</v>
      </c>
      <c r="K660">
        <f>formatted!M660/formatted!M$2</f>
        <v>5.8916018518518514E-4</v>
      </c>
      <c r="L660">
        <f>formatted!N660/formatted!N$2</f>
        <v>2.3977499999999999E-4</v>
      </c>
      <c r="M660">
        <f>formatted!O660/formatted!O$2</f>
        <v>5.9955533980582528E-4</v>
      </c>
      <c r="N660">
        <f>formatted!P660/formatted!P$2</f>
        <v>3.8846111111111114E-4</v>
      </c>
      <c r="O660">
        <f>formatted!Q660/formatted!Q$2</f>
        <v>5.1278672566371683E-4</v>
      </c>
      <c r="P660">
        <f>formatted!R660/formatted!R$2</f>
        <v>5.241E-4</v>
      </c>
    </row>
    <row r="661" spans="1:16" x14ac:dyDescent="0.3">
      <c r="A661" t="str">
        <f>formatted!C661</f>
        <v>w/o MS2: PG 14:1_22:6;O</v>
      </c>
      <c r="B661" t="str">
        <f>formatted!D661</f>
        <v>PG 36:7:1O</v>
      </c>
      <c r="C661" t="str">
        <f>formatted!E661</f>
        <v>OxPG</v>
      </c>
      <c r="D661" t="str">
        <f>formatted!F661</f>
        <v>C42H69O11P</v>
      </c>
      <c r="E661">
        <f>formatted!G661/formatted!G$2</f>
        <v>3.1827881355932203E-4</v>
      </c>
      <c r="F661">
        <f>formatted!H661/formatted!H$2</f>
        <v>2.980336E-4</v>
      </c>
      <c r="G661">
        <f>formatted!I661/formatted!I$2</f>
        <v>3.3781875000000002E-4</v>
      </c>
      <c r="H661">
        <f>formatted!J661/formatted!J$2</f>
        <v>4.7247321428571428E-4</v>
      </c>
      <c r="I661">
        <f>formatted!K661/formatted!K$2</f>
        <v>3.8816083333333335E-4</v>
      </c>
      <c r="J661">
        <f>formatted!L661/formatted!L$2</f>
        <v>3.2521680672268906E-4</v>
      </c>
      <c r="K661">
        <f>formatted!M661/formatted!M$2</f>
        <v>6.2895185185185185E-4</v>
      </c>
      <c r="L661">
        <f>formatted!N661/formatted!N$2</f>
        <v>4.9213103448275859E-4</v>
      </c>
      <c r="M661">
        <f>formatted!O661/formatted!O$2</f>
        <v>4.1535145631067962E-4</v>
      </c>
      <c r="N661">
        <f>formatted!P661/formatted!P$2</f>
        <v>5.3208981481481482E-4</v>
      </c>
      <c r="O661">
        <f>formatted!Q661/formatted!Q$2</f>
        <v>6.075035398230089E-4</v>
      </c>
      <c r="P661">
        <f>formatted!R661/formatted!R$2</f>
        <v>4.8842203389830514E-4</v>
      </c>
    </row>
    <row r="662" spans="1:16" x14ac:dyDescent="0.3">
      <c r="A662" t="str">
        <f>formatted!C662</f>
        <v>w/o MS2: PG 8:0_24:0;O</v>
      </c>
      <c r="B662" t="str">
        <f>formatted!D662</f>
        <v>PG 32:0:1O</v>
      </c>
      <c r="C662" t="str">
        <f>formatted!E662</f>
        <v>OxPG</v>
      </c>
      <c r="D662" t="str">
        <f>formatted!F662</f>
        <v>C38H75O11P</v>
      </c>
      <c r="E662">
        <f>formatted!G662/formatted!G$2</f>
        <v>3.5980338983050849E-4</v>
      </c>
      <c r="F662">
        <f>formatted!H662/formatted!H$2</f>
        <v>4.2247600000000003E-4</v>
      </c>
      <c r="G662">
        <f>formatted!I662/formatted!I$2</f>
        <v>3.955675E-4</v>
      </c>
      <c r="H662">
        <f>formatted!J662/formatted!J$2</f>
        <v>4.111955357142857E-4</v>
      </c>
      <c r="I662">
        <f>formatted!K662/formatted!K$2</f>
        <v>3.8163583333333334E-4</v>
      </c>
      <c r="J662">
        <f>formatted!L662/formatted!L$2</f>
        <v>5.0144621848739496E-4</v>
      </c>
      <c r="K662">
        <f>formatted!M662/formatted!M$2</f>
        <v>7.0114629629629635E-4</v>
      </c>
      <c r="L662">
        <f>formatted!N662/formatted!N$2</f>
        <v>4.999181034482759E-4</v>
      </c>
      <c r="M662">
        <f>formatted!O662/formatted!O$2</f>
        <v>6.0063689320388346E-4</v>
      </c>
      <c r="N662">
        <f>formatted!P662/formatted!P$2</f>
        <v>5.3636759259259256E-4</v>
      </c>
      <c r="O662">
        <f>formatted!Q662/formatted!Q$2</f>
        <v>5.6394513274336279E-4</v>
      </c>
      <c r="P662">
        <f>formatted!R662/formatted!R$2</f>
        <v>5.143076271186441E-4</v>
      </c>
    </row>
    <row r="663" spans="1:16" x14ac:dyDescent="0.3">
      <c r="A663" t="str">
        <f>formatted!C663</f>
        <v>w/o MS2: PG 14:0_18:1;O4</v>
      </c>
      <c r="B663" t="str">
        <f>formatted!D663</f>
        <v>PG 32:1:4O</v>
      </c>
      <c r="C663" t="str">
        <f>formatted!E663</f>
        <v>OxPG</v>
      </c>
      <c r="D663" t="str">
        <f>formatted!F663</f>
        <v>C38H73O14P</v>
      </c>
      <c r="E663">
        <f>formatted!G663/formatted!G$2</f>
        <v>4.4070474576271184E-3</v>
      </c>
      <c r="F663">
        <f>formatted!H663/formatted!H$2</f>
        <v>3.9198712000000002E-3</v>
      </c>
      <c r="G663">
        <f>formatted!I663/formatted!I$2</f>
        <v>1.50169125E-3</v>
      </c>
      <c r="H663">
        <f>formatted!J663/formatted!J$2</f>
        <v>2.3796580357142859E-3</v>
      </c>
      <c r="I663">
        <f>formatted!K663/formatted!K$2</f>
        <v>3.8669199999999998E-3</v>
      </c>
      <c r="J663">
        <f>formatted!L663/formatted!L$2</f>
        <v>3.0915890756302521E-3</v>
      </c>
      <c r="K663">
        <f>formatted!M663/formatted!M$2</f>
        <v>4.4437675925925926E-3</v>
      </c>
      <c r="L663">
        <f>formatted!N663/formatted!N$2</f>
        <v>5.7903818965517242E-3</v>
      </c>
      <c r="M663">
        <f>formatted!O663/formatted!O$2</f>
        <v>5.2777592233009705E-3</v>
      </c>
      <c r="N663">
        <f>formatted!P663/formatted!P$2</f>
        <v>4.915200925925926E-3</v>
      </c>
      <c r="O663">
        <f>formatted!Q663/formatted!Q$2</f>
        <v>4.6004787610619468E-3</v>
      </c>
      <c r="P663">
        <f>formatted!R663/formatted!R$2</f>
        <v>3.3873728813559323E-3</v>
      </c>
    </row>
    <row r="664" spans="1:16" x14ac:dyDescent="0.3">
      <c r="A664" t="str">
        <f>formatted!C664</f>
        <v>w/o MS2: PG 16:1_22:6;O3</v>
      </c>
      <c r="B664" t="str">
        <f>formatted!D664</f>
        <v>PG 38:7:3O</v>
      </c>
      <c r="C664" t="str">
        <f>formatted!E664</f>
        <v>OxPG</v>
      </c>
      <c r="D664" t="str">
        <f>formatted!F664</f>
        <v>C44H73O13P</v>
      </c>
      <c r="E664">
        <f>formatted!G664/formatted!G$2</f>
        <v>1.0378677966101696E-3</v>
      </c>
      <c r="F664">
        <f>formatted!H664/formatted!H$2</f>
        <v>5.4032240000000001E-4</v>
      </c>
      <c r="G664">
        <f>formatted!I664/formatted!I$2</f>
        <v>3.2490812499999999E-4</v>
      </c>
      <c r="H664">
        <f>formatted!J664/formatted!J$2</f>
        <v>6.0096160714285716E-4</v>
      </c>
      <c r="I664">
        <f>formatted!K664/formatted!K$2</f>
        <v>9.6410083333333329E-4</v>
      </c>
      <c r="J664">
        <f>formatted!L664/formatted!L$2</f>
        <v>8.7601680672268905E-4</v>
      </c>
      <c r="K664">
        <f>formatted!M664/formatted!M$2</f>
        <v>8.2459444444444446E-4</v>
      </c>
      <c r="L664">
        <f>formatted!N664/formatted!N$2</f>
        <v>9.2728448275862074E-4</v>
      </c>
      <c r="M664">
        <f>formatted!O664/formatted!O$2</f>
        <v>1.0188815533980582E-3</v>
      </c>
      <c r="N664">
        <f>formatted!P664/formatted!P$2</f>
        <v>8.0865185185185183E-4</v>
      </c>
      <c r="O664">
        <f>formatted!Q664/formatted!Q$2</f>
        <v>6.9608584070796455E-4</v>
      </c>
      <c r="P664">
        <f>formatted!R664/formatted!R$2</f>
        <v>3.2533813559322035E-4</v>
      </c>
    </row>
    <row r="665" spans="1:16" x14ac:dyDescent="0.3">
      <c r="A665" t="str">
        <f>formatted!C665</f>
        <v>w/o MS2: PG 12:0_18:1;O4</v>
      </c>
      <c r="B665" t="str">
        <f>formatted!D665</f>
        <v>PG 30:1:4O</v>
      </c>
      <c r="C665" t="str">
        <f>formatted!E665</f>
        <v>OxPG</v>
      </c>
      <c r="D665" t="str">
        <f>formatted!F665</f>
        <v>C36H69O14P</v>
      </c>
      <c r="E665">
        <f>formatted!G665/formatted!G$2</f>
        <v>2.52664406779661E-4</v>
      </c>
      <c r="F665">
        <f>formatted!H665/formatted!H$2</f>
        <v>2.8458880000000001E-4</v>
      </c>
      <c r="G665">
        <f>formatted!I665/formatted!I$2</f>
        <v>8.3983125000000001E-5</v>
      </c>
      <c r="H665">
        <f>formatted!J665/formatted!J$2</f>
        <v>3.6242767857142856E-4</v>
      </c>
      <c r="I665">
        <f>formatted!K665/formatted!K$2</f>
        <v>4.7403083333333334E-4</v>
      </c>
      <c r="J665">
        <f>formatted!L665/formatted!L$2</f>
        <v>3.9948487394957983E-4</v>
      </c>
      <c r="K665">
        <f>formatted!M665/formatted!M$2</f>
        <v>7.875296296296296E-4</v>
      </c>
      <c r="L665">
        <f>formatted!N665/formatted!N$2</f>
        <v>1.0053603448275863E-3</v>
      </c>
      <c r="M665">
        <f>formatted!O665/formatted!O$2</f>
        <v>9.225077669902913E-4</v>
      </c>
      <c r="N665">
        <f>formatted!P665/formatted!P$2</f>
        <v>1.0620962962962963E-3</v>
      </c>
      <c r="O665">
        <f>formatted!Q665/formatted!Q$2</f>
        <v>9.9239911504424771E-4</v>
      </c>
      <c r="P665">
        <f>formatted!R665/formatted!R$2</f>
        <v>7.0898220338983051E-4</v>
      </c>
    </row>
    <row r="666" spans="1:16" x14ac:dyDescent="0.3">
      <c r="A666" t="str">
        <f>formatted!C666</f>
        <v>w/o MS2: PG 12:0_20:4;O4</v>
      </c>
      <c r="B666" t="str">
        <f>formatted!D666</f>
        <v>PG 32:4:4O</v>
      </c>
      <c r="C666" t="str">
        <f>formatted!E666</f>
        <v>OxPG</v>
      </c>
      <c r="D666" t="str">
        <f>formatted!F666</f>
        <v>C38H67O14P</v>
      </c>
      <c r="E666">
        <f>formatted!G666/formatted!G$2</f>
        <v>2.3325932203389831E-4</v>
      </c>
      <c r="F666">
        <f>formatted!H666/formatted!H$2</f>
        <v>2.3994160000000001E-4</v>
      </c>
      <c r="G666">
        <f>formatted!I666/formatted!I$2</f>
        <v>1.7058000000000001E-4</v>
      </c>
      <c r="H666">
        <f>formatted!J666/formatted!J$2</f>
        <v>2.0012857142857142E-4</v>
      </c>
      <c r="I666">
        <f>formatted!K666/formatted!K$2</f>
        <v>2.2311583333333332E-4</v>
      </c>
      <c r="J666">
        <f>formatted!L666/formatted!L$2</f>
        <v>2.3998067226890755E-4</v>
      </c>
      <c r="K666">
        <f>formatted!M666/formatted!M$2</f>
        <v>2.8691296296296296E-4</v>
      </c>
      <c r="L666">
        <f>formatted!N666/formatted!N$2</f>
        <v>2.8951810344827588E-4</v>
      </c>
      <c r="M666">
        <f>formatted!O666/formatted!O$2</f>
        <v>3.1533495145631067E-4</v>
      </c>
      <c r="N666">
        <f>formatted!P666/formatted!P$2</f>
        <v>4.3427685185185185E-4</v>
      </c>
      <c r="O666">
        <f>formatted!Q666/formatted!Q$2</f>
        <v>3.4643982300884958E-4</v>
      </c>
      <c r="P666">
        <f>formatted!R666/formatted!R$2</f>
        <v>2.6632288135593218E-4</v>
      </c>
    </row>
    <row r="667" spans="1:16" x14ac:dyDescent="0.3">
      <c r="A667" t="str">
        <f>formatted!C667</f>
        <v>w/o MS2: PG 14:0_18:1;O4</v>
      </c>
      <c r="B667" t="str">
        <f>formatted!D667</f>
        <v>PG 32:1:4O</v>
      </c>
      <c r="C667" t="str">
        <f>formatted!E667</f>
        <v>OxPG</v>
      </c>
      <c r="D667" t="str">
        <f>formatted!F667</f>
        <v>C38H73O14P</v>
      </c>
      <c r="E667">
        <f>formatted!G667/formatted!G$2</f>
        <v>1.1142254237288135E-3</v>
      </c>
      <c r="F667">
        <f>formatted!H667/formatted!H$2</f>
        <v>8.6283919999999997E-4</v>
      </c>
      <c r="G667">
        <f>formatted!I667/formatted!I$2</f>
        <v>3.46029375E-4</v>
      </c>
      <c r="H667">
        <f>formatted!J667/formatted!J$2</f>
        <v>9.4231339285714283E-4</v>
      </c>
      <c r="I667">
        <f>formatted!K667/formatted!K$2</f>
        <v>1.17285E-3</v>
      </c>
      <c r="J667">
        <f>formatted!L667/formatted!L$2</f>
        <v>9.9179915966386548E-4</v>
      </c>
      <c r="K667">
        <f>formatted!M667/formatted!M$2</f>
        <v>1.5041731481481482E-3</v>
      </c>
      <c r="L667">
        <f>formatted!N667/formatted!N$2</f>
        <v>1.7218137931034484E-3</v>
      </c>
      <c r="M667">
        <f>formatted!O667/formatted!O$2</f>
        <v>1.7033893203883496E-3</v>
      </c>
      <c r="N667">
        <f>formatted!P667/formatted!P$2</f>
        <v>1.6742870370370371E-3</v>
      </c>
      <c r="O667">
        <f>formatted!Q667/formatted!Q$2</f>
        <v>1.6876672566371682E-3</v>
      </c>
      <c r="P667">
        <f>formatted!R667/formatted!R$2</f>
        <v>1.2152415254237288E-3</v>
      </c>
    </row>
    <row r="668" spans="1:16" x14ac:dyDescent="0.3">
      <c r="A668" t="str">
        <f>formatted!C668</f>
        <v>w/o MS2: PG 14:1_22:6;O3</v>
      </c>
      <c r="B668" t="str">
        <f>formatted!D668</f>
        <v>PG 36:7:3O</v>
      </c>
      <c r="C668" t="str">
        <f>formatted!E668</f>
        <v>OxPG</v>
      </c>
      <c r="D668" t="str">
        <f>formatted!F668</f>
        <v>C42H69O13P</v>
      </c>
      <c r="E668">
        <f>formatted!G668/formatted!G$2</f>
        <v>4.7903389830508474E-4</v>
      </c>
      <c r="F668">
        <f>formatted!H668/formatted!H$2</f>
        <v>5.4273199999999998E-4</v>
      </c>
      <c r="G668">
        <f>formatted!I668/formatted!I$2</f>
        <v>3.7227937500000001E-4</v>
      </c>
      <c r="H668">
        <f>formatted!J668/formatted!J$2</f>
        <v>3.42925E-4</v>
      </c>
      <c r="I668">
        <f>formatted!K668/formatted!K$2</f>
        <v>5.8704999999999999E-4</v>
      </c>
      <c r="J668">
        <f>formatted!L668/formatted!L$2</f>
        <v>4.3519747899159662E-4</v>
      </c>
      <c r="K668">
        <f>formatted!M668/formatted!M$2</f>
        <v>6.1450000000000003E-4</v>
      </c>
      <c r="L668">
        <f>formatted!N668/formatted!N$2</f>
        <v>6.6212586206896554E-4</v>
      </c>
      <c r="M668">
        <f>formatted!O668/formatted!O$2</f>
        <v>6.2527087378640774E-4</v>
      </c>
      <c r="N668">
        <f>formatted!P668/formatted!P$2</f>
        <v>4.8350370370370369E-4</v>
      </c>
      <c r="O668">
        <f>formatted!Q668/formatted!Q$2</f>
        <v>5.1132389380530976E-4</v>
      </c>
      <c r="P668">
        <f>formatted!R668/formatted!R$2</f>
        <v>3.5511016949152542E-4</v>
      </c>
    </row>
    <row r="669" spans="1:16" x14ac:dyDescent="0.3">
      <c r="A669" t="str">
        <f>formatted!C669</f>
        <v>w/o MS2: PG 12:0_18:1;O4</v>
      </c>
      <c r="B669" t="str">
        <f>formatted!D669</f>
        <v>PG 30:1:4O</v>
      </c>
      <c r="C669" t="str">
        <f>formatted!E669</f>
        <v>OxPG</v>
      </c>
      <c r="D669" t="str">
        <f>formatted!F669</f>
        <v>C36H69O14P</v>
      </c>
      <c r="E669">
        <f>formatted!G669/formatted!G$2</f>
        <v>7.3641525423728813E-5</v>
      </c>
      <c r="F669">
        <f>formatted!H669/formatted!H$2</f>
        <v>3.3559200000000002E-5</v>
      </c>
      <c r="G669">
        <f>formatted!I669/formatted!I$2</f>
        <v>0</v>
      </c>
      <c r="H669">
        <f>formatted!J669/formatted!J$2</f>
        <v>2.0499107142857142E-5</v>
      </c>
      <c r="I669">
        <f>formatted!K669/formatted!K$2</f>
        <v>4.8383333333333335E-5</v>
      </c>
      <c r="J669">
        <f>formatted!L669/formatted!L$2</f>
        <v>2.1005042016806724E-5</v>
      </c>
      <c r="K669">
        <f>formatted!M669/formatted!M$2</f>
        <v>1.1357962962962963E-4</v>
      </c>
      <c r="L669">
        <f>formatted!N669/formatted!N$2</f>
        <v>2.528655172413793E-4</v>
      </c>
      <c r="M669">
        <f>formatted!O669/formatted!O$2</f>
        <v>1.6682233009708737E-4</v>
      </c>
      <c r="N669">
        <f>formatted!P669/formatted!P$2</f>
        <v>1.3132037037037037E-4</v>
      </c>
      <c r="O669">
        <f>formatted!Q669/formatted!Q$2</f>
        <v>6.1938053097345127E-5</v>
      </c>
      <c r="P669">
        <f>formatted!R669/formatted!R$2</f>
        <v>6.0718644067796611E-5</v>
      </c>
    </row>
    <row r="670" spans="1:16" x14ac:dyDescent="0.3">
      <c r="A670" t="str">
        <f>formatted!C670</f>
        <v>w/o MS2: PG 15:0_20:5;O4</v>
      </c>
      <c r="B670" t="str">
        <f>formatted!D670</f>
        <v>PG 35:5:4O</v>
      </c>
      <c r="C670" t="str">
        <f>formatted!E670</f>
        <v>OxPG</v>
      </c>
      <c r="D670" t="str">
        <f>formatted!F670</f>
        <v>C41H71O14P</v>
      </c>
      <c r="E670">
        <f>formatted!G670/formatted!G$2</f>
        <v>1.0693093220338983E-3</v>
      </c>
      <c r="F670">
        <f>formatted!H670/formatted!H$2</f>
        <v>9.5998239999999999E-4</v>
      </c>
      <c r="G670">
        <f>formatted!I670/formatted!I$2</f>
        <v>8.9597125000000005E-4</v>
      </c>
      <c r="H670">
        <f>formatted!J670/formatted!J$2</f>
        <v>1.1787910714285714E-3</v>
      </c>
      <c r="I670">
        <f>formatted!K670/formatted!K$2</f>
        <v>9.6410416666666671E-4</v>
      </c>
      <c r="J670">
        <f>formatted!L670/formatted!L$2</f>
        <v>1.2015789915966386E-3</v>
      </c>
      <c r="K670">
        <f>formatted!M670/formatted!M$2</f>
        <v>1.138512037037037E-3</v>
      </c>
      <c r="L670">
        <f>formatted!N670/formatted!N$2</f>
        <v>9.6118448275862064E-4</v>
      </c>
      <c r="M670">
        <f>formatted!O670/formatted!O$2</f>
        <v>9.8039514563106798E-4</v>
      </c>
      <c r="N670">
        <f>formatted!P670/formatted!P$2</f>
        <v>8.1313611111111109E-4</v>
      </c>
      <c r="O670">
        <f>formatted!Q670/formatted!Q$2</f>
        <v>8.5250442477876102E-4</v>
      </c>
      <c r="P670">
        <f>formatted!R670/formatted!R$2</f>
        <v>7.6200593220338985E-4</v>
      </c>
    </row>
    <row r="671" spans="1:16" x14ac:dyDescent="0.3">
      <c r="A671" t="str">
        <f>formatted!C671</f>
        <v>w/o MS2: PG 15:0_16:2;O3</v>
      </c>
      <c r="B671" t="str">
        <f>formatted!D671</f>
        <v>PG 31:2:3O</v>
      </c>
      <c r="C671" t="str">
        <f>formatted!E671</f>
        <v>OxPG</v>
      </c>
      <c r="D671" t="str">
        <f>formatted!F671</f>
        <v>C37H69O13P</v>
      </c>
      <c r="E671">
        <f>formatted!G671/formatted!G$2</f>
        <v>3.0303389830508475E-5</v>
      </c>
      <c r="F671">
        <f>formatted!H671/formatted!H$2</f>
        <v>2.5579360000000002E-4</v>
      </c>
      <c r="G671">
        <f>formatted!I671/formatted!I$2</f>
        <v>1.0482187500000001E-4</v>
      </c>
      <c r="H671">
        <f>formatted!J671/formatted!J$2</f>
        <v>0</v>
      </c>
      <c r="I671">
        <f>formatted!K671/formatted!K$2</f>
        <v>6.8467500000000001E-5</v>
      </c>
      <c r="J671">
        <f>formatted!L671/formatted!L$2</f>
        <v>0</v>
      </c>
      <c r="K671">
        <f>formatted!M671/formatted!M$2</f>
        <v>2.5383796296296298E-4</v>
      </c>
      <c r="L671">
        <f>formatted!N671/formatted!N$2</f>
        <v>3.452801724137931E-4</v>
      </c>
      <c r="M671">
        <f>formatted!O671/formatted!O$2</f>
        <v>4.1050873786407769E-4</v>
      </c>
      <c r="N671">
        <f>formatted!P671/formatted!P$2</f>
        <v>3.5126666666666668E-4</v>
      </c>
      <c r="O671">
        <f>formatted!Q671/formatted!Q$2</f>
        <v>5.1463362831858403E-4</v>
      </c>
      <c r="P671">
        <f>formatted!R671/formatted!R$2</f>
        <v>2.376949152542373E-4</v>
      </c>
    </row>
    <row r="672" spans="1:16" x14ac:dyDescent="0.3">
      <c r="A672" t="str">
        <f>formatted!C672</f>
        <v>w/o MS2: PG 14:1_22:6;O3</v>
      </c>
      <c r="B672" t="str">
        <f>formatted!D672</f>
        <v>PG 36:7:3O</v>
      </c>
      <c r="C672" t="str">
        <f>formatted!E672</f>
        <v>OxPG</v>
      </c>
      <c r="D672" t="str">
        <f>formatted!F672</f>
        <v>C42H69O13P</v>
      </c>
      <c r="E672">
        <f>formatted!G672/formatted!G$2</f>
        <v>2.2135491525423728E-3</v>
      </c>
      <c r="F672">
        <f>formatted!H672/formatted!H$2</f>
        <v>2.0138767999999998E-3</v>
      </c>
      <c r="G672">
        <f>formatted!I672/formatted!I$2</f>
        <v>1.7447806249999999E-3</v>
      </c>
      <c r="H672">
        <f>formatted!J672/formatted!J$2</f>
        <v>1.9180517857142858E-3</v>
      </c>
      <c r="I672">
        <f>formatted!K672/formatted!K$2</f>
        <v>2.5292441666666665E-3</v>
      </c>
      <c r="J672">
        <f>formatted!L672/formatted!L$2</f>
        <v>2.4170168067226892E-3</v>
      </c>
      <c r="K672">
        <f>formatted!M672/formatted!M$2</f>
        <v>2.7694777777777777E-3</v>
      </c>
      <c r="L672">
        <f>formatted!N672/formatted!N$2</f>
        <v>2.7047370689655174E-3</v>
      </c>
      <c r="M672">
        <f>formatted!O672/formatted!O$2</f>
        <v>3.0092834951456313E-3</v>
      </c>
      <c r="N672">
        <f>formatted!P672/formatted!P$2</f>
        <v>2.7254194444444445E-3</v>
      </c>
      <c r="O672">
        <f>formatted!Q672/formatted!Q$2</f>
        <v>2.4800584070796459E-3</v>
      </c>
      <c r="P672">
        <f>formatted!R672/formatted!R$2</f>
        <v>1.373407627118644E-3</v>
      </c>
    </row>
    <row r="673" spans="1:16" x14ac:dyDescent="0.3">
      <c r="A673" t="str">
        <f>formatted!C673</f>
        <v>w/o MS2: PG 15:0_20:5;O2</v>
      </c>
      <c r="B673" t="str">
        <f>formatted!D673</f>
        <v>PG 35:5:2O</v>
      </c>
      <c r="C673" t="str">
        <f>formatted!E673</f>
        <v>OxPG</v>
      </c>
      <c r="D673" t="str">
        <f>formatted!F673</f>
        <v>C41H71O12P</v>
      </c>
      <c r="E673">
        <f>formatted!G673/formatted!G$2</f>
        <v>0</v>
      </c>
      <c r="F673">
        <f>formatted!H673/formatted!H$2</f>
        <v>1.2500800000000001E-5</v>
      </c>
      <c r="G673">
        <f>formatted!I673/formatted!I$2</f>
        <v>0</v>
      </c>
      <c r="H673">
        <f>formatted!J673/formatted!J$2</f>
        <v>1.0591071428571429E-5</v>
      </c>
      <c r="I673">
        <f>formatted!K673/formatted!K$2</f>
        <v>0</v>
      </c>
      <c r="J673">
        <f>formatted!L673/formatted!L$2</f>
        <v>0</v>
      </c>
      <c r="K673">
        <f>formatted!M673/formatted!M$2</f>
        <v>3.551574074074074E-5</v>
      </c>
      <c r="L673">
        <f>formatted!N673/formatted!N$2</f>
        <v>4.8283620689655175E-5</v>
      </c>
      <c r="M673">
        <f>formatted!O673/formatted!O$2</f>
        <v>4.5306796116504856E-5</v>
      </c>
      <c r="N673">
        <f>formatted!P673/formatted!P$2</f>
        <v>4.6648148148148146E-5</v>
      </c>
      <c r="O673">
        <f>formatted!Q673/formatted!Q$2</f>
        <v>1.1173274336283185E-4</v>
      </c>
      <c r="P673">
        <f>formatted!R673/formatted!R$2</f>
        <v>7.2419491525423728E-5</v>
      </c>
    </row>
    <row r="674" spans="1:16" x14ac:dyDescent="0.3">
      <c r="A674" t="str">
        <f>formatted!C674</f>
        <v>w/o MS2: PG 15:0_18:2;O4</v>
      </c>
      <c r="B674" t="str">
        <f>formatted!D674</f>
        <v>PG 33:2:4O</v>
      </c>
      <c r="C674" t="str">
        <f>formatted!E674</f>
        <v>OxPG</v>
      </c>
      <c r="D674" t="str">
        <f>formatted!F674</f>
        <v>C39H73O14P</v>
      </c>
      <c r="E674">
        <f>formatted!G674/formatted!G$2</f>
        <v>1.2734316949152542E-2</v>
      </c>
      <c r="F674">
        <f>formatted!H674/formatted!H$2</f>
        <v>1.3863402400000001E-2</v>
      </c>
      <c r="G674">
        <f>formatted!I674/formatted!I$2</f>
        <v>1.11078675E-2</v>
      </c>
      <c r="H674">
        <f>formatted!J674/formatted!J$2</f>
        <v>1.4108264285714286E-2</v>
      </c>
      <c r="I674">
        <f>formatted!K674/formatted!K$2</f>
        <v>1.2893118333333333E-2</v>
      </c>
      <c r="J674">
        <f>formatted!L674/formatted!L$2</f>
        <v>1.3467488235294117E-2</v>
      </c>
      <c r="K674">
        <f>formatted!M674/formatted!M$2</f>
        <v>1.5152266666666667E-2</v>
      </c>
      <c r="L674">
        <f>formatted!N674/formatted!N$2</f>
        <v>1.3983482758620689E-2</v>
      </c>
      <c r="M674">
        <f>formatted!O674/formatted!O$2</f>
        <v>1.4941628155339805E-2</v>
      </c>
      <c r="N674">
        <f>formatted!P674/formatted!P$2</f>
        <v>1.284320462962963E-2</v>
      </c>
      <c r="O674">
        <f>formatted!Q674/formatted!Q$2</f>
        <v>1.2494346902654867E-2</v>
      </c>
      <c r="P674">
        <f>formatted!R674/formatted!R$2</f>
        <v>1.0812772881355933E-2</v>
      </c>
    </row>
    <row r="675" spans="1:16" x14ac:dyDescent="0.3">
      <c r="A675" t="str">
        <f>formatted!C675</f>
        <v>w/o MS2: PG 10:0_22:6;O</v>
      </c>
      <c r="B675" t="str">
        <f>formatted!D675</f>
        <v>PG 32:6:1O</v>
      </c>
      <c r="C675" t="str">
        <f>formatted!E675</f>
        <v>OxPG</v>
      </c>
      <c r="D675" t="str">
        <f>formatted!F675</f>
        <v>C38H63O11P</v>
      </c>
      <c r="E675">
        <f>formatted!G675/formatted!G$2</f>
        <v>5.5412457627118639E-4</v>
      </c>
      <c r="F675">
        <f>formatted!H675/formatted!H$2</f>
        <v>4.8371520000000003E-4</v>
      </c>
      <c r="G675">
        <f>formatted!I675/formatted!I$2</f>
        <v>2.86311875E-4</v>
      </c>
      <c r="H675">
        <f>formatted!J675/formatted!J$2</f>
        <v>5.3917321428571428E-4</v>
      </c>
      <c r="I675">
        <f>formatted!K675/formatted!K$2</f>
        <v>6.2612666666666671E-4</v>
      </c>
      <c r="J675">
        <f>formatted!L675/formatted!L$2</f>
        <v>3.9770420168067224E-4</v>
      </c>
      <c r="K675">
        <f>formatted!M675/formatted!M$2</f>
        <v>1.4576361111111112E-3</v>
      </c>
      <c r="L675">
        <f>formatted!N675/formatted!N$2</f>
        <v>1.038123275862069E-3</v>
      </c>
      <c r="M675">
        <f>formatted!O675/formatted!O$2</f>
        <v>1.2203941747572816E-3</v>
      </c>
      <c r="N675">
        <f>formatted!P675/formatted!P$2</f>
        <v>1.5444111111111111E-3</v>
      </c>
      <c r="O675">
        <f>formatted!Q675/formatted!Q$2</f>
        <v>2.0522575221238936E-3</v>
      </c>
      <c r="P675">
        <f>formatted!R675/formatted!R$2</f>
        <v>1.3888025423728814E-3</v>
      </c>
    </row>
    <row r="676" spans="1:16" x14ac:dyDescent="0.3">
      <c r="A676" t="str">
        <f>formatted!C676</f>
        <v>w/o MS2: PG 12:0_18:1;O</v>
      </c>
      <c r="B676" t="str">
        <f>formatted!D676</f>
        <v>PG 30:1:1O</v>
      </c>
      <c r="C676" t="str">
        <f>formatted!E676</f>
        <v>OxPG</v>
      </c>
      <c r="D676" t="str">
        <f>formatted!F676</f>
        <v>C36H69O11P</v>
      </c>
      <c r="E676">
        <f>formatted!G676/formatted!G$2</f>
        <v>9.7298305084745758E-5</v>
      </c>
      <c r="F676">
        <f>formatted!H676/formatted!H$2</f>
        <v>9.5215200000000003E-5</v>
      </c>
      <c r="G676">
        <f>formatted!I676/formatted!I$2</f>
        <v>7.8411875000000006E-5</v>
      </c>
      <c r="H676">
        <f>formatted!J676/formatted!J$2</f>
        <v>8.6192857142857143E-5</v>
      </c>
      <c r="I676">
        <f>formatted!K676/formatted!K$2</f>
        <v>5.7175000000000001E-5</v>
      </c>
      <c r="J676">
        <f>formatted!L676/formatted!L$2</f>
        <v>5.3488235294117645E-5</v>
      </c>
      <c r="K676">
        <f>formatted!M676/formatted!M$2</f>
        <v>5.8056481481481483E-5</v>
      </c>
      <c r="L676">
        <f>formatted!N676/formatted!N$2</f>
        <v>9.4759482758620696E-5</v>
      </c>
      <c r="M676">
        <f>formatted!O676/formatted!O$2</f>
        <v>1.0767669902912621E-4</v>
      </c>
      <c r="N676">
        <f>formatted!P676/formatted!P$2</f>
        <v>5.8701851851851854E-5</v>
      </c>
      <c r="O676">
        <f>formatted!Q676/formatted!Q$2</f>
        <v>6.3640707964601772E-5</v>
      </c>
      <c r="P676">
        <f>formatted!R676/formatted!R$2</f>
        <v>6.8448305084745762E-5</v>
      </c>
    </row>
    <row r="677" spans="1:16" x14ac:dyDescent="0.3">
      <c r="A677" t="str">
        <f>formatted!C677</f>
        <v>w/o MS2: PG 14:0_18:1;O</v>
      </c>
      <c r="B677" t="str">
        <f>formatted!D677</f>
        <v>PG 32:1:1O</v>
      </c>
      <c r="C677" t="str">
        <f>formatted!E677</f>
        <v>OxPG</v>
      </c>
      <c r="D677" t="str">
        <f>formatted!F677</f>
        <v>C38H73O11P</v>
      </c>
      <c r="E677">
        <f>formatted!G677/formatted!G$2</f>
        <v>1.3952932203389831E-3</v>
      </c>
      <c r="F677">
        <f>formatted!H677/formatted!H$2</f>
        <v>1.3771327999999999E-3</v>
      </c>
      <c r="G677">
        <f>formatted!I677/formatted!I$2</f>
        <v>1.1967162500000001E-3</v>
      </c>
      <c r="H677">
        <f>formatted!J677/formatted!J$2</f>
        <v>1.2892991071428571E-3</v>
      </c>
      <c r="I677">
        <f>formatted!K677/formatted!K$2</f>
        <v>1.3460774999999999E-3</v>
      </c>
      <c r="J677">
        <f>formatted!L677/formatted!L$2</f>
        <v>1.4697680672268907E-3</v>
      </c>
      <c r="K677">
        <f>formatted!M677/formatted!M$2</f>
        <v>1.3874212962962963E-3</v>
      </c>
      <c r="L677">
        <f>formatted!N677/formatted!N$2</f>
        <v>1.5468913793103447E-3</v>
      </c>
      <c r="M677">
        <f>formatted!O677/formatted!O$2</f>
        <v>1.6699252427184465E-3</v>
      </c>
      <c r="N677">
        <f>formatted!P677/formatted!P$2</f>
        <v>1.4057203703703703E-3</v>
      </c>
      <c r="O677">
        <f>formatted!Q677/formatted!Q$2</f>
        <v>1.2932637168141593E-3</v>
      </c>
      <c r="P677">
        <f>formatted!R677/formatted!R$2</f>
        <v>1.2710618644067796E-3</v>
      </c>
    </row>
    <row r="678" spans="1:16" x14ac:dyDescent="0.3">
      <c r="A678" t="str">
        <f>formatted!C678</f>
        <v>w/o MS2: PG 15:1_22:6;O</v>
      </c>
      <c r="B678" t="str">
        <f>formatted!D678</f>
        <v>PG 37:7:1O</v>
      </c>
      <c r="C678" t="str">
        <f>formatted!E678</f>
        <v>OxPG</v>
      </c>
      <c r="D678" t="str">
        <f>formatted!F678</f>
        <v>C43H71O11P</v>
      </c>
      <c r="E678">
        <f>formatted!G678/formatted!G$2</f>
        <v>8.3390677966101699E-4</v>
      </c>
      <c r="F678">
        <f>formatted!H678/formatted!H$2</f>
        <v>6.6549920000000002E-4</v>
      </c>
      <c r="G678">
        <f>formatted!I678/formatted!I$2</f>
        <v>2.53450625E-4</v>
      </c>
      <c r="H678">
        <f>formatted!J678/formatted!J$2</f>
        <v>5.4448214285714289E-4</v>
      </c>
      <c r="I678">
        <f>formatted!K678/formatted!K$2</f>
        <v>8.5014750000000005E-4</v>
      </c>
      <c r="J678">
        <f>formatted!L678/formatted!L$2</f>
        <v>7.4598907563025213E-4</v>
      </c>
      <c r="K678">
        <f>formatted!M678/formatted!M$2</f>
        <v>8.6271759259259255E-4</v>
      </c>
      <c r="L678">
        <f>formatted!N678/formatted!N$2</f>
        <v>1.0545905172413793E-3</v>
      </c>
      <c r="M678">
        <f>formatted!O678/formatted!O$2</f>
        <v>9.8084077669902906E-4</v>
      </c>
      <c r="N678">
        <f>formatted!P678/formatted!P$2</f>
        <v>1.0123E-3</v>
      </c>
      <c r="O678">
        <f>formatted!Q678/formatted!Q$2</f>
        <v>1.0820247787610619E-3</v>
      </c>
      <c r="P678">
        <f>formatted!R678/formatted!R$2</f>
        <v>5.940177966101695E-4</v>
      </c>
    </row>
    <row r="679" spans="1:16" x14ac:dyDescent="0.3">
      <c r="A679" t="str">
        <f>formatted!C679</f>
        <v>w/o MS2: PG 17:1_22:6;O</v>
      </c>
      <c r="B679" t="str">
        <f>formatted!D679</f>
        <v>PG 39:7:1O</v>
      </c>
      <c r="C679" t="str">
        <f>formatted!E679</f>
        <v>OxPG</v>
      </c>
      <c r="D679" t="str">
        <f>formatted!F679</f>
        <v>C45H75O11P</v>
      </c>
      <c r="E679">
        <f>formatted!G679/formatted!G$2</f>
        <v>1.2147601694915255E-3</v>
      </c>
      <c r="F679">
        <f>formatted!H679/formatted!H$2</f>
        <v>9.5057520000000001E-4</v>
      </c>
      <c r="G679">
        <f>formatted!I679/formatted!I$2</f>
        <v>1.89941875E-4</v>
      </c>
      <c r="H679">
        <f>formatted!J679/formatted!J$2</f>
        <v>5.3037678571428567E-4</v>
      </c>
      <c r="I679">
        <f>formatted!K679/formatted!K$2</f>
        <v>1.3488249999999999E-3</v>
      </c>
      <c r="J679">
        <f>formatted!L679/formatted!L$2</f>
        <v>7.5424873949579837E-4</v>
      </c>
      <c r="K679">
        <f>formatted!M679/formatted!M$2</f>
        <v>1.1112787037037036E-3</v>
      </c>
      <c r="L679">
        <f>formatted!N679/formatted!N$2</f>
        <v>1.0635560344827587E-3</v>
      </c>
      <c r="M679">
        <f>formatted!O679/formatted!O$2</f>
        <v>8.6991650485436891E-4</v>
      </c>
      <c r="N679">
        <f>formatted!P679/formatted!P$2</f>
        <v>1.0302824074074075E-3</v>
      </c>
      <c r="O679">
        <f>formatted!Q679/formatted!Q$2</f>
        <v>1.1248920353982301E-3</v>
      </c>
      <c r="P679">
        <f>formatted!R679/formatted!R$2</f>
        <v>6.4851610169491521E-4</v>
      </c>
    </row>
    <row r="680" spans="1:16" x14ac:dyDescent="0.3">
      <c r="A680" t="str">
        <f>formatted!C680</f>
        <v>w/o MS2: PG 12:0_17:1;O2</v>
      </c>
      <c r="B680" t="str">
        <f>formatted!D680</f>
        <v>PG 29:1:2O</v>
      </c>
      <c r="C680" t="str">
        <f>formatted!E680</f>
        <v>OxPG</v>
      </c>
      <c r="D680" t="str">
        <f>formatted!F680</f>
        <v>C35H67O12P</v>
      </c>
      <c r="E680">
        <f>formatted!G680/formatted!G$2</f>
        <v>5.6519915254237289E-4</v>
      </c>
      <c r="F680">
        <f>formatted!H680/formatted!H$2</f>
        <v>5.3189600000000002E-4</v>
      </c>
      <c r="G680">
        <f>formatted!I680/formatted!I$2</f>
        <v>3.8660499999999999E-4</v>
      </c>
      <c r="H680">
        <f>formatted!J680/formatted!J$2</f>
        <v>4.4505803571428572E-4</v>
      </c>
      <c r="I680">
        <f>formatted!K680/formatted!K$2</f>
        <v>6.5772249999999997E-4</v>
      </c>
      <c r="J680">
        <f>formatted!L680/formatted!L$2</f>
        <v>6.6724537815126053E-4</v>
      </c>
      <c r="K680">
        <f>formatted!M680/formatted!M$2</f>
        <v>8.0368055555555553E-4</v>
      </c>
      <c r="L680">
        <f>formatted!N680/formatted!N$2</f>
        <v>1.0119715517241379E-3</v>
      </c>
      <c r="M680">
        <f>formatted!O680/formatted!O$2</f>
        <v>1.0179485436893204E-3</v>
      </c>
      <c r="N680">
        <f>formatted!P680/formatted!P$2</f>
        <v>9.580731481481482E-4</v>
      </c>
      <c r="O680">
        <f>formatted!Q680/formatted!Q$2</f>
        <v>9.5816371681415929E-4</v>
      </c>
      <c r="P680">
        <f>formatted!R680/formatted!R$2</f>
        <v>5.5846186440677967E-4</v>
      </c>
    </row>
    <row r="681" spans="1:16" x14ac:dyDescent="0.3">
      <c r="A681" t="str">
        <f>formatted!C681</f>
        <v>w/o MS2: PG 15:0_22:3;O3</v>
      </c>
      <c r="B681" t="str">
        <f>formatted!D681</f>
        <v>PG 37:3:3O</v>
      </c>
      <c r="C681" t="str">
        <f>formatted!E681</f>
        <v>OxPG</v>
      </c>
      <c r="D681" t="str">
        <f>formatted!F681</f>
        <v>C43H79O13P</v>
      </c>
      <c r="E681">
        <f>formatted!G681/formatted!G$2</f>
        <v>5.7728813559322036E-5</v>
      </c>
      <c r="F681">
        <f>formatted!H681/formatted!H$2</f>
        <v>2.3895359999999999E-4</v>
      </c>
      <c r="G681">
        <f>formatted!I681/formatted!I$2</f>
        <v>1.01080625E-4</v>
      </c>
      <c r="H681">
        <f>formatted!J681/formatted!J$2</f>
        <v>2.4461428571428571E-4</v>
      </c>
      <c r="I681">
        <f>formatted!K681/formatted!K$2</f>
        <v>2.2092416666666666E-4</v>
      </c>
      <c r="J681">
        <f>formatted!L681/formatted!L$2</f>
        <v>2.1098571428571428E-4</v>
      </c>
      <c r="K681">
        <f>formatted!M681/formatted!M$2</f>
        <v>2.1487870370370371E-4</v>
      </c>
      <c r="L681">
        <f>formatted!N681/formatted!N$2</f>
        <v>2.2172413793103448E-4</v>
      </c>
      <c r="M681">
        <f>formatted!O681/formatted!O$2</f>
        <v>3.0945242718446601E-4</v>
      </c>
      <c r="N681">
        <f>formatted!P681/formatted!P$2</f>
        <v>1.9601574074074073E-4</v>
      </c>
      <c r="O681">
        <f>formatted!Q681/formatted!Q$2</f>
        <v>1.523283185840708E-4</v>
      </c>
      <c r="P681">
        <f>formatted!R681/formatted!R$2</f>
        <v>1.6934661016949153E-4</v>
      </c>
    </row>
    <row r="682" spans="1:16" x14ac:dyDescent="0.3">
      <c r="A682" t="str">
        <f>formatted!C682</f>
        <v>w/o MS2: PG 12:0_18:2;O3</v>
      </c>
      <c r="B682" t="str">
        <f>formatted!D682</f>
        <v>PG 30:2:3O</v>
      </c>
      <c r="C682" t="str">
        <f>formatted!E682</f>
        <v>OxPG</v>
      </c>
      <c r="D682" t="str">
        <f>formatted!F682</f>
        <v>C36H67O13P</v>
      </c>
      <c r="E682">
        <f>formatted!G682/formatted!G$2</f>
        <v>3.3919491525423727E-5</v>
      </c>
      <c r="F682">
        <f>formatted!H682/formatted!H$2</f>
        <v>2.0424E-5</v>
      </c>
      <c r="G682">
        <f>formatted!I682/formatted!I$2</f>
        <v>5.8103750000000001E-5</v>
      </c>
      <c r="H682">
        <f>formatted!J682/formatted!J$2</f>
        <v>8.5198214285714288E-5</v>
      </c>
      <c r="I682">
        <f>formatted!K682/formatted!K$2</f>
        <v>8.914583333333333E-5</v>
      </c>
      <c r="J682">
        <f>formatted!L682/formatted!L$2</f>
        <v>4.8904201680672269E-5</v>
      </c>
      <c r="K682">
        <f>formatted!M682/formatted!M$2</f>
        <v>4.2799166666666666E-4</v>
      </c>
      <c r="L682">
        <f>formatted!N682/formatted!N$2</f>
        <v>5.3430862068965521E-4</v>
      </c>
      <c r="M682">
        <f>formatted!O682/formatted!O$2</f>
        <v>5.7315339805825245E-4</v>
      </c>
      <c r="N682">
        <f>formatted!P682/formatted!P$2</f>
        <v>5.6019814814814819E-4</v>
      </c>
      <c r="O682">
        <f>formatted!Q682/formatted!Q$2</f>
        <v>8.7260265486725666E-4</v>
      </c>
      <c r="P682">
        <f>formatted!R682/formatted!R$2</f>
        <v>3.814406779661017E-4</v>
      </c>
    </row>
    <row r="683" spans="1:16" x14ac:dyDescent="0.3">
      <c r="A683" t="str">
        <f>formatted!C683</f>
        <v>w/o MS2: PG 14:0_18:2;O4</v>
      </c>
      <c r="B683" t="str">
        <f>formatted!D683</f>
        <v>PG 32:2:4O</v>
      </c>
      <c r="C683" t="str">
        <f>formatted!E683</f>
        <v>OxPG</v>
      </c>
      <c r="D683" t="str">
        <f>formatted!F683</f>
        <v>C38H71O14P</v>
      </c>
      <c r="E683">
        <f>formatted!G683/formatted!G$2</f>
        <v>5.0038847457627121E-3</v>
      </c>
      <c r="F683">
        <f>formatted!H683/formatted!H$2</f>
        <v>5.4281752000000004E-3</v>
      </c>
      <c r="G683">
        <f>formatted!I683/formatted!I$2</f>
        <v>4.3540443750000003E-3</v>
      </c>
      <c r="H683">
        <f>formatted!J683/formatted!J$2</f>
        <v>5.1958258928571427E-3</v>
      </c>
      <c r="I683">
        <f>formatted!K683/formatted!K$2</f>
        <v>5.0354733333333335E-3</v>
      </c>
      <c r="J683">
        <f>formatted!L683/formatted!L$2</f>
        <v>5.0491033613445377E-3</v>
      </c>
      <c r="K683">
        <f>formatted!M683/formatted!M$2</f>
        <v>6.7724231481481479E-3</v>
      </c>
      <c r="L683">
        <f>formatted!N683/formatted!N$2</f>
        <v>6.1762862068965516E-3</v>
      </c>
      <c r="M683">
        <f>formatted!O683/formatted!O$2</f>
        <v>6.8988135922330093E-3</v>
      </c>
      <c r="N683">
        <f>formatted!P683/formatted!P$2</f>
        <v>5.8831462962962962E-3</v>
      </c>
      <c r="O683">
        <f>formatted!Q683/formatted!Q$2</f>
        <v>5.758357522123894E-3</v>
      </c>
      <c r="P683">
        <f>formatted!R683/formatted!R$2</f>
        <v>5.2513237288135594E-3</v>
      </c>
    </row>
    <row r="684" spans="1:16" x14ac:dyDescent="0.3">
      <c r="A684" t="str">
        <f>formatted!C684</f>
        <v>w/o MS2: PG 15:0_20:3;O3</v>
      </c>
      <c r="B684" t="str">
        <f>formatted!D684</f>
        <v>PG 35:3:3O</v>
      </c>
      <c r="C684" t="str">
        <f>formatted!E684</f>
        <v>OxPG</v>
      </c>
      <c r="D684" t="str">
        <f>formatted!F684</f>
        <v>C41H75O13P</v>
      </c>
      <c r="E684">
        <f>formatted!G684/formatted!G$2</f>
        <v>9.9405932203389826E-5</v>
      </c>
      <c r="F684">
        <f>formatted!H684/formatted!H$2</f>
        <v>8.5648800000000006E-5</v>
      </c>
      <c r="G684">
        <f>formatted!I684/formatted!I$2</f>
        <v>8.4254375000000003E-5</v>
      </c>
      <c r="H684">
        <f>formatted!J684/formatted!J$2</f>
        <v>9.733660714285714E-5</v>
      </c>
      <c r="I684">
        <f>formatted!K684/formatted!K$2</f>
        <v>9.5584166666666672E-5</v>
      </c>
      <c r="J684">
        <f>formatted!L684/formatted!L$2</f>
        <v>7.8414285714285711E-5</v>
      </c>
      <c r="K684">
        <f>formatted!M684/formatted!M$2</f>
        <v>1.2706018518518519E-4</v>
      </c>
      <c r="L684">
        <f>formatted!N684/formatted!N$2</f>
        <v>4.4048275862068963E-5</v>
      </c>
      <c r="M684">
        <f>formatted!O684/formatted!O$2</f>
        <v>1.4268543689320389E-4</v>
      </c>
      <c r="N684">
        <f>formatted!P684/formatted!P$2</f>
        <v>1.311324074074074E-4</v>
      </c>
      <c r="O684">
        <f>formatted!Q684/formatted!Q$2</f>
        <v>1.1345221238938053E-4</v>
      </c>
      <c r="P684">
        <f>formatted!R684/formatted!R$2</f>
        <v>1.2026101694915254E-4</v>
      </c>
    </row>
    <row r="685" spans="1:16" x14ac:dyDescent="0.3">
      <c r="A685" t="str">
        <f>formatted!C685</f>
        <v>w/o MS2: PG 16:0_18:0;O2</v>
      </c>
      <c r="B685" t="str">
        <f>formatted!D685</f>
        <v>PG 34:0:2O</v>
      </c>
      <c r="C685" t="str">
        <f>formatted!E685</f>
        <v>OxPG</v>
      </c>
      <c r="D685" t="str">
        <f>formatted!F685</f>
        <v>C40H79O12P</v>
      </c>
      <c r="E685">
        <f>formatted!G685/formatted!G$2</f>
        <v>6.7237288135593218E-5</v>
      </c>
      <c r="F685">
        <f>formatted!H685/formatted!H$2</f>
        <v>8.4635999999999994E-5</v>
      </c>
      <c r="G685">
        <f>formatted!I685/formatted!I$2</f>
        <v>9.5014999999999997E-5</v>
      </c>
      <c r="H685">
        <f>formatted!J685/formatted!J$2</f>
        <v>4.5704464285714287E-5</v>
      </c>
      <c r="I685">
        <f>formatted!K685/formatted!K$2</f>
        <v>2.0295000000000001E-5</v>
      </c>
      <c r="J685">
        <f>formatted!L685/formatted!L$2</f>
        <v>3.843529411764706E-5</v>
      </c>
      <c r="K685">
        <f>formatted!M685/formatted!M$2</f>
        <v>9.2134259259259253E-5</v>
      </c>
      <c r="L685">
        <f>formatted!N685/formatted!N$2</f>
        <v>1.3403448275862069E-5</v>
      </c>
      <c r="M685">
        <f>formatted!O685/formatted!O$2</f>
        <v>4.6747572815533984E-5</v>
      </c>
      <c r="N685">
        <f>formatted!P685/formatted!P$2</f>
        <v>0</v>
      </c>
      <c r="O685">
        <f>formatted!Q685/formatted!Q$2</f>
        <v>2.5421238938053099E-5</v>
      </c>
      <c r="P685">
        <f>formatted!R685/formatted!R$2</f>
        <v>2.4610169491525425E-5</v>
      </c>
    </row>
    <row r="686" spans="1:16" x14ac:dyDescent="0.3">
      <c r="A686" t="str">
        <f>formatted!C686</f>
        <v>w/o MS2: PG 15:0_20:5;O2</v>
      </c>
      <c r="B686" t="str">
        <f>formatted!D686</f>
        <v>PG 35:5:2O</v>
      </c>
      <c r="C686" t="str">
        <f>formatted!E686</f>
        <v>OxPG</v>
      </c>
      <c r="D686" t="str">
        <f>formatted!F686</f>
        <v>C41H71O12P</v>
      </c>
      <c r="E686">
        <f>formatted!G686/formatted!G$2</f>
        <v>1.2673389830508474E-4</v>
      </c>
      <c r="F686">
        <f>formatted!H686/formatted!H$2</f>
        <v>1.3935280000000001E-4</v>
      </c>
      <c r="G686">
        <f>formatted!I686/formatted!I$2</f>
        <v>8.2974999999999998E-5</v>
      </c>
      <c r="H686">
        <f>formatted!J686/formatted!J$2</f>
        <v>1.2007142857142857E-4</v>
      </c>
      <c r="I686">
        <f>formatted!K686/formatted!K$2</f>
        <v>6.1174166666666668E-5</v>
      </c>
      <c r="J686">
        <f>formatted!L686/formatted!L$2</f>
        <v>1.0539579831932773E-4</v>
      </c>
      <c r="K686">
        <f>formatted!M686/formatted!M$2</f>
        <v>5.6431111111111115E-4</v>
      </c>
      <c r="L686">
        <f>formatted!N686/formatted!N$2</f>
        <v>4.3192241379310346E-4</v>
      </c>
      <c r="M686">
        <f>formatted!O686/formatted!O$2</f>
        <v>5.199184466019417E-4</v>
      </c>
      <c r="N686">
        <f>formatted!P686/formatted!P$2</f>
        <v>5.3893240740740739E-4</v>
      </c>
      <c r="O686">
        <f>formatted!Q686/formatted!Q$2</f>
        <v>7.4176460176991147E-4</v>
      </c>
      <c r="P686">
        <f>formatted!R686/formatted!R$2</f>
        <v>4.7284322033898303E-4</v>
      </c>
    </row>
    <row r="687" spans="1:16" x14ac:dyDescent="0.3">
      <c r="A687" t="str">
        <f>formatted!C687</f>
        <v>w/o MS2: PG 15:0_18:2;O4</v>
      </c>
      <c r="B687" t="str">
        <f>formatted!D687</f>
        <v>PG 33:2:4O</v>
      </c>
      <c r="C687" t="str">
        <f>formatted!E687</f>
        <v>OxPG</v>
      </c>
      <c r="D687" t="str">
        <f>formatted!F687</f>
        <v>C39H73O14P</v>
      </c>
      <c r="E687">
        <f>formatted!G687/formatted!G$2</f>
        <v>2.0656106779661017E-2</v>
      </c>
      <c r="F687">
        <f>formatted!H687/formatted!H$2</f>
        <v>2.3857505599999999E-2</v>
      </c>
      <c r="G687">
        <f>formatted!I687/formatted!I$2</f>
        <v>1.9443456875000001E-2</v>
      </c>
      <c r="H687">
        <f>formatted!J687/formatted!J$2</f>
        <v>1.8281280357142857E-2</v>
      </c>
      <c r="I687">
        <f>formatted!K687/formatted!K$2</f>
        <v>1.8539591666666667E-2</v>
      </c>
      <c r="J687">
        <f>formatted!L687/formatted!L$2</f>
        <v>1.720023781512605E-2</v>
      </c>
      <c r="K687">
        <f>formatted!M687/formatted!M$2</f>
        <v>2.2346714814814816E-2</v>
      </c>
      <c r="L687">
        <f>formatted!N687/formatted!N$2</f>
        <v>2.2213075862068967E-2</v>
      </c>
      <c r="M687">
        <f>formatted!O687/formatted!O$2</f>
        <v>2.2270266990291263E-2</v>
      </c>
      <c r="N687">
        <f>formatted!P687/formatted!P$2</f>
        <v>1.6584557407407406E-2</v>
      </c>
      <c r="O687">
        <f>formatted!Q687/formatted!Q$2</f>
        <v>1.7057381415929204E-2</v>
      </c>
      <c r="P687">
        <f>formatted!R687/formatted!R$2</f>
        <v>1.4616064406779662E-2</v>
      </c>
    </row>
    <row r="688" spans="1:16" x14ac:dyDescent="0.3">
      <c r="A688" t="str">
        <f>formatted!C688</f>
        <v>w/o MS2: PG 16:0_18:2;O4</v>
      </c>
      <c r="B688" t="str">
        <f>formatted!D688</f>
        <v>PG 34:2:4O</v>
      </c>
      <c r="C688" t="str">
        <f>formatted!E688</f>
        <v>OxPG</v>
      </c>
      <c r="D688" t="str">
        <f>formatted!F688</f>
        <v>C40H75O14P</v>
      </c>
      <c r="E688">
        <f>formatted!G688/formatted!G$2</f>
        <v>4.9831576271186437E-3</v>
      </c>
      <c r="F688">
        <f>formatted!H688/formatted!H$2</f>
        <v>5.5123408000000004E-3</v>
      </c>
      <c r="G688">
        <f>formatted!I688/formatted!I$2</f>
        <v>4.3905362500000003E-3</v>
      </c>
      <c r="H688">
        <f>formatted!J688/formatted!J$2</f>
        <v>4.3674741071428567E-3</v>
      </c>
      <c r="I688">
        <f>formatted!K688/formatted!K$2</f>
        <v>4.3946024999999998E-3</v>
      </c>
      <c r="J688">
        <f>formatted!L688/formatted!L$2</f>
        <v>4.4547764705882356E-3</v>
      </c>
      <c r="K688">
        <f>formatted!M688/formatted!M$2</f>
        <v>5.2118916666666669E-3</v>
      </c>
      <c r="L688">
        <f>formatted!N688/formatted!N$2</f>
        <v>4.9804293103448277E-3</v>
      </c>
      <c r="M688">
        <f>formatted!O688/formatted!O$2</f>
        <v>5.2784388349514559E-3</v>
      </c>
      <c r="N688">
        <f>formatted!P688/formatted!P$2</f>
        <v>3.5790314814814813E-3</v>
      </c>
      <c r="O688">
        <f>formatted!Q688/formatted!Q$2</f>
        <v>4.0598539823008852E-3</v>
      </c>
      <c r="P688">
        <f>formatted!R688/formatted!R$2</f>
        <v>3.3215906779661018E-3</v>
      </c>
    </row>
    <row r="689" spans="1:16" x14ac:dyDescent="0.3">
      <c r="A689" t="str">
        <f>formatted!C689</f>
        <v>w/o MS2: PG 16:0_18:1;O</v>
      </c>
      <c r="B689" t="str">
        <f>formatted!D689</f>
        <v>PG 34:1:1O</v>
      </c>
      <c r="C689" t="str">
        <f>formatted!E689</f>
        <v>OxPG</v>
      </c>
      <c r="D689" t="str">
        <f>formatted!F689</f>
        <v>C40H77O11P</v>
      </c>
      <c r="E689">
        <f>formatted!G689/formatted!G$2</f>
        <v>1.735072033898305E-3</v>
      </c>
      <c r="F689">
        <f>formatted!H689/formatted!H$2</f>
        <v>1.8875815999999999E-3</v>
      </c>
      <c r="G689">
        <f>formatted!I689/formatted!I$2</f>
        <v>1.5660462500000001E-3</v>
      </c>
      <c r="H689">
        <f>formatted!J689/formatted!J$2</f>
        <v>1.2435464285714287E-3</v>
      </c>
      <c r="I689">
        <f>formatted!K689/formatted!K$2</f>
        <v>1.2672650000000001E-3</v>
      </c>
      <c r="J689">
        <f>formatted!L689/formatted!L$2</f>
        <v>1.1940563025210084E-3</v>
      </c>
      <c r="K689">
        <f>formatted!M689/formatted!M$2</f>
        <v>9.0139814814814813E-4</v>
      </c>
      <c r="L689">
        <f>formatted!N689/formatted!N$2</f>
        <v>1.6005689655172414E-3</v>
      </c>
      <c r="M689">
        <f>formatted!O689/formatted!O$2</f>
        <v>1.5446019417475728E-3</v>
      </c>
      <c r="N689">
        <f>formatted!P689/formatted!P$2</f>
        <v>1.0673564814814814E-3</v>
      </c>
      <c r="O689">
        <f>formatted!Q689/formatted!Q$2</f>
        <v>1.1714787610619469E-3</v>
      </c>
      <c r="P689">
        <f>formatted!R689/formatted!R$2</f>
        <v>1.0989771186440678E-3</v>
      </c>
    </row>
    <row r="690" spans="1:16" x14ac:dyDescent="0.3">
      <c r="A690" t="str">
        <f>formatted!C690</f>
        <v>w/o MS2: PG 12:0_17:1;O2</v>
      </c>
      <c r="B690" t="str">
        <f>formatted!D690</f>
        <v>PG 29:1:2O</v>
      </c>
      <c r="C690" t="str">
        <f>formatted!E690</f>
        <v>OxPG</v>
      </c>
      <c r="D690" t="str">
        <f>formatted!F690</f>
        <v>C35H67O12P</v>
      </c>
      <c r="E690">
        <f>formatted!G690/formatted!G$2</f>
        <v>2.2550423728813561E-3</v>
      </c>
      <c r="F690">
        <f>formatted!H690/formatted!H$2</f>
        <v>1.5367272E-3</v>
      </c>
      <c r="G690">
        <f>formatted!I690/formatted!I$2</f>
        <v>1.2898825E-3</v>
      </c>
      <c r="H690">
        <f>formatted!J690/formatted!J$2</f>
        <v>1.2037223214285714E-3</v>
      </c>
      <c r="I690">
        <f>formatted!K690/formatted!K$2</f>
        <v>2.2112708333333333E-3</v>
      </c>
      <c r="J690">
        <f>formatted!L690/formatted!L$2</f>
        <v>1.8551168067226891E-3</v>
      </c>
      <c r="K690">
        <f>formatted!M690/formatted!M$2</f>
        <v>2.3412083333333332E-3</v>
      </c>
      <c r="L690">
        <f>formatted!N690/formatted!N$2</f>
        <v>3.1294068965517243E-3</v>
      </c>
      <c r="M690">
        <f>formatted!O690/formatted!O$2</f>
        <v>2.7402873786407768E-3</v>
      </c>
      <c r="N690">
        <f>formatted!P690/formatted!P$2</f>
        <v>2.8023685185185184E-3</v>
      </c>
      <c r="O690">
        <f>formatted!Q690/formatted!Q$2</f>
        <v>2.1842858407079644E-3</v>
      </c>
      <c r="P690">
        <f>formatted!R690/formatted!R$2</f>
        <v>1.2980593220338983E-3</v>
      </c>
    </row>
    <row r="691" spans="1:16" x14ac:dyDescent="0.3">
      <c r="A691" t="str">
        <f>formatted!C691</f>
        <v>w/o MS2: PG 15:1_18:3;O4</v>
      </c>
      <c r="B691" t="str">
        <f>formatted!D691</f>
        <v>PG 33:4:4O</v>
      </c>
      <c r="C691" t="str">
        <f>formatted!E691</f>
        <v>OxPG</v>
      </c>
      <c r="D691" t="str">
        <f>formatted!F691</f>
        <v>C39H69O14P</v>
      </c>
      <c r="E691">
        <f>formatted!G691/formatted!G$2</f>
        <v>2.1414745762711864E-4</v>
      </c>
      <c r="F691">
        <f>formatted!H691/formatted!H$2</f>
        <v>2.6039200000000002E-4</v>
      </c>
      <c r="G691">
        <f>formatted!I691/formatted!I$2</f>
        <v>1.6903124999999999E-4</v>
      </c>
      <c r="H691">
        <f>formatted!J691/formatted!J$2</f>
        <v>1.0577410714285715E-4</v>
      </c>
      <c r="I691">
        <f>formatted!K691/formatted!K$2</f>
        <v>1.0823666666666667E-4</v>
      </c>
      <c r="J691">
        <f>formatted!L691/formatted!L$2</f>
        <v>4.2531092436974792E-5</v>
      </c>
      <c r="K691">
        <f>formatted!M691/formatted!M$2</f>
        <v>4.1804629629629631E-5</v>
      </c>
      <c r="L691">
        <f>formatted!N691/formatted!N$2</f>
        <v>6.7167241379310341E-5</v>
      </c>
      <c r="M691">
        <f>formatted!O691/formatted!O$2</f>
        <v>5.9110679611650486E-5</v>
      </c>
      <c r="N691">
        <f>formatted!P691/formatted!P$2</f>
        <v>2.6832407407407408E-5</v>
      </c>
      <c r="O691">
        <f>formatted!Q691/formatted!Q$2</f>
        <v>6.2262831858407076E-5</v>
      </c>
      <c r="P691">
        <f>formatted!R691/formatted!R$2</f>
        <v>2.1538983050847457E-5</v>
      </c>
    </row>
    <row r="692" spans="1:16" x14ac:dyDescent="0.3">
      <c r="A692" t="str">
        <f>formatted!C692</f>
        <v>w/o MS2: PG 18:1_22:6;O</v>
      </c>
      <c r="B692" t="str">
        <f>formatted!D692</f>
        <v>PG 40:7:1O</v>
      </c>
      <c r="C692" t="str">
        <f>formatted!E692</f>
        <v>OxPG</v>
      </c>
      <c r="D692" t="str">
        <f>formatted!F692</f>
        <v>C46H77O11P</v>
      </c>
      <c r="E692">
        <f>formatted!G692/formatted!G$2</f>
        <v>3.0864525423728814E-3</v>
      </c>
      <c r="F692">
        <f>formatted!H692/formatted!H$2</f>
        <v>3.0887423999999999E-3</v>
      </c>
      <c r="G692">
        <f>formatted!I692/formatted!I$2</f>
        <v>1.1940137500000001E-3</v>
      </c>
      <c r="H692">
        <f>formatted!J692/formatted!J$2</f>
        <v>1.5663482142857143E-3</v>
      </c>
      <c r="I692">
        <f>formatted!K692/formatted!K$2</f>
        <v>2.3755874999999999E-3</v>
      </c>
      <c r="J692">
        <f>formatted!L692/formatted!L$2</f>
        <v>1.7689915966386555E-3</v>
      </c>
      <c r="K692">
        <f>formatted!M692/formatted!M$2</f>
        <v>2.1379814814814816E-3</v>
      </c>
      <c r="L692">
        <f>formatted!N692/formatted!N$2</f>
        <v>2.8529051724137931E-3</v>
      </c>
      <c r="M692">
        <f>formatted!O692/formatted!O$2</f>
        <v>2.1863533980582524E-3</v>
      </c>
      <c r="N692">
        <f>formatted!P692/formatted!P$2</f>
        <v>1.7297703703703703E-3</v>
      </c>
      <c r="O692">
        <f>formatted!Q692/formatted!Q$2</f>
        <v>1.6878707964601771E-3</v>
      </c>
      <c r="P692">
        <f>formatted!R692/formatted!R$2</f>
        <v>1.2099016949152542E-3</v>
      </c>
    </row>
    <row r="693" spans="1:16" x14ac:dyDescent="0.3">
      <c r="A693" t="str">
        <f>formatted!C693</f>
        <v>w/o MS2: PG 10:0_22:6;O</v>
      </c>
      <c r="B693" t="str">
        <f>formatted!D693</f>
        <v>PG 32:6:1O</v>
      </c>
      <c r="C693" t="str">
        <f>formatted!E693</f>
        <v>OxPG</v>
      </c>
      <c r="D693" t="str">
        <f>formatted!F693</f>
        <v>C38H63O11P</v>
      </c>
      <c r="E693">
        <f>formatted!G693/formatted!G$2</f>
        <v>3.5364406779661017E-5</v>
      </c>
      <c r="F693">
        <f>formatted!H693/formatted!H$2</f>
        <v>1.95432E-5</v>
      </c>
      <c r="G693">
        <f>formatted!I693/formatted!I$2</f>
        <v>0</v>
      </c>
      <c r="H693">
        <f>formatted!J693/formatted!J$2</f>
        <v>1.0408839285714285E-4</v>
      </c>
      <c r="I693">
        <f>formatted!K693/formatted!K$2</f>
        <v>5.3374166666666668E-5</v>
      </c>
      <c r="J693">
        <f>formatted!L693/formatted!L$2</f>
        <v>1.1663025210084034E-5</v>
      </c>
      <c r="K693">
        <f>formatted!M693/formatted!M$2</f>
        <v>1.7556203703703705E-4</v>
      </c>
      <c r="L693">
        <f>formatted!N693/formatted!N$2</f>
        <v>8.4072413793103451E-5</v>
      </c>
      <c r="M693">
        <f>formatted!O693/formatted!O$2</f>
        <v>1.6095339805825243E-4</v>
      </c>
      <c r="N693">
        <f>formatted!P693/formatted!P$2</f>
        <v>2.2789074074074073E-4</v>
      </c>
      <c r="O693">
        <f>formatted!Q693/formatted!Q$2</f>
        <v>3.1309469026548673E-4</v>
      </c>
      <c r="P693">
        <f>formatted!R693/formatted!R$2</f>
        <v>1.8254237288135592E-4</v>
      </c>
    </row>
    <row r="694" spans="1:16" x14ac:dyDescent="0.3">
      <c r="A694" t="str">
        <f>formatted!C694</f>
        <v>w/o MS2: PG 14:1_22:6;O</v>
      </c>
      <c r="B694" t="str">
        <f>formatted!D694</f>
        <v>PG 36:7:1O</v>
      </c>
      <c r="C694" t="str">
        <f>formatted!E694</f>
        <v>OxPG</v>
      </c>
      <c r="D694" t="str">
        <f>formatted!F694</f>
        <v>C42H69O11P</v>
      </c>
      <c r="E694">
        <f>formatted!G694/formatted!G$2</f>
        <v>4.7038898305084745E-4</v>
      </c>
      <c r="F694">
        <f>formatted!H694/formatted!H$2</f>
        <v>4.6882320000000001E-4</v>
      </c>
      <c r="G694">
        <f>formatted!I694/formatted!I$2</f>
        <v>1.4451125E-4</v>
      </c>
      <c r="H694">
        <f>formatted!J694/formatted!J$2</f>
        <v>3.6850982142857142E-4</v>
      </c>
      <c r="I694">
        <f>formatted!K694/formatted!K$2</f>
        <v>5.3633583333333331E-4</v>
      </c>
      <c r="J694">
        <f>formatted!L694/formatted!L$2</f>
        <v>3.5565126050420167E-4</v>
      </c>
      <c r="K694">
        <f>formatted!M694/formatted!M$2</f>
        <v>4.7785462962962963E-4</v>
      </c>
      <c r="L694">
        <f>formatted!N694/formatted!N$2</f>
        <v>6.7655258620689658E-4</v>
      </c>
      <c r="M694">
        <f>formatted!O694/formatted!O$2</f>
        <v>5.2073398058252425E-4</v>
      </c>
      <c r="N694">
        <f>formatted!P694/formatted!P$2</f>
        <v>4.6639537037037037E-4</v>
      </c>
      <c r="O694">
        <f>formatted!Q694/formatted!Q$2</f>
        <v>5.4195221238938056E-4</v>
      </c>
      <c r="P694">
        <f>formatted!R694/formatted!R$2</f>
        <v>3.8845593220338985E-4</v>
      </c>
    </row>
    <row r="695" spans="1:16" x14ac:dyDescent="0.3">
      <c r="A695" t="str">
        <f>formatted!C695</f>
        <v>w/o MS2: PG 9:0_18:1;O2</v>
      </c>
      <c r="B695" t="str">
        <f>formatted!D695</f>
        <v>PG 27:1:2O</v>
      </c>
      <c r="C695" t="str">
        <f>formatted!E695</f>
        <v>OxPG</v>
      </c>
      <c r="D695" t="str">
        <f>formatted!F695</f>
        <v>C33H63O12P</v>
      </c>
      <c r="E695">
        <f>formatted!G695/formatted!G$2</f>
        <v>1.1161525423728813E-4</v>
      </c>
      <c r="F695">
        <f>formatted!H695/formatted!H$2</f>
        <v>5.8614399999999999E-5</v>
      </c>
      <c r="G695">
        <f>formatted!I695/formatted!I$2</f>
        <v>5.5290624999999997E-5</v>
      </c>
      <c r="H695">
        <f>formatted!J695/formatted!J$2</f>
        <v>1.7970535714285715E-4</v>
      </c>
      <c r="I695">
        <f>formatted!K695/formatted!K$2</f>
        <v>2.6570750000000002E-4</v>
      </c>
      <c r="J695">
        <f>formatted!L695/formatted!L$2</f>
        <v>2.3880588235294117E-4</v>
      </c>
      <c r="K695">
        <f>formatted!M695/formatted!M$2</f>
        <v>4.4716296296296298E-4</v>
      </c>
      <c r="L695">
        <f>formatted!N695/formatted!N$2</f>
        <v>4.3785775862068964E-4</v>
      </c>
      <c r="M695">
        <f>formatted!O695/formatted!O$2</f>
        <v>5.3069126213592236E-4</v>
      </c>
      <c r="N695">
        <f>formatted!P695/formatted!P$2</f>
        <v>5.6722222222222222E-4</v>
      </c>
      <c r="O695">
        <f>formatted!Q695/formatted!Q$2</f>
        <v>4.5525840707964603E-4</v>
      </c>
      <c r="P695">
        <f>formatted!R695/formatted!R$2</f>
        <v>3.3293050847457625E-4</v>
      </c>
    </row>
    <row r="696" spans="1:16" x14ac:dyDescent="0.3">
      <c r="A696" t="str">
        <f>formatted!C696</f>
        <v>w/o MS2: PG 12:0_18:1;O</v>
      </c>
      <c r="B696" t="str">
        <f>formatted!D696</f>
        <v>PG 30:1:1O</v>
      </c>
      <c r="C696" t="str">
        <f>formatted!E696</f>
        <v>OxPG</v>
      </c>
      <c r="D696" t="str">
        <f>formatted!F696</f>
        <v>C36H69O11P</v>
      </c>
      <c r="E696">
        <f>formatted!G696/formatted!G$2</f>
        <v>8.5255084745762717E-5</v>
      </c>
      <c r="F696">
        <f>formatted!H696/formatted!H$2</f>
        <v>7.9572000000000003E-5</v>
      </c>
      <c r="G696">
        <f>formatted!I696/formatted!I$2</f>
        <v>1.0218375000000001E-4</v>
      </c>
      <c r="H696">
        <f>formatted!J696/formatted!J$2</f>
        <v>1.0200357142857143E-4</v>
      </c>
      <c r="I696">
        <f>formatted!K696/formatted!K$2</f>
        <v>1.2857583333333332E-4</v>
      </c>
      <c r="J696">
        <f>formatted!L696/formatted!L$2</f>
        <v>1.2162100840336135E-4</v>
      </c>
      <c r="K696">
        <f>formatted!M696/formatted!M$2</f>
        <v>1.1839351851851852E-4</v>
      </c>
      <c r="L696">
        <f>formatted!N696/formatted!N$2</f>
        <v>1.6721034482758621E-4</v>
      </c>
      <c r="M696">
        <f>formatted!O696/formatted!O$2</f>
        <v>1.4144951456310678E-4</v>
      </c>
      <c r="N696">
        <f>formatted!P696/formatted!P$2</f>
        <v>1.0933148148148148E-4</v>
      </c>
      <c r="O696">
        <f>formatted!Q696/formatted!Q$2</f>
        <v>1.6500265486725664E-4</v>
      </c>
      <c r="P696">
        <f>formatted!R696/formatted!R$2</f>
        <v>1.3786440677966103E-4</v>
      </c>
    </row>
    <row r="697" spans="1:16" x14ac:dyDescent="0.3">
      <c r="A697" t="str">
        <f>formatted!C697</f>
        <v>w/o MS2: PG 10:0_22:6;O</v>
      </c>
      <c r="B697" t="str">
        <f>formatted!D697</f>
        <v>PG 32:6:1O</v>
      </c>
      <c r="C697" t="str">
        <f>formatted!E697</f>
        <v>OxPG</v>
      </c>
      <c r="D697" t="str">
        <f>formatted!F697</f>
        <v>C38H63O11P</v>
      </c>
      <c r="E697">
        <f>formatted!G697/formatted!G$2</f>
        <v>8.6532203389830508E-5</v>
      </c>
      <c r="F697">
        <f>formatted!H697/formatted!H$2</f>
        <v>1.702272E-4</v>
      </c>
      <c r="G697">
        <f>formatted!I697/formatted!I$2</f>
        <v>9.4615000000000001E-5</v>
      </c>
      <c r="H697">
        <f>formatted!J697/formatted!J$2</f>
        <v>9.554285714285714E-5</v>
      </c>
      <c r="I697">
        <f>formatted!K697/formatted!K$2</f>
        <v>1.0485E-4</v>
      </c>
      <c r="J697">
        <f>formatted!L697/formatted!L$2</f>
        <v>2.0805882352941178E-5</v>
      </c>
      <c r="K697">
        <f>formatted!M697/formatted!M$2</f>
        <v>3.0313888888888887E-4</v>
      </c>
      <c r="L697">
        <f>formatted!N697/formatted!N$2</f>
        <v>2.3070689655172415E-4</v>
      </c>
      <c r="M697">
        <f>formatted!O697/formatted!O$2</f>
        <v>2.1829126213592233E-4</v>
      </c>
      <c r="N697">
        <f>formatted!P697/formatted!P$2</f>
        <v>2.5776203703703704E-4</v>
      </c>
      <c r="O697">
        <f>formatted!Q697/formatted!Q$2</f>
        <v>3.2621681415929201E-4</v>
      </c>
      <c r="P697">
        <f>formatted!R697/formatted!R$2</f>
        <v>2.9777711864406782E-4</v>
      </c>
    </row>
    <row r="698" spans="1:16" x14ac:dyDescent="0.3">
      <c r="A698" t="str">
        <f>formatted!C698</f>
        <v>w/o MS2: PG 14:0_17:1;O</v>
      </c>
      <c r="B698" t="str">
        <f>formatted!D698</f>
        <v>PG 31:1:1O</v>
      </c>
      <c r="C698" t="str">
        <f>formatted!E698</f>
        <v>OxPG</v>
      </c>
      <c r="D698" t="str">
        <f>formatted!F698</f>
        <v>C37H71O11P</v>
      </c>
      <c r="E698">
        <f>formatted!G698/formatted!G$2</f>
        <v>3.2300508474576272E-4</v>
      </c>
      <c r="F698">
        <f>formatted!H698/formatted!H$2</f>
        <v>3.0940239999999999E-4</v>
      </c>
      <c r="G698">
        <f>formatted!I698/formatted!I$2</f>
        <v>3.0989687500000002E-4</v>
      </c>
      <c r="H698">
        <f>formatted!J698/formatted!J$2</f>
        <v>3.2485535714285715E-4</v>
      </c>
      <c r="I698">
        <f>formatted!K698/formatted!K$2</f>
        <v>4.1846666666666668E-4</v>
      </c>
      <c r="J698">
        <f>formatted!L698/formatted!L$2</f>
        <v>4.393285714285714E-4</v>
      </c>
      <c r="K698">
        <f>formatted!M698/formatted!M$2</f>
        <v>4.3084074074074076E-4</v>
      </c>
      <c r="L698">
        <f>formatted!N698/formatted!N$2</f>
        <v>4.6937241379310342E-4</v>
      </c>
      <c r="M698">
        <f>formatted!O698/formatted!O$2</f>
        <v>4.4524757281553401E-4</v>
      </c>
      <c r="N698">
        <f>formatted!P698/formatted!P$2</f>
        <v>4.603537037037037E-4</v>
      </c>
      <c r="O698">
        <f>formatted!Q698/formatted!Q$2</f>
        <v>4.729265486725664E-4</v>
      </c>
      <c r="P698">
        <f>formatted!R698/formatted!R$2</f>
        <v>4.9291864406779656E-4</v>
      </c>
    </row>
    <row r="699" spans="1:16" x14ac:dyDescent="0.3">
      <c r="A699" t="str">
        <f>formatted!C699</f>
        <v>w/o MS2: PG 14:0_17:1;O</v>
      </c>
      <c r="B699" t="str">
        <f>formatted!D699</f>
        <v>PG 31:1:1O</v>
      </c>
      <c r="C699" t="str">
        <f>formatted!E699</f>
        <v>OxPG</v>
      </c>
      <c r="D699" t="str">
        <f>formatted!F699</f>
        <v>C37H71O11P</v>
      </c>
      <c r="E699">
        <f>formatted!G699/formatted!G$2</f>
        <v>1.291642372881356E-3</v>
      </c>
      <c r="F699">
        <f>formatted!H699/formatted!H$2</f>
        <v>1.2661415999999999E-3</v>
      </c>
      <c r="G699">
        <f>formatted!I699/formatted!I$2</f>
        <v>1.030035625E-3</v>
      </c>
      <c r="H699">
        <f>formatted!J699/formatted!J$2</f>
        <v>1.4068053571428571E-3</v>
      </c>
      <c r="I699">
        <f>formatted!K699/formatted!K$2</f>
        <v>1.1585591666666668E-3</v>
      </c>
      <c r="J699">
        <f>formatted!L699/formatted!L$2</f>
        <v>1.3650403361344537E-3</v>
      </c>
      <c r="K699">
        <f>formatted!M699/formatted!M$2</f>
        <v>1.547400925925926E-3</v>
      </c>
      <c r="L699">
        <f>formatted!N699/formatted!N$2</f>
        <v>1.562876724137931E-3</v>
      </c>
      <c r="M699">
        <f>formatted!O699/formatted!O$2</f>
        <v>1.8677650485436892E-3</v>
      </c>
      <c r="N699">
        <f>formatted!P699/formatted!P$2</f>
        <v>1.3517638888888889E-3</v>
      </c>
      <c r="O699">
        <f>formatted!Q699/formatted!Q$2</f>
        <v>1.3169884955752213E-3</v>
      </c>
      <c r="P699">
        <f>formatted!R699/formatted!R$2</f>
        <v>1.4834974576271186E-3</v>
      </c>
    </row>
    <row r="700" spans="1:16" x14ac:dyDescent="0.3">
      <c r="A700" t="str">
        <f>formatted!C700</f>
        <v>w/o MS2: PG 14:0_17:1;O</v>
      </c>
      <c r="B700" t="str">
        <f>formatted!D700</f>
        <v>PG 31:1:1O</v>
      </c>
      <c r="C700" t="str">
        <f>formatted!E700</f>
        <v>OxPG</v>
      </c>
      <c r="D700" t="str">
        <f>formatted!F700</f>
        <v>C37H71O11P</v>
      </c>
      <c r="E700">
        <f>formatted!G700/formatted!G$2</f>
        <v>3.1361694915254238E-4</v>
      </c>
      <c r="F700">
        <f>formatted!H700/formatted!H$2</f>
        <v>4.2509360000000002E-4</v>
      </c>
      <c r="G700">
        <f>formatted!I700/formatted!I$2</f>
        <v>3.6023125E-4</v>
      </c>
      <c r="H700">
        <f>formatted!J700/formatted!J$2</f>
        <v>3.4135267857142855E-4</v>
      </c>
      <c r="I700">
        <f>formatted!K700/formatted!K$2</f>
        <v>3.3639666666666668E-4</v>
      </c>
      <c r="J700">
        <f>formatted!L700/formatted!L$2</f>
        <v>2.7132016806722688E-4</v>
      </c>
      <c r="K700">
        <f>formatted!M700/formatted!M$2</f>
        <v>4.8197129629629629E-4</v>
      </c>
      <c r="L700">
        <f>formatted!N700/formatted!N$2</f>
        <v>3.6724655172413795E-4</v>
      </c>
      <c r="M700">
        <f>formatted!O700/formatted!O$2</f>
        <v>5.0549999999999998E-4</v>
      </c>
      <c r="N700">
        <f>formatted!P700/formatted!P$2</f>
        <v>3.4843981481481483E-4</v>
      </c>
      <c r="O700">
        <f>formatted!Q700/formatted!Q$2</f>
        <v>3.4387522123893803E-4</v>
      </c>
      <c r="P700">
        <f>formatted!R700/formatted!R$2</f>
        <v>3.6892118644067797E-4</v>
      </c>
    </row>
    <row r="701" spans="1:16" x14ac:dyDescent="0.3">
      <c r="A701" t="str">
        <f>formatted!C701</f>
        <v>w/o MS2: PG 12:0_18:1;O</v>
      </c>
      <c r="B701" t="str">
        <f>formatted!D701</f>
        <v>PG 30:1:1O</v>
      </c>
      <c r="C701" t="str">
        <f>formatted!E701</f>
        <v>OxPG</v>
      </c>
      <c r="D701" t="str">
        <f>formatted!F701</f>
        <v>C36H69O11P</v>
      </c>
      <c r="E701">
        <f>formatted!G701/formatted!G$2</f>
        <v>2.0742372881355932E-4</v>
      </c>
      <c r="F701">
        <f>formatted!H701/formatted!H$2</f>
        <v>2.580824E-4</v>
      </c>
      <c r="G701">
        <f>formatted!I701/formatted!I$2</f>
        <v>2.1641562499999999E-4</v>
      </c>
      <c r="H701">
        <f>formatted!J701/formatted!J$2</f>
        <v>2.1199910714285716E-4</v>
      </c>
      <c r="I701">
        <f>formatted!K701/formatted!K$2</f>
        <v>2.2059833333333334E-4</v>
      </c>
      <c r="J701">
        <f>formatted!L701/formatted!L$2</f>
        <v>2.1141008403361344E-4</v>
      </c>
      <c r="K701">
        <f>formatted!M701/formatted!M$2</f>
        <v>3.2641666666666664E-4</v>
      </c>
      <c r="L701">
        <f>formatted!N701/formatted!N$2</f>
        <v>2.8149310344827589E-4</v>
      </c>
      <c r="M701">
        <f>formatted!O701/formatted!O$2</f>
        <v>3.3493009708737866E-4</v>
      </c>
      <c r="N701">
        <f>formatted!P701/formatted!P$2</f>
        <v>3.0453240740740739E-4</v>
      </c>
      <c r="O701">
        <f>formatted!Q701/formatted!Q$2</f>
        <v>2.6714159292035396E-4</v>
      </c>
      <c r="P701">
        <f>formatted!R701/formatted!R$2</f>
        <v>3.1550000000000003E-4</v>
      </c>
    </row>
    <row r="702" spans="1:16" x14ac:dyDescent="0.3">
      <c r="A702" t="str">
        <f>formatted!C702</f>
        <v>w/o MS2: PG 12:0_22:6;O</v>
      </c>
      <c r="B702" t="str">
        <f>formatted!D702</f>
        <v>PG 34:6:1O</v>
      </c>
      <c r="C702" t="str">
        <f>formatted!E702</f>
        <v>OxPG</v>
      </c>
      <c r="D702" t="str">
        <f>formatted!F702</f>
        <v>C40H67O11P</v>
      </c>
      <c r="E702">
        <f>formatted!G702/formatted!G$2</f>
        <v>4.3919152542372879E-4</v>
      </c>
      <c r="F702">
        <f>formatted!H702/formatted!H$2</f>
        <v>5.7793600000000003E-4</v>
      </c>
      <c r="G702">
        <f>formatted!I702/formatted!I$2</f>
        <v>3.968625E-4</v>
      </c>
      <c r="H702">
        <f>formatted!J702/formatted!J$2</f>
        <v>6.5752232142857138E-4</v>
      </c>
      <c r="I702">
        <f>formatted!K702/formatted!K$2</f>
        <v>5.0307666666666662E-4</v>
      </c>
      <c r="J702">
        <f>formatted!L702/formatted!L$2</f>
        <v>3.878798319327731E-4</v>
      </c>
      <c r="K702">
        <f>formatted!M702/formatted!M$2</f>
        <v>8.8709444444444441E-4</v>
      </c>
      <c r="L702">
        <f>formatted!N702/formatted!N$2</f>
        <v>7.4335172413793099E-4</v>
      </c>
      <c r="M702">
        <f>formatted!O702/formatted!O$2</f>
        <v>8.8866504854368932E-4</v>
      </c>
      <c r="N702">
        <f>formatted!P702/formatted!P$2</f>
        <v>8.5638888888888885E-4</v>
      </c>
      <c r="O702">
        <f>formatted!Q702/formatted!Q$2</f>
        <v>9.8802743362831863E-4</v>
      </c>
      <c r="P702">
        <f>formatted!R702/formatted!R$2</f>
        <v>9.5947542372881354E-4</v>
      </c>
    </row>
    <row r="703" spans="1:16" x14ac:dyDescent="0.3">
      <c r="A703" t="str">
        <f>formatted!C703</f>
        <v>w/o MS2: PG 14:0_18:2;O4</v>
      </c>
      <c r="B703" t="str">
        <f>formatted!D703</f>
        <v>PG 32:2:4O</v>
      </c>
      <c r="C703" t="str">
        <f>formatted!E703</f>
        <v>OxPG</v>
      </c>
      <c r="D703" t="str">
        <f>formatted!F703</f>
        <v>C38H71O14P</v>
      </c>
      <c r="E703">
        <f>formatted!G703/formatted!G$2</f>
        <v>4.6063559322033899E-4</v>
      </c>
      <c r="F703">
        <f>formatted!H703/formatted!H$2</f>
        <v>3.2365680000000002E-4</v>
      </c>
      <c r="G703">
        <f>formatted!I703/formatted!I$2</f>
        <v>2.7700062500000001E-4</v>
      </c>
      <c r="H703">
        <f>formatted!J703/formatted!J$2</f>
        <v>3.1048839285714285E-4</v>
      </c>
      <c r="I703">
        <f>formatted!K703/formatted!K$2</f>
        <v>5.5154333333333331E-4</v>
      </c>
      <c r="J703">
        <f>formatted!L703/formatted!L$2</f>
        <v>5.507899159663866E-4</v>
      </c>
      <c r="K703">
        <f>formatted!M703/formatted!M$2</f>
        <v>5.1525185185185185E-4</v>
      </c>
      <c r="L703">
        <f>formatted!N703/formatted!N$2</f>
        <v>6.8437844827586209E-4</v>
      </c>
      <c r="M703">
        <f>formatted!O703/formatted!O$2</f>
        <v>4.503631067961165E-4</v>
      </c>
      <c r="N703">
        <f>formatted!P703/formatted!P$2</f>
        <v>6.4770277777777773E-4</v>
      </c>
      <c r="O703">
        <f>formatted!Q703/formatted!Q$2</f>
        <v>1.1953097345132743E-4</v>
      </c>
      <c r="P703">
        <f>formatted!R703/formatted!R$2</f>
        <v>1.1724661016949152E-4</v>
      </c>
    </row>
    <row r="704" spans="1:16" x14ac:dyDescent="0.3">
      <c r="A704" t="str">
        <f>formatted!C704</f>
        <v>w/o MS2: PG 16:0_18:2;O4</v>
      </c>
      <c r="B704" t="str">
        <f>formatted!D704</f>
        <v>PG 34:2:4O</v>
      </c>
      <c r="C704" t="str">
        <f>formatted!E704</f>
        <v>OxPG</v>
      </c>
      <c r="D704" t="str">
        <f>formatted!F704</f>
        <v>C40H75O14P</v>
      </c>
      <c r="E704">
        <f>formatted!G704/formatted!G$2</f>
        <v>1.6736694915254238E-4</v>
      </c>
      <c r="F704">
        <f>formatted!H704/formatted!H$2</f>
        <v>2.5047520000000002E-4</v>
      </c>
      <c r="G704">
        <f>formatted!I704/formatted!I$2</f>
        <v>2.9449937500000001E-4</v>
      </c>
      <c r="H704">
        <f>formatted!J704/formatted!J$2</f>
        <v>2.4391874999999999E-4</v>
      </c>
      <c r="I704">
        <f>formatted!K704/formatted!K$2</f>
        <v>3.6879416666666667E-4</v>
      </c>
      <c r="J704">
        <f>formatted!L704/formatted!L$2</f>
        <v>1.6529159663865547E-4</v>
      </c>
      <c r="K704">
        <f>formatted!M704/formatted!M$2</f>
        <v>1.6797685185185185E-4</v>
      </c>
      <c r="L704">
        <f>formatted!N704/formatted!N$2</f>
        <v>4.1290258620689654E-4</v>
      </c>
      <c r="M704">
        <f>formatted!O704/formatted!O$2</f>
        <v>1.5916116504854368E-4</v>
      </c>
      <c r="N704">
        <f>formatted!P704/formatted!P$2</f>
        <v>1.8191574074074074E-4</v>
      </c>
      <c r="O704">
        <f>formatted!Q704/formatted!Q$2</f>
        <v>1.7707079646017698E-4</v>
      </c>
      <c r="P704">
        <f>formatted!R704/formatted!R$2</f>
        <v>5.6009322033898305E-5</v>
      </c>
    </row>
    <row r="705" spans="1:16" x14ac:dyDescent="0.3">
      <c r="A705" t="str">
        <f>formatted!C705</f>
        <v>w/o MS2: PG 16:2_22:6;O2</v>
      </c>
      <c r="B705" t="str">
        <f>formatted!D705</f>
        <v>PG 38:8:2O</v>
      </c>
      <c r="C705" t="str">
        <f>formatted!E705</f>
        <v>OxPG</v>
      </c>
      <c r="D705" t="str">
        <f>formatted!F705</f>
        <v>C44H71O12P</v>
      </c>
      <c r="E705">
        <f>formatted!G705/formatted!G$2</f>
        <v>1.3887152542372881E-3</v>
      </c>
      <c r="F705">
        <f>formatted!H705/formatted!H$2</f>
        <v>1.4484704E-3</v>
      </c>
      <c r="G705">
        <f>formatted!I705/formatted!I$2</f>
        <v>9.3997874999999999E-4</v>
      </c>
      <c r="H705">
        <f>formatted!J705/formatted!J$2</f>
        <v>1.7769964285714287E-3</v>
      </c>
      <c r="I705">
        <f>formatted!K705/formatted!K$2</f>
        <v>1.2845208333333333E-3</v>
      </c>
      <c r="J705">
        <f>formatted!L705/formatted!L$2</f>
        <v>1.4542705882352942E-3</v>
      </c>
      <c r="K705">
        <f>formatted!M705/formatted!M$2</f>
        <v>2.4734064814814815E-3</v>
      </c>
      <c r="L705">
        <f>formatted!N705/formatted!N$2</f>
        <v>1.782548275862069E-3</v>
      </c>
      <c r="M705">
        <f>formatted!O705/formatted!O$2</f>
        <v>2.7175009708737866E-3</v>
      </c>
      <c r="N705">
        <f>formatted!P705/formatted!P$2</f>
        <v>2.2503750000000002E-3</v>
      </c>
      <c r="O705">
        <f>formatted!Q705/formatted!Q$2</f>
        <v>2.5814477876106193E-3</v>
      </c>
      <c r="P705">
        <f>formatted!R705/formatted!R$2</f>
        <v>2.0557084745762714E-3</v>
      </c>
    </row>
    <row r="706" spans="1:16" x14ac:dyDescent="0.3">
      <c r="A706" t="str">
        <f>formatted!C706</f>
        <v>w/o MS2: PG 17:1_22:6;O</v>
      </c>
      <c r="B706" t="str">
        <f>formatted!D706</f>
        <v>PG 39:7:1O</v>
      </c>
      <c r="C706" t="str">
        <f>formatted!E706</f>
        <v>OxPG</v>
      </c>
      <c r="D706" t="str">
        <f>formatted!F706</f>
        <v>C45H75O11P</v>
      </c>
      <c r="E706">
        <f>formatted!G706/formatted!G$2</f>
        <v>1.6685610169491526E-3</v>
      </c>
      <c r="F706">
        <f>formatted!H706/formatted!H$2</f>
        <v>1.2936152E-3</v>
      </c>
      <c r="G706">
        <f>formatted!I706/formatted!I$2</f>
        <v>3.4058875E-4</v>
      </c>
      <c r="H706">
        <f>formatted!J706/formatted!J$2</f>
        <v>1.0576383928571429E-3</v>
      </c>
      <c r="I706">
        <f>formatted!K706/formatted!K$2</f>
        <v>1.4821308333333332E-3</v>
      </c>
      <c r="J706">
        <f>formatted!L706/formatted!L$2</f>
        <v>1.141626050420168E-3</v>
      </c>
      <c r="K706">
        <f>formatted!M706/formatted!M$2</f>
        <v>1.582913888888889E-3</v>
      </c>
      <c r="L706">
        <f>formatted!N706/formatted!N$2</f>
        <v>1.8180629310344829E-3</v>
      </c>
      <c r="M706">
        <f>formatted!O706/formatted!O$2</f>
        <v>1.6327543689320389E-3</v>
      </c>
      <c r="N706">
        <f>formatted!P706/formatted!P$2</f>
        <v>1.2412509259259259E-3</v>
      </c>
      <c r="O706">
        <f>formatted!Q706/formatted!Q$2</f>
        <v>1.3508415929203541E-3</v>
      </c>
      <c r="P706">
        <f>formatted!R706/formatted!R$2</f>
        <v>8.7235847457627124E-4</v>
      </c>
    </row>
    <row r="707" spans="1:16" x14ac:dyDescent="0.3">
      <c r="A707" t="str">
        <f>formatted!C707</f>
        <v>w/o MS2: PG 15:1_18:3;O3</v>
      </c>
      <c r="B707" t="str">
        <f>formatted!D707</f>
        <v>PG 33:4:3O</v>
      </c>
      <c r="C707" t="str">
        <f>formatted!E707</f>
        <v>OxPG</v>
      </c>
      <c r="D707" t="str">
        <f>formatted!F707</f>
        <v>C39H69O13P</v>
      </c>
      <c r="E707">
        <f>formatted!G707/formatted!G$2</f>
        <v>1.1049830508474577E-4</v>
      </c>
      <c r="F707">
        <f>formatted!H707/formatted!H$2</f>
        <v>2.0588639999999999E-4</v>
      </c>
      <c r="G707">
        <f>formatted!I707/formatted!I$2</f>
        <v>1.90206875E-4</v>
      </c>
      <c r="H707">
        <f>formatted!J707/formatted!J$2</f>
        <v>1.7520714285714287E-4</v>
      </c>
      <c r="I707">
        <f>formatted!K707/formatted!K$2</f>
        <v>1.8495583333333332E-4</v>
      </c>
      <c r="J707">
        <f>formatted!L707/formatted!L$2</f>
        <v>1.529655462184874E-4</v>
      </c>
      <c r="K707">
        <f>formatted!M707/formatted!M$2</f>
        <v>1.9396111111111112E-4</v>
      </c>
      <c r="L707">
        <f>formatted!N707/formatted!N$2</f>
        <v>1.8124913793103449E-4</v>
      </c>
      <c r="M707">
        <f>formatted!O707/formatted!O$2</f>
        <v>2.8275922330097086E-4</v>
      </c>
      <c r="N707">
        <f>formatted!P707/formatted!P$2</f>
        <v>1.5931388888888888E-4</v>
      </c>
      <c r="O707">
        <f>formatted!Q707/formatted!Q$2</f>
        <v>2.0627964601769913E-4</v>
      </c>
      <c r="P707">
        <f>formatted!R707/formatted!R$2</f>
        <v>2.1821271186440677E-4</v>
      </c>
    </row>
    <row r="708" spans="1:16" x14ac:dyDescent="0.3">
      <c r="A708" t="str">
        <f>formatted!C708</f>
        <v>w/o MS2: PG 15:0_22:4;O4</v>
      </c>
      <c r="B708" t="str">
        <f>formatted!D708</f>
        <v>PG 37:4:4O</v>
      </c>
      <c r="C708" t="str">
        <f>formatted!E708</f>
        <v>OxPG</v>
      </c>
      <c r="D708" t="str">
        <f>formatted!F708</f>
        <v>C43H77O13P</v>
      </c>
      <c r="E708">
        <f>formatted!G708/formatted!G$2</f>
        <v>5.0018559322033895E-4</v>
      </c>
      <c r="F708">
        <f>formatted!H708/formatted!H$2</f>
        <v>1.0784944000000001E-3</v>
      </c>
      <c r="G708">
        <f>formatted!I708/formatted!I$2</f>
        <v>9.1423937499999998E-4</v>
      </c>
      <c r="H708">
        <f>formatted!J708/formatted!J$2</f>
        <v>8.2603125000000005E-4</v>
      </c>
      <c r="I708">
        <f>formatted!K708/formatted!K$2</f>
        <v>7.594166666666667E-4</v>
      </c>
      <c r="J708">
        <f>formatted!L708/formatted!L$2</f>
        <v>6.9948235294117647E-4</v>
      </c>
      <c r="K708">
        <f>formatted!M708/formatted!M$2</f>
        <v>8.3846018518518519E-4</v>
      </c>
      <c r="L708">
        <f>formatted!N708/formatted!N$2</f>
        <v>8.0197758620689655E-4</v>
      </c>
      <c r="M708">
        <f>formatted!O708/formatted!O$2</f>
        <v>5.0816699029126219E-4</v>
      </c>
      <c r="N708">
        <f>formatted!P708/formatted!P$2</f>
        <v>4.9804259259259259E-4</v>
      </c>
      <c r="O708">
        <f>formatted!Q708/formatted!Q$2</f>
        <v>5.9920619469026545E-4</v>
      </c>
      <c r="P708">
        <f>formatted!R708/formatted!R$2</f>
        <v>6.6021440677966107E-4</v>
      </c>
    </row>
    <row r="709" spans="1:16" x14ac:dyDescent="0.3">
      <c r="A709" t="str">
        <f>formatted!C709</f>
        <v>w/o MS2: PG 10:0_18:1;O2</v>
      </c>
      <c r="B709" t="str">
        <f>formatted!D709</f>
        <v>PG 28:1:2O</v>
      </c>
      <c r="C709" t="str">
        <f>formatted!E709</f>
        <v>OxPG</v>
      </c>
      <c r="D709" t="str">
        <f>formatted!F709</f>
        <v>C34H65O12P</v>
      </c>
      <c r="E709">
        <f>formatted!G709/formatted!G$2</f>
        <v>1.6975008474576271E-3</v>
      </c>
      <c r="F709">
        <f>formatted!H709/formatted!H$2</f>
        <v>1.3590824000000001E-3</v>
      </c>
      <c r="G709">
        <f>formatted!I709/formatted!I$2</f>
        <v>1.1187093750000001E-3</v>
      </c>
      <c r="H709">
        <f>formatted!J709/formatted!J$2</f>
        <v>1.4238741071428572E-3</v>
      </c>
      <c r="I709">
        <f>formatted!K709/formatted!K$2</f>
        <v>1.7704133333333334E-3</v>
      </c>
      <c r="J709">
        <f>formatted!L709/formatted!L$2</f>
        <v>1.8600210084033612E-3</v>
      </c>
      <c r="K709">
        <f>formatted!M709/formatted!M$2</f>
        <v>3.0455009259259258E-3</v>
      </c>
      <c r="L709">
        <f>formatted!N709/formatted!N$2</f>
        <v>3.2360499999999999E-3</v>
      </c>
      <c r="M709">
        <f>formatted!O709/formatted!O$2</f>
        <v>3.2044446601941748E-3</v>
      </c>
      <c r="N709">
        <f>formatted!P709/formatted!P$2</f>
        <v>3.6217703703703705E-3</v>
      </c>
      <c r="O709">
        <f>formatted!Q709/formatted!Q$2</f>
        <v>2.9518893805309736E-3</v>
      </c>
      <c r="P709">
        <f>formatted!R709/formatted!R$2</f>
        <v>1.9889084745762712E-3</v>
      </c>
    </row>
    <row r="710" spans="1:16" x14ac:dyDescent="0.3">
      <c r="A710" t="str">
        <f>formatted!C710</f>
        <v>w/o MS2: PG 15:1_22:6;O</v>
      </c>
      <c r="B710" t="str">
        <f>formatted!D710</f>
        <v>PG 37:7:1O</v>
      </c>
      <c r="C710" t="str">
        <f>formatted!E710</f>
        <v>OxPG</v>
      </c>
      <c r="D710" t="str">
        <f>formatted!F710</f>
        <v>C43H71O11P</v>
      </c>
      <c r="E710">
        <f>formatted!G710/formatted!G$2</f>
        <v>8.5457796610169487E-4</v>
      </c>
      <c r="F710">
        <f>formatted!H710/formatted!H$2</f>
        <v>8.3640799999999996E-4</v>
      </c>
      <c r="G710">
        <f>formatted!I710/formatted!I$2</f>
        <v>3.1192375000000001E-4</v>
      </c>
      <c r="H710">
        <f>formatted!J710/formatted!J$2</f>
        <v>6.1136250000000001E-4</v>
      </c>
      <c r="I710">
        <f>formatted!K710/formatted!K$2</f>
        <v>7.9367916666666662E-4</v>
      </c>
      <c r="J710">
        <f>formatted!L710/formatted!L$2</f>
        <v>7.3920168067226886E-4</v>
      </c>
      <c r="K710">
        <f>formatted!M710/formatted!M$2</f>
        <v>8.3907592592592588E-4</v>
      </c>
      <c r="L710">
        <f>formatted!N710/formatted!N$2</f>
        <v>9.8211810344827591E-4</v>
      </c>
      <c r="M710">
        <f>formatted!O710/formatted!O$2</f>
        <v>9.7371067961165051E-4</v>
      </c>
      <c r="N710">
        <f>formatted!P710/formatted!P$2</f>
        <v>8.8931851851851854E-4</v>
      </c>
      <c r="O710">
        <f>formatted!Q710/formatted!Q$2</f>
        <v>9.7408141592920353E-4</v>
      </c>
      <c r="P710">
        <f>formatted!R710/formatted!R$2</f>
        <v>6.5925338983050842E-4</v>
      </c>
    </row>
    <row r="711" spans="1:16" x14ac:dyDescent="0.3">
      <c r="A711" t="str">
        <f>formatted!C711</f>
        <v>w/o MS2: PG 14:1_22:6;O</v>
      </c>
      <c r="B711" t="str">
        <f>formatted!D711</f>
        <v>PG 36:7:1O</v>
      </c>
      <c r="C711" t="str">
        <f>formatted!E711</f>
        <v>OxPG</v>
      </c>
      <c r="D711" t="str">
        <f>formatted!F711</f>
        <v>C42H69O11P</v>
      </c>
      <c r="E711">
        <f>formatted!G711/formatted!G$2</f>
        <v>1.7644830508474577E-4</v>
      </c>
      <c r="F711">
        <f>formatted!H711/formatted!H$2</f>
        <v>1.5610560000000001E-4</v>
      </c>
      <c r="G711">
        <f>formatted!I711/formatted!I$2</f>
        <v>2.9771250000000001E-5</v>
      </c>
      <c r="H711">
        <f>formatted!J711/formatted!J$2</f>
        <v>9.7941071428571435E-5</v>
      </c>
      <c r="I711">
        <f>formatted!K711/formatted!K$2</f>
        <v>2.0240916666666668E-4</v>
      </c>
      <c r="J711">
        <f>formatted!L711/formatted!L$2</f>
        <v>1.5784201680672268E-4</v>
      </c>
      <c r="K711">
        <f>formatted!M711/formatted!M$2</f>
        <v>2.5609722222222223E-4</v>
      </c>
      <c r="L711">
        <f>formatted!N711/formatted!N$2</f>
        <v>2.9492672413793103E-4</v>
      </c>
      <c r="M711">
        <f>formatted!O711/formatted!O$2</f>
        <v>2.6255048543689322E-4</v>
      </c>
      <c r="N711">
        <f>formatted!P711/formatted!P$2</f>
        <v>3.3568981481481481E-4</v>
      </c>
      <c r="O711">
        <f>formatted!Q711/formatted!Q$2</f>
        <v>3.0425132743362835E-4</v>
      </c>
      <c r="P711">
        <f>formatted!R711/formatted!R$2</f>
        <v>2.254406779661017E-4</v>
      </c>
    </row>
    <row r="712" spans="1:16" x14ac:dyDescent="0.3">
      <c r="A712" t="str">
        <f>formatted!C712</f>
        <v>w/o MS2: PG 16:1_22:6;O</v>
      </c>
      <c r="B712" t="str">
        <f>formatted!D712</f>
        <v>PG 38:7:1O</v>
      </c>
      <c r="C712" t="str">
        <f>formatted!E712</f>
        <v>OxPG</v>
      </c>
      <c r="D712" t="str">
        <f>formatted!F712</f>
        <v>C44H73O11P</v>
      </c>
      <c r="E712">
        <f>formatted!G712/formatted!G$2</f>
        <v>3.5691999999999998E-3</v>
      </c>
      <c r="F712">
        <f>formatted!H712/formatted!H$2</f>
        <v>3.352444E-3</v>
      </c>
      <c r="G712">
        <f>formatted!I712/formatted!I$2</f>
        <v>1.300916875E-3</v>
      </c>
      <c r="H712">
        <f>formatted!J712/formatted!J$2</f>
        <v>2.6513812499999998E-3</v>
      </c>
      <c r="I712">
        <f>formatted!K712/formatted!K$2</f>
        <v>3.2894641666666668E-3</v>
      </c>
      <c r="J712">
        <f>formatted!L712/formatted!L$2</f>
        <v>2.9344134453781513E-3</v>
      </c>
      <c r="K712">
        <f>formatted!M712/formatted!M$2</f>
        <v>3.7529203703703705E-3</v>
      </c>
      <c r="L712">
        <f>formatted!N712/formatted!N$2</f>
        <v>4.5023206896551721E-3</v>
      </c>
      <c r="M712">
        <f>formatted!O712/formatted!O$2</f>
        <v>3.567719417475728E-3</v>
      </c>
      <c r="N712">
        <f>formatted!P712/formatted!P$2</f>
        <v>3.7590472222222221E-3</v>
      </c>
      <c r="O712">
        <f>formatted!Q712/formatted!Q$2</f>
        <v>3.8866309734513272E-3</v>
      </c>
      <c r="P712">
        <f>formatted!R712/formatted!R$2</f>
        <v>2.3700661016949152E-3</v>
      </c>
    </row>
    <row r="713" spans="1:16" x14ac:dyDescent="0.3">
      <c r="A713" t="str">
        <f>formatted!C713</f>
        <v>w/o MS2: PG 15:0_22:5;O2</v>
      </c>
      <c r="B713" t="str">
        <f>formatted!D713</f>
        <v>PG 37:5:2O</v>
      </c>
      <c r="C713" t="str">
        <f>formatted!E713</f>
        <v>OxPG</v>
      </c>
      <c r="D713" t="str">
        <f>formatted!F713</f>
        <v>C43H75O12P</v>
      </c>
      <c r="E713">
        <f>formatted!G713/formatted!G$2</f>
        <v>2.7938203389830506E-3</v>
      </c>
      <c r="F713">
        <f>formatted!H713/formatted!H$2</f>
        <v>4.0351655999999996E-3</v>
      </c>
      <c r="G713">
        <f>formatted!I713/formatted!I$2</f>
        <v>2.6205062500000002E-3</v>
      </c>
      <c r="H713">
        <f>formatted!J713/formatted!J$2</f>
        <v>1.7899294642857143E-3</v>
      </c>
      <c r="I713">
        <f>formatted!K713/formatted!K$2</f>
        <v>2.2496125E-3</v>
      </c>
      <c r="J713">
        <f>formatted!L713/formatted!L$2</f>
        <v>1.7082201680672269E-3</v>
      </c>
      <c r="K713">
        <f>formatted!M713/formatted!M$2</f>
        <v>4.6606611111111107E-3</v>
      </c>
      <c r="L713">
        <f>formatted!N713/formatted!N$2</f>
        <v>5.4389801724137928E-3</v>
      </c>
      <c r="M713">
        <f>formatted!O713/formatted!O$2</f>
        <v>4.4325563106796121E-3</v>
      </c>
      <c r="N713">
        <f>formatted!P713/formatted!P$2</f>
        <v>3.7335157407407406E-3</v>
      </c>
      <c r="O713">
        <f>formatted!Q713/formatted!Q$2</f>
        <v>5.179825663716814E-3</v>
      </c>
      <c r="P713">
        <f>formatted!R713/formatted!R$2</f>
        <v>3.4220830508474576E-3</v>
      </c>
    </row>
    <row r="714" spans="1:16" x14ac:dyDescent="0.3">
      <c r="A714" t="str">
        <f>formatted!C714</f>
        <v>w/o MS2: PG 12:0_18:2;O4</v>
      </c>
      <c r="B714" t="str">
        <f>formatted!D714</f>
        <v>PG 30:2:4O</v>
      </c>
      <c r="C714" t="str">
        <f>formatted!E714</f>
        <v>OxPG</v>
      </c>
      <c r="D714" t="str">
        <f>formatted!F714</f>
        <v>C36H67O14P</v>
      </c>
      <c r="E714">
        <f>formatted!G714/formatted!G$2</f>
        <v>1.3958983050847457E-4</v>
      </c>
      <c r="F714">
        <f>formatted!H714/formatted!H$2</f>
        <v>1.529864E-4</v>
      </c>
      <c r="G714">
        <f>formatted!I714/formatted!I$2</f>
        <v>1.1939625E-4</v>
      </c>
      <c r="H714">
        <f>formatted!J714/formatted!J$2</f>
        <v>2.0891607142857144E-4</v>
      </c>
      <c r="I714">
        <f>formatted!K714/formatted!K$2</f>
        <v>1.439825E-4</v>
      </c>
      <c r="J714">
        <f>formatted!L714/formatted!L$2</f>
        <v>1.732529411764706E-4</v>
      </c>
      <c r="K714">
        <f>formatted!M714/formatted!M$2</f>
        <v>2.6603148148148149E-4</v>
      </c>
      <c r="L714">
        <f>formatted!N714/formatted!N$2</f>
        <v>2.1010775862068966E-4</v>
      </c>
      <c r="M714">
        <f>formatted!O714/formatted!O$2</f>
        <v>2.3121165048543688E-4</v>
      </c>
      <c r="N714">
        <f>formatted!P714/formatted!P$2</f>
        <v>2.3025462962962962E-4</v>
      </c>
      <c r="O714">
        <f>formatted!Q714/formatted!Q$2</f>
        <v>1.981150442477876E-4</v>
      </c>
      <c r="P714">
        <f>formatted!R714/formatted!R$2</f>
        <v>1.8700338983050846E-4</v>
      </c>
    </row>
    <row r="715" spans="1:16" x14ac:dyDescent="0.3">
      <c r="A715" t="str">
        <f>formatted!C715</f>
        <v>w/o MS2: PG 14:0_18:2;O4</v>
      </c>
      <c r="B715" t="str">
        <f>formatted!D715</f>
        <v>PG 32:2:4O</v>
      </c>
      <c r="C715" t="str">
        <f>formatted!E715</f>
        <v>OxPG</v>
      </c>
      <c r="D715" t="str">
        <f>formatted!F715</f>
        <v>C38H71O14P</v>
      </c>
      <c r="E715">
        <f>formatted!G715/formatted!G$2</f>
        <v>1.0982627118644069E-3</v>
      </c>
      <c r="F715">
        <f>formatted!H715/formatted!H$2</f>
        <v>1.32676E-3</v>
      </c>
      <c r="G715">
        <f>formatted!I715/formatted!I$2</f>
        <v>1.0982487500000001E-3</v>
      </c>
      <c r="H715">
        <f>formatted!J715/formatted!J$2</f>
        <v>1.1859294642857143E-3</v>
      </c>
      <c r="I715">
        <f>formatted!K715/formatted!K$2</f>
        <v>1.1297166666666668E-3</v>
      </c>
      <c r="J715">
        <f>formatted!L715/formatted!L$2</f>
        <v>1.099489075630252E-3</v>
      </c>
      <c r="K715">
        <f>formatted!M715/formatted!M$2</f>
        <v>1.7469574074074074E-3</v>
      </c>
      <c r="L715">
        <f>formatted!N715/formatted!N$2</f>
        <v>1.524419827586207E-3</v>
      </c>
      <c r="M715">
        <f>formatted!O715/formatted!O$2</f>
        <v>1.663868932038835E-3</v>
      </c>
      <c r="N715">
        <f>formatted!P715/formatted!P$2</f>
        <v>1.2450018518518518E-3</v>
      </c>
      <c r="O715">
        <f>formatted!Q715/formatted!Q$2</f>
        <v>1.298146017699115E-3</v>
      </c>
      <c r="P715">
        <f>formatted!R715/formatted!R$2</f>
        <v>1.1561542372881355E-3</v>
      </c>
    </row>
    <row r="716" spans="1:16" x14ac:dyDescent="0.3">
      <c r="A716" t="str">
        <f>formatted!C716</f>
        <v>w/o MS2: PS 12:0_22:6;O3</v>
      </c>
      <c r="B716" t="str">
        <f>formatted!D716</f>
        <v>PS 34:6:3O</v>
      </c>
      <c r="C716" t="str">
        <f>formatted!E716</f>
        <v>OxPS</v>
      </c>
      <c r="D716" t="str">
        <f>formatted!F716</f>
        <v>C40H66NO13P</v>
      </c>
      <c r="E716">
        <f>formatted!G716/formatted!G$2</f>
        <v>2.5325254237288134E-4</v>
      </c>
      <c r="F716">
        <f>formatted!H716/formatted!H$2</f>
        <v>2.718544E-4</v>
      </c>
      <c r="G716">
        <f>formatted!I716/formatted!I$2</f>
        <v>2.075775E-4</v>
      </c>
      <c r="H716">
        <f>formatted!J716/formatted!J$2</f>
        <v>1.7714017857142856E-4</v>
      </c>
      <c r="I716">
        <f>formatted!K716/formatted!K$2</f>
        <v>3.4152083333333332E-4</v>
      </c>
      <c r="J716">
        <f>formatted!L716/formatted!L$2</f>
        <v>3.1335882352941178E-4</v>
      </c>
      <c r="K716">
        <f>formatted!M716/formatted!M$2</f>
        <v>3.231740740740741E-4</v>
      </c>
      <c r="L716">
        <f>formatted!N716/formatted!N$2</f>
        <v>3.4959482758620692E-4</v>
      </c>
      <c r="M716">
        <f>formatted!O716/formatted!O$2</f>
        <v>2.9103689320388352E-4</v>
      </c>
      <c r="N716">
        <f>formatted!P716/formatted!P$2</f>
        <v>4.1872685185185188E-4</v>
      </c>
      <c r="O716">
        <f>formatted!Q716/formatted!Q$2</f>
        <v>3.8477433628318587E-4</v>
      </c>
      <c r="P716">
        <f>formatted!R716/formatted!R$2</f>
        <v>1.9092627118644069E-4</v>
      </c>
    </row>
    <row r="717" spans="1:16" x14ac:dyDescent="0.3">
      <c r="A717" t="str">
        <f>formatted!C717</f>
        <v>w/o MS2: PS 10:0_20:4;O4</v>
      </c>
      <c r="B717" t="str">
        <f>formatted!D717</f>
        <v>PS 30:4:4O</v>
      </c>
      <c r="C717" t="str">
        <f>formatted!E717</f>
        <v>OxPS</v>
      </c>
      <c r="D717" t="str">
        <f>formatted!F717</f>
        <v>C36H62NO14P</v>
      </c>
      <c r="E717">
        <f>formatted!G717/formatted!G$2</f>
        <v>1.0371635593220338E-3</v>
      </c>
      <c r="F717">
        <f>formatted!H717/formatted!H$2</f>
        <v>9.3587599999999998E-4</v>
      </c>
      <c r="G717">
        <f>formatted!I717/formatted!I$2</f>
        <v>3.5336187499999998E-4</v>
      </c>
      <c r="H717">
        <f>formatted!J717/formatted!J$2</f>
        <v>9.4836249999999997E-4</v>
      </c>
      <c r="I717">
        <f>formatted!K717/formatted!K$2</f>
        <v>1.3115625E-3</v>
      </c>
      <c r="J717">
        <f>formatted!L717/formatted!L$2</f>
        <v>9.7215294117647063E-4</v>
      </c>
      <c r="K717">
        <f>formatted!M717/formatted!M$2</f>
        <v>1.0840666666666666E-3</v>
      </c>
      <c r="L717">
        <f>formatted!N717/formatted!N$2</f>
        <v>1.1563620689655173E-3</v>
      </c>
      <c r="M717">
        <f>formatted!O717/formatted!O$2</f>
        <v>1.1848805825242718E-3</v>
      </c>
      <c r="N717">
        <f>formatted!P717/formatted!P$2</f>
        <v>1.3857564814814816E-3</v>
      </c>
      <c r="O717">
        <f>formatted!Q717/formatted!Q$2</f>
        <v>1.3767557522123893E-3</v>
      </c>
      <c r="P717">
        <f>formatted!R717/formatted!R$2</f>
        <v>1.0869745762711865E-3</v>
      </c>
    </row>
    <row r="718" spans="1:16" x14ac:dyDescent="0.3">
      <c r="A718" t="str">
        <f>formatted!C718</f>
        <v>w/o MS2: PS 15:1_20:5;O3</v>
      </c>
      <c r="B718" t="str">
        <f>formatted!D718</f>
        <v>PS 35:6:3O</v>
      </c>
      <c r="C718" t="str">
        <f>formatted!E718</f>
        <v>OxPS</v>
      </c>
      <c r="D718" t="str">
        <f>formatted!F718</f>
        <v>C41H68NO13P</v>
      </c>
      <c r="E718">
        <f>formatted!G718/formatted!G$2</f>
        <v>5.8204830508474571E-4</v>
      </c>
      <c r="F718">
        <f>formatted!H718/formatted!H$2</f>
        <v>5.4578160000000005E-4</v>
      </c>
      <c r="G718">
        <f>formatted!I718/formatted!I$2</f>
        <v>4.1270437499999998E-4</v>
      </c>
      <c r="H718">
        <f>formatted!J718/formatted!J$2</f>
        <v>4.0324642857142857E-4</v>
      </c>
      <c r="I718">
        <f>formatted!K718/formatted!K$2</f>
        <v>7.6908916666666661E-4</v>
      </c>
      <c r="J718">
        <f>formatted!L718/formatted!L$2</f>
        <v>5.4089243697478997E-4</v>
      </c>
      <c r="K718">
        <f>formatted!M718/formatted!M$2</f>
        <v>6.0992777777777775E-4</v>
      </c>
      <c r="L718">
        <f>formatted!N718/formatted!N$2</f>
        <v>6.7823103448275861E-4</v>
      </c>
      <c r="M718">
        <f>formatted!O718/formatted!O$2</f>
        <v>5.8785922330097085E-4</v>
      </c>
      <c r="N718">
        <f>formatted!P718/formatted!P$2</f>
        <v>8.2127777777777776E-4</v>
      </c>
      <c r="O718">
        <f>formatted!Q718/formatted!Q$2</f>
        <v>5.5186460176991146E-4</v>
      </c>
      <c r="P718">
        <f>formatted!R718/formatted!R$2</f>
        <v>3.1551186440677964E-4</v>
      </c>
    </row>
    <row r="719" spans="1:16" x14ac:dyDescent="0.3">
      <c r="A719" t="str">
        <f>formatted!C719</f>
        <v>w/o MS2: PS 15:1_20:5;O3</v>
      </c>
      <c r="B719" t="str">
        <f>formatted!D719</f>
        <v>PS 35:6:3O</v>
      </c>
      <c r="C719" t="str">
        <f>formatted!E719</f>
        <v>OxPS</v>
      </c>
      <c r="D719" t="str">
        <f>formatted!F719</f>
        <v>C41H68NO13P</v>
      </c>
      <c r="E719">
        <f>formatted!G719/formatted!G$2</f>
        <v>4.426093220338983E-4</v>
      </c>
      <c r="F719">
        <f>formatted!H719/formatted!H$2</f>
        <v>4.2098960000000002E-4</v>
      </c>
      <c r="G719">
        <f>formatted!I719/formatted!I$2</f>
        <v>3.8862374999999998E-4</v>
      </c>
      <c r="H719">
        <f>formatted!J719/formatted!J$2</f>
        <v>3.0588125000000001E-4</v>
      </c>
      <c r="I719">
        <f>formatted!K719/formatted!K$2</f>
        <v>6.6771750000000003E-4</v>
      </c>
      <c r="J719">
        <f>formatted!L719/formatted!L$2</f>
        <v>5.7952521008403362E-4</v>
      </c>
      <c r="K719">
        <f>formatted!M719/formatted!M$2</f>
        <v>5.7316111111111107E-4</v>
      </c>
      <c r="L719">
        <f>formatted!N719/formatted!N$2</f>
        <v>7.2998448275862066E-4</v>
      </c>
      <c r="M719">
        <f>formatted!O719/formatted!O$2</f>
        <v>5.9938932038834951E-4</v>
      </c>
      <c r="N719">
        <f>formatted!P719/formatted!P$2</f>
        <v>9.611814814814815E-4</v>
      </c>
      <c r="O719">
        <f>formatted!Q719/formatted!Q$2</f>
        <v>6.8631238938053098E-4</v>
      </c>
      <c r="P719">
        <f>formatted!R719/formatted!R$2</f>
        <v>3.8728135593220337E-4</v>
      </c>
    </row>
    <row r="720" spans="1:16" x14ac:dyDescent="0.3">
      <c r="A720" t="str">
        <f>formatted!C720</f>
        <v>w/o MS2: PS 14:1_22:3;O4</v>
      </c>
      <c r="B720" t="str">
        <f>formatted!D720</f>
        <v>PS 36:4:4O</v>
      </c>
      <c r="C720" t="str">
        <f>formatted!E720</f>
        <v>OxPS</v>
      </c>
      <c r="D720" t="str">
        <f>formatted!F720</f>
        <v>C42H74NO14P</v>
      </c>
      <c r="E720">
        <f>formatted!G720/formatted!G$2</f>
        <v>2.291771186440678E-4</v>
      </c>
      <c r="F720">
        <f>formatted!H720/formatted!H$2</f>
        <v>2.745232E-4</v>
      </c>
      <c r="G720">
        <f>formatted!I720/formatted!I$2</f>
        <v>1.8993625000000001E-4</v>
      </c>
      <c r="H720">
        <f>formatted!J720/formatted!J$2</f>
        <v>1.8626785714285715E-4</v>
      </c>
      <c r="I720">
        <f>formatted!K720/formatted!K$2</f>
        <v>7.2562499999999995E-5</v>
      </c>
      <c r="J720">
        <f>formatted!L720/formatted!L$2</f>
        <v>1.8418319327731091E-4</v>
      </c>
      <c r="K720">
        <f>formatted!M720/formatted!M$2</f>
        <v>2.674777777777778E-4</v>
      </c>
      <c r="L720">
        <f>formatted!N720/formatted!N$2</f>
        <v>2.1296120689655171E-4</v>
      </c>
      <c r="M720">
        <f>formatted!O720/formatted!O$2</f>
        <v>2.7221456310679612E-4</v>
      </c>
      <c r="N720">
        <f>formatted!P720/formatted!P$2</f>
        <v>2.5480000000000001E-4</v>
      </c>
      <c r="O720">
        <f>formatted!Q720/formatted!Q$2</f>
        <v>3.2247079646017699E-4</v>
      </c>
      <c r="P720">
        <f>formatted!R720/formatted!R$2</f>
        <v>1.1733389830508475E-4</v>
      </c>
    </row>
    <row r="721" spans="1:16" x14ac:dyDescent="0.3">
      <c r="A721" t="str">
        <f>formatted!C721</f>
        <v>w/o MS2: PS 8:0_20:4;O4</v>
      </c>
      <c r="B721" t="str">
        <f>formatted!D721</f>
        <v>PS 28:4:4O</v>
      </c>
      <c r="C721" t="str">
        <f>formatted!E721</f>
        <v>OxPS</v>
      </c>
      <c r="D721" t="str">
        <f>formatted!F721</f>
        <v>C34H58NO14P</v>
      </c>
      <c r="E721">
        <f>formatted!G721/formatted!G$2</f>
        <v>8.9661016949152538E-6</v>
      </c>
      <c r="F721">
        <f>formatted!H721/formatted!H$2</f>
        <v>6.9399999999999996E-6</v>
      </c>
      <c r="G721">
        <f>formatted!I721/formatted!I$2</f>
        <v>0</v>
      </c>
      <c r="H721">
        <f>formatted!J721/formatted!J$2</f>
        <v>2.5613392857142857E-5</v>
      </c>
      <c r="I721">
        <f>formatted!K721/formatted!K$2</f>
        <v>2.1780000000000002E-5</v>
      </c>
      <c r="J721">
        <f>formatted!L721/formatted!L$2</f>
        <v>2.56781512605042E-5</v>
      </c>
      <c r="K721">
        <f>formatted!M721/formatted!M$2</f>
        <v>1.4777777777777778E-5</v>
      </c>
      <c r="L721">
        <f>formatted!N721/formatted!N$2</f>
        <v>2.0150862068965517E-5</v>
      </c>
      <c r="M721">
        <f>formatted!O721/formatted!O$2</f>
        <v>2.2653398058252428E-5</v>
      </c>
      <c r="N721">
        <f>formatted!P721/formatted!P$2</f>
        <v>4.9640740740740738E-5</v>
      </c>
      <c r="O721">
        <f>formatted!Q721/formatted!Q$2</f>
        <v>4.1372566371681416E-5</v>
      </c>
      <c r="P721">
        <f>formatted!R721/formatted!R$2</f>
        <v>3.9360169491525425E-5</v>
      </c>
    </row>
    <row r="722" spans="1:16" x14ac:dyDescent="0.3">
      <c r="A722" t="str">
        <f>formatted!C722</f>
        <v>w/o MS2: PS 22:6_4:0;O</v>
      </c>
      <c r="B722" t="str">
        <f>formatted!D722</f>
        <v>PS 26:6:1O</v>
      </c>
      <c r="C722" t="str">
        <f>formatted!E722</f>
        <v>OxPS</v>
      </c>
      <c r="D722" t="str">
        <f>formatted!F722</f>
        <v>C32H50NO11P</v>
      </c>
      <c r="E722">
        <f>formatted!G722/formatted!G$2</f>
        <v>1.0961016949152543E-5</v>
      </c>
      <c r="F722">
        <f>formatted!H722/formatted!H$2</f>
        <v>4.3948800000000002E-5</v>
      </c>
      <c r="G722">
        <f>formatted!I722/formatted!I$2</f>
        <v>6.0651874999999999E-5</v>
      </c>
      <c r="H722">
        <f>formatted!J722/formatted!J$2</f>
        <v>5.4111607142857146E-5</v>
      </c>
      <c r="I722">
        <f>formatted!K722/formatted!K$2</f>
        <v>5.9879166666666668E-5</v>
      </c>
      <c r="J722">
        <f>formatted!L722/formatted!L$2</f>
        <v>2.760420168067227E-5</v>
      </c>
      <c r="K722">
        <f>formatted!M722/formatted!M$2</f>
        <v>5.2433333333333332E-5</v>
      </c>
      <c r="L722">
        <f>formatted!N722/formatted!N$2</f>
        <v>3.8231896551724137E-5</v>
      </c>
      <c r="M722">
        <f>formatted!O722/formatted!O$2</f>
        <v>6.1027184466019415E-5</v>
      </c>
      <c r="N722">
        <f>formatted!P722/formatted!P$2</f>
        <v>3.4704629629629628E-5</v>
      </c>
      <c r="O722">
        <f>formatted!Q722/formatted!Q$2</f>
        <v>6.5615929203539824E-5</v>
      </c>
      <c r="P722">
        <f>formatted!R722/formatted!R$2</f>
        <v>1.3319491525423728E-5</v>
      </c>
    </row>
    <row r="723" spans="1:16" x14ac:dyDescent="0.3">
      <c r="A723" t="str">
        <f>formatted!C723</f>
        <v>w/o MS2: PS 12:0_22:6;O</v>
      </c>
      <c r="B723" t="str">
        <f>formatted!D723</f>
        <v>PS 34:6:1O</v>
      </c>
      <c r="C723" t="str">
        <f>formatted!E723</f>
        <v>OxPS</v>
      </c>
      <c r="D723" t="str">
        <f>formatted!F723</f>
        <v>C40H66NO11P</v>
      </c>
      <c r="E723">
        <f>formatted!G723/formatted!G$2</f>
        <v>1.7159067796610169E-4</v>
      </c>
      <c r="F723">
        <f>formatted!H723/formatted!H$2</f>
        <v>2.4910079999999999E-4</v>
      </c>
      <c r="G723">
        <f>formatted!I723/formatted!I$2</f>
        <v>1.7257937500000001E-4</v>
      </c>
      <c r="H723">
        <f>formatted!J723/formatted!J$2</f>
        <v>1.8319374999999999E-4</v>
      </c>
      <c r="I723">
        <f>formatted!K723/formatted!K$2</f>
        <v>3.3888916666666667E-4</v>
      </c>
      <c r="J723">
        <f>formatted!L723/formatted!L$2</f>
        <v>3.09227731092437E-4</v>
      </c>
      <c r="K723">
        <f>formatted!M723/formatted!M$2</f>
        <v>2.1861388888888889E-4</v>
      </c>
      <c r="L723">
        <f>formatted!N723/formatted!N$2</f>
        <v>3.0109482758620688E-4</v>
      </c>
      <c r="M723">
        <f>formatted!O723/formatted!O$2</f>
        <v>2.6810776699029128E-4</v>
      </c>
      <c r="N723">
        <f>formatted!P723/formatted!P$2</f>
        <v>3.445611111111111E-4</v>
      </c>
      <c r="O723">
        <f>formatted!Q723/formatted!Q$2</f>
        <v>2.8871681415929202E-4</v>
      </c>
      <c r="P723">
        <f>formatted!R723/formatted!R$2</f>
        <v>8.7531355932203388E-5</v>
      </c>
    </row>
    <row r="724" spans="1:16" x14ac:dyDescent="0.3">
      <c r="A724" t="str">
        <f>formatted!C724</f>
        <v>w/o MS2: PS 12:0_22:6;O</v>
      </c>
      <c r="B724" t="str">
        <f>formatted!D724</f>
        <v>PS 34:6:1O</v>
      </c>
      <c r="C724" t="str">
        <f>formatted!E724</f>
        <v>OxPS</v>
      </c>
      <c r="D724" t="str">
        <f>formatted!F724</f>
        <v>C40H66NO11P</v>
      </c>
      <c r="E724">
        <f>formatted!G724/formatted!G$2</f>
        <v>2.45885593220339E-4</v>
      </c>
      <c r="F724">
        <f>formatted!H724/formatted!H$2</f>
        <v>1.673984E-4</v>
      </c>
      <c r="G724">
        <f>formatted!I724/formatted!I$2</f>
        <v>1.89618125E-4</v>
      </c>
      <c r="H724">
        <f>formatted!J724/formatted!J$2</f>
        <v>9.8847321428571433E-5</v>
      </c>
      <c r="I724">
        <f>formatted!K724/formatted!K$2</f>
        <v>3.189E-4</v>
      </c>
      <c r="J724">
        <f>formatted!L724/formatted!L$2</f>
        <v>2.6858487394957985E-4</v>
      </c>
      <c r="K724">
        <f>formatted!M724/formatted!M$2</f>
        <v>3.9524166666666665E-4</v>
      </c>
      <c r="L724">
        <f>formatted!N724/formatted!N$2</f>
        <v>4.094543103448276E-4</v>
      </c>
      <c r="M724">
        <f>formatted!O724/formatted!O$2</f>
        <v>4.2333106796116506E-4</v>
      </c>
      <c r="N724">
        <f>formatted!P724/formatted!P$2</f>
        <v>5.2343518518518516E-4</v>
      </c>
      <c r="O724">
        <f>formatted!Q724/formatted!Q$2</f>
        <v>3.6451150442477878E-4</v>
      </c>
      <c r="P724">
        <f>formatted!R724/formatted!R$2</f>
        <v>1.2668644067796611E-4</v>
      </c>
    </row>
    <row r="725" spans="1:16" x14ac:dyDescent="0.3">
      <c r="A725" t="str">
        <f>formatted!C725</f>
        <v>w/o MS2: PS 12:0_22:6;O</v>
      </c>
      <c r="B725" t="str">
        <f>formatted!D725</f>
        <v>PS 34:6:1O</v>
      </c>
      <c r="C725" t="str">
        <f>formatted!E725</f>
        <v>OxPS</v>
      </c>
      <c r="D725" t="str">
        <f>formatted!F725</f>
        <v>C40H66NO11P</v>
      </c>
      <c r="E725">
        <f>formatted!G725/formatted!G$2</f>
        <v>1.3613601694915255E-3</v>
      </c>
      <c r="F725">
        <f>formatted!H725/formatted!H$2</f>
        <v>1.0339279999999999E-3</v>
      </c>
      <c r="G725">
        <f>formatted!I725/formatted!I$2</f>
        <v>1.0251399999999999E-3</v>
      </c>
      <c r="H725">
        <f>formatted!J725/formatted!J$2</f>
        <v>1.1146482142857144E-3</v>
      </c>
      <c r="I725">
        <f>formatted!K725/formatted!K$2</f>
        <v>1.5291825E-3</v>
      </c>
      <c r="J725">
        <f>formatted!L725/formatted!L$2</f>
        <v>1.5901268907563026E-3</v>
      </c>
      <c r="K725">
        <f>formatted!M725/formatted!M$2</f>
        <v>1.5224657407407406E-3</v>
      </c>
      <c r="L725">
        <f>formatted!N725/formatted!N$2</f>
        <v>1.8515163793103447E-3</v>
      </c>
      <c r="M725">
        <f>formatted!O725/formatted!O$2</f>
        <v>1.8153145631067962E-3</v>
      </c>
      <c r="N725">
        <f>formatted!P725/formatted!P$2</f>
        <v>2.2478759259259261E-3</v>
      </c>
      <c r="O725">
        <f>formatted!Q725/formatted!Q$2</f>
        <v>1.6141407079646017E-3</v>
      </c>
      <c r="P725">
        <f>formatted!R725/formatted!R$2</f>
        <v>6.9266355932203394E-4</v>
      </c>
    </row>
    <row r="726" spans="1:16" x14ac:dyDescent="0.3">
      <c r="A726" t="str">
        <f>formatted!C726</f>
        <v>w/o MS2: PS 18:3_22:6;O3</v>
      </c>
      <c r="B726" t="str">
        <f>formatted!D726</f>
        <v>PS 40:9:3O</v>
      </c>
      <c r="C726" t="str">
        <f>formatted!E726</f>
        <v>OxPS</v>
      </c>
      <c r="D726" t="str">
        <f>formatted!F726</f>
        <v>C46H72NO13P</v>
      </c>
      <c r="E726">
        <f>formatted!G726/formatted!G$2</f>
        <v>5.3932033898305086E-4</v>
      </c>
      <c r="F726">
        <f>formatted!H726/formatted!H$2</f>
        <v>5.3668879999999996E-4</v>
      </c>
      <c r="G726">
        <f>formatted!I726/formatted!I$2</f>
        <v>4.7335250000000003E-4</v>
      </c>
      <c r="H726">
        <f>formatted!J726/formatted!J$2</f>
        <v>1.7769732142857144E-4</v>
      </c>
      <c r="I726">
        <f>formatted!K726/formatted!K$2</f>
        <v>3.7212749999999999E-4</v>
      </c>
      <c r="J726">
        <f>formatted!L726/formatted!L$2</f>
        <v>3.9752100840336136E-4</v>
      </c>
      <c r="K726">
        <f>formatted!M726/formatted!M$2</f>
        <v>4.0794814814814815E-4</v>
      </c>
      <c r="L726">
        <f>formatted!N726/formatted!N$2</f>
        <v>3.4288362068965515E-4</v>
      </c>
      <c r="M726">
        <f>formatted!O726/formatted!O$2</f>
        <v>3.9248252427184467E-4</v>
      </c>
      <c r="N726">
        <f>formatted!P726/formatted!P$2</f>
        <v>4.0058055555555554E-4</v>
      </c>
      <c r="O726">
        <f>formatted!Q726/formatted!Q$2</f>
        <v>2.6610265486725666E-4</v>
      </c>
      <c r="P726">
        <f>formatted!R726/formatted!R$2</f>
        <v>1.288728813559322E-4</v>
      </c>
    </row>
    <row r="727" spans="1:16" x14ac:dyDescent="0.3">
      <c r="A727" t="str">
        <f>formatted!C727</f>
        <v>PA 30:0|PA 15:0_15:0</v>
      </c>
      <c r="B727" t="str">
        <f>formatted!D727</f>
        <v>PA 30:0|PA 15:0_15:0</v>
      </c>
      <c r="C727" t="str">
        <f>formatted!E727</f>
        <v>PA</v>
      </c>
      <c r="D727" t="str">
        <f>formatted!F727</f>
        <v>C33H65O8P</v>
      </c>
      <c r="E727">
        <f>formatted!G727/formatted!G$2</f>
        <v>9.7095383050847459E-2</v>
      </c>
      <c r="F727">
        <f>formatted!H727/formatted!H$2</f>
        <v>8.8629996799999999E-2</v>
      </c>
      <c r="G727">
        <f>formatted!I727/formatted!I$2</f>
        <v>8.032984E-2</v>
      </c>
      <c r="H727">
        <f>formatted!J727/formatted!J$2</f>
        <v>8.6228442857142859E-2</v>
      </c>
      <c r="I727">
        <f>formatted!K727/formatted!K$2</f>
        <v>8.7618420000000002E-2</v>
      </c>
      <c r="J727">
        <f>formatted!L727/formatted!L$2</f>
        <v>8.5881922689075629E-2</v>
      </c>
      <c r="K727">
        <f>formatted!M727/formatted!M$2</f>
        <v>6.3108977777777783E-2</v>
      </c>
      <c r="L727">
        <f>formatted!N727/formatted!N$2</f>
        <v>6.2861972413793099E-2</v>
      </c>
      <c r="M727">
        <f>formatted!O727/formatted!O$2</f>
        <v>6.1187801941747576E-2</v>
      </c>
      <c r="N727">
        <f>formatted!P727/formatted!P$2</f>
        <v>5.2211088888888889E-2</v>
      </c>
      <c r="O727">
        <f>formatted!Q727/formatted!Q$2</f>
        <v>5.3059437168141592E-2</v>
      </c>
      <c r="P727">
        <f>formatted!R727/formatted!R$2</f>
        <v>4.4861827118644067E-2</v>
      </c>
    </row>
    <row r="728" spans="1:16" x14ac:dyDescent="0.3">
      <c r="A728" t="str">
        <f>formatted!C728</f>
        <v>w/o MS2: PA 20:0_8:0</v>
      </c>
      <c r="B728" t="str">
        <f>formatted!D728</f>
        <v>PA 28:0</v>
      </c>
      <c r="C728" t="str">
        <f>formatted!E728</f>
        <v>PA</v>
      </c>
      <c r="D728" t="str">
        <f>formatted!F728</f>
        <v>C31H61O8P</v>
      </c>
      <c r="E728">
        <f>formatted!G728/formatted!G$2</f>
        <v>1.8363562711864408E-2</v>
      </c>
      <c r="F728">
        <f>formatted!H728/formatted!H$2</f>
        <v>1.4707233599999999E-2</v>
      </c>
      <c r="G728">
        <f>formatted!I728/formatted!I$2</f>
        <v>1.3095092500000001E-2</v>
      </c>
      <c r="H728">
        <f>formatted!J728/formatted!J$2</f>
        <v>1.7384726785714285E-2</v>
      </c>
      <c r="I728">
        <f>formatted!K728/formatted!K$2</f>
        <v>1.8121823333333332E-2</v>
      </c>
      <c r="J728">
        <f>formatted!L728/formatted!L$2</f>
        <v>1.7015707563025211E-2</v>
      </c>
      <c r="K728">
        <f>formatted!M728/formatted!M$2</f>
        <v>1.3959115740740741E-2</v>
      </c>
      <c r="L728">
        <f>formatted!N728/formatted!N$2</f>
        <v>1.2812749137931035E-2</v>
      </c>
      <c r="M728">
        <f>formatted!O728/formatted!O$2</f>
        <v>1.3485814563106796E-2</v>
      </c>
      <c r="N728">
        <f>formatted!P728/formatted!P$2</f>
        <v>1.3621057407407407E-2</v>
      </c>
      <c r="O728">
        <f>formatted!Q728/formatted!Q$2</f>
        <v>1.2522113274336283E-2</v>
      </c>
      <c r="P728">
        <f>formatted!R728/formatted!R$2</f>
        <v>1.0440141525423729E-2</v>
      </c>
    </row>
    <row r="729" spans="1:16" x14ac:dyDescent="0.3">
      <c r="A729" t="str">
        <f>formatted!C729</f>
        <v>w/o MS2: PA 18:0_8:0</v>
      </c>
      <c r="B729" t="str">
        <f>formatted!D729</f>
        <v>PA 26:0</v>
      </c>
      <c r="C729" t="str">
        <f>formatted!E729</f>
        <v>PA</v>
      </c>
      <c r="D729" t="str">
        <f>formatted!F729</f>
        <v>C29H57O8P</v>
      </c>
      <c r="E729">
        <f>formatted!G729/formatted!G$2</f>
        <v>7.0917796610169492E-4</v>
      </c>
      <c r="F729">
        <f>formatted!H729/formatted!H$2</f>
        <v>4.749984E-4</v>
      </c>
      <c r="G729">
        <f>formatted!I729/formatted!I$2</f>
        <v>4.9377375000000002E-4</v>
      </c>
      <c r="H729">
        <f>formatted!J729/formatted!J$2</f>
        <v>8.0256964285714289E-4</v>
      </c>
      <c r="I729">
        <f>formatted!K729/formatted!K$2</f>
        <v>7.7273166666666667E-4</v>
      </c>
      <c r="J729">
        <f>formatted!L729/formatted!L$2</f>
        <v>6.587436974789916E-4</v>
      </c>
      <c r="K729">
        <f>formatted!M729/formatted!M$2</f>
        <v>5.8024722222222228E-4</v>
      </c>
      <c r="L729">
        <f>formatted!N729/formatted!N$2</f>
        <v>5.7078965517241376E-4</v>
      </c>
      <c r="M729">
        <f>formatted!O729/formatted!O$2</f>
        <v>5.2709902912621354E-4</v>
      </c>
      <c r="N729">
        <f>formatted!P729/formatted!P$2</f>
        <v>4.5599722222222221E-4</v>
      </c>
      <c r="O729">
        <f>formatted!Q729/formatted!Q$2</f>
        <v>4.9056814159292037E-4</v>
      </c>
      <c r="P729">
        <f>formatted!R729/formatted!R$2</f>
        <v>3.6908305084745762E-4</v>
      </c>
    </row>
    <row r="730" spans="1:16" x14ac:dyDescent="0.3">
      <c r="A730" t="str">
        <f>formatted!C730</f>
        <v>w/o MS2: PE 14:0_20:1</v>
      </c>
      <c r="B730" t="str">
        <f>formatted!D730</f>
        <v>PE 34:1</v>
      </c>
      <c r="C730" t="str">
        <f>formatted!E730</f>
        <v>PE</v>
      </c>
      <c r="D730" t="str">
        <f>formatted!F730</f>
        <v>C39H76NO8P</v>
      </c>
      <c r="E730">
        <f>formatted!G730/formatted!G$2</f>
        <v>3.3640788135593219E-3</v>
      </c>
      <c r="F730">
        <f>formatted!H730/formatted!H$2</f>
        <v>3.7515128000000001E-3</v>
      </c>
      <c r="G730">
        <f>formatted!I730/formatted!I$2</f>
        <v>3.137610625E-3</v>
      </c>
      <c r="H730">
        <f>formatted!J730/formatted!J$2</f>
        <v>3.1646187500000002E-3</v>
      </c>
      <c r="I730">
        <f>formatted!K730/formatted!K$2</f>
        <v>3.3587908333333333E-3</v>
      </c>
      <c r="J730">
        <f>formatted!L730/formatted!L$2</f>
        <v>3.4252226890756302E-3</v>
      </c>
      <c r="K730">
        <f>formatted!M730/formatted!M$2</f>
        <v>4.4347249999999996E-3</v>
      </c>
      <c r="L730">
        <f>formatted!N730/formatted!N$2</f>
        <v>4.9474999999999996E-3</v>
      </c>
      <c r="M730">
        <f>formatted!O730/formatted!O$2</f>
        <v>3.9464427184466022E-3</v>
      </c>
      <c r="N730">
        <f>formatted!P730/formatted!P$2</f>
        <v>3.2907759259259259E-3</v>
      </c>
      <c r="O730">
        <f>formatted!Q730/formatted!Q$2</f>
        <v>3.5714982300884958E-3</v>
      </c>
      <c r="P730">
        <f>formatted!R730/formatted!R$2</f>
        <v>3.2374050847457625E-3</v>
      </c>
    </row>
    <row r="731" spans="1:16" x14ac:dyDescent="0.3">
      <c r="A731" t="str">
        <f>formatted!C731</f>
        <v>PE 31:0</v>
      </c>
      <c r="B731" t="str">
        <f>formatted!D731</f>
        <v>PE 31:0</v>
      </c>
      <c r="C731" t="str">
        <f>formatted!E731</f>
        <v>PE</v>
      </c>
      <c r="D731" t="str">
        <f>formatted!F731</f>
        <v>C36H72NO8P</v>
      </c>
      <c r="E731">
        <f>formatted!G731/formatted!G$2</f>
        <v>0.7693863110169491</v>
      </c>
      <c r="F731">
        <f>formatted!H731/formatted!H$2</f>
        <v>0.86345809600000001</v>
      </c>
      <c r="G731">
        <f>formatted!I731/formatted!I$2</f>
        <v>0.67065133062500004</v>
      </c>
      <c r="H731">
        <f>formatted!J731/formatted!J$2</f>
        <v>0.69900464821428576</v>
      </c>
      <c r="I731">
        <f>formatted!K731/formatted!K$2</f>
        <v>0.71318736166666663</v>
      </c>
      <c r="J731">
        <f>formatted!L731/formatted!L$2</f>
        <v>0.69605394789915964</v>
      </c>
      <c r="K731">
        <f>formatted!M731/formatted!M$2</f>
        <v>0.80511077407407405</v>
      </c>
      <c r="L731">
        <f>formatted!N731/formatted!N$2</f>
        <v>0.81189328362068969</v>
      </c>
      <c r="M731">
        <f>formatted!O731/formatted!O$2</f>
        <v>0.79095597864077671</v>
      </c>
      <c r="N731">
        <f>formatted!P731/formatted!P$2</f>
        <v>0.65205607592592596</v>
      </c>
      <c r="O731">
        <f>formatted!Q731/formatted!Q$2</f>
        <v>0.70768763274336288</v>
      </c>
      <c r="P731">
        <f>formatted!R731/formatted!R$2</f>
        <v>0.63201099152542373</v>
      </c>
    </row>
    <row r="732" spans="1:16" x14ac:dyDescent="0.3">
      <c r="A732" t="str">
        <f>formatted!C732</f>
        <v>w/o MS2: PE 14:0_15:0</v>
      </c>
      <c r="B732" t="str">
        <f>formatted!D732</f>
        <v>PE 29:0</v>
      </c>
      <c r="C732" t="str">
        <f>formatted!E732</f>
        <v>PE</v>
      </c>
      <c r="D732" t="str">
        <f>formatted!F732</f>
        <v>C34H68NO8P</v>
      </c>
      <c r="E732">
        <f>formatted!G732/formatted!G$2</f>
        <v>0.11058749830508474</v>
      </c>
      <c r="F732">
        <f>formatted!H732/formatted!H$2</f>
        <v>0.1199458296</v>
      </c>
      <c r="G732">
        <f>formatted!I732/formatted!I$2</f>
        <v>9.6373595625000003E-2</v>
      </c>
      <c r="H732">
        <f>formatted!J732/formatted!J$2</f>
        <v>0.12215786785714286</v>
      </c>
      <c r="I732">
        <f>formatted!K732/formatted!K$2</f>
        <v>0.12180893499999999</v>
      </c>
      <c r="J732">
        <f>formatted!L732/formatted!L$2</f>
        <v>0.12449938823529412</v>
      </c>
      <c r="K732">
        <f>formatted!M732/formatted!M$2</f>
        <v>0.14535896666666667</v>
      </c>
      <c r="L732">
        <f>formatted!N732/formatted!N$2</f>
        <v>0.13506235775862069</v>
      </c>
      <c r="M732">
        <f>formatted!O732/formatted!O$2</f>
        <v>0.13442821844660194</v>
      </c>
      <c r="N732">
        <f>formatted!P732/formatted!P$2</f>
        <v>0.1377717675925926</v>
      </c>
      <c r="O732">
        <f>formatted!Q732/formatted!Q$2</f>
        <v>0.13779054690265485</v>
      </c>
      <c r="P732">
        <f>formatted!R732/formatted!R$2</f>
        <v>0.1220475</v>
      </c>
    </row>
    <row r="733" spans="1:16" x14ac:dyDescent="0.3">
      <c r="A733" t="str">
        <f>formatted!C733</f>
        <v>PE 30:1|PE 14:0_16:1</v>
      </c>
      <c r="B733" t="str">
        <f>formatted!D733</f>
        <v>PE 30:1|PE 14:0_16:1</v>
      </c>
      <c r="C733" t="str">
        <f>formatted!E733</f>
        <v>PE</v>
      </c>
      <c r="D733" t="str">
        <f>formatted!F733</f>
        <v>C35H68NO8P</v>
      </c>
      <c r="E733">
        <f>formatted!G733/formatted!G$2</f>
        <v>3.5933830508474577E-3</v>
      </c>
      <c r="F733">
        <f>formatted!H733/formatted!H$2</f>
        <v>3.7903184000000001E-3</v>
      </c>
      <c r="G733">
        <f>formatted!I733/formatted!I$2</f>
        <v>3.2088074999999999E-3</v>
      </c>
      <c r="H733">
        <f>formatted!J733/formatted!J$2</f>
        <v>4.8175383928571432E-3</v>
      </c>
      <c r="I733">
        <f>formatted!K733/formatted!K$2</f>
        <v>4.8321624999999998E-3</v>
      </c>
      <c r="J733">
        <f>formatted!L733/formatted!L$2</f>
        <v>5.749819327731092E-3</v>
      </c>
      <c r="K733">
        <f>formatted!M733/formatted!M$2</f>
        <v>4.9485750000000002E-3</v>
      </c>
      <c r="L733">
        <f>formatted!N733/formatted!N$2</f>
        <v>3.6144637931034484E-3</v>
      </c>
      <c r="M733">
        <f>formatted!O733/formatted!O$2</f>
        <v>4.8628533980582525E-3</v>
      </c>
      <c r="N733">
        <f>formatted!P733/formatted!P$2</f>
        <v>6.0718462962962962E-3</v>
      </c>
      <c r="O733">
        <f>formatted!Q733/formatted!Q$2</f>
        <v>5.9512159292035398E-3</v>
      </c>
      <c r="P733">
        <f>formatted!R733/formatted!R$2</f>
        <v>5.0167983050847459E-3</v>
      </c>
    </row>
    <row r="734" spans="1:16" x14ac:dyDescent="0.3">
      <c r="A734" t="str">
        <f>formatted!C734</f>
        <v>w/o MS2: PE 15:0_13:1</v>
      </c>
      <c r="B734" t="str">
        <f>formatted!D734</f>
        <v>PE 28:1</v>
      </c>
      <c r="C734" t="str">
        <f>formatted!E734</f>
        <v>PE</v>
      </c>
      <c r="D734" t="str">
        <f>formatted!F734</f>
        <v>C33H64NO8P</v>
      </c>
      <c r="E734">
        <f>formatted!G734/formatted!G$2</f>
        <v>1.1775364406779662E-3</v>
      </c>
      <c r="F734">
        <f>formatted!H734/formatted!H$2</f>
        <v>9.7483919999999998E-4</v>
      </c>
      <c r="G734">
        <f>formatted!I734/formatted!I$2</f>
        <v>7.5611937499999999E-4</v>
      </c>
      <c r="H734">
        <f>formatted!J734/formatted!J$2</f>
        <v>1.3851794642857143E-3</v>
      </c>
      <c r="I734">
        <f>formatted!K734/formatted!K$2</f>
        <v>1.3113291666666668E-3</v>
      </c>
      <c r="J734">
        <f>formatted!L734/formatted!L$2</f>
        <v>1.2748193277310924E-3</v>
      </c>
      <c r="K734">
        <f>formatted!M734/formatted!M$2</f>
        <v>1.6748611111111111E-3</v>
      </c>
      <c r="L734">
        <f>formatted!N734/formatted!N$2</f>
        <v>1.5422974137931035E-3</v>
      </c>
      <c r="M734">
        <f>formatted!O734/formatted!O$2</f>
        <v>1.4880203883495145E-3</v>
      </c>
      <c r="N734">
        <f>formatted!P734/formatted!P$2</f>
        <v>1.7025796296296295E-3</v>
      </c>
      <c r="O734">
        <f>formatted!Q734/formatted!Q$2</f>
        <v>1.8206079646017699E-3</v>
      </c>
      <c r="P734">
        <f>formatted!R734/formatted!R$2</f>
        <v>1.5762067796610169E-3</v>
      </c>
    </row>
    <row r="735" spans="1:16" x14ac:dyDescent="0.3">
      <c r="A735" t="str">
        <f>formatted!C735</f>
        <v>PE 27:0|PE 12:0_15:0</v>
      </c>
      <c r="B735" t="str">
        <f>formatted!D735</f>
        <v>PE 27:0|PE 12:0_15:0</v>
      </c>
      <c r="C735" t="str">
        <f>formatted!E735</f>
        <v>PE</v>
      </c>
      <c r="D735" t="str">
        <f>formatted!F735</f>
        <v>C32H64NO8P</v>
      </c>
      <c r="E735">
        <f>formatted!G735/formatted!G$2</f>
        <v>5.3020881355932206E-3</v>
      </c>
      <c r="F735">
        <f>formatted!H735/formatted!H$2</f>
        <v>5.2812776000000002E-3</v>
      </c>
      <c r="G735">
        <f>formatted!I735/formatted!I$2</f>
        <v>4.0659918750000001E-3</v>
      </c>
      <c r="H735">
        <f>formatted!J735/formatted!J$2</f>
        <v>7.6623428571428575E-3</v>
      </c>
      <c r="I735">
        <f>formatted!K735/formatted!K$2</f>
        <v>6.8996841666666663E-3</v>
      </c>
      <c r="J735">
        <f>formatted!L735/formatted!L$2</f>
        <v>7.2651310924369749E-3</v>
      </c>
      <c r="K735">
        <f>formatted!M735/formatted!M$2</f>
        <v>9.9349981481481487E-3</v>
      </c>
      <c r="L735">
        <f>formatted!N735/formatted!N$2</f>
        <v>8.2956672413793103E-3</v>
      </c>
      <c r="M735">
        <f>formatted!O735/formatted!O$2</f>
        <v>1.0486936893203883E-2</v>
      </c>
      <c r="N735">
        <f>formatted!P735/formatted!P$2</f>
        <v>1.3819069444444445E-2</v>
      </c>
      <c r="O735">
        <f>formatted!Q735/formatted!Q$2</f>
        <v>1.3784693805309734E-2</v>
      </c>
      <c r="P735">
        <f>formatted!R735/formatted!R$2</f>
        <v>1.2623572033898306E-2</v>
      </c>
    </row>
    <row r="736" spans="1:16" x14ac:dyDescent="0.3">
      <c r="A736" t="str">
        <f>formatted!C736</f>
        <v>PE 28:0|PE 13:0_15:0</v>
      </c>
      <c r="B736" t="str">
        <f>formatted!D736</f>
        <v>PE 28:0|PE 13:0_15:0</v>
      </c>
      <c r="C736" t="str">
        <f>formatted!E736</f>
        <v>PE</v>
      </c>
      <c r="D736" t="str">
        <f>formatted!F736</f>
        <v>C33H66NO8P</v>
      </c>
      <c r="E736">
        <f>formatted!G736/formatted!G$2</f>
        <v>0.3193407084745763</v>
      </c>
      <c r="F736">
        <f>formatted!H736/formatted!H$2</f>
        <v>0.33469682880000001</v>
      </c>
      <c r="G736">
        <f>formatted!I736/formatted!I$2</f>
        <v>0.25364108624999998</v>
      </c>
      <c r="H736">
        <f>formatted!J736/formatted!J$2</f>
        <v>0.42204579732142855</v>
      </c>
      <c r="I736">
        <f>formatted!K736/formatted!K$2</f>
        <v>0.40303343416666665</v>
      </c>
      <c r="J736">
        <f>formatted!L736/formatted!L$2</f>
        <v>0.41372763109243699</v>
      </c>
      <c r="K736">
        <f>formatted!M736/formatted!M$2</f>
        <v>0.50559355370370374</v>
      </c>
      <c r="L736">
        <f>formatted!N736/formatted!N$2</f>
        <v>0.44076640603448275</v>
      </c>
      <c r="M736">
        <f>formatted!O736/formatted!O$2</f>
        <v>0.46734577572815533</v>
      </c>
      <c r="N736">
        <f>formatted!P736/formatted!P$2</f>
        <v>0.57125372500000005</v>
      </c>
      <c r="O736">
        <f>formatted!Q736/formatted!Q$2</f>
        <v>0.57924686194690267</v>
      </c>
      <c r="P736">
        <f>formatted!R736/formatted!R$2</f>
        <v>0.53203785169491524</v>
      </c>
    </row>
    <row r="737" spans="1:16" x14ac:dyDescent="0.3">
      <c r="A737" t="str">
        <f>formatted!C737</f>
        <v>PE 25:0|PE 11:0_14:0</v>
      </c>
      <c r="B737" t="str">
        <f>formatted!D737</f>
        <v>PE 25:0|PE 11:0_14:0</v>
      </c>
      <c r="C737" t="str">
        <f>formatted!E737</f>
        <v>PE</v>
      </c>
      <c r="D737" t="str">
        <f>formatted!F737</f>
        <v>C30H60NO8P</v>
      </c>
      <c r="E737">
        <f>formatted!G737/formatted!G$2</f>
        <v>1.9192491525423729E-3</v>
      </c>
      <c r="F737">
        <f>formatted!H737/formatted!H$2</f>
        <v>1.813128E-3</v>
      </c>
      <c r="G737">
        <f>formatted!I737/formatted!I$2</f>
        <v>1.1722837499999999E-3</v>
      </c>
      <c r="H737">
        <f>formatted!J737/formatted!J$2</f>
        <v>2.8124616071428573E-3</v>
      </c>
      <c r="I737">
        <f>formatted!K737/formatted!K$2</f>
        <v>2.4502933333333332E-3</v>
      </c>
      <c r="J737">
        <f>formatted!L737/formatted!L$2</f>
        <v>2.6571840336134453E-3</v>
      </c>
      <c r="K737">
        <f>formatted!M737/formatted!M$2</f>
        <v>3.7115824074074075E-3</v>
      </c>
      <c r="L737">
        <f>formatted!N737/formatted!N$2</f>
        <v>3.1102439655172412E-3</v>
      </c>
      <c r="M737">
        <f>formatted!O737/formatted!O$2</f>
        <v>3.864373786407767E-3</v>
      </c>
      <c r="N737">
        <f>formatted!P737/formatted!P$2</f>
        <v>5.244514814814815E-3</v>
      </c>
      <c r="O737">
        <f>formatted!Q737/formatted!Q$2</f>
        <v>5.2472371681415927E-3</v>
      </c>
      <c r="P737">
        <f>formatted!R737/formatted!R$2</f>
        <v>4.693978813559322E-3</v>
      </c>
    </row>
    <row r="738" spans="1:16" x14ac:dyDescent="0.3">
      <c r="A738" t="str">
        <f>formatted!C738</f>
        <v>PE 31:1</v>
      </c>
      <c r="B738" t="str">
        <f>formatted!D738</f>
        <v>PE 31:1</v>
      </c>
      <c r="C738" t="str">
        <f>formatted!E738</f>
        <v>PE</v>
      </c>
      <c r="D738" t="str">
        <f>formatted!F738</f>
        <v>C36H70NO8P</v>
      </c>
      <c r="E738">
        <f>formatted!G738/formatted!G$2</f>
        <v>1.4570261016949153E-2</v>
      </c>
      <c r="F738">
        <f>formatted!H738/formatted!H$2</f>
        <v>1.52121832E-2</v>
      </c>
      <c r="G738">
        <f>formatted!I738/formatted!I$2</f>
        <v>1.067734125E-2</v>
      </c>
      <c r="H738">
        <f>formatted!J738/formatted!J$2</f>
        <v>1.5129194642857143E-2</v>
      </c>
      <c r="I738">
        <f>formatted!K738/formatted!K$2</f>
        <v>1.5040494166666666E-2</v>
      </c>
      <c r="J738">
        <f>formatted!L738/formatted!L$2</f>
        <v>1.5601003361344538E-2</v>
      </c>
      <c r="K738">
        <f>formatted!M738/formatted!M$2</f>
        <v>1.8500616666666667E-2</v>
      </c>
      <c r="L738">
        <f>formatted!N738/formatted!N$2</f>
        <v>1.412285775862069E-2</v>
      </c>
      <c r="M738">
        <f>formatted!O738/formatted!O$2</f>
        <v>1.7517779611650484E-2</v>
      </c>
      <c r="N738">
        <f>formatted!P738/formatted!P$2</f>
        <v>1.6134391666666668E-2</v>
      </c>
      <c r="O738">
        <f>formatted!Q738/formatted!Q$2</f>
        <v>1.6171820353982302E-2</v>
      </c>
      <c r="P738">
        <f>formatted!R738/formatted!R$2</f>
        <v>1.4465161864406779E-2</v>
      </c>
    </row>
    <row r="739" spans="1:16" x14ac:dyDescent="0.3">
      <c r="A739" t="str">
        <f>formatted!C739</f>
        <v>PE 26:0|PE 11:0_15:0</v>
      </c>
      <c r="B739" t="str">
        <f>formatted!D739</f>
        <v>PE 26:0|PE 11:0_15:0</v>
      </c>
      <c r="C739" t="str">
        <f>formatted!E739</f>
        <v>PE</v>
      </c>
      <c r="D739" t="str">
        <f>formatted!F739</f>
        <v>C31H62NO8P</v>
      </c>
      <c r="E739">
        <f>formatted!G739/formatted!G$2</f>
        <v>1.3592599152542373E-2</v>
      </c>
      <c r="F739">
        <f>formatted!H739/formatted!H$2</f>
        <v>1.3640808799999999E-2</v>
      </c>
      <c r="G739">
        <f>formatted!I739/formatted!I$2</f>
        <v>9.1352949999999999E-3</v>
      </c>
      <c r="H739">
        <f>formatted!J739/formatted!J$2</f>
        <v>2.0903591964285713E-2</v>
      </c>
      <c r="I739">
        <f>formatted!K739/formatted!K$2</f>
        <v>1.9249504166666667E-2</v>
      </c>
      <c r="J739">
        <f>formatted!L739/formatted!L$2</f>
        <v>1.9926857983193276E-2</v>
      </c>
      <c r="K739">
        <f>formatted!M739/formatted!M$2</f>
        <v>2.5568781481481482E-2</v>
      </c>
      <c r="L739">
        <f>formatted!N739/formatted!N$2</f>
        <v>2.1611758620689654E-2</v>
      </c>
      <c r="M739">
        <f>formatted!O739/formatted!O$2</f>
        <v>2.4224894174757282E-2</v>
      </c>
      <c r="N739">
        <f>formatted!P739/formatted!P$2</f>
        <v>3.3808402777777781E-2</v>
      </c>
      <c r="O739">
        <f>formatted!Q739/formatted!Q$2</f>
        <v>3.4415694690265487E-2</v>
      </c>
      <c r="P739">
        <f>formatted!R739/formatted!R$2</f>
        <v>3.1629584745762711E-2</v>
      </c>
    </row>
    <row r="740" spans="1:16" x14ac:dyDescent="0.3">
      <c r="A740" t="str">
        <f>formatted!C740</f>
        <v>PE 33:1|PE 15:0_18:1</v>
      </c>
      <c r="B740" t="str">
        <f>formatted!D740</f>
        <v>PE 33:1|PE 15:0_18:1</v>
      </c>
      <c r="C740" t="str">
        <f>formatted!E740</f>
        <v>PE</v>
      </c>
      <c r="D740" t="str">
        <f>formatted!F740</f>
        <v>C38H74NO8P</v>
      </c>
      <c r="E740">
        <f>formatted!G740/formatted!G$2</f>
        <v>1.0954275423728814E-2</v>
      </c>
      <c r="F740">
        <f>formatted!H740/formatted!H$2</f>
        <v>1.05815392E-2</v>
      </c>
      <c r="G740">
        <f>formatted!I740/formatted!I$2</f>
        <v>8.0459750000000003E-3</v>
      </c>
      <c r="H740">
        <f>formatted!J740/formatted!J$2</f>
        <v>1.0707834821428572E-2</v>
      </c>
      <c r="I740">
        <f>formatted!K740/formatted!K$2</f>
        <v>1.0670862499999999E-2</v>
      </c>
      <c r="J740">
        <f>formatted!L740/formatted!L$2</f>
        <v>1.02706243697479E-2</v>
      </c>
      <c r="K740">
        <f>formatted!M740/formatted!M$2</f>
        <v>1.2952962037037037E-2</v>
      </c>
      <c r="L740">
        <f>formatted!N740/formatted!N$2</f>
        <v>1.1706739655172414E-2</v>
      </c>
      <c r="M740">
        <f>formatted!O740/formatted!O$2</f>
        <v>1.3051411650485437E-2</v>
      </c>
      <c r="N740">
        <f>formatted!P740/formatted!P$2</f>
        <v>1.1800102777777778E-2</v>
      </c>
      <c r="O740">
        <f>formatted!Q740/formatted!Q$2</f>
        <v>1.2360530973451328E-2</v>
      </c>
      <c r="P740">
        <f>formatted!R740/formatted!R$2</f>
        <v>1.0370492372881356E-2</v>
      </c>
    </row>
    <row r="741" spans="1:16" x14ac:dyDescent="0.3">
      <c r="A741" t="str">
        <f>formatted!C741</f>
        <v>PE 33:0|PE 15:0_18:0</v>
      </c>
      <c r="B741" t="str">
        <f>formatted!D741</f>
        <v>PE 33:0|PE 15:0_18:0</v>
      </c>
      <c r="C741" t="str">
        <f>formatted!E741</f>
        <v>PE</v>
      </c>
      <c r="D741" t="str">
        <f>formatted!F741</f>
        <v>C38H76NO8P</v>
      </c>
      <c r="E741">
        <f>formatted!G741/formatted!G$2</f>
        <v>5.7080237288135594E-3</v>
      </c>
      <c r="F741">
        <f>formatted!H741/formatted!H$2</f>
        <v>5.9300799999999999E-3</v>
      </c>
      <c r="G741">
        <f>formatted!I741/formatted!I$2</f>
        <v>4.5458093750000003E-3</v>
      </c>
      <c r="H741">
        <f>formatted!J741/formatted!J$2</f>
        <v>5.2115866071428575E-3</v>
      </c>
      <c r="I741">
        <f>formatted!K741/formatted!K$2</f>
        <v>5.2624108333333332E-3</v>
      </c>
      <c r="J741">
        <f>formatted!L741/formatted!L$2</f>
        <v>5.0778823529411769E-3</v>
      </c>
      <c r="K741">
        <f>formatted!M741/formatted!M$2</f>
        <v>5.9908935185185187E-3</v>
      </c>
      <c r="L741">
        <f>formatted!N741/formatted!N$2</f>
        <v>5.7245999999999998E-3</v>
      </c>
      <c r="M741">
        <f>formatted!O741/formatted!O$2</f>
        <v>6.0198038834951458E-3</v>
      </c>
      <c r="N741">
        <f>formatted!P741/formatted!P$2</f>
        <v>4.9853907407407406E-3</v>
      </c>
      <c r="O741">
        <f>formatted!Q741/formatted!Q$2</f>
        <v>5.181483185840708E-3</v>
      </c>
      <c r="P741">
        <f>formatted!R741/formatted!R$2</f>
        <v>4.4937533898305087E-3</v>
      </c>
    </row>
    <row r="742" spans="1:16" x14ac:dyDescent="0.3">
      <c r="A742" t="str">
        <f>formatted!C742</f>
        <v>PE 30:0|PE 15:0_15:0</v>
      </c>
      <c r="B742" t="str">
        <f>formatted!D742</f>
        <v>PE 30:0|PE 15:0_15:0</v>
      </c>
      <c r="C742" t="str">
        <f>formatted!E742</f>
        <v>PE</v>
      </c>
      <c r="D742" t="str">
        <f>formatted!F742</f>
        <v>C35H70NO8P</v>
      </c>
      <c r="E742">
        <f>formatted!G742/formatted!G$2</f>
        <v>1.35086215</v>
      </c>
      <c r="F742">
        <f>formatted!H742/formatted!H$2</f>
        <v>1.4917083168</v>
      </c>
      <c r="G742">
        <f>formatted!I742/formatted!I$2</f>
        <v>1.1618880443749999</v>
      </c>
      <c r="H742">
        <f>formatted!J742/formatted!J$2</f>
        <v>1.5126304142857143</v>
      </c>
      <c r="I742">
        <f>formatted!K742/formatted!K$2</f>
        <v>1.5650901583333334</v>
      </c>
      <c r="J742">
        <f>formatted!L742/formatted!L$2</f>
        <v>1.5284888957983194</v>
      </c>
      <c r="K742">
        <f>formatted!M742/formatted!M$2</f>
        <v>1.5523066888888888</v>
      </c>
      <c r="L742">
        <f>formatted!N742/formatted!N$2</f>
        <v>1.5314742784482758</v>
      </c>
      <c r="M742">
        <f>formatted!O742/formatted!O$2</f>
        <v>1.5269363320388349</v>
      </c>
      <c r="N742">
        <f>formatted!P742/formatted!P$2</f>
        <v>1.5309767064814814</v>
      </c>
      <c r="O742">
        <f>formatted!Q742/formatted!Q$2</f>
        <v>1.6864800761061947</v>
      </c>
      <c r="P742">
        <f>formatted!R742/formatted!R$2</f>
        <v>1.4480270601694916</v>
      </c>
    </row>
    <row r="743" spans="1:16" x14ac:dyDescent="0.3">
      <c r="A743" t="str">
        <f>formatted!C743</f>
        <v>PE 33:1|PE 15:0_18:1</v>
      </c>
      <c r="B743" t="str">
        <f>formatted!D743</f>
        <v>PE 33:1|PE 15:0_18:1</v>
      </c>
      <c r="C743" t="str">
        <f>formatted!E743</f>
        <v>PE</v>
      </c>
      <c r="D743" t="str">
        <f>formatted!F743</f>
        <v>C38H74NO8P</v>
      </c>
      <c r="E743">
        <f>formatted!G743/formatted!G$2</f>
        <v>1.5615458474576271E-2</v>
      </c>
      <c r="F743">
        <f>formatted!H743/formatted!H$2</f>
        <v>1.60644008E-2</v>
      </c>
      <c r="G743">
        <f>formatted!I743/formatted!I$2</f>
        <v>1.2014866250000001E-2</v>
      </c>
      <c r="H743">
        <f>formatted!J743/formatted!J$2</f>
        <v>1.4949957142857143E-2</v>
      </c>
      <c r="I743">
        <f>formatted!K743/formatted!K$2</f>
        <v>1.4517484166666667E-2</v>
      </c>
      <c r="J743">
        <f>formatted!L743/formatted!L$2</f>
        <v>1.4107372268907563E-2</v>
      </c>
      <c r="K743">
        <f>formatted!M743/formatted!M$2</f>
        <v>1.8000021296296298E-2</v>
      </c>
      <c r="L743">
        <f>formatted!N743/formatted!N$2</f>
        <v>1.5325383620689656E-2</v>
      </c>
      <c r="M743">
        <f>formatted!O743/formatted!O$2</f>
        <v>1.721604854368932E-2</v>
      </c>
      <c r="N743">
        <f>formatted!P743/formatted!P$2</f>
        <v>1.411139537037037E-2</v>
      </c>
      <c r="O743">
        <f>formatted!Q743/formatted!Q$2</f>
        <v>1.4224042477876106E-2</v>
      </c>
      <c r="P743">
        <f>formatted!R743/formatted!R$2</f>
        <v>1.2556531355932203E-2</v>
      </c>
    </row>
    <row r="744" spans="1:16" x14ac:dyDescent="0.3">
      <c r="A744" t="str">
        <f>formatted!C744</f>
        <v>w/o MS2: PE 13:0_14:0</v>
      </c>
      <c r="B744" t="str">
        <f>formatted!D744</f>
        <v>PE 27:0</v>
      </c>
      <c r="C744" t="str">
        <f>formatted!E744</f>
        <v>PE</v>
      </c>
      <c r="D744" t="str">
        <f>formatted!F744</f>
        <v>C32H64NO8P</v>
      </c>
      <c r="E744">
        <f>formatted!G744/formatted!G$2</f>
        <v>7.0029599999999997E-2</v>
      </c>
      <c r="F744">
        <f>formatted!H744/formatted!H$2</f>
        <v>7.2158492000000005E-2</v>
      </c>
      <c r="G744">
        <f>formatted!I744/formatted!I$2</f>
        <v>5.2003513124999998E-2</v>
      </c>
      <c r="H744">
        <f>formatted!J744/formatted!J$2</f>
        <v>9.2630131249999997E-2</v>
      </c>
      <c r="I744">
        <f>formatted!K744/formatted!K$2</f>
        <v>8.6861218333333337E-2</v>
      </c>
      <c r="J744">
        <f>formatted!L744/formatted!L$2</f>
        <v>9.0020142857142854E-2</v>
      </c>
      <c r="K744">
        <f>formatted!M744/formatted!M$2</f>
        <v>0.12155682592592593</v>
      </c>
      <c r="L744">
        <f>formatted!N744/formatted!N$2</f>
        <v>0.11149717413793103</v>
      </c>
      <c r="M744">
        <f>formatted!O744/formatted!O$2</f>
        <v>0.11659276796116505</v>
      </c>
      <c r="N744">
        <f>formatted!P744/formatted!P$2</f>
        <v>0.14894535740740741</v>
      </c>
      <c r="O744">
        <f>formatted!Q744/formatted!Q$2</f>
        <v>0.14797660619469027</v>
      </c>
      <c r="P744">
        <f>formatted!R744/formatted!R$2</f>
        <v>0.13712706949152542</v>
      </c>
    </row>
    <row r="745" spans="1:16" x14ac:dyDescent="0.3">
      <c r="A745" t="str">
        <f>formatted!C745</f>
        <v>PE 26:0|PE 13:0_13:0</v>
      </c>
      <c r="B745" t="str">
        <f>formatted!D745</f>
        <v>PE 26:0|PE 13:0_13:0</v>
      </c>
      <c r="C745" t="str">
        <f>formatted!E745</f>
        <v>PE</v>
      </c>
      <c r="D745" t="str">
        <f>formatted!F745</f>
        <v>C31H62NO8P</v>
      </c>
      <c r="E745">
        <f>formatted!G745/formatted!G$2</f>
        <v>2.2791477966101696E-2</v>
      </c>
      <c r="F745">
        <f>formatted!H745/formatted!H$2</f>
        <v>2.21601048E-2</v>
      </c>
      <c r="G745">
        <f>formatted!I745/formatted!I$2</f>
        <v>1.6414165625000001E-2</v>
      </c>
      <c r="H745">
        <f>formatted!J745/formatted!J$2</f>
        <v>2.6352716964285716E-2</v>
      </c>
      <c r="I745">
        <f>formatted!K745/formatted!K$2</f>
        <v>2.4172026666666666E-2</v>
      </c>
      <c r="J745">
        <f>formatted!L745/formatted!L$2</f>
        <v>2.4314568067226892E-2</v>
      </c>
      <c r="K745">
        <f>formatted!M745/formatted!M$2</f>
        <v>3.3848762037037038E-2</v>
      </c>
      <c r="L745">
        <f>formatted!N745/formatted!N$2</f>
        <v>3.2067937931034483E-2</v>
      </c>
      <c r="M745">
        <f>formatted!O745/formatted!O$2</f>
        <v>3.2893544660194174E-2</v>
      </c>
      <c r="N745">
        <f>formatted!P745/formatted!P$2</f>
        <v>3.9225549074074072E-2</v>
      </c>
      <c r="O745">
        <f>formatted!Q745/formatted!Q$2</f>
        <v>4.0045533628318586E-2</v>
      </c>
      <c r="P745">
        <f>formatted!R745/formatted!R$2</f>
        <v>3.4670399152542372E-2</v>
      </c>
    </row>
    <row r="746" spans="1:16" x14ac:dyDescent="0.3">
      <c r="A746" t="str">
        <f>formatted!C746</f>
        <v>PE 35:4|PE 15:0_20:4</v>
      </c>
      <c r="B746" t="str">
        <f>formatted!D746</f>
        <v>PE 35:4|PE 15:0_20:4</v>
      </c>
      <c r="C746" t="str">
        <f>formatted!E746</f>
        <v>PE</v>
      </c>
      <c r="D746" t="str">
        <f>formatted!F746</f>
        <v>C40H72NO8P</v>
      </c>
      <c r="E746">
        <f>formatted!G746/formatted!G$2</f>
        <v>3.1778533898305086E-3</v>
      </c>
      <c r="F746">
        <f>formatted!H746/formatted!H$2</f>
        <v>2.8480103999999999E-3</v>
      </c>
      <c r="G746">
        <f>formatted!I746/formatted!I$2</f>
        <v>2.228745625E-3</v>
      </c>
      <c r="H746">
        <f>formatted!J746/formatted!J$2</f>
        <v>3.6085741071428573E-3</v>
      </c>
      <c r="I746">
        <f>formatted!K746/formatted!K$2</f>
        <v>3.5148016666666669E-3</v>
      </c>
      <c r="J746">
        <f>formatted!L746/formatted!L$2</f>
        <v>3.3732294117647058E-3</v>
      </c>
      <c r="K746">
        <f>formatted!M746/formatted!M$2</f>
        <v>4.1929185185185184E-3</v>
      </c>
      <c r="L746">
        <f>formatted!N746/formatted!N$2</f>
        <v>2.9612870689655173E-3</v>
      </c>
      <c r="M746">
        <f>formatted!O746/formatted!O$2</f>
        <v>3.6987941747572816E-3</v>
      </c>
      <c r="N746">
        <f>formatted!P746/formatted!P$2</f>
        <v>3.7236083333333334E-3</v>
      </c>
      <c r="O746">
        <f>formatted!Q746/formatted!Q$2</f>
        <v>3.9287672566371678E-3</v>
      </c>
      <c r="P746">
        <f>formatted!R746/formatted!R$2</f>
        <v>3.2891567796610168E-3</v>
      </c>
    </row>
    <row r="747" spans="1:16" x14ac:dyDescent="0.3">
      <c r="A747" t="str">
        <f>formatted!C747</f>
        <v>w/o MS2: PE 13:0_14:0</v>
      </c>
      <c r="B747" t="str">
        <f>formatted!D747</f>
        <v>PE 27:0</v>
      </c>
      <c r="C747" t="str">
        <f>formatted!E747</f>
        <v>PE</v>
      </c>
      <c r="D747" t="str">
        <f>formatted!F747</f>
        <v>C32H64NO8P</v>
      </c>
      <c r="E747">
        <f>formatted!G747/formatted!G$2</f>
        <v>1.4597022881355932E-2</v>
      </c>
      <c r="F747">
        <f>formatted!H747/formatted!H$2</f>
        <v>1.4584954400000001E-2</v>
      </c>
      <c r="G747">
        <f>formatted!I747/formatted!I$2</f>
        <v>1.0740193125E-2</v>
      </c>
      <c r="H747">
        <f>formatted!J747/formatted!J$2</f>
        <v>1.7464584821428573E-2</v>
      </c>
      <c r="I747">
        <f>formatted!K747/formatted!K$2</f>
        <v>1.6934621666666667E-2</v>
      </c>
      <c r="J747">
        <f>formatted!L747/formatted!L$2</f>
        <v>1.6292847058823529E-2</v>
      </c>
      <c r="K747">
        <f>formatted!M747/formatted!M$2</f>
        <v>2.3466268518518518E-2</v>
      </c>
      <c r="L747">
        <f>formatted!N747/formatted!N$2</f>
        <v>2.1692837931034482E-2</v>
      </c>
      <c r="M747">
        <f>formatted!O747/formatted!O$2</f>
        <v>2.2042048543689321E-2</v>
      </c>
      <c r="N747">
        <f>formatted!P747/formatted!P$2</f>
        <v>2.4373620370370372E-2</v>
      </c>
      <c r="O747">
        <f>formatted!Q747/formatted!Q$2</f>
        <v>2.6159750442477876E-2</v>
      </c>
      <c r="P747">
        <f>formatted!R747/formatted!R$2</f>
        <v>2.293239406779661E-2</v>
      </c>
    </row>
    <row r="748" spans="1:16" x14ac:dyDescent="0.3">
      <c r="A748" t="str">
        <f>formatted!C748</f>
        <v>w/o MS2: PE 14:0_15:0</v>
      </c>
      <c r="B748" t="str">
        <f>formatted!D748</f>
        <v>PE 29:0</v>
      </c>
      <c r="C748" t="str">
        <f>formatted!E748</f>
        <v>PE</v>
      </c>
      <c r="D748" t="str">
        <f>formatted!F748</f>
        <v>C34H68NO8P</v>
      </c>
      <c r="E748">
        <f>formatted!G748/formatted!G$2</f>
        <v>0.58823533983050846</v>
      </c>
      <c r="F748">
        <f>formatted!H748/formatted!H$2</f>
        <v>0.61983818960000003</v>
      </c>
      <c r="G748">
        <f>formatted!I748/formatted!I$2</f>
        <v>0.48703203249999999</v>
      </c>
      <c r="H748">
        <f>formatted!J748/formatted!J$2</f>
        <v>0.64987836517857145</v>
      </c>
      <c r="I748">
        <f>formatted!K748/formatted!K$2</f>
        <v>0.64666512750000005</v>
      </c>
      <c r="J748">
        <f>formatted!L748/formatted!L$2</f>
        <v>0.63398798907563025</v>
      </c>
      <c r="K748">
        <f>formatted!M748/formatted!M$2</f>
        <v>0.77077429537037034</v>
      </c>
      <c r="L748">
        <f>formatted!N748/formatted!N$2</f>
        <v>0.73827284310344832</v>
      </c>
      <c r="M748">
        <f>formatted!O748/formatted!O$2</f>
        <v>0.74088325242718445</v>
      </c>
      <c r="N748">
        <f>formatted!P748/formatted!P$2</f>
        <v>0.76005175833333338</v>
      </c>
      <c r="O748">
        <f>formatted!Q748/formatted!Q$2</f>
        <v>0.77234657699115039</v>
      </c>
      <c r="P748">
        <f>formatted!R748/formatted!R$2</f>
        <v>0.71927084322033896</v>
      </c>
    </row>
    <row r="749" spans="1:16" x14ac:dyDescent="0.3">
      <c r="A749" t="str">
        <f>formatted!C749</f>
        <v>w/o MS2: PE 13:0_15:0</v>
      </c>
      <c r="B749" t="str">
        <f>formatted!D749</f>
        <v>PE 28:0</v>
      </c>
      <c r="C749" t="str">
        <f>formatted!E749</f>
        <v>PE</v>
      </c>
      <c r="D749" t="str">
        <f>formatted!F749</f>
        <v>C33H66NO8P</v>
      </c>
      <c r="E749">
        <f>formatted!G749/formatted!G$2</f>
        <v>0.39120161779661017</v>
      </c>
      <c r="F749">
        <f>formatted!H749/formatted!H$2</f>
        <v>0.41939698959999999</v>
      </c>
      <c r="G749">
        <f>formatted!I749/formatted!I$2</f>
        <v>0.31591573374999998</v>
      </c>
      <c r="H749">
        <f>formatted!J749/formatted!J$2</f>
        <v>0.42320864821428572</v>
      </c>
      <c r="I749">
        <f>formatted!K749/formatted!K$2</f>
        <v>0.40833760416666665</v>
      </c>
      <c r="J749">
        <f>formatted!L749/formatted!L$2</f>
        <v>0.38606911680672268</v>
      </c>
      <c r="K749">
        <f>formatted!M749/formatted!M$2</f>
        <v>0.48588980092592593</v>
      </c>
      <c r="L749">
        <f>formatted!N749/formatted!N$2</f>
        <v>0.48228397413793106</v>
      </c>
      <c r="M749">
        <f>formatted!O749/formatted!O$2</f>
        <v>0.47659898252427185</v>
      </c>
      <c r="N749">
        <f>formatted!P749/formatted!P$2</f>
        <v>0.48510699537037039</v>
      </c>
      <c r="O749">
        <f>formatted!Q749/formatted!Q$2</f>
        <v>0.51313597964601765</v>
      </c>
      <c r="P749">
        <f>formatted!R749/formatted!R$2</f>
        <v>0.4500519127118644</v>
      </c>
    </row>
    <row r="750" spans="1:16" x14ac:dyDescent="0.3">
      <c r="A750" t="str">
        <f>formatted!C750</f>
        <v>PE 31:0|PE 15:0_16:0</v>
      </c>
      <c r="B750" t="str">
        <f>formatted!D750</f>
        <v>PE 31:0|PE 15:0_16:0</v>
      </c>
      <c r="C750" t="str">
        <f>formatted!E750</f>
        <v>PE</v>
      </c>
      <c r="D750" t="str">
        <f>formatted!F750</f>
        <v>C36H72NO8P</v>
      </c>
      <c r="E750">
        <f>formatted!G750/formatted!G$2</f>
        <v>5.1327795762711861E-2</v>
      </c>
      <c r="F750">
        <f>formatted!H750/formatted!H$2</f>
        <v>6.006388E-2</v>
      </c>
      <c r="G750">
        <f>formatted!I750/formatted!I$2</f>
        <v>5.1626286875000003E-2</v>
      </c>
      <c r="H750">
        <f>formatted!J750/formatted!J$2</f>
        <v>4.7695003571428571E-2</v>
      </c>
      <c r="I750">
        <f>formatted!K750/formatted!K$2</f>
        <v>5.0214010000000003E-2</v>
      </c>
      <c r="J750">
        <f>formatted!L750/formatted!L$2</f>
        <v>4.675705714285714E-2</v>
      </c>
      <c r="K750">
        <f>formatted!M750/formatted!M$2</f>
        <v>5.1820474074074072E-2</v>
      </c>
      <c r="L750">
        <f>formatted!N750/formatted!N$2</f>
        <v>5.3765560344827587E-2</v>
      </c>
      <c r="M750">
        <f>formatted!O750/formatted!O$2</f>
        <v>4.8105932038834953E-2</v>
      </c>
      <c r="N750">
        <f>formatted!P750/formatted!P$2</f>
        <v>4.2287080555555558E-2</v>
      </c>
      <c r="O750">
        <f>formatted!Q750/formatted!Q$2</f>
        <v>4.4027866371681414E-2</v>
      </c>
      <c r="P750">
        <f>formatted!R750/formatted!R$2</f>
        <v>3.8917974576271185E-2</v>
      </c>
    </row>
    <row r="751" spans="1:16" x14ac:dyDescent="0.3">
      <c r="A751" t="str">
        <f>formatted!C751</f>
        <v>PE 32:0</v>
      </c>
      <c r="B751" t="str">
        <f>formatted!D751</f>
        <v>PE 32:0</v>
      </c>
      <c r="C751" t="str">
        <f>formatted!E751</f>
        <v>PE</v>
      </c>
      <c r="D751" t="str">
        <f>formatted!F751</f>
        <v>C37H74NO8P</v>
      </c>
      <c r="E751">
        <f>formatted!G751/formatted!G$2</f>
        <v>3.1228661016949152E-2</v>
      </c>
      <c r="F751">
        <f>formatted!H751/formatted!H$2</f>
        <v>3.6839308000000001E-2</v>
      </c>
      <c r="G751">
        <f>formatted!I751/formatted!I$2</f>
        <v>3.0602431874999999E-2</v>
      </c>
      <c r="H751">
        <f>formatted!J751/formatted!J$2</f>
        <v>2.4456551785714285E-2</v>
      </c>
      <c r="I751">
        <f>formatted!K751/formatted!K$2</f>
        <v>2.7293455000000001E-2</v>
      </c>
      <c r="J751">
        <f>formatted!L751/formatted!L$2</f>
        <v>2.4652012605042017E-2</v>
      </c>
      <c r="K751">
        <f>formatted!M751/formatted!M$2</f>
        <v>2.6841318518518519E-2</v>
      </c>
      <c r="L751">
        <f>formatted!N751/formatted!N$2</f>
        <v>3.005155948275862E-2</v>
      </c>
      <c r="M751">
        <f>formatted!O751/formatted!O$2</f>
        <v>2.5371416504854367E-2</v>
      </c>
      <c r="N751">
        <f>formatted!P751/formatted!P$2</f>
        <v>2.1384986111111112E-2</v>
      </c>
      <c r="O751">
        <f>formatted!Q751/formatted!Q$2</f>
        <v>2.1900751327433628E-2</v>
      </c>
      <c r="P751">
        <f>formatted!R751/formatted!R$2</f>
        <v>1.956079152542373E-2</v>
      </c>
    </row>
    <row r="752" spans="1:16" x14ac:dyDescent="0.3">
      <c r="A752" t="str">
        <f>formatted!C752</f>
        <v>PE 30:0|PE 15:0_15:0</v>
      </c>
      <c r="B752" t="str">
        <f>formatted!D752</f>
        <v>PE 30:0|PE 15:0_15:0</v>
      </c>
      <c r="C752" t="str">
        <f>formatted!E752</f>
        <v>PE</v>
      </c>
      <c r="D752" t="str">
        <f>formatted!F752</f>
        <v>C35H70NO8P</v>
      </c>
      <c r="E752">
        <f>formatted!G752/formatted!G$2</f>
        <v>1.9073837779661016</v>
      </c>
      <c r="F752">
        <f>formatted!H752/formatted!H$2</f>
        <v>2.1074232944000002</v>
      </c>
      <c r="G752">
        <f>formatted!I752/formatted!I$2</f>
        <v>1.6943783562500001</v>
      </c>
      <c r="H752">
        <f>formatted!J752/formatted!J$2</f>
        <v>1.7647066312499999</v>
      </c>
      <c r="I752">
        <f>formatted!K752/formatted!K$2</f>
        <v>1.8903269666666667</v>
      </c>
      <c r="J752">
        <f>formatted!L752/formatted!L$2</f>
        <v>1.7593200579831934</v>
      </c>
      <c r="K752">
        <f>formatted!M752/formatted!M$2</f>
        <v>1.883816687037037</v>
      </c>
      <c r="L752">
        <f>formatted!N752/formatted!N$2</f>
        <v>1.935143975862069</v>
      </c>
      <c r="M752">
        <f>formatted!O752/formatted!O$2</f>
        <v>1.7980738233009708</v>
      </c>
      <c r="N752">
        <f>formatted!P752/formatted!P$2</f>
        <v>1.6116752324074075</v>
      </c>
      <c r="O752">
        <f>formatted!Q752/formatted!Q$2</f>
        <v>1.7438410194690266</v>
      </c>
      <c r="P752">
        <f>formatted!R752/formatted!R$2</f>
        <v>1.521424843220339</v>
      </c>
    </row>
    <row r="753" spans="1:16" x14ac:dyDescent="0.3">
      <c r="A753" t="str">
        <f>formatted!C753</f>
        <v>w/o MS2: PE-Cer 13:1;O2/24:4;O</v>
      </c>
      <c r="B753" t="str">
        <f>formatted!D753</f>
        <v>PE-Cer 37:5:3O</v>
      </c>
      <c r="C753" t="str">
        <f>formatted!E753</f>
        <v>PE_Cer</v>
      </c>
      <c r="D753" t="str">
        <f>formatted!F753</f>
        <v>C39H71N2O7P</v>
      </c>
      <c r="E753">
        <f>formatted!G753/formatted!G$2</f>
        <v>1.6514915254237287E-4</v>
      </c>
      <c r="F753">
        <f>formatted!H753/formatted!H$2</f>
        <v>1.922592E-4</v>
      </c>
      <c r="G753">
        <f>formatted!I753/formatted!I$2</f>
        <v>1.2815062499999999E-4</v>
      </c>
      <c r="H753">
        <f>formatted!J753/formatted!J$2</f>
        <v>2.3479910714285714E-4</v>
      </c>
      <c r="I753">
        <f>formatted!K753/formatted!K$2</f>
        <v>1.3644083333333334E-4</v>
      </c>
      <c r="J753">
        <f>formatted!L753/formatted!L$2</f>
        <v>2.4278487394957984E-4</v>
      </c>
      <c r="K753">
        <f>formatted!M753/formatted!M$2</f>
        <v>4.6805740740740742E-4</v>
      </c>
      <c r="L753">
        <f>formatted!N753/formatted!N$2</f>
        <v>3.7918793103448276E-4</v>
      </c>
      <c r="M753">
        <f>formatted!O753/formatted!O$2</f>
        <v>4.9530194174757279E-4</v>
      </c>
      <c r="N753">
        <f>formatted!P753/formatted!P$2</f>
        <v>4.924768518518518E-4</v>
      </c>
      <c r="O753">
        <f>formatted!Q753/formatted!Q$2</f>
        <v>5.1976991150442479E-4</v>
      </c>
      <c r="P753">
        <f>formatted!R753/formatted!R$2</f>
        <v>5.0892457627118649E-4</v>
      </c>
    </row>
    <row r="754" spans="1:16" x14ac:dyDescent="0.3">
      <c r="A754" t="str">
        <f>formatted!C754</f>
        <v>w/o MS2: PE-Cer 12:1;O2/24:4;O</v>
      </c>
      <c r="B754" t="str">
        <f>formatted!D754</f>
        <v>PE-Cer 36:5:3O</v>
      </c>
      <c r="C754" t="str">
        <f>formatted!E754</f>
        <v>PE_Cer</v>
      </c>
      <c r="D754" t="str">
        <f>formatted!F754</f>
        <v>C38H69N2O7P</v>
      </c>
      <c r="E754">
        <f>formatted!G754/formatted!G$2</f>
        <v>4.7877118644067796E-4</v>
      </c>
      <c r="F754">
        <f>formatted!H754/formatted!H$2</f>
        <v>5.326768E-4</v>
      </c>
      <c r="G754">
        <f>formatted!I754/formatted!I$2</f>
        <v>4.3815687500000001E-4</v>
      </c>
      <c r="H754">
        <f>formatted!J754/formatted!J$2</f>
        <v>3.5644017857142855E-4</v>
      </c>
      <c r="I754">
        <f>formatted!K754/formatted!K$2</f>
        <v>4.0145416666666667E-4</v>
      </c>
      <c r="J754">
        <f>formatted!L754/formatted!L$2</f>
        <v>3.611294117647059E-4</v>
      </c>
      <c r="K754">
        <f>formatted!M754/formatted!M$2</f>
        <v>5.8483703703703701E-4</v>
      </c>
      <c r="L754">
        <f>formatted!N754/formatted!N$2</f>
        <v>6.0381379310344829E-4</v>
      </c>
      <c r="M754">
        <f>formatted!O754/formatted!O$2</f>
        <v>5.3887961165048539E-4</v>
      </c>
      <c r="N754">
        <f>formatted!P754/formatted!P$2</f>
        <v>3.9897499999999998E-4</v>
      </c>
      <c r="O754">
        <f>formatted!Q754/formatted!Q$2</f>
        <v>4.3773982300884958E-4</v>
      </c>
      <c r="P754">
        <f>formatted!R754/formatted!R$2</f>
        <v>4.0062203389830506E-4</v>
      </c>
    </row>
    <row r="755" spans="1:16" x14ac:dyDescent="0.3">
      <c r="A755" t="str">
        <f>formatted!C755</f>
        <v>w/o MS2: PE-Cer 13:1;O2/20:4;O</v>
      </c>
      <c r="B755" t="str">
        <f>formatted!D755</f>
        <v>PE-Cer 33:5:3O</v>
      </c>
      <c r="C755" t="str">
        <f>formatted!E755</f>
        <v>PE_Cer</v>
      </c>
      <c r="D755" t="str">
        <f>formatted!F755</f>
        <v>C35H63N2O7P</v>
      </c>
      <c r="E755">
        <f>formatted!G755/formatted!G$2</f>
        <v>3.0015084745762714E-4</v>
      </c>
      <c r="F755">
        <f>formatted!H755/formatted!H$2</f>
        <v>4.9625679999999999E-4</v>
      </c>
      <c r="G755">
        <f>formatted!I755/formatted!I$2</f>
        <v>9.3086874999999996E-5</v>
      </c>
      <c r="H755">
        <f>formatted!J755/formatted!J$2</f>
        <v>7.6064107142857144E-4</v>
      </c>
      <c r="I755">
        <f>formatted!K755/formatted!K$2</f>
        <v>1.7831499999999999E-4</v>
      </c>
      <c r="J755">
        <f>formatted!L755/formatted!L$2</f>
        <v>3.9199663865546221E-4</v>
      </c>
      <c r="K755">
        <f>formatted!M755/formatted!M$2</f>
        <v>6.3521851851851849E-4</v>
      </c>
      <c r="L755">
        <f>formatted!N755/formatted!N$2</f>
        <v>2.0589137931034484E-4</v>
      </c>
      <c r="M755">
        <f>formatted!O755/formatted!O$2</f>
        <v>3.3291844660194176E-4</v>
      </c>
      <c r="N755">
        <f>formatted!P755/formatted!P$2</f>
        <v>1.0824259259259259E-4</v>
      </c>
      <c r="O755">
        <f>formatted!Q755/formatted!Q$2</f>
        <v>3.4848495575221238E-4</v>
      </c>
      <c r="P755">
        <f>formatted!R755/formatted!R$2</f>
        <v>4.6078898305084744E-4</v>
      </c>
    </row>
    <row r="756" spans="1:16" x14ac:dyDescent="0.3">
      <c r="A756" t="str">
        <f>formatted!C756</f>
        <v>w/o MS2: PE-Cer 13:1;O2/20:4;O</v>
      </c>
      <c r="B756" t="str">
        <f>formatted!D756</f>
        <v>PE-Cer 33:5:3O</v>
      </c>
      <c r="C756" t="str">
        <f>formatted!E756</f>
        <v>PE_Cer</v>
      </c>
      <c r="D756" t="str">
        <f>formatted!F756</f>
        <v>C35H63N2O7P</v>
      </c>
      <c r="E756">
        <f>formatted!G756/formatted!G$2</f>
        <v>5.7195762711864407E-5</v>
      </c>
      <c r="F756">
        <f>formatted!H756/formatted!H$2</f>
        <v>2.6428239999999999E-4</v>
      </c>
      <c r="G756">
        <f>formatted!I756/formatted!I$2</f>
        <v>8.8755624999999996E-5</v>
      </c>
      <c r="H756">
        <f>formatted!J756/formatted!J$2</f>
        <v>2.659767857142857E-4</v>
      </c>
      <c r="I756">
        <f>formatted!K756/formatted!K$2</f>
        <v>3.8887500000000003E-5</v>
      </c>
      <c r="J756">
        <f>formatted!L756/formatted!L$2</f>
        <v>9.9362184873949579E-5</v>
      </c>
      <c r="K756">
        <f>formatted!M756/formatted!M$2</f>
        <v>3.407472222222222E-4</v>
      </c>
      <c r="L756">
        <f>formatted!N756/formatted!N$2</f>
        <v>1.3937413793103448E-4</v>
      </c>
      <c r="M756">
        <f>formatted!O756/formatted!O$2</f>
        <v>2.3678252427184466E-4</v>
      </c>
      <c r="N756">
        <f>formatted!P756/formatted!P$2</f>
        <v>1.8622222222222224E-5</v>
      </c>
      <c r="O756">
        <f>formatted!Q756/formatted!Q$2</f>
        <v>1.7992035398230088E-4</v>
      </c>
      <c r="P756">
        <f>formatted!R756/formatted!R$2</f>
        <v>2.4375762711864406E-4</v>
      </c>
    </row>
    <row r="757" spans="1:16" x14ac:dyDescent="0.3">
      <c r="A757" t="str">
        <f>formatted!C757</f>
        <v>w/o MS2: PE-Cer 13:1;O2/22:5</v>
      </c>
      <c r="B757" t="str">
        <f>formatted!D757</f>
        <v>PE-Cer 35:6:2O</v>
      </c>
      <c r="C757" t="str">
        <f>formatted!E757</f>
        <v>PE_Cer</v>
      </c>
      <c r="D757" t="str">
        <f>formatted!F757</f>
        <v>C37H65N2O6P</v>
      </c>
      <c r="E757">
        <f>formatted!G757/formatted!G$2</f>
        <v>0</v>
      </c>
      <c r="F757">
        <f>formatted!H757/formatted!H$2</f>
        <v>5.3124800000000003E-5</v>
      </c>
      <c r="G757">
        <f>formatted!I757/formatted!I$2</f>
        <v>8.9968750000000002E-5</v>
      </c>
      <c r="H757">
        <f>formatted!J757/formatted!J$2</f>
        <v>3.6687499999999997E-5</v>
      </c>
      <c r="I757">
        <f>formatted!K757/formatted!K$2</f>
        <v>1.2229750000000001E-4</v>
      </c>
      <c r="J757">
        <f>formatted!L757/formatted!L$2</f>
        <v>7.1794117647058827E-5</v>
      </c>
      <c r="K757">
        <f>formatted!M757/formatted!M$2</f>
        <v>2.282398148148148E-4</v>
      </c>
      <c r="L757">
        <f>formatted!N757/formatted!N$2</f>
        <v>3.456155172413793E-4</v>
      </c>
      <c r="M757">
        <f>formatted!O757/formatted!O$2</f>
        <v>2.2164271844660194E-4</v>
      </c>
      <c r="N757">
        <f>formatted!P757/formatted!P$2</f>
        <v>3.7228703703703702E-4</v>
      </c>
      <c r="O757">
        <f>formatted!Q757/formatted!Q$2</f>
        <v>2.782230088495575E-4</v>
      </c>
      <c r="P757">
        <f>formatted!R757/formatted!R$2</f>
        <v>2.978991525423729E-4</v>
      </c>
    </row>
    <row r="758" spans="1:16" x14ac:dyDescent="0.3">
      <c r="A758" t="str">
        <f>formatted!C758</f>
        <v>w/o MS2: PE-Cer 13:1;O2/22:3;O</v>
      </c>
      <c r="B758" t="str">
        <f>formatted!D758</f>
        <v>PE-Cer 35:4:3O</v>
      </c>
      <c r="C758" t="str">
        <f>formatted!E758</f>
        <v>PE_Cer</v>
      </c>
      <c r="D758" t="str">
        <f>formatted!F758</f>
        <v>C37H69N2O7P</v>
      </c>
      <c r="E758">
        <f>formatted!G758/formatted!G$2</f>
        <v>6.0666101694915257E-5</v>
      </c>
      <c r="F758">
        <f>formatted!H758/formatted!H$2</f>
        <v>3.3762400000000001E-5</v>
      </c>
      <c r="G758">
        <f>formatted!I758/formatted!I$2</f>
        <v>4.0096250000000001E-5</v>
      </c>
      <c r="H758">
        <f>formatted!J758/formatted!J$2</f>
        <v>3.6133928571428572E-5</v>
      </c>
      <c r="I758">
        <f>formatted!K758/formatted!K$2</f>
        <v>5.7406666666666667E-5</v>
      </c>
      <c r="J758">
        <f>formatted!L758/formatted!L$2</f>
        <v>5.1434453781512606E-5</v>
      </c>
      <c r="K758">
        <f>formatted!M758/formatted!M$2</f>
        <v>6.2132407407407405E-5</v>
      </c>
      <c r="L758">
        <f>formatted!N758/formatted!N$2</f>
        <v>9.6600862068965519E-5</v>
      </c>
      <c r="M758">
        <f>formatted!O758/formatted!O$2</f>
        <v>1.0398446601941747E-4</v>
      </c>
      <c r="N758">
        <f>formatted!P758/formatted!P$2</f>
        <v>6.4151851851851851E-5</v>
      </c>
      <c r="O758">
        <f>formatted!Q758/formatted!Q$2</f>
        <v>7.291327433628318E-5</v>
      </c>
      <c r="P758">
        <f>formatted!R758/formatted!R$2</f>
        <v>3.3944067796610169E-5</v>
      </c>
    </row>
    <row r="759" spans="1:16" x14ac:dyDescent="0.3">
      <c r="A759" t="str">
        <f>formatted!C759</f>
        <v>w/o MS2: PE-Cer 13:1;O2/22:4;O</v>
      </c>
      <c r="B759" t="str">
        <f>formatted!D759</f>
        <v>PE-Cer 35:5:3O</v>
      </c>
      <c r="C759" t="str">
        <f>formatted!E759</f>
        <v>PE_Cer</v>
      </c>
      <c r="D759" t="str">
        <f>formatted!F759</f>
        <v>C37H67N2O7P</v>
      </c>
      <c r="E759">
        <f>formatted!G759/formatted!G$2</f>
        <v>5.640084745762712E-5</v>
      </c>
      <c r="F759">
        <f>formatted!H759/formatted!H$2</f>
        <v>8.9146400000000004E-5</v>
      </c>
      <c r="G759">
        <f>formatted!I759/formatted!I$2</f>
        <v>6.6925E-5</v>
      </c>
      <c r="H759">
        <f>formatted!J759/formatted!J$2</f>
        <v>6.797589285714286E-5</v>
      </c>
      <c r="I759">
        <f>formatted!K759/formatted!K$2</f>
        <v>4.6025000000000001E-5</v>
      </c>
      <c r="J759">
        <f>formatted!L759/formatted!L$2</f>
        <v>5.7161344537815125E-5</v>
      </c>
      <c r="K759">
        <f>formatted!M759/formatted!M$2</f>
        <v>8.4376851851851854E-5</v>
      </c>
      <c r="L759">
        <f>formatted!N759/formatted!N$2</f>
        <v>8.2132758620689656E-5</v>
      </c>
      <c r="M759">
        <f>formatted!O759/formatted!O$2</f>
        <v>1.0098932038834951E-4</v>
      </c>
      <c r="N759">
        <f>formatted!P759/formatted!P$2</f>
        <v>6.6247222222222223E-5</v>
      </c>
      <c r="O759">
        <f>formatted!Q759/formatted!Q$2</f>
        <v>7.2721238938053097E-5</v>
      </c>
      <c r="P759">
        <f>formatted!R759/formatted!R$2</f>
        <v>8.7352542372881362E-5</v>
      </c>
    </row>
    <row r="760" spans="1:16" x14ac:dyDescent="0.3">
      <c r="A760" t="str">
        <f>formatted!C760</f>
        <v>w/o MS2: PE-Cer 13:1;O2/22:4;O</v>
      </c>
      <c r="B760" t="str">
        <f>formatted!D760</f>
        <v>PE-Cer 35:5:3O</v>
      </c>
      <c r="C760" t="str">
        <f>formatted!E760</f>
        <v>PE_Cer</v>
      </c>
      <c r="D760" t="str">
        <f>formatted!F760</f>
        <v>C37H67N2O7P</v>
      </c>
      <c r="E760">
        <f>formatted!G760/formatted!G$2</f>
        <v>1.7760677966101695E-4</v>
      </c>
      <c r="F760">
        <f>formatted!H760/formatted!H$2</f>
        <v>3.5121920000000001E-4</v>
      </c>
      <c r="G760">
        <f>formatted!I760/formatted!I$2</f>
        <v>1.9038875000000001E-4</v>
      </c>
      <c r="H760">
        <f>formatted!J760/formatted!J$2</f>
        <v>1.5687410714285713E-4</v>
      </c>
      <c r="I760">
        <f>formatted!K760/formatted!K$2</f>
        <v>2.2204999999999998E-5</v>
      </c>
      <c r="J760">
        <f>formatted!L760/formatted!L$2</f>
        <v>2.1196638655462186E-5</v>
      </c>
      <c r="K760">
        <f>formatted!M760/formatted!M$2</f>
        <v>2.4975925925925925E-4</v>
      </c>
      <c r="L760">
        <f>formatted!N760/formatted!N$2</f>
        <v>8.5508620689655172E-5</v>
      </c>
      <c r="M760">
        <f>formatted!O760/formatted!O$2</f>
        <v>8.3204854368932045E-5</v>
      </c>
      <c r="N760">
        <f>formatted!P760/formatted!P$2</f>
        <v>0</v>
      </c>
      <c r="O760">
        <f>formatted!Q760/formatted!Q$2</f>
        <v>6.3686725663716819E-5</v>
      </c>
      <c r="P760">
        <f>formatted!R760/formatted!R$2</f>
        <v>6.5166949152542375E-5</v>
      </c>
    </row>
    <row r="761" spans="1:16" x14ac:dyDescent="0.3">
      <c r="A761" t="str">
        <f>formatted!C761</f>
        <v>w/o MS2: PE-Cer 12:1;O2/22:4;O</v>
      </c>
      <c r="B761" t="str">
        <f>formatted!D761</f>
        <v>PE-Cer 34:5:3O</v>
      </c>
      <c r="C761" t="str">
        <f>formatted!E761</f>
        <v>PE_Cer</v>
      </c>
      <c r="D761" t="str">
        <f>formatted!F761</f>
        <v>C36H65N2O7P</v>
      </c>
      <c r="E761">
        <f>formatted!G761/formatted!G$2</f>
        <v>7.6128813559322029E-5</v>
      </c>
      <c r="F761">
        <f>formatted!H761/formatted!H$2</f>
        <v>1.266416E-4</v>
      </c>
      <c r="G761">
        <f>formatted!I761/formatted!I$2</f>
        <v>3.8953125E-5</v>
      </c>
      <c r="H761">
        <f>formatted!J761/formatted!J$2</f>
        <v>1.874330357142857E-4</v>
      </c>
      <c r="I761">
        <f>formatted!K761/formatted!K$2</f>
        <v>4.4519166666666665E-5</v>
      </c>
      <c r="J761">
        <f>formatted!L761/formatted!L$2</f>
        <v>1.1024621848739495E-4</v>
      </c>
      <c r="K761">
        <f>formatted!M761/formatted!M$2</f>
        <v>2.7909444444444443E-4</v>
      </c>
      <c r="L761">
        <f>formatted!N761/formatted!N$2</f>
        <v>4.0749137931034486E-5</v>
      </c>
      <c r="M761">
        <f>formatted!O761/formatted!O$2</f>
        <v>1.2886893203883495E-4</v>
      </c>
      <c r="N761">
        <f>formatted!P761/formatted!P$2</f>
        <v>6.0300925925925927E-5</v>
      </c>
      <c r="O761">
        <f>formatted!Q761/formatted!Q$2</f>
        <v>1.2553008849557523E-4</v>
      </c>
      <c r="P761">
        <f>formatted!R761/formatted!R$2</f>
        <v>1.3705254237288136E-4</v>
      </c>
    </row>
    <row r="762" spans="1:16" x14ac:dyDescent="0.3">
      <c r="A762" t="str">
        <f>formatted!C762</f>
        <v>w/o MS2: PE-Cer 13:2;O2/24:6;O</v>
      </c>
      <c r="B762" t="str">
        <f>formatted!D762</f>
        <v>PE-Cer 37:8:3O</v>
      </c>
      <c r="C762" t="str">
        <f>formatted!E762</f>
        <v>PE_Cer</v>
      </c>
      <c r="D762" t="str">
        <f>formatted!F762</f>
        <v>C39H65N2O7P</v>
      </c>
      <c r="E762">
        <f>formatted!G762/formatted!G$2</f>
        <v>1.8655000000000001E-4</v>
      </c>
      <c r="F762">
        <f>formatted!H762/formatted!H$2</f>
        <v>1.8039600000000001E-4</v>
      </c>
      <c r="G762">
        <f>formatted!I762/formatted!I$2</f>
        <v>1.00076875E-4</v>
      </c>
      <c r="H762">
        <f>formatted!J762/formatted!J$2</f>
        <v>1.5714017857142856E-4</v>
      </c>
      <c r="I762">
        <f>formatted!K762/formatted!K$2</f>
        <v>3.2388499999999999E-4</v>
      </c>
      <c r="J762">
        <f>formatted!L762/formatted!L$2</f>
        <v>3.5809831932773109E-4</v>
      </c>
      <c r="K762">
        <f>formatted!M762/formatted!M$2</f>
        <v>3.4500462962962962E-4</v>
      </c>
      <c r="L762">
        <f>formatted!N762/formatted!N$2</f>
        <v>3.1769655172413791E-4</v>
      </c>
      <c r="M762">
        <f>formatted!O762/formatted!O$2</f>
        <v>3.0775242718446603E-4</v>
      </c>
      <c r="N762">
        <f>formatted!P762/formatted!P$2</f>
        <v>4.2787777777777779E-4</v>
      </c>
      <c r="O762">
        <f>formatted!Q762/formatted!Q$2</f>
        <v>3.0922477876106196E-4</v>
      </c>
      <c r="P762">
        <f>formatted!R762/formatted!R$2</f>
        <v>1.847593220338983E-4</v>
      </c>
    </row>
    <row r="763" spans="1:16" x14ac:dyDescent="0.3">
      <c r="A763" t="str">
        <f>formatted!C763</f>
        <v>w/o MS2: PE-Cer 13:1;O2/24:2;O</v>
      </c>
      <c r="B763" t="str">
        <f>formatted!D763</f>
        <v>PE-Cer 37:3:3O</v>
      </c>
      <c r="C763" t="str">
        <f>formatted!E763</f>
        <v>PE_Cer</v>
      </c>
      <c r="D763" t="str">
        <f>formatted!F763</f>
        <v>C39H75N2O7P</v>
      </c>
      <c r="E763">
        <f>formatted!G763/formatted!G$2</f>
        <v>8.4263559322033895E-5</v>
      </c>
      <c r="F763">
        <f>formatted!H763/formatted!H$2</f>
        <v>6.3575200000000001E-5</v>
      </c>
      <c r="G763">
        <f>formatted!I763/formatted!I$2</f>
        <v>4.8598750000000003E-5</v>
      </c>
      <c r="H763">
        <f>formatted!J763/formatted!J$2</f>
        <v>8.9579464285714289E-5</v>
      </c>
      <c r="I763">
        <f>formatted!K763/formatted!K$2</f>
        <v>1.1665416666666667E-4</v>
      </c>
      <c r="J763">
        <f>formatted!L763/formatted!L$2</f>
        <v>6.6657142857142859E-5</v>
      </c>
      <c r="K763">
        <f>formatted!M763/formatted!M$2</f>
        <v>1.1288333333333333E-4</v>
      </c>
      <c r="L763">
        <f>formatted!N763/formatted!N$2</f>
        <v>1.341706896551724E-4</v>
      </c>
      <c r="M763">
        <f>formatted!O763/formatted!O$2</f>
        <v>1.2823106796116504E-4</v>
      </c>
      <c r="N763">
        <f>formatted!P763/formatted!P$2</f>
        <v>9.3959259259259256E-5</v>
      </c>
      <c r="O763">
        <f>formatted!Q763/formatted!Q$2</f>
        <v>1.2933451327433627E-4</v>
      </c>
      <c r="P763">
        <f>formatted!R763/formatted!R$2</f>
        <v>9.6648305084745756E-5</v>
      </c>
    </row>
    <row r="764" spans="1:16" x14ac:dyDescent="0.3">
      <c r="A764" t="str">
        <f>formatted!C764</f>
        <v>w/o MS2: PE-Cer 12:2;O2/26:6;O</v>
      </c>
      <c r="B764" t="str">
        <f>formatted!D764</f>
        <v>PE-Cer 38:8:3O</v>
      </c>
      <c r="C764" t="str">
        <f>formatted!E764</f>
        <v>PE_Cer</v>
      </c>
      <c r="D764" t="str">
        <f>formatted!F764</f>
        <v>C40H67N2O7P</v>
      </c>
      <c r="E764">
        <f>formatted!G764/formatted!G$2</f>
        <v>2.0746016949152541E-4</v>
      </c>
      <c r="F764">
        <f>formatted!H764/formatted!H$2</f>
        <v>2.396392E-4</v>
      </c>
      <c r="G764">
        <f>formatted!I764/formatted!I$2</f>
        <v>1.7185624999999999E-4</v>
      </c>
      <c r="H764">
        <f>formatted!J764/formatted!J$2</f>
        <v>1.4602053571428572E-4</v>
      </c>
      <c r="I764">
        <f>formatted!K764/formatted!K$2</f>
        <v>2.440775E-4</v>
      </c>
      <c r="J764">
        <f>formatted!L764/formatted!L$2</f>
        <v>2.0157899159663865E-4</v>
      </c>
      <c r="K764">
        <f>formatted!M764/formatted!M$2</f>
        <v>2.1393796296296296E-4</v>
      </c>
      <c r="L764">
        <f>formatted!N764/formatted!N$2</f>
        <v>2.768353448275862E-4</v>
      </c>
      <c r="M764">
        <f>formatted!O764/formatted!O$2</f>
        <v>2.4933106796116506E-4</v>
      </c>
      <c r="N764">
        <f>formatted!P764/formatted!P$2</f>
        <v>2.2077592592592592E-4</v>
      </c>
      <c r="O764">
        <f>formatted!Q764/formatted!Q$2</f>
        <v>1.9601946902654866E-4</v>
      </c>
      <c r="P764">
        <f>formatted!R764/formatted!R$2</f>
        <v>5.3475423728813558E-5</v>
      </c>
    </row>
    <row r="765" spans="1:16" x14ac:dyDescent="0.3">
      <c r="A765" t="str">
        <f>formatted!C765</f>
        <v>w/o MS2: PE-Cer 13:2;O2/24:6;O</v>
      </c>
      <c r="B765" t="str">
        <f>formatted!D765</f>
        <v>PE-Cer 37:8:3O</v>
      </c>
      <c r="C765" t="str">
        <f>formatted!E765</f>
        <v>PE_Cer</v>
      </c>
      <c r="D765" t="str">
        <f>formatted!F765</f>
        <v>C39H65N2O7P</v>
      </c>
      <c r="E765">
        <f>formatted!G765/formatted!G$2</f>
        <v>1.437064406779661E-3</v>
      </c>
      <c r="F765">
        <f>formatted!H765/formatted!H$2</f>
        <v>1.3562736000000001E-3</v>
      </c>
      <c r="G765">
        <f>formatted!I765/formatted!I$2</f>
        <v>1.195980625E-3</v>
      </c>
      <c r="H765">
        <f>formatted!J765/formatted!J$2</f>
        <v>9.1074999999999999E-4</v>
      </c>
      <c r="I765">
        <f>formatted!K765/formatted!K$2</f>
        <v>1.7556016666666666E-3</v>
      </c>
      <c r="J765">
        <f>formatted!L765/formatted!L$2</f>
        <v>1.5268319327731092E-3</v>
      </c>
      <c r="K765">
        <f>formatted!M765/formatted!M$2</f>
        <v>1.2335490740740741E-3</v>
      </c>
      <c r="L765">
        <f>formatted!N765/formatted!N$2</f>
        <v>2.0619629310344827E-3</v>
      </c>
      <c r="M765">
        <f>formatted!O765/formatted!O$2</f>
        <v>1.5939310679611649E-3</v>
      </c>
      <c r="N765">
        <f>formatted!P765/formatted!P$2</f>
        <v>1.5859601851851851E-3</v>
      </c>
      <c r="O765">
        <f>formatted!Q765/formatted!Q$2</f>
        <v>1.3682654867256637E-3</v>
      </c>
      <c r="P765">
        <f>formatted!R765/formatted!R$2</f>
        <v>6.9470762711864404E-4</v>
      </c>
    </row>
    <row r="766" spans="1:16" x14ac:dyDescent="0.3">
      <c r="A766" t="str">
        <f>formatted!C766</f>
        <v>w/o MS2: PE-Cer 12:2;O2/26:6;O</v>
      </c>
      <c r="B766" t="str">
        <f>formatted!D766</f>
        <v>PE-Cer 38:8:3O</v>
      </c>
      <c r="C766" t="str">
        <f>formatted!E766</f>
        <v>PE_Cer</v>
      </c>
      <c r="D766" t="str">
        <f>formatted!F766</f>
        <v>C40H67N2O7P</v>
      </c>
      <c r="E766">
        <f>formatted!G766/formatted!G$2</f>
        <v>1.5848135593220339E-4</v>
      </c>
      <c r="F766">
        <f>formatted!H766/formatted!H$2</f>
        <v>1.1410559999999999E-4</v>
      </c>
      <c r="G766">
        <f>formatted!I766/formatted!I$2</f>
        <v>1.0934250000000001E-4</v>
      </c>
      <c r="H766">
        <f>formatted!J766/formatted!J$2</f>
        <v>1.2376785714285715E-4</v>
      </c>
      <c r="I766">
        <f>formatted!K766/formatted!K$2</f>
        <v>1.4599583333333333E-4</v>
      </c>
      <c r="J766">
        <f>formatted!L766/formatted!L$2</f>
        <v>1.564361344537815E-4</v>
      </c>
      <c r="K766">
        <f>formatted!M766/formatted!M$2</f>
        <v>2.6569259259259261E-4</v>
      </c>
      <c r="L766">
        <f>formatted!N766/formatted!N$2</f>
        <v>2.9203706896551725E-4</v>
      </c>
      <c r="M766">
        <f>formatted!O766/formatted!O$2</f>
        <v>2.6763398058252428E-4</v>
      </c>
      <c r="N766">
        <f>formatted!P766/formatted!P$2</f>
        <v>2.3253148148148149E-4</v>
      </c>
      <c r="O766">
        <f>formatted!Q766/formatted!Q$2</f>
        <v>1.7786194690265486E-4</v>
      </c>
      <c r="P766">
        <f>formatted!R766/formatted!R$2</f>
        <v>7.9894067796610168E-5</v>
      </c>
    </row>
    <row r="767" spans="1:16" x14ac:dyDescent="0.3">
      <c r="A767" t="str">
        <f>formatted!C767</f>
        <v>w/o MS2: PE-Cer 13:1;O2/20:3;O</v>
      </c>
      <c r="B767" t="str">
        <f>formatted!D767</f>
        <v>PE-Cer 33:4:3O</v>
      </c>
      <c r="C767" t="str">
        <f>formatted!E767</f>
        <v>PE_Cer</v>
      </c>
      <c r="D767" t="str">
        <f>formatted!F767</f>
        <v>C35H65N2O7P</v>
      </c>
      <c r="E767">
        <f>formatted!G767/formatted!G$2</f>
        <v>6.1876271186440683E-5</v>
      </c>
      <c r="F767">
        <f>formatted!H767/formatted!H$2</f>
        <v>1.2951999999999999E-4</v>
      </c>
      <c r="G767">
        <f>formatted!I767/formatted!I$2</f>
        <v>7.9720624999999999E-5</v>
      </c>
      <c r="H767">
        <f>formatted!J767/formatted!J$2</f>
        <v>1.4892142857142858E-4</v>
      </c>
      <c r="I767">
        <f>formatted!K767/formatted!K$2</f>
        <v>8.3460000000000004E-5</v>
      </c>
      <c r="J767">
        <f>formatted!L767/formatted!L$2</f>
        <v>1.2058655462184875E-4</v>
      </c>
      <c r="K767">
        <f>formatted!M767/formatted!M$2</f>
        <v>1.3959166666666667E-4</v>
      </c>
      <c r="L767">
        <f>formatted!N767/formatted!N$2</f>
        <v>7.2300862068965511E-5</v>
      </c>
      <c r="M767">
        <f>formatted!O767/formatted!O$2</f>
        <v>2.4207087378640778E-4</v>
      </c>
      <c r="N767">
        <f>formatted!P767/formatted!P$2</f>
        <v>1.2715462962962964E-4</v>
      </c>
      <c r="O767">
        <f>formatted!Q767/formatted!Q$2</f>
        <v>1.0210353982300885E-4</v>
      </c>
      <c r="P767">
        <f>formatted!R767/formatted!R$2</f>
        <v>1.8843305084745762E-4</v>
      </c>
    </row>
    <row r="768" spans="1:16" x14ac:dyDescent="0.3">
      <c r="A768" t="str">
        <f>formatted!C768</f>
        <v>w/o MS2: PE-Cer 12:1;O2/20:0;O</v>
      </c>
      <c r="B768" t="str">
        <f>formatted!D768</f>
        <v>PE-Cer 32:1:3O</v>
      </c>
      <c r="C768" t="str">
        <f>formatted!E768</f>
        <v>PE_Cer</v>
      </c>
      <c r="D768" t="str">
        <f>formatted!F768</f>
        <v>C34H69N2O7P</v>
      </c>
      <c r="E768">
        <f>formatted!G768/formatted!G$2</f>
        <v>1.1512796610169491E-4</v>
      </c>
      <c r="F768">
        <f>formatted!H768/formatted!H$2</f>
        <v>7.2798400000000004E-5</v>
      </c>
      <c r="G768">
        <f>formatted!I768/formatted!I$2</f>
        <v>1.2969125000000001E-4</v>
      </c>
      <c r="H768">
        <f>formatted!J768/formatted!J$2</f>
        <v>1.2453392857142857E-4</v>
      </c>
      <c r="I768">
        <f>formatted!K768/formatted!K$2</f>
        <v>1.0887916666666667E-4</v>
      </c>
      <c r="J768">
        <f>formatted!L768/formatted!L$2</f>
        <v>1.4759915966386554E-4</v>
      </c>
      <c r="K768">
        <f>formatted!M768/formatted!M$2</f>
        <v>3.2865833333333333E-4</v>
      </c>
      <c r="L768">
        <f>formatted!N768/formatted!N$2</f>
        <v>2.2534655172413794E-4</v>
      </c>
      <c r="M768">
        <f>formatted!O768/formatted!O$2</f>
        <v>2.9216699029126214E-4</v>
      </c>
      <c r="N768">
        <f>formatted!P768/formatted!P$2</f>
        <v>2.3038055555555555E-4</v>
      </c>
      <c r="O768">
        <f>formatted!Q768/formatted!Q$2</f>
        <v>2.1502212389380531E-4</v>
      </c>
      <c r="P768">
        <f>formatted!R768/formatted!R$2</f>
        <v>1.8621525423728814E-4</v>
      </c>
    </row>
    <row r="769" spans="1:16" x14ac:dyDescent="0.3">
      <c r="A769" t="str">
        <f>formatted!C769</f>
        <v>PE-Cer 34:1;O3|PE-Cer 17:0;O2/17:1;O</v>
      </c>
      <c r="B769" t="str">
        <f>formatted!D769</f>
        <v>PE-Cer 34:1;O3|PE-Cer 17:0;O2/17:1;O</v>
      </c>
      <c r="C769" t="str">
        <f>formatted!E769</f>
        <v>PE_Cer</v>
      </c>
      <c r="D769" t="str">
        <f>formatted!F769</f>
        <v>C36H73N2O7P</v>
      </c>
      <c r="E769">
        <f>formatted!G769/formatted!G$2</f>
        <v>4.2420042372881359E-3</v>
      </c>
      <c r="F769">
        <f>formatted!H769/formatted!H$2</f>
        <v>4.2923416000000001E-3</v>
      </c>
      <c r="G769">
        <f>formatted!I769/formatted!I$2</f>
        <v>3.4549849999999998E-3</v>
      </c>
      <c r="H769">
        <f>formatted!J769/formatted!J$2</f>
        <v>3.3935169642857143E-3</v>
      </c>
      <c r="I769">
        <f>formatted!K769/formatted!K$2</f>
        <v>3.6234733333333335E-3</v>
      </c>
      <c r="J769">
        <f>formatted!L769/formatted!L$2</f>
        <v>3.5913268907563026E-3</v>
      </c>
      <c r="K769">
        <f>formatted!M769/formatted!M$2</f>
        <v>3.5114962962962963E-3</v>
      </c>
      <c r="L769">
        <f>formatted!N769/formatted!N$2</f>
        <v>3.5416560344827585E-3</v>
      </c>
      <c r="M769">
        <f>formatted!O769/formatted!O$2</f>
        <v>3.2263999999999999E-3</v>
      </c>
      <c r="N769">
        <f>formatted!P769/formatted!P$2</f>
        <v>2.9460870370370371E-3</v>
      </c>
      <c r="O769">
        <f>formatted!Q769/formatted!Q$2</f>
        <v>2.926769911504425E-3</v>
      </c>
      <c r="P769">
        <f>formatted!R769/formatted!R$2</f>
        <v>2.453506779661017E-3</v>
      </c>
    </row>
    <row r="770" spans="1:16" x14ac:dyDescent="0.3">
      <c r="A770" t="str">
        <f>formatted!C770</f>
        <v>PE-Cer 33:0;O3|PE-Cer 17:0;O2/16:0;O</v>
      </c>
      <c r="B770" t="str">
        <f>formatted!D770</f>
        <v>PE-Cer 33:0;O3|PE-Cer 17:0;O2/16:0;O</v>
      </c>
      <c r="C770" t="str">
        <f>formatted!E770</f>
        <v>PE_Cer</v>
      </c>
      <c r="D770" t="str">
        <f>formatted!F770</f>
        <v>C35H73N2O7P</v>
      </c>
      <c r="E770">
        <f>formatted!G770/formatted!G$2</f>
        <v>0.70852811271186444</v>
      </c>
      <c r="F770">
        <f>formatted!H770/formatted!H$2</f>
        <v>0.83594857919999999</v>
      </c>
      <c r="G770">
        <f>formatted!I770/formatted!I$2</f>
        <v>0.62721754625000004</v>
      </c>
      <c r="H770">
        <f>formatted!J770/formatted!J$2</f>
        <v>0.71759281071428571</v>
      </c>
      <c r="I770">
        <f>formatted!K770/formatted!K$2</f>
        <v>0.72431952249999998</v>
      </c>
      <c r="J770">
        <f>formatted!L770/formatted!L$2</f>
        <v>0.73327623697478994</v>
      </c>
      <c r="K770">
        <f>formatted!M770/formatted!M$2</f>
        <v>0.99251468981481483</v>
      </c>
      <c r="L770">
        <f>formatted!N770/formatted!N$2</f>
        <v>1.0150827008620689</v>
      </c>
      <c r="M770">
        <f>formatted!O770/formatted!O$2</f>
        <v>0.96556608058252424</v>
      </c>
      <c r="N770">
        <f>formatted!P770/formatted!P$2</f>
        <v>0.89441749722222219</v>
      </c>
      <c r="O770">
        <f>formatted!Q770/formatted!Q$2</f>
        <v>0.93544937699115049</v>
      </c>
      <c r="P770">
        <f>formatted!R770/formatted!R$2</f>
        <v>0.84029000423728817</v>
      </c>
    </row>
    <row r="771" spans="1:16" x14ac:dyDescent="0.3">
      <c r="A771" t="str">
        <f>formatted!C771</f>
        <v>w/o MS2: PE-Cer 12:1;O2/22:0;O</v>
      </c>
      <c r="B771" t="str">
        <f>formatted!D771</f>
        <v>PE-Cer 34:1:3O</v>
      </c>
      <c r="C771" t="str">
        <f>formatted!E771</f>
        <v>PE_Cer</v>
      </c>
      <c r="D771" t="str">
        <f>formatted!F771</f>
        <v>C36H73N2O7P</v>
      </c>
      <c r="E771">
        <f>formatted!G771/formatted!G$2</f>
        <v>6.7678728813559317E-4</v>
      </c>
      <c r="F771">
        <f>formatted!H771/formatted!H$2</f>
        <v>7.7687600000000002E-4</v>
      </c>
      <c r="G771">
        <f>formatted!I771/formatted!I$2</f>
        <v>5.8071937499999996E-4</v>
      </c>
      <c r="H771">
        <f>formatted!J771/formatted!J$2</f>
        <v>7.1416785714285716E-4</v>
      </c>
      <c r="I771">
        <f>formatted!K771/formatted!K$2</f>
        <v>6.3521583333333328E-4</v>
      </c>
      <c r="J771">
        <f>formatted!L771/formatted!L$2</f>
        <v>7.1766386554621847E-4</v>
      </c>
      <c r="K771">
        <f>formatted!M771/formatted!M$2</f>
        <v>1.3081574074074074E-3</v>
      </c>
      <c r="L771">
        <f>formatted!N771/formatted!N$2</f>
        <v>1.2166586206896551E-3</v>
      </c>
      <c r="M771">
        <f>formatted!O771/formatted!O$2</f>
        <v>1.2717980582524272E-3</v>
      </c>
      <c r="N771">
        <f>formatted!P771/formatted!P$2</f>
        <v>8.1471296296296294E-4</v>
      </c>
      <c r="O771">
        <f>formatted!Q771/formatted!Q$2</f>
        <v>9.1059203539823014E-4</v>
      </c>
      <c r="P771">
        <f>formatted!R771/formatted!R$2</f>
        <v>9.2081779661016953E-4</v>
      </c>
    </row>
    <row r="772" spans="1:16" x14ac:dyDescent="0.3">
      <c r="A772" t="str">
        <f>formatted!C772</f>
        <v>w/o MS2: PE-Cer 12:1;O2/22:0;O</v>
      </c>
      <c r="B772" t="str">
        <f>formatted!D772</f>
        <v>PE-Cer 34:1:3O</v>
      </c>
      <c r="C772" t="str">
        <f>formatted!E772</f>
        <v>PE_Cer</v>
      </c>
      <c r="D772" t="str">
        <f>formatted!F772</f>
        <v>C36H73N2O7P</v>
      </c>
      <c r="E772">
        <f>formatted!G772/formatted!G$2</f>
        <v>1.295521186440678E-3</v>
      </c>
      <c r="F772">
        <f>formatted!H772/formatted!H$2</f>
        <v>1.2753199999999999E-3</v>
      </c>
      <c r="G772">
        <f>formatted!I772/formatted!I$2</f>
        <v>9.3720000000000001E-4</v>
      </c>
      <c r="H772">
        <f>formatted!J772/formatted!J$2</f>
        <v>1.0634955357142857E-3</v>
      </c>
      <c r="I772">
        <f>formatted!K772/formatted!K$2</f>
        <v>1.1678633333333333E-3</v>
      </c>
      <c r="J772">
        <f>formatted!L772/formatted!L$2</f>
        <v>1.1012529411764706E-3</v>
      </c>
      <c r="K772">
        <f>formatted!M772/formatted!M$2</f>
        <v>1.8917249999999999E-3</v>
      </c>
      <c r="L772">
        <f>formatted!N772/formatted!N$2</f>
        <v>1.8117586206896552E-3</v>
      </c>
      <c r="M772">
        <f>formatted!O772/formatted!O$2</f>
        <v>2.2478815533980585E-3</v>
      </c>
      <c r="N772">
        <f>formatted!P772/formatted!P$2</f>
        <v>1.6044944444444445E-3</v>
      </c>
      <c r="O772">
        <f>formatted!Q772/formatted!Q$2</f>
        <v>1.5626362831858407E-3</v>
      </c>
      <c r="P772">
        <f>formatted!R772/formatted!R$2</f>
        <v>1.5449322033898305E-3</v>
      </c>
    </row>
    <row r="773" spans="1:16" x14ac:dyDescent="0.3">
      <c r="A773" t="str">
        <f>formatted!C773</f>
        <v>PE-Cer 35:1;O3</v>
      </c>
      <c r="B773" t="str">
        <f>formatted!D773</f>
        <v>PE-Cer 35:1;O3</v>
      </c>
      <c r="C773" t="str">
        <f>formatted!E773</f>
        <v>PE_Cer</v>
      </c>
      <c r="D773" t="str">
        <f>formatted!F773</f>
        <v>C37H75N2O7P</v>
      </c>
      <c r="E773">
        <f>formatted!G773/formatted!G$2</f>
        <v>1.6110177966101695E-3</v>
      </c>
      <c r="F773">
        <f>formatted!H773/formatted!H$2</f>
        <v>1.6659751999999999E-3</v>
      </c>
      <c r="G773">
        <f>formatted!I773/formatted!I$2</f>
        <v>1.3663074999999999E-3</v>
      </c>
      <c r="H773">
        <f>formatted!J773/formatted!J$2</f>
        <v>1.4535991071428572E-3</v>
      </c>
      <c r="I773">
        <f>formatted!K773/formatted!K$2</f>
        <v>1.6007341666666667E-3</v>
      </c>
      <c r="J773">
        <f>formatted!L773/formatted!L$2</f>
        <v>1.4677756302521009E-3</v>
      </c>
      <c r="K773">
        <f>formatted!M773/formatted!M$2</f>
        <v>2.7614444444444444E-3</v>
      </c>
      <c r="L773">
        <f>formatted!N773/formatted!N$2</f>
        <v>2.6368543103448276E-3</v>
      </c>
      <c r="M773">
        <f>formatted!O773/formatted!O$2</f>
        <v>2.9508747572815535E-3</v>
      </c>
      <c r="N773">
        <f>formatted!P773/formatted!P$2</f>
        <v>2.0622157407407409E-3</v>
      </c>
      <c r="O773">
        <f>formatted!Q773/formatted!Q$2</f>
        <v>1.9063929203539823E-3</v>
      </c>
      <c r="P773">
        <f>formatted!R773/formatted!R$2</f>
        <v>1.7330194915254238E-3</v>
      </c>
    </row>
    <row r="774" spans="1:16" x14ac:dyDescent="0.3">
      <c r="A774" t="str">
        <f>formatted!C774</f>
        <v>PE-Cer 31:0;O3</v>
      </c>
      <c r="B774" t="str">
        <f>formatted!D774</f>
        <v>PE-Cer 31:0;O3</v>
      </c>
      <c r="C774" t="str">
        <f>formatted!E774</f>
        <v>PE_Cer</v>
      </c>
      <c r="D774" t="str">
        <f>formatted!F774</f>
        <v>C33H69N2O7P</v>
      </c>
      <c r="E774">
        <f>formatted!G774/formatted!G$2</f>
        <v>1.6450415254237289E-3</v>
      </c>
      <c r="F774">
        <f>formatted!H774/formatted!H$2</f>
        <v>1.9448543999999999E-3</v>
      </c>
      <c r="G774">
        <f>formatted!I774/formatted!I$2</f>
        <v>1.59171875E-3</v>
      </c>
      <c r="H774">
        <f>formatted!J774/formatted!J$2</f>
        <v>2.1375178571428569E-3</v>
      </c>
      <c r="I774">
        <f>formatted!K774/formatted!K$2</f>
        <v>2.2311858333333334E-3</v>
      </c>
      <c r="J774">
        <f>formatted!L774/formatted!L$2</f>
        <v>2.1799100840336136E-3</v>
      </c>
      <c r="K774">
        <f>formatted!M774/formatted!M$2</f>
        <v>2.852100925925926E-3</v>
      </c>
      <c r="L774">
        <f>formatted!N774/formatted!N$2</f>
        <v>2.582805172413793E-3</v>
      </c>
      <c r="M774">
        <f>formatted!O774/formatted!O$2</f>
        <v>2.8381825242718445E-3</v>
      </c>
      <c r="N774">
        <f>formatted!P774/formatted!P$2</f>
        <v>3.180523148148148E-3</v>
      </c>
      <c r="O774">
        <f>formatted!Q774/formatted!Q$2</f>
        <v>3.3185132743362832E-3</v>
      </c>
      <c r="P774">
        <f>formatted!R774/formatted!R$2</f>
        <v>3.0535584745762711E-3</v>
      </c>
    </row>
    <row r="775" spans="1:16" x14ac:dyDescent="0.3">
      <c r="A775" t="str">
        <f>formatted!C775</f>
        <v>PE-Cer 33:1;O3</v>
      </c>
      <c r="B775" t="str">
        <f>formatted!D775</f>
        <v>PE-Cer 33:1;O3</v>
      </c>
      <c r="C775" t="str">
        <f>formatted!E775</f>
        <v>PE_Cer</v>
      </c>
      <c r="D775" t="str">
        <f>formatted!F775</f>
        <v>C35H71N2O7P</v>
      </c>
      <c r="E775">
        <f>formatted!G775/formatted!G$2</f>
        <v>2.1570483050847456E-3</v>
      </c>
      <c r="F775">
        <f>formatted!H775/formatted!H$2</f>
        <v>2.2089663999999998E-3</v>
      </c>
      <c r="G775">
        <f>formatted!I775/formatted!I$2</f>
        <v>2.2767149999999999E-3</v>
      </c>
      <c r="H775">
        <f>formatted!J775/formatted!J$2</f>
        <v>2.0255214285714285E-3</v>
      </c>
      <c r="I775">
        <f>formatted!K775/formatted!K$2</f>
        <v>1.9884433333333335E-3</v>
      </c>
      <c r="J775">
        <f>formatted!L775/formatted!L$2</f>
        <v>2.201916806722689E-3</v>
      </c>
      <c r="K775">
        <f>formatted!M775/formatted!M$2</f>
        <v>4.8126805555555553E-3</v>
      </c>
      <c r="L775">
        <f>formatted!N775/formatted!N$2</f>
        <v>4.1967025862068965E-3</v>
      </c>
      <c r="M775">
        <f>formatted!O775/formatted!O$2</f>
        <v>4.4772796116504853E-3</v>
      </c>
      <c r="N775">
        <f>formatted!P775/formatted!P$2</f>
        <v>3.2146638888888887E-3</v>
      </c>
      <c r="O775">
        <f>formatted!Q775/formatted!Q$2</f>
        <v>2.875579646017699E-3</v>
      </c>
      <c r="P775">
        <f>formatted!R775/formatted!R$2</f>
        <v>2.8695127118644067E-3</v>
      </c>
    </row>
    <row r="776" spans="1:16" x14ac:dyDescent="0.3">
      <c r="A776" t="str">
        <f>formatted!C776</f>
        <v>w/o MS2: PE-Cer 12:1;O2/22:0;O</v>
      </c>
      <c r="B776" t="str">
        <f>formatted!D776</f>
        <v>PE-Cer 34:1:3O</v>
      </c>
      <c r="C776" t="str">
        <f>formatted!E776</f>
        <v>PE_Cer</v>
      </c>
      <c r="D776" t="str">
        <f>formatted!F776</f>
        <v>C36H73N2O7P</v>
      </c>
      <c r="E776">
        <f>formatted!G776/formatted!G$2</f>
        <v>8.5786101694915249E-4</v>
      </c>
      <c r="F776">
        <f>formatted!H776/formatted!H$2</f>
        <v>1.3095959999999999E-3</v>
      </c>
      <c r="G776">
        <f>formatted!I776/formatted!I$2</f>
        <v>1.1472193749999999E-3</v>
      </c>
      <c r="H776">
        <f>formatted!J776/formatted!J$2</f>
        <v>7.5865267857142861E-4</v>
      </c>
      <c r="I776">
        <f>formatted!K776/formatted!K$2</f>
        <v>8.4110833333333329E-4</v>
      </c>
      <c r="J776">
        <f>formatted!L776/formatted!L$2</f>
        <v>6.8502436974789919E-4</v>
      </c>
      <c r="K776">
        <f>formatted!M776/formatted!M$2</f>
        <v>1.0630212962962962E-3</v>
      </c>
      <c r="L776">
        <f>formatted!N776/formatted!N$2</f>
        <v>1.4941672413793104E-3</v>
      </c>
      <c r="M776">
        <f>formatted!O776/formatted!O$2</f>
        <v>1.1645184466019416E-3</v>
      </c>
      <c r="N776">
        <f>formatted!P776/formatted!P$2</f>
        <v>1.0782407407407407E-3</v>
      </c>
      <c r="O776">
        <f>formatted!Q776/formatted!Q$2</f>
        <v>1.2340150442477877E-3</v>
      </c>
      <c r="P776">
        <f>formatted!R776/formatted!R$2</f>
        <v>8.682194915254237E-4</v>
      </c>
    </row>
    <row r="777" spans="1:16" x14ac:dyDescent="0.3">
      <c r="A777" t="str">
        <f>formatted!C777</f>
        <v>w/o MS2: PE-Cer 12:0;O2/25:0;O</v>
      </c>
      <c r="B777" t="str">
        <f>formatted!D777</f>
        <v>PE-Cer 37:0:3O</v>
      </c>
      <c r="C777" t="str">
        <f>formatted!E777</f>
        <v>PE_Cer</v>
      </c>
      <c r="D777" t="str">
        <f>formatted!F777</f>
        <v>C39H81N2O7P</v>
      </c>
      <c r="E777">
        <f>formatted!G777/formatted!G$2</f>
        <v>1.9430932203389831E-4</v>
      </c>
      <c r="F777">
        <f>formatted!H777/formatted!H$2</f>
        <v>2.293432E-4</v>
      </c>
      <c r="G777">
        <f>formatted!I777/formatted!I$2</f>
        <v>2.0908750000000001E-4</v>
      </c>
      <c r="H777">
        <f>formatted!J777/formatted!J$2</f>
        <v>1.3393125000000001E-4</v>
      </c>
      <c r="I777">
        <f>formatted!K777/formatted!K$2</f>
        <v>1.5904416666666666E-4</v>
      </c>
      <c r="J777">
        <f>formatted!L777/formatted!L$2</f>
        <v>1.2703613445378152E-4</v>
      </c>
      <c r="K777">
        <f>formatted!M777/formatted!M$2</f>
        <v>1.5542592592592594E-4</v>
      </c>
      <c r="L777">
        <f>formatted!N777/formatted!N$2</f>
        <v>1.9679310344827586E-4</v>
      </c>
      <c r="M777">
        <f>formatted!O777/formatted!O$2</f>
        <v>1.3343592233009709E-4</v>
      </c>
      <c r="N777">
        <f>formatted!P777/formatted!P$2</f>
        <v>7.7087962962962966E-5</v>
      </c>
      <c r="O777">
        <f>formatted!Q777/formatted!Q$2</f>
        <v>8.0076106194690259E-5</v>
      </c>
      <c r="P777">
        <f>formatted!R777/formatted!R$2</f>
        <v>8.0535593220338981E-5</v>
      </c>
    </row>
    <row r="778" spans="1:16" x14ac:dyDescent="0.3">
      <c r="A778" t="str">
        <f>formatted!C778</f>
        <v>PE-Cer 34:0;O3|PE-Cer 18:0;O2/16:0;O</v>
      </c>
      <c r="B778" t="str">
        <f>formatted!D778</f>
        <v>PE-Cer 34:0;O3|PE-Cer 18:0;O2/16:0;O</v>
      </c>
      <c r="C778" t="str">
        <f>formatted!E778</f>
        <v>PE_Cer</v>
      </c>
      <c r="D778" t="str">
        <f>formatted!F778</f>
        <v>C36H75N2O7P</v>
      </c>
      <c r="E778">
        <f>formatted!G778/formatted!G$2</f>
        <v>7.5766161864406781E-2</v>
      </c>
      <c r="F778">
        <f>formatted!H778/formatted!H$2</f>
        <v>8.0489212000000004E-2</v>
      </c>
      <c r="G778">
        <f>formatted!I778/formatted!I$2</f>
        <v>6.8223566875000002E-2</v>
      </c>
      <c r="H778">
        <f>formatted!J778/formatted!J$2</f>
        <v>7.7480493750000004E-2</v>
      </c>
      <c r="I778">
        <f>formatted!K778/formatted!K$2</f>
        <v>7.4535453333333335E-2</v>
      </c>
      <c r="J778">
        <f>formatted!L778/formatted!L$2</f>
        <v>6.9916483193277312E-2</v>
      </c>
      <c r="K778">
        <f>formatted!M778/formatted!M$2</f>
        <v>0.11020803240740741</v>
      </c>
      <c r="L778">
        <f>formatted!N778/formatted!N$2</f>
        <v>0.10342659913793104</v>
      </c>
      <c r="M778">
        <f>formatted!O778/formatted!O$2</f>
        <v>0.10761963300970874</v>
      </c>
      <c r="N778">
        <f>formatted!P778/formatted!P$2</f>
        <v>9.2697999074074069E-2</v>
      </c>
      <c r="O778">
        <f>formatted!Q778/formatted!Q$2</f>
        <v>9.9823270796460181E-2</v>
      </c>
      <c r="P778">
        <f>formatted!R778/formatted!R$2</f>
        <v>9.4790755932203388E-2</v>
      </c>
    </row>
    <row r="779" spans="1:16" x14ac:dyDescent="0.3">
      <c r="A779" t="str">
        <f>formatted!C779</f>
        <v>PE-Cer 35:1;O3</v>
      </c>
      <c r="B779" t="str">
        <f>formatted!D779</f>
        <v>PE-Cer 35:1;O3</v>
      </c>
      <c r="C779" t="str">
        <f>formatted!E779</f>
        <v>PE_Cer</v>
      </c>
      <c r="D779" t="str">
        <f>formatted!F779</f>
        <v>C37H75N2O7P</v>
      </c>
      <c r="E779">
        <f>formatted!G779/formatted!G$2</f>
        <v>3.3398889830508474E-3</v>
      </c>
      <c r="F779">
        <f>formatted!H779/formatted!H$2</f>
        <v>3.9306295999999999E-3</v>
      </c>
      <c r="G779">
        <f>formatted!I779/formatted!I$2</f>
        <v>2.76809E-3</v>
      </c>
      <c r="H779">
        <f>formatted!J779/formatted!J$2</f>
        <v>2.7039098214285714E-3</v>
      </c>
      <c r="I779">
        <f>formatted!K779/formatted!K$2</f>
        <v>2.3660458333333335E-3</v>
      </c>
      <c r="J779">
        <f>formatted!L779/formatted!L$2</f>
        <v>2.6985067226890755E-3</v>
      </c>
      <c r="K779">
        <f>formatted!M779/formatted!M$2</f>
        <v>5.5895462962962965E-3</v>
      </c>
      <c r="L779">
        <f>formatted!N779/formatted!N$2</f>
        <v>4.6590491379310348E-3</v>
      </c>
      <c r="M779">
        <f>formatted!O779/formatted!O$2</f>
        <v>5.3840631067961168E-3</v>
      </c>
      <c r="N779">
        <f>formatted!P779/formatted!P$2</f>
        <v>3.7524675925925924E-3</v>
      </c>
      <c r="O779">
        <f>formatted!Q779/formatted!Q$2</f>
        <v>4.1442530973451325E-3</v>
      </c>
      <c r="P779">
        <f>formatted!R779/formatted!R$2</f>
        <v>3.7984686440677966E-3</v>
      </c>
    </row>
    <row r="780" spans="1:16" x14ac:dyDescent="0.3">
      <c r="A780" t="str">
        <f>formatted!C780</f>
        <v>PE-Cer 31:0;O3|PE-Cer 13:0;O2/18:0;O</v>
      </c>
      <c r="B780" t="str">
        <f>formatted!D780</f>
        <v>PE-Cer 31:0;O3|PE-Cer 13:0;O2/18:0;O</v>
      </c>
      <c r="C780" t="str">
        <f>formatted!E780</f>
        <v>PE_Cer</v>
      </c>
      <c r="D780" t="str">
        <f>formatted!F780</f>
        <v>C33H69N2O7P</v>
      </c>
      <c r="E780">
        <f>formatted!G780/formatted!G$2</f>
        <v>4.1882618644067801E-3</v>
      </c>
      <c r="F780">
        <f>formatted!H780/formatted!H$2</f>
        <v>4.6910824000000002E-3</v>
      </c>
      <c r="G780">
        <f>formatted!I780/formatted!I$2</f>
        <v>3.942239375E-3</v>
      </c>
      <c r="H780">
        <f>formatted!J780/formatted!J$2</f>
        <v>4.0525053571428575E-3</v>
      </c>
      <c r="I780">
        <f>formatted!K780/formatted!K$2</f>
        <v>4.2122016666666668E-3</v>
      </c>
      <c r="J780">
        <f>formatted!L780/formatted!L$2</f>
        <v>4.1550478991596636E-3</v>
      </c>
      <c r="K780">
        <f>formatted!M780/formatted!M$2</f>
        <v>5.308848148148148E-3</v>
      </c>
      <c r="L780">
        <f>formatted!N780/formatted!N$2</f>
        <v>5.5541103448275859E-3</v>
      </c>
      <c r="M780">
        <f>formatted!O780/formatted!O$2</f>
        <v>5.6348650485436892E-3</v>
      </c>
      <c r="N780">
        <f>formatted!P780/formatted!P$2</f>
        <v>5.3908175925925922E-3</v>
      </c>
      <c r="O780">
        <f>formatted!Q780/formatted!Q$2</f>
        <v>5.9636964601769912E-3</v>
      </c>
      <c r="P780">
        <f>formatted!R780/formatted!R$2</f>
        <v>5.1216245762711861E-3</v>
      </c>
    </row>
    <row r="781" spans="1:16" x14ac:dyDescent="0.3">
      <c r="A781" t="str">
        <f>formatted!C781</f>
        <v>w/o MS2: PE-Cer 12:0;O2/25:0;O</v>
      </c>
      <c r="B781" t="str">
        <f>formatted!D781</f>
        <v>PE-Cer 37:0:3O</v>
      </c>
      <c r="C781" t="str">
        <f>formatted!E781</f>
        <v>PE_Cer</v>
      </c>
      <c r="D781" t="str">
        <f>formatted!F781</f>
        <v>C39H81N2O7P</v>
      </c>
      <c r="E781">
        <f>formatted!G781/formatted!G$2</f>
        <v>4.9540762711864402E-4</v>
      </c>
      <c r="F781">
        <f>formatted!H781/formatted!H$2</f>
        <v>5.8493279999999998E-4</v>
      </c>
      <c r="G781">
        <f>formatted!I781/formatted!I$2</f>
        <v>4.3132062500000001E-4</v>
      </c>
      <c r="H781">
        <f>formatted!J781/formatted!J$2</f>
        <v>4.8705089285714287E-4</v>
      </c>
      <c r="I781">
        <f>formatted!K781/formatted!K$2</f>
        <v>4.6144916666666669E-4</v>
      </c>
      <c r="J781">
        <f>formatted!L781/formatted!L$2</f>
        <v>4.9215798319327735E-4</v>
      </c>
      <c r="K781">
        <f>formatted!M781/formatted!M$2</f>
        <v>7.1663333333333331E-4</v>
      </c>
      <c r="L781">
        <f>formatted!N781/formatted!N$2</f>
        <v>7.0329568965517243E-4</v>
      </c>
      <c r="M781">
        <f>formatted!O781/formatted!O$2</f>
        <v>6.358902912621359E-4</v>
      </c>
      <c r="N781">
        <f>formatted!P781/formatted!P$2</f>
        <v>6.5271481481481478E-4</v>
      </c>
      <c r="O781">
        <f>formatted!Q781/formatted!Q$2</f>
        <v>6.1775752212389384E-4</v>
      </c>
      <c r="P781">
        <f>formatted!R781/formatted!R$2</f>
        <v>5.281550847457627E-4</v>
      </c>
    </row>
    <row r="782" spans="1:16" x14ac:dyDescent="0.3">
      <c r="A782" t="str">
        <f>formatted!C782</f>
        <v>w/o MS2: PE-Cer 13:2;O2/26:6;O</v>
      </c>
      <c r="B782" t="str">
        <f>formatted!D782</f>
        <v>PE-Cer 39:8:3O</v>
      </c>
      <c r="C782" t="str">
        <f>formatted!E782</f>
        <v>PE_Cer</v>
      </c>
      <c r="D782" t="str">
        <f>formatted!F782</f>
        <v>C41H69N2O7P</v>
      </c>
      <c r="E782">
        <f>formatted!G782/formatted!G$2</f>
        <v>4.6143135593220341E-4</v>
      </c>
      <c r="F782">
        <f>formatted!H782/formatted!H$2</f>
        <v>4.9902880000000005E-4</v>
      </c>
      <c r="G782">
        <f>formatted!I782/formatted!I$2</f>
        <v>4.9782562500000002E-4</v>
      </c>
      <c r="H782">
        <f>formatted!J782/formatted!J$2</f>
        <v>1.6535625E-4</v>
      </c>
      <c r="I782">
        <f>formatted!K782/formatted!K$2</f>
        <v>4.1403833333333336E-4</v>
      </c>
      <c r="J782">
        <f>formatted!L782/formatted!L$2</f>
        <v>3.8840924369747901E-4</v>
      </c>
      <c r="K782">
        <f>formatted!M782/formatted!M$2</f>
        <v>3.656777777777778E-4</v>
      </c>
      <c r="L782">
        <f>formatted!N782/formatted!N$2</f>
        <v>5.9620172413793102E-4</v>
      </c>
      <c r="M782">
        <f>formatted!O782/formatted!O$2</f>
        <v>3.5954368932038835E-4</v>
      </c>
      <c r="N782">
        <f>formatted!P782/formatted!P$2</f>
        <v>2.9914814814814816E-4</v>
      </c>
      <c r="O782">
        <f>formatted!Q782/formatted!Q$2</f>
        <v>1.9952743362831857E-4</v>
      </c>
      <c r="P782">
        <f>formatted!R782/formatted!R$2</f>
        <v>1.0182288135593221E-4</v>
      </c>
    </row>
    <row r="783" spans="1:16" x14ac:dyDescent="0.3">
      <c r="A783" t="str">
        <f>formatted!C783</f>
        <v>PE-Cer 37:4;O3</v>
      </c>
      <c r="B783" t="str">
        <f>formatted!D783</f>
        <v>PE-Cer 37:4;O3</v>
      </c>
      <c r="C783" t="str">
        <f>formatted!E783</f>
        <v>PE_Cer</v>
      </c>
      <c r="D783" t="str">
        <f>formatted!F783</f>
        <v>C39H73N2O7P</v>
      </c>
      <c r="E783">
        <f>formatted!G783/formatted!G$2</f>
        <v>2.9116576271186441E-3</v>
      </c>
      <c r="F783">
        <f>formatted!H783/formatted!H$2</f>
        <v>3.8422360000000002E-3</v>
      </c>
      <c r="G783">
        <f>formatted!I783/formatted!I$2</f>
        <v>3.3973100000000002E-3</v>
      </c>
      <c r="H783">
        <f>formatted!J783/formatted!J$2</f>
        <v>2.8750955357142857E-3</v>
      </c>
      <c r="I783">
        <f>formatted!K783/formatted!K$2</f>
        <v>2.8877949999999999E-3</v>
      </c>
      <c r="J783">
        <f>formatted!L783/formatted!L$2</f>
        <v>2.8065260504201682E-3</v>
      </c>
      <c r="K783">
        <f>formatted!M783/formatted!M$2</f>
        <v>4.8732703703703705E-3</v>
      </c>
      <c r="L783">
        <f>formatted!N783/formatted!N$2</f>
        <v>5.3430905172413791E-3</v>
      </c>
      <c r="M783">
        <f>formatted!O783/formatted!O$2</f>
        <v>4.6641563106796114E-3</v>
      </c>
      <c r="N783">
        <f>formatted!P783/formatted!P$2</f>
        <v>3.9324249999999998E-3</v>
      </c>
      <c r="O783">
        <f>formatted!Q783/formatted!Q$2</f>
        <v>4.7244292035398226E-3</v>
      </c>
      <c r="P783">
        <f>formatted!R783/formatted!R$2</f>
        <v>4.098883898305085E-3</v>
      </c>
    </row>
    <row r="784" spans="1:16" x14ac:dyDescent="0.3">
      <c r="A784" t="str">
        <f>formatted!C784</f>
        <v>w/o MS2: PE-Cer 12:0;O2/19:0;O</v>
      </c>
      <c r="B784" t="str">
        <f>formatted!D784</f>
        <v>PE-Cer 31:0:3O</v>
      </c>
      <c r="C784" t="str">
        <f>formatted!E784</f>
        <v>PE_Cer</v>
      </c>
      <c r="D784" t="str">
        <f>formatted!F784</f>
        <v>C33H69N2O7P</v>
      </c>
      <c r="E784">
        <f>formatted!G784/formatted!G$2</f>
        <v>2.4810677966101695E-4</v>
      </c>
      <c r="F784">
        <f>formatted!H784/formatted!H$2</f>
        <v>3.210528E-4</v>
      </c>
      <c r="G784">
        <f>formatted!I784/formatted!I$2</f>
        <v>2.6737750000000002E-4</v>
      </c>
      <c r="H784">
        <f>formatted!J784/formatted!J$2</f>
        <v>2.7056607142857142E-4</v>
      </c>
      <c r="I784">
        <f>formatted!K784/formatted!K$2</f>
        <v>2.7751333333333333E-4</v>
      </c>
      <c r="J784">
        <f>formatted!L784/formatted!L$2</f>
        <v>2.6071428571428572E-4</v>
      </c>
      <c r="K784">
        <f>formatted!M784/formatted!M$2</f>
        <v>3.1874351851851851E-4</v>
      </c>
      <c r="L784">
        <f>formatted!N784/formatted!N$2</f>
        <v>3.6223534482758622E-4</v>
      </c>
      <c r="M784">
        <f>formatted!O784/formatted!O$2</f>
        <v>3.475398058252427E-4</v>
      </c>
      <c r="N784">
        <f>formatted!P784/formatted!P$2</f>
        <v>2.948861111111111E-4</v>
      </c>
      <c r="O784">
        <f>formatted!Q784/formatted!Q$2</f>
        <v>4.4078938053097346E-4</v>
      </c>
      <c r="P784">
        <f>formatted!R784/formatted!R$2</f>
        <v>3.7227711864406778E-4</v>
      </c>
    </row>
    <row r="785" spans="1:16" x14ac:dyDescent="0.3">
      <c r="A785" t="str">
        <f>formatted!C785</f>
        <v>PE-Cer 35:0;O3|PE-Cer 18:0;O2/17:0;O</v>
      </c>
      <c r="B785" t="str">
        <f>formatted!D785</f>
        <v>PE-Cer 35:0;O3|PE-Cer 18:0;O2/17:0;O</v>
      </c>
      <c r="C785" t="str">
        <f>formatted!E785</f>
        <v>PE_Cer</v>
      </c>
      <c r="D785" t="str">
        <f>formatted!F785</f>
        <v>C37H77N2O7P</v>
      </c>
      <c r="E785">
        <f>formatted!G785/formatted!G$2</f>
        <v>0.3273407347457627</v>
      </c>
      <c r="F785">
        <f>formatted!H785/formatted!H$2</f>
        <v>0.35470943919999998</v>
      </c>
      <c r="G785">
        <f>formatted!I785/formatted!I$2</f>
        <v>0.27087656874999999</v>
      </c>
      <c r="H785">
        <f>formatted!J785/formatted!J$2</f>
        <v>0.29755320803571428</v>
      </c>
      <c r="I785">
        <f>formatted!K785/formatted!K$2</f>
        <v>0.30262901583333335</v>
      </c>
      <c r="J785">
        <f>formatted!L785/formatted!L$2</f>
        <v>0.29485453697478992</v>
      </c>
      <c r="K785">
        <f>formatted!M785/formatted!M$2</f>
        <v>0.38496663240740742</v>
      </c>
      <c r="L785">
        <f>formatted!N785/formatted!N$2</f>
        <v>0.38208137844827589</v>
      </c>
      <c r="M785">
        <f>formatted!O785/formatted!O$2</f>
        <v>0.38689406310679614</v>
      </c>
      <c r="N785">
        <f>formatted!P785/formatted!P$2</f>
        <v>0.30917473240740739</v>
      </c>
      <c r="O785">
        <f>formatted!Q785/formatted!Q$2</f>
        <v>0.35015533185840708</v>
      </c>
      <c r="P785">
        <f>formatted!R785/formatted!R$2</f>
        <v>0.29292887542372881</v>
      </c>
    </row>
    <row r="786" spans="1:16" x14ac:dyDescent="0.3">
      <c r="A786" t="str">
        <f>formatted!C786</f>
        <v>PE-Cer 36:4;O3</v>
      </c>
      <c r="B786" t="str">
        <f>formatted!D786</f>
        <v>PE-Cer 36:4;O3</v>
      </c>
      <c r="C786" t="str">
        <f>formatted!E786</f>
        <v>PE_Cer</v>
      </c>
      <c r="D786" t="str">
        <f>formatted!F786</f>
        <v>C38H71N2O7P</v>
      </c>
      <c r="E786">
        <f>formatted!G786/formatted!G$2</f>
        <v>4.8677966101694914E-4</v>
      </c>
      <c r="F786">
        <f>formatted!H786/formatted!H$2</f>
        <v>5.9772479999999995E-4</v>
      </c>
      <c r="G786">
        <f>formatted!I786/formatted!I$2</f>
        <v>5.2764125E-4</v>
      </c>
      <c r="H786">
        <f>formatted!J786/formatted!J$2</f>
        <v>5.5369464285714282E-4</v>
      </c>
      <c r="I786">
        <f>formatted!K786/formatted!K$2</f>
        <v>5.7388416666666667E-4</v>
      </c>
      <c r="J786">
        <f>formatted!L786/formatted!L$2</f>
        <v>5.5954705882352946E-4</v>
      </c>
      <c r="K786">
        <f>formatted!M786/formatted!M$2</f>
        <v>8.787703703703704E-4</v>
      </c>
      <c r="L786">
        <f>formatted!N786/formatted!N$2</f>
        <v>8.7624913793103449E-4</v>
      </c>
      <c r="M786">
        <f>formatted!O786/formatted!O$2</f>
        <v>8.9530485436893203E-4</v>
      </c>
      <c r="N786">
        <f>formatted!P786/formatted!P$2</f>
        <v>9.1311574074074071E-4</v>
      </c>
      <c r="O786">
        <f>formatted!Q786/formatted!Q$2</f>
        <v>9.5325752212389381E-4</v>
      </c>
      <c r="P786">
        <f>formatted!R786/formatted!R$2</f>
        <v>8.3981440677966099E-4</v>
      </c>
    </row>
    <row r="787" spans="1:16" x14ac:dyDescent="0.3">
      <c r="A787" t="str">
        <f>formatted!C787</f>
        <v>w/o MS2: PE-Cer 12:0;O2/17:0;O</v>
      </c>
      <c r="B787" t="str">
        <f>formatted!D787</f>
        <v>PE-Cer 29:0:3O</v>
      </c>
      <c r="C787" t="str">
        <f>formatted!E787</f>
        <v>PE_Cer</v>
      </c>
      <c r="D787" t="str">
        <f>formatted!F787</f>
        <v>C31H65N2O7P</v>
      </c>
      <c r="E787">
        <f>formatted!G787/formatted!G$2</f>
        <v>1.3642627118644067E-4</v>
      </c>
      <c r="F787">
        <f>formatted!H787/formatted!H$2</f>
        <v>1.4207839999999999E-4</v>
      </c>
      <c r="G787">
        <f>formatted!I787/formatted!I$2</f>
        <v>1.36574375E-4</v>
      </c>
      <c r="H787">
        <f>formatted!J787/formatted!J$2</f>
        <v>9.6154464285714287E-5</v>
      </c>
      <c r="I787">
        <f>formatted!K787/formatted!K$2</f>
        <v>1.1959416666666667E-4</v>
      </c>
      <c r="J787">
        <f>formatted!L787/formatted!L$2</f>
        <v>8.0198319327731094E-5</v>
      </c>
      <c r="K787">
        <f>formatted!M787/formatted!M$2</f>
        <v>9.8038888888888885E-5</v>
      </c>
      <c r="L787">
        <f>formatted!N787/formatted!N$2</f>
        <v>1.6324310344827586E-4</v>
      </c>
      <c r="M787">
        <f>formatted!O787/formatted!O$2</f>
        <v>1.107495145631068E-4</v>
      </c>
      <c r="N787">
        <f>formatted!P787/formatted!P$2</f>
        <v>8.608148148148148E-5</v>
      </c>
      <c r="O787">
        <f>formatted!Q787/formatted!Q$2</f>
        <v>1.0703805309734514E-4</v>
      </c>
      <c r="P787">
        <f>formatted!R787/formatted!R$2</f>
        <v>8.8458474576271184E-5</v>
      </c>
    </row>
    <row r="788" spans="1:16" x14ac:dyDescent="0.3">
      <c r="A788" t="str">
        <f>formatted!C788</f>
        <v>w/o MS2: PE-Cer 13:1;O2/22:3;O</v>
      </c>
      <c r="B788" t="str">
        <f>formatted!D788</f>
        <v>PE-Cer 35:4:3O</v>
      </c>
      <c r="C788" t="str">
        <f>formatted!E788</f>
        <v>PE_Cer</v>
      </c>
      <c r="D788" t="str">
        <f>formatted!F788</f>
        <v>C37H69N2O7P</v>
      </c>
      <c r="E788">
        <f>formatted!G788/formatted!G$2</f>
        <v>1.9243983050847458E-4</v>
      </c>
      <c r="F788">
        <f>formatted!H788/formatted!H$2</f>
        <v>2.7832079999999998E-4</v>
      </c>
      <c r="G788">
        <f>formatted!I788/formatted!I$2</f>
        <v>2.31005625E-4</v>
      </c>
      <c r="H788">
        <f>formatted!J788/formatted!J$2</f>
        <v>2.4000267857142858E-4</v>
      </c>
      <c r="I788">
        <f>formatted!K788/formatted!K$2</f>
        <v>2.029825E-4</v>
      </c>
      <c r="J788">
        <f>formatted!L788/formatted!L$2</f>
        <v>1.8522941176470588E-4</v>
      </c>
      <c r="K788">
        <f>formatted!M788/formatted!M$2</f>
        <v>2.9524259259259259E-4</v>
      </c>
      <c r="L788">
        <f>formatted!N788/formatted!N$2</f>
        <v>4.0826465517241381E-4</v>
      </c>
      <c r="M788">
        <f>formatted!O788/formatted!O$2</f>
        <v>3.5553495145631067E-4</v>
      </c>
      <c r="N788">
        <f>formatted!P788/formatted!P$2</f>
        <v>3.5300740740740741E-4</v>
      </c>
      <c r="O788">
        <f>formatted!Q788/formatted!Q$2</f>
        <v>4.4026814159292034E-4</v>
      </c>
      <c r="P788">
        <f>formatted!R788/formatted!R$2</f>
        <v>3.2533813559322035E-4</v>
      </c>
    </row>
    <row r="789" spans="1:16" x14ac:dyDescent="0.3">
      <c r="A789" t="str">
        <f>formatted!C789</f>
        <v>PE-Cer 32:0;O3|PE-Cer 17:0;O2/15:0;O</v>
      </c>
      <c r="B789" t="str">
        <f>formatted!D789</f>
        <v>PE-Cer 32:0;O3|PE-Cer 17:0;O2/15:0;O</v>
      </c>
      <c r="C789" t="str">
        <f>formatted!E789</f>
        <v>PE_Cer</v>
      </c>
      <c r="D789" t="str">
        <f>formatted!F789</f>
        <v>C34H71N2O7P</v>
      </c>
      <c r="E789">
        <f>formatted!G789/formatted!G$2</f>
        <v>4.718848220338983E-2</v>
      </c>
      <c r="F789">
        <f>formatted!H789/formatted!H$2</f>
        <v>5.5546831200000001E-2</v>
      </c>
      <c r="G789">
        <f>formatted!I789/formatted!I$2</f>
        <v>4.4454173125000003E-2</v>
      </c>
      <c r="H789">
        <f>formatted!J789/formatted!J$2</f>
        <v>5.1774602678571431E-2</v>
      </c>
      <c r="I789">
        <f>formatted!K789/formatted!K$2</f>
        <v>5.4355960000000002E-2</v>
      </c>
      <c r="J789">
        <f>formatted!L789/formatted!L$2</f>
        <v>5.3499422689075628E-2</v>
      </c>
      <c r="K789">
        <f>formatted!M789/formatted!M$2</f>
        <v>6.397895555555555E-2</v>
      </c>
      <c r="L789">
        <f>formatted!N789/formatted!N$2</f>
        <v>6.8054400862068959E-2</v>
      </c>
      <c r="M789">
        <f>formatted!O789/formatted!O$2</f>
        <v>6.3161867961165047E-2</v>
      </c>
      <c r="N789">
        <f>formatted!P789/formatted!P$2</f>
        <v>6.5514635185185188E-2</v>
      </c>
      <c r="O789">
        <f>formatted!Q789/formatted!Q$2</f>
        <v>7.2668828318584067E-2</v>
      </c>
      <c r="P789">
        <f>formatted!R789/formatted!R$2</f>
        <v>6.6005694067796605E-2</v>
      </c>
    </row>
    <row r="790" spans="1:16" x14ac:dyDescent="0.3">
      <c r="A790" t="str">
        <f>formatted!C790</f>
        <v>PE-Cer 33:0;O3|PE-Cer 17:0;O2/16:0;O</v>
      </c>
      <c r="B790" t="str">
        <f>formatted!D790</f>
        <v>PE-Cer 33:0;O3|PE-Cer 17:0;O2/16:0;O</v>
      </c>
      <c r="C790" t="str">
        <f>formatted!E790</f>
        <v>PE_Cer</v>
      </c>
      <c r="D790" t="str">
        <f>formatted!F790</f>
        <v>C35H73N2O7P</v>
      </c>
      <c r="E790">
        <f>formatted!G790/formatted!G$2</f>
        <v>0.10536977033898305</v>
      </c>
      <c r="F790">
        <f>formatted!H790/formatted!H$2</f>
        <v>0.124427988</v>
      </c>
      <c r="G790">
        <f>formatted!I790/formatted!I$2</f>
        <v>9.9460394374999997E-2</v>
      </c>
      <c r="H790">
        <f>formatted!J790/formatted!J$2</f>
        <v>0.10466315625</v>
      </c>
      <c r="I790">
        <f>formatted!K790/formatted!K$2</f>
        <v>0.10827154666666666</v>
      </c>
      <c r="J790">
        <f>formatted!L790/formatted!L$2</f>
        <v>0.10093545294117647</v>
      </c>
      <c r="K790">
        <f>formatted!M790/formatted!M$2</f>
        <v>0.13567500277777778</v>
      </c>
      <c r="L790">
        <f>formatted!N790/formatted!N$2</f>
        <v>0.14311591293103448</v>
      </c>
      <c r="M790">
        <f>formatted!O790/formatted!O$2</f>
        <v>0.13588674951456312</v>
      </c>
      <c r="N790">
        <f>formatted!P790/formatted!P$2</f>
        <v>0.11824348888888889</v>
      </c>
      <c r="O790">
        <f>formatted!Q790/formatted!Q$2</f>
        <v>0.13100875486725663</v>
      </c>
      <c r="P790">
        <f>formatted!R790/formatted!R$2</f>
        <v>0.11745051271186441</v>
      </c>
    </row>
    <row r="791" spans="1:16" x14ac:dyDescent="0.3">
      <c r="A791" t="str">
        <f>formatted!C791</f>
        <v>PE-Cer 36:0;O3|PE-Cer 16:0;O2/20:0;O</v>
      </c>
      <c r="B791" t="str">
        <f>formatted!D791</f>
        <v>PE-Cer 36:0;O3|PE-Cer 16:0;O2/20:0;O</v>
      </c>
      <c r="C791" t="str">
        <f>formatted!E791</f>
        <v>PE_Cer</v>
      </c>
      <c r="D791" t="str">
        <f>formatted!F791</f>
        <v>C38H79N2O7P</v>
      </c>
      <c r="E791">
        <f>formatted!G791/formatted!G$2</f>
        <v>1.7350777966101696E-2</v>
      </c>
      <c r="F791">
        <f>formatted!H791/formatted!H$2</f>
        <v>1.8630838399999999E-2</v>
      </c>
      <c r="G791">
        <f>formatted!I791/formatted!I$2</f>
        <v>1.4247020000000001E-2</v>
      </c>
      <c r="H791">
        <f>formatted!J791/formatted!J$2</f>
        <v>1.3413108035714286E-2</v>
      </c>
      <c r="I791">
        <f>formatted!K791/formatted!K$2</f>
        <v>1.5438719166666667E-2</v>
      </c>
      <c r="J791">
        <f>formatted!L791/formatted!L$2</f>
        <v>1.3572018487394958E-2</v>
      </c>
      <c r="K791">
        <f>formatted!M791/formatted!M$2</f>
        <v>1.6536249999999999E-2</v>
      </c>
      <c r="L791">
        <f>formatted!N791/formatted!N$2</f>
        <v>1.8090085344827585E-2</v>
      </c>
      <c r="M791">
        <f>formatted!O791/formatted!O$2</f>
        <v>1.6018779611650484E-2</v>
      </c>
      <c r="N791">
        <f>formatted!P791/formatted!P$2</f>
        <v>1.3217226851851852E-2</v>
      </c>
      <c r="O791">
        <f>formatted!Q791/formatted!Q$2</f>
        <v>1.4421866371681417E-2</v>
      </c>
      <c r="P791">
        <f>formatted!R791/formatted!R$2</f>
        <v>1.3102844067796611E-2</v>
      </c>
    </row>
    <row r="792" spans="1:16" x14ac:dyDescent="0.3">
      <c r="A792" t="str">
        <f>formatted!C792</f>
        <v>PE-Cer 35:0;O3|PE-Cer 18:0;O2/17:0;O</v>
      </c>
      <c r="B792" t="str">
        <f>formatted!D792</f>
        <v>PE-Cer 35:0;O3|PE-Cer 18:0;O2/17:0;O</v>
      </c>
      <c r="C792" t="str">
        <f>formatted!E792</f>
        <v>PE_Cer</v>
      </c>
      <c r="D792" t="str">
        <f>formatted!F792</f>
        <v>C37H77N2O7P</v>
      </c>
      <c r="E792">
        <f>formatted!G792/formatted!G$2</f>
        <v>0.2851678033898305</v>
      </c>
      <c r="F792">
        <f>formatted!H792/formatted!H$2</f>
        <v>0.32288663839999998</v>
      </c>
      <c r="G792">
        <f>formatted!I792/formatted!I$2</f>
        <v>0.26016632312499999</v>
      </c>
      <c r="H792">
        <f>formatted!J792/formatted!J$2</f>
        <v>0.26021210535714284</v>
      </c>
      <c r="I792">
        <f>formatted!K792/formatted!K$2</f>
        <v>0.28348011499999998</v>
      </c>
      <c r="J792">
        <f>formatted!L792/formatted!L$2</f>
        <v>0.25272097058823528</v>
      </c>
      <c r="K792">
        <f>formatted!M792/formatted!M$2</f>
        <v>0.31659023333333336</v>
      </c>
      <c r="L792">
        <f>formatted!N792/formatted!N$2</f>
        <v>0.32791798103448278</v>
      </c>
      <c r="M792">
        <f>formatted!O792/formatted!O$2</f>
        <v>0.29577750485436893</v>
      </c>
      <c r="N792">
        <f>formatted!P792/formatted!P$2</f>
        <v>0.25465946851851851</v>
      </c>
      <c r="O792">
        <f>formatted!Q792/formatted!Q$2</f>
        <v>0.28064311238938056</v>
      </c>
      <c r="P792">
        <f>formatted!R792/formatted!R$2</f>
        <v>0.24728245423728815</v>
      </c>
    </row>
    <row r="793" spans="1:16" x14ac:dyDescent="0.3">
      <c r="A793" t="str">
        <f>formatted!C793</f>
        <v>w/o MS2: PE-Cer 15:3;O2/26:6</v>
      </c>
      <c r="B793" t="str">
        <f>formatted!D793</f>
        <v>PE-Cer 41:9:2O</v>
      </c>
      <c r="C793" t="str">
        <f>formatted!E793</f>
        <v>PE_Cer</v>
      </c>
      <c r="D793" t="str">
        <f>formatted!F793</f>
        <v>C43H71N2O6P</v>
      </c>
      <c r="E793">
        <f>formatted!G793/formatted!G$2</f>
        <v>1.2547627118644067E-4</v>
      </c>
      <c r="F793">
        <f>formatted!H793/formatted!H$2</f>
        <v>1.3615200000000001E-4</v>
      </c>
      <c r="G793">
        <f>formatted!I793/formatted!I$2</f>
        <v>1.4338687500000001E-4</v>
      </c>
      <c r="H793">
        <f>formatted!J793/formatted!J$2</f>
        <v>1.638125E-4</v>
      </c>
      <c r="I793">
        <f>formatted!K793/formatted!K$2</f>
        <v>2.5962499999999998E-4</v>
      </c>
      <c r="J793">
        <f>formatted!L793/formatted!L$2</f>
        <v>1.7516890756302521E-4</v>
      </c>
      <c r="K793">
        <f>formatted!M793/formatted!M$2</f>
        <v>1.8333333333333334E-4</v>
      </c>
      <c r="L793">
        <f>formatted!N793/formatted!N$2</f>
        <v>1.5197844827586206E-4</v>
      </c>
      <c r="M793">
        <f>formatted!O793/formatted!O$2</f>
        <v>1.7353495145631069E-4</v>
      </c>
      <c r="N793">
        <f>formatted!P793/formatted!P$2</f>
        <v>2.1238796296296298E-4</v>
      </c>
      <c r="O793">
        <f>formatted!Q793/formatted!Q$2</f>
        <v>3.7199999999999999E-4</v>
      </c>
      <c r="P793">
        <f>formatted!R793/formatted!R$2</f>
        <v>2.1802372881355933E-4</v>
      </c>
    </row>
    <row r="794" spans="1:16" x14ac:dyDescent="0.3">
      <c r="A794" t="str">
        <f>formatted!C794</f>
        <v>w/o MS2: PE-Cer 15:3;O2/26:6</v>
      </c>
      <c r="B794" t="str">
        <f>formatted!D794</f>
        <v>PE-Cer 41:9:2O</v>
      </c>
      <c r="C794" t="str">
        <f>formatted!E794</f>
        <v>PE_Cer</v>
      </c>
      <c r="D794" t="str">
        <f>formatted!F794</f>
        <v>C43H71N2O6P</v>
      </c>
      <c r="E794">
        <f>formatted!G794/formatted!G$2</f>
        <v>5.3886440677966102E-5</v>
      </c>
      <c r="F794">
        <f>formatted!H794/formatted!H$2</f>
        <v>1.3529920000000001E-4</v>
      </c>
      <c r="G794">
        <f>formatted!I794/formatted!I$2</f>
        <v>1.1399999999999999E-5</v>
      </c>
      <c r="H794">
        <f>formatted!J794/formatted!J$2</f>
        <v>1.2275178571428573E-4</v>
      </c>
      <c r="I794">
        <f>formatted!K794/formatted!K$2</f>
        <v>1.0022083333333333E-4</v>
      </c>
      <c r="J794">
        <f>formatted!L794/formatted!L$2</f>
        <v>9.7246218487394962E-5</v>
      </c>
      <c r="K794">
        <f>formatted!M794/formatted!M$2</f>
        <v>1.5823425925925926E-4</v>
      </c>
      <c r="L794">
        <f>formatted!N794/formatted!N$2</f>
        <v>6.861896551724138E-5</v>
      </c>
      <c r="M794">
        <f>formatted!O794/formatted!O$2</f>
        <v>1.2548058252427185E-4</v>
      </c>
      <c r="N794">
        <f>formatted!P794/formatted!P$2</f>
        <v>7.9069444444444448E-5</v>
      </c>
      <c r="O794">
        <f>formatted!Q794/formatted!Q$2</f>
        <v>7.2310619469026548E-5</v>
      </c>
      <c r="P794">
        <f>formatted!R794/formatted!R$2</f>
        <v>1.0828135593220339E-4</v>
      </c>
    </row>
    <row r="795" spans="1:16" x14ac:dyDescent="0.3">
      <c r="A795" t="str">
        <f>formatted!C795</f>
        <v>PE-Cer 30:0;O3</v>
      </c>
      <c r="B795" t="str">
        <f>formatted!D795</f>
        <v>PE-Cer 30:0;O3</v>
      </c>
      <c r="C795" t="str">
        <f>formatted!E795</f>
        <v>PE_Cer</v>
      </c>
      <c r="D795" t="str">
        <f>formatted!F795</f>
        <v>C32H67N2O7P</v>
      </c>
      <c r="E795">
        <f>formatted!G795/formatted!G$2</f>
        <v>7.3356016949152538E-4</v>
      </c>
      <c r="F795">
        <f>formatted!H795/formatted!H$2</f>
        <v>8.3956959999999996E-4</v>
      </c>
      <c r="G795">
        <f>formatted!I795/formatted!I$2</f>
        <v>7.0322500000000003E-4</v>
      </c>
      <c r="H795">
        <f>formatted!J795/formatted!J$2</f>
        <v>5.7657499999999996E-4</v>
      </c>
      <c r="I795">
        <f>formatted!K795/formatted!K$2</f>
        <v>6.9646833333333337E-4</v>
      </c>
      <c r="J795">
        <f>formatted!L795/formatted!L$2</f>
        <v>6.1590336134453784E-4</v>
      </c>
      <c r="K795">
        <f>formatted!M795/formatted!M$2</f>
        <v>6.8696018518518513E-4</v>
      </c>
      <c r="L795">
        <f>formatted!N795/formatted!N$2</f>
        <v>8.26526724137931E-4</v>
      </c>
      <c r="M795">
        <f>formatted!O795/formatted!O$2</f>
        <v>7.5078155339805823E-4</v>
      </c>
      <c r="N795">
        <f>formatted!P795/formatted!P$2</f>
        <v>6.1800277777777782E-4</v>
      </c>
      <c r="O795">
        <f>formatted!Q795/formatted!Q$2</f>
        <v>6.9168672566371678E-4</v>
      </c>
      <c r="P795">
        <f>formatted!R795/formatted!R$2</f>
        <v>6.0189406779661018E-4</v>
      </c>
    </row>
    <row r="796" spans="1:16" x14ac:dyDescent="0.3">
      <c r="A796" t="str">
        <f>formatted!C796</f>
        <v>PE-Cer 34:0;O3|PE-Cer 17:0;O2/17:0;O</v>
      </c>
      <c r="B796" t="str">
        <f>formatted!D796</f>
        <v>PE-Cer 34:0;O3|PE-Cer 17:0;O2/17:0;O</v>
      </c>
      <c r="C796" t="str">
        <f>formatted!E796</f>
        <v>PE_Cer</v>
      </c>
      <c r="D796" t="str">
        <f>formatted!F796</f>
        <v>C36H75N2O7P</v>
      </c>
      <c r="E796">
        <f>formatted!G796/formatted!G$2</f>
        <v>2.5469857694915254</v>
      </c>
      <c r="F796">
        <f>formatted!H796/formatted!H$2</f>
        <v>2.9028409488000002</v>
      </c>
      <c r="G796">
        <f>formatted!I796/formatted!I$2</f>
        <v>2.2782581131250002</v>
      </c>
      <c r="H796">
        <f>formatted!J796/formatted!J$2</f>
        <v>2.24509126875</v>
      </c>
      <c r="I796">
        <f>formatted!K796/formatted!K$2</f>
        <v>2.3221768316666669</v>
      </c>
      <c r="J796">
        <f>formatted!L796/formatted!L$2</f>
        <v>2.3425241722689076</v>
      </c>
      <c r="K796">
        <f>formatted!M796/formatted!M$2</f>
        <v>3.0159262222222223</v>
      </c>
      <c r="L796">
        <f>formatted!N796/formatted!N$2</f>
        <v>3.0639721198275862</v>
      </c>
      <c r="M796">
        <f>formatted!O796/formatted!O$2</f>
        <v>2.9117484048543689</v>
      </c>
      <c r="N796">
        <f>formatted!P796/formatted!P$2</f>
        <v>2.510541122222222</v>
      </c>
      <c r="O796">
        <f>formatted!Q796/formatted!Q$2</f>
        <v>2.6577211982300883</v>
      </c>
      <c r="P796">
        <f>formatted!R796/formatted!R$2</f>
        <v>2.374842527118644</v>
      </c>
    </row>
    <row r="797" spans="1:16" x14ac:dyDescent="0.3">
      <c r="A797" t="str">
        <f>formatted!C797</f>
        <v>w/o MS2: PE-Cer 13:1;O2/22:4;O</v>
      </c>
      <c r="B797" t="str">
        <f>formatted!D797</f>
        <v>PE-Cer 35:5:3O</v>
      </c>
      <c r="C797" t="str">
        <f>formatted!E797</f>
        <v>PE_Cer</v>
      </c>
      <c r="D797" t="str">
        <f>formatted!F797</f>
        <v>C37H67N2O7P</v>
      </c>
      <c r="E797">
        <f>formatted!G797/formatted!G$2</f>
        <v>9.7780508474576276E-5</v>
      </c>
      <c r="F797">
        <f>formatted!H797/formatted!H$2</f>
        <v>1.160248E-4</v>
      </c>
      <c r="G797">
        <f>formatted!I797/formatted!I$2</f>
        <v>4.4176874999999999E-5</v>
      </c>
      <c r="H797">
        <f>formatted!J797/formatted!J$2</f>
        <v>5.3566964285714288E-5</v>
      </c>
      <c r="I797">
        <f>formatted!K797/formatted!K$2</f>
        <v>7.6854999999999995E-5</v>
      </c>
      <c r="J797">
        <f>formatted!L797/formatted!L$2</f>
        <v>5.8266386554621849E-5</v>
      </c>
      <c r="K797">
        <f>formatted!M797/formatted!M$2</f>
        <v>9.2922222222222221E-5</v>
      </c>
      <c r="L797">
        <f>formatted!N797/formatted!N$2</f>
        <v>1.4973620689655173E-4</v>
      </c>
      <c r="M797">
        <f>formatted!O797/formatted!O$2</f>
        <v>3.077281553398058E-5</v>
      </c>
      <c r="N797">
        <f>formatted!P797/formatted!P$2</f>
        <v>1.1106759259259259E-4</v>
      </c>
      <c r="O797">
        <f>formatted!Q797/formatted!Q$2</f>
        <v>1.0493805309734513E-4</v>
      </c>
      <c r="P797">
        <f>formatted!R797/formatted!R$2</f>
        <v>8.3093220338983047E-6</v>
      </c>
    </row>
    <row r="798" spans="1:16" x14ac:dyDescent="0.3">
      <c r="A798" t="str">
        <f>formatted!C798</f>
        <v>w/o MS2: PE-Cer 12:0;O2/18:0;O</v>
      </c>
      <c r="B798" t="str">
        <f>formatted!D798</f>
        <v>PE-Cer 30:0:3O</v>
      </c>
      <c r="C798" t="str">
        <f>formatted!E798</f>
        <v>PE_Cer</v>
      </c>
      <c r="D798" t="str">
        <f>formatted!F798</f>
        <v>C32H67N2O7P</v>
      </c>
      <c r="E798">
        <f>formatted!G798/formatted!G$2</f>
        <v>6.8449152542372879E-5</v>
      </c>
      <c r="F798">
        <f>formatted!H798/formatted!H$2</f>
        <v>1.5762480000000001E-4</v>
      </c>
      <c r="G798">
        <f>formatted!I798/formatted!I$2</f>
        <v>1.11915625E-4</v>
      </c>
      <c r="H798">
        <f>formatted!J798/formatted!J$2</f>
        <v>1.1856696428571428E-4</v>
      </c>
      <c r="I798">
        <f>formatted!K798/formatted!K$2</f>
        <v>1.5402166666666668E-4</v>
      </c>
      <c r="J798">
        <f>formatted!L798/formatted!L$2</f>
        <v>1.3126470588235294E-4</v>
      </c>
      <c r="K798">
        <f>formatted!M798/formatted!M$2</f>
        <v>1.2833425925925927E-4</v>
      </c>
      <c r="L798">
        <f>formatted!N798/formatted!N$2</f>
        <v>1.6711982758620689E-4</v>
      </c>
      <c r="M798">
        <f>formatted!O798/formatted!O$2</f>
        <v>1.6166116504854369E-4</v>
      </c>
      <c r="N798">
        <f>formatted!P798/formatted!P$2</f>
        <v>1.9905925925925926E-4</v>
      </c>
      <c r="O798">
        <f>formatted!Q798/formatted!Q$2</f>
        <v>2.0220619469026548E-4</v>
      </c>
      <c r="P798">
        <f>formatted!R798/formatted!R$2</f>
        <v>1.7538559322033897E-4</v>
      </c>
    </row>
    <row r="799" spans="1:16" x14ac:dyDescent="0.3">
      <c r="A799" t="str">
        <f>formatted!C799</f>
        <v>w/o MS2: PE-Cer 12:0;O2/18:0;O</v>
      </c>
      <c r="B799" t="str">
        <f>formatted!D799</f>
        <v>PE-Cer 30:0:3O</v>
      </c>
      <c r="C799" t="str">
        <f>formatted!E799</f>
        <v>PE_Cer</v>
      </c>
      <c r="D799" t="str">
        <f>formatted!F799</f>
        <v>C32H67N2O7P</v>
      </c>
      <c r="E799">
        <f>formatted!G799/formatted!G$2</f>
        <v>2.7946101694915253E-4</v>
      </c>
      <c r="F799">
        <f>formatted!H799/formatted!H$2</f>
        <v>3.452792E-4</v>
      </c>
      <c r="G799">
        <f>formatted!I799/formatted!I$2</f>
        <v>2.7410687500000001E-4</v>
      </c>
      <c r="H799">
        <f>formatted!J799/formatted!J$2</f>
        <v>3.2259285714285714E-4</v>
      </c>
      <c r="I799">
        <f>formatted!K799/formatted!K$2</f>
        <v>3.8454666666666668E-4</v>
      </c>
      <c r="J799">
        <f>formatted!L799/formatted!L$2</f>
        <v>3.0174537815126049E-4</v>
      </c>
      <c r="K799">
        <f>formatted!M799/formatted!M$2</f>
        <v>3.9966574074074072E-4</v>
      </c>
      <c r="L799">
        <f>formatted!N799/formatted!N$2</f>
        <v>4.0671810344827586E-4</v>
      </c>
      <c r="M799">
        <f>formatted!O799/formatted!O$2</f>
        <v>3.5124951456310679E-4</v>
      </c>
      <c r="N799">
        <f>formatted!P799/formatted!P$2</f>
        <v>3.8957685185185185E-4</v>
      </c>
      <c r="O799">
        <f>formatted!Q799/formatted!Q$2</f>
        <v>4.5082743362831858E-4</v>
      </c>
      <c r="P799">
        <f>formatted!R799/formatted!R$2</f>
        <v>3.8299661016949152E-4</v>
      </c>
    </row>
    <row r="800" spans="1:16" x14ac:dyDescent="0.3">
      <c r="A800" t="str">
        <f>formatted!C800</f>
        <v>w/o MS2: PE-Cer 12:1;O2/21:0;O</v>
      </c>
      <c r="B800" t="str">
        <f>formatted!D800</f>
        <v>PE-Cer 33:1:3O</v>
      </c>
      <c r="C800" t="str">
        <f>formatted!E800</f>
        <v>PE_Cer</v>
      </c>
      <c r="D800" t="str">
        <f>formatted!F800</f>
        <v>C35H71N2O7P</v>
      </c>
      <c r="E800">
        <f>formatted!G800/formatted!G$2</f>
        <v>2.0109152542372881E-4</v>
      </c>
      <c r="F800">
        <f>formatted!H800/formatted!H$2</f>
        <v>2.3230399999999999E-4</v>
      </c>
      <c r="G800">
        <f>formatted!I800/formatted!I$2</f>
        <v>1.53165E-4</v>
      </c>
      <c r="H800">
        <f>formatted!J800/formatted!J$2</f>
        <v>1.6481607142857142E-4</v>
      </c>
      <c r="I800">
        <f>formatted!K800/formatted!K$2</f>
        <v>1.9105249999999999E-4</v>
      </c>
      <c r="J800">
        <f>formatted!L800/formatted!L$2</f>
        <v>1.7912100840336133E-4</v>
      </c>
      <c r="K800">
        <f>formatted!M800/formatted!M$2</f>
        <v>4.1103611111111113E-4</v>
      </c>
      <c r="L800">
        <f>formatted!N800/formatted!N$2</f>
        <v>3.3742844827586209E-4</v>
      </c>
      <c r="M800">
        <f>formatted!O800/formatted!O$2</f>
        <v>3.6368932038834952E-4</v>
      </c>
      <c r="N800">
        <f>formatted!P800/formatted!P$2</f>
        <v>3.2294166666666668E-4</v>
      </c>
      <c r="O800">
        <f>formatted!Q800/formatted!Q$2</f>
        <v>3.4150176991150442E-4</v>
      </c>
      <c r="P800">
        <f>formatted!R800/formatted!R$2</f>
        <v>3.2319322033898306E-4</v>
      </c>
    </row>
    <row r="801" spans="1:16" x14ac:dyDescent="0.3">
      <c r="A801" t="str">
        <f>formatted!C801</f>
        <v>PE-Cer 32:0;O3|PE-Cer 16:0;O2/16:0;O</v>
      </c>
      <c r="B801" t="str">
        <f>formatted!D801</f>
        <v>PE-Cer 32:0;O3|PE-Cer 16:0;O2/16:0;O</v>
      </c>
      <c r="C801" t="str">
        <f>formatted!E801</f>
        <v>PE_Cer</v>
      </c>
      <c r="D801" t="str">
        <f>formatted!F801</f>
        <v>C34H71N2O7P</v>
      </c>
      <c r="E801">
        <f>formatted!G801/formatted!G$2</f>
        <v>2.1334647457627118E-2</v>
      </c>
      <c r="F801">
        <f>formatted!H801/formatted!H$2</f>
        <v>2.47767744E-2</v>
      </c>
      <c r="G801">
        <f>formatted!I801/formatted!I$2</f>
        <v>2.0166224375E-2</v>
      </c>
      <c r="H801">
        <f>formatted!J801/formatted!J$2</f>
        <v>2.5918358928571427E-2</v>
      </c>
      <c r="I801">
        <f>formatted!K801/formatted!K$2</f>
        <v>2.6700589166666667E-2</v>
      </c>
      <c r="J801">
        <f>formatted!L801/formatted!L$2</f>
        <v>2.6242515966386555E-2</v>
      </c>
      <c r="K801">
        <f>formatted!M801/formatted!M$2</f>
        <v>3.5324234259259256E-2</v>
      </c>
      <c r="L801">
        <f>formatted!N801/formatted!N$2</f>
        <v>3.3708323275862068E-2</v>
      </c>
      <c r="M801">
        <f>formatted!O801/formatted!O$2</f>
        <v>3.4480968932038836E-2</v>
      </c>
      <c r="N801">
        <f>formatted!P801/formatted!P$2</f>
        <v>3.7086867592592596E-2</v>
      </c>
      <c r="O801">
        <f>formatted!Q801/formatted!Q$2</f>
        <v>3.8498541592920356E-2</v>
      </c>
      <c r="P801">
        <f>formatted!R801/formatted!R$2</f>
        <v>3.558739406779661E-2</v>
      </c>
    </row>
    <row r="802" spans="1:16" x14ac:dyDescent="0.3">
      <c r="A802" t="str">
        <f>formatted!C802</f>
        <v>w/o MS2: PE-Cer 12:1;O2/23:0;O</v>
      </c>
      <c r="B802" t="str">
        <f>formatted!D802</f>
        <v>PE-Cer 35:1:3O</v>
      </c>
      <c r="C802" t="str">
        <f>formatted!E802</f>
        <v>PE_Cer</v>
      </c>
      <c r="D802" t="str">
        <f>formatted!F802</f>
        <v>C37H75N2O7P</v>
      </c>
      <c r="E802">
        <f>formatted!G802/formatted!G$2</f>
        <v>1.4879118644067796E-3</v>
      </c>
      <c r="F802">
        <f>formatted!H802/formatted!H$2</f>
        <v>1.4764848E-3</v>
      </c>
      <c r="G802">
        <f>formatted!I802/formatted!I$2</f>
        <v>7.2080500000000004E-4</v>
      </c>
      <c r="H802">
        <f>formatted!J802/formatted!J$2</f>
        <v>1.0135732142857142E-3</v>
      </c>
      <c r="I802">
        <f>formatted!K802/formatted!K$2</f>
        <v>1.2026949999999999E-3</v>
      </c>
      <c r="J802">
        <f>formatted!L802/formatted!L$2</f>
        <v>1.0821100840336135E-3</v>
      </c>
      <c r="K802">
        <f>formatted!M802/formatted!M$2</f>
        <v>2.8977814814814813E-3</v>
      </c>
      <c r="L802">
        <f>formatted!N802/formatted!N$2</f>
        <v>1.8633775862068967E-3</v>
      </c>
      <c r="M802">
        <f>formatted!O802/formatted!O$2</f>
        <v>2.5267699029126213E-3</v>
      </c>
      <c r="N802">
        <f>formatted!P802/formatted!P$2</f>
        <v>2.1464851851851854E-3</v>
      </c>
      <c r="O802">
        <f>formatted!Q802/formatted!Q$2</f>
        <v>1.710683185840708E-3</v>
      </c>
      <c r="P802">
        <f>formatted!R802/formatted!R$2</f>
        <v>1.7588762711864406E-3</v>
      </c>
    </row>
    <row r="803" spans="1:16" x14ac:dyDescent="0.3">
      <c r="A803" t="str">
        <f>formatted!C803</f>
        <v>PE-Cer 33:0;O3|PE-Cer 17:0;O2/16:0;O</v>
      </c>
      <c r="B803" t="str">
        <f>formatted!D803</f>
        <v>PE-Cer 33:0;O3|PE-Cer 17:0;O2/16:0;O</v>
      </c>
      <c r="C803" t="str">
        <f>formatted!E803</f>
        <v>PE_Cer</v>
      </c>
      <c r="D803" t="str">
        <f>formatted!F803</f>
        <v>C35H73N2O7P</v>
      </c>
      <c r="E803">
        <f>formatted!G803/formatted!G$2</f>
        <v>9.9116820338983044E-2</v>
      </c>
      <c r="F803">
        <f>formatted!H803/formatted!H$2</f>
        <v>0.10882738</v>
      </c>
      <c r="G803">
        <f>formatted!I803/formatted!I$2</f>
        <v>9.2618263749999999E-2</v>
      </c>
      <c r="H803">
        <f>formatted!J803/formatted!J$2</f>
        <v>0.11930811607142858</v>
      </c>
      <c r="I803">
        <f>formatted!K803/formatted!K$2</f>
        <v>0.12311099916666667</v>
      </c>
      <c r="J803">
        <f>formatted!L803/formatted!L$2</f>
        <v>0.12243746722689075</v>
      </c>
      <c r="K803">
        <f>formatted!M803/formatted!M$2</f>
        <v>0.15358630000000001</v>
      </c>
      <c r="L803">
        <f>formatted!N803/formatted!N$2</f>
        <v>0.14981986465517241</v>
      </c>
      <c r="M803">
        <f>formatted!O803/formatted!O$2</f>
        <v>0.15171027087378641</v>
      </c>
      <c r="N803">
        <f>formatted!P803/formatted!P$2</f>
        <v>0.16132627129629629</v>
      </c>
      <c r="O803">
        <f>formatted!Q803/formatted!Q$2</f>
        <v>0.16388583274336282</v>
      </c>
      <c r="P803">
        <f>formatted!R803/formatted!R$2</f>
        <v>0.15541405254237289</v>
      </c>
    </row>
    <row r="804" spans="1:16" x14ac:dyDescent="0.3">
      <c r="A804" t="str">
        <f>formatted!C804</f>
        <v>PE-Cer 36:0;O3|PE-Cer 19:0;O2/17:0;O</v>
      </c>
      <c r="B804" t="str">
        <f>formatted!D804</f>
        <v>PE-Cer 36:0;O3|PE-Cer 19:0;O2/17:0;O</v>
      </c>
      <c r="C804" t="str">
        <f>formatted!E804</f>
        <v>PE_Cer</v>
      </c>
      <c r="D804" t="str">
        <f>formatted!F804</f>
        <v>C38H79N2O7P</v>
      </c>
      <c r="E804">
        <f>formatted!G804/formatted!G$2</f>
        <v>0.36060444915254236</v>
      </c>
      <c r="F804">
        <f>formatted!H804/formatted!H$2</f>
        <v>0.43230911360000002</v>
      </c>
      <c r="G804">
        <f>formatted!I804/formatted!I$2</f>
        <v>0.36821323562500002</v>
      </c>
      <c r="H804">
        <f>formatted!J804/formatted!J$2</f>
        <v>0.24867975178571428</v>
      </c>
      <c r="I804">
        <f>formatted!K804/formatted!K$2</f>
        <v>0.28765775583333331</v>
      </c>
      <c r="J804">
        <f>formatted!L804/formatted!L$2</f>
        <v>0.25584056218487394</v>
      </c>
      <c r="K804">
        <f>formatted!M804/formatted!M$2</f>
        <v>0.2884823314814815</v>
      </c>
      <c r="L804">
        <f>formatted!N804/formatted!N$2</f>
        <v>0.32676664051724136</v>
      </c>
      <c r="M804">
        <f>formatted!O804/formatted!O$2</f>
        <v>0.27371597669902914</v>
      </c>
      <c r="N804">
        <f>formatted!P804/formatted!P$2</f>
        <v>0.21142435462962963</v>
      </c>
      <c r="O804">
        <f>formatted!Q804/formatted!Q$2</f>
        <v>0.23265032654867257</v>
      </c>
      <c r="P804">
        <f>formatted!R804/formatted!R$2</f>
        <v>0.20167625423728813</v>
      </c>
    </row>
    <row r="805" spans="1:16" x14ac:dyDescent="0.3">
      <c r="A805" t="str">
        <f>formatted!C805</f>
        <v>PE-Cer 32:0;O3|PE-Cer 15:0;O2/17:0;O</v>
      </c>
      <c r="B805" t="str">
        <f>formatted!D805</f>
        <v>PE-Cer 32:0;O3|PE-Cer 15:0;O2/17:0;O</v>
      </c>
      <c r="C805" t="str">
        <f>formatted!E805</f>
        <v>PE_Cer</v>
      </c>
      <c r="D805" t="str">
        <f>formatted!F805</f>
        <v>C34H71N2O7P</v>
      </c>
      <c r="E805">
        <f>formatted!G805/formatted!G$2</f>
        <v>1.7736003389830508E-2</v>
      </c>
      <c r="F805">
        <f>formatted!H805/formatted!H$2</f>
        <v>1.9626002399999998E-2</v>
      </c>
      <c r="G805">
        <f>formatted!I805/formatted!I$2</f>
        <v>1.6636046250000001E-2</v>
      </c>
      <c r="H805">
        <f>formatted!J805/formatted!J$2</f>
        <v>1.5759958035714287E-2</v>
      </c>
      <c r="I805">
        <f>formatted!K805/formatted!K$2</f>
        <v>1.7032069166666667E-2</v>
      </c>
      <c r="J805">
        <f>formatted!L805/formatted!L$2</f>
        <v>1.6415823529411764E-2</v>
      </c>
      <c r="K805">
        <f>formatted!M805/formatted!M$2</f>
        <v>2.0626966666666666E-2</v>
      </c>
      <c r="L805">
        <f>formatted!N805/formatted!N$2</f>
        <v>2.2333855172413795E-2</v>
      </c>
      <c r="M805">
        <f>formatted!O805/formatted!O$2</f>
        <v>2.1010923300970874E-2</v>
      </c>
      <c r="N805">
        <f>formatted!P805/formatted!P$2</f>
        <v>1.9098695370370369E-2</v>
      </c>
      <c r="O805">
        <f>formatted!Q805/formatted!Q$2</f>
        <v>2.0173189380530972E-2</v>
      </c>
      <c r="P805">
        <f>formatted!R805/formatted!R$2</f>
        <v>1.7858008474576272E-2</v>
      </c>
    </row>
    <row r="806" spans="1:16" x14ac:dyDescent="0.3">
      <c r="A806" t="str">
        <f>formatted!C806</f>
        <v>w/o MS2: PE-Cer 13:1;O2/28:4</v>
      </c>
      <c r="B806" t="str">
        <f>formatted!D806</f>
        <v>PE-Cer 41:5:2O</v>
      </c>
      <c r="C806" t="str">
        <f>formatted!E806</f>
        <v>PE_Cer</v>
      </c>
      <c r="D806" t="str">
        <f>formatted!F806</f>
        <v>C43H79N2O6P</v>
      </c>
      <c r="E806">
        <f>formatted!G806/formatted!G$2</f>
        <v>3.7991101694915256E-4</v>
      </c>
      <c r="F806">
        <f>formatted!H806/formatted!H$2</f>
        <v>4.9786079999999998E-4</v>
      </c>
      <c r="G806">
        <f>formatted!I806/formatted!I$2</f>
        <v>2.9332375E-4</v>
      </c>
      <c r="H806">
        <f>formatted!J806/formatted!J$2</f>
        <v>3.2364285714285714E-4</v>
      </c>
      <c r="I806">
        <f>formatted!K806/formatted!K$2</f>
        <v>2.0981583333333332E-4</v>
      </c>
      <c r="J806">
        <f>formatted!L806/formatted!L$2</f>
        <v>3.2546386554621848E-4</v>
      </c>
      <c r="K806">
        <f>formatted!M806/formatted!M$2</f>
        <v>4.5259537037037036E-4</v>
      </c>
      <c r="L806">
        <f>formatted!N806/formatted!N$2</f>
        <v>3.0905172413793101E-4</v>
      </c>
      <c r="M806">
        <f>formatted!O806/formatted!O$2</f>
        <v>2.9310679611650487E-4</v>
      </c>
      <c r="N806">
        <f>formatted!P806/formatted!P$2</f>
        <v>9.6707407407407405E-5</v>
      </c>
      <c r="O806">
        <f>formatted!Q806/formatted!Q$2</f>
        <v>1.2883451327433629E-4</v>
      </c>
      <c r="P806">
        <f>formatted!R806/formatted!R$2</f>
        <v>2.0009830508474575E-4</v>
      </c>
    </row>
    <row r="807" spans="1:16" x14ac:dyDescent="0.3">
      <c r="A807" t="str">
        <f>formatted!C807</f>
        <v>PE-Cer 34:0;O3|PE-Cer 17:0;O2/17:0;O</v>
      </c>
      <c r="B807" t="str">
        <f>formatted!D807</f>
        <v>PE-Cer 34:0;O3|PE-Cer 17:0;O2/17:0;O</v>
      </c>
      <c r="C807" t="str">
        <f>formatted!E807</f>
        <v>PE_Cer</v>
      </c>
      <c r="D807" t="str">
        <f>formatted!F807</f>
        <v>C36H75N2O7P</v>
      </c>
      <c r="E807">
        <f>formatted!G807/formatted!G$2</f>
        <v>0.55670683644067798</v>
      </c>
      <c r="F807">
        <f>formatted!H807/formatted!H$2</f>
        <v>0.62201237200000004</v>
      </c>
      <c r="G807">
        <f>formatted!I807/formatted!I$2</f>
        <v>0.50529046312500003</v>
      </c>
      <c r="H807">
        <f>formatted!J807/formatted!J$2</f>
        <v>0.58295575535714284</v>
      </c>
      <c r="I807">
        <f>formatted!K807/formatted!K$2</f>
        <v>0.58944548833333332</v>
      </c>
      <c r="J807">
        <f>formatted!L807/formatted!L$2</f>
        <v>0.57461086050420163</v>
      </c>
      <c r="K807">
        <f>formatted!M807/formatted!M$2</f>
        <v>0.74220585277777773</v>
      </c>
      <c r="L807">
        <f>formatted!N807/formatted!N$2</f>
        <v>0.73052579741379309</v>
      </c>
      <c r="M807">
        <f>formatted!O807/formatted!O$2</f>
        <v>0.67854527475728155</v>
      </c>
      <c r="N807">
        <f>formatted!P807/formatted!P$2</f>
        <v>0.66626912314814812</v>
      </c>
      <c r="O807">
        <f>formatted!Q807/formatted!Q$2</f>
        <v>0.71886195663716812</v>
      </c>
      <c r="P807">
        <f>formatted!R807/formatted!R$2</f>
        <v>0.6460346855932203</v>
      </c>
    </row>
    <row r="808" spans="1:16" x14ac:dyDescent="0.3">
      <c r="A808" t="str">
        <f>formatted!C808</f>
        <v>w/o MS2: PG 24:0_5:0</v>
      </c>
      <c r="B808" t="str">
        <f>formatted!D808</f>
        <v>PG 29:0</v>
      </c>
      <c r="C808" t="str">
        <f>formatted!E808</f>
        <v>PG</v>
      </c>
      <c r="D808" t="str">
        <f>formatted!F808</f>
        <v>C35H69O10P</v>
      </c>
      <c r="E808">
        <f>formatted!G808/formatted!G$2</f>
        <v>1.5269661016949153E-4</v>
      </c>
      <c r="F808">
        <f>formatted!H808/formatted!H$2</f>
        <v>2.1479600000000001E-4</v>
      </c>
      <c r="G808">
        <f>formatted!I808/formatted!I$2</f>
        <v>1.189575E-4</v>
      </c>
      <c r="H808">
        <f>formatted!J808/formatted!J$2</f>
        <v>2.8323482142857142E-4</v>
      </c>
      <c r="I808">
        <f>formatted!K808/formatted!K$2</f>
        <v>1.7404583333333333E-4</v>
      </c>
      <c r="J808">
        <f>formatted!L808/formatted!L$2</f>
        <v>3.0621932773109242E-4</v>
      </c>
      <c r="K808">
        <f>formatted!M808/formatted!M$2</f>
        <v>5.7076944444444441E-4</v>
      </c>
      <c r="L808">
        <f>formatted!N808/formatted!N$2</f>
        <v>4.5095775862068964E-4</v>
      </c>
      <c r="M808">
        <f>formatted!O808/formatted!O$2</f>
        <v>7.1186407766990294E-4</v>
      </c>
      <c r="N808">
        <f>formatted!P808/formatted!P$2</f>
        <v>9.6085370370370372E-4</v>
      </c>
      <c r="O808">
        <f>formatted!Q808/formatted!Q$2</f>
        <v>8.8130796460176989E-4</v>
      </c>
      <c r="P808">
        <f>formatted!R808/formatted!R$2</f>
        <v>8.8489830508474573E-4</v>
      </c>
    </row>
    <row r="809" spans="1:16" x14ac:dyDescent="0.3">
      <c r="A809" t="str">
        <f>formatted!C809</f>
        <v>PG 30:0|PG 15:0_15:0</v>
      </c>
      <c r="B809" t="str">
        <f>formatted!D809</f>
        <v>PG 30:0|PG 15:0_15:0</v>
      </c>
      <c r="C809" t="str">
        <f>formatted!E809</f>
        <v>PG</v>
      </c>
      <c r="D809" t="str">
        <f>formatted!F809</f>
        <v>C36H71O10P</v>
      </c>
      <c r="E809">
        <f>formatted!G809/formatted!G$2</f>
        <v>5.2650491525423728E-3</v>
      </c>
      <c r="F809">
        <f>formatted!H809/formatted!H$2</f>
        <v>6.0219567999999996E-3</v>
      </c>
      <c r="G809">
        <f>formatted!I809/formatted!I$2</f>
        <v>5.2797449999999998E-3</v>
      </c>
      <c r="H809">
        <f>formatted!J809/formatted!J$2</f>
        <v>7.0757651785714288E-3</v>
      </c>
      <c r="I809">
        <f>formatted!K809/formatted!K$2</f>
        <v>6.3381708333333335E-3</v>
      </c>
      <c r="J809">
        <f>formatted!L809/formatted!L$2</f>
        <v>7.2998168067226893E-3</v>
      </c>
      <c r="K809">
        <f>formatted!M809/formatted!M$2</f>
        <v>1.4577772222222223E-2</v>
      </c>
      <c r="L809">
        <f>formatted!N809/formatted!N$2</f>
        <v>1.2897079310344827E-2</v>
      </c>
      <c r="M809">
        <f>formatted!O809/formatted!O$2</f>
        <v>1.3413957281553398E-2</v>
      </c>
      <c r="N809">
        <f>formatted!P809/formatted!P$2</f>
        <v>1.42912E-2</v>
      </c>
      <c r="O809">
        <f>formatted!Q809/formatted!Q$2</f>
        <v>1.4775558407079645E-2</v>
      </c>
      <c r="P809">
        <f>formatted!R809/formatted!R$2</f>
        <v>1.4930796610169491E-2</v>
      </c>
    </row>
    <row r="810" spans="1:16" x14ac:dyDescent="0.3">
      <c r="A810" t="str">
        <f>formatted!C810</f>
        <v>w/o MS2: PG 15:0_16:0</v>
      </c>
      <c r="B810" t="str">
        <f>formatted!D810</f>
        <v>PG 31:0</v>
      </c>
      <c r="C810" t="str">
        <f>formatted!E810</f>
        <v>PG</v>
      </c>
      <c r="D810" t="str">
        <f>formatted!F810</f>
        <v>C37H73O10P</v>
      </c>
      <c r="E810">
        <f>formatted!G810/formatted!G$2</f>
        <v>3.9790167796610168E-2</v>
      </c>
      <c r="F810">
        <f>formatted!H810/formatted!H$2</f>
        <v>4.62254104E-2</v>
      </c>
      <c r="G810">
        <f>formatted!I810/formatted!I$2</f>
        <v>3.9318509374999998E-2</v>
      </c>
      <c r="H810">
        <f>formatted!J810/formatted!J$2</f>
        <v>4.9846704464285713E-2</v>
      </c>
      <c r="I810">
        <f>formatted!K810/formatted!K$2</f>
        <v>4.3947910833333333E-2</v>
      </c>
      <c r="J810">
        <f>formatted!L810/formatted!L$2</f>
        <v>4.8725792436974787E-2</v>
      </c>
      <c r="K810">
        <f>formatted!M810/formatted!M$2</f>
        <v>9.0047851851851851E-2</v>
      </c>
      <c r="L810">
        <f>formatted!N810/formatted!N$2</f>
        <v>7.8165853448275868E-2</v>
      </c>
      <c r="M810">
        <f>formatted!O810/formatted!O$2</f>
        <v>8.9066306796116504E-2</v>
      </c>
      <c r="N810">
        <f>formatted!P810/formatted!P$2</f>
        <v>8.2727473148148142E-2</v>
      </c>
      <c r="O810">
        <f>formatted!Q810/formatted!Q$2</f>
        <v>8.7638749557522128E-2</v>
      </c>
      <c r="P810">
        <f>formatted!R810/formatted!R$2</f>
        <v>8.2579063559322027E-2</v>
      </c>
    </row>
    <row r="811" spans="1:16" x14ac:dyDescent="0.3">
      <c r="A811" t="str">
        <f>formatted!C811</f>
        <v>w/o MS2: PG 15:0_17:0</v>
      </c>
      <c r="B811" t="str">
        <f>formatted!D811</f>
        <v>PG 32:0</v>
      </c>
      <c r="C811" t="str">
        <f>formatted!E811</f>
        <v>PG</v>
      </c>
      <c r="D811" t="str">
        <f>formatted!F811</f>
        <v>C38H75O10P</v>
      </c>
      <c r="E811">
        <f>formatted!G811/formatted!G$2</f>
        <v>6.1514039830508474E-2</v>
      </c>
      <c r="F811">
        <f>formatted!H811/formatted!H$2</f>
        <v>6.9974383200000004E-2</v>
      </c>
      <c r="G811">
        <f>formatted!I811/formatted!I$2</f>
        <v>5.6910651875000003E-2</v>
      </c>
      <c r="H811">
        <f>formatted!J811/formatted!J$2</f>
        <v>5.2426828571428573E-2</v>
      </c>
      <c r="I811">
        <f>formatted!K811/formatted!K$2</f>
        <v>5.7349755000000002E-2</v>
      </c>
      <c r="J811">
        <f>formatted!L811/formatted!L$2</f>
        <v>5.7154546218487395E-2</v>
      </c>
      <c r="K811">
        <f>formatted!M811/formatted!M$2</f>
        <v>8.4974250000000001E-2</v>
      </c>
      <c r="L811">
        <f>formatted!N811/formatted!N$2</f>
        <v>8.5795899999999994E-2</v>
      </c>
      <c r="M811">
        <f>formatted!O811/formatted!O$2</f>
        <v>8.9338105825242722E-2</v>
      </c>
      <c r="N811">
        <f>formatted!P811/formatted!P$2</f>
        <v>7.5186149074074074E-2</v>
      </c>
      <c r="O811">
        <f>formatted!Q811/formatted!Q$2</f>
        <v>7.9144278761061948E-2</v>
      </c>
      <c r="P811">
        <f>formatted!R811/formatted!R$2</f>
        <v>7.2700133050847451E-2</v>
      </c>
    </row>
    <row r="812" spans="1:16" x14ac:dyDescent="0.3">
      <c r="A812" t="str">
        <f>formatted!C812</f>
        <v>w/o MS2: PG 28:0_5:0</v>
      </c>
      <c r="B812" t="str">
        <f>formatted!D812</f>
        <v>PG 33:0</v>
      </c>
      <c r="C812" t="str">
        <f>formatted!E812</f>
        <v>PG</v>
      </c>
      <c r="D812" t="str">
        <f>formatted!F812</f>
        <v>C39H77O10P</v>
      </c>
      <c r="E812">
        <f>formatted!G812/formatted!G$2</f>
        <v>1.3836440677966102E-3</v>
      </c>
      <c r="F812">
        <f>formatted!H812/formatted!H$2</f>
        <v>1.4386551999999999E-3</v>
      </c>
      <c r="G812">
        <f>formatted!I812/formatted!I$2</f>
        <v>1.405865625E-3</v>
      </c>
      <c r="H812">
        <f>formatted!J812/formatted!J$2</f>
        <v>1.1757848214285715E-3</v>
      </c>
      <c r="I812">
        <f>formatted!K812/formatted!K$2</f>
        <v>1.2261925E-3</v>
      </c>
      <c r="J812">
        <f>formatted!L812/formatted!L$2</f>
        <v>1.2527168067226892E-3</v>
      </c>
      <c r="K812">
        <f>formatted!M812/formatted!M$2</f>
        <v>1.5153601851851852E-3</v>
      </c>
      <c r="L812">
        <f>formatted!N812/formatted!N$2</f>
        <v>1.5237094827586207E-3</v>
      </c>
      <c r="M812">
        <f>formatted!O812/formatted!O$2</f>
        <v>1.2903446601941748E-3</v>
      </c>
      <c r="N812">
        <f>formatted!P812/formatted!P$2</f>
        <v>1.1043870370370371E-3</v>
      </c>
      <c r="O812">
        <f>formatted!Q812/formatted!Q$2</f>
        <v>1.1947362831858407E-3</v>
      </c>
      <c r="P812">
        <f>formatted!R812/formatted!R$2</f>
        <v>1.1014974576271186E-3</v>
      </c>
    </row>
    <row r="813" spans="1:16" x14ac:dyDescent="0.3">
      <c r="A813" t="str">
        <f>formatted!C813</f>
        <v>w/o MS2: PG 15:0_16:0</v>
      </c>
      <c r="B813" t="str">
        <f>formatted!D813</f>
        <v>PG 31:0</v>
      </c>
      <c r="C813" t="str">
        <f>formatted!E813</f>
        <v>PG</v>
      </c>
      <c r="D813" t="str">
        <f>formatted!F813</f>
        <v>C37H73O10P</v>
      </c>
      <c r="E813">
        <f>formatted!G813/formatted!G$2</f>
        <v>8.2255423728813566E-3</v>
      </c>
      <c r="F813">
        <f>formatted!H813/formatted!H$2</f>
        <v>9.9238616000000002E-3</v>
      </c>
      <c r="G813">
        <f>formatted!I813/formatted!I$2</f>
        <v>8.8193043749999998E-3</v>
      </c>
      <c r="H813">
        <f>formatted!J813/formatted!J$2</f>
        <v>9.3217714285714279E-3</v>
      </c>
      <c r="I813">
        <f>formatted!K813/formatted!K$2</f>
        <v>8.6784500000000007E-3</v>
      </c>
      <c r="J813">
        <f>formatted!L813/formatted!L$2</f>
        <v>8.7628857142857137E-3</v>
      </c>
      <c r="K813">
        <f>formatted!M813/formatted!M$2</f>
        <v>1.8246061111111111E-2</v>
      </c>
      <c r="L813">
        <f>formatted!N813/formatted!N$2</f>
        <v>1.7663147413793105E-2</v>
      </c>
      <c r="M813">
        <f>formatted!O813/formatted!O$2</f>
        <v>1.6718923300970873E-2</v>
      </c>
      <c r="N813">
        <f>formatted!P813/formatted!P$2</f>
        <v>1.5855289814814814E-2</v>
      </c>
      <c r="O813">
        <f>formatted!Q813/formatted!Q$2</f>
        <v>1.7216294690265487E-2</v>
      </c>
      <c r="P813">
        <f>formatted!R813/formatted!R$2</f>
        <v>1.6181854237288136E-2</v>
      </c>
    </row>
    <row r="814" spans="1:16" x14ac:dyDescent="0.3">
      <c r="A814" t="str">
        <f>formatted!C814</f>
        <v>w/o MS2: PG 30:0|PG 15:0_15:0</v>
      </c>
      <c r="B814" t="str">
        <f>formatted!D814</f>
        <v>PG 30:0|PG 15:0_15:0</v>
      </c>
      <c r="C814" t="str">
        <f>formatted!E814</f>
        <v>PG</v>
      </c>
      <c r="D814" t="str">
        <f>formatted!F814</f>
        <v>C36H71O10P</v>
      </c>
      <c r="E814">
        <f>formatted!G814/formatted!G$2</f>
        <v>1.3233838983050846E-3</v>
      </c>
      <c r="F814">
        <f>formatted!H814/formatted!H$2</f>
        <v>1.6687200000000001E-3</v>
      </c>
      <c r="G814">
        <f>formatted!I814/formatted!I$2</f>
        <v>1.319265E-3</v>
      </c>
      <c r="H814">
        <f>formatted!J814/formatted!J$2</f>
        <v>2.0455410714285715E-3</v>
      </c>
      <c r="I814">
        <f>formatted!K814/formatted!K$2</f>
        <v>1.8569866666666667E-3</v>
      </c>
      <c r="J814">
        <f>formatted!L814/formatted!L$2</f>
        <v>1.938516806722689E-3</v>
      </c>
      <c r="K814">
        <f>formatted!M814/formatted!M$2</f>
        <v>4.9258185185185183E-3</v>
      </c>
      <c r="L814">
        <f>formatted!N814/formatted!N$2</f>
        <v>3.8169560344827585E-3</v>
      </c>
      <c r="M814">
        <f>formatted!O814/formatted!O$2</f>
        <v>4.5688533980582525E-3</v>
      </c>
      <c r="N814">
        <f>formatted!P814/formatted!P$2</f>
        <v>4.9770407407407407E-3</v>
      </c>
      <c r="O814">
        <f>formatted!Q814/formatted!Q$2</f>
        <v>5.4236150442477874E-3</v>
      </c>
      <c r="P814">
        <f>formatted!R814/formatted!R$2</f>
        <v>5.2145728813559325E-3</v>
      </c>
    </row>
    <row r="815" spans="1:16" x14ac:dyDescent="0.3">
      <c r="A815" t="str">
        <f>formatted!C815</f>
        <v>w/o MS2: PG 25:0_5:0</v>
      </c>
      <c r="B815" t="str">
        <f>formatted!D815</f>
        <v>PG 30:0</v>
      </c>
      <c r="C815" t="str">
        <f>formatted!E815</f>
        <v>PG</v>
      </c>
      <c r="D815" t="str">
        <f>formatted!F815</f>
        <v>C36H71O10P</v>
      </c>
      <c r="E815">
        <f>formatted!G815/formatted!G$2</f>
        <v>1.7373313559322034E-3</v>
      </c>
      <c r="F815">
        <f>formatted!H815/formatted!H$2</f>
        <v>2.0360287999999999E-3</v>
      </c>
      <c r="G815">
        <f>formatted!I815/formatted!I$2</f>
        <v>1.8758581249999999E-3</v>
      </c>
      <c r="H815">
        <f>formatted!J815/formatted!J$2</f>
        <v>1.406992857142857E-3</v>
      </c>
      <c r="I815">
        <f>formatted!K815/formatted!K$2</f>
        <v>1.5980358333333334E-3</v>
      </c>
      <c r="J815">
        <f>formatted!L815/formatted!L$2</f>
        <v>1.5221067226890755E-3</v>
      </c>
      <c r="K815">
        <f>formatted!M815/formatted!M$2</f>
        <v>3.5130583333333335E-3</v>
      </c>
      <c r="L815">
        <f>formatted!N815/formatted!N$2</f>
        <v>3.4415525862068965E-3</v>
      </c>
      <c r="M815">
        <f>formatted!O815/formatted!O$2</f>
        <v>3.3168543689320387E-3</v>
      </c>
      <c r="N815">
        <f>formatted!P815/formatted!P$2</f>
        <v>2.7104379629629628E-3</v>
      </c>
      <c r="O815">
        <f>formatted!Q815/formatted!Q$2</f>
        <v>2.4949362831858408E-3</v>
      </c>
      <c r="P815">
        <f>formatted!R815/formatted!R$2</f>
        <v>2.8031288135593221E-3</v>
      </c>
    </row>
    <row r="816" spans="1:16" x14ac:dyDescent="0.3">
      <c r="A816" t="str">
        <f>formatted!C816</f>
        <v>w/o MS2: PG 15:0_17:0</v>
      </c>
      <c r="B816" t="str">
        <f>formatted!D816</f>
        <v>PG 32:0</v>
      </c>
      <c r="C816" t="str">
        <f>formatted!E816</f>
        <v>PG</v>
      </c>
      <c r="D816" t="str">
        <f>formatted!F816</f>
        <v>C38H75O10P</v>
      </c>
      <c r="E816">
        <f>formatted!G816/formatted!G$2</f>
        <v>1.5762494915254239E-2</v>
      </c>
      <c r="F816">
        <f>formatted!H816/formatted!H$2</f>
        <v>1.8874548800000002E-2</v>
      </c>
      <c r="G816">
        <f>formatted!I816/formatted!I$2</f>
        <v>1.5480363125E-2</v>
      </c>
      <c r="H816">
        <f>formatted!J816/formatted!J$2</f>
        <v>1.9387861607142856E-2</v>
      </c>
      <c r="I816">
        <f>formatted!K816/formatted!K$2</f>
        <v>1.84278425E-2</v>
      </c>
      <c r="J816">
        <f>formatted!L816/formatted!L$2</f>
        <v>1.8026125210084034E-2</v>
      </c>
      <c r="K816">
        <f>formatted!M816/formatted!M$2</f>
        <v>2.8759574074074073E-2</v>
      </c>
      <c r="L816">
        <f>formatted!N816/formatted!N$2</f>
        <v>2.644763879310345E-2</v>
      </c>
      <c r="M816">
        <f>formatted!O816/formatted!O$2</f>
        <v>2.7170176699029127E-2</v>
      </c>
      <c r="N816">
        <f>formatted!P816/formatted!P$2</f>
        <v>2.6978486111111113E-2</v>
      </c>
      <c r="O816">
        <f>formatted!Q816/formatted!Q$2</f>
        <v>2.9867258407079645E-2</v>
      </c>
      <c r="P816">
        <f>formatted!R816/formatted!R$2</f>
        <v>2.6782724576271188E-2</v>
      </c>
    </row>
    <row r="817" spans="1:16" x14ac:dyDescent="0.3">
      <c r="A817" t="str">
        <f>formatted!C817</f>
        <v>w/o MS2: PG 29:0_5:0</v>
      </c>
      <c r="B817" t="str">
        <f>formatted!D817</f>
        <v>PG 34:0</v>
      </c>
      <c r="C817" t="str">
        <f>formatted!E817</f>
        <v>PG</v>
      </c>
      <c r="D817" t="str">
        <f>formatted!F817</f>
        <v>C40H79O10P</v>
      </c>
      <c r="E817">
        <f>formatted!G817/formatted!G$2</f>
        <v>7.3599830508474574E-4</v>
      </c>
      <c r="F817">
        <f>formatted!H817/formatted!H$2</f>
        <v>9.4283520000000001E-4</v>
      </c>
      <c r="G817">
        <f>formatted!I817/formatted!I$2</f>
        <v>9.3381499999999995E-4</v>
      </c>
      <c r="H817">
        <f>formatted!J817/formatted!J$2</f>
        <v>4.3345535714285713E-4</v>
      </c>
      <c r="I817">
        <f>formatted!K817/formatted!K$2</f>
        <v>5.2426250000000001E-4</v>
      </c>
      <c r="J817">
        <f>formatted!L817/formatted!L$2</f>
        <v>4.7983949579831931E-4</v>
      </c>
      <c r="K817">
        <f>formatted!M817/formatted!M$2</f>
        <v>4.3824444444444442E-4</v>
      </c>
      <c r="L817">
        <f>formatted!N817/formatted!N$2</f>
        <v>6.0273103448275857E-4</v>
      </c>
      <c r="M817">
        <f>formatted!O817/formatted!O$2</f>
        <v>4.0311262135922331E-4</v>
      </c>
      <c r="N817">
        <f>formatted!P817/formatted!P$2</f>
        <v>3.4597129629629629E-4</v>
      </c>
      <c r="O817">
        <f>formatted!Q817/formatted!Q$2</f>
        <v>3.3833274336283185E-4</v>
      </c>
      <c r="P817">
        <f>formatted!R817/formatted!R$2</f>
        <v>3.212042372881356E-4</v>
      </c>
    </row>
    <row r="818" spans="1:16" x14ac:dyDescent="0.3">
      <c r="A818" t="str">
        <f>formatted!C818</f>
        <v>w/o MS2: PG 13:0_16:0</v>
      </c>
      <c r="B818" t="str">
        <f>formatted!D818</f>
        <v>PG 29:0</v>
      </c>
      <c r="C818" t="str">
        <f>formatted!E818</f>
        <v>PG</v>
      </c>
      <c r="D818" t="str">
        <f>formatted!F818</f>
        <v>C35H69O10P</v>
      </c>
      <c r="E818">
        <f>formatted!G818/formatted!G$2</f>
        <v>7.0451440677966101E-4</v>
      </c>
      <c r="F818">
        <f>formatted!H818/formatted!H$2</f>
        <v>9.4041679999999996E-4</v>
      </c>
      <c r="G818">
        <f>formatted!I818/formatted!I$2</f>
        <v>7.7664062499999999E-4</v>
      </c>
      <c r="H818">
        <f>formatted!J818/formatted!J$2</f>
        <v>9.4295446428571434E-4</v>
      </c>
      <c r="I818">
        <f>formatted!K818/formatted!K$2</f>
        <v>8.9776500000000002E-4</v>
      </c>
      <c r="J818">
        <f>formatted!L818/formatted!L$2</f>
        <v>9.4435714285714283E-4</v>
      </c>
      <c r="K818">
        <f>formatted!M818/formatted!M$2</f>
        <v>2.0925962962962965E-3</v>
      </c>
      <c r="L818">
        <f>formatted!N818/formatted!N$2</f>
        <v>1.8164051724137932E-3</v>
      </c>
      <c r="M818">
        <f>formatted!O818/formatted!O$2</f>
        <v>1.8249621359223301E-3</v>
      </c>
      <c r="N818">
        <f>formatted!P818/formatted!P$2</f>
        <v>1.9389055555555557E-3</v>
      </c>
      <c r="O818">
        <f>formatted!Q818/formatted!Q$2</f>
        <v>2.0664318584070794E-3</v>
      </c>
      <c r="P818">
        <f>formatted!R818/formatted!R$2</f>
        <v>1.9561237288135591E-3</v>
      </c>
    </row>
    <row r="819" spans="1:16" x14ac:dyDescent="0.3">
      <c r="A819" t="str">
        <f>formatted!C819</f>
        <v>w/o MS2: PG 28:0_5:0</v>
      </c>
      <c r="B819" t="str">
        <f>formatted!D819</f>
        <v>PG 33:0</v>
      </c>
      <c r="C819" t="str">
        <f>formatted!E819</f>
        <v>PG</v>
      </c>
      <c r="D819" t="str">
        <f>formatted!F819</f>
        <v>C39H77O10P</v>
      </c>
      <c r="E819">
        <f>formatted!G819/formatted!G$2</f>
        <v>9.4126694915254233E-4</v>
      </c>
      <c r="F819">
        <f>formatted!H819/formatted!H$2</f>
        <v>1.0911472000000001E-3</v>
      </c>
      <c r="G819">
        <f>formatted!I819/formatted!I$2</f>
        <v>9.2052062499999997E-4</v>
      </c>
      <c r="H819">
        <f>formatted!J819/formatted!J$2</f>
        <v>9.0859642857142858E-4</v>
      </c>
      <c r="I819">
        <f>formatted!K819/formatted!K$2</f>
        <v>8.5780416666666668E-4</v>
      </c>
      <c r="J819">
        <f>formatted!L819/formatted!L$2</f>
        <v>9.8909075630252102E-4</v>
      </c>
      <c r="K819">
        <f>formatted!M819/formatted!M$2</f>
        <v>1.2894657407407407E-3</v>
      </c>
      <c r="L819">
        <f>formatted!N819/formatted!N$2</f>
        <v>1.1233879310344828E-3</v>
      </c>
      <c r="M819">
        <f>formatted!O819/formatted!O$2</f>
        <v>1.1118582524271845E-3</v>
      </c>
      <c r="N819">
        <f>formatted!P819/formatted!P$2</f>
        <v>9.8838518518518516E-4</v>
      </c>
      <c r="O819">
        <f>formatted!Q819/formatted!Q$2</f>
        <v>1.0290238938053097E-3</v>
      </c>
      <c r="P819">
        <f>formatted!R819/formatted!R$2</f>
        <v>1.0314254237288136E-3</v>
      </c>
    </row>
    <row r="820" spans="1:16" x14ac:dyDescent="0.3">
      <c r="A820" t="str">
        <f>formatted!C820</f>
        <v>PG 32:0|PG 16:0_16:0</v>
      </c>
      <c r="B820" t="str">
        <f>formatted!D820</f>
        <v>PG 32:0|PG 16:0_16:0</v>
      </c>
      <c r="C820" t="str">
        <f>formatted!E820</f>
        <v>PG</v>
      </c>
      <c r="D820" t="str">
        <f>formatted!F820</f>
        <v>C38H75O10P</v>
      </c>
      <c r="E820">
        <f>formatted!G820/formatted!G$2</f>
        <v>8.3962711864406779E-4</v>
      </c>
      <c r="F820">
        <f>formatted!H820/formatted!H$2</f>
        <v>8.1914960000000002E-4</v>
      </c>
      <c r="G820">
        <f>formatted!I820/formatted!I$2</f>
        <v>8.5535375000000003E-4</v>
      </c>
      <c r="H820">
        <f>formatted!J820/formatted!J$2</f>
        <v>1.0884910714285714E-3</v>
      </c>
      <c r="I820">
        <f>formatted!K820/formatted!K$2</f>
        <v>1.0793016666666667E-3</v>
      </c>
      <c r="J820">
        <f>formatted!L820/formatted!L$2</f>
        <v>1.1459336134453781E-3</v>
      </c>
      <c r="K820">
        <f>formatted!M820/formatted!M$2</f>
        <v>1.6182694444444444E-3</v>
      </c>
      <c r="L820">
        <f>formatted!N820/formatted!N$2</f>
        <v>1.6967353448275862E-3</v>
      </c>
      <c r="M820">
        <f>formatted!O820/formatted!O$2</f>
        <v>1.6083067961165049E-3</v>
      </c>
      <c r="N820">
        <f>formatted!P820/formatted!P$2</f>
        <v>1.680612037037037E-3</v>
      </c>
      <c r="O820">
        <f>formatted!Q820/formatted!Q$2</f>
        <v>1.6660734513274337E-3</v>
      </c>
      <c r="P820">
        <f>formatted!R820/formatted!R$2</f>
        <v>1.7037440677966102E-3</v>
      </c>
    </row>
    <row r="821" spans="1:16" x14ac:dyDescent="0.3">
      <c r="A821" t="str">
        <f>formatted!C821</f>
        <v>w/o MS2: PS 13:0_17:2</v>
      </c>
      <c r="B821" t="str">
        <f>formatted!D821</f>
        <v>PS 30:2</v>
      </c>
      <c r="C821" t="str">
        <f>formatted!E821</f>
        <v>PS</v>
      </c>
      <c r="D821" t="str">
        <f>formatted!F821</f>
        <v>C36H66NO10P</v>
      </c>
      <c r="E821">
        <f>formatted!G821/formatted!G$2</f>
        <v>3.7031882203389828E-2</v>
      </c>
      <c r="F821">
        <f>formatted!H821/formatted!H$2</f>
        <v>4.2330496799999999E-2</v>
      </c>
      <c r="G821">
        <f>formatted!I821/formatted!I$2</f>
        <v>3.4118205625000002E-2</v>
      </c>
      <c r="H821">
        <f>formatted!J821/formatted!J$2</f>
        <v>4.3447874107142855E-2</v>
      </c>
      <c r="I821">
        <f>formatted!K821/formatted!K$2</f>
        <v>3.9854540833333334E-2</v>
      </c>
      <c r="J821">
        <f>formatted!L821/formatted!L$2</f>
        <v>4.0059029411764709E-2</v>
      </c>
      <c r="K821">
        <f>formatted!M821/formatted!M$2</f>
        <v>4.9061052777777781E-2</v>
      </c>
      <c r="L821">
        <f>formatted!N821/formatted!N$2</f>
        <v>4.5745753448275861E-2</v>
      </c>
      <c r="M821">
        <f>formatted!O821/formatted!O$2</f>
        <v>4.6592039805825242E-2</v>
      </c>
      <c r="N821">
        <f>formatted!P821/formatted!P$2</f>
        <v>4.6523422222222222E-2</v>
      </c>
      <c r="O821">
        <f>formatted!Q821/formatted!Q$2</f>
        <v>4.9259233628318584E-2</v>
      </c>
      <c r="P821">
        <f>formatted!R821/formatted!R$2</f>
        <v>4.7664527966101697E-2</v>
      </c>
    </row>
    <row r="822" spans="1:16" x14ac:dyDescent="0.3">
      <c r="A822" t="str">
        <f>formatted!C822</f>
        <v>w/o MS2: PS 11:0_17:2</v>
      </c>
      <c r="B822" t="str">
        <f>formatted!D822</f>
        <v>PS 28:2</v>
      </c>
      <c r="C822" t="str">
        <f>formatted!E822</f>
        <v>PS</v>
      </c>
      <c r="D822" t="str">
        <f>formatted!F822</f>
        <v>C34H62NO10P</v>
      </c>
      <c r="E822">
        <f>formatted!G822/formatted!G$2</f>
        <v>1.5362076271186441E-3</v>
      </c>
      <c r="F822">
        <f>formatted!H822/formatted!H$2</f>
        <v>1.6258792000000001E-3</v>
      </c>
      <c r="G822">
        <f>formatted!I822/formatted!I$2</f>
        <v>1.3250406250000001E-3</v>
      </c>
      <c r="H822">
        <f>formatted!J822/formatted!J$2</f>
        <v>2.3746000000000001E-3</v>
      </c>
      <c r="I822">
        <f>formatted!K822/formatted!K$2</f>
        <v>2.0166366666666668E-3</v>
      </c>
      <c r="J822">
        <f>formatted!L822/formatted!L$2</f>
        <v>2.5360000000000001E-3</v>
      </c>
      <c r="K822">
        <f>formatted!M822/formatted!M$2</f>
        <v>3.2018990740740739E-3</v>
      </c>
      <c r="L822">
        <f>formatted!N822/formatted!N$2</f>
        <v>2.218166379310345E-3</v>
      </c>
      <c r="M822">
        <f>formatted!O822/formatted!O$2</f>
        <v>3.2503854368932041E-3</v>
      </c>
      <c r="N822">
        <f>formatted!P822/formatted!P$2</f>
        <v>3.611226851851852E-3</v>
      </c>
      <c r="O822">
        <f>formatted!Q822/formatted!Q$2</f>
        <v>3.7497938053097347E-3</v>
      </c>
      <c r="P822">
        <f>formatted!R822/formatted!R$2</f>
        <v>3.9324152542372882E-3</v>
      </c>
    </row>
    <row r="823" spans="1:16" x14ac:dyDescent="0.3">
      <c r="A823" t="str">
        <f>formatted!C823</f>
        <v>w/o MS2: PS 15:0_15:3</v>
      </c>
      <c r="B823" t="str">
        <f>formatted!D823</f>
        <v>PS 30:3</v>
      </c>
      <c r="C823" t="str">
        <f>formatted!E823</f>
        <v>PS</v>
      </c>
      <c r="D823" t="str">
        <f>formatted!F823</f>
        <v>C36H64NO10P</v>
      </c>
      <c r="E823">
        <f>formatted!G823/formatted!G$2</f>
        <v>7.6036279661016951E-3</v>
      </c>
      <c r="F823">
        <f>formatted!H823/formatted!H$2</f>
        <v>9.2836607999999994E-3</v>
      </c>
      <c r="G823">
        <f>formatted!I823/formatted!I$2</f>
        <v>7.6868512499999996E-3</v>
      </c>
      <c r="H823">
        <f>formatted!J823/formatted!J$2</f>
        <v>9.3640803571428573E-3</v>
      </c>
      <c r="I823">
        <f>formatted!K823/formatted!K$2</f>
        <v>8.0971008333333341E-3</v>
      </c>
      <c r="J823">
        <f>formatted!L823/formatted!L$2</f>
        <v>8.7841680672268909E-3</v>
      </c>
      <c r="K823">
        <f>formatted!M823/formatted!M$2</f>
        <v>9.0061259259259265E-3</v>
      </c>
      <c r="L823">
        <f>formatted!N823/formatted!N$2</f>
        <v>8.3371206896551732E-3</v>
      </c>
      <c r="M823">
        <f>formatted!O823/formatted!O$2</f>
        <v>8.2856592233009705E-3</v>
      </c>
      <c r="N823">
        <f>formatted!P823/formatted!P$2</f>
        <v>8.6206453703703712E-3</v>
      </c>
      <c r="O823">
        <f>formatted!Q823/formatted!Q$2</f>
        <v>9.5023176991150451E-3</v>
      </c>
      <c r="P823">
        <f>formatted!R823/formatted!R$2</f>
        <v>1.0027316949152543E-2</v>
      </c>
    </row>
    <row r="824" spans="1:16" x14ac:dyDescent="0.3">
      <c r="A824" t="str">
        <f>formatted!C824</f>
        <v>w/o MS2: PS 15:0_15:3</v>
      </c>
      <c r="B824" t="str">
        <f>formatted!D824</f>
        <v>PS 30:3</v>
      </c>
      <c r="C824" t="str">
        <f>formatted!E824</f>
        <v>PS</v>
      </c>
      <c r="D824" t="str">
        <f>formatted!F824</f>
        <v>C36H64NO10P</v>
      </c>
      <c r="E824">
        <f>formatted!G824/formatted!G$2</f>
        <v>5.3098872881355936E-3</v>
      </c>
      <c r="F824">
        <f>formatted!H824/formatted!H$2</f>
        <v>6.4069927999999996E-3</v>
      </c>
      <c r="G824">
        <f>formatted!I824/formatted!I$2</f>
        <v>4.9839656249999996E-3</v>
      </c>
      <c r="H824">
        <f>formatted!J824/formatted!J$2</f>
        <v>8.8891625000000005E-3</v>
      </c>
      <c r="I824">
        <f>formatted!K824/formatted!K$2</f>
        <v>7.3155725E-3</v>
      </c>
      <c r="J824">
        <f>formatted!L824/formatted!L$2</f>
        <v>7.5960378151260508E-3</v>
      </c>
      <c r="K824">
        <f>formatted!M824/formatted!M$2</f>
        <v>8.3412101851851848E-3</v>
      </c>
      <c r="L824">
        <f>formatted!N824/formatted!N$2</f>
        <v>6.5299525862068967E-3</v>
      </c>
      <c r="M824">
        <f>formatted!O824/formatted!O$2</f>
        <v>7.5137194174757279E-3</v>
      </c>
      <c r="N824">
        <f>formatted!P824/formatted!P$2</f>
        <v>8.8920898148148152E-3</v>
      </c>
      <c r="O824">
        <f>formatted!Q824/formatted!Q$2</f>
        <v>9.6400345132743367E-3</v>
      </c>
      <c r="P824">
        <f>formatted!R824/formatted!R$2</f>
        <v>9.8458974576271178E-3</v>
      </c>
    </row>
    <row r="825" spans="1:16" x14ac:dyDescent="0.3">
      <c r="A825" t="str">
        <f>formatted!C825</f>
        <v>w/o MS2: PS 15:0_17:3</v>
      </c>
      <c r="B825" t="str">
        <f>formatted!D825</f>
        <v>PS 32:3</v>
      </c>
      <c r="C825" t="str">
        <f>formatted!E825</f>
        <v>PS</v>
      </c>
      <c r="D825" t="str">
        <f>formatted!F825</f>
        <v>C38H68NO10P</v>
      </c>
      <c r="E825">
        <f>formatted!G825/formatted!G$2</f>
        <v>1.5663240677966102E-2</v>
      </c>
      <c r="F825">
        <f>formatted!H825/formatted!H$2</f>
        <v>1.8756934400000001E-2</v>
      </c>
      <c r="G825">
        <f>formatted!I825/formatted!I$2</f>
        <v>1.54897375E-2</v>
      </c>
      <c r="H825">
        <f>formatted!J825/formatted!J$2</f>
        <v>1.9887841071428571E-2</v>
      </c>
      <c r="I825">
        <f>formatted!K825/formatted!K$2</f>
        <v>1.7854063333333333E-2</v>
      </c>
      <c r="J825">
        <f>formatted!L825/formatted!L$2</f>
        <v>1.9838666386554623E-2</v>
      </c>
      <c r="K825">
        <f>formatted!M825/formatted!M$2</f>
        <v>1.7004170370370369E-2</v>
      </c>
      <c r="L825">
        <f>formatted!N825/formatted!N$2</f>
        <v>1.5526304310344827E-2</v>
      </c>
      <c r="M825">
        <f>formatted!O825/formatted!O$2</f>
        <v>1.6630704854368933E-2</v>
      </c>
      <c r="N825">
        <f>formatted!P825/formatted!P$2</f>
        <v>1.7158497222222222E-2</v>
      </c>
      <c r="O825">
        <f>formatted!Q825/formatted!Q$2</f>
        <v>1.819684424778761E-2</v>
      </c>
      <c r="P825">
        <f>formatted!R825/formatted!R$2</f>
        <v>1.8493051694915254E-2</v>
      </c>
    </row>
    <row r="826" spans="1:16" x14ac:dyDescent="0.3">
      <c r="A826" t="str">
        <f>formatted!C826</f>
        <v>w/o MS2: PS 15:0_17:3</v>
      </c>
      <c r="B826" t="str">
        <f>formatted!D826</f>
        <v>PS 32:3</v>
      </c>
      <c r="C826" t="str">
        <f>formatted!E826</f>
        <v>PS</v>
      </c>
      <c r="D826" t="str">
        <f>formatted!F826</f>
        <v>C38H68NO10P</v>
      </c>
      <c r="E826">
        <f>formatted!G826/formatted!G$2</f>
        <v>1.710391779661017E-2</v>
      </c>
      <c r="F826">
        <f>formatted!H826/formatted!H$2</f>
        <v>2.08872872E-2</v>
      </c>
      <c r="G826">
        <f>formatted!I826/formatted!I$2</f>
        <v>1.6920511249999999E-2</v>
      </c>
      <c r="H826">
        <f>formatted!J826/formatted!J$2</f>
        <v>1.8818981249999998E-2</v>
      </c>
      <c r="I826">
        <f>formatted!K826/formatted!K$2</f>
        <v>1.7432918333333332E-2</v>
      </c>
      <c r="J826">
        <f>formatted!L826/formatted!L$2</f>
        <v>1.7655113445378151E-2</v>
      </c>
      <c r="K826">
        <f>formatted!M826/formatted!M$2</f>
        <v>1.5658000925925925E-2</v>
      </c>
      <c r="L826">
        <f>formatted!N826/formatted!N$2</f>
        <v>1.483341724137931E-2</v>
      </c>
      <c r="M826">
        <f>formatted!O826/formatted!O$2</f>
        <v>1.5516232038834952E-2</v>
      </c>
      <c r="N826">
        <f>formatted!P826/formatted!P$2</f>
        <v>1.392543888888889E-2</v>
      </c>
      <c r="O826">
        <f>formatted!Q826/formatted!Q$2</f>
        <v>1.521340796460177E-2</v>
      </c>
      <c r="P826">
        <f>formatted!R826/formatted!R$2</f>
        <v>1.5285372033898304E-2</v>
      </c>
    </row>
    <row r="827" spans="1:16" x14ac:dyDescent="0.3">
      <c r="A827" t="str">
        <f>formatted!C827</f>
        <v>w/o MS2: PS 13:0_15:2</v>
      </c>
      <c r="B827" t="str">
        <f>formatted!D827</f>
        <v>PS 28:2</v>
      </c>
      <c r="C827" t="str">
        <f>formatted!E827</f>
        <v>PS</v>
      </c>
      <c r="D827" t="str">
        <f>formatted!F827</f>
        <v>C34H62NO10P</v>
      </c>
      <c r="E827">
        <f>formatted!G827/formatted!G$2</f>
        <v>2.4255118644067796E-3</v>
      </c>
      <c r="F827">
        <f>formatted!H827/formatted!H$2</f>
        <v>2.6560711999999999E-3</v>
      </c>
      <c r="G827">
        <f>formatted!I827/formatted!I$2</f>
        <v>2.05838375E-3</v>
      </c>
      <c r="H827">
        <f>formatted!J827/formatted!J$2</f>
        <v>3.1394607142857141E-3</v>
      </c>
      <c r="I827">
        <f>formatted!K827/formatted!K$2</f>
        <v>2.7589350000000001E-3</v>
      </c>
      <c r="J827">
        <f>formatted!L827/formatted!L$2</f>
        <v>2.8957378151260502E-3</v>
      </c>
      <c r="K827">
        <f>formatted!M827/formatted!M$2</f>
        <v>4.0037249999999996E-3</v>
      </c>
      <c r="L827">
        <f>formatted!N827/formatted!N$2</f>
        <v>3.6588741379310345E-3</v>
      </c>
      <c r="M827">
        <f>formatted!O827/formatted!O$2</f>
        <v>3.6224446601941748E-3</v>
      </c>
      <c r="N827">
        <f>formatted!P827/formatted!P$2</f>
        <v>4.2231027777777774E-3</v>
      </c>
      <c r="O827">
        <f>formatted!Q827/formatted!Q$2</f>
        <v>4.4208805309734513E-3</v>
      </c>
      <c r="P827">
        <f>formatted!R827/formatted!R$2</f>
        <v>4.4078305084745764E-3</v>
      </c>
    </row>
    <row r="828" spans="1:16" x14ac:dyDescent="0.3">
      <c r="A828" t="str">
        <f>formatted!C828</f>
        <v>PS 31:3</v>
      </c>
      <c r="B828" t="str">
        <f>formatted!D828</f>
        <v>PS 31:3</v>
      </c>
      <c r="C828" t="str">
        <f>formatted!E828</f>
        <v>PS</v>
      </c>
      <c r="D828" t="str">
        <f>formatted!F828</f>
        <v>C37H66NO10P</v>
      </c>
      <c r="E828">
        <f>formatted!G828/formatted!G$2</f>
        <v>7.3100779661016951E-3</v>
      </c>
      <c r="F828">
        <f>formatted!H828/formatted!H$2</f>
        <v>8.7999040000000008E-3</v>
      </c>
      <c r="G828">
        <f>formatted!I828/formatted!I$2</f>
        <v>4.3487793750000003E-3</v>
      </c>
      <c r="H828">
        <f>formatted!J828/formatted!J$2</f>
        <v>1.0289575E-2</v>
      </c>
      <c r="I828">
        <f>formatted!K828/formatted!K$2</f>
        <v>8.7224525000000001E-3</v>
      </c>
      <c r="J828">
        <f>formatted!L828/formatted!L$2</f>
        <v>9.2953789915966381E-3</v>
      </c>
      <c r="K828">
        <f>formatted!M828/formatted!M$2</f>
        <v>9.6263611111111116E-3</v>
      </c>
      <c r="L828">
        <f>formatted!N828/formatted!N$2</f>
        <v>8.088164655172413E-3</v>
      </c>
      <c r="M828">
        <f>formatted!O828/formatted!O$2</f>
        <v>8.9436669902912616E-3</v>
      </c>
      <c r="N828">
        <f>formatted!P828/formatted!P$2</f>
        <v>9.5112694444444441E-3</v>
      </c>
      <c r="O828">
        <f>formatted!Q828/formatted!Q$2</f>
        <v>6.9701725663716815E-3</v>
      </c>
      <c r="P828">
        <f>formatted!R828/formatted!R$2</f>
        <v>1.0699614406779662E-2</v>
      </c>
    </row>
    <row r="829" spans="1:16" x14ac:dyDescent="0.3">
      <c r="A829" t="str">
        <f>formatted!C829</f>
        <v>w/o MS2: PS 14:0_15:3</v>
      </c>
      <c r="B829" t="str">
        <f>formatted!D829</f>
        <v>PS 29:3</v>
      </c>
      <c r="C829" t="str">
        <f>formatted!E829</f>
        <v>PS</v>
      </c>
      <c r="D829" t="str">
        <f>formatted!F829</f>
        <v>C35H62NO10P</v>
      </c>
      <c r="E829">
        <f>formatted!G829/formatted!G$2</f>
        <v>9.3414915254237283E-4</v>
      </c>
      <c r="F829">
        <f>formatted!H829/formatted!H$2</f>
        <v>9.8680319999999992E-4</v>
      </c>
      <c r="G829">
        <f>formatted!I829/formatted!I$2</f>
        <v>7.4231437500000001E-4</v>
      </c>
      <c r="H829">
        <f>formatted!J829/formatted!J$2</f>
        <v>1.6195312500000001E-3</v>
      </c>
      <c r="I829">
        <f>formatted!K829/formatted!K$2</f>
        <v>1.2198675000000001E-3</v>
      </c>
      <c r="J829">
        <f>formatted!L829/formatted!L$2</f>
        <v>1.3334529411764707E-3</v>
      </c>
      <c r="K829">
        <f>formatted!M829/formatted!M$2</f>
        <v>1.6485425925925926E-3</v>
      </c>
      <c r="L829">
        <f>formatted!N829/formatted!N$2</f>
        <v>1.274669827586207E-3</v>
      </c>
      <c r="M829">
        <f>formatted!O829/formatted!O$2</f>
        <v>1.4312320388349515E-3</v>
      </c>
      <c r="N829">
        <f>formatted!P829/formatted!P$2</f>
        <v>1.9229648148148149E-3</v>
      </c>
      <c r="O829">
        <f>formatted!Q829/formatted!Q$2</f>
        <v>2.0347867256637168E-3</v>
      </c>
      <c r="P829">
        <f>formatted!R829/formatted!R$2</f>
        <v>2.0605101694915256E-3</v>
      </c>
    </row>
    <row r="830" spans="1:16" x14ac:dyDescent="0.3">
      <c r="A830" t="str">
        <f>formatted!C830</f>
        <v>w/o MS2: PS 13:0_16:2</v>
      </c>
      <c r="B830" t="str">
        <f>formatted!D830</f>
        <v>PS 29:2</v>
      </c>
      <c r="C830" t="str">
        <f>formatted!E830</f>
        <v>PS</v>
      </c>
      <c r="D830" t="str">
        <f>formatted!F830</f>
        <v>C35H64NO10P</v>
      </c>
      <c r="E830">
        <f>formatted!G830/formatted!G$2</f>
        <v>8.110678813559322E-3</v>
      </c>
      <c r="F830">
        <f>formatted!H830/formatted!H$2</f>
        <v>9.5227951999999998E-3</v>
      </c>
      <c r="G830">
        <f>formatted!I830/formatted!I$2</f>
        <v>7.3982662500000004E-3</v>
      </c>
      <c r="H830">
        <f>formatted!J830/formatted!J$2</f>
        <v>1.1817376785714286E-2</v>
      </c>
      <c r="I830">
        <f>formatted!K830/formatted!K$2</f>
        <v>1.01922475E-2</v>
      </c>
      <c r="J830">
        <f>formatted!L830/formatted!L$2</f>
        <v>1.1487187394957982E-2</v>
      </c>
      <c r="K830">
        <f>formatted!M830/formatted!M$2</f>
        <v>1.5615272222222223E-2</v>
      </c>
      <c r="L830">
        <f>formatted!N830/formatted!N$2</f>
        <v>1.3101082758620689E-2</v>
      </c>
      <c r="M830">
        <f>formatted!O830/formatted!O$2</f>
        <v>1.4690631067961165E-2</v>
      </c>
      <c r="N830">
        <f>formatted!P830/formatted!P$2</f>
        <v>1.734337037037037E-2</v>
      </c>
      <c r="O830">
        <f>formatted!Q830/formatted!Q$2</f>
        <v>1.7976499999999999E-2</v>
      </c>
      <c r="P830">
        <f>formatted!R830/formatted!R$2</f>
        <v>1.7566607627118643E-2</v>
      </c>
    </row>
    <row r="831" spans="1:16" x14ac:dyDescent="0.3">
      <c r="A831" t="str">
        <f>formatted!C831</f>
        <v>w/o MS2: PS 15:0_18:2</v>
      </c>
      <c r="B831" t="str">
        <f>formatted!D831</f>
        <v>PS 33:2</v>
      </c>
      <c r="C831" t="str">
        <f>formatted!E831</f>
        <v>PS</v>
      </c>
      <c r="D831" t="str">
        <f>formatted!F831</f>
        <v>C39H72NO10P</v>
      </c>
      <c r="E831">
        <f>formatted!G831/formatted!G$2</f>
        <v>9.0653030508474577E-2</v>
      </c>
      <c r="F831">
        <f>formatted!H831/formatted!H$2</f>
        <v>0.10435915279999999</v>
      </c>
      <c r="G831">
        <f>formatted!I831/formatted!I$2</f>
        <v>8.4393715625000004E-2</v>
      </c>
      <c r="H831">
        <f>formatted!J831/formatted!J$2</f>
        <v>9.1295616964285717E-2</v>
      </c>
      <c r="I831">
        <f>formatted!K831/formatted!K$2</f>
        <v>8.8325815833333335E-2</v>
      </c>
      <c r="J831">
        <f>formatted!L831/formatted!L$2</f>
        <v>9.137318991596638E-2</v>
      </c>
      <c r="K831">
        <f>formatted!M831/formatted!M$2</f>
        <v>0.10298975277777778</v>
      </c>
      <c r="L831">
        <f>formatted!N831/formatted!N$2</f>
        <v>9.6722246551724136E-2</v>
      </c>
      <c r="M831">
        <f>formatted!O831/formatted!O$2</f>
        <v>0.10287296990291263</v>
      </c>
      <c r="N831">
        <f>formatted!P831/formatted!P$2</f>
        <v>8.3980899999999997E-2</v>
      </c>
      <c r="O831">
        <f>formatted!Q831/formatted!Q$2</f>
        <v>9.0822568141592924E-2</v>
      </c>
      <c r="P831">
        <f>formatted!R831/formatted!R$2</f>
        <v>8.4537707627118638E-2</v>
      </c>
    </row>
    <row r="832" spans="1:16" x14ac:dyDescent="0.3">
      <c r="A832" t="str">
        <f>formatted!C832</f>
        <v>w/o MS2: PS 16:0_17:3</v>
      </c>
      <c r="B832" t="str">
        <f>formatted!D832</f>
        <v>PS 33:3</v>
      </c>
      <c r="C832" t="str">
        <f>formatted!E832</f>
        <v>PS</v>
      </c>
      <c r="D832" t="str">
        <f>formatted!F832</f>
        <v>C39H70NO10P</v>
      </c>
      <c r="E832">
        <f>formatted!G832/formatted!G$2</f>
        <v>1.1565818644067796E-2</v>
      </c>
      <c r="F832">
        <f>formatted!H832/formatted!H$2</f>
        <v>1.2990160799999999E-2</v>
      </c>
      <c r="G832">
        <f>formatted!I832/formatted!I$2</f>
        <v>1.1120583749999999E-2</v>
      </c>
      <c r="H832">
        <f>formatted!J832/formatted!J$2</f>
        <v>1.2568399107142856E-2</v>
      </c>
      <c r="I832">
        <f>formatted!K832/formatted!K$2</f>
        <v>1.1483822499999999E-2</v>
      </c>
      <c r="J832">
        <f>formatted!L832/formatted!L$2</f>
        <v>1.24278756302521E-2</v>
      </c>
      <c r="K832">
        <f>formatted!M832/formatted!M$2</f>
        <v>1.1715469444444444E-2</v>
      </c>
      <c r="L832">
        <f>formatted!N832/formatted!N$2</f>
        <v>1.0032182758620689E-2</v>
      </c>
      <c r="M832">
        <f>formatted!O832/formatted!O$2</f>
        <v>1.1126036893203883E-2</v>
      </c>
      <c r="N832">
        <f>formatted!P832/formatted!P$2</f>
        <v>9.9344666666666675E-3</v>
      </c>
      <c r="O832">
        <f>formatted!Q832/formatted!Q$2</f>
        <v>1.0634173451327434E-2</v>
      </c>
      <c r="P832">
        <f>formatted!R832/formatted!R$2</f>
        <v>1.001552372881356E-2</v>
      </c>
    </row>
    <row r="833" spans="1:16" x14ac:dyDescent="0.3">
      <c r="A833" t="str">
        <f>formatted!C833</f>
        <v>w/o MS2: PS 15:0_16:3</v>
      </c>
      <c r="B833" t="str">
        <f>formatted!D833</f>
        <v>PS 31:3</v>
      </c>
      <c r="C833" t="str">
        <f>formatted!E833</f>
        <v>PS</v>
      </c>
      <c r="D833" t="str">
        <f>formatted!F833</f>
        <v>C37H66NO10P</v>
      </c>
      <c r="E833">
        <f>formatted!G833/formatted!G$2</f>
        <v>1.4795686440677966E-3</v>
      </c>
      <c r="F833">
        <f>formatted!H833/formatted!H$2</f>
        <v>2.158592E-3</v>
      </c>
      <c r="G833">
        <f>formatted!I833/formatted!I$2</f>
        <v>1.698030625E-3</v>
      </c>
      <c r="H833">
        <f>formatted!J833/formatted!J$2</f>
        <v>1.98274375E-3</v>
      </c>
      <c r="I833">
        <f>formatted!K833/formatted!K$2</f>
        <v>1.7904991666666667E-3</v>
      </c>
      <c r="J833">
        <f>formatted!L833/formatted!L$2</f>
        <v>1.8132033613445378E-3</v>
      </c>
      <c r="K833">
        <f>formatted!M833/formatted!M$2</f>
        <v>2.1419638888888889E-3</v>
      </c>
      <c r="L833">
        <f>formatted!N833/formatted!N$2</f>
        <v>1.827876724137931E-3</v>
      </c>
      <c r="M833">
        <f>formatted!O833/formatted!O$2</f>
        <v>1.7639135922330098E-3</v>
      </c>
      <c r="N833">
        <f>formatted!P833/formatted!P$2</f>
        <v>1.7854231481481482E-3</v>
      </c>
      <c r="O833">
        <f>formatted!Q833/formatted!Q$2</f>
        <v>1.9566407079646018E-3</v>
      </c>
      <c r="P833">
        <f>formatted!R833/formatted!R$2</f>
        <v>2.0746652542372882E-3</v>
      </c>
    </row>
    <row r="834" spans="1:16" x14ac:dyDescent="0.3">
      <c r="A834" t="str">
        <f>formatted!C834</f>
        <v>PS 31:0|PS 15:0_16:0</v>
      </c>
      <c r="B834" t="str">
        <f>formatted!D834</f>
        <v>PS 31:0|PS 15:0_16:0</v>
      </c>
      <c r="C834" t="str">
        <f>formatted!E834</f>
        <v>PS</v>
      </c>
      <c r="D834" t="str">
        <f>formatted!F834</f>
        <v>C37H72NO10P</v>
      </c>
      <c r="E834">
        <f>formatted!G834/formatted!G$2</f>
        <v>1.5322354237288135E-2</v>
      </c>
      <c r="F834">
        <f>formatted!H834/formatted!H$2</f>
        <v>1.6694299999999999E-2</v>
      </c>
      <c r="G834">
        <f>formatted!I834/formatted!I$2</f>
        <v>1.4934169375E-2</v>
      </c>
      <c r="H834">
        <f>formatted!J834/formatted!J$2</f>
        <v>1.4049565178571428E-2</v>
      </c>
      <c r="I834">
        <f>formatted!K834/formatted!K$2</f>
        <v>1.4930459166666667E-2</v>
      </c>
      <c r="J834">
        <f>formatted!L834/formatted!L$2</f>
        <v>1.3745470588235295E-2</v>
      </c>
      <c r="K834">
        <f>formatted!M834/formatted!M$2</f>
        <v>1.3975613888888889E-2</v>
      </c>
      <c r="L834">
        <f>formatted!N834/formatted!N$2</f>
        <v>1.3454078448275862E-2</v>
      </c>
      <c r="M834">
        <f>formatted!O834/formatted!O$2</f>
        <v>1.2964533009708738E-2</v>
      </c>
      <c r="N834">
        <f>formatted!P834/formatted!P$2</f>
        <v>1.2433402777777778E-2</v>
      </c>
      <c r="O834">
        <f>formatted!Q834/formatted!Q$2</f>
        <v>1.2695465486725665E-2</v>
      </c>
      <c r="P834">
        <f>formatted!R834/formatted!R$2</f>
        <v>1.1698694067796609E-2</v>
      </c>
    </row>
    <row r="835" spans="1:16" x14ac:dyDescent="0.3">
      <c r="A835" t="str">
        <f>formatted!C835</f>
        <v>w/o MS2: PS 15:0_17:0</v>
      </c>
      <c r="B835" t="str">
        <f>formatted!D835</f>
        <v>PS 32:0</v>
      </c>
      <c r="C835" t="str">
        <f>formatted!E835</f>
        <v>PS</v>
      </c>
      <c r="D835" t="str">
        <f>formatted!F835</f>
        <v>C38H74NO10P</v>
      </c>
      <c r="E835">
        <f>formatted!G835/formatted!G$2</f>
        <v>2.5180943220338984E-2</v>
      </c>
      <c r="F835">
        <f>formatted!H835/formatted!H$2</f>
        <v>3.3319583200000003E-2</v>
      </c>
      <c r="G835">
        <f>formatted!I835/formatted!I$2</f>
        <v>3.3191417500000001E-2</v>
      </c>
      <c r="H835">
        <f>formatted!J835/formatted!J$2</f>
        <v>1.5715416071428571E-2</v>
      </c>
      <c r="I835">
        <f>formatted!K835/formatted!K$2</f>
        <v>1.9295002499999998E-2</v>
      </c>
      <c r="J835">
        <f>formatted!L835/formatted!L$2</f>
        <v>1.7130456302521007E-2</v>
      </c>
      <c r="K835">
        <f>formatted!M835/formatted!M$2</f>
        <v>1.4878817592592592E-2</v>
      </c>
      <c r="L835">
        <f>formatted!N835/formatted!N$2</f>
        <v>1.9307597413793103E-2</v>
      </c>
      <c r="M835">
        <f>formatted!O835/formatted!O$2</f>
        <v>1.4077928155339805E-2</v>
      </c>
      <c r="N835">
        <f>formatted!P835/formatted!P$2</f>
        <v>1.127295E-2</v>
      </c>
      <c r="O835">
        <f>formatted!Q835/formatted!Q$2</f>
        <v>1.2760416814159292E-2</v>
      </c>
      <c r="P835">
        <f>formatted!R835/formatted!R$2</f>
        <v>1.0796798305084745E-2</v>
      </c>
    </row>
    <row r="836" spans="1:16" x14ac:dyDescent="0.3">
      <c r="A836" t="str">
        <f>formatted!C836</f>
        <v>w/o MS2: PS 13:0_14:0</v>
      </c>
      <c r="B836" t="str">
        <f>formatted!D836</f>
        <v>PS 27:0</v>
      </c>
      <c r="C836" t="str">
        <f>formatted!E836</f>
        <v>PS</v>
      </c>
      <c r="D836" t="str">
        <f>formatted!F836</f>
        <v>C33H64NO10P</v>
      </c>
      <c r="E836">
        <f>formatted!G836/formatted!G$2</f>
        <v>4.9311042372881357E-3</v>
      </c>
      <c r="F836">
        <f>formatted!H836/formatted!H$2</f>
        <v>4.7226263999999999E-3</v>
      </c>
      <c r="G836">
        <f>formatted!I836/formatted!I$2</f>
        <v>3.4943262500000002E-3</v>
      </c>
      <c r="H836">
        <f>formatted!J836/formatted!J$2</f>
        <v>5.723535714285714E-3</v>
      </c>
      <c r="I836">
        <f>formatted!K836/formatted!K$2</f>
        <v>5.3663391666666669E-3</v>
      </c>
      <c r="J836">
        <f>formatted!L836/formatted!L$2</f>
        <v>5.2623201680672268E-3</v>
      </c>
      <c r="K836">
        <f>formatted!M836/formatted!M$2</f>
        <v>6.3771851851851854E-3</v>
      </c>
      <c r="L836">
        <f>formatted!N836/formatted!N$2</f>
        <v>5.7942224137931039E-3</v>
      </c>
      <c r="M836">
        <f>formatted!O836/formatted!O$2</f>
        <v>6.0860912621359224E-3</v>
      </c>
      <c r="N836">
        <f>formatted!P836/formatted!P$2</f>
        <v>7.2486935185185185E-3</v>
      </c>
      <c r="O836">
        <f>formatted!Q836/formatted!Q$2</f>
        <v>6.9015522123893804E-3</v>
      </c>
      <c r="P836">
        <f>formatted!R836/formatted!R$2</f>
        <v>6.259958474576271E-3</v>
      </c>
    </row>
    <row r="837" spans="1:16" x14ac:dyDescent="0.3">
      <c r="A837" t="str">
        <f>formatted!C837</f>
        <v>w/o MS2: PS 13:0_14:0</v>
      </c>
      <c r="B837" t="str">
        <f>formatted!D837</f>
        <v>PS 27:0</v>
      </c>
      <c r="C837" t="str">
        <f>formatted!E837</f>
        <v>PS</v>
      </c>
      <c r="D837" t="str">
        <f>formatted!F837</f>
        <v>C33H64NO10P</v>
      </c>
      <c r="E837">
        <f>formatted!G837/formatted!G$2</f>
        <v>1.6520527118644067E-2</v>
      </c>
      <c r="F837">
        <f>formatted!H837/formatted!H$2</f>
        <v>1.6044376799999999E-2</v>
      </c>
      <c r="G837">
        <f>formatted!I837/formatted!I$2</f>
        <v>1.1406905E-2</v>
      </c>
      <c r="H837">
        <f>formatted!J837/formatted!J$2</f>
        <v>2.3265699107142858E-2</v>
      </c>
      <c r="I837">
        <f>formatted!K837/formatted!K$2</f>
        <v>2.1834124999999999E-2</v>
      </c>
      <c r="J837">
        <f>formatted!L837/formatted!L$2</f>
        <v>2.1442978151260506E-2</v>
      </c>
      <c r="K837">
        <f>formatted!M837/formatted!M$2</f>
        <v>2.4162801851851851E-2</v>
      </c>
      <c r="L837">
        <f>formatted!N837/formatted!N$2</f>
        <v>2.0115409482758622E-2</v>
      </c>
      <c r="M837">
        <f>formatted!O837/formatted!O$2</f>
        <v>2.381345145631068E-2</v>
      </c>
      <c r="N837">
        <f>formatted!P837/formatted!P$2</f>
        <v>3.1430614814814815E-2</v>
      </c>
      <c r="O837">
        <f>formatted!Q837/formatted!Q$2</f>
        <v>3.1580784955752214E-2</v>
      </c>
      <c r="P837">
        <f>formatted!R837/formatted!R$2</f>
        <v>2.896495338983051E-2</v>
      </c>
    </row>
    <row r="838" spans="1:16" x14ac:dyDescent="0.3">
      <c r="A838" t="str">
        <f>formatted!C838</f>
        <v>w/o MS2: PS 11:0_15:0</v>
      </c>
      <c r="B838" t="str">
        <f>formatted!D838</f>
        <v>PS 26:0</v>
      </c>
      <c r="C838" t="str">
        <f>formatted!E838</f>
        <v>PS</v>
      </c>
      <c r="D838" t="str">
        <f>formatted!F838</f>
        <v>C32H62NO10P</v>
      </c>
      <c r="E838">
        <f>formatted!G838/formatted!G$2</f>
        <v>3.9258872881355929E-3</v>
      </c>
      <c r="F838">
        <f>formatted!H838/formatted!H$2</f>
        <v>3.7247448000000002E-3</v>
      </c>
      <c r="G838">
        <f>formatted!I838/formatted!I$2</f>
        <v>2.5080125000000002E-3</v>
      </c>
      <c r="H838">
        <f>formatted!J838/formatted!J$2</f>
        <v>6.4524142857142856E-3</v>
      </c>
      <c r="I838">
        <f>formatted!K838/formatted!K$2</f>
        <v>5.5105558333333332E-3</v>
      </c>
      <c r="J838">
        <f>formatted!L838/formatted!L$2</f>
        <v>5.8426260504201681E-3</v>
      </c>
      <c r="K838">
        <f>formatted!M838/formatted!M$2</f>
        <v>6.5940083333333333E-3</v>
      </c>
      <c r="L838">
        <f>formatted!N838/formatted!N$2</f>
        <v>5.4009448275862066E-3</v>
      </c>
      <c r="M838">
        <f>formatted!O838/formatted!O$2</f>
        <v>6.3035466019417475E-3</v>
      </c>
      <c r="N838">
        <f>formatted!P838/formatted!P$2</f>
        <v>9.1906518518518523E-3</v>
      </c>
      <c r="O838">
        <f>formatted!Q838/formatted!Q$2</f>
        <v>8.7124212389380531E-3</v>
      </c>
      <c r="P838">
        <f>formatted!R838/formatted!R$2</f>
        <v>8.0816610169491526E-3</v>
      </c>
    </row>
    <row r="839" spans="1:16" x14ac:dyDescent="0.3">
      <c r="A839" t="str">
        <f>formatted!C839</f>
        <v>w/o MS2: PS 13:0_15:0</v>
      </c>
      <c r="B839" t="str">
        <f>formatted!D839</f>
        <v>PS 28:0</v>
      </c>
      <c r="C839" t="str">
        <f>formatted!E839</f>
        <v>PS</v>
      </c>
      <c r="D839" t="str">
        <f>formatted!F839</f>
        <v>C34H66NO10P</v>
      </c>
      <c r="E839">
        <f>formatted!G839/formatted!G$2</f>
        <v>9.0978234745762707E-2</v>
      </c>
      <c r="F839">
        <f>formatted!H839/formatted!H$2</f>
        <v>9.4012511199999996E-2</v>
      </c>
      <c r="G839">
        <f>formatted!I839/formatted!I$2</f>
        <v>6.7959648750000004E-2</v>
      </c>
      <c r="H839">
        <f>formatted!J839/formatted!J$2</f>
        <v>0.12352175357142857</v>
      </c>
      <c r="I839">
        <f>formatted!K839/formatted!K$2</f>
        <v>0.11692002</v>
      </c>
      <c r="J839">
        <f>formatted!L839/formatted!L$2</f>
        <v>0.1163830050420168</v>
      </c>
      <c r="K839">
        <f>formatted!M839/formatted!M$2</f>
        <v>0.11803214814814815</v>
      </c>
      <c r="L839">
        <f>formatted!N839/formatted!N$2</f>
        <v>0.10466095</v>
      </c>
      <c r="M839">
        <f>formatted!O839/formatted!O$2</f>
        <v>0.11544508155339805</v>
      </c>
      <c r="N839">
        <f>formatted!P839/formatted!P$2</f>
        <v>0.14413380740740742</v>
      </c>
      <c r="O839">
        <f>formatted!Q839/formatted!Q$2</f>
        <v>0.15140401504424778</v>
      </c>
      <c r="P839">
        <f>formatted!R839/formatted!R$2</f>
        <v>0.14093867203389832</v>
      </c>
    </row>
    <row r="840" spans="1:16" x14ac:dyDescent="0.3">
      <c r="A840" t="str">
        <f>formatted!C840</f>
        <v>w/o MS2: PS 15:0_15:0</v>
      </c>
      <c r="B840" t="str">
        <f>formatted!D840</f>
        <v>PS 30:0</v>
      </c>
      <c r="C840" t="str">
        <f>formatted!E840</f>
        <v>PS</v>
      </c>
      <c r="D840" t="str">
        <f>formatted!F840</f>
        <v>C36H70NO10P</v>
      </c>
      <c r="E840">
        <f>formatted!G840/formatted!G$2</f>
        <v>0.28233417881355932</v>
      </c>
      <c r="F840">
        <f>formatted!H840/formatted!H$2</f>
        <v>0.30939821760000003</v>
      </c>
      <c r="G840">
        <f>formatted!I840/formatted!I$2</f>
        <v>0.25227982999999998</v>
      </c>
      <c r="H840">
        <f>formatted!J840/formatted!J$2</f>
        <v>0.32240891785714287</v>
      </c>
      <c r="I840">
        <f>formatted!K840/formatted!K$2</f>
        <v>0.33974012583333335</v>
      </c>
      <c r="J840">
        <f>formatted!L840/formatted!L$2</f>
        <v>0.33399343949579829</v>
      </c>
      <c r="K840">
        <f>formatted!M840/formatted!M$2</f>
        <v>0.29489320462962965</v>
      </c>
      <c r="L840">
        <f>formatted!N840/formatted!N$2</f>
        <v>0.28439169482758619</v>
      </c>
      <c r="M840">
        <f>formatted!O840/formatted!O$2</f>
        <v>0.28516485242718448</v>
      </c>
      <c r="N840">
        <f>formatted!P840/formatted!P$2</f>
        <v>0.31632019166666664</v>
      </c>
      <c r="O840">
        <f>formatted!Q840/formatted!Q$2</f>
        <v>0.33339463097345134</v>
      </c>
      <c r="P840">
        <f>formatted!R840/formatted!R$2</f>
        <v>0.31646386016949152</v>
      </c>
    </row>
    <row r="841" spans="1:16" x14ac:dyDescent="0.3">
      <c r="A841" t="str">
        <f>formatted!C841</f>
        <v>w/o MS2: PS 13:0_16:0</v>
      </c>
      <c r="B841" t="str">
        <f>formatted!D841</f>
        <v>PS 29:0</v>
      </c>
      <c r="C841" t="str">
        <f>formatted!E841</f>
        <v>PS</v>
      </c>
      <c r="D841" t="str">
        <f>formatted!F841</f>
        <v>C35H68NO10P</v>
      </c>
      <c r="E841">
        <f>formatted!G841/formatted!G$2</f>
        <v>7.6881432203389832E-2</v>
      </c>
      <c r="F841">
        <f>formatted!H841/formatted!H$2</f>
        <v>0.1176239216</v>
      </c>
      <c r="G841">
        <f>formatted!I841/formatted!I$2</f>
        <v>5.3440059375000001E-2</v>
      </c>
      <c r="H841">
        <f>formatted!J841/formatted!J$2</f>
        <v>0.13007490714285713</v>
      </c>
      <c r="I841">
        <f>formatted!K841/formatted!K$2</f>
        <v>8.9031711666666666E-2</v>
      </c>
      <c r="J841">
        <f>formatted!L841/formatted!L$2</f>
        <v>0.12534256050420167</v>
      </c>
      <c r="K841">
        <f>formatted!M841/formatted!M$2</f>
        <v>0.12873289074074074</v>
      </c>
      <c r="L841">
        <f>formatted!N841/formatted!N$2</f>
        <v>0.12169491551724138</v>
      </c>
      <c r="M841">
        <f>formatted!O841/formatted!O$2</f>
        <v>0.12744076990291262</v>
      </c>
      <c r="N841">
        <f>formatted!P841/formatted!P$2</f>
        <v>0.14358138148148147</v>
      </c>
      <c r="O841">
        <f>formatted!Q841/formatted!Q$2</f>
        <v>0.10075011327433628</v>
      </c>
      <c r="P841">
        <f>formatted!R841/formatted!R$2</f>
        <v>0.13511788813559322</v>
      </c>
    </row>
    <row r="842" spans="1:16" x14ac:dyDescent="0.3">
      <c r="A842" t="str">
        <f>formatted!C842</f>
        <v>w/o MS2: PS 11:0_14:0</v>
      </c>
      <c r="B842" t="str">
        <f>formatted!D842</f>
        <v>PS 25:0</v>
      </c>
      <c r="C842" t="str">
        <f>formatted!E842</f>
        <v>PS</v>
      </c>
      <c r="D842" t="str">
        <f>formatted!F842</f>
        <v>C31H60NO10P</v>
      </c>
      <c r="E842">
        <f>formatted!G842/formatted!G$2</f>
        <v>4.7238305084745764E-4</v>
      </c>
      <c r="F842">
        <f>formatted!H842/formatted!H$2</f>
        <v>3.6935279999999999E-4</v>
      </c>
      <c r="G842">
        <f>formatted!I842/formatted!I$2</f>
        <v>3.0339937500000001E-4</v>
      </c>
      <c r="H842">
        <f>formatted!J842/formatted!J$2</f>
        <v>7.2670000000000005E-4</v>
      </c>
      <c r="I842">
        <f>formatted!K842/formatted!K$2</f>
        <v>6.9609999999999995E-4</v>
      </c>
      <c r="J842">
        <f>formatted!L842/formatted!L$2</f>
        <v>6.7755882352941174E-4</v>
      </c>
      <c r="K842">
        <f>formatted!M842/formatted!M$2</f>
        <v>8.2061944444444443E-4</v>
      </c>
      <c r="L842">
        <f>formatted!N842/formatted!N$2</f>
        <v>6.8059310344827583E-4</v>
      </c>
      <c r="M842">
        <f>formatted!O842/formatted!O$2</f>
        <v>8.2582524271844655E-4</v>
      </c>
      <c r="N842">
        <f>formatted!P842/formatted!P$2</f>
        <v>1.1678537037037038E-3</v>
      </c>
      <c r="O842">
        <f>formatted!Q842/formatted!Q$2</f>
        <v>1.1972123893805309E-3</v>
      </c>
      <c r="P842">
        <f>formatted!R842/formatted!R$2</f>
        <v>1.1713618644067798E-3</v>
      </c>
    </row>
    <row r="843" spans="1:16" x14ac:dyDescent="0.3">
      <c r="A843" t="str">
        <f>formatted!C843</f>
        <v>w/o MS2: PS 13:0_13:0</v>
      </c>
      <c r="B843" t="str">
        <f>formatted!D843</f>
        <v>PS 26:0</v>
      </c>
      <c r="C843" t="str">
        <f>formatted!E843</f>
        <v>PS</v>
      </c>
      <c r="D843" t="str">
        <f>formatted!F843</f>
        <v>C32H62NO10P</v>
      </c>
      <c r="E843">
        <f>formatted!G843/formatted!G$2</f>
        <v>7.5323550847457626E-3</v>
      </c>
      <c r="F843">
        <f>formatted!H843/formatted!H$2</f>
        <v>7.5347647999999996E-3</v>
      </c>
      <c r="G843">
        <f>formatted!I843/formatted!I$2</f>
        <v>5.5929718749999999E-3</v>
      </c>
      <c r="H843">
        <f>formatted!J843/formatted!J$2</f>
        <v>8.8398035714285714E-3</v>
      </c>
      <c r="I843">
        <f>formatted!K843/formatted!K$2</f>
        <v>8.5618224999999999E-3</v>
      </c>
      <c r="J843">
        <f>formatted!L843/formatted!L$2</f>
        <v>7.9777705882352942E-3</v>
      </c>
      <c r="K843">
        <f>formatted!M843/formatted!M$2</f>
        <v>1.0245142592592592E-2</v>
      </c>
      <c r="L843">
        <f>formatted!N843/formatted!N$2</f>
        <v>8.9217534482758619E-3</v>
      </c>
      <c r="M843">
        <f>formatted!O843/formatted!O$2</f>
        <v>9.9311077669902905E-3</v>
      </c>
      <c r="N843">
        <f>formatted!P843/formatted!P$2</f>
        <v>1.1225678703703704E-2</v>
      </c>
      <c r="O843">
        <f>formatted!Q843/formatted!Q$2</f>
        <v>1.1147587610619469E-2</v>
      </c>
      <c r="P843">
        <f>formatted!R843/formatted!R$2</f>
        <v>1.0212177118644068E-2</v>
      </c>
    </row>
    <row r="844" spans="1:16" x14ac:dyDescent="0.3">
      <c r="A844" t="str">
        <f>formatted!C844</f>
        <v>w/o MS2: PS 15:0_15:0</v>
      </c>
      <c r="B844" t="str">
        <f>formatted!D844</f>
        <v>PS 30:0</v>
      </c>
      <c r="C844" t="str">
        <f>formatted!E844</f>
        <v>PS</v>
      </c>
      <c r="D844" t="str">
        <f>formatted!F844</f>
        <v>C36H70NO10P</v>
      </c>
      <c r="E844">
        <f>formatted!G844/formatted!G$2</f>
        <v>0.41317605762711862</v>
      </c>
      <c r="F844">
        <f>formatted!H844/formatted!H$2</f>
        <v>0.5044742968</v>
      </c>
      <c r="G844">
        <f>formatted!I844/formatted!I$2</f>
        <v>0.40142950375000003</v>
      </c>
      <c r="H844">
        <f>formatted!J844/formatted!J$2</f>
        <v>0.4017833732142857</v>
      </c>
      <c r="I844">
        <f>formatted!K844/formatted!K$2</f>
        <v>0.42652923083333333</v>
      </c>
      <c r="J844">
        <f>formatted!L844/formatted!L$2</f>
        <v>0.39749197226890759</v>
      </c>
      <c r="K844">
        <f>formatted!M844/formatted!M$2</f>
        <v>0.3597726</v>
      </c>
      <c r="L844">
        <f>formatted!N844/formatted!N$2</f>
        <v>0.38856120086206897</v>
      </c>
      <c r="M844">
        <f>formatted!O844/formatted!O$2</f>
        <v>0.35313460194174756</v>
      </c>
      <c r="N844">
        <f>formatted!P844/formatted!P$2</f>
        <v>0.34473622314814817</v>
      </c>
      <c r="O844">
        <f>formatted!Q844/formatted!Q$2</f>
        <v>0.37255523185840705</v>
      </c>
      <c r="P844">
        <f>formatted!R844/formatted!R$2</f>
        <v>0.32472179152542374</v>
      </c>
    </row>
    <row r="845" spans="1:16" x14ac:dyDescent="0.3">
      <c r="A845" t="str">
        <f>formatted!C845</f>
        <v>w/o MS2: SHexCer 29:6;O2</v>
      </c>
      <c r="B845" t="str">
        <f>formatted!D845</f>
        <v>SHexCer 29:6:2O</v>
      </c>
      <c r="C845" t="str">
        <f>formatted!E845</f>
        <v>SHexCer</v>
      </c>
      <c r="D845" t="str">
        <f>formatted!F845</f>
        <v>C35H57NO11S</v>
      </c>
      <c r="E845">
        <f>formatted!G845/formatted!G$2</f>
        <v>6.6884745762711871E-5</v>
      </c>
      <c r="F845">
        <f>formatted!H845/formatted!H$2</f>
        <v>3.3271200000000001E-5</v>
      </c>
      <c r="G845">
        <f>formatted!I845/formatted!I$2</f>
        <v>2.6516874999999998E-5</v>
      </c>
      <c r="H845">
        <f>formatted!J845/formatted!J$2</f>
        <v>4.8067857142857145E-5</v>
      </c>
      <c r="I845">
        <f>formatted!K845/formatted!K$2</f>
        <v>5.2496666666666668E-5</v>
      </c>
      <c r="J845">
        <f>formatted!L845/formatted!L$2</f>
        <v>4.9321848739495796E-5</v>
      </c>
      <c r="K845">
        <f>formatted!M845/formatted!M$2</f>
        <v>8.3003703703703698E-5</v>
      </c>
      <c r="L845">
        <f>formatted!N845/formatted!N$2</f>
        <v>6.2180172413793099E-5</v>
      </c>
      <c r="M845">
        <f>formatted!O845/formatted!O$2</f>
        <v>9.7110679611650481E-5</v>
      </c>
      <c r="N845">
        <f>formatted!P845/formatted!P$2</f>
        <v>6.1407407407407401E-5</v>
      </c>
      <c r="O845">
        <f>formatted!Q845/formatted!Q$2</f>
        <v>3.3298230088495578E-5</v>
      </c>
      <c r="P845">
        <f>formatted!R845/formatted!R$2</f>
        <v>7.157627118644068E-6</v>
      </c>
    </row>
    <row r="846" spans="1:16" x14ac:dyDescent="0.3">
      <c r="A846" t="str">
        <f>formatted!C846</f>
        <v>w/o MS2: SHexCer 31:7;O3</v>
      </c>
      <c r="B846" t="str">
        <f>formatted!D846</f>
        <v>SHexCer 31:7:3O</v>
      </c>
      <c r="C846" t="str">
        <f>formatted!E846</f>
        <v>SHexCer</v>
      </c>
      <c r="D846" t="str">
        <f>formatted!F846</f>
        <v>C37H59NO12S</v>
      </c>
      <c r="E846">
        <f>formatted!G846/formatted!G$2</f>
        <v>3.3903728813559323E-4</v>
      </c>
      <c r="F846">
        <f>formatted!H846/formatted!H$2</f>
        <v>4.498072E-4</v>
      </c>
      <c r="G846">
        <f>formatted!I846/formatted!I$2</f>
        <v>4.0348625000000002E-4</v>
      </c>
      <c r="H846">
        <f>formatted!J846/formatted!J$2</f>
        <v>5.5244464285714287E-4</v>
      </c>
      <c r="I846">
        <f>formatted!K846/formatted!K$2</f>
        <v>4.6013500000000003E-4</v>
      </c>
      <c r="J846">
        <f>formatted!L846/formatted!L$2</f>
        <v>4.0531596638655461E-4</v>
      </c>
      <c r="K846">
        <f>formatted!M846/formatted!M$2</f>
        <v>6.2920925925925928E-4</v>
      </c>
      <c r="L846">
        <f>formatted!N846/formatted!N$2</f>
        <v>4.410741379310345E-4</v>
      </c>
      <c r="M846">
        <f>formatted!O846/formatted!O$2</f>
        <v>4.7703786407766991E-4</v>
      </c>
      <c r="N846">
        <f>formatted!P846/formatted!P$2</f>
        <v>5.4001666666666668E-4</v>
      </c>
      <c r="O846">
        <f>formatted!Q846/formatted!Q$2</f>
        <v>6.0830442477876104E-4</v>
      </c>
      <c r="P846">
        <f>formatted!R846/formatted!R$2</f>
        <v>6.4650338983050846E-4</v>
      </c>
    </row>
    <row r="847" spans="1:16" x14ac:dyDescent="0.3">
      <c r="A847" t="str">
        <f>formatted!C847</f>
        <v>w/o MS2: SHexCer 30:6;O3</v>
      </c>
      <c r="B847" t="str">
        <f>formatted!D847</f>
        <v>SHexCer 30:6:3O</v>
      </c>
      <c r="C847" t="str">
        <f>formatted!E847</f>
        <v>SHexCer</v>
      </c>
      <c r="D847" t="str">
        <f>formatted!F847</f>
        <v>C36H59NO12S</v>
      </c>
      <c r="E847">
        <f>formatted!G847/formatted!G$2</f>
        <v>6.2767796610169489E-5</v>
      </c>
      <c r="F847">
        <f>formatted!H847/formatted!H$2</f>
        <v>7.3123199999999998E-5</v>
      </c>
      <c r="G847">
        <f>formatted!I847/formatted!I$2</f>
        <v>5.6169375000000003E-5</v>
      </c>
      <c r="H847">
        <f>formatted!J847/formatted!J$2</f>
        <v>1.7262767857142858E-4</v>
      </c>
      <c r="I847">
        <f>formatted!K847/formatted!K$2</f>
        <v>1.0546833333333333E-4</v>
      </c>
      <c r="J847">
        <f>formatted!L847/formatted!L$2</f>
        <v>1.2338403361344537E-4</v>
      </c>
      <c r="K847">
        <f>formatted!M847/formatted!M$2</f>
        <v>1.7184074074074075E-4</v>
      </c>
      <c r="L847">
        <f>formatted!N847/formatted!N$2</f>
        <v>1.2844482758620689E-4</v>
      </c>
      <c r="M847">
        <f>formatted!O847/formatted!O$2</f>
        <v>1.3414466019417477E-4</v>
      </c>
      <c r="N847">
        <f>formatted!P847/formatted!P$2</f>
        <v>2.3101574074074074E-4</v>
      </c>
      <c r="O847">
        <f>formatted!Q847/formatted!Q$2</f>
        <v>2.6492566371681415E-4</v>
      </c>
      <c r="P847">
        <f>formatted!R847/formatted!R$2</f>
        <v>3.2644406779661018E-4</v>
      </c>
    </row>
    <row r="848" spans="1:16" x14ac:dyDescent="0.3">
      <c r="A848" t="str">
        <f>formatted!C848</f>
        <v>w/o MS2: SHexCer 35:5;O3</v>
      </c>
      <c r="B848" t="str">
        <f>formatted!D848</f>
        <v>SHexCer 35:5:3O</v>
      </c>
      <c r="C848" t="str">
        <f>formatted!E848</f>
        <v>SHexCer</v>
      </c>
      <c r="D848" t="str">
        <f>formatted!F848</f>
        <v>C41H71NO12S</v>
      </c>
      <c r="E848">
        <f>formatted!G848/formatted!G$2</f>
        <v>1.1933652542372882E-3</v>
      </c>
      <c r="F848">
        <f>formatted!H848/formatted!H$2</f>
        <v>1.4216935999999999E-3</v>
      </c>
      <c r="G848">
        <f>formatted!I848/formatted!I$2</f>
        <v>9.0504124999999996E-4</v>
      </c>
      <c r="H848">
        <f>formatted!J848/formatted!J$2</f>
        <v>1.5800901785714286E-3</v>
      </c>
      <c r="I848">
        <f>formatted!K848/formatted!K$2</f>
        <v>2.8436224999999998E-3</v>
      </c>
      <c r="J848">
        <f>formatted!L848/formatted!L$2</f>
        <v>1.4430731092436974E-3</v>
      </c>
      <c r="K848">
        <f>formatted!M848/formatted!M$2</f>
        <v>1.2330694444444444E-3</v>
      </c>
      <c r="L848">
        <f>formatted!N848/formatted!N$2</f>
        <v>1.3189508620689654E-3</v>
      </c>
      <c r="M848">
        <f>formatted!O848/formatted!O$2</f>
        <v>1.02763786407767E-3</v>
      </c>
      <c r="N848">
        <f>formatted!P848/formatted!P$2</f>
        <v>1.2578027777777779E-3</v>
      </c>
      <c r="O848">
        <f>formatted!Q848/formatted!Q$2</f>
        <v>3.0742823008849556E-3</v>
      </c>
      <c r="P848">
        <f>formatted!R848/formatted!R$2</f>
        <v>3.2225593220338985E-3</v>
      </c>
    </row>
    <row r="849" spans="1:16" x14ac:dyDescent="0.3">
      <c r="A849" t="str">
        <f>formatted!C849</f>
        <v>w/o MS2: SHexCer 29:6;O2</v>
      </c>
      <c r="B849" t="str">
        <f>formatted!D849</f>
        <v>SHexCer 29:6:2O</v>
      </c>
      <c r="C849" t="str">
        <f>formatted!E849</f>
        <v>SHexCer</v>
      </c>
      <c r="D849" t="str">
        <f>formatted!F849</f>
        <v>C35H57NO11S</v>
      </c>
      <c r="E849">
        <f>formatted!G849/formatted!G$2</f>
        <v>1.4649152542372881E-5</v>
      </c>
      <c r="F849">
        <f>formatted!H849/formatted!H$2</f>
        <v>5.7701600000000003E-5</v>
      </c>
      <c r="G849">
        <f>formatted!I849/formatted!I$2</f>
        <v>9.7393124999999996E-5</v>
      </c>
      <c r="H849">
        <f>formatted!J849/formatted!J$2</f>
        <v>2.3951785714285716E-5</v>
      </c>
      <c r="I849">
        <f>formatted!K849/formatted!K$2</f>
        <v>5.8115000000000002E-5</v>
      </c>
      <c r="J849">
        <f>formatted!L849/formatted!L$2</f>
        <v>2.2644537815126051E-5</v>
      </c>
      <c r="K849">
        <f>formatted!M849/formatted!M$2</f>
        <v>5.1862962962962963E-5</v>
      </c>
      <c r="L849">
        <f>formatted!N849/formatted!N$2</f>
        <v>9.248275862068965E-5</v>
      </c>
      <c r="M849">
        <f>formatted!O849/formatted!O$2</f>
        <v>5.3643689320388348E-5</v>
      </c>
      <c r="N849">
        <f>formatted!P849/formatted!P$2</f>
        <v>1.0617962962962963E-4</v>
      </c>
      <c r="O849">
        <f>formatted!Q849/formatted!Q$2</f>
        <v>3.9420353982300888E-5</v>
      </c>
      <c r="P849">
        <f>formatted!R849/formatted!R$2</f>
        <v>7.5576271186440675E-6</v>
      </c>
    </row>
    <row r="850" spans="1:16" x14ac:dyDescent="0.3">
      <c r="A850" t="str">
        <f>formatted!C850</f>
        <v>w/o MS2: SHexCer 39:8;O3</v>
      </c>
      <c r="B850" t="str">
        <f>formatted!D850</f>
        <v>SHexCer 39:8:3O</v>
      </c>
      <c r="C850" t="str">
        <f>formatted!E850</f>
        <v>SHexCer</v>
      </c>
      <c r="D850" t="str">
        <f>formatted!F850</f>
        <v>C45H73NO12S</v>
      </c>
      <c r="E850">
        <f>formatted!G850/formatted!G$2</f>
        <v>4.5283898305084743E-5</v>
      </c>
      <c r="F850">
        <f>formatted!H850/formatted!H$2</f>
        <v>1.3472800000000001E-5</v>
      </c>
      <c r="G850">
        <f>formatted!I850/formatted!I$2</f>
        <v>5.0736874999999997E-5</v>
      </c>
      <c r="H850">
        <f>formatted!J850/formatted!J$2</f>
        <v>3.6017857142857143E-5</v>
      </c>
      <c r="I850">
        <f>formatted!K850/formatted!K$2</f>
        <v>3.4999166666666669E-5</v>
      </c>
      <c r="J850">
        <f>formatted!L850/formatted!L$2</f>
        <v>1.0246218487394958E-5</v>
      </c>
      <c r="K850">
        <f>formatted!M850/formatted!M$2</f>
        <v>6.6304629629629624E-5</v>
      </c>
      <c r="L850">
        <f>formatted!N850/formatted!N$2</f>
        <v>2.0380172413793103E-5</v>
      </c>
      <c r="M850">
        <f>formatted!O850/formatted!O$2</f>
        <v>1.331621359223301E-4</v>
      </c>
      <c r="N850">
        <f>formatted!P850/formatted!P$2</f>
        <v>5.285925925925926E-5</v>
      </c>
      <c r="O850">
        <f>formatted!Q850/formatted!Q$2</f>
        <v>6.3804424778761063E-5</v>
      </c>
      <c r="P850">
        <f>formatted!R850/formatted!R$2</f>
        <v>6.2716101694915253E-5</v>
      </c>
    </row>
    <row r="851" spans="1:16" x14ac:dyDescent="0.3">
      <c r="A851" t="str">
        <f>formatted!C851</f>
        <v>w/o MS2: SHexCer 32:7;O3</v>
      </c>
      <c r="B851" t="str">
        <f>formatted!D851</f>
        <v>SHexCer 32:7:3O</v>
      </c>
      <c r="C851" t="str">
        <f>formatted!E851</f>
        <v>SHexCer</v>
      </c>
      <c r="D851" t="str">
        <f>formatted!F851</f>
        <v>C38H61NO12S</v>
      </c>
      <c r="E851">
        <f>formatted!G851/formatted!G$2</f>
        <v>9.0044152542372881E-4</v>
      </c>
      <c r="F851">
        <f>formatted!H851/formatted!H$2</f>
        <v>1.09778E-3</v>
      </c>
      <c r="G851">
        <f>formatted!I851/formatted!I$2</f>
        <v>8.6900249999999997E-4</v>
      </c>
      <c r="H851">
        <f>formatted!J851/formatted!J$2</f>
        <v>1.6785624999999999E-3</v>
      </c>
      <c r="I851">
        <f>formatted!K851/formatted!K$2</f>
        <v>1.2407583333333334E-3</v>
      </c>
      <c r="J851">
        <f>formatted!L851/formatted!L$2</f>
        <v>1.3334378151260505E-3</v>
      </c>
      <c r="K851">
        <f>formatted!M851/formatted!M$2</f>
        <v>1.5888851851851853E-3</v>
      </c>
      <c r="L851">
        <f>formatted!N851/formatted!N$2</f>
        <v>1.1628603448275861E-3</v>
      </c>
      <c r="M851">
        <f>formatted!O851/formatted!O$2</f>
        <v>1.4380805825242719E-3</v>
      </c>
      <c r="N851">
        <f>formatted!P851/formatted!P$2</f>
        <v>1.670787037037037E-3</v>
      </c>
      <c r="O851">
        <f>formatted!Q851/formatted!Q$2</f>
        <v>1.9853451327433626E-3</v>
      </c>
      <c r="P851">
        <f>formatted!R851/formatted!R$2</f>
        <v>2.2600576271186441E-3</v>
      </c>
    </row>
    <row r="852" spans="1:16" x14ac:dyDescent="0.3">
      <c r="A852" t="str">
        <f>formatted!C852</f>
        <v>w/o MS2: SHexCer 31:6;O3</v>
      </c>
      <c r="B852" t="str">
        <f>formatted!D852</f>
        <v>SHexCer 31:6:3O</v>
      </c>
      <c r="C852" t="str">
        <f>formatted!E852</f>
        <v>SHexCer</v>
      </c>
      <c r="D852" t="str">
        <f>formatted!F852</f>
        <v>C37H61NO12S</v>
      </c>
      <c r="E852">
        <f>formatted!G852/formatted!G$2</f>
        <v>7.1397711864406785E-4</v>
      </c>
      <c r="F852">
        <f>formatted!H852/formatted!H$2</f>
        <v>7.3507439999999998E-4</v>
      </c>
      <c r="G852">
        <f>formatted!I852/formatted!I$2</f>
        <v>7.7631312499999998E-4</v>
      </c>
      <c r="H852">
        <f>formatted!J852/formatted!J$2</f>
        <v>1.3083071428571429E-3</v>
      </c>
      <c r="I852">
        <f>formatted!K852/formatted!K$2</f>
        <v>8.9071166666666662E-4</v>
      </c>
      <c r="J852">
        <f>formatted!L852/formatted!L$2</f>
        <v>1.2490899159663866E-3</v>
      </c>
      <c r="K852">
        <f>formatted!M852/formatted!M$2</f>
        <v>1.6088750000000001E-3</v>
      </c>
      <c r="L852">
        <f>formatted!N852/formatted!N$2</f>
        <v>1.1593008620689655E-3</v>
      </c>
      <c r="M852">
        <f>formatted!O852/formatted!O$2</f>
        <v>1.2211737864077669E-3</v>
      </c>
      <c r="N852">
        <f>formatted!P852/formatted!P$2</f>
        <v>1.7104472222222223E-3</v>
      </c>
      <c r="O852">
        <f>formatted!Q852/formatted!Q$2</f>
        <v>1.8942017699115044E-3</v>
      </c>
      <c r="P852">
        <f>formatted!R852/formatted!R$2</f>
        <v>2.1107635593220339E-3</v>
      </c>
    </row>
    <row r="853" spans="1:16" x14ac:dyDescent="0.3">
      <c r="A853" t="str">
        <f>formatted!C853</f>
        <v>w/o MS2: SHexCer 29:1;O3</v>
      </c>
      <c r="B853" t="str">
        <f>formatted!D853</f>
        <v>SHexCer 29:1:3O</v>
      </c>
      <c r="C853" t="str">
        <f>formatted!E853</f>
        <v>SHexCer</v>
      </c>
      <c r="D853" t="str">
        <f>formatted!F853</f>
        <v>C35H67NO12S</v>
      </c>
      <c r="E853">
        <f>formatted!G853/formatted!G$2</f>
        <v>3.0232796610169492E-4</v>
      </c>
      <c r="F853">
        <f>formatted!H853/formatted!H$2</f>
        <v>3.5295040000000001E-4</v>
      </c>
      <c r="G853">
        <f>formatted!I853/formatted!I$2</f>
        <v>3.1860312499999997E-4</v>
      </c>
      <c r="H853">
        <f>formatted!J853/formatted!J$2</f>
        <v>2.9175624999999998E-4</v>
      </c>
      <c r="I853">
        <f>formatted!K853/formatted!K$2</f>
        <v>5.6351916666666664E-4</v>
      </c>
      <c r="J853">
        <f>formatted!L853/formatted!L$2</f>
        <v>3.0980420168067228E-4</v>
      </c>
      <c r="K853">
        <f>formatted!M853/formatted!M$2</f>
        <v>3.3497962962962964E-4</v>
      </c>
      <c r="L853">
        <f>formatted!N853/formatted!N$2</f>
        <v>4.9503965517241379E-4</v>
      </c>
      <c r="M853">
        <f>formatted!O853/formatted!O$2</f>
        <v>4.6918543689320391E-4</v>
      </c>
      <c r="N853">
        <f>formatted!P853/formatted!P$2</f>
        <v>3.1108055555555554E-4</v>
      </c>
      <c r="O853">
        <f>formatted!Q853/formatted!Q$2</f>
        <v>4.4270973451327432E-4</v>
      </c>
      <c r="P853">
        <f>formatted!R853/formatted!R$2</f>
        <v>1.9363050847457627E-4</v>
      </c>
    </row>
    <row r="854" spans="1:16" x14ac:dyDescent="0.3">
      <c r="A854" t="str">
        <f>formatted!C854</f>
        <v>w/o MS2: SHexCer 35:5;O3</v>
      </c>
      <c r="B854" t="str">
        <f>formatted!D854</f>
        <v>SHexCer 35:5:3O</v>
      </c>
      <c r="C854" t="str">
        <f>formatted!E854</f>
        <v>SHexCer</v>
      </c>
      <c r="D854" t="str">
        <f>formatted!F854</f>
        <v>C41H71NO12S</v>
      </c>
      <c r="E854">
        <f>formatted!G854/formatted!G$2</f>
        <v>9.2155762711864406E-4</v>
      </c>
      <c r="F854">
        <f>formatted!H854/formatted!H$2</f>
        <v>1.2467144E-3</v>
      </c>
      <c r="G854">
        <f>formatted!I854/formatted!I$2</f>
        <v>1.3868637499999999E-3</v>
      </c>
      <c r="H854">
        <f>formatted!J854/formatted!J$2</f>
        <v>1.4418705357142857E-3</v>
      </c>
      <c r="I854">
        <f>formatted!K854/formatted!K$2</f>
        <v>1.0558575000000001E-3</v>
      </c>
      <c r="J854">
        <f>formatted!L854/formatted!L$2</f>
        <v>1.3077134453781513E-3</v>
      </c>
      <c r="K854">
        <f>formatted!M854/formatted!M$2</f>
        <v>2.0973398148148147E-3</v>
      </c>
      <c r="L854">
        <f>formatted!N854/formatted!N$2</f>
        <v>1.4906629310344828E-3</v>
      </c>
      <c r="M854">
        <f>formatted!O854/formatted!O$2</f>
        <v>2.0345417475728157E-3</v>
      </c>
      <c r="N854">
        <f>formatted!P854/formatted!P$2</f>
        <v>2.0600574074074074E-3</v>
      </c>
      <c r="O854">
        <f>formatted!Q854/formatted!Q$2</f>
        <v>2.1222637168141593E-3</v>
      </c>
      <c r="P854">
        <f>formatted!R854/formatted!R$2</f>
        <v>9.0929661016949151E-4</v>
      </c>
    </row>
    <row r="855" spans="1:16" x14ac:dyDescent="0.3">
      <c r="A855" t="str">
        <f>formatted!C855</f>
        <v>w/o MS2: SHexCer 32:6;O3</v>
      </c>
      <c r="B855" t="str">
        <f>formatted!D855</f>
        <v>SHexCer 32:6:3O</v>
      </c>
      <c r="C855" t="str">
        <f>formatted!E855</f>
        <v>SHexCer</v>
      </c>
      <c r="D855" t="str">
        <f>formatted!F855</f>
        <v>C38H63NO12S</v>
      </c>
      <c r="E855">
        <f>formatted!G855/formatted!G$2</f>
        <v>3.7551635593220337E-3</v>
      </c>
      <c r="F855">
        <f>formatted!H855/formatted!H$2</f>
        <v>4.8756527999999997E-3</v>
      </c>
      <c r="G855">
        <f>formatted!I855/formatted!I$2</f>
        <v>4.0303468750000002E-3</v>
      </c>
      <c r="H855">
        <f>formatted!J855/formatted!J$2</f>
        <v>6.214954464285714E-3</v>
      </c>
      <c r="I855">
        <f>formatted!K855/formatted!K$2</f>
        <v>4.7198458333333332E-3</v>
      </c>
      <c r="J855">
        <f>formatted!L855/formatted!L$2</f>
        <v>5.8334672268907563E-3</v>
      </c>
      <c r="K855">
        <f>formatted!M855/formatted!M$2</f>
        <v>7.7177259259259261E-3</v>
      </c>
      <c r="L855">
        <f>formatted!N855/formatted!N$2</f>
        <v>6.1092655172413791E-3</v>
      </c>
      <c r="M855">
        <f>formatted!O855/formatted!O$2</f>
        <v>7.2683330097087382E-3</v>
      </c>
      <c r="N855">
        <f>formatted!P855/formatted!P$2</f>
        <v>7.9413953703703702E-3</v>
      </c>
      <c r="O855">
        <f>formatted!Q855/formatted!Q$2</f>
        <v>8.8545876106194688E-3</v>
      </c>
      <c r="P855">
        <f>formatted!R855/formatted!R$2</f>
        <v>8.9832220338983051E-3</v>
      </c>
    </row>
    <row r="856" spans="1:16" x14ac:dyDescent="0.3">
      <c r="A856" t="str">
        <f>formatted!C856</f>
        <v>w/o MS2: SHexCer 37:7;O3</v>
      </c>
      <c r="B856" t="str">
        <f>formatted!D856</f>
        <v>SHexCer 37:7:3O</v>
      </c>
      <c r="C856" t="str">
        <f>formatted!E856</f>
        <v>SHexCer</v>
      </c>
      <c r="D856" t="str">
        <f>formatted!F856</f>
        <v>C43H71NO12S</v>
      </c>
      <c r="E856">
        <f>formatted!G856/formatted!G$2</f>
        <v>1.0396483050847457E-3</v>
      </c>
      <c r="F856">
        <f>formatted!H856/formatted!H$2</f>
        <v>1.3677088000000001E-3</v>
      </c>
      <c r="G856">
        <f>formatted!I856/formatted!I$2</f>
        <v>1.5487000000000001E-3</v>
      </c>
      <c r="H856">
        <f>formatted!J856/formatted!J$2</f>
        <v>7.0921428571428568E-4</v>
      </c>
      <c r="I856">
        <f>formatted!K856/formatted!K$2</f>
        <v>7.6255750000000003E-4</v>
      </c>
      <c r="J856">
        <f>formatted!L856/formatted!L$2</f>
        <v>7.9915042016806721E-4</v>
      </c>
      <c r="K856">
        <f>formatted!M856/formatted!M$2</f>
        <v>5.9386296296296296E-4</v>
      </c>
      <c r="L856">
        <f>formatted!N856/formatted!N$2</f>
        <v>7.3182672413793102E-4</v>
      </c>
      <c r="M856">
        <f>formatted!O856/formatted!O$2</f>
        <v>5.5786893203883499E-4</v>
      </c>
      <c r="N856">
        <f>formatted!P856/formatted!P$2</f>
        <v>3.7128888888888887E-4</v>
      </c>
      <c r="O856">
        <f>formatted!Q856/formatted!Q$2</f>
        <v>4.794858407079646E-4</v>
      </c>
      <c r="P856">
        <f>formatted!R856/formatted!R$2</f>
        <v>4.6334067796610168E-4</v>
      </c>
    </row>
    <row r="857" spans="1:16" x14ac:dyDescent="0.3">
      <c r="A857" t="str">
        <f>formatted!C857</f>
        <v>w/o MS2: SHexCer 37:7;O3</v>
      </c>
      <c r="B857" t="str">
        <f>formatted!D857</f>
        <v>SHexCer 37:7:3O</v>
      </c>
      <c r="C857" t="str">
        <f>formatted!E857</f>
        <v>SHexCer</v>
      </c>
      <c r="D857" t="str">
        <f>formatted!F857</f>
        <v>C43H71NO12S</v>
      </c>
      <c r="E857">
        <f>formatted!G857/formatted!G$2</f>
        <v>7.064313559322034E-4</v>
      </c>
      <c r="F857">
        <f>formatted!H857/formatted!H$2</f>
        <v>8.1900159999999996E-4</v>
      </c>
      <c r="G857">
        <f>formatted!I857/formatted!I$2</f>
        <v>6.3256374999999998E-4</v>
      </c>
      <c r="H857">
        <f>formatted!J857/formatted!J$2</f>
        <v>9.6495892857142854E-4</v>
      </c>
      <c r="I857">
        <f>formatted!K857/formatted!K$2</f>
        <v>6.8870916666666671E-4</v>
      </c>
      <c r="J857">
        <f>formatted!L857/formatted!L$2</f>
        <v>9.6655546218487394E-4</v>
      </c>
      <c r="K857">
        <f>formatted!M857/formatted!M$2</f>
        <v>9.9052407407407414E-4</v>
      </c>
      <c r="L857">
        <f>formatted!N857/formatted!N$2</f>
        <v>7.0879999999999999E-4</v>
      </c>
      <c r="M857">
        <f>formatted!O857/formatted!O$2</f>
        <v>9.9726116504854378E-4</v>
      </c>
      <c r="N857">
        <f>formatted!P857/formatted!P$2</f>
        <v>8.7182129629629625E-4</v>
      </c>
      <c r="O857">
        <f>formatted!Q857/formatted!Q$2</f>
        <v>9.1432654867256639E-4</v>
      </c>
      <c r="P857">
        <f>formatted!R857/formatted!R$2</f>
        <v>8.9187288135593218E-4</v>
      </c>
    </row>
    <row r="858" spans="1:16" x14ac:dyDescent="0.3">
      <c r="A858" t="str">
        <f>formatted!C858</f>
        <v>w/o MS2: SHexCer 34:7;O3</v>
      </c>
      <c r="B858" t="str">
        <f>formatted!D858</f>
        <v>SHexCer 34:7:3O</v>
      </c>
      <c r="C858" t="str">
        <f>formatted!E858</f>
        <v>SHexCer</v>
      </c>
      <c r="D858" t="str">
        <f>formatted!F858</f>
        <v>C40H65NO12S</v>
      </c>
      <c r="E858">
        <f>formatted!G858/formatted!G$2</f>
        <v>6.2584228813559323E-3</v>
      </c>
      <c r="F858">
        <f>formatted!H858/formatted!H$2</f>
        <v>8.3463336000000003E-3</v>
      </c>
      <c r="G858">
        <f>formatted!I858/formatted!I$2</f>
        <v>4.4593081250000003E-3</v>
      </c>
      <c r="H858">
        <f>formatted!J858/formatted!J$2</f>
        <v>8.9216946428571434E-3</v>
      </c>
      <c r="I858">
        <f>formatted!K858/formatted!K$2</f>
        <v>8.0245899999999998E-3</v>
      </c>
      <c r="J858">
        <f>formatted!L858/formatted!L$2</f>
        <v>8.6913453781512599E-3</v>
      </c>
      <c r="K858">
        <f>formatted!M858/formatted!M$2</f>
        <v>8.8818120370370377E-3</v>
      </c>
      <c r="L858">
        <f>formatted!N858/formatted!N$2</f>
        <v>7.2263956896551724E-3</v>
      </c>
      <c r="M858">
        <f>formatted!O858/formatted!O$2</f>
        <v>8.4590359223300979E-3</v>
      </c>
      <c r="N858">
        <f>formatted!P858/formatted!P$2</f>
        <v>8.4008685185185186E-3</v>
      </c>
      <c r="O858">
        <f>formatted!Q858/formatted!Q$2</f>
        <v>9.7440238938053102E-3</v>
      </c>
      <c r="P858">
        <f>formatted!R858/formatted!R$2</f>
        <v>9.6291779661016944E-3</v>
      </c>
    </row>
    <row r="859" spans="1:16" x14ac:dyDescent="0.3">
      <c r="A859" t="str">
        <f>formatted!C859</f>
        <v>w/o MS2: SHexCer 33:7;O3</v>
      </c>
      <c r="B859" t="str">
        <f>formatted!D859</f>
        <v>SHexCer 33:7:3O</v>
      </c>
      <c r="C859" t="str">
        <f>formatted!E859</f>
        <v>SHexCer</v>
      </c>
      <c r="D859" t="str">
        <f>formatted!F859</f>
        <v>C39H63NO12S</v>
      </c>
      <c r="E859">
        <f>formatted!G859/formatted!G$2</f>
        <v>6.8891016949152546E-3</v>
      </c>
      <c r="F859">
        <f>formatted!H859/formatted!H$2</f>
        <v>9.4476344E-3</v>
      </c>
      <c r="G859">
        <f>formatted!I859/formatted!I$2</f>
        <v>8.3748712500000006E-3</v>
      </c>
      <c r="H859">
        <f>formatted!J859/formatted!J$2</f>
        <v>9.2671892857142859E-3</v>
      </c>
      <c r="I859">
        <f>formatted!K859/formatted!K$2</f>
        <v>7.8518849999999994E-3</v>
      </c>
      <c r="J859">
        <f>formatted!L859/formatted!L$2</f>
        <v>8.757449579831933E-3</v>
      </c>
      <c r="K859">
        <f>formatted!M859/formatted!M$2</f>
        <v>9.510325E-3</v>
      </c>
      <c r="L859">
        <f>formatted!N859/formatted!N$2</f>
        <v>7.6168706896551728E-3</v>
      </c>
      <c r="M859">
        <f>formatted!O859/formatted!O$2</f>
        <v>8.4152825242718443E-3</v>
      </c>
      <c r="N859">
        <f>formatted!P859/formatted!P$2</f>
        <v>8.3887694444444438E-3</v>
      </c>
      <c r="O859">
        <f>formatted!Q859/formatted!Q$2</f>
        <v>9.3549283185840708E-3</v>
      </c>
      <c r="P859">
        <f>formatted!R859/formatted!R$2</f>
        <v>9.6376228813559329E-3</v>
      </c>
    </row>
    <row r="860" spans="1:16" x14ac:dyDescent="0.3">
      <c r="A860" t="str">
        <f>formatted!C860</f>
        <v>w/o MS2: SHexCer 33:6;O3</v>
      </c>
      <c r="B860" t="str">
        <f>formatted!D860</f>
        <v>SHexCer 33:6:3O</v>
      </c>
      <c r="C860" t="str">
        <f>formatted!E860</f>
        <v>SHexCer</v>
      </c>
      <c r="D860" t="str">
        <f>formatted!F860</f>
        <v>C39H65NO12S</v>
      </c>
      <c r="E860">
        <f>formatted!G860/formatted!G$2</f>
        <v>1.1336465254237288E-2</v>
      </c>
      <c r="F860">
        <f>formatted!H860/formatted!H$2</f>
        <v>1.3418876E-2</v>
      </c>
      <c r="G860">
        <f>formatted!I860/formatted!I$2</f>
        <v>1.161408125E-2</v>
      </c>
      <c r="H860">
        <f>formatted!J860/formatted!J$2</f>
        <v>1.67322375E-2</v>
      </c>
      <c r="I860">
        <f>formatted!K860/formatted!K$2</f>
        <v>1.3365219166666666E-2</v>
      </c>
      <c r="J860">
        <f>formatted!L860/formatted!L$2</f>
        <v>1.5746085714285714E-2</v>
      </c>
      <c r="K860">
        <f>formatted!M860/formatted!M$2</f>
        <v>1.8751948148148147E-2</v>
      </c>
      <c r="L860">
        <f>formatted!N860/formatted!N$2</f>
        <v>1.383733275862069E-2</v>
      </c>
      <c r="M860">
        <f>formatted!O860/formatted!O$2</f>
        <v>1.6776382524271844E-2</v>
      </c>
      <c r="N860">
        <f>formatted!P860/formatted!P$2</f>
        <v>1.7195135185185187E-2</v>
      </c>
      <c r="O860">
        <f>formatted!Q860/formatted!Q$2</f>
        <v>1.7354839823008849E-2</v>
      </c>
      <c r="P860">
        <f>formatted!R860/formatted!R$2</f>
        <v>1.8847870338983049E-2</v>
      </c>
    </row>
    <row r="861" spans="1:16" x14ac:dyDescent="0.3">
      <c r="A861" t="str">
        <f>formatted!C861</f>
        <v>w/o MS2: SHexCer 35:7;O3</v>
      </c>
      <c r="B861" t="str">
        <f>formatted!D861</f>
        <v>SHexCer 35:7:3O</v>
      </c>
      <c r="C861" t="str">
        <f>formatted!E861</f>
        <v>SHexCer</v>
      </c>
      <c r="D861" t="str">
        <f>formatted!F861</f>
        <v>C41H67NO12S</v>
      </c>
      <c r="E861">
        <f>formatted!G861/formatted!G$2</f>
        <v>1.1957550847457627E-2</v>
      </c>
      <c r="F861">
        <f>formatted!H861/formatted!H$2</f>
        <v>1.462748E-2</v>
      </c>
      <c r="G861">
        <f>formatted!I861/formatted!I$2</f>
        <v>1.3311008750000001E-2</v>
      </c>
      <c r="H861">
        <f>formatted!J861/formatted!J$2</f>
        <v>1.5018955357142857E-2</v>
      </c>
      <c r="I861">
        <f>formatted!K861/formatted!K$2</f>
        <v>1.3098485833333333E-2</v>
      </c>
      <c r="J861">
        <f>formatted!L861/formatted!L$2</f>
        <v>1.5011886554621849E-2</v>
      </c>
      <c r="K861">
        <f>formatted!M861/formatted!M$2</f>
        <v>1.3757200000000001E-2</v>
      </c>
      <c r="L861">
        <f>formatted!N861/formatted!N$2</f>
        <v>1.1560993103448276E-2</v>
      </c>
      <c r="M861">
        <f>formatted!O861/formatted!O$2</f>
        <v>1.2817828155339805E-2</v>
      </c>
      <c r="N861">
        <f>formatted!P861/formatted!P$2</f>
        <v>1.2731264814814815E-2</v>
      </c>
      <c r="O861">
        <f>formatted!Q861/formatted!Q$2</f>
        <v>1.3544833628318584E-2</v>
      </c>
      <c r="P861">
        <f>formatted!R861/formatted!R$2</f>
        <v>1.3601187288135592E-2</v>
      </c>
    </row>
    <row r="862" spans="1:16" x14ac:dyDescent="0.3">
      <c r="A862" t="str">
        <f>formatted!C862</f>
        <v>w/o MS2: SHexCer 33:7;O3</v>
      </c>
      <c r="B862" t="str">
        <f>formatted!D862</f>
        <v>SHexCer 33:7:3O</v>
      </c>
      <c r="C862" t="str">
        <f>formatted!E862</f>
        <v>SHexCer</v>
      </c>
      <c r="D862" t="str">
        <f>formatted!F862</f>
        <v>C39H63NO12S</v>
      </c>
      <c r="E862">
        <f>formatted!G862/formatted!G$2</f>
        <v>5.0344381355932203E-3</v>
      </c>
      <c r="F862">
        <f>formatted!H862/formatted!H$2</f>
        <v>6.6411960000000003E-3</v>
      </c>
      <c r="G862">
        <f>formatted!I862/formatted!I$2</f>
        <v>5.7284331249999997E-3</v>
      </c>
      <c r="H862">
        <f>formatted!J862/formatted!J$2</f>
        <v>8.3182071428571421E-3</v>
      </c>
      <c r="I862">
        <f>formatted!K862/formatted!K$2</f>
        <v>6.4511658333333329E-3</v>
      </c>
      <c r="J862">
        <f>formatted!L862/formatted!L$2</f>
        <v>7.341993277310924E-3</v>
      </c>
      <c r="K862">
        <f>formatted!M862/formatted!M$2</f>
        <v>8.0063601851851855E-3</v>
      </c>
      <c r="L862">
        <f>formatted!N862/formatted!N$2</f>
        <v>6.2834706896551726E-3</v>
      </c>
      <c r="M862">
        <f>formatted!O862/formatted!O$2</f>
        <v>7.081457281553398E-3</v>
      </c>
      <c r="N862">
        <f>formatted!P862/formatted!P$2</f>
        <v>8.2374629629629638E-3</v>
      </c>
      <c r="O862">
        <f>formatted!Q862/formatted!Q$2</f>
        <v>9.1270353982300882E-3</v>
      </c>
      <c r="P862">
        <f>formatted!R862/formatted!R$2</f>
        <v>9.4809093220338987E-3</v>
      </c>
    </row>
    <row r="863" spans="1:16" x14ac:dyDescent="0.3">
      <c r="A863" t="str">
        <f>formatted!C863</f>
        <v>w/o MS2: SHexCer 38:7;O3</v>
      </c>
      <c r="B863" t="str">
        <f>formatted!D863</f>
        <v>SHexCer 38:7:3O</v>
      </c>
      <c r="C863" t="str">
        <f>formatted!E863</f>
        <v>SHexCer</v>
      </c>
      <c r="D863" t="str">
        <f>formatted!F863</f>
        <v>C44H73NO12S</v>
      </c>
      <c r="E863">
        <f>formatted!G863/formatted!G$2</f>
        <v>7.2824406779661019E-4</v>
      </c>
      <c r="F863">
        <f>formatted!H863/formatted!H$2</f>
        <v>8.2805439999999997E-4</v>
      </c>
      <c r="G863">
        <f>formatted!I863/formatted!I$2</f>
        <v>6.7381312500000004E-4</v>
      </c>
      <c r="H863">
        <f>formatted!J863/formatted!J$2</f>
        <v>8.8770803571428566E-4</v>
      </c>
      <c r="I863">
        <f>formatted!K863/formatted!K$2</f>
        <v>7.45785E-4</v>
      </c>
      <c r="J863">
        <f>formatted!L863/formatted!L$2</f>
        <v>8.252605042016807E-4</v>
      </c>
      <c r="K863">
        <f>formatted!M863/formatted!M$2</f>
        <v>1.1103009259259258E-3</v>
      </c>
      <c r="L863">
        <f>formatted!N863/formatted!N$2</f>
        <v>8.8819051724137936E-4</v>
      </c>
      <c r="M863">
        <f>formatted!O863/formatted!O$2</f>
        <v>9.6158058252427184E-4</v>
      </c>
      <c r="N863">
        <f>formatted!P863/formatted!P$2</f>
        <v>9.0248333333333331E-4</v>
      </c>
      <c r="O863">
        <f>formatted!Q863/formatted!Q$2</f>
        <v>9.3077876106194691E-4</v>
      </c>
      <c r="P863">
        <f>formatted!R863/formatted!R$2</f>
        <v>8.6493474576271182E-4</v>
      </c>
    </row>
    <row r="864" spans="1:16" x14ac:dyDescent="0.3">
      <c r="A864" t="str">
        <f>formatted!C864</f>
        <v>w/o MS2: SHexCer 33:5;O2</v>
      </c>
      <c r="B864" t="str">
        <f>formatted!D864</f>
        <v>SHexCer 33:5:2O</v>
      </c>
      <c r="C864" t="str">
        <f>formatted!E864</f>
        <v>SHexCer</v>
      </c>
      <c r="D864" t="str">
        <f>formatted!F864</f>
        <v>C39H67NO11S</v>
      </c>
      <c r="E864">
        <f>formatted!G864/formatted!G$2</f>
        <v>1.3700847457627118E-5</v>
      </c>
      <c r="F864">
        <f>formatted!H864/formatted!H$2</f>
        <v>1.0268000000000001E-5</v>
      </c>
      <c r="G864">
        <f>formatted!I864/formatted!I$2</f>
        <v>0</v>
      </c>
      <c r="H864">
        <f>formatted!J864/formatted!J$2</f>
        <v>0</v>
      </c>
      <c r="I864">
        <f>formatted!K864/formatted!K$2</f>
        <v>2.1700833333333334E-5</v>
      </c>
      <c r="J864">
        <f>formatted!L864/formatted!L$2</f>
        <v>1.2235294117647059E-5</v>
      </c>
      <c r="K864">
        <f>formatted!M864/formatted!M$2</f>
        <v>7.9460185185185181E-5</v>
      </c>
      <c r="L864">
        <f>formatted!N864/formatted!N$2</f>
        <v>6.3839655172413795E-5</v>
      </c>
      <c r="M864">
        <f>formatted!O864/formatted!O$2</f>
        <v>1.1113009708737864E-4</v>
      </c>
      <c r="N864">
        <f>formatted!P864/formatted!P$2</f>
        <v>1.2984907407407407E-4</v>
      </c>
      <c r="O864">
        <f>formatted!Q864/formatted!Q$2</f>
        <v>6.8061061946902656E-5</v>
      </c>
      <c r="P864">
        <f>formatted!R864/formatted!R$2</f>
        <v>7.5111864406779655E-5</v>
      </c>
    </row>
    <row r="865" spans="1:16" x14ac:dyDescent="0.3">
      <c r="A865" t="str">
        <f>formatted!C865</f>
        <v>w/o MS2: SHexCer 35:7;O3</v>
      </c>
      <c r="B865" t="str">
        <f>formatted!D865</f>
        <v>SHexCer 35:7:3O</v>
      </c>
      <c r="C865" t="str">
        <f>formatted!E865</f>
        <v>SHexCer</v>
      </c>
      <c r="D865" t="str">
        <f>formatted!F865</f>
        <v>C41H67NO12S</v>
      </c>
      <c r="E865">
        <f>formatted!G865/formatted!G$2</f>
        <v>7.8882847457627126E-3</v>
      </c>
      <c r="F865">
        <f>formatted!H865/formatted!H$2</f>
        <v>9.8954304000000003E-3</v>
      </c>
      <c r="G865">
        <f>formatted!I865/formatted!I$2</f>
        <v>8.8928937500000003E-3</v>
      </c>
      <c r="H865">
        <f>formatted!J865/formatted!J$2</f>
        <v>9.5008553571428577E-3</v>
      </c>
      <c r="I865">
        <f>formatted!K865/formatted!K$2</f>
        <v>8.1050824999999993E-3</v>
      </c>
      <c r="J865">
        <f>formatted!L865/formatted!L$2</f>
        <v>1.1979678151260505E-2</v>
      </c>
      <c r="K865">
        <f>formatted!M865/formatted!M$2</f>
        <v>6.6115037037037033E-3</v>
      </c>
      <c r="L865">
        <f>formatted!N865/formatted!N$2</f>
        <v>8.6006508620689662E-3</v>
      </c>
      <c r="M865">
        <f>formatted!O865/formatted!O$2</f>
        <v>6.7262728155339808E-3</v>
      </c>
      <c r="N865">
        <f>formatted!P865/formatted!P$2</f>
        <v>5.9337259259259261E-3</v>
      </c>
      <c r="O865">
        <f>formatted!Q865/formatted!Q$2</f>
        <v>6.6189752212389378E-3</v>
      </c>
      <c r="P865">
        <f>formatted!R865/formatted!R$2</f>
        <v>8.9570983050847458E-3</v>
      </c>
    </row>
    <row r="866" spans="1:16" x14ac:dyDescent="0.3">
      <c r="A866" t="str">
        <f>formatted!C866</f>
        <v>w/o MS2: SHexCer 33:6;O3</v>
      </c>
      <c r="B866" t="str">
        <f>formatted!D866</f>
        <v>SHexCer 33:6:3O</v>
      </c>
      <c r="C866" t="str">
        <f>formatted!E866</f>
        <v>SHexCer</v>
      </c>
      <c r="D866" t="str">
        <f>formatted!F866</f>
        <v>C39H65NO12S</v>
      </c>
      <c r="E866">
        <f>formatted!G866/formatted!G$2</f>
        <v>1.3900296610169491E-2</v>
      </c>
      <c r="F866">
        <f>formatted!H866/formatted!H$2</f>
        <v>1.6222076799999999E-2</v>
      </c>
      <c r="G866">
        <f>formatted!I866/formatted!I$2</f>
        <v>1.440609375E-2</v>
      </c>
      <c r="H866">
        <f>formatted!J866/formatted!J$2</f>
        <v>1.7079034821428571E-2</v>
      </c>
      <c r="I866">
        <f>formatted!K866/formatted!K$2</f>
        <v>1.4552540833333334E-2</v>
      </c>
      <c r="J866">
        <f>formatted!L866/formatted!L$2</f>
        <v>1.6169935294117647E-2</v>
      </c>
      <c r="K866">
        <f>formatted!M866/formatted!M$2</f>
        <v>1.9098868518518518E-2</v>
      </c>
      <c r="L866">
        <f>formatted!N866/formatted!N$2</f>
        <v>1.636295344827586E-2</v>
      </c>
      <c r="M866">
        <f>formatted!O866/formatted!O$2</f>
        <v>1.8523940776699031E-2</v>
      </c>
      <c r="N866">
        <f>formatted!P866/formatted!P$2</f>
        <v>1.7353648148148149E-2</v>
      </c>
      <c r="O866">
        <f>formatted!Q866/formatted!Q$2</f>
        <v>1.8241289380530972E-2</v>
      </c>
      <c r="P866">
        <f>formatted!R866/formatted!R$2</f>
        <v>1.9164109322033898E-2</v>
      </c>
    </row>
    <row r="867" spans="1:16" x14ac:dyDescent="0.3">
      <c r="A867" t="str">
        <f>formatted!C867</f>
        <v>w/o MS2: SHexCer 36:7;O3</v>
      </c>
      <c r="B867" t="str">
        <f>formatted!D867</f>
        <v>SHexCer 36:7:3O</v>
      </c>
      <c r="C867" t="str">
        <f>formatted!E867</f>
        <v>SHexCer</v>
      </c>
      <c r="D867" t="str">
        <f>formatted!F867</f>
        <v>C42H69NO12S</v>
      </c>
      <c r="E867">
        <f>formatted!G867/formatted!G$2</f>
        <v>7.6705652542372882E-3</v>
      </c>
      <c r="F867">
        <f>formatted!H867/formatted!H$2</f>
        <v>9.2962896000000003E-3</v>
      </c>
      <c r="G867">
        <f>formatted!I867/formatted!I$2</f>
        <v>8.4101674999999994E-3</v>
      </c>
      <c r="H867">
        <f>formatted!J867/formatted!J$2</f>
        <v>8.3303062500000007E-3</v>
      </c>
      <c r="I867">
        <f>formatted!K867/formatted!K$2</f>
        <v>7.6328216666666669E-3</v>
      </c>
      <c r="J867">
        <f>formatted!L867/formatted!L$2</f>
        <v>8.6922193277310933E-3</v>
      </c>
      <c r="K867">
        <f>formatted!M867/formatted!M$2</f>
        <v>7.64822962962963E-3</v>
      </c>
      <c r="L867">
        <f>formatted!N867/formatted!N$2</f>
        <v>6.2263215517241377E-3</v>
      </c>
      <c r="M867">
        <f>formatted!O867/formatted!O$2</f>
        <v>7.3719932038834955E-3</v>
      </c>
      <c r="N867">
        <f>formatted!P867/formatted!P$2</f>
        <v>6.370092592592593E-3</v>
      </c>
      <c r="O867">
        <f>formatted!Q867/formatted!Q$2</f>
        <v>6.8900415929203538E-3</v>
      </c>
      <c r="P867">
        <f>formatted!R867/formatted!R$2</f>
        <v>6.9954330508474579E-3</v>
      </c>
    </row>
    <row r="868" spans="1:16" x14ac:dyDescent="0.3">
      <c r="A868" t="str">
        <f>formatted!C868</f>
        <v>w/o MS2: SHexCer 38:6;O3</v>
      </c>
      <c r="B868" t="str">
        <f>formatted!D868</f>
        <v>SHexCer 38:6:3O</v>
      </c>
      <c r="C868" t="str">
        <f>formatted!E868</f>
        <v>SHexCer</v>
      </c>
      <c r="D868" t="str">
        <f>formatted!F868</f>
        <v>C44H75NO12S</v>
      </c>
      <c r="E868">
        <f>formatted!G868/formatted!G$2</f>
        <v>4.0633305084745763E-4</v>
      </c>
      <c r="F868">
        <f>formatted!H868/formatted!H$2</f>
        <v>4.8903840000000004E-4</v>
      </c>
      <c r="G868">
        <f>formatted!I868/formatted!I$2</f>
        <v>5.0365999999999996E-4</v>
      </c>
      <c r="H868">
        <f>formatted!J868/formatted!J$2</f>
        <v>4.1597857142857141E-4</v>
      </c>
      <c r="I868">
        <f>formatted!K868/formatted!K$2</f>
        <v>3.6614833333333333E-4</v>
      </c>
      <c r="J868">
        <f>formatted!L868/formatted!L$2</f>
        <v>4.5743361344537814E-4</v>
      </c>
      <c r="K868">
        <f>formatted!M868/formatted!M$2</f>
        <v>5.5936944444444445E-4</v>
      </c>
      <c r="L868">
        <f>formatted!N868/formatted!N$2</f>
        <v>4.6427155172413793E-4</v>
      </c>
      <c r="M868">
        <f>formatted!O868/formatted!O$2</f>
        <v>4.8102524271844663E-4</v>
      </c>
      <c r="N868">
        <f>formatted!P868/formatted!P$2</f>
        <v>4.0170925925925928E-4</v>
      </c>
      <c r="O868">
        <f>formatted!Q868/formatted!Q$2</f>
        <v>4.0823539823008851E-4</v>
      </c>
      <c r="P868">
        <f>formatted!R868/formatted!R$2</f>
        <v>3.9289406779661015E-4</v>
      </c>
    </row>
    <row r="869" spans="1:16" x14ac:dyDescent="0.3">
      <c r="A869" t="str">
        <f>formatted!C869</f>
        <v>w/o MS2: SHexCer 37:7;O3</v>
      </c>
      <c r="B869" t="str">
        <f>formatted!D869</f>
        <v>SHexCer 37:7:3O</v>
      </c>
      <c r="C869" t="str">
        <f>formatted!E869</f>
        <v>SHexCer</v>
      </c>
      <c r="D869" t="str">
        <f>formatted!F869</f>
        <v>C43H71NO12S</v>
      </c>
      <c r="E869">
        <f>formatted!G869/formatted!G$2</f>
        <v>4.3705677966101697E-4</v>
      </c>
      <c r="F869">
        <f>formatted!H869/formatted!H$2</f>
        <v>3.1520400000000003E-4</v>
      </c>
      <c r="G869">
        <f>formatted!I869/formatted!I$2</f>
        <v>5.9889625E-4</v>
      </c>
      <c r="H869">
        <f>formatted!J869/formatted!J$2</f>
        <v>2.3274999999999999E-4</v>
      </c>
      <c r="I869">
        <f>formatted!K869/formatted!K$2</f>
        <v>4.083825E-4</v>
      </c>
      <c r="J869">
        <f>formatted!L869/formatted!L$2</f>
        <v>3.8554033613445379E-4</v>
      </c>
      <c r="K869">
        <f>formatted!M869/formatted!M$2</f>
        <v>2.4490555555555557E-4</v>
      </c>
      <c r="L869">
        <f>formatted!N869/formatted!N$2</f>
        <v>2.0400086206896553E-4</v>
      </c>
      <c r="M869">
        <f>formatted!O869/formatted!O$2</f>
        <v>2.5224757281553398E-4</v>
      </c>
      <c r="N869">
        <f>formatted!P869/formatted!P$2</f>
        <v>2.9061666666666669E-4</v>
      </c>
      <c r="O869">
        <f>formatted!Q869/formatted!Q$2</f>
        <v>2.9663185840707963E-4</v>
      </c>
      <c r="P869">
        <f>formatted!R869/formatted!R$2</f>
        <v>2.8309406779661019E-4</v>
      </c>
    </row>
    <row r="870" spans="1:16" x14ac:dyDescent="0.3">
      <c r="A870" t="str">
        <f>formatted!C870</f>
        <v>w/o MS2: SHexCer 29:3;O3</v>
      </c>
      <c r="B870" t="str">
        <f>formatted!D870</f>
        <v>SHexCer 29:3:3O</v>
      </c>
      <c r="C870" t="str">
        <f>formatted!E870</f>
        <v>SHexCer</v>
      </c>
      <c r="D870" t="str">
        <f>formatted!F870</f>
        <v>C35H63NO12S</v>
      </c>
      <c r="E870">
        <f>formatted!G870/formatted!G$2</f>
        <v>3.6286101694915255E-4</v>
      </c>
      <c r="F870">
        <f>formatted!H870/formatted!H$2</f>
        <v>1.3177039999999999E-4</v>
      </c>
      <c r="G870">
        <f>formatted!I870/formatted!I$2</f>
        <v>2.9388749999999999E-5</v>
      </c>
      <c r="H870">
        <f>formatted!J870/formatted!J$2</f>
        <v>3.309107142857143E-5</v>
      </c>
      <c r="I870">
        <f>formatted!K870/formatted!K$2</f>
        <v>1.4889666666666667E-4</v>
      </c>
      <c r="J870">
        <f>formatted!L870/formatted!L$2</f>
        <v>1.1077310924369748E-4</v>
      </c>
      <c r="K870">
        <f>formatted!M870/formatted!M$2</f>
        <v>3.4727777777777779E-5</v>
      </c>
      <c r="L870">
        <f>formatted!N870/formatted!N$2</f>
        <v>2.5957500000000001E-4</v>
      </c>
      <c r="M870">
        <f>formatted!O870/formatted!O$2</f>
        <v>1.0179126213592233E-4</v>
      </c>
      <c r="N870">
        <f>formatted!P870/formatted!P$2</f>
        <v>1.3096944444444445E-4</v>
      </c>
      <c r="O870">
        <f>formatted!Q870/formatted!Q$2</f>
        <v>1.4641327433628318E-4</v>
      </c>
      <c r="P870">
        <f>formatted!R870/formatted!R$2</f>
        <v>2.5362711864406779E-5</v>
      </c>
    </row>
    <row r="871" spans="1:16" x14ac:dyDescent="0.3">
      <c r="A871" t="str">
        <f>formatted!C871</f>
        <v>w/o MS2: SHexCer 34:8;O2</v>
      </c>
      <c r="B871" t="str">
        <f>formatted!D871</f>
        <v>SHexCer 34:8:2O</v>
      </c>
      <c r="C871" t="str">
        <f>formatted!E871</f>
        <v>SHexCer</v>
      </c>
      <c r="D871" t="str">
        <f>formatted!F871</f>
        <v>C40H63NO11S</v>
      </c>
      <c r="E871">
        <f>formatted!G871/formatted!G$2</f>
        <v>3.5998661016949153E-3</v>
      </c>
      <c r="F871">
        <f>formatted!H871/formatted!H$2</f>
        <v>3.0937567999999999E-3</v>
      </c>
      <c r="G871">
        <f>formatted!I871/formatted!I$2</f>
        <v>1.2692106250000001E-3</v>
      </c>
      <c r="H871">
        <f>formatted!J871/formatted!J$2</f>
        <v>2.6373107142857143E-3</v>
      </c>
      <c r="I871">
        <f>formatted!K871/formatted!K$2</f>
        <v>3.6671866666666665E-3</v>
      </c>
      <c r="J871">
        <f>formatted!L871/formatted!L$2</f>
        <v>2.982512605042017E-3</v>
      </c>
      <c r="K871">
        <f>formatted!M871/formatted!M$2</f>
        <v>3.5701824074074076E-3</v>
      </c>
      <c r="L871">
        <f>formatted!N871/formatted!N$2</f>
        <v>4.3076681034482757E-3</v>
      </c>
      <c r="M871">
        <f>formatted!O871/formatted!O$2</f>
        <v>3.8647601941747571E-3</v>
      </c>
      <c r="N871">
        <f>formatted!P871/formatted!P$2</f>
        <v>4.1160648148148146E-3</v>
      </c>
      <c r="O871">
        <f>formatted!Q871/formatted!Q$2</f>
        <v>3.8381938053097344E-3</v>
      </c>
      <c r="P871">
        <f>formatted!R871/formatted!R$2</f>
        <v>2.7965618644067796E-3</v>
      </c>
    </row>
    <row r="872" spans="1:16" x14ac:dyDescent="0.3">
      <c r="A872" t="str">
        <f>formatted!C872</f>
        <v>w/o MS2: SHexCer 37:8;O2</v>
      </c>
      <c r="B872" t="str">
        <f>formatted!D872</f>
        <v>SHexCer 37:8:2O</v>
      </c>
      <c r="C872" t="str">
        <f>formatted!E872</f>
        <v>SHexCer</v>
      </c>
      <c r="D872" t="str">
        <f>formatted!F872</f>
        <v>C43H69NO11S</v>
      </c>
      <c r="E872">
        <f>formatted!G872/formatted!G$2</f>
        <v>7.2717516949152546E-3</v>
      </c>
      <c r="F872">
        <f>formatted!H872/formatted!H$2</f>
        <v>6.3650056000000002E-3</v>
      </c>
      <c r="G872">
        <f>formatted!I872/formatted!I$2</f>
        <v>2.46973375E-3</v>
      </c>
      <c r="H872">
        <f>formatted!J872/formatted!J$2</f>
        <v>4.7261401785714287E-3</v>
      </c>
      <c r="I872">
        <f>formatted!K872/formatted!K$2</f>
        <v>6.341349166666667E-3</v>
      </c>
      <c r="J872">
        <f>formatted!L872/formatted!L$2</f>
        <v>5.4437336134453779E-3</v>
      </c>
      <c r="K872">
        <f>formatted!M872/formatted!M$2</f>
        <v>6.3767324074074077E-3</v>
      </c>
      <c r="L872">
        <f>formatted!N872/formatted!N$2</f>
        <v>7.2697603448275859E-3</v>
      </c>
      <c r="M872">
        <f>formatted!O872/formatted!O$2</f>
        <v>6.8167194174757282E-3</v>
      </c>
      <c r="N872">
        <f>formatted!P872/formatted!P$2</f>
        <v>5.9225787037037033E-3</v>
      </c>
      <c r="O872">
        <f>formatted!Q872/formatted!Q$2</f>
        <v>5.8650646017699114E-3</v>
      </c>
      <c r="P872">
        <f>formatted!R872/formatted!R$2</f>
        <v>4.2251881355932202E-3</v>
      </c>
    </row>
    <row r="873" spans="1:16" x14ac:dyDescent="0.3">
      <c r="A873" t="str">
        <f>formatted!C873</f>
        <v>w/o MS2: SHexCer 29:2;O2</v>
      </c>
      <c r="B873" t="str">
        <f>formatted!D873</f>
        <v>SHexCer 29:2:2O</v>
      </c>
      <c r="C873" t="str">
        <f>formatted!E873</f>
        <v>SHexCer</v>
      </c>
      <c r="D873" t="str">
        <f>formatted!F873</f>
        <v>C35H65NO11S</v>
      </c>
      <c r="E873">
        <f>formatted!G873/formatted!G$2</f>
        <v>1.6579381355932203E-3</v>
      </c>
      <c r="F873">
        <f>formatted!H873/formatted!H$2</f>
        <v>1.4558848E-3</v>
      </c>
      <c r="G873">
        <f>formatted!I873/formatted!I$2</f>
        <v>1.24230125E-3</v>
      </c>
      <c r="H873">
        <f>formatted!J873/formatted!J$2</f>
        <v>1.2363339285714286E-3</v>
      </c>
      <c r="I873">
        <f>formatted!K873/formatted!K$2</f>
        <v>1.6245299999999999E-3</v>
      </c>
      <c r="J873">
        <f>formatted!L873/formatted!L$2</f>
        <v>1.7462999999999999E-3</v>
      </c>
      <c r="K873">
        <f>formatted!M873/formatted!M$2</f>
        <v>1.9839324074074076E-3</v>
      </c>
      <c r="L873">
        <f>formatted!N873/formatted!N$2</f>
        <v>1.2985431034482759E-3</v>
      </c>
      <c r="M873">
        <f>formatted!O873/formatted!O$2</f>
        <v>1.7738310679611651E-3</v>
      </c>
      <c r="N873">
        <f>formatted!P873/formatted!P$2</f>
        <v>1.8279749999999999E-3</v>
      </c>
      <c r="O873">
        <f>formatted!Q873/formatted!Q$2</f>
        <v>1.8393681415929204E-3</v>
      </c>
      <c r="P873">
        <f>formatted!R873/formatted!R$2</f>
        <v>1.9003491525423728E-3</v>
      </c>
    </row>
    <row r="874" spans="1:16" x14ac:dyDescent="0.3">
      <c r="A874" t="str">
        <f>formatted!C874</f>
        <v>w/o MS2: SHexCer 31:2;O2</v>
      </c>
      <c r="B874" t="str">
        <f>formatted!D874</f>
        <v>SHexCer 31:2:2O</v>
      </c>
      <c r="C874" t="str">
        <f>formatted!E874</f>
        <v>SHexCer</v>
      </c>
      <c r="D874" t="str">
        <f>formatted!F874</f>
        <v>C37H69NO11S</v>
      </c>
      <c r="E874">
        <f>formatted!G874/formatted!G$2</f>
        <v>2.5208669491525422E-3</v>
      </c>
      <c r="F874">
        <f>formatted!H874/formatted!H$2</f>
        <v>2.8230287999999998E-3</v>
      </c>
      <c r="G874">
        <f>formatted!I874/formatted!I$2</f>
        <v>2.031976875E-3</v>
      </c>
      <c r="H874">
        <f>formatted!J874/formatted!J$2</f>
        <v>2.6344919642857143E-3</v>
      </c>
      <c r="I874">
        <f>formatted!K874/formatted!K$2</f>
        <v>2.5126024999999998E-3</v>
      </c>
      <c r="J874">
        <f>formatted!L874/formatted!L$2</f>
        <v>2.322512605042017E-3</v>
      </c>
      <c r="K874">
        <f>formatted!M874/formatted!M$2</f>
        <v>2.8252777777777777E-3</v>
      </c>
      <c r="L874">
        <f>formatted!N874/formatted!N$2</f>
        <v>2.5658448275862069E-3</v>
      </c>
      <c r="M874">
        <f>formatted!O874/formatted!O$2</f>
        <v>2.7593407766990292E-3</v>
      </c>
      <c r="N874">
        <f>formatted!P874/formatted!P$2</f>
        <v>2.2791898148148146E-3</v>
      </c>
      <c r="O874">
        <f>formatted!Q874/formatted!Q$2</f>
        <v>2.5243230088495576E-3</v>
      </c>
      <c r="P874">
        <f>formatted!R874/formatted!R$2</f>
        <v>2.6106110169491527E-3</v>
      </c>
    </row>
    <row r="875" spans="1:16" x14ac:dyDescent="0.3">
      <c r="A875" t="str">
        <f>formatted!C875</f>
        <v>w/o MS2: SHexCer 35:6;O2</v>
      </c>
      <c r="B875" t="str">
        <f>formatted!D875</f>
        <v>SHexCer 35:6:2O</v>
      </c>
      <c r="C875" t="str">
        <f>formatted!E875</f>
        <v>SHexCer</v>
      </c>
      <c r="D875" t="str">
        <f>formatted!F875</f>
        <v>C41H69NO11S</v>
      </c>
      <c r="E875">
        <f>formatted!G875/formatted!G$2</f>
        <v>5.4638050847457631E-4</v>
      </c>
      <c r="F875">
        <f>formatted!H875/formatted!H$2</f>
        <v>4.8846239999999997E-4</v>
      </c>
      <c r="G875">
        <f>formatted!I875/formatted!I$2</f>
        <v>4.3998624999999999E-4</v>
      </c>
      <c r="H875">
        <f>formatted!J875/formatted!J$2</f>
        <v>4.8589464285714285E-4</v>
      </c>
      <c r="I875">
        <f>formatted!K875/formatted!K$2</f>
        <v>4.9944166666666663E-4</v>
      </c>
      <c r="J875">
        <f>formatted!L875/formatted!L$2</f>
        <v>4.3160756302521009E-4</v>
      </c>
      <c r="K875">
        <f>formatted!M875/formatted!M$2</f>
        <v>8.2028888888888889E-4</v>
      </c>
      <c r="L875">
        <f>formatted!N875/formatted!N$2</f>
        <v>8.3051120689655168E-4</v>
      </c>
      <c r="M875">
        <f>formatted!O875/formatted!O$2</f>
        <v>7.6663883495145632E-4</v>
      </c>
      <c r="N875">
        <f>formatted!P875/formatted!P$2</f>
        <v>5.5510370370370375E-4</v>
      </c>
      <c r="O875">
        <f>formatted!Q875/formatted!Q$2</f>
        <v>5.9660088495575221E-4</v>
      </c>
      <c r="P875">
        <f>formatted!R875/formatted!R$2</f>
        <v>4.9923474576271188E-4</v>
      </c>
    </row>
    <row r="876" spans="1:16" x14ac:dyDescent="0.3">
      <c r="A876" t="str">
        <f>formatted!C876</f>
        <v>w/o MS2: SHexCer 36:8;O2</v>
      </c>
      <c r="B876" t="str">
        <f>formatted!D876</f>
        <v>SHexCer 36:8:2O</v>
      </c>
      <c r="C876" t="str">
        <f>formatted!E876</f>
        <v>SHexCer</v>
      </c>
      <c r="D876" t="str">
        <f>formatted!F876</f>
        <v>C42H67NO11S</v>
      </c>
      <c r="E876">
        <f>formatted!G876/formatted!G$2</f>
        <v>1.2229433050847458E-2</v>
      </c>
      <c r="F876">
        <f>formatted!H876/formatted!H$2</f>
        <v>9.7733144000000001E-3</v>
      </c>
      <c r="G876">
        <f>formatted!I876/formatted!I$2</f>
        <v>4.2015362500000004E-3</v>
      </c>
      <c r="H876">
        <f>formatted!J876/formatted!J$2</f>
        <v>8.4604357142857144E-3</v>
      </c>
      <c r="I876">
        <f>formatted!K876/formatted!K$2</f>
        <v>1.1043105833333334E-2</v>
      </c>
      <c r="J876">
        <f>formatted!L876/formatted!L$2</f>
        <v>8.9414386554621857E-3</v>
      </c>
      <c r="K876">
        <f>formatted!M876/formatted!M$2</f>
        <v>9.0604583333333336E-3</v>
      </c>
      <c r="L876">
        <f>formatted!N876/formatted!N$2</f>
        <v>1.1266625000000001E-2</v>
      </c>
      <c r="M876">
        <f>formatted!O876/formatted!O$2</f>
        <v>1.0639866019417476E-2</v>
      </c>
      <c r="N876">
        <f>formatted!P876/formatted!P$2</f>
        <v>9.8900749999999999E-3</v>
      </c>
      <c r="O876">
        <f>formatted!Q876/formatted!Q$2</f>
        <v>9.3684469026548665E-3</v>
      </c>
      <c r="P876">
        <f>formatted!R876/formatted!R$2</f>
        <v>6.7772305084745762E-3</v>
      </c>
    </row>
    <row r="877" spans="1:16" x14ac:dyDescent="0.3">
      <c r="A877" t="str">
        <f>formatted!C877</f>
        <v>w/o MS2: SHexCer 34:8;O2</v>
      </c>
      <c r="B877" t="str">
        <f>formatted!D877</f>
        <v>SHexCer 34:8:2O</v>
      </c>
      <c r="C877" t="str">
        <f>formatted!E877</f>
        <v>SHexCer</v>
      </c>
      <c r="D877" t="str">
        <f>formatted!F877</f>
        <v>C40H63NO11S</v>
      </c>
      <c r="E877">
        <f>formatted!G877/formatted!G$2</f>
        <v>3.0982042372881356E-3</v>
      </c>
      <c r="F877">
        <f>formatted!H877/formatted!H$2</f>
        <v>2.5686984E-3</v>
      </c>
      <c r="G877">
        <f>formatted!I877/formatted!I$2</f>
        <v>9.4265625000000003E-4</v>
      </c>
      <c r="H877">
        <f>formatted!J877/formatted!J$2</f>
        <v>2.5617669642857143E-3</v>
      </c>
      <c r="I877">
        <f>formatted!K877/formatted!K$2</f>
        <v>3.2805991666666665E-3</v>
      </c>
      <c r="J877">
        <f>formatted!L877/formatted!L$2</f>
        <v>2.94399243697479E-3</v>
      </c>
      <c r="K877">
        <f>formatted!M877/formatted!M$2</f>
        <v>3.4349416666666667E-3</v>
      </c>
      <c r="L877">
        <f>formatted!N877/formatted!N$2</f>
        <v>3.7917551724137933E-3</v>
      </c>
      <c r="M877">
        <f>formatted!O877/formatted!O$2</f>
        <v>3.8297640776699029E-3</v>
      </c>
      <c r="N877">
        <f>formatted!P877/formatted!P$2</f>
        <v>4.3321648148148149E-3</v>
      </c>
      <c r="O877">
        <f>formatted!Q877/formatted!Q$2</f>
        <v>4.007428318584071E-3</v>
      </c>
      <c r="P877">
        <f>formatted!R877/formatted!R$2</f>
        <v>3.1174237288135592E-3</v>
      </c>
    </row>
    <row r="878" spans="1:16" x14ac:dyDescent="0.3">
      <c r="A878" t="str">
        <f>formatted!C878</f>
        <v>w/o MS2: SHexCer 33:8;O2</v>
      </c>
      <c r="B878" t="str">
        <f>formatted!D878</f>
        <v>SHexCer 33:8:2O</v>
      </c>
      <c r="C878" t="str">
        <f>formatted!E878</f>
        <v>SHexCer</v>
      </c>
      <c r="D878" t="str">
        <f>formatted!F878</f>
        <v>C39H61NO11S</v>
      </c>
      <c r="E878">
        <f>formatted!G878/formatted!G$2</f>
        <v>7.6962118644067796E-4</v>
      </c>
      <c r="F878">
        <f>formatted!H878/formatted!H$2</f>
        <v>6.7616639999999999E-4</v>
      </c>
      <c r="G878">
        <f>formatted!I878/formatted!I$2</f>
        <v>2.8083874999999998E-4</v>
      </c>
      <c r="H878">
        <f>formatted!J878/formatted!J$2</f>
        <v>7.2825714285714284E-4</v>
      </c>
      <c r="I878">
        <f>formatted!K878/formatted!K$2</f>
        <v>9.6675000000000005E-4</v>
      </c>
      <c r="J878">
        <f>formatted!L878/formatted!L$2</f>
        <v>8.3887478991596638E-4</v>
      </c>
      <c r="K878">
        <f>formatted!M878/formatted!M$2</f>
        <v>1.1298703703703703E-3</v>
      </c>
      <c r="L878">
        <f>formatted!N878/formatted!N$2</f>
        <v>1.1900094827586207E-3</v>
      </c>
      <c r="M878">
        <f>formatted!O878/formatted!O$2</f>
        <v>1.2277339805825242E-3</v>
      </c>
      <c r="N878">
        <f>formatted!P878/formatted!P$2</f>
        <v>1.5108435185185185E-3</v>
      </c>
      <c r="O878">
        <f>formatted!Q878/formatted!Q$2</f>
        <v>1.487837168141593E-3</v>
      </c>
      <c r="P878">
        <f>formatted!R878/formatted!R$2</f>
        <v>1.1173440677966103E-3</v>
      </c>
    </row>
    <row r="879" spans="1:16" x14ac:dyDescent="0.3">
      <c r="A879" t="str">
        <f>formatted!C879</f>
        <v>w/o MS2: SHexCer 37:9;O2</v>
      </c>
      <c r="B879" t="str">
        <f>formatted!D879</f>
        <v>SHexCer 37:9:2O</v>
      </c>
      <c r="C879" t="str">
        <f>formatted!E879</f>
        <v>SHexCer</v>
      </c>
      <c r="D879" t="str">
        <f>formatted!F879</f>
        <v>C43H67NO11S</v>
      </c>
      <c r="E879">
        <f>formatted!G879/formatted!G$2</f>
        <v>1.5404457627118645E-3</v>
      </c>
      <c r="F879">
        <f>formatted!H879/formatted!H$2</f>
        <v>1.4085256000000001E-3</v>
      </c>
      <c r="G879">
        <f>formatted!I879/formatted!I$2</f>
        <v>5.7449124999999998E-4</v>
      </c>
      <c r="H879">
        <f>formatted!J879/formatted!J$2</f>
        <v>1.0208169642857143E-3</v>
      </c>
      <c r="I879">
        <f>formatted!K879/formatted!K$2</f>
        <v>1.5043025000000001E-3</v>
      </c>
      <c r="J879">
        <f>formatted!L879/formatted!L$2</f>
        <v>1.4161201680672269E-3</v>
      </c>
      <c r="K879">
        <f>formatted!M879/formatted!M$2</f>
        <v>1.0889537037037037E-3</v>
      </c>
      <c r="L879">
        <f>formatted!N879/formatted!N$2</f>
        <v>1.2726379310344827E-3</v>
      </c>
      <c r="M879">
        <f>formatted!O879/formatted!O$2</f>
        <v>1.2682699029126214E-3</v>
      </c>
      <c r="N879">
        <f>formatted!P879/formatted!P$2</f>
        <v>1.2441037037037037E-3</v>
      </c>
      <c r="O879">
        <f>formatted!Q879/formatted!Q$2</f>
        <v>1.1400026548672565E-3</v>
      </c>
      <c r="P879">
        <f>formatted!R879/formatted!R$2</f>
        <v>9.3020338983050847E-4</v>
      </c>
    </row>
    <row r="880" spans="1:16" x14ac:dyDescent="0.3">
      <c r="A880" t="str">
        <f>formatted!C880</f>
        <v>w/o MS2: SHexCer 28:2;O2</v>
      </c>
      <c r="B880" t="str">
        <f>formatted!D880</f>
        <v>SHexCer 28:2:2O</v>
      </c>
      <c r="C880" t="str">
        <f>formatted!E880</f>
        <v>SHexCer</v>
      </c>
      <c r="D880" t="str">
        <f>formatted!F880</f>
        <v>C34H63NO11S</v>
      </c>
      <c r="E880">
        <f>formatted!G880/formatted!G$2</f>
        <v>1.0823313559322034E-3</v>
      </c>
      <c r="F880">
        <f>formatted!H880/formatted!H$2</f>
        <v>1.0839840000000001E-3</v>
      </c>
      <c r="G880">
        <f>formatted!I880/formatted!I$2</f>
        <v>8.8056312500000005E-4</v>
      </c>
      <c r="H880">
        <f>formatted!J880/formatted!J$2</f>
        <v>1.3849026785714286E-3</v>
      </c>
      <c r="I880">
        <f>formatted!K880/formatted!K$2</f>
        <v>1.1711833333333333E-3</v>
      </c>
      <c r="J880">
        <f>formatted!L880/formatted!L$2</f>
        <v>1.3126806722689075E-3</v>
      </c>
      <c r="K880">
        <f>formatted!M880/formatted!M$2</f>
        <v>1.4114083333333334E-3</v>
      </c>
      <c r="L880">
        <f>formatted!N880/formatted!N$2</f>
        <v>1.3218336206896552E-3</v>
      </c>
      <c r="M880">
        <f>formatted!O880/formatted!O$2</f>
        <v>1.5427097087378642E-3</v>
      </c>
      <c r="N880">
        <f>formatted!P880/formatted!P$2</f>
        <v>1.5678333333333334E-3</v>
      </c>
      <c r="O880">
        <f>formatted!Q880/formatted!Q$2</f>
        <v>1.5216796460176991E-3</v>
      </c>
      <c r="P880">
        <f>formatted!R880/formatted!R$2</f>
        <v>1.460806779661017E-3</v>
      </c>
    </row>
    <row r="881" spans="1:16" x14ac:dyDescent="0.3">
      <c r="A881" t="str">
        <f>formatted!C881</f>
        <v>w/o MS2: SHexCer 27:0;O2</v>
      </c>
      <c r="B881" t="str">
        <f>formatted!D881</f>
        <v>SHexCer 27:0:2O</v>
      </c>
      <c r="C881" t="str">
        <f>formatted!E881</f>
        <v>SHexCer</v>
      </c>
      <c r="D881" t="str">
        <f>formatted!F881</f>
        <v>C33H65NO11S</v>
      </c>
      <c r="E881">
        <f>formatted!G881/formatted!G$2</f>
        <v>2.912415254237288E-4</v>
      </c>
      <c r="F881">
        <f>formatted!H881/formatted!H$2</f>
        <v>2.3998960000000001E-4</v>
      </c>
      <c r="G881">
        <f>formatted!I881/formatted!I$2</f>
        <v>5.2258749999999998E-5</v>
      </c>
      <c r="H881">
        <f>formatted!J881/formatted!J$2</f>
        <v>2.6628214285714285E-4</v>
      </c>
      <c r="I881">
        <f>formatted!K881/formatted!K$2</f>
        <v>3.3798416666666668E-4</v>
      </c>
      <c r="J881">
        <f>formatted!L881/formatted!L$2</f>
        <v>3.379966386554622E-4</v>
      </c>
      <c r="K881">
        <f>formatted!M881/formatted!M$2</f>
        <v>3.1158055555555555E-4</v>
      </c>
      <c r="L881">
        <f>formatted!N881/formatted!N$2</f>
        <v>4.1699137931034482E-4</v>
      </c>
      <c r="M881">
        <f>formatted!O881/formatted!O$2</f>
        <v>3.9124466019417478E-4</v>
      </c>
      <c r="N881">
        <f>formatted!P881/formatted!P$2</f>
        <v>4.4598796296296296E-4</v>
      </c>
      <c r="O881">
        <f>formatted!Q881/formatted!Q$2</f>
        <v>5.4487345132743362E-4</v>
      </c>
      <c r="P881">
        <f>formatted!R881/formatted!R$2</f>
        <v>2.8870847457627117E-4</v>
      </c>
    </row>
    <row r="882" spans="1:16" x14ac:dyDescent="0.3">
      <c r="A882" t="str">
        <f>formatted!C882</f>
        <v>w/o MS2: SHexCer 38:8;O2</v>
      </c>
      <c r="B882" t="str">
        <f>formatted!D882</f>
        <v>SHexCer 38:8:2O</v>
      </c>
      <c r="C882" t="str">
        <f>formatted!E882</f>
        <v>SHexCer</v>
      </c>
      <c r="D882" t="str">
        <f>formatted!F882</f>
        <v>C44H71NO11S</v>
      </c>
      <c r="E882">
        <f>formatted!G882/formatted!G$2</f>
        <v>8.2101949152542375E-4</v>
      </c>
      <c r="F882">
        <f>formatted!H882/formatted!H$2</f>
        <v>8.1696399999999999E-4</v>
      </c>
      <c r="G882">
        <f>formatted!I882/formatted!I$2</f>
        <v>3.8715249999999999E-4</v>
      </c>
      <c r="H882">
        <f>formatted!J882/formatted!J$2</f>
        <v>3.1997946428571428E-4</v>
      </c>
      <c r="I882">
        <f>formatted!K882/formatted!K$2</f>
        <v>5.5857916666666671E-4</v>
      </c>
      <c r="J882">
        <f>formatted!L882/formatted!L$2</f>
        <v>4.0563949579831935E-4</v>
      </c>
      <c r="K882">
        <f>formatted!M882/formatted!M$2</f>
        <v>3.765324074074074E-4</v>
      </c>
      <c r="L882">
        <f>formatted!N882/formatted!N$2</f>
        <v>6.7554655172413791E-4</v>
      </c>
      <c r="M882">
        <f>formatted!O882/formatted!O$2</f>
        <v>3.761009708737864E-4</v>
      </c>
      <c r="N882">
        <f>formatted!P882/formatted!P$2</f>
        <v>2.9006111111111113E-4</v>
      </c>
      <c r="O882">
        <f>formatted!Q882/formatted!Q$2</f>
        <v>2.8582831858407081E-4</v>
      </c>
      <c r="P882">
        <f>formatted!R882/formatted!R$2</f>
        <v>1.8513135593220339E-4</v>
      </c>
    </row>
    <row r="883" spans="1:16" x14ac:dyDescent="0.3">
      <c r="A883" t="str">
        <f>formatted!C883</f>
        <v>w/o MS2: SHexCer 32:2;O2</v>
      </c>
      <c r="B883" t="str">
        <f>formatted!D883</f>
        <v>SHexCer 32:2:2O</v>
      </c>
      <c r="C883" t="str">
        <f>formatted!E883</f>
        <v>SHexCer</v>
      </c>
      <c r="D883" t="str">
        <f>formatted!F883</f>
        <v>C38H71NO11S</v>
      </c>
      <c r="E883">
        <f>formatted!G883/formatted!G$2</f>
        <v>3.8656186440677966E-4</v>
      </c>
      <c r="F883">
        <f>formatted!H883/formatted!H$2</f>
        <v>5.3988479999999997E-4</v>
      </c>
      <c r="G883">
        <f>formatted!I883/formatted!I$2</f>
        <v>4.8471437499999999E-4</v>
      </c>
      <c r="H883">
        <f>formatted!J883/formatted!J$2</f>
        <v>2.3705892857142858E-4</v>
      </c>
      <c r="I883">
        <f>formatted!K883/formatted!K$2</f>
        <v>2.3091750000000001E-4</v>
      </c>
      <c r="J883">
        <f>formatted!L883/formatted!L$2</f>
        <v>1.7872941176470589E-4</v>
      </c>
      <c r="K883">
        <f>formatted!M883/formatted!M$2</f>
        <v>1.9622222222222222E-4</v>
      </c>
      <c r="L883">
        <f>formatted!N883/formatted!N$2</f>
        <v>3.215887931034483E-4</v>
      </c>
      <c r="M883">
        <f>formatted!O883/formatted!O$2</f>
        <v>1.7227766990291263E-4</v>
      </c>
      <c r="N883">
        <f>formatted!P883/formatted!P$2</f>
        <v>7.5700925925925922E-5</v>
      </c>
      <c r="O883">
        <f>formatted!Q883/formatted!Q$2</f>
        <v>1.6172654867256637E-4</v>
      </c>
      <c r="P883">
        <f>formatted!R883/formatted!R$2</f>
        <v>1.4964830508474577E-4</v>
      </c>
    </row>
    <row r="884" spans="1:16" x14ac:dyDescent="0.3">
      <c r="A884" t="str">
        <f>formatted!C884</f>
        <v>w/o MS2: SHexCer 28:1;O2</v>
      </c>
      <c r="B884" t="str">
        <f>formatted!D884</f>
        <v>SHexCer 28:1:2O</v>
      </c>
      <c r="C884" t="str">
        <f>formatted!E884</f>
        <v>SHexCer</v>
      </c>
      <c r="D884" t="str">
        <f>formatted!F884</f>
        <v>C34H65NO11S</v>
      </c>
      <c r="E884">
        <f>formatted!G884/formatted!G$2</f>
        <v>1.7349661016949152E-4</v>
      </c>
      <c r="F884">
        <f>formatted!H884/formatted!H$2</f>
        <v>1.7593679999999999E-4</v>
      </c>
      <c r="G884">
        <f>formatted!I884/formatted!I$2</f>
        <v>1.76829375E-4</v>
      </c>
      <c r="H884">
        <f>formatted!J884/formatted!J$2</f>
        <v>1.062875E-4</v>
      </c>
      <c r="I884">
        <f>formatted!K884/formatted!K$2</f>
        <v>1.081425E-4</v>
      </c>
      <c r="J884">
        <f>formatted!L884/formatted!L$2</f>
        <v>2.1057226890756304E-4</v>
      </c>
      <c r="K884">
        <f>formatted!M884/formatted!M$2</f>
        <v>2.9025000000000001E-5</v>
      </c>
      <c r="L884">
        <f>formatted!N884/formatted!N$2</f>
        <v>1.180146551724138E-4</v>
      </c>
      <c r="M884">
        <f>formatted!O884/formatted!O$2</f>
        <v>3.217281553398058E-5</v>
      </c>
      <c r="N884">
        <f>formatted!P884/formatted!P$2</f>
        <v>8.3987037037037033E-5</v>
      </c>
      <c r="O884">
        <f>formatted!Q884/formatted!Q$2</f>
        <v>2.3247787610619468E-5</v>
      </c>
      <c r="P884">
        <f>formatted!R884/formatted!R$2</f>
        <v>1.5457627118644067E-4</v>
      </c>
    </row>
    <row r="885" spans="1:16" x14ac:dyDescent="0.3">
      <c r="A885" t="str">
        <f>formatted!C885</f>
        <v>w/o MS2: SHexCer 31:2;O2</v>
      </c>
      <c r="B885" t="str">
        <f>formatted!D885</f>
        <v>SHexCer 31:2:2O</v>
      </c>
      <c r="C885" t="str">
        <f>formatted!E885</f>
        <v>SHexCer</v>
      </c>
      <c r="D885" t="str">
        <f>formatted!F885</f>
        <v>C37H69NO11S</v>
      </c>
      <c r="E885">
        <f>formatted!G885/formatted!G$2</f>
        <v>1.6170508474576271E-4</v>
      </c>
      <c r="F885">
        <f>formatted!H885/formatted!H$2</f>
        <v>2.2080799999999999E-4</v>
      </c>
      <c r="G885">
        <f>formatted!I885/formatted!I$2</f>
        <v>1.96679375E-4</v>
      </c>
      <c r="H885">
        <f>formatted!J885/formatted!J$2</f>
        <v>2.0687857142857142E-4</v>
      </c>
      <c r="I885">
        <f>formatted!K885/formatted!K$2</f>
        <v>2.2179333333333334E-4</v>
      </c>
      <c r="J885">
        <f>formatted!L885/formatted!L$2</f>
        <v>1.9558403361344539E-4</v>
      </c>
      <c r="K885">
        <f>formatted!M885/formatted!M$2</f>
        <v>1.9373333333333334E-4</v>
      </c>
      <c r="L885">
        <f>formatted!N885/formatted!N$2</f>
        <v>1.8805258620689655E-4</v>
      </c>
      <c r="M885">
        <f>formatted!O885/formatted!O$2</f>
        <v>1.8393398058252428E-4</v>
      </c>
      <c r="N885">
        <f>formatted!P885/formatted!P$2</f>
        <v>2.002287037037037E-4</v>
      </c>
      <c r="O885">
        <f>formatted!Q885/formatted!Q$2</f>
        <v>2.1401946902654866E-4</v>
      </c>
      <c r="P885">
        <f>formatted!R885/formatted!R$2</f>
        <v>1.8946101694915254E-4</v>
      </c>
    </row>
    <row r="886" spans="1:16" x14ac:dyDescent="0.3">
      <c r="A886" t="str">
        <f>formatted!C886</f>
        <v>w/o MS2: SHexCer 37:9;O2</v>
      </c>
      <c r="B886" t="str">
        <f>formatted!D886</f>
        <v>SHexCer 37:9:2O</v>
      </c>
      <c r="C886" t="str">
        <f>formatted!E886</f>
        <v>SHexCer</v>
      </c>
      <c r="D886" t="str">
        <f>formatted!F886</f>
        <v>C43H67NO11S</v>
      </c>
      <c r="E886">
        <f>formatted!G886/formatted!G$2</f>
        <v>1.8185338983050847E-4</v>
      </c>
      <c r="F886">
        <f>formatted!H886/formatted!H$2</f>
        <v>3.5087840000000003E-4</v>
      </c>
      <c r="G886">
        <f>formatted!I886/formatted!I$2</f>
        <v>3.4067125E-4</v>
      </c>
      <c r="H886">
        <f>formatted!J886/formatted!J$2</f>
        <v>3.4740714285714288E-4</v>
      </c>
      <c r="I886">
        <f>formatted!K886/formatted!K$2</f>
        <v>8.4820833333333333E-5</v>
      </c>
      <c r="J886">
        <f>formatted!L886/formatted!L$2</f>
        <v>1.4702689075630251E-4</v>
      </c>
      <c r="K886">
        <f>formatted!M886/formatted!M$2</f>
        <v>2.5518240740740741E-4</v>
      </c>
      <c r="L886">
        <f>formatted!N886/formatted!N$2</f>
        <v>1.4908793103448275E-4</v>
      </c>
      <c r="M886">
        <f>formatted!O886/formatted!O$2</f>
        <v>3.6166504854368931E-4</v>
      </c>
      <c r="N886">
        <f>formatted!P886/formatted!P$2</f>
        <v>2.7334351851851854E-4</v>
      </c>
      <c r="O886">
        <f>formatted!Q886/formatted!Q$2</f>
        <v>2.4901769911504426E-4</v>
      </c>
      <c r="P886">
        <f>formatted!R886/formatted!R$2</f>
        <v>1.9172118644067798E-4</v>
      </c>
    </row>
    <row r="887" spans="1:16" x14ac:dyDescent="0.3">
      <c r="A887" t="str">
        <f>formatted!C887</f>
        <v>w/o MS2: SHexCer 38:8;O2</v>
      </c>
      <c r="B887" t="str">
        <f>formatted!D887</f>
        <v>SHexCer 38:8:2O</v>
      </c>
      <c r="C887" t="str">
        <f>formatted!E887</f>
        <v>SHexCer</v>
      </c>
      <c r="D887" t="str">
        <f>formatted!F887</f>
        <v>C44H71NO11S</v>
      </c>
      <c r="E887">
        <f>formatted!G887/formatted!G$2</f>
        <v>3.715440677966102E-4</v>
      </c>
      <c r="F887">
        <f>formatted!H887/formatted!H$2</f>
        <v>3.1427039999999999E-4</v>
      </c>
      <c r="G887">
        <f>formatted!I887/formatted!I$2</f>
        <v>1.2481187500000001E-4</v>
      </c>
      <c r="H887">
        <f>formatted!J887/formatted!J$2</f>
        <v>1.889375E-4</v>
      </c>
      <c r="I887">
        <f>formatted!K887/formatted!K$2</f>
        <v>2.758425E-4</v>
      </c>
      <c r="J887">
        <f>formatted!L887/formatted!L$2</f>
        <v>1.9960084033613445E-4</v>
      </c>
      <c r="K887">
        <f>formatted!M887/formatted!M$2</f>
        <v>2.270175925925926E-4</v>
      </c>
      <c r="L887">
        <f>formatted!N887/formatted!N$2</f>
        <v>3.7339396551724137E-4</v>
      </c>
      <c r="M887">
        <f>formatted!O887/formatted!O$2</f>
        <v>2.7510873786407765E-4</v>
      </c>
      <c r="N887">
        <f>formatted!P887/formatted!P$2</f>
        <v>2.2696481481481481E-4</v>
      </c>
      <c r="O887">
        <f>formatted!Q887/formatted!Q$2</f>
        <v>2.0996725663716815E-4</v>
      </c>
      <c r="P887">
        <f>formatted!R887/formatted!R$2</f>
        <v>1.4195508474576271E-4</v>
      </c>
    </row>
    <row r="888" spans="1:16" x14ac:dyDescent="0.3">
      <c r="A888" t="str">
        <f>formatted!C888</f>
        <v>w/o MS2: SHexCer 26:0;O2</v>
      </c>
      <c r="B888" t="str">
        <f>formatted!D888</f>
        <v>SHexCer 26:0:2O</v>
      </c>
      <c r="C888" t="str">
        <f>formatted!E888</f>
        <v>SHexCer</v>
      </c>
      <c r="D888" t="str">
        <f>formatted!F888</f>
        <v>C32H63NO11S</v>
      </c>
      <c r="E888">
        <f>formatted!G888/formatted!G$2</f>
        <v>2.9718728813559321E-4</v>
      </c>
      <c r="F888">
        <f>formatted!H888/formatted!H$2</f>
        <v>2.2808640000000001E-4</v>
      </c>
      <c r="G888">
        <f>formatted!I888/formatted!I$2</f>
        <v>5.1396249999999998E-5</v>
      </c>
      <c r="H888">
        <f>formatted!J888/formatted!J$2</f>
        <v>9.592053571428572E-5</v>
      </c>
      <c r="I888">
        <f>formatted!K888/formatted!K$2</f>
        <v>2.3837083333333334E-4</v>
      </c>
      <c r="J888">
        <f>formatted!L888/formatted!L$2</f>
        <v>9.2565546218487398E-5</v>
      </c>
      <c r="K888">
        <f>formatted!M888/formatted!M$2</f>
        <v>2.4722222222222224E-4</v>
      </c>
      <c r="L888">
        <f>formatted!N888/formatted!N$2</f>
        <v>3.2599224137931036E-4</v>
      </c>
      <c r="M888">
        <f>formatted!O888/formatted!O$2</f>
        <v>1.8992718446601942E-4</v>
      </c>
      <c r="N888">
        <f>formatted!P888/formatted!P$2</f>
        <v>1.8559074074074074E-4</v>
      </c>
      <c r="O888">
        <f>formatted!Q888/formatted!Q$2</f>
        <v>2.0767699115044249E-4</v>
      </c>
      <c r="P888">
        <f>formatted!R888/formatted!R$2</f>
        <v>1.2140677966101695E-4</v>
      </c>
    </row>
    <row r="889" spans="1:16" x14ac:dyDescent="0.3">
      <c r="A889" t="str">
        <f>formatted!C889</f>
        <v>w/o MS2: SHexCer 26:2;O2</v>
      </c>
      <c r="B889" t="str">
        <f>formatted!D889</f>
        <v>SHexCer 26:2:2O</v>
      </c>
      <c r="C889" t="str">
        <f>formatted!E889</f>
        <v>SHexCer</v>
      </c>
      <c r="D889" t="str">
        <f>formatted!F889</f>
        <v>C32H59NO11S</v>
      </c>
      <c r="E889">
        <f>formatted!G889/formatted!G$2</f>
        <v>6.8251694915254241E-5</v>
      </c>
      <c r="F889">
        <f>formatted!H889/formatted!H$2</f>
        <v>5.9693600000000001E-5</v>
      </c>
      <c r="G889">
        <f>formatted!I889/formatted!I$2</f>
        <v>9.2421875000000002E-5</v>
      </c>
      <c r="H889">
        <f>formatted!J889/formatted!J$2</f>
        <v>1.2056160714285715E-4</v>
      </c>
      <c r="I889">
        <f>formatted!K889/formatted!K$2</f>
        <v>8.1684166666666673E-5</v>
      </c>
      <c r="J889">
        <f>formatted!L889/formatted!L$2</f>
        <v>5.8178991596638653E-5</v>
      </c>
      <c r="K889">
        <f>formatted!M889/formatted!M$2</f>
        <v>1.1753703703703703E-4</v>
      </c>
      <c r="L889">
        <f>formatted!N889/formatted!N$2</f>
        <v>1.1875603448275862E-4</v>
      </c>
      <c r="M889">
        <f>formatted!O889/formatted!O$2</f>
        <v>1.7889611650485438E-4</v>
      </c>
      <c r="N889">
        <f>formatted!P889/formatted!P$2</f>
        <v>1.2785925925925927E-4</v>
      </c>
      <c r="O889">
        <f>formatted!Q889/formatted!Q$2</f>
        <v>1.7606194690265487E-4</v>
      </c>
      <c r="P889">
        <f>formatted!R889/formatted!R$2</f>
        <v>1.7122966101694914E-4</v>
      </c>
    </row>
    <row r="890" spans="1:16" x14ac:dyDescent="0.3">
      <c r="A890" t="str">
        <f>formatted!C890</f>
        <v>w/o MS2: SHexCer 27:0;O2</v>
      </c>
      <c r="B890" t="str">
        <f>formatted!D890</f>
        <v>SHexCer 27:0:2O</v>
      </c>
      <c r="C890" t="str">
        <f>formatted!E890</f>
        <v>SHexCer</v>
      </c>
      <c r="D890" t="str">
        <f>formatted!F890</f>
        <v>C33H65NO11S</v>
      </c>
      <c r="E890">
        <f>formatted!G890/formatted!G$2</f>
        <v>3.4512372881355933E-4</v>
      </c>
      <c r="F890">
        <f>formatted!H890/formatted!H$2</f>
        <v>2.544E-4</v>
      </c>
      <c r="G890">
        <f>formatted!I890/formatted!I$2</f>
        <v>8.1094999999999995E-5</v>
      </c>
      <c r="H890">
        <f>formatted!J890/formatted!J$2</f>
        <v>2.8045089285714283E-4</v>
      </c>
      <c r="I890">
        <f>formatted!K890/formatted!K$2</f>
        <v>5.2021333333333332E-4</v>
      </c>
      <c r="J890">
        <f>formatted!L890/formatted!L$2</f>
        <v>2.1862436974789915E-4</v>
      </c>
      <c r="K890">
        <f>formatted!M890/formatted!M$2</f>
        <v>3.7828703703703706E-4</v>
      </c>
      <c r="L890">
        <f>formatted!N890/formatted!N$2</f>
        <v>2.3380775862068964E-4</v>
      </c>
      <c r="M890">
        <f>formatted!O890/formatted!O$2</f>
        <v>3.2944563106796117E-4</v>
      </c>
      <c r="N890">
        <f>formatted!P890/formatted!P$2</f>
        <v>2.9774166666666666E-4</v>
      </c>
      <c r="O890">
        <f>formatted!Q890/formatted!Q$2</f>
        <v>2.6446106194690265E-4</v>
      </c>
      <c r="P890">
        <f>formatted!R890/formatted!R$2</f>
        <v>2.299322033898305E-4</v>
      </c>
    </row>
    <row r="891" spans="1:16" x14ac:dyDescent="0.3">
      <c r="A891" t="str">
        <f>formatted!C891</f>
        <v>w/o MS2: SM 32:3;O3</v>
      </c>
      <c r="B891" t="str">
        <f>formatted!D891</f>
        <v>SM 32:3:3O</v>
      </c>
      <c r="C891" t="str">
        <f>formatted!E891</f>
        <v>SM</v>
      </c>
      <c r="D891" t="str">
        <f>formatted!F891</f>
        <v>C37H71N2O7P</v>
      </c>
      <c r="E891">
        <f>formatted!G891/formatted!G$2</f>
        <v>4.8516562711864407E-2</v>
      </c>
      <c r="F891">
        <f>formatted!H891/formatted!H$2</f>
        <v>5.5435165600000003E-2</v>
      </c>
      <c r="G891">
        <f>formatted!I891/formatted!I$2</f>
        <v>4.3049978124999999E-2</v>
      </c>
      <c r="H891">
        <f>formatted!J891/formatted!J$2</f>
        <v>5.1156077678571429E-2</v>
      </c>
      <c r="I891">
        <f>formatted!K891/formatted!K$2</f>
        <v>4.7232196666666663E-2</v>
      </c>
      <c r="J891">
        <f>formatted!L891/formatted!L$2</f>
        <v>5.2913104201680675E-2</v>
      </c>
      <c r="K891">
        <f>formatted!M891/formatted!M$2</f>
        <v>6.8743110185185183E-2</v>
      </c>
      <c r="L891">
        <f>formatted!N891/formatted!N$2</f>
        <v>6.2341713793103451E-2</v>
      </c>
      <c r="M891">
        <f>formatted!O891/formatted!O$2</f>
        <v>6.6816040776699032E-2</v>
      </c>
      <c r="N891">
        <f>formatted!P891/formatted!P$2</f>
        <v>6.0140021296296295E-2</v>
      </c>
      <c r="O891">
        <f>formatted!Q891/formatted!Q$2</f>
        <v>5.9976870796460177E-2</v>
      </c>
      <c r="P891">
        <f>formatted!R891/formatted!R$2</f>
        <v>5.5680798305084746E-2</v>
      </c>
    </row>
    <row r="892" spans="1:16" x14ac:dyDescent="0.3">
      <c r="A892" t="str">
        <f>formatted!C892</f>
        <v>w/o MS2: SM 33:3;O3</v>
      </c>
      <c r="B892" t="str">
        <f>formatted!D892</f>
        <v>SM 33:3:3O</v>
      </c>
      <c r="C892" t="str">
        <f>formatted!E892</f>
        <v>SM</v>
      </c>
      <c r="D892" t="str">
        <f>formatted!F892</f>
        <v>C38H73N2O7P</v>
      </c>
      <c r="E892">
        <f>formatted!G892/formatted!G$2</f>
        <v>4.6533044067796611E-2</v>
      </c>
      <c r="F892">
        <f>formatted!H892/formatted!H$2</f>
        <v>5.3275538400000003E-2</v>
      </c>
      <c r="G892">
        <f>formatted!I892/formatted!I$2</f>
        <v>4.3935346875000003E-2</v>
      </c>
      <c r="H892">
        <f>formatted!J892/formatted!J$2</f>
        <v>5.0698763392857144E-2</v>
      </c>
      <c r="I892">
        <f>formatted!K892/formatted!K$2</f>
        <v>4.7015886666666666E-2</v>
      </c>
      <c r="J892">
        <f>formatted!L892/formatted!L$2</f>
        <v>5.1950784033613445E-2</v>
      </c>
      <c r="K892">
        <f>formatted!M892/formatted!M$2</f>
        <v>6.1114331481481481E-2</v>
      </c>
      <c r="L892">
        <f>formatted!N892/formatted!N$2</f>
        <v>5.5765235344827586E-2</v>
      </c>
      <c r="M892">
        <f>formatted!O892/formatted!O$2</f>
        <v>5.6129782524271844E-2</v>
      </c>
      <c r="N892">
        <f>formatted!P892/formatted!P$2</f>
        <v>5.254440185185185E-2</v>
      </c>
      <c r="O892">
        <f>formatted!Q892/formatted!Q$2</f>
        <v>5.7827036283185841E-2</v>
      </c>
      <c r="P892">
        <f>formatted!R892/formatted!R$2</f>
        <v>5.6294316101694913E-2</v>
      </c>
    </row>
    <row r="893" spans="1:16" x14ac:dyDescent="0.3">
      <c r="A893" t="str">
        <f>formatted!C893</f>
        <v>w/o MS2: SM 31:3;O3</v>
      </c>
      <c r="B893" t="str">
        <f>formatted!D893</f>
        <v>SM 31:3:3O</v>
      </c>
      <c r="C893" t="str">
        <f>formatted!E893</f>
        <v>SM</v>
      </c>
      <c r="D893" t="str">
        <f>formatted!F893</f>
        <v>C36H69N2O7P</v>
      </c>
      <c r="E893">
        <f>formatted!G893/formatted!G$2</f>
        <v>5.0882728813559323E-3</v>
      </c>
      <c r="F893">
        <f>formatted!H893/formatted!H$2</f>
        <v>6.5553568000000003E-3</v>
      </c>
      <c r="G893">
        <f>formatted!I893/formatted!I$2</f>
        <v>5.6079456250000001E-3</v>
      </c>
      <c r="H893">
        <f>formatted!J893/formatted!J$2</f>
        <v>6.2759473214285717E-3</v>
      </c>
      <c r="I893">
        <f>formatted!K893/formatted!K$2</f>
        <v>5.8888875000000004E-3</v>
      </c>
      <c r="J893">
        <f>formatted!L893/formatted!L$2</f>
        <v>6.361904201680672E-3</v>
      </c>
      <c r="K893">
        <f>formatted!M893/formatted!M$2</f>
        <v>7.4652555555555552E-3</v>
      </c>
      <c r="L893">
        <f>formatted!N893/formatted!N$2</f>
        <v>7.3477827586206895E-3</v>
      </c>
      <c r="M893">
        <f>formatted!O893/formatted!O$2</f>
        <v>7.1078388349514561E-3</v>
      </c>
      <c r="N893">
        <f>formatted!P893/formatted!P$2</f>
        <v>6.8518861111111114E-3</v>
      </c>
      <c r="O893">
        <f>formatted!Q893/formatted!Q$2</f>
        <v>8.1183566371681413E-3</v>
      </c>
      <c r="P893">
        <f>formatted!R893/formatted!R$2</f>
        <v>7.9927347457627116E-3</v>
      </c>
    </row>
    <row r="894" spans="1:16" x14ac:dyDescent="0.3">
      <c r="A894" t="str">
        <f>formatted!C894</f>
        <v>w/o MS2: SM 33:3;O3</v>
      </c>
      <c r="B894" t="str">
        <f>formatted!D894</f>
        <v>SM 33:3:3O</v>
      </c>
      <c r="C894" t="str">
        <f>formatted!E894</f>
        <v>SM</v>
      </c>
      <c r="D894" t="str">
        <f>formatted!F894</f>
        <v>C38H73N2O7P</v>
      </c>
      <c r="E894">
        <f>formatted!G894/formatted!G$2</f>
        <v>0.12832296864406781</v>
      </c>
      <c r="F894">
        <f>formatted!H894/formatted!H$2</f>
        <v>0.14320459599999999</v>
      </c>
      <c r="G894">
        <f>formatted!I894/formatted!I$2</f>
        <v>0.11246078062500001</v>
      </c>
      <c r="H894">
        <f>formatted!J894/formatted!J$2</f>
        <v>0.12953469285714286</v>
      </c>
      <c r="I894">
        <f>formatted!K894/formatted!K$2</f>
        <v>0.12116720333333333</v>
      </c>
      <c r="J894">
        <f>formatted!L894/formatted!L$2</f>
        <v>0.13180792521008403</v>
      </c>
      <c r="K894">
        <f>formatted!M894/formatted!M$2</f>
        <v>0.15253278981481483</v>
      </c>
      <c r="L894">
        <f>formatted!N894/formatted!N$2</f>
        <v>0.13874088620689656</v>
      </c>
      <c r="M894">
        <f>formatted!O894/formatted!O$2</f>
        <v>0.15012515436893203</v>
      </c>
      <c r="N894">
        <f>formatted!P894/formatted!P$2</f>
        <v>0.13352474722222221</v>
      </c>
      <c r="O894">
        <f>formatted!Q894/formatted!Q$2</f>
        <v>0.1357490814159292</v>
      </c>
      <c r="P894">
        <f>formatted!R894/formatted!R$2</f>
        <v>0.12687307118644067</v>
      </c>
    </row>
    <row r="895" spans="1:16" x14ac:dyDescent="0.3">
      <c r="A895" t="str">
        <f>formatted!C895</f>
        <v>w/o MS2: SM 32:3;O3</v>
      </c>
      <c r="B895" t="str">
        <f>formatted!D895</f>
        <v>SM 32:3:3O</v>
      </c>
      <c r="C895" t="str">
        <f>formatted!E895</f>
        <v>SM</v>
      </c>
      <c r="D895" t="str">
        <f>formatted!F895</f>
        <v>C37H71N2O7P</v>
      </c>
      <c r="E895">
        <f>formatted!G895/formatted!G$2</f>
        <v>1.0247330508474576E-2</v>
      </c>
      <c r="F895">
        <f>formatted!H895/formatted!H$2</f>
        <v>1.2636496000000001E-2</v>
      </c>
      <c r="G895">
        <f>formatted!I895/formatted!I$2</f>
        <v>1.0978560625E-2</v>
      </c>
      <c r="H895">
        <f>formatted!J895/formatted!J$2</f>
        <v>1.0840312499999999E-2</v>
      </c>
      <c r="I895">
        <f>formatted!K895/formatted!K$2</f>
        <v>1.053958E-2</v>
      </c>
      <c r="J895">
        <f>formatted!L895/formatted!L$2</f>
        <v>1.0437131092436975E-2</v>
      </c>
      <c r="K895">
        <f>formatted!M895/formatted!M$2</f>
        <v>1.3311150000000001E-2</v>
      </c>
      <c r="L895">
        <f>formatted!N895/formatted!N$2</f>
        <v>1.3031361206896552E-2</v>
      </c>
      <c r="M895">
        <f>formatted!O895/formatted!O$2</f>
        <v>1.31024786407767E-2</v>
      </c>
      <c r="N895">
        <f>formatted!P895/formatted!P$2</f>
        <v>1.1227710185185185E-2</v>
      </c>
      <c r="O895">
        <f>formatted!Q895/formatted!Q$2</f>
        <v>1.2684046017699116E-2</v>
      </c>
      <c r="P895">
        <f>formatted!R895/formatted!R$2</f>
        <v>1.1842064406779661E-2</v>
      </c>
    </row>
    <row r="896" spans="1:16" x14ac:dyDescent="0.3">
      <c r="A896" t="str">
        <f>formatted!C896</f>
        <v>w/o MS2: SM 33:3;O3</v>
      </c>
      <c r="B896" t="str">
        <f>formatted!D896</f>
        <v>SM 33:3:3O</v>
      </c>
      <c r="C896" t="str">
        <f>formatted!E896</f>
        <v>SM</v>
      </c>
      <c r="D896" t="str">
        <f>formatted!F896</f>
        <v>C38H73N2O7P</v>
      </c>
      <c r="E896">
        <f>formatted!G896/formatted!G$2</f>
        <v>9.1949669491525419E-3</v>
      </c>
      <c r="F896">
        <f>formatted!H896/formatted!H$2</f>
        <v>9.9465912000000004E-3</v>
      </c>
      <c r="G896">
        <f>formatted!I896/formatted!I$2</f>
        <v>8.9410487499999997E-3</v>
      </c>
      <c r="H896">
        <f>formatted!J896/formatted!J$2</f>
        <v>9.1859633928571428E-3</v>
      </c>
      <c r="I896">
        <f>formatted!K896/formatted!K$2</f>
        <v>9.1044391666666672E-3</v>
      </c>
      <c r="J896">
        <f>formatted!L896/formatted!L$2</f>
        <v>9.0759789915966383E-3</v>
      </c>
      <c r="K896">
        <f>formatted!M896/formatted!M$2</f>
        <v>1.3465566666666666E-2</v>
      </c>
      <c r="L896">
        <f>formatted!N896/formatted!N$2</f>
        <v>1.2390447413793103E-2</v>
      </c>
      <c r="M896">
        <f>formatted!O896/formatted!O$2</f>
        <v>1.2897146601941748E-2</v>
      </c>
      <c r="N896">
        <f>formatted!P896/formatted!P$2</f>
        <v>1.0906990740740741E-2</v>
      </c>
      <c r="O896">
        <f>formatted!Q896/formatted!Q$2</f>
        <v>1.166231150442478E-2</v>
      </c>
      <c r="P896">
        <f>formatted!R896/formatted!R$2</f>
        <v>1.1763805084745763E-2</v>
      </c>
    </row>
    <row r="897" spans="1:16" x14ac:dyDescent="0.3">
      <c r="A897" t="str">
        <f>formatted!C897</f>
        <v>w/o MS2: SM 32:3;O3</v>
      </c>
      <c r="B897" t="str">
        <f>formatted!D897</f>
        <v>SM 32:3:3O</v>
      </c>
      <c r="C897" t="str">
        <f>formatted!E897</f>
        <v>SM</v>
      </c>
      <c r="D897" t="str">
        <f>formatted!F897</f>
        <v>C37H71N2O7P</v>
      </c>
      <c r="E897">
        <f>formatted!G897/formatted!G$2</f>
        <v>9.5909161016949161E-3</v>
      </c>
      <c r="F897">
        <f>formatted!H897/formatted!H$2</f>
        <v>1.11905536E-2</v>
      </c>
      <c r="G897">
        <f>formatted!I897/formatted!I$2</f>
        <v>9.8647806249999997E-3</v>
      </c>
      <c r="H897">
        <f>formatted!J897/formatted!J$2</f>
        <v>1.2079112499999999E-2</v>
      </c>
      <c r="I897">
        <f>formatted!K897/formatted!K$2</f>
        <v>1.1774864166666666E-2</v>
      </c>
      <c r="J897">
        <f>formatted!L897/formatted!L$2</f>
        <v>1.2385988235294118E-2</v>
      </c>
      <c r="K897">
        <f>formatted!M897/formatted!M$2</f>
        <v>1.6393100925925927E-2</v>
      </c>
      <c r="L897">
        <f>formatted!N897/formatted!N$2</f>
        <v>1.4028391379310345E-2</v>
      </c>
      <c r="M897">
        <f>formatted!O897/formatted!O$2</f>
        <v>1.5572600970873787E-2</v>
      </c>
      <c r="N897">
        <f>formatted!P897/formatted!P$2</f>
        <v>1.4886385185185185E-2</v>
      </c>
      <c r="O897">
        <f>formatted!Q897/formatted!Q$2</f>
        <v>1.5385300884955752E-2</v>
      </c>
      <c r="P897">
        <f>formatted!R897/formatted!R$2</f>
        <v>1.5504645762711865E-2</v>
      </c>
    </row>
    <row r="898" spans="1:16" x14ac:dyDescent="0.3">
      <c r="A898" t="str">
        <f>formatted!C898</f>
        <v>w/o MS2: SM 31:3;O3</v>
      </c>
      <c r="B898" t="str">
        <f>formatted!D898</f>
        <v>SM 31:3:3O</v>
      </c>
      <c r="C898" t="str">
        <f>formatted!E898</f>
        <v>SM</v>
      </c>
      <c r="D898" t="str">
        <f>formatted!F898</f>
        <v>C36H69N2O7P</v>
      </c>
      <c r="E898">
        <f>formatted!G898/formatted!G$2</f>
        <v>2.3541245762711866E-3</v>
      </c>
      <c r="F898">
        <f>formatted!H898/formatted!H$2</f>
        <v>2.9950167999999999E-3</v>
      </c>
      <c r="G898">
        <f>formatted!I898/formatted!I$2</f>
        <v>2.746190625E-3</v>
      </c>
      <c r="H898">
        <f>formatted!J898/formatted!J$2</f>
        <v>3.1411160714285716E-3</v>
      </c>
      <c r="I898">
        <f>formatted!K898/formatted!K$2</f>
        <v>3.0802099999999999E-3</v>
      </c>
      <c r="J898">
        <f>formatted!L898/formatted!L$2</f>
        <v>3.0936546218487395E-3</v>
      </c>
      <c r="K898">
        <f>formatted!M898/formatted!M$2</f>
        <v>4.207696296296296E-3</v>
      </c>
      <c r="L898">
        <f>formatted!N898/formatted!N$2</f>
        <v>3.7697448275862068E-3</v>
      </c>
      <c r="M898">
        <f>formatted!O898/formatted!O$2</f>
        <v>4.0773320388349512E-3</v>
      </c>
      <c r="N898">
        <f>formatted!P898/formatted!P$2</f>
        <v>4.1420055555555554E-3</v>
      </c>
      <c r="O898">
        <f>formatted!Q898/formatted!Q$2</f>
        <v>4.4665752212389382E-3</v>
      </c>
      <c r="P898">
        <f>formatted!R898/formatted!R$2</f>
        <v>4.4019703389830507E-3</v>
      </c>
    </row>
    <row r="899" spans="1:16" x14ac:dyDescent="0.3">
      <c r="A899" t="str">
        <f>formatted!C899</f>
        <v>w/o MS2: SM 31:3;O3</v>
      </c>
      <c r="B899" t="str">
        <f>formatted!D899</f>
        <v>SM 31:3:3O</v>
      </c>
      <c r="C899" t="str">
        <f>formatted!E899</f>
        <v>SM</v>
      </c>
      <c r="D899" t="str">
        <f>formatted!F899</f>
        <v>C36H69N2O7P</v>
      </c>
      <c r="E899">
        <f>formatted!G899/formatted!G$2</f>
        <v>1.9713067796610171E-3</v>
      </c>
      <c r="F899">
        <f>formatted!H899/formatted!H$2</f>
        <v>2.4183664000000001E-3</v>
      </c>
      <c r="G899">
        <f>formatted!I899/formatted!I$2</f>
        <v>2.13389625E-3</v>
      </c>
      <c r="H899">
        <f>formatted!J899/formatted!J$2</f>
        <v>1.8898214285714286E-3</v>
      </c>
      <c r="I899">
        <f>formatted!K899/formatted!K$2</f>
        <v>1.8730825E-3</v>
      </c>
      <c r="J899">
        <f>formatted!L899/formatted!L$2</f>
        <v>1.8877588235294118E-3</v>
      </c>
      <c r="K899">
        <f>formatted!M899/formatted!M$2</f>
        <v>2.4217962962962965E-3</v>
      </c>
      <c r="L899">
        <f>formatted!N899/formatted!N$2</f>
        <v>2.4298758620689654E-3</v>
      </c>
      <c r="M899">
        <f>formatted!O899/formatted!O$2</f>
        <v>2.3163834951456311E-3</v>
      </c>
      <c r="N899">
        <f>formatted!P899/formatted!P$2</f>
        <v>2.1025805555555557E-3</v>
      </c>
      <c r="O899">
        <f>formatted!Q899/formatted!Q$2</f>
        <v>2.3221646017699115E-3</v>
      </c>
      <c r="P899">
        <f>formatted!R899/formatted!R$2</f>
        <v>2.2302576271186442E-3</v>
      </c>
    </row>
    <row r="900" spans="1:16" x14ac:dyDescent="0.3">
      <c r="A900" t="str">
        <f>formatted!C900</f>
        <v>w/o MS2: SM 12:0;O2/17:0</v>
      </c>
      <c r="B900" t="str">
        <f>formatted!D900</f>
        <v>SM 29:0:2O</v>
      </c>
      <c r="C900" t="str">
        <f>formatted!E900</f>
        <v>SM</v>
      </c>
      <c r="D900" t="str">
        <f>formatted!F900</f>
        <v>C34H71N2O6P</v>
      </c>
      <c r="E900">
        <f>formatted!G900/formatted!G$2</f>
        <v>1.1235593220338983E-4</v>
      </c>
      <c r="F900">
        <f>formatted!H900/formatted!H$2</f>
        <v>1.7472080000000001E-4</v>
      </c>
      <c r="G900">
        <f>formatted!I900/formatted!I$2</f>
        <v>1.1972875E-4</v>
      </c>
      <c r="H900">
        <f>formatted!J900/formatted!J$2</f>
        <v>1.4244464285714285E-4</v>
      </c>
      <c r="I900">
        <f>formatted!K900/formatted!K$2</f>
        <v>1.5187999999999999E-4</v>
      </c>
      <c r="J900">
        <f>formatted!L900/formatted!L$2</f>
        <v>1.933563025210084E-4</v>
      </c>
      <c r="K900">
        <f>formatted!M900/formatted!M$2</f>
        <v>2.6383148148148149E-4</v>
      </c>
      <c r="L900">
        <f>formatted!N900/formatted!N$2</f>
        <v>2.4439568965517239E-4</v>
      </c>
      <c r="M900">
        <f>formatted!O900/formatted!O$2</f>
        <v>1.2157766990291262E-4</v>
      </c>
      <c r="N900">
        <f>formatted!P900/formatted!P$2</f>
        <v>3.0019537037037039E-4</v>
      </c>
      <c r="O900">
        <f>formatted!Q900/formatted!Q$2</f>
        <v>2.9276017699115045E-4</v>
      </c>
      <c r="P900">
        <f>formatted!R900/formatted!R$2</f>
        <v>3.027398305084746E-4</v>
      </c>
    </row>
    <row r="901" spans="1:16" x14ac:dyDescent="0.3">
      <c r="A901" t="str">
        <f>formatted!C901</f>
        <v>w/o MS2: SM 12:1;O2/19:0</v>
      </c>
      <c r="B901" t="str">
        <f>formatted!D901</f>
        <v>SM 31:1:2O</v>
      </c>
      <c r="C901" t="str">
        <f>formatted!E901</f>
        <v>SM</v>
      </c>
      <c r="D901" t="str">
        <f>formatted!F901</f>
        <v>C36H73N2O6P</v>
      </c>
      <c r="E901">
        <f>formatted!G901/formatted!G$2</f>
        <v>1.4404322033898304E-4</v>
      </c>
      <c r="F901">
        <f>formatted!H901/formatted!H$2</f>
        <v>1.3381919999999999E-4</v>
      </c>
      <c r="G901">
        <f>formatted!I901/formatted!I$2</f>
        <v>1.15361875E-4</v>
      </c>
      <c r="H901">
        <f>formatted!J901/formatted!J$2</f>
        <v>1.1659017857142857E-4</v>
      </c>
      <c r="I901">
        <f>formatted!K901/formatted!K$2</f>
        <v>1.1281833333333334E-4</v>
      </c>
      <c r="J901">
        <f>formatted!L901/formatted!L$2</f>
        <v>1.3249159663865546E-4</v>
      </c>
      <c r="K901">
        <f>formatted!M901/formatted!M$2</f>
        <v>6.1783703703703705E-4</v>
      </c>
      <c r="L901">
        <f>formatted!N901/formatted!N$2</f>
        <v>5.3126206896551723E-4</v>
      </c>
      <c r="M901">
        <f>formatted!O901/formatted!O$2</f>
        <v>5.1159029126213596E-4</v>
      </c>
      <c r="N901">
        <f>formatted!P901/formatted!P$2</f>
        <v>4.3447314814814815E-4</v>
      </c>
      <c r="O901">
        <f>formatted!Q901/formatted!Q$2</f>
        <v>4.2819380530973453E-4</v>
      </c>
      <c r="P901">
        <f>formatted!R901/formatted!R$2</f>
        <v>4.4361525423728814E-4</v>
      </c>
    </row>
    <row r="902" spans="1:16" x14ac:dyDescent="0.3">
      <c r="A902" t="str">
        <f>formatted!C902</f>
        <v>w/o MS2: SM 12:0;O2/19:0</v>
      </c>
      <c r="B902" t="str">
        <f>formatted!D902</f>
        <v>SM 31:0:2O</v>
      </c>
      <c r="C902" t="str">
        <f>formatted!E902</f>
        <v>SM</v>
      </c>
      <c r="D902" t="str">
        <f>formatted!F902</f>
        <v>C36H75N2O6P</v>
      </c>
      <c r="E902">
        <f>formatted!G902/formatted!G$2</f>
        <v>7.805576271186441E-4</v>
      </c>
      <c r="F902">
        <f>formatted!H902/formatted!H$2</f>
        <v>9.1723439999999998E-4</v>
      </c>
      <c r="G902">
        <f>formatted!I902/formatted!I$2</f>
        <v>8.552125E-4</v>
      </c>
      <c r="H902">
        <f>formatted!J902/formatted!J$2</f>
        <v>7.5015982142857146E-4</v>
      </c>
      <c r="I902">
        <f>formatted!K902/formatted!K$2</f>
        <v>7.4229083333333338E-4</v>
      </c>
      <c r="J902">
        <f>formatted!L902/formatted!L$2</f>
        <v>6.4638571428571432E-4</v>
      </c>
      <c r="K902">
        <f>formatted!M902/formatted!M$2</f>
        <v>1.1242435185185185E-3</v>
      </c>
      <c r="L902">
        <f>formatted!N902/formatted!N$2</f>
        <v>1.196501724137931E-3</v>
      </c>
      <c r="M902">
        <f>formatted!O902/formatted!O$2</f>
        <v>1.206852427184466E-3</v>
      </c>
      <c r="N902">
        <f>formatted!P902/formatted!P$2</f>
        <v>9.2378333333333334E-4</v>
      </c>
      <c r="O902">
        <f>formatted!Q902/formatted!Q$2</f>
        <v>8.40916814159292E-4</v>
      </c>
      <c r="P902">
        <f>formatted!R902/formatted!R$2</f>
        <v>1.0298644067796611E-3</v>
      </c>
    </row>
    <row r="903" spans="1:16" x14ac:dyDescent="0.3">
      <c r="A903" t="str">
        <f>formatted!C903</f>
        <v>w/o MS2: SM 32:1;O3</v>
      </c>
      <c r="B903" t="str">
        <f>formatted!D903</f>
        <v>SM 32:1:3O</v>
      </c>
      <c r="C903" t="str">
        <f>formatted!E903</f>
        <v>SM</v>
      </c>
      <c r="D903" t="str">
        <f>formatted!F903</f>
        <v>C37H75N2O7P</v>
      </c>
      <c r="E903">
        <f>formatted!G903/formatted!G$2</f>
        <v>1.4480008474576271E-3</v>
      </c>
      <c r="F903">
        <f>formatted!H903/formatted!H$2</f>
        <v>1.362636E-3</v>
      </c>
      <c r="G903">
        <f>formatted!I903/formatted!I$2</f>
        <v>1.1525956250000001E-3</v>
      </c>
      <c r="H903">
        <f>formatted!J903/formatted!J$2</f>
        <v>1.2951874999999999E-3</v>
      </c>
      <c r="I903">
        <f>formatted!K903/formatted!K$2</f>
        <v>1.2852899999999999E-3</v>
      </c>
      <c r="J903">
        <f>formatted!L903/formatted!L$2</f>
        <v>1.2341848739495797E-3</v>
      </c>
      <c r="K903">
        <f>formatted!M903/formatted!M$2</f>
        <v>1.4527222222222222E-3</v>
      </c>
      <c r="L903">
        <f>formatted!N903/formatted!N$2</f>
        <v>1.8929818965517241E-3</v>
      </c>
      <c r="M903">
        <f>formatted!O903/formatted!O$2</f>
        <v>1.8612524271844661E-3</v>
      </c>
      <c r="N903">
        <f>formatted!P903/formatted!P$2</f>
        <v>1.4960620370370371E-3</v>
      </c>
      <c r="O903">
        <f>formatted!Q903/formatted!Q$2</f>
        <v>1.4450203539823009E-3</v>
      </c>
      <c r="P903">
        <f>formatted!R903/formatted!R$2</f>
        <v>1.446763559322034E-3</v>
      </c>
    </row>
    <row r="904" spans="1:16" x14ac:dyDescent="0.3">
      <c r="A904" t="str">
        <f>formatted!C904</f>
        <v>w/o MS2: SM 12:1;O2/18:2</v>
      </c>
      <c r="B904" t="str">
        <f>formatted!D904</f>
        <v>SM 30:3:2O</v>
      </c>
      <c r="C904" t="str">
        <f>formatted!E904</f>
        <v>SM</v>
      </c>
      <c r="D904" t="str">
        <f>formatted!F904</f>
        <v>C35H67N2O6P</v>
      </c>
      <c r="E904">
        <f>formatted!G904/formatted!G$2</f>
        <v>2.4629661016949152E-5</v>
      </c>
      <c r="F904">
        <f>formatted!H904/formatted!H$2</f>
        <v>1.72888E-5</v>
      </c>
      <c r="G904">
        <f>formatted!I904/formatted!I$2</f>
        <v>3.0587499999999998E-5</v>
      </c>
      <c r="H904">
        <f>formatted!J904/formatted!J$2</f>
        <v>2.790982142857143E-5</v>
      </c>
      <c r="I904">
        <f>formatted!K904/formatted!K$2</f>
        <v>3.3205833333333333E-5</v>
      </c>
      <c r="J904">
        <f>formatted!L904/formatted!L$2</f>
        <v>3.9012605042016805E-5</v>
      </c>
      <c r="K904">
        <f>formatted!M904/formatted!M$2</f>
        <v>1.0741666666666667E-4</v>
      </c>
      <c r="L904">
        <f>formatted!N904/formatted!N$2</f>
        <v>7.9658620689655179E-5</v>
      </c>
      <c r="M904">
        <f>formatted!O904/formatted!O$2</f>
        <v>6.2570873786407764E-5</v>
      </c>
      <c r="N904">
        <f>formatted!P904/formatted!P$2</f>
        <v>7.5355555555555552E-5</v>
      </c>
      <c r="O904">
        <f>formatted!Q904/formatted!Q$2</f>
        <v>5.4503539823008847E-5</v>
      </c>
      <c r="P904">
        <f>formatted!R904/formatted!R$2</f>
        <v>7.5954237288135591E-5</v>
      </c>
    </row>
    <row r="905" spans="1:16" x14ac:dyDescent="0.3">
      <c r="A905" t="str">
        <f>formatted!C905</f>
        <v>w/o MS2: SM 12:0;O2/19:0</v>
      </c>
      <c r="B905" t="str">
        <f>formatted!D905</f>
        <v>SM 31:0:2O</v>
      </c>
      <c r="C905" t="str">
        <f>formatted!E905</f>
        <v>SM</v>
      </c>
      <c r="D905" t="str">
        <f>formatted!F905</f>
        <v>C36H75N2O6P</v>
      </c>
      <c r="E905">
        <f>formatted!G905/formatted!G$2</f>
        <v>7.1355084745762718E-5</v>
      </c>
      <c r="F905">
        <f>formatted!H905/formatted!H$2</f>
        <v>8.4711199999999996E-5</v>
      </c>
      <c r="G905">
        <f>formatted!I905/formatted!I$2</f>
        <v>7.691125E-5</v>
      </c>
      <c r="H905">
        <f>formatted!J905/formatted!J$2</f>
        <v>4.9820535714285718E-5</v>
      </c>
      <c r="I905">
        <f>formatted!K905/formatted!K$2</f>
        <v>7.590833333333334E-5</v>
      </c>
      <c r="J905">
        <f>formatted!L905/formatted!L$2</f>
        <v>6.4697478991596638E-5</v>
      </c>
      <c r="K905">
        <f>formatted!M905/formatted!M$2</f>
        <v>1.9081666666666668E-4</v>
      </c>
      <c r="L905">
        <f>formatted!N905/formatted!N$2</f>
        <v>1.4473706896551725E-4</v>
      </c>
      <c r="M905">
        <f>formatted!O905/formatted!O$2</f>
        <v>1.649873786407767E-4</v>
      </c>
      <c r="N905">
        <f>formatted!P905/formatted!P$2</f>
        <v>1.1425277777777777E-4</v>
      </c>
      <c r="O905">
        <f>formatted!Q905/formatted!Q$2</f>
        <v>1.2006283185840709E-4</v>
      </c>
      <c r="P905">
        <f>formatted!R905/formatted!R$2</f>
        <v>1.0234491525423729E-4</v>
      </c>
    </row>
    <row r="906" spans="1:16" x14ac:dyDescent="0.3">
      <c r="A906" t="str">
        <f>formatted!C906</f>
        <v>w/o MS2: SM 29:1;O3</v>
      </c>
      <c r="B906" t="str">
        <f>formatted!D906</f>
        <v>SM 29:1:3O</v>
      </c>
      <c r="C906" t="str">
        <f>formatted!E906</f>
        <v>SM</v>
      </c>
      <c r="D906" t="str">
        <f>formatted!F906</f>
        <v>C34H69N2O7P</v>
      </c>
      <c r="E906">
        <f>formatted!G906/formatted!G$2</f>
        <v>4.2515254237288139E-5</v>
      </c>
      <c r="F906">
        <f>formatted!H906/formatted!H$2</f>
        <v>5.5094399999999999E-5</v>
      </c>
      <c r="G906">
        <f>formatted!I906/formatted!I$2</f>
        <v>5.1394999999999998E-5</v>
      </c>
      <c r="H906">
        <f>formatted!J906/formatted!J$2</f>
        <v>2.3212499999999998E-5</v>
      </c>
      <c r="I906">
        <f>formatted!K906/formatted!K$2</f>
        <v>4.5959166666666665E-5</v>
      </c>
      <c r="J906">
        <f>formatted!L906/formatted!L$2</f>
        <v>3.0263865546218487E-5</v>
      </c>
      <c r="K906">
        <f>formatted!M906/formatted!M$2</f>
        <v>4.5895370370370373E-5</v>
      </c>
      <c r="L906">
        <f>formatted!N906/formatted!N$2</f>
        <v>9.3043965517241377E-5</v>
      </c>
      <c r="M906">
        <f>formatted!O906/formatted!O$2</f>
        <v>6.425728155339806E-5</v>
      </c>
      <c r="N906">
        <f>formatted!P906/formatted!P$2</f>
        <v>5.4017592592592592E-5</v>
      </c>
      <c r="O906">
        <f>formatted!Q906/formatted!Q$2</f>
        <v>6.5935398230088498E-5</v>
      </c>
      <c r="P906">
        <f>formatted!R906/formatted!R$2</f>
        <v>3.9834745762711864E-5</v>
      </c>
    </row>
    <row r="907" spans="1:16" x14ac:dyDescent="0.3">
      <c r="A907" t="str">
        <f>formatted!C907</f>
        <v>w/o MS2: SM 12:1;O2/19:0</v>
      </c>
      <c r="B907" t="str">
        <f>formatted!D907</f>
        <v>SM 31:1:2O</v>
      </c>
      <c r="C907" t="str">
        <f>formatted!E907</f>
        <v>SM</v>
      </c>
      <c r="D907" t="str">
        <f>formatted!F907</f>
        <v>C36H73N2O6P</v>
      </c>
      <c r="E907">
        <f>formatted!G907/formatted!G$2</f>
        <v>7.2322881355932209E-5</v>
      </c>
      <c r="F907">
        <f>formatted!H907/formatted!H$2</f>
        <v>7.6524800000000003E-5</v>
      </c>
      <c r="G907">
        <f>formatted!I907/formatted!I$2</f>
        <v>5.254375E-5</v>
      </c>
      <c r="H907">
        <f>formatted!J907/formatted!J$2</f>
        <v>3.7372321428571429E-5</v>
      </c>
      <c r="I907">
        <f>formatted!K907/formatted!K$2</f>
        <v>4.3898333333333333E-5</v>
      </c>
      <c r="J907">
        <f>formatted!L907/formatted!L$2</f>
        <v>5.1152100840336136E-5</v>
      </c>
      <c r="K907">
        <f>formatted!M907/formatted!M$2</f>
        <v>1.6330925925925926E-4</v>
      </c>
      <c r="L907">
        <f>formatted!N907/formatted!N$2</f>
        <v>1.3795344827586208E-4</v>
      </c>
      <c r="M907">
        <f>formatted!O907/formatted!O$2</f>
        <v>1.6680291262135923E-4</v>
      </c>
      <c r="N907">
        <f>formatted!P907/formatted!P$2</f>
        <v>9.1217592592592595E-5</v>
      </c>
      <c r="O907">
        <f>formatted!Q907/formatted!Q$2</f>
        <v>1.0945486725663716E-4</v>
      </c>
      <c r="P907">
        <f>formatted!R907/formatted!R$2</f>
        <v>1.3024915254237289E-4</v>
      </c>
    </row>
    <row r="908" spans="1:16" x14ac:dyDescent="0.3">
      <c r="A908" t="str">
        <f>formatted!C908</f>
        <v>w/o MS2: SM 12:1;O2/19:3</v>
      </c>
      <c r="B908" t="str">
        <f>formatted!D908</f>
        <v>SM 31:4:2O</v>
      </c>
      <c r="C908" t="str">
        <f>formatted!E908</f>
        <v>SM</v>
      </c>
      <c r="D908" t="str">
        <f>formatted!F908</f>
        <v>C36H67N2O6P</v>
      </c>
      <c r="E908">
        <f>formatted!G908/formatted!G$2</f>
        <v>7.0491525423728811E-6</v>
      </c>
      <c r="F908">
        <f>formatted!H908/formatted!H$2</f>
        <v>8.5643999999999995E-5</v>
      </c>
      <c r="G908">
        <f>formatted!I908/formatted!I$2</f>
        <v>6.5394374999999997E-5</v>
      </c>
      <c r="H908">
        <f>formatted!J908/formatted!J$2</f>
        <v>5.7525892857142857E-5</v>
      </c>
      <c r="I908">
        <f>formatted!K908/formatted!K$2</f>
        <v>3.7724166666666667E-5</v>
      </c>
      <c r="J908">
        <f>formatted!L908/formatted!L$2</f>
        <v>2.7400840336134454E-5</v>
      </c>
      <c r="K908">
        <f>formatted!M908/formatted!M$2</f>
        <v>9.6916666666666673E-5</v>
      </c>
      <c r="L908">
        <f>formatted!N908/formatted!N$2</f>
        <v>1.5802155172413794E-4</v>
      </c>
      <c r="M908">
        <f>formatted!O908/formatted!O$2</f>
        <v>1.5489611650485436E-4</v>
      </c>
      <c r="N908">
        <f>formatted!P908/formatted!P$2</f>
        <v>7.6410185185185188E-5</v>
      </c>
      <c r="O908">
        <f>formatted!Q908/formatted!Q$2</f>
        <v>1.3191769911504423E-4</v>
      </c>
      <c r="P908">
        <f>formatted!R908/formatted!R$2</f>
        <v>1.2558050847457627E-4</v>
      </c>
    </row>
    <row r="909" spans="1:16" x14ac:dyDescent="0.3">
      <c r="A909" t="str">
        <f>formatted!C909</f>
        <v>w/o MS2: SM 12:1;O2/19:0</v>
      </c>
      <c r="B909" t="str">
        <f>formatted!D909</f>
        <v>SM 31:1:2O</v>
      </c>
      <c r="C909" t="str">
        <f>formatted!E909</f>
        <v>SM</v>
      </c>
      <c r="D909" t="str">
        <f>formatted!F909</f>
        <v>C36H73N2O6P</v>
      </c>
      <c r="E909">
        <f>formatted!G909/formatted!G$2</f>
        <v>5.9435593220338984E-5</v>
      </c>
      <c r="F909">
        <f>formatted!H909/formatted!H$2</f>
        <v>1.053496E-4</v>
      </c>
      <c r="G909">
        <f>formatted!I909/formatted!I$2</f>
        <v>1.4360375E-4</v>
      </c>
      <c r="H909">
        <f>formatted!J909/formatted!J$2</f>
        <v>4.2546428571428572E-5</v>
      </c>
      <c r="I909">
        <f>formatted!K909/formatted!K$2</f>
        <v>3.2475833333333332E-5</v>
      </c>
      <c r="J909">
        <f>formatted!L909/formatted!L$2</f>
        <v>5.7087394957983193E-5</v>
      </c>
      <c r="K909">
        <f>formatted!M909/formatted!M$2</f>
        <v>7.6037037037037043E-5</v>
      </c>
      <c r="L909">
        <f>formatted!N909/formatted!N$2</f>
        <v>1.2177586206896552E-5</v>
      </c>
      <c r="M909">
        <f>formatted!O909/formatted!O$2</f>
        <v>5.7466990291262135E-5</v>
      </c>
      <c r="N909">
        <f>formatted!P909/formatted!P$2</f>
        <v>3.1250925925925926E-5</v>
      </c>
      <c r="O909">
        <f>formatted!Q909/formatted!Q$2</f>
        <v>7.6699115044247788E-5</v>
      </c>
      <c r="P909">
        <f>formatted!R909/formatted!R$2</f>
        <v>4.2567796610169492E-5</v>
      </c>
    </row>
    <row r="910" spans="1:16" x14ac:dyDescent="0.3">
      <c r="A910" t="str">
        <f>formatted!C910</f>
        <v>w/o MS2: SM 12:1;O2/18:0</v>
      </c>
      <c r="B910" t="str">
        <f>formatted!D910</f>
        <v>SM 30:1:2O</v>
      </c>
      <c r="C910" t="str">
        <f>formatted!E910</f>
        <v>SM</v>
      </c>
      <c r="D910" t="str">
        <f>formatted!F910</f>
        <v>C35H71N2O6P</v>
      </c>
      <c r="E910">
        <f>formatted!G910/formatted!G$2</f>
        <v>6.3879661016949147E-5</v>
      </c>
      <c r="F910">
        <f>formatted!H910/formatted!H$2</f>
        <v>1.155616E-4</v>
      </c>
      <c r="G910">
        <f>formatted!I910/formatted!I$2</f>
        <v>7.0430624999999998E-5</v>
      </c>
      <c r="H910">
        <f>formatted!J910/formatted!J$2</f>
        <v>8.2916071428571435E-5</v>
      </c>
      <c r="I910">
        <f>formatted!K910/formatted!K$2</f>
        <v>6.3948333333333339E-5</v>
      </c>
      <c r="J910">
        <f>formatted!L910/formatted!L$2</f>
        <v>7.5710084033613447E-5</v>
      </c>
      <c r="K910">
        <f>formatted!M910/formatted!M$2</f>
        <v>1.01575E-4</v>
      </c>
      <c r="L910">
        <f>formatted!N910/formatted!N$2</f>
        <v>1.2257327586206895E-4</v>
      </c>
      <c r="M910">
        <f>formatted!O910/formatted!O$2</f>
        <v>9.7785436893203879E-5</v>
      </c>
      <c r="N910">
        <f>formatted!P910/formatted!P$2</f>
        <v>5.3643518518518522E-5</v>
      </c>
      <c r="O910">
        <f>formatted!Q910/formatted!Q$2</f>
        <v>8.7045132743362828E-5</v>
      </c>
      <c r="P910">
        <f>formatted!R910/formatted!R$2</f>
        <v>7.6616949152542369E-5</v>
      </c>
    </row>
    <row r="911" spans="1:16" x14ac:dyDescent="0.3">
      <c r="A911" t="str">
        <f>formatted!C911</f>
        <v>w/o MS2: SM 12:0;O2/18:0</v>
      </c>
      <c r="B911" t="str">
        <f>formatted!D911</f>
        <v>SM 30:0:2O</v>
      </c>
      <c r="C911" t="str">
        <f>formatted!E911</f>
        <v>SM</v>
      </c>
      <c r="D911" t="str">
        <f>formatted!F911</f>
        <v>C35H73N2O6P</v>
      </c>
      <c r="E911">
        <f>formatted!G911/formatted!G$2</f>
        <v>2.2885932203389831E-4</v>
      </c>
      <c r="F911">
        <f>formatted!H911/formatted!H$2</f>
        <v>2.8666800000000001E-4</v>
      </c>
      <c r="G911">
        <f>formatted!I911/formatted!I$2</f>
        <v>2.4049750000000001E-4</v>
      </c>
      <c r="H911">
        <f>formatted!J911/formatted!J$2</f>
        <v>1.9672589285714285E-4</v>
      </c>
      <c r="I911">
        <f>formatted!K911/formatted!K$2</f>
        <v>2.1452416666666667E-4</v>
      </c>
      <c r="J911">
        <f>formatted!L911/formatted!L$2</f>
        <v>2.5036890756302522E-4</v>
      </c>
      <c r="K911">
        <f>formatted!M911/formatted!M$2</f>
        <v>2.8031111111111114E-4</v>
      </c>
      <c r="L911">
        <f>formatted!N911/formatted!N$2</f>
        <v>3.8588017241379311E-4</v>
      </c>
      <c r="M911">
        <f>formatted!O911/formatted!O$2</f>
        <v>2.7556601941747575E-4</v>
      </c>
      <c r="N911">
        <f>formatted!P911/formatted!P$2</f>
        <v>2.3997037037037038E-4</v>
      </c>
      <c r="O911">
        <f>formatted!Q911/formatted!Q$2</f>
        <v>2.8623628318584071E-4</v>
      </c>
      <c r="P911">
        <f>formatted!R911/formatted!R$2</f>
        <v>2.5127033898305083E-4</v>
      </c>
    </row>
    <row r="912" spans="1:16" x14ac:dyDescent="0.3">
      <c r="A912" t="str">
        <f>formatted!C912</f>
        <v>w/o MS2: SM 12:1;O2/17:0</v>
      </c>
      <c r="B912" t="str">
        <f>formatted!D912</f>
        <v>SM 29:1:2O</v>
      </c>
      <c r="C912" t="str">
        <f>formatted!E912</f>
        <v>SM</v>
      </c>
      <c r="D912" t="str">
        <f>formatted!F912</f>
        <v>C34H69N2O6P</v>
      </c>
      <c r="E912">
        <f>formatted!G912/formatted!G$2</f>
        <v>5.3104237288135591E-5</v>
      </c>
      <c r="F912">
        <f>formatted!H912/formatted!H$2</f>
        <v>5.4848800000000002E-5</v>
      </c>
      <c r="G912">
        <f>formatted!I912/formatted!I$2</f>
        <v>4.5367500000000002E-5</v>
      </c>
      <c r="H912">
        <f>formatted!J912/formatted!J$2</f>
        <v>4.3062500000000003E-5</v>
      </c>
      <c r="I912">
        <f>formatted!K912/formatted!K$2</f>
        <v>4.1639166666666666E-5</v>
      </c>
      <c r="J912">
        <f>formatted!L912/formatted!L$2</f>
        <v>4.2294117647058821E-5</v>
      </c>
      <c r="K912">
        <f>formatted!M912/formatted!M$2</f>
        <v>8.4618518518518522E-5</v>
      </c>
      <c r="L912">
        <f>formatted!N912/formatted!N$2</f>
        <v>9.7381034482758617E-5</v>
      </c>
      <c r="M912">
        <f>formatted!O912/formatted!O$2</f>
        <v>8.954174757281553E-5</v>
      </c>
      <c r="N912">
        <f>formatted!P912/formatted!P$2</f>
        <v>5.8350000000000002E-5</v>
      </c>
      <c r="O912">
        <f>formatted!Q912/formatted!Q$2</f>
        <v>9.2330973451327432E-5</v>
      </c>
      <c r="P912">
        <f>formatted!R912/formatted!R$2</f>
        <v>5.952033898305085E-5</v>
      </c>
    </row>
    <row r="913" spans="1:16" x14ac:dyDescent="0.3">
      <c r="A913" t="str">
        <f>formatted!C913</f>
        <v>w/o MS2: SM 12:0;O2/17:0</v>
      </c>
      <c r="B913" t="str">
        <f>formatted!D913</f>
        <v>SM 29:0:2O</v>
      </c>
      <c r="C913" t="str">
        <f>formatted!E913</f>
        <v>SM</v>
      </c>
      <c r="D913" t="str">
        <f>formatted!F913</f>
        <v>C34H71N2O6P</v>
      </c>
      <c r="E913">
        <f>formatted!G913/formatted!G$2</f>
        <v>3.3303389830508473E-5</v>
      </c>
      <c r="F913">
        <f>formatted!H913/formatted!H$2</f>
        <v>6.0003200000000002E-5</v>
      </c>
      <c r="G913">
        <f>formatted!I913/formatted!I$2</f>
        <v>5.5553124999999997E-5</v>
      </c>
      <c r="H913">
        <f>formatted!J913/formatted!J$2</f>
        <v>5.3900892857142857E-5</v>
      </c>
      <c r="I913">
        <f>formatted!K913/formatted!K$2</f>
        <v>2.0886666666666668E-5</v>
      </c>
      <c r="J913">
        <f>formatted!L913/formatted!L$2</f>
        <v>2.8789915966386555E-5</v>
      </c>
      <c r="K913">
        <f>formatted!M913/formatted!M$2</f>
        <v>5.7820370370370371E-5</v>
      </c>
      <c r="L913">
        <f>formatted!N913/formatted!N$2</f>
        <v>8.9214655172413789E-5</v>
      </c>
      <c r="M913">
        <f>formatted!O913/formatted!O$2</f>
        <v>3.1525242718446599E-5</v>
      </c>
      <c r="N913">
        <f>formatted!P913/formatted!P$2</f>
        <v>2.0220370370370369E-5</v>
      </c>
      <c r="O913">
        <f>formatted!Q913/formatted!Q$2</f>
        <v>2.2404424778761063E-5</v>
      </c>
      <c r="P913">
        <f>formatted!R913/formatted!R$2</f>
        <v>4.6627118644067795E-5</v>
      </c>
    </row>
    <row r="914" spans="1:16" x14ac:dyDescent="0.3">
      <c r="A914" t="str">
        <f>formatted!C914</f>
        <v>w/o MS2: SM 12:1;O2/20:4</v>
      </c>
      <c r="B914" t="str">
        <f>formatted!D914</f>
        <v>SM 32:5:2O</v>
      </c>
      <c r="C914" t="str">
        <f>formatted!E914</f>
        <v>SM</v>
      </c>
      <c r="D914" t="str">
        <f>formatted!F914</f>
        <v>C37H67N2O6P</v>
      </c>
      <c r="E914">
        <f>formatted!G914/formatted!G$2</f>
        <v>5.1969491525423726E-5</v>
      </c>
      <c r="F914">
        <f>formatted!H914/formatted!H$2</f>
        <v>6.96936E-5</v>
      </c>
      <c r="G914">
        <f>formatted!I914/formatted!I$2</f>
        <v>5.9146874999999999E-5</v>
      </c>
      <c r="H914">
        <f>formatted!J914/formatted!J$2</f>
        <v>5.414910714285714E-5</v>
      </c>
      <c r="I914">
        <f>formatted!K914/formatted!K$2</f>
        <v>3.4724166666666669E-5</v>
      </c>
      <c r="J914">
        <f>formatted!L914/formatted!L$2</f>
        <v>4.0899159663865546E-5</v>
      </c>
      <c r="K914">
        <f>formatted!M914/formatted!M$2</f>
        <v>1.4925925925925927E-4</v>
      </c>
      <c r="L914">
        <f>formatted!N914/formatted!N$2</f>
        <v>1.5941982758620689E-4</v>
      </c>
      <c r="M914">
        <f>formatted!O914/formatted!O$2</f>
        <v>1.5493300970873786E-4</v>
      </c>
      <c r="N914">
        <f>formatted!P914/formatted!P$2</f>
        <v>1.1484814814814815E-4</v>
      </c>
      <c r="O914">
        <f>formatted!Q914/formatted!Q$2</f>
        <v>1.0809026548672567E-4</v>
      </c>
      <c r="P914">
        <f>formatted!R914/formatted!R$2</f>
        <v>1.3077542372881356E-4</v>
      </c>
    </row>
    <row r="915" spans="1:16" x14ac:dyDescent="0.3">
      <c r="A915" t="str">
        <f>formatted!C915</f>
        <v>w/o MS2: SM 12:1;O2/20:2</v>
      </c>
      <c r="B915" t="str">
        <f>formatted!D915</f>
        <v>SM 32:3:2O</v>
      </c>
      <c r="C915" t="str">
        <f>formatted!E915</f>
        <v>SM</v>
      </c>
      <c r="D915" t="str">
        <f>formatted!F915</f>
        <v>C37H71N2O6P</v>
      </c>
      <c r="E915">
        <f>formatted!G915/formatted!G$2</f>
        <v>5.1770338983050845E-5</v>
      </c>
      <c r="F915">
        <f>formatted!H915/formatted!H$2</f>
        <v>1.1704080000000001E-4</v>
      </c>
      <c r="G915">
        <f>formatted!I915/formatted!I$2</f>
        <v>1.0290250000000001E-4</v>
      </c>
      <c r="H915">
        <f>formatted!J915/formatted!J$2</f>
        <v>9.4358035714285716E-5</v>
      </c>
      <c r="I915">
        <f>formatted!K915/formatted!K$2</f>
        <v>8.9884166666666669E-5</v>
      </c>
      <c r="J915">
        <f>formatted!L915/formatted!L$2</f>
        <v>7.5958823529411758E-5</v>
      </c>
      <c r="K915">
        <f>formatted!M915/formatted!M$2</f>
        <v>2.0775277777777777E-4</v>
      </c>
      <c r="L915">
        <f>formatted!N915/formatted!N$2</f>
        <v>1.7024655172413793E-4</v>
      </c>
      <c r="M915">
        <f>formatted!O915/formatted!O$2</f>
        <v>1.6355825242718447E-4</v>
      </c>
      <c r="N915">
        <f>formatted!P915/formatted!P$2</f>
        <v>1.3697685185185186E-4</v>
      </c>
      <c r="O915">
        <f>formatted!Q915/formatted!Q$2</f>
        <v>1.5170530973451326E-4</v>
      </c>
      <c r="P915">
        <f>formatted!R915/formatted!R$2</f>
        <v>1.2945084745762711E-4</v>
      </c>
    </row>
    <row r="916" spans="1:16" x14ac:dyDescent="0.3">
      <c r="A916" t="str">
        <f>formatted!C916</f>
        <v>w/o MS2: SM 12:1;O2/17:0</v>
      </c>
      <c r="B916" t="str">
        <f>formatted!D916</f>
        <v>SM 29:1:2O</v>
      </c>
      <c r="C916" t="str">
        <f>formatted!E916</f>
        <v>SM</v>
      </c>
      <c r="D916" t="str">
        <f>formatted!F916</f>
        <v>C34H69N2O6P</v>
      </c>
      <c r="E916">
        <f>formatted!G916/formatted!G$2</f>
        <v>9.484237288135593E-5</v>
      </c>
      <c r="F916">
        <f>formatted!H916/formatted!H$2</f>
        <v>2.6398399999999999E-4</v>
      </c>
      <c r="G916">
        <f>formatted!I916/formatted!I$2</f>
        <v>2.0036874999999999E-4</v>
      </c>
      <c r="H916">
        <f>formatted!J916/formatted!J$2</f>
        <v>1.8121875000000001E-4</v>
      </c>
      <c r="I916">
        <f>formatted!K916/formatted!K$2</f>
        <v>1.7410166666666666E-4</v>
      </c>
      <c r="J916">
        <f>formatted!L916/formatted!L$2</f>
        <v>1.6702016806722689E-4</v>
      </c>
      <c r="K916">
        <f>formatted!M916/formatted!M$2</f>
        <v>3.6586296296296295E-4</v>
      </c>
      <c r="L916">
        <f>formatted!N916/formatted!N$2</f>
        <v>3.6722327586206899E-4</v>
      </c>
      <c r="M916">
        <f>formatted!O916/formatted!O$2</f>
        <v>3.0516407766990292E-4</v>
      </c>
      <c r="N916">
        <f>formatted!P916/formatted!P$2</f>
        <v>2.9098611111111111E-4</v>
      </c>
      <c r="O916">
        <f>formatted!Q916/formatted!Q$2</f>
        <v>3.6639292035398231E-4</v>
      </c>
      <c r="P916">
        <f>formatted!R916/formatted!R$2</f>
        <v>3.2331101694915254E-4</v>
      </c>
    </row>
    <row r="917" spans="1:16" x14ac:dyDescent="0.3">
      <c r="A917" t="str">
        <f>formatted!C917</f>
        <v>w/o MS2: SM 12:1;O2/18:0</v>
      </c>
      <c r="B917" t="str">
        <f>formatted!D917</f>
        <v>SM 30:1:2O</v>
      </c>
      <c r="C917" t="str">
        <f>formatted!E917</f>
        <v>SM</v>
      </c>
      <c r="D917" t="str">
        <f>formatted!F917</f>
        <v>C35H71N2O6P</v>
      </c>
      <c r="E917">
        <f>formatted!G917/formatted!G$2</f>
        <v>8.2312711864406785E-5</v>
      </c>
      <c r="F917">
        <f>formatted!H917/formatted!H$2</f>
        <v>9.1163999999999997E-5</v>
      </c>
      <c r="G917">
        <f>formatted!I917/formatted!I$2</f>
        <v>7.0413750000000003E-5</v>
      </c>
      <c r="H917">
        <f>formatted!J917/formatted!J$2</f>
        <v>7.460803571428571E-5</v>
      </c>
      <c r="I917">
        <f>formatted!K917/formatted!K$2</f>
        <v>7.1752499999999994E-5</v>
      </c>
      <c r="J917">
        <f>formatted!L917/formatted!L$2</f>
        <v>6.4792436974789915E-5</v>
      </c>
      <c r="K917">
        <f>formatted!M917/formatted!M$2</f>
        <v>4.0387407407407405E-4</v>
      </c>
      <c r="L917">
        <f>formatted!N917/formatted!N$2</f>
        <v>3.2536810344827586E-4</v>
      </c>
      <c r="M917">
        <f>formatted!O917/formatted!O$2</f>
        <v>3.2896213592233011E-4</v>
      </c>
      <c r="N917">
        <f>formatted!P917/formatted!P$2</f>
        <v>2.7011296296296298E-4</v>
      </c>
      <c r="O917">
        <f>formatted!Q917/formatted!Q$2</f>
        <v>2.6951150442477875E-4</v>
      </c>
      <c r="P917">
        <f>formatted!R917/formatted!R$2</f>
        <v>2.5465084745762711E-4</v>
      </c>
    </row>
    <row r="918" spans="1:16" x14ac:dyDescent="0.3">
      <c r="A918" t="str">
        <f>formatted!C918</f>
        <v>w/o MS2: SM 12:1;O2/18:0</v>
      </c>
      <c r="B918" t="str">
        <f>formatted!D918</f>
        <v>SM 30:1:2O</v>
      </c>
      <c r="C918" t="str">
        <f>formatted!E918</f>
        <v>SM</v>
      </c>
      <c r="D918" t="str">
        <f>formatted!F918</f>
        <v>C35H71N2O6P</v>
      </c>
      <c r="E918">
        <f>formatted!G918/formatted!G$2</f>
        <v>8.6644067796610166E-6</v>
      </c>
      <c r="F918">
        <f>formatted!H918/formatted!H$2</f>
        <v>4.0334399999999998E-5</v>
      </c>
      <c r="G918">
        <f>formatted!I918/formatted!I$2</f>
        <v>1.0875E-5</v>
      </c>
      <c r="H918">
        <f>formatted!J918/formatted!J$2</f>
        <v>2.255892857142857E-5</v>
      </c>
      <c r="I918">
        <f>formatted!K918/formatted!K$2</f>
        <v>1.9161666666666666E-5</v>
      </c>
      <c r="J918">
        <f>formatted!L918/formatted!L$2</f>
        <v>2.12E-5</v>
      </c>
      <c r="K918">
        <f>formatted!M918/formatted!M$2</f>
        <v>1.3919907407407408E-4</v>
      </c>
      <c r="L918">
        <f>formatted!N918/formatted!N$2</f>
        <v>1.22075E-4</v>
      </c>
      <c r="M918">
        <f>formatted!O918/formatted!O$2</f>
        <v>1.6494563106796115E-4</v>
      </c>
      <c r="N918">
        <f>formatted!P918/formatted!P$2</f>
        <v>9.5464814814814815E-5</v>
      </c>
      <c r="O918">
        <f>formatted!Q918/formatted!Q$2</f>
        <v>1.2050442477876106E-4</v>
      </c>
      <c r="P918">
        <f>formatted!R918/formatted!R$2</f>
        <v>1.0036016949152542E-4</v>
      </c>
    </row>
    <row r="919" spans="1:16" x14ac:dyDescent="0.3">
      <c r="A919" t="str">
        <f>formatted!C919</f>
        <v>w/o MS2: SM 12:1;O2/20:3</v>
      </c>
      <c r="B919" t="str">
        <f>formatted!D919</f>
        <v>SM 32:4:2O</v>
      </c>
      <c r="C919" t="str">
        <f>formatted!E919</f>
        <v>SM</v>
      </c>
      <c r="D919" t="str">
        <f>formatted!F919</f>
        <v>C37H69N2O6P</v>
      </c>
      <c r="E919">
        <f>formatted!G919/formatted!G$2</f>
        <v>1.1091694915254238E-4</v>
      </c>
      <c r="F919">
        <f>formatted!H919/formatted!H$2</f>
        <v>1.5215920000000001E-4</v>
      </c>
      <c r="G919">
        <f>formatted!I919/formatted!I$2</f>
        <v>1.04306875E-4</v>
      </c>
      <c r="H919">
        <f>formatted!J919/formatted!J$2</f>
        <v>1.0316785714285715E-4</v>
      </c>
      <c r="I919">
        <f>formatted!K919/formatted!K$2</f>
        <v>9.0030000000000004E-5</v>
      </c>
      <c r="J919">
        <f>formatted!L919/formatted!L$2</f>
        <v>9.8317647058823528E-5</v>
      </c>
      <c r="K919">
        <f>formatted!M919/formatted!M$2</f>
        <v>3.3326944444444443E-4</v>
      </c>
      <c r="L919">
        <f>formatted!N919/formatted!N$2</f>
        <v>3.5798103448275861E-4</v>
      </c>
      <c r="M919">
        <f>formatted!O919/formatted!O$2</f>
        <v>3.7090679611650486E-4</v>
      </c>
      <c r="N919">
        <f>formatted!P919/formatted!P$2</f>
        <v>2.4080833333333334E-4</v>
      </c>
      <c r="O919">
        <f>formatted!Q919/formatted!Q$2</f>
        <v>2.5907256637168144E-4</v>
      </c>
      <c r="P919">
        <f>formatted!R919/formatted!R$2</f>
        <v>2.3948728813559322E-4</v>
      </c>
    </row>
    <row r="920" spans="1:16" x14ac:dyDescent="0.3">
      <c r="A920" t="str">
        <f>formatted!C920</f>
        <v>w/o MS2: SM 31:1;O3</v>
      </c>
      <c r="B920" t="str">
        <f>formatted!D920</f>
        <v>SM 31:1:3O</v>
      </c>
      <c r="C920" t="str">
        <f>formatted!E920</f>
        <v>SM</v>
      </c>
      <c r="D920" t="str">
        <f>formatted!F920</f>
        <v>C36H73N2O7P</v>
      </c>
      <c r="E920">
        <f>formatted!G920/formatted!G$2</f>
        <v>1.7394661016949153E-4</v>
      </c>
      <c r="F920">
        <f>formatted!H920/formatted!H$2</f>
        <v>2.3949360000000001E-4</v>
      </c>
      <c r="G920">
        <f>formatted!I920/formatted!I$2</f>
        <v>1.8043437500000001E-4</v>
      </c>
      <c r="H920">
        <f>formatted!J920/formatted!J$2</f>
        <v>2.2483839285714286E-4</v>
      </c>
      <c r="I920">
        <f>formatted!K920/formatted!K$2</f>
        <v>1.6517083333333332E-4</v>
      </c>
      <c r="J920">
        <f>formatted!L920/formatted!L$2</f>
        <v>2.282638655462185E-4</v>
      </c>
      <c r="K920">
        <f>formatted!M920/formatted!M$2</f>
        <v>3.9113055555555556E-4</v>
      </c>
      <c r="L920">
        <f>formatted!N920/formatted!N$2</f>
        <v>3.9903793103448278E-4</v>
      </c>
      <c r="M920">
        <f>formatted!O920/formatted!O$2</f>
        <v>5.3622427184466025E-4</v>
      </c>
      <c r="N920">
        <f>formatted!P920/formatted!P$2</f>
        <v>4.2282407407407405E-4</v>
      </c>
      <c r="O920">
        <f>formatted!Q920/formatted!Q$2</f>
        <v>4.186566371681416E-4</v>
      </c>
      <c r="P920">
        <f>formatted!R920/formatted!R$2</f>
        <v>3.9695254237288137E-4</v>
      </c>
    </row>
    <row r="921" spans="1:16" x14ac:dyDescent="0.3">
      <c r="A921" t="str">
        <f>formatted!C921</f>
        <v>w/o MS2: SM 12:1;O2/18:2</v>
      </c>
      <c r="B921" t="str">
        <f>formatted!D921</f>
        <v>SM 30:3:2O</v>
      </c>
      <c r="C921" t="str">
        <f>formatted!E921</f>
        <v>SM</v>
      </c>
      <c r="D921" t="str">
        <f>formatted!F921</f>
        <v>C35H67N2O6P</v>
      </c>
      <c r="E921">
        <f>formatted!G921/formatted!G$2</f>
        <v>9.7844915254237288E-5</v>
      </c>
      <c r="F921">
        <f>formatted!H921/formatted!H$2</f>
        <v>1.402768E-4</v>
      </c>
      <c r="G921">
        <f>formatted!I921/formatted!I$2</f>
        <v>1.05515E-4</v>
      </c>
      <c r="H921">
        <f>formatted!J921/formatted!J$2</f>
        <v>1.1079017857142857E-4</v>
      </c>
      <c r="I921">
        <f>formatted!K921/formatted!K$2</f>
        <v>1.3530249999999999E-4</v>
      </c>
      <c r="J921">
        <f>formatted!L921/formatted!L$2</f>
        <v>1.1744621848739495E-4</v>
      </c>
      <c r="K921">
        <f>formatted!M921/formatted!M$2</f>
        <v>2.8985185185185185E-4</v>
      </c>
      <c r="L921">
        <f>formatted!N921/formatted!N$2</f>
        <v>2.3563103448275862E-4</v>
      </c>
      <c r="M921">
        <f>formatted!O921/formatted!O$2</f>
        <v>2.6435145631067963E-4</v>
      </c>
      <c r="N921">
        <f>formatted!P921/formatted!P$2</f>
        <v>2.3918888888888889E-4</v>
      </c>
      <c r="O921">
        <f>formatted!Q921/formatted!Q$2</f>
        <v>2.4795398230088498E-4</v>
      </c>
      <c r="P921">
        <f>formatted!R921/formatted!R$2</f>
        <v>2.236728813559322E-4</v>
      </c>
    </row>
    <row r="922" spans="1:16" x14ac:dyDescent="0.3">
      <c r="A922" t="str">
        <f>formatted!C922</f>
        <v>w/o MS2: SM 12:1;O2/18:0</v>
      </c>
      <c r="B922" t="str">
        <f>formatted!D922</f>
        <v>SM 30:1:2O</v>
      </c>
      <c r="C922" t="str">
        <f>formatted!E922</f>
        <v>SM</v>
      </c>
      <c r="D922" t="str">
        <f>formatted!F922</f>
        <v>C35H71N2O6P</v>
      </c>
      <c r="E922">
        <f>formatted!G922/formatted!G$2</f>
        <v>1.4034322033898306E-4</v>
      </c>
      <c r="F922">
        <f>formatted!H922/formatted!H$2</f>
        <v>1.1184319999999999E-4</v>
      </c>
      <c r="G922">
        <f>formatted!I922/formatted!I$2</f>
        <v>1.56268125E-4</v>
      </c>
      <c r="H922">
        <f>formatted!J922/formatted!J$2</f>
        <v>6.5435714285714289E-5</v>
      </c>
      <c r="I922">
        <f>formatted!K922/formatted!K$2</f>
        <v>6.4529166666666665E-5</v>
      </c>
      <c r="J922">
        <f>formatted!L922/formatted!L$2</f>
        <v>3.7394957983193276E-5</v>
      </c>
      <c r="K922">
        <f>formatted!M922/formatted!M$2</f>
        <v>6.592129629629629E-5</v>
      </c>
      <c r="L922">
        <f>formatted!N922/formatted!N$2</f>
        <v>1.0216551724137931E-4</v>
      </c>
      <c r="M922">
        <f>formatted!O922/formatted!O$2</f>
        <v>8.7815533980582528E-5</v>
      </c>
      <c r="N922">
        <f>formatted!P922/formatted!P$2</f>
        <v>1.1045833333333334E-4</v>
      </c>
      <c r="O922">
        <f>formatted!Q922/formatted!Q$2</f>
        <v>6.1278761061946908E-5</v>
      </c>
      <c r="P922">
        <f>formatted!R922/formatted!R$2</f>
        <v>8.0675423728813561E-5</v>
      </c>
    </row>
    <row r="923" spans="1:16" x14ac:dyDescent="0.3">
      <c r="A923" t="str">
        <f>formatted!C923</f>
        <v>w/o MS2: SM 12:1;O2/19:1</v>
      </c>
      <c r="B923" t="str">
        <f>formatted!D923</f>
        <v>SM 31:2:2O</v>
      </c>
      <c r="C923" t="str">
        <f>formatted!E923</f>
        <v>SM</v>
      </c>
      <c r="D923" t="str">
        <f>formatted!F923</f>
        <v>C36H71N2O6P</v>
      </c>
      <c r="E923">
        <f>formatted!G923/formatted!G$2</f>
        <v>5.3288135593220337E-6</v>
      </c>
      <c r="F923">
        <f>formatted!H923/formatted!H$2</f>
        <v>4.2968000000000001E-6</v>
      </c>
      <c r="G923">
        <f>formatted!I923/formatted!I$2</f>
        <v>3.574375E-6</v>
      </c>
      <c r="H923">
        <f>formatted!J923/formatted!J$2</f>
        <v>8.4491071428571423E-6</v>
      </c>
      <c r="I923">
        <f>formatted!K923/formatted!K$2</f>
        <v>0</v>
      </c>
      <c r="J923">
        <f>formatted!L923/formatted!L$2</f>
        <v>0</v>
      </c>
      <c r="K923">
        <f>formatted!M923/formatted!M$2</f>
        <v>3.9611111111111113E-5</v>
      </c>
      <c r="L923">
        <f>formatted!N923/formatted!N$2</f>
        <v>3.5206034482758623E-5</v>
      </c>
      <c r="M923">
        <f>formatted!O923/formatted!O$2</f>
        <v>2.6786407766990293E-5</v>
      </c>
      <c r="N923">
        <f>formatted!P923/formatted!P$2</f>
        <v>3.5214814814814814E-5</v>
      </c>
      <c r="O923">
        <f>formatted!Q923/formatted!Q$2</f>
        <v>4.2523893805309733E-5</v>
      </c>
      <c r="P923">
        <f>formatted!R923/formatted!R$2</f>
        <v>3.1029661016949155E-5</v>
      </c>
    </row>
    <row r="924" spans="1:16" x14ac:dyDescent="0.3">
      <c r="A924" t="str">
        <f>formatted!C924</f>
        <v>w/o MS2: SM 12:1;O2/19:0</v>
      </c>
      <c r="B924" t="str">
        <f>formatted!D924</f>
        <v>SM 31:1:2O</v>
      </c>
      <c r="C924" t="str">
        <f>formatted!E924</f>
        <v>SM</v>
      </c>
      <c r="D924" t="str">
        <f>formatted!F924</f>
        <v>C36H73N2O6P</v>
      </c>
      <c r="E924">
        <f>formatted!G924/formatted!G$2</f>
        <v>7.7037288135593226E-5</v>
      </c>
      <c r="F924">
        <f>formatted!H924/formatted!H$2</f>
        <v>9.0288E-5</v>
      </c>
      <c r="G924">
        <f>formatted!I924/formatted!I$2</f>
        <v>8.2411874999999994E-5</v>
      </c>
      <c r="H924">
        <f>formatted!J924/formatted!J$2</f>
        <v>4.6783928571428573E-5</v>
      </c>
      <c r="I924">
        <f>formatted!K924/formatted!K$2</f>
        <v>6.0790833333333334E-5</v>
      </c>
      <c r="J924">
        <f>formatted!L924/formatted!L$2</f>
        <v>9.9010084033613444E-5</v>
      </c>
      <c r="K924">
        <f>formatted!M924/formatted!M$2</f>
        <v>3.6345000000000003E-4</v>
      </c>
      <c r="L924">
        <f>formatted!N924/formatted!N$2</f>
        <v>3.4041637931034481E-4</v>
      </c>
      <c r="M924">
        <f>formatted!O924/formatted!O$2</f>
        <v>3.7595533980582522E-4</v>
      </c>
      <c r="N924">
        <f>formatted!P924/formatted!P$2</f>
        <v>3.4377037037037036E-4</v>
      </c>
      <c r="O924">
        <f>formatted!Q924/formatted!Q$2</f>
        <v>2.9897699115044249E-4</v>
      </c>
      <c r="P924">
        <f>formatted!R924/formatted!R$2</f>
        <v>2.6591271186440676E-4</v>
      </c>
    </row>
    <row r="925" spans="1:16" x14ac:dyDescent="0.3">
      <c r="A925" t="str">
        <f>formatted!C925</f>
        <v>w/o MS2: SM 12:1;O2/17:0</v>
      </c>
      <c r="B925" t="str">
        <f>formatted!D925</f>
        <v>SM 29:1:2O</v>
      </c>
      <c r="C925" t="str">
        <f>formatted!E925</f>
        <v>SM</v>
      </c>
      <c r="D925" t="str">
        <f>formatted!F925</f>
        <v>C34H69N2O6P</v>
      </c>
      <c r="E925">
        <f>formatted!G925/formatted!G$2</f>
        <v>9.3750847457627119E-5</v>
      </c>
      <c r="F925">
        <f>formatted!H925/formatted!H$2</f>
        <v>1.141344E-4</v>
      </c>
      <c r="G925">
        <f>formatted!I925/formatted!I$2</f>
        <v>8.9861874999999999E-5</v>
      </c>
      <c r="H925">
        <f>formatted!J925/formatted!J$2</f>
        <v>6.9842857142857139E-5</v>
      </c>
      <c r="I925">
        <f>formatted!K925/formatted!K$2</f>
        <v>7.289666666666667E-5</v>
      </c>
      <c r="J925">
        <f>formatted!L925/formatted!L$2</f>
        <v>8.6956302521008406E-5</v>
      </c>
      <c r="K925">
        <f>formatted!M925/formatted!M$2</f>
        <v>9.5708333333333333E-5</v>
      </c>
      <c r="L925">
        <f>formatted!N925/formatted!N$2</f>
        <v>9.3316379310344824E-5</v>
      </c>
      <c r="M925">
        <f>formatted!O925/formatted!O$2</f>
        <v>5.8542718446601944E-5</v>
      </c>
      <c r="N925">
        <f>formatted!P925/formatted!P$2</f>
        <v>6.9062037037037036E-5</v>
      </c>
      <c r="O925">
        <f>formatted!Q925/formatted!Q$2</f>
        <v>9.4378761061946899E-5</v>
      </c>
      <c r="P925">
        <f>formatted!R925/formatted!R$2</f>
        <v>4.0621186440677969E-5</v>
      </c>
    </row>
    <row r="926" spans="1:16" x14ac:dyDescent="0.3">
      <c r="A926" t="str">
        <f>formatted!C926</f>
        <v>w/o MS2: SM 12:0;O2/17:0</v>
      </c>
      <c r="B926" t="str">
        <f>formatted!D926</f>
        <v>SM 29:0:2O</v>
      </c>
      <c r="C926" t="str">
        <f>formatted!E926</f>
        <v>SM</v>
      </c>
      <c r="D926" t="str">
        <f>formatted!F926</f>
        <v>C34H71N2O6P</v>
      </c>
      <c r="E926">
        <f>formatted!G926/formatted!G$2</f>
        <v>2.6569406779661014E-4</v>
      </c>
      <c r="F926">
        <f>formatted!H926/formatted!H$2</f>
        <v>3.3150639999999999E-4</v>
      </c>
      <c r="G926">
        <f>formatted!I926/formatted!I$2</f>
        <v>2.50676875E-4</v>
      </c>
      <c r="H926">
        <f>formatted!J926/formatted!J$2</f>
        <v>3.305035714285714E-4</v>
      </c>
      <c r="I926">
        <f>formatted!K926/formatted!K$2</f>
        <v>3.7246583333333332E-4</v>
      </c>
      <c r="J926">
        <f>formatted!L926/formatted!L$2</f>
        <v>3.3273613445378153E-4</v>
      </c>
      <c r="K926">
        <f>formatted!M926/formatted!M$2</f>
        <v>4.1896481481481482E-4</v>
      </c>
      <c r="L926">
        <f>formatted!N926/formatted!N$2</f>
        <v>4.6739224137931032E-4</v>
      </c>
      <c r="M926">
        <f>formatted!O926/formatted!O$2</f>
        <v>4.8408640776699031E-4</v>
      </c>
      <c r="N926">
        <f>formatted!P926/formatted!P$2</f>
        <v>4.795E-4</v>
      </c>
      <c r="O926">
        <f>formatted!Q926/formatted!Q$2</f>
        <v>4.9620973451327437E-4</v>
      </c>
      <c r="P926">
        <f>formatted!R926/formatted!R$2</f>
        <v>4.6437966101694914E-4</v>
      </c>
    </row>
  </sheetData>
  <mergeCells count="4">
    <mergeCell ref="A1:C1"/>
    <mergeCell ref="A2:C2"/>
    <mergeCell ref="A3:C3"/>
    <mergeCell ref="E4:P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8DFE-5B7C-424E-B58D-5951DF8B075A}">
  <dimension ref="A1:W926"/>
  <sheetViews>
    <sheetView zoomScale="80" zoomScaleNormal="80" workbookViewId="0">
      <pane xSplit="3" ySplit="4" topLeftCell="D5" activePane="bottomRight" state="frozen"/>
      <selection activeCell="F26" activeCellId="1" sqref="C4:C15 F26"/>
      <selection pane="topRight" activeCell="F26" activeCellId="1" sqref="C4:C15 F26"/>
      <selection pane="bottomLeft" activeCell="F26" activeCellId="1" sqref="C4:C15 F26"/>
      <selection pane="bottomRight" activeCell="R277" sqref="R277:W926"/>
    </sheetView>
  </sheetViews>
  <sheetFormatPr defaultRowHeight="14.4" x14ac:dyDescent="0.3"/>
  <cols>
    <col min="2" max="2" width="26.88671875" bestFit="1" customWidth="1"/>
    <col min="5" max="5" width="11.88671875" bestFit="1" customWidth="1"/>
    <col min="9" max="9" width="11.88671875" customWidth="1"/>
    <col min="10" max="10" width="9.33203125" customWidth="1"/>
    <col min="11" max="11" width="11.88671875" customWidth="1"/>
    <col min="12" max="23" width="9.33203125" customWidth="1"/>
  </cols>
  <sheetData>
    <row r="1" spans="1:23" x14ac:dyDescent="0.3">
      <c r="A1" s="19" t="s">
        <v>0</v>
      </c>
      <c r="B1" s="19"/>
      <c r="C1" s="19"/>
      <c r="D1" s="5"/>
      <c r="E1" s="6" t="s">
        <v>1</v>
      </c>
      <c r="F1" s="7" t="s">
        <v>297</v>
      </c>
      <c r="G1" s="8" t="s">
        <v>298</v>
      </c>
      <c r="H1" s="9" t="s">
        <v>299</v>
      </c>
      <c r="I1" s="6" t="s">
        <v>1</v>
      </c>
      <c r="J1" s="7" t="s">
        <v>297</v>
      </c>
      <c r="K1" s="8" t="s">
        <v>298</v>
      </c>
      <c r="L1" s="9" t="s">
        <v>299</v>
      </c>
      <c r="M1" s="6" t="s">
        <v>1</v>
      </c>
      <c r="N1" s="7" t="s">
        <v>297</v>
      </c>
      <c r="O1" s="8" t="s">
        <v>298</v>
      </c>
      <c r="P1" s="9" t="s">
        <v>299</v>
      </c>
      <c r="R1" s="7" t="s">
        <v>297</v>
      </c>
      <c r="S1" s="8" t="s">
        <v>298</v>
      </c>
      <c r="T1" s="9" t="s">
        <v>299</v>
      </c>
      <c r="U1" s="7" t="s">
        <v>297</v>
      </c>
      <c r="V1" s="8" t="s">
        <v>298</v>
      </c>
      <c r="W1" s="9" t="s">
        <v>299</v>
      </c>
    </row>
    <row r="2" spans="1:23" x14ac:dyDescent="0.3">
      <c r="A2" s="19" t="s">
        <v>300</v>
      </c>
      <c r="B2" s="19"/>
      <c r="C2" s="19"/>
      <c r="D2" s="5"/>
      <c r="E2" s="6"/>
      <c r="F2" s="7"/>
      <c r="G2" s="8"/>
      <c r="H2" s="9"/>
      <c r="I2" s="6"/>
      <c r="J2" s="7"/>
      <c r="K2" s="8"/>
      <c r="L2" s="9"/>
      <c r="M2" s="6"/>
      <c r="N2" s="7"/>
      <c r="O2" s="8"/>
      <c r="P2" s="9"/>
      <c r="R2" s="7"/>
      <c r="S2" s="8"/>
      <c r="T2" s="9"/>
      <c r="U2" s="7"/>
      <c r="V2" s="8"/>
      <c r="W2" s="9"/>
    </row>
    <row r="3" spans="1:23" x14ac:dyDescent="0.3">
      <c r="A3" s="19" t="s">
        <v>317</v>
      </c>
      <c r="B3" s="19"/>
      <c r="C3" s="20"/>
      <c r="D3" s="10"/>
      <c r="E3" s="6"/>
      <c r="F3" s="7"/>
      <c r="G3" s="8"/>
      <c r="H3" s="9"/>
      <c r="I3" s="6"/>
      <c r="J3" s="7"/>
      <c r="K3" s="8"/>
      <c r="L3" s="9"/>
      <c r="M3" s="6"/>
      <c r="N3" s="7"/>
      <c r="O3" s="8"/>
      <c r="P3" s="9"/>
      <c r="R3" s="7"/>
      <c r="S3" s="8"/>
      <c r="T3" s="9"/>
      <c r="U3" s="7"/>
      <c r="V3" s="8"/>
      <c r="W3" s="9"/>
    </row>
    <row r="4" spans="1:23" x14ac:dyDescent="0.3">
      <c r="A4" t="s">
        <v>301</v>
      </c>
      <c r="B4" t="s">
        <v>318</v>
      </c>
      <c r="C4" t="s">
        <v>25</v>
      </c>
      <c r="D4" t="s">
        <v>24</v>
      </c>
      <c r="E4" s="22" t="s">
        <v>328</v>
      </c>
      <c r="F4" s="23"/>
      <c r="G4" s="23"/>
      <c r="H4" s="24"/>
      <c r="I4" s="22" t="s">
        <v>329</v>
      </c>
      <c r="J4" s="23"/>
      <c r="K4" s="23"/>
      <c r="L4" s="24"/>
      <c r="M4" s="22" t="s">
        <v>330</v>
      </c>
      <c r="N4" s="23"/>
      <c r="O4" s="23"/>
      <c r="P4" s="24"/>
      <c r="R4" s="21" t="s">
        <v>331</v>
      </c>
      <c r="S4" s="21"/>
      <c r="T4" s="21"/>
      <c r="U4" s="21" t="s">
        <v>332</v>
      </c>
      <c r="V4" s="21"/>
      <c r="W4" s="21"/>
    </row>
    <row r="5" spans="1:23" x14ac:dyDescent="0.3">
      <c r="A5" t="str">
        <f>normalized!A5</f>
        <v>w/o MS2: AHexCer (O-22:6)13:1;O2/38:5</v>
      </c>
      <c r="B5" t="str">
        <f>normalized!B5</f>
        <v>AHexCer (O-22:6)51:6:2O</v>
      </c>
      <c r="C5" t="str">
        <f>normalized!C5</f>
        <v>AHexCer</v>
      </c>
      <c r="D5" t="str">
        <f>normalized!D5</f>
        <v>C79H131NO9</v>
      </c>
      <c r="E5">
        <f>AVERAGE(normalized!E5:G5)</f>
        <v>1.6934172422316384E-3</v>
      </c>
      <c r="F5">
        <f>AVERAGE(normalized!H5:J5)</f>
        <v>1.4887419619514473E-3</v>
      </c>
      <c r="G5">
        <f>AVERAGE(normalized!K5:M5)</f>
        <v>0</v>
      </c>
      <c r="H5">
        <f>AVERAGE(normalized!N5:P5)</f>
        <v>0</v>
      </c>
      <c r="I5">
        <f>_xlfn.STDEV.S(normalized!E5:G5)</f>
        <v>3.5636420672417507E-4</v>
      </c>
      <c r="J5">
        <f>_xlfn.STDEV.S(normalized!H5:J5)</f>
        <v>6.1759556654625595E-5</v>
      </c>
      <c r="K5">
        <f>_xlfn.STDEV.S(normalized!K5:M5)</f>
        <v>0</v>
      </c>
      <c r="L5">
        <f>_xlfn.STDEV.S(normalized!N5:P5)</f>
        <v>0</v>
      </c>
      <c r="M5" s="11">
        <f>I5/E5</f>
        <v>0.21044087531230468</v>
      </c>
      <c r="N5" s="11">
        <f t="shared" ref="N5:P20" si="0">J5/F5</f>
        <v>4.1484393019775558E-2</v>
      </c>
      <c r="O5" s="11" t="e">
        <f t="shared" si="0"/>
        <v>#DIV/0!</v>
      </c>
      <c r="P5" s="11" t="e">
        <f t="shared" si="0"/>
        <v>#DIV/0!</v>
      </c>
      <c r="R5" s="12">
        <f>F5/$E5</f>
        <v>0.87913476066272744</v>
      </c>
      <c r="S5" s="12">
        <f t="shared" ref="S5:T20" si="1">G5/$E5</f>
        <v>0</v>
      </c>
      <c r="T5" s="12">
        <f t="shared" si="1"/>
        <v>0</v>
      </c>
      <c r="U5">
        <f>_xlfn.T.TEST(normalized!H5:J5,normalized!$E5:$G5,2,3)</f>
        <v>0.42530257870373023</v>
      </c>
      <c r="V5">
        <f>_xlfn.T.TEST(normalized!K5:M5,normalized!$E5:$G5,2,3)</f>
        <v>1.4442761280416948E-2</v>
      </c>
      <c r="W5">
        <f>_xlfn.T.TEST(normalized!N5:P5,normalized!$E5:$G5,2,3)</f>
        <v>1.4442761280416948E-2</v>
      </c>
    </row>
    <row r="6" spans="1:23" x14ac:dyDescent="0.3">
      <c r="A6" t="str">
        <f>normalized!A6</f>
        <v>w/o MS2: AHexCer (O-22:6)13:1;O2/38:5;O</v>
      </c>
      <c r="B6" t="str">
        <f>normalized!B6</f>
        <v>AHexCer (O-22:6)51:6:3O</v>
      </c>
      <c r="C6" t="str">
        <f>normalized!C6</f>
        <v>AHexCer</v>
      </c>
      <c r="D6" t="str">
        <f>normalized!D6</f>
        <v>C79H131NO10</v>
      </c>
      <c r="E6">
        <f>AVERAGE(normalized!E6:G6)</f>
        <v>2.3705644957627118E-4</v>
      </c>
      <c r="F6">
        <f>AVERAGE(normalized!H6:J6)</f>
        <v>1.3640203314659198E-4</v>
      </c>
      <c r="G6">
        <f>AVERAGE(normalized!K6:M6)</f>
        <v>0</v>
      </c>
      <c r="H6">
        <f>AVERAGE(normalized!N6:P6)</f>
        <v>0</v>
      </c>
      <c r="I6">
        <f>_xlfn.STDEV.S(normalized!E6:G6)</f>
        <v>4.0730927049663392E-5</v>
      </c>
      <c r="J6">
        <f>_xlfn.STDEV.S(normalized!H6:J6)</f>
        <v>6.85891279687335E-5</v>
      </c>
      <c r="K6">
        <f>_xlfn.STDEV.S(normalized!K6:M6)</f>
        <v>0</v>
      </c>
      <c r="L6">
        <f>_xlfn.STDEV.S(normalized!N6:P6)</f>
        <v>0</v>
      </c>
      <c r="M6" s="11">
        <f t="shared" ref="M6:P69" si="2">I6/E6</f>
        <v>0.17181952704711589</v>
      </c>
      <c r="N6" s="11">
        <f t="shared" si="0"/>
        <v>0.50284534905004241</v>
      </c>
      <c r="O6" s="11" t="e">
        <f t="shared" si="0"/>
        <v>#DIV/0!</v>
      </c>
      <c r="P6" s="11" t="e">
        <f t="shared" si="0"/>
        <v>#DIV/0!</v>
      </c>
      <c r="R6" s="12">
        <f t="shared" ref="R6:T69" si="3">F6/$E6</f>
        <v>0.57539895409049235</v>
      </c>
      <c r="S6" s="12">
        <f t="shared" si="1"/>
        <v>0</v>
      </c>
      <c r="T6" s="12">
        <f t="shared" si="1"/>
        <v>0</v>
      </c>
      <c r="U6">
        <f>_xlfn.T.TEST(normalized!H6:J6,normalized!$E6:$G6,2,3)</f>
        <v>0.10971499667864412</v>
      </c>
      <c r="V6">
        <f>_xlfn.T.TEST(normalized!K6:M6,normalized!$E6:$G6,2,3)</f>
        <v>9.6977344391406452E-3</v>
      </c>
      <c r="W6">
        <f>_xlfn.T.TEST(normalized!N6:P6,normalized!$E6:$G6,2,3)</f>
        <v>9.6977344391406452E-3</v>
      </c>
    </row>
    <row r="7" spans="1:23" x14ac:dyDescent="0.3">
      <c r="A7" t="str">
        <f>normalized!A7</f>
        <v>w/o MS2: AHexCer (O-22:6)13:1;O2/32:4</v>
      </c>
      <c r="B7" t="str">
        <f>normalized!B7</f>
        <v>AHexCer (O-22:6)45:5:2O</v>
      </c>
      <c r="C7" t="str">
        <f>normalized!C7</f>
        <v>AHexCer</v>
      </c>
      <c r="D7" t="str">
        <f>normalized!D7</f>
        <v>C73H121NO9</v>
      </c>
      <c r="E7">
        <f>AVERAGE(normalized!E7:G7)</f>
        <v>2.4776678728813563E-4</v>
      </c>
      <c r="F7">
        <f>AVERAGE(normalized!H7:J7)</f>
        <v>2.6419124883286647E-4</v>
      </c>
      <c r="G7">
        <f>AVERAGE(normalized!K7:M7)</f>
        <v>0</v>
      </c>
      <c r="H7">
        <f>AVERAGE(normalized!N7:P7)</f>
        <v>0</v>
      </c>
      <c r="I7">
        <f>_xlfn.STDEV.S(normalized!E7:G7)</f>
        <v>2.6733041966890622E-5</v>
      </c>
      <c r="J7">
        <f>_xlfn.STDEV.S(normalized!H7:J7)</f>
        <v>3.2205883233856963E-5</v>
      </c>
      <c r="K7">
        <f>_xlfn.STDEV.S(normalized!K7:M7)</f>
        <v>0</v>
      </c>
      <c r="L7">
        <f>_xlfn.STDEV.S(normalized!N7:P7)</f>
        <v>0</v>
      </c>
      <c r="M7" s="11">
        <f t="shared" si="2"/>
        <v>0.10789598662310596</v>
      </c>
      <c r="N7" s="11">
        <f t="shared" si="0"/>
        <v>0.12190367158690844</v>
      </c>
      <c r="O7" s="11" t="e">
        <f t="shared" si="0"/>
        <v>#DIV/0!</v>
      </c>
      <c r="P7" s="11" t="e">
        <f t="shared" si="0"/>
        <v>#DIV/0!</v>
      </c>
      <c r="R7" s="12">
        <f t="shared" si="3"/>
        <v>1.0662900049054207</v>
      </c>
      <c r="S7" s="12">
        <f t="shared" si="1"/>
        <v>0</v>
      </c>
      <c r="T7" s="12">
        <f t="shared" si="1"/>
        <v>0</v>
      </c>
      <c r="U7">
        <f>_xlfn.T.TEST(normalized!H7:J7,normalized!$E7:$G7,2,3)</f>
        <v>0.53519789317030286</v>
      </c>
      <c r="V7">
        <f>_xlfn.T.TEST(normalized!K7:M7,normalized!$E7:$G7,2,3)</f>
        <v>3.8580721529026286E-3</v>
      </c>
      <c r="W7">
        <f>_xlfn.T.TEST(normalized!N7:P7,normalized!$E7:$G7,2,3)</f>
        <v>3.8580721529026286E-3</v>
      </c>
    </row>
    <row r="8" spans="1:23" x14ac:dyDescent="0.3">
      <c r="A8" t="str">
        <f>normalized!A8</f>
        <v>w/o MS2: AHexCer (O-22:6)13:1;O2/34:5</v>
      </c>
      <c r="B8" t="str">
        <f>normalized!B8</f>
        <v>AHexCer (O-22:6)47:6:2O</v>
      </c>
      <c r="C8" t="str">
        <f>normalized!C8</f>
        <v>AHexCer</v>
      </c>
      <c r="D8" t="str">
        <f>normalized!D8</f>
        <v>C75H123NO9</v>
      </c>
      <c r="E8">
        <f>AVERAGE(normalized!E8:G8)</f>
        <v>1.3927842499999999E-4</v>
      </c>
      <c r="F8">
        <f>AVERAGE(normalized!H8:J8)</f>
        <v>2.7683104691876749E-4</v>
      </c>
      <c r="G8">
        <f>AVERAGE(normalized!K8:M8)</f>
        <v>0</v>
      </c>
      <c r="H8">
        <f>AVERAGE(normalized!N8:P8)</f>
        <v>0</v>
      </c>
      <c r="I8">
        <f>_xlfn.STDEV.S(normalized!E8:G8)</f>
        <v>3.6328435514647127E-5</v>
      </c>
      <c r="J8">
        <f>_xlfn.STDEV.S(normalized!H8:J8)</f>
        <v>5.58640514144425E-5</v>
      </c>
      <c r="K8">
        <f>_xlfn.STDEV.S(normalized!K8:M8)</f>
        <v>0</v>
      </c>
      <c r="L8">
        <f>_xlfn.STDEV.S(normalized!N8:P8)</f>
        <v>0</v>
      </c>
      <c r="M8" s="11">
        <f t="shared" si="2"/>
        <v>0.26083318729837107</v>
      </c>
      <c r="N8" s="11">
        <f t="shared" si="0"/>
        <v>0.20179836053878411</v>
      </c>
      <c r="O8" s="11" t="e">
        <f t="shared" si="0"/>
        <v>#DIV/0!</v>
      </c>
      <c r="P8" s="11" t="e">
        <f t="shared" si="0"/>
        <v>#DIV/0!</v>
      </c>
      <c r="R8" s="12">
        <f t="shared" si="3"/>
        <v>1.9876089704400917</v>
      </c>
      <c r="S8" s="12">
        <f t="shared" si="1"/>
        <v>0</v>
      </c>
      <c r="T8" s="12">
        <f t="shared" si="1"/>
        <v>0</v>
      </c>
      <c r="U8">
        <f>_xlfn.T.TEST(normalized!H8:J8,normalized!$E8:$G8,2,3)</f>
        <v>2.9984239408751993E-2</v>
      </c>
      <c r="V8">
        <f>_xlfn.T.TEST(normalized!K8:M8,normalized!$E8:$G8,2,3)</f>
        <v>2.1934593326877323E-2</v>
      </c>
      <c r="W8">
        <f>_xlfn.T.TEST(normalized!N8:P8,normalized!$E8:$G8,2,3)</f>
        <v>2.1934593326877323E-2</v>
      </c>
    </row>
    <row r="9" spans="1:23" x14ac:dyDescent="0.3">
      <c r="A9" t="str">
        <f>normalized!A9</f>
        <v>w/o MS2: AHexCer (O-22:6)15:1;O2/38:4</v>
      </c>
      <c r="B9" t="str">
        <f>normalized!B9</f>
        <v>AHexCer (O-22:6)53:5:2O</v>
      </c>
      <c r="C9" t="str">
        <f>normalized!C9</f>
        <v>AHexCer</v>
      </c>
      <c r="D9" t="str">
        <f>normalized!D9</f>
        <v>C81H137NO9</v>
      </c>
      <c r="E9">
        <f>AVERAGE(normalized!E9:G9)</f>
        <v>8.5780519209039554E-5</v>
      </c>
      <c r="F9">
        <f>AVERAGE(normalized!H9:J9)</f>
        <v>5.5545756302521008E-5</v>
      </c>
      <c r="G9">
        <f>AVERAGE(normalized!K9:M9)</f>
        <v>0</v>
      </c>
      <c r="H9">
        <f>AVERAGE(normalized!N9:P9)</f>
        <v>0</v>
      </c>
      <c r="I9">
        <f>_xlfn.STDEV.S(normalized!E9:G9)</f>
        <v>4.5268782376595693E-5</v>
      </c>
      <c r="J9">
        <f>_xlfn.STDEV.S(normalized!H9:J9)</f>
        <v>3.1789104940922329E-5</v>
      </c>
      <c r="K9">
        <f>_xlfn.STDEV.S(normalized!K9:M9)</f>
        <v>0</v>
      </c>
      <c r="L9">
        <f>_xlfn.STDEV.S(normalized!N9:P9)</f>
        <v>0</v>
      </c>
      <c r="M9" s="11">
        <f t="shared" si="2"/>
        <v>0.52772800624206606</v>
      </c>
      <c r="N9" s="11">
        <f t="shared" si="0"/>
        <v>0.57230483581478475</v>
      </c>
      <c r="O9" s="11" t="e">
        <f t="shared" si="0"/>
        <v>#DIV/0!</v>
      </c>
      <c r="P9" s="11" t="e">
        <f t="shared" si="0"/>
        <v>#DIV/0!</v>
      </c>
      <c r="R9" s="12">
        <f t="shared" si="3"/>
        <v>0.64753345881669122</v>
      </c>
      <c r="S9" s="12">
        <f t="shared" si="1"/>
        <v>0</v>
      </c>
      <c r="T9" s="12">
        <f t="shared" si="1"/>
        <v>0</v>
      </c>
      <c r="U9">
        <f>_xlfn.T.TEST(normalized!H9:J9,normalized!$E9:$G9,2,3)</f>
        <v>0.40309596004622722</v>
      </c>
      <c r="V9">
        <f>_xlfn.T.TEST(normalized!K9:M9,normalized!$E9:$G9,2,3)</f>
        <v>8.1627058193153523E-2</v>
      </c>
      <c r="W9">
        <f>_xlfn.T.TEST(normalized!N9:P9,normalized!$E9:$G9,2,3)</f>
        <v>8.1627058193153523E-2</v>
      </c>
    </row>
    <row r="10" spans="1:23" x14ac:dyDescent="0.3">
      <c r="A10" t="str">
        <f>normalized!A10</f>
        <v>w/o MS2: AHexCer (O-22:6)12:1;O2/34:4</v>
      </c>
      <c r="B10" t="str">
        <f>normalized!B10</f>
        <v>AHexCer (O-22:6)46:5:2O</v>
      </c>
      <c r="C10" t="str">
        <f>normalized!C10</f>
        <v>AHexCer</v>
      </c>
      <c r="D10" t="str">
        <f>normalized!D10</f>
        <v>C74H123NO9</v>
      </c>
      <c r="E10">
        <f>AVERAGE(normalized!E10:G10)</f>
        <v>9.191453550847459E-4</v>
      </c>
      <c r="F10">
        <f>AVERAGE(normalized!H10:J10)</f>
        <v>9.8505453898225961E-4</v>
      </c>
      <c r="G10">
        <f>AVERAGE(normalized!K10:M10)</f>
        <v>0</v>
      </c>
      <c r="H10">
        <f>AVERAGE(normalized!N10:P10)</f>
        <v>0</v>
      </c>
      <c r="I10">
        <f>_xlfn.STDEV.S(normalized!E10:G10)</f>
        <v>1.6550518636516525E-4</v>
      </c>
      <c r="J10">
        <f>_xlfn.STDEV.S(normalized!H10:J10)</f>
        <v>6.1046885631756392E-5</v>
      </c>
      <c r="K10">
        <f>_xlfn.STDEV.S(normalized!K10:M10)</f>
        <v>0</v>
      </c>
      <c r="L10">
        <f>_xlfn.STDEV.S(normalized!N10:P10)</f>
        <v>0</v>
      </c>
      <c r="M10" s="11">
        <f t="shared" si="2"/>
        <v>0.18006421448967183</v>
      </c>
      <c r="N10" s="11">
        <f t="shared" si="0"/>
        <v>6.1973102215060014E-2</v>
      </c>
      <c r="O10" s="11" t="e">
        <f t="shared" si="0"/>
        <v>#DIV/0!</v>
      </c>
      <c r="P10" s="11" t="e">
        <f t="shared" si="0"/>
        <v>#DIV/0!</v>
      </c>
      <c r="R10" s="12">
        <f t="shared" si="3"/>
        <v>1.0717070303765359</v>
      </c>
      <c r="S10" s="12">
        <f t="shared" si="1"/>
        <v>0</v>
      </c>
      <c r="T10" s="12">
        <f t="shared" si="1"/>
        <v>0</v>
      </c>
      <c r="U10">
        <f>_xlfn.T.TEST(normalized!H10:J10,normalized!$E10:$G10,2,3)</f>
        <v>0.57130976322711347</v>
      </c>
      <c r="V10">
        <f>_xlfn.T.TEST(normalized!K10:M10,normalized!$E10:$G10,2,3)</f>
        <v>1.0635594787884313E-2</v>
      </c>
      <c r="W10">
        <f>_xlfn.T.TEST(normalized!N10:P10,normalized!$E10:$G10,2,3)</f>
        <v>1.0635594787884313E-2</v>
      </c>
    </row>
    <row r="11" spans="1:23" x14ac:dyDescent="0.3">
      <c r="A11" t="str">
        <f>normalized!A11</f>
        <v>w/o MS2: AHexCer (O-22:6)12:1;O2/36:5</v>
      </c>
      <c r="B11" t="str">
        <f>normalized!B11</f>
        <v>AHexCer (O-22:6)48:6:2O</v>
      </c>
      <c r="C11" t="str">
        <f>normalized!C11</f>
        <v>AHexCer</v>
      </c>
      <c r="D11" t="str">
        <f>normalized!D11</f>
        <v>C76H125NO9</v>
      </c>
      <c r="E11">
        <f>AVERAGE(normalized!E11:G11)</f>
        <v>1.8236714207627118E-3</v>
      </c>
      <c r="F11">
        <f>AVERAGE(normalized!H11:J11)</f>
        <v>2.1595908193277314E-3</v>
      </c>
      <c r="G11">
        <f>AVERAGE(normalized!K11:M11)</f>
        <v>4.0732758620689658E-6</v>
      </c>
      <c r="H11">
        <f>AVERAGE(normalized!N11:P11)</f>
        <v>0</v>
      </c>
      <c r="I11">
        <f>_xlfn.STDEV.S(normalized!E11:G11)</f>
        <v>1.9863484923568169E-4</v>
      </c>
      <c r="J11">
        <f>_xlfn.STDEV.S(normalized!H11:J11)</f>
        <v>1.5890693359525237E-4</v>
      </c>
      <c r="K11">
        <f>_xlfn.STDEV.S(normalized!K11:M11)</f>
        <v>7.0551207463473666E-6</v>
      </c>
      <c r="L11">
        <f>_xlfn.STDEV.S(normalized!N11:P11)</f>
        <v>0</v>
      </c>
      <c r="M11" s="11">
        <f t="shared" si="2"/>
        <v>0.10892030602344302</v>
      </c>
      <c r="N11" s="11">
        <f t="shared" si="0"/>
        <v>7.3581963848466075E-2</v>
      </c>
      <c r="O11" s="11">
        <f t="shared" si="0"/>
        <v>1.7320508075688772</v>
      </c>
      <c r="P11" s="11" t="e">
        <f t="shared" si="0"/>
        <v>#DIV/0!</v>
      </c>
      <c r="R11" s="12">
        <f t="shared" si="3"/>
        <v>1.1841995190254879</v>
      </c>
      <c r="S11" s="12">
        <f t="shared" si="1"/>
        <v>2.2335579840174306E-3</v>
      </c>
      <c r="T11" s="12">
        <f t="shared" si="1"/>
        <v>0</v>
      </c>
      <c r="U11">
        <f>_xlfn.T.TEST(normalized!H11:J11,normalized!$E11:$G11,2,3)</f>
        <v>8.730689352908555E-2</v>
      </c>
      <c r="V11">
        <f>_xlfn.T.TEST(normalized!K11:M11,normalized!$E11:$G11,2,3)</f>
        <v>3.9117212721335405E-3</v>
      </c>
      <c r="W11">
        <f>_xlfn.T.TEST(normalized!N11:P11,normalized!$E11:$G11,2,3)</f>
        <v>3.9312402678509297E-3</v>
      </c>
    </row>
    <row r="12" spans="1:23" x14ac:dyDescent="0.3">
      <c r="A12" t="str">
        <f>normalized!A12</f>
        <v>w/o MS2: AHexCer (O-22:6)13:1;O2/34:5</v>
      </c>
      <c r="B12" t="str">
        <f>normalized!B12</f>
        <v>AHexCer (O-22:6)47:6:2O</v>
      </c>
      <c r="C12" t="str">
        <f>normalized!C12</f>
        <v>AHexCer</v>
      </c>
      <c r="D12" t="str">
        <f>normalized!D12</f>
        <v>C75H123NO9</v>
      </c>
      <c r="E12">
        <f>AVERAGE(normalized!E12:G12)</f>
        <v>1.2693819957627117E-4</v>
      </c>
      <c r="F12">
        <f>AVERAGE(normalized!H12:J12)</f>
        <v>1.7369514122315594E-4</v>
      </c>
      <c r="G12">
        <f>AVERAGE(normalized!K12:M12)</f>
        <v>0</v>
      </c>
      <c r="H12">
        <f>AVERAGE(normalized!N12:P12)</f>
        <v>0</v>
      </c>
      <c r="I12">
        <f>_xlfn.STDEV.S(normalized!E12:G12)</f>
        <v>1.0979550677725668E-5</v>
      </c>
      <c r="J12">
        <f>_xlfn.STDEV.S(normalized!H12:J12)</f>
        <v>4.1018992722584E-5</v>
      </c>
      <c r="K12">
        <f>_xlfn.STDEV.S(normalized!K12:M12)</f>
        <v>0</v>
      </c>
      <c r="L12">
        <f>_xlfn.STDEV.S(normalized!N12:P12)</f>
        <v>0</v>
      </c>
      <c r="M12" s="11">
        <f t="shared" si="2"/>
        <v>8.6495245043463648E-2</v>
      </c>
      <c r="N12" s="11">
        <f t="shared" si="0"/>
        <v>0.23615509584050245</v>
      </c>
      <c r="O12" s="11" t="e">
        <f t="shared" si="0"/>
        <v>#DIV/0!</v>
      </c>
      <c r="P12" s="11" t="e">
        <f t="shared" si="0"/>
        <v>#DIV/0!</v>
      </c>
      <c r="R12" s="12">
        <f t="shared" si="3"/>
        <v>1.3683441375642857</v>
      </c>
      <c r="S12" s="12">
        <f t="shared" si="1"/>
        <v>0</v>
      </c>
      <c r="T12" s="12">
        <f t="shared" si="1"/>
        <v>0</v>
      </c>
      <c r="U12">
        <f>_xlfn.T.TEST(normalized!H12:J12,normalized!$E12:$G12,2,3)</f>
        <v>0.18062650356872453</v>
      </c>
      <c r="V12">
        <f>_xlfn.T.TEST(normalized!K12:M12,normalized!$E12:$G12,2,3)</f>
        <v>2.4845191169139058E-3</v>
      </c>
      <c r="W12">
        <f>_xlfn.T.TEST(normalized!N12:P12,normalized!$E12:$G12,2,3)</f>
        <v>2.4845191169139058E-3</v>
      </c>
    </row>
    <row r="13" spans="1:23" x14ac:dyDescent="0.3">
      <c r="A13" t="str">
        <f>normalized!A13</f>
        <v>w/o MS2: AHexCer (O-22:6)15:3;O2/36:6;O</v>
      </c>
      <c r="B13" t="str">
        <f>normalized!B13</f>
        <v>AHexCer (O-22:6)51:9:3O</v>
      </c>
      <c r="C13" t="str">
        <f>normalized!C13</f>
        <v>AHexCer</v>
      </c>
      <c r="D13" t="str">
        <f>normalized!D13</f>
        <v>C79H125NO10</v>
      </c>
      <c r="E13">
        <f>AVERAGE(normalized!E13:G13)</f>
        <v>1.2425533333333333E-5</v>
      </c>
      <c r="F13">
        <f>AVERAGE(normalized!H13:J13)</f>
        <v>2.6675986227824461E-5</v>
      </c>
      <c r="G13">
        <f>AVERAGE(normalized!K13:M13)</f>
        <v>0</v>
      </c>
      <c r="H13">
        <f>AVERAGE(normalized!N13:P13)</f>
        <v>0</v>
      </c>
      <c r="I13">
        <f>_xlfn.STDEV.S(normalized!E13:G13)</f>
        <v>1.0764048302257534E-5</v>
      </c>
      <c r="J13">
        <f>_xlfn.STDEV.S(normalized!H13:J13)</f>
        <v>7.8252698983077458E-6</v>
      </c>
      <c r="K13">
        <f>_xlfn.STDEV.S(normalized!K13:M13)</f>
        <v>0</v>
      </c>
      <c r="L13">
        <f>_xlfn.STDEV.S(normalized!N13:P13)</f>
        <v>0</v>
      </c>
      <c r="M13" s="11">
        <f t="shared" si="2"/>
        <v>0.86628461036609039</v>
      </c>
      <c r="N13" s="11">
        <f t="shared" si="0"/>
        <v>0.29334510190088403</v>
      </c>
      <c r="O13" s="11" t="e">
        <f t="shared" si="0"/>
        <v>#DIV/0!</v>
      </c>
      <c r="P13" s="11" t="e">
        <f t="shared" si="0"/>
        <v>#DIV/0!</v>
      </c>
      <c r="R13" s="12">
        <f t="shared" si="3"/>
        <v>2.1468685095602438</v>
      </c>
      <c r="S13" s="12">
        <f t="shared" si="1"/>
        <v>0</v>
      </c>
      <c r="T13" s="12">
        <f t="shared" si="1"/>
        <v>0</v>
      </c>
      <c r="U13">
        <f>_xlfn.T.TEST(normalized!H13:J13,normalized!$E13:$G13,2,3)</f>
        <v>0.14400950718484631</v>
      </c>
      <c r="V13">
        <f>_xlfn.T.TEST(normalized!K13:M13,normalized!$E13:$G13,2,3)</f>
        <v>0.18358487984025895</v>
      </c>
      <c r="W13">
        <f>_xlfn.T.TEST(normalized!N13:P13,normalized!$E13:$G13,2,3)</f>
        <v>0.18358487984025895</v>
      </c>
    </row>
    <row r="14" spans="1:23" x14ac:dyDescent="0.3">
      <c r="A14" t="str">
        <f>normalized!A14</f>
        <v>w/o MS2: AHexCer (O-22:6)13:1;O2/38:5;O</v>
      </c>
      <c r="B14" t="str">
        <f>normalized!B14</f>
        <v>AHexCer (O-22:6)51:6:3O</v>
      </c>
      <c r="C14" t="str">
        <f>normalized!C14</f>
        <v>AHexCer</v>
      </c>
      <c r="D14" t="str">
        <f>normalized!D14</f>
        <v>C79H131NO10</v>
      </c>
      <c r="E14">
        <f>AVERAGE(normalized!E14:G14)</f>
        <v>7.871895240112994E-5</v>
      </c>
      <c r="F14">
        <f>AVERAGE(normalized!H14:J14)</f>
        <v>5.5110563725490197E-5</v>
      </c>
      <c r="G14">
        <f>AVERAGE(normalized!K14:M14)</f>
        <v>0</v>
      </c>
      <c r="H14">
        <f>AVERAGE(normalized!N14:P14)</f>
        <v>0</v>
      </c>
      <c r="I14">
        <f>_xlfn.STDEV.S(normalized!E14:G14)</f>
        <v>2.8650390449908714E-5</v>
      </c>
      <c r="J14">
        <f>_xlfn.STDEV.S(normalized!H14:J14)</f>
        <v>1.1063341056688642E-5</v>
      </c>
      <c r="K14">
        <f>_xlfn.STDEV.S(normalized!K14:M14)</f>
        <v>0</v>
      </c>
      <c r="L14">
        <f>_xlfn.STDEV.S(normalized!N14:P14)</f>
        <v>0</v>
      </c>
      <c r="M14" s="11">
        <f t="shared" si="2"/>
        <v>0.36395797423616966</v>
      </c>
      <c r="N14" s="11">
        <f t="shared" si="0"/>
        <v>0.20074810179398572</v>
      </c>
      <c r="O14" s="11" t="e">
        <f t="shared" si="0"/>
        <v>#DIV/0!</v>
      </c>
      <c r="P14" s="11" t="e">
        <f t="shared" si="0"/>
        <v>#DIV/0!</v>
      </c>
      <c r="R14" s="12">
        <f t="shared" si="3"/>
        <v>0.70009269743151625</v>
      </c>
      <c r="S14" s="12">
        <f t="shared" si="1"/>
        <v>0</v>
      </c>
      <c r="T14" s="12">
        <f t="shared" si="1"/>
        <v>0</v>
      </c>
      <c r="U14">
        <f>_xlfn.T.TEST(normalized!H14:J14,normalized!$E14:$G14,2,3)</f>
        <v>0.28833648767351849</v>
      </c>
      <c r="V14">
        <f>_xlfn.T.TEST(normalized!K14:M14,normalized!$E14:$G14,2,3)</f>
        <v>4.1430434649700289E-2</v>
      </c>
      <c r="W14">
        <f>_xlfn.T.TEST(normalized!N14:P14,normalized!$E14:$G14,2,3)</f>
        <v>4.1430434649700289E-2</v>
      </c>
    </row>
    <row r="15" spans="1:23" x14ac:dyDescent="0.3">
      <c r="A15" t="str">
        <f>normalized!A15</f>
        <v>w/o MS2: AHexCer (O-22:6)12:1;O2/36:5</v>
      </c>
      <c r="B15" t="str">
        <f>normalized!B15</f>
        <v>AHexCer (O-22:6)48:6:2O</v>
      </c>
      <c r="C15" t="str">
        <f>normalized!C15</f>
        <v>AHexCer</v>
      </c>
      <c r="D15" t="str">
        <f>normalized!D15</f>
        <v>C76H125NO9</v>
      </c>
      <c r="E15">
        <f>AVERAGE(normalized!E15:G15)</f>
        <v>5.9876735211864408E-4</v>
      </c>
      <c r="F15">
        <f>AVERAGE(normalized!H15:J15)</f>
        <v>8.6574991129785247E-4</v>
      </c>
      <c r="G15">
        <f>AVERAGE(normalized!K15:M15)</f>
        <v>0</v>
      </c>
      <c r="H15">
        <f>AVERAGE(normalized!N15:P15)</f>
        <v>0</v>
      </c>
      <c r="I15">
        <f>_xlfn.STDEV.S(normalized!E15:G15)</f>
        <v>5.8856522862529454E-6</v>
      </c>
      <c r="J15">
        <f>_xlfn.STDEV.S(normalized!H15:J15)</f>
        <v>3.685092064286842E-5</v>
      </c>
      <c r="K15">
        <f>_xlfn.STDEV.S(normalized!K15:M15)</f>
        <v>0</v>
      </c>
      <c r="L15">
        <f>_xlfn.STDEV.S(normalized!N15:P15)</f>
        <v>0</v>
      </c>
      <c r="M15" s="11">
        <f t="shared" si="2"/>
        <v>9.8296145663712142E-3</v>
      </c>
      <c r="N15" s="11">
        <f t="shared" si="0"/>
        <v>4.2565318415828557E-2</v>
      </c>
      <c r="O15" s="11" t="e">
        <f t="shared" si="0"/>
        <v>#DIV/0!</v>
      </c>
      <c r="P15" s="11" t="e">
        <f t="shared" si="0"/>
        <v>#DIV/0!</v>
      </c>
      <c r="R15" s="12">
        <f t="shared" si="3"/>
        <v>1.4458869680094157</v>
      </c>
      <c r="S15" s="12">
        <f t="shared" si="1"/>
        <v>0</v>
      </c>
      <c r="T15" s="12">
        <f t="shared" si="1"/>
        <v>0</v>
      </c>
      <c r="U15">
        <f>_xlfn.T.TEST(normalized!H15:J15,normalized!$E15:$G15,2,3)</f>
        <v>5.3362948199892589E-3</v>
      </c>
      <c r="V15">
        <f>_xlfn.T.TEST(normalized!K15:M15,normalized!$E15:$G15,2,3)</f>
        <v>3.2205551644660874E-5</v>
      </c>
      <c r="W15">
        <f>_xlfn.T.TEST(normalized!N15:P15,normalized!$E15:$G15,2,3)</f>
        <v>3.2205551644660874E-5</v>
      </c>
    </row>
    <row r="16" spans="1:23" x14ac:dyDescent="0.3">
      <c r="A16" t="str">
        <f>normalized!A16</f>
        <v>w/o MS2: AHexCer (O-22:6)15:3;O2/36:6</v>
      </c>
      <c r="B16" t="str">
        <f>normalized!B16</f>
        <v>AHexCer (O-22:6)51:9:2O</v>
      </c>
      <c r="C16" t="str">
        <f>normalized!C16</f>
        <v>AHexCer</v>
      </c>
      <c r="D16" t="str">
        <f>normalized!D16</f>
        <v>C79H125NO9</v>
      </c>
      <c r="E16">
        <f>AVERAGE(normalized!E16:G16)</f>
        <v>6.6316508347457617E-4</v>
      </c>
      <c r="F16">
        <f>AVERAGE(normalized!H16:J16)</f>
        <v>6.1069227707749769E-4</v>
      </c>
      <c r="G16">
        <f>AVERAGE(normalized!K16:M16)</f>
        <v>0</v>
      </c>
      <c r="H16">
        <f>AVERAGE(normalized!N16:P16)</f>
        <v>0</v>
      </c>
      <c r="I16">
        <f>_xlfn.STDEV.S(normalized!E16:G16)</f>
        <v>8.8217926784530182E-5</v>
      </c>
      <c r="J16">
        <f>_xlfn.STDEV.S(normalized!H16:J16)</f>
        <v>4.76657903462274E-5</v>
      </c>
      <c r="K16">
        <f>_xlfn.STDEV.S(normalized!K16:M16)</f>
        <v>0</v>
      </c>
      <c r="L16">
        <f>_xlfn.STDEV.S(normalized!N16:P16)</f>
        <v>0</v>
      </c>
      <c r="M16" s="11">
        <f t="shared" si="2"/>
        <v>0.13302559043416856</v>
      </c>
      <c r="N16" s="11">
        <f t="shared" si="0"/>
        <v>7.8052060154313277E-2</v>
      </c>
      <c r="O16" s="11" t="e">
        <f t="shared" si="0"/>
        <v>#DIV/0!</v>
      </c>
      <c r="P16" s="11" t="e">
        <f t="shared" si="0"/>
        <v>#DIV/0!</v>
      </c>
      <c r="R16" s="12">
        <f t="shared" si="3"/>
        <v>0.92087519728548839</v>
      </c>
      <c r="S16" s="12">
        <f t="shared" si="1"/>
        <v>0</v>
      </c>
      <c r="T16" s="12">
        <f t="shared" si="1"/>
        <v>0</v>
      </c>
      <c r="U16">
        <f>_xlfn.T.TEST(normalized!H16:J16,normalized!$E16:$G16,2,3)</f>
        <v>0.43004208240426095</v>
      </c>
      <c r="V16">
        <f>_xlfn.T.TEST(normalized!K16:M16,normalized!$E16:$G16,2,3)</f>
        <v>5.8469201437592305E-3</v>
      </c>
      <c r="W16">
        <f>_xlfn.T.TEST(normalized!N16:P16,normalized!$E16:$G16,2,3)</f>
        <v>5.8469201437592305E-3</v>
      </c>
    </row>
    <row r="17" spans="1:23" x14ac:dyDescent="0.3">
      <c r="A17" t="str">
        <f>normalized!A17</f>
        <v>w/o MS2: AHexCer (O-22:6)12:2;O2/36:6</v>
      </c>
      <c r="B17" t="str">
        <f>normalized!B17</f>
        <v>AHexCer (O-22:6)48:8:2O</v>
      </c>
      <c r="C17" t="str">
        <f>normalized!C17</f>
        <v>AHexCer</v>
      </c>
      <c r="D17" t="str">
        <f>normalized!D17</f>
        <v>C76H121NO9</v>
      </c>
      <c r="E17">
        <f>AVERAGE(normalized!E17:G17)</f>
        <v>1.9543771101694914E-4</v>
      </c>
      <c r="F17">
        <f>AVERAGE(normalized!H17:J17)</f>
        <v>2.1394479925303453E-4</v>
      </c>
      <c r="G17">
        <f>AVERAGE(normalized!K17:M17)</f>
        <v>0</v>
      </c>
      <c r="H17">
        <f>AVERAGE(normalized!N17:P17)</f>
        <v>0</v>
      </c>
      <c r="I17">
        <f>_xlfn.STDEV.S(normalized!E17:G17)</f>
        <v>4.0127654292879347E-5</v>
      </c>
      <c r="J17">
        <f>_xlfn.STDEV.S(normalized!H17:J17)</f>
        <v>1.4342176519248169E-5</v>
      </c>
      <c r="K17">
        <f>_xlfn.STDEV.S(normalized!K17:M17)</f>
        <v>0</v>
      </c>
      <c r="L17">
        <f>_xlfn.STDEV.S(normalized!N17:P17)</f>
        <v>0</v>
      </c>
      <c r="M17" s="11">
        <f t="shared" si="2"/>
        <v>0.20532196209256318</v>
      </c>
      <c r="N17" s="11">
        <f t="shared" si="0"/>
        <v>6.70368084165745E-2</v>
      </c>
      <c r="O17" s="11" t="e">
        <f t="shared" si="0"/>
        <v>#DIV/0!</v>
      </c>
      <c r="P17" s="11" t="e">
        <f t="shared" si="0"/>
        <v>#DIV/0!</v>
      </c>
      <c r="R17" s="12">
        <f t="shared" si="3"/>
        <v>1.0946955842850634</v>
      </c>
      <c r="S17" s="12">
        <f t="shared" si="1"/>
        <v>0</v>
      </c>
      <c r="T17" s="12">
        <f t="shared" si="1"/>
        <v>0</v>
      </c>
      <c r="U17">
        <f>_xlfn.T.TEST(normalized!H17:J17,normalized!$E17:$G17,2,3)</f>
        <v>0.51630297740598041</v>
      </c>
      <c r="V17">
        <f>_xlfn.T.TEST(normalized!K17:M17,normalized!$E17:$G17,2,3)</f>
        <v>1.3762936624253279E-2</v>
      </c>
      <c r="W17">
        <f>_xlfn.T.TEST(normalized!N17:P17,normalized!$E17:$G17,2,3)</f>
        <v>1.3762936624253279E-2</v>
      </c>
    </row>
    <row r="18" spans="1:23" x14ac:dyDescent="0.3">
      <c r="A18" t="str">
        <f>normalized!A18</f>
        <v>w/o MS2: AHexCer (O-22:6)12:2;O2/38:6;O</v>
      </c>
      <c r="B18" t="str">
        <f>normalized!B18</f>
        <v>AHexCer (O-22:6)50:8:3O</v>
      </c>
      <c r="C18" t="str">
        <f>normalized!C18</f>
        <v>AHexCer</v>
      </c>
      <c r="D18" t="str">
        <f>normalized!D18</f>
        <v>C78H125NO10</v>
      </c>
      <c r="E18">
        <f>AVERAGE(normalized!E18:G18)</f>
        <v>1.3331992076271186E-4</v>
      </c>
      <c r="F18">
        <f>AVERAGE(normalized!H18:J18)</f>
        <v>1.9274517273576094E-4</v>
      </c>
      <c r="G18">
        <f>AVERAGE(normalized!K18:M18)</f>
        <v>0</v>
      </c>
      <c r="H18">
        <f>AVERAGE(normalized!N18:P18)</f>
        <v>0</v>
      </c>
      <c r="I18">
        <f>_xlfn.STDEV.S(normalized!E18:G18)</f>
        <v>4.6291236520755524E-5</v>
      </c>
      <c r="J18">
        <f>_xlfn.STDEV.S(normalized!H18:J18)</f>
        <v>5.7932078068499406E-5</v>
      </c>
      <c r="K18">
        <f>_xlfn.STDEV.S(normalized!K18:M18)</f>
        <v>0</v>
      </c>
      <c r="L18">
        <f>_xlfn.STDEV.S(normalized!N18:P18)</f>
        <v>0</v>
      </c>
      <c r="M18" s="11">
        <f t="shared" si="2"/>
        <v>0.34721920217119334</v>
      </c>
      <c r="N18" s="11">
        <f t="shared" si="0"/>
        <v>0.3005630555942374</v>
      </c>
      <c r="O18" s="11" t="e">
        <f t="shared" si="0"/>
        <v>#DIV/0!</v>
      </c>
      <c r="P18" s="11" t="e">
        <f t="shared" si="0"/>
        <v>#DIV/0!</v>
      </c>
      <c r="R18" s="12">
        <f t="shared" si="3"/>
        <v>1.4457342281114653</v>
      </c>
      <c r="S18" s="12">
        <f t="shared" si="1"/>
        <v>0</v>
      </c>
      <c r="T18" s="12">
        <f t="shared" si="1"/>
        <v>0</v>
      </c>
      <c r="U18">
        <f>_xlfn.T.TEST(normalized!H18:J18,normalized!$E18:$G18,2,3)</f>
        <v>0.24070166814457319</v>
      </c>
      <c r="V18">
        <f>_xlfn.T.TEST(normalized!K18:M18,normalized!$E18:$G18,2,3)</f>
        <v>3.7916171728907412E-2</v>
      </c>
      <c r="W18">
        <f>_xlfn.T.TEST(normalized!N18:P18,normalized!$E18:$G18,2,3)</f>
        <v>3.7916171728907412E-2</v>
      </c>
    </row>
    <row r="19" spans="1:23" x14ac:dyDescent="0.3">
      <c r="A19" t="str">
        <f>normalized!A19</f>
        <v>w/o MS2: AHexCer (O-22:6)13:1;O2/34:5</v>
      </c>
      <c r="B19" t="str">
        <f>normalized!B19</f>
        <v>AHexCer (O-22:6)47:6:2O</v>
      </c>
      <c r="C19" t="str">
        <f>normalized!C19</f>
        <v>AHexCer</v>
      </c>
      <c r="D19" t="str">
        <f>normalized!D19</f>
        <v>C75H123NO9</v>
      </c>
      <c r="E19">
        <f>AVERAGE(normalized!E19:G19)</f>
        <v>1.0257693305084746E-4</v>
      </c>
      <c r="F19">
        <f>AVERAGE(normalized!H19:J19)</f>
        <v>1.0887745448179272E-4</v>
      </c>
      <c r="G19">
        <f>AVERAGE(normalized!K19:M19)</f>
        <v>0</v>
      </c>
      <c r="H19">
        <f>AVERAGE(normalized!N19:P19)</f>
        <v>0</v>
      </c>
      <c r="I19">
        <f>_xlfn.STDEV.S(normalized!E19:G19)</f>
        <v>5.1136430028800625E-6</v>
      </c>
      <c r="J19">
        <f>_xlfn.STDEV.S(normalized!H19:J19)</f>
        <v>5.4837344111721936E-5</v>
      </c>
      <c r="K19">
        <f>_xlfn.STDEV.S(normalized!K19:M19)</f>
        <v>0</v>
      </c>
      <c r="L19">
        <f>_xlfn.STDEV.S(normalized!N19:P19)</f>
        <v>0</v>
      </c>
      <c r="M19" s="11">
        <f t="shared" si="2"/>
        <v>4.9851782957336284E-2</v>
      </c>
      <c r="N19" s="11">
        <f t="shared" si="0"/>
        <v>0.50366115163807612</v>
      </c>
      <c r="O19" s="11" t="e">
        <f t="shared" si="0"/>
        <v>#DIV/0!</v>
      </c>
      <c r="P19" s="11" t="e">
        <f t="shared" si="0"/>
        <v>#DIV/0!</v>
      </c>
      <c r="R19" s="12">
        <f t="shared" si="3"/>
        <v>1.0614224001786259</v>
      </c>
      <c r="S19" s="12">
        <f t="shared" si="1"/>
        <v>0</v>
      </c>
      <c r="T19" s="12">
        <f t="shared" si="1"/>
        <v>0</v>
      </c>
      <c r="U19">
        <f>_xlfn.T.TEST(normalized!H19:J19,normalized!$E19:$G19,2,3)</f>
        <v>0.86096859126892167</v>
      </c>
      <c r="V19">
        <f>_xlfn.T.TEST(normalized!K19:M19,normalized!$E19:$G19,2,3)</f>
        <v>8.2737213710954371E-4</v>
      </c>
      <c r="W19">
        <f>_xlfn.T.TEST(normalized!N19:P19,normalized!$E19:$G19,2,3)</f>
        <v>8.2737213710954371E-4</v>
      </c>
    </row>
    <row r="20" spans="1:23" x14ac:dyDescent="0.3">
      <c r="A20" t="str">
        <f>normalized!A20</f>
        <v>w/o MS2: AHexCer (O-22:6)12:1;O2/38:5;O</v>
      </c>
      <c r="B20" t="str">
        <f>normalized!B20</f>
        <v>AHexCer (O-22:6)50:6:3O</v>
      </c>
      <c r="C20" t="str">
        <f>normalized!C20</f>
        <v>AHexCer</v>
      </c>
      <c r="D20" t="str">
        <f>normalized!D20</f>
        <v>C78H129NO10</v>
      </c>
      <c r="E20">
        <f>AVERAGE(normalized!E20:G20)</f>
        <v>2.9673467838983053E-4</v>
      </c>
      <c r="F20">
        <f>AVERAGE(normalized!H20:J20)</f>
        <v>2.6576466970121379E-4</v>
      </c>
      <c r="G20">
        <f>AVERAGE(normalized!K20:M20)</f>
        <v>0</v>
      </c>
      <c r="H20">
        <f>AVERAGE(normalized!N20:P20)</f>
        <v>0</v>
      </c>
      <c r="I20">
        <f>_xlfn.STDEV.S(normalized!E20:G20)</f>
        <v>2.3807196112661796E-5</v>
      </c>
      <c r="J20">
        <f>_xlfn.STDEV.S(normalized!H20:J20)</f>
        <v>1.6124729012535428E-5</v>
      </c>
      <c r="K20">
        <f>_xlfn.STDEV.S(normalized!K20:M20)</f>
        <v>0</v>
      </c>
      <c r="L20">
        <f>_xlfn.STDEV.S(normalized!N20:P20)</f>
        <v>0</v>
      </c>
      <c r="M20" s="11">
        <f t="shared" si="2"/>
        <v>8.0230582558960178E-2</v>
      </c>
      <c r="N20" s="11">
        <f t="shared" si="0"/>
        <v>6.0672959391719267E-2</v>
      </c>
      <c r="O20" s="11" t="e">
        <f t="shared" si="0"/>
        <v>#DIV/0!</v>
      </c>
      <c r="P20" s="11" t="e">
        <f t="shared" si="0"/>
        <v>#DIV/0!</v>
      </c>
      <c r="R20" s="12">
        <f t="shared" si="3"/>
        <v>0.89563063927455633</v>
      </c>
      <c r="S20" s="12">
        <f t="shared" si="1"/>
        <v>0</v>
      </c>
      <c r="T20" s="12">
        <f t="shared" si="1"/>
        <v>0</v>
      </c>
      <c r="U20">
        <f>_xlfn.T.TEST(normalized!H20:J20,normalized!$E20:$G20,2,3)</f>
        <v>0.14530377688448459</v>
      </c>
      <c r="V20">
        <f>_xlfn.T.TEST(normalized!K20:M20,normalized!$E20:$G20,2,3)</f>
        <v>2.1387676824917339E-3</v>
      </c>
      <c r="W20">
        <f>_xlfn.T.TEST(normalized!N20:P20,normalized!$E20:$G20,2,3)</f>
        <v>2.1387676824917339E-3</v>
      </c>
    </row>
    <row r="21" spans="1:23" x14ac:dyDescent="0.3">
      <c r="A21" t="str">
        <f>normalized!A21</f>
        <v>w/o MS2: AHexCer (O-22:6)16:3;O2/36:6</v>
      </c>
      <c r="B21" t="str">
        <f>normalized!B21</f>
        <v>AHexCer (O-22:6)52:9:2O</v>
      </c>
      <c r="C21" t="str">
        <f>normalized!C21</f>
        <v>AHexCer</v>
      </c>
      <c r="D21" t="str">
        <f>normalized!D21</f>
        <v>C80H127NO9</v>
      </c>
      <c r="E21">
        <f>AVERAGE(normalized!E21:G21)</f>
        <v>6.2039535028248589E-4</v>
      </c>
      <c r="F21">
        <f>AVERAGE(normalized!H21:J21)</f>
        <v>6.4878032679738554E-4</v>
      </c>
      <c r="G21">
        <f>AVERAGE(normalized!K21:M21)</f>
        <v>0</v>
      </c>
      <c r="H21">
        <f>AVERAGE(normalized!N21:P21)</f>
        <v>0</v>
      </c>
      <c r="I21">
        <f>_xlfn.STDEV.S(normalized!E21:G21)</f>
        <v>1.199659254712839E-4</v>
      </c>
      <c r="J21">
        <f>_xlfn.STDEV.S(normalized!H21:J21)</f>
        <v>8.8998057712519243E-5</v>
      </c>
      <c r="K21">
        <f>_xlfn.STDEV.S(normalized!K21:M21)</f>
        <v>0</v>
      </c>
      <c r="L21">
        <f>_xlfn.STDEV.S(normalized!N21:P21)</f>
        <v>0</v>
      </c>
      <c r="M21" s="11">
        <f t="shared" si="2"/>
        <v>0.1933701234489581</v>
      </c>
      <c r="N21" s="11">
        <f t="shared" si="2"/>
        <v>0.13717749141970112</v>
      </c>
      <c r="O21" s="11" t="e">
        <f t="shared" si="2"/>
        <v>#DIV/0!</v>
      </c>
      <c r="P21" s="11" t="e">
        <f t="shared" si="2"/>
        <v>#DIV/0!</v>
      </c>
      <c r="R21" s="12">
        <f t="shared" si="3"/>
        <v>1.0457530452186257</v>
      </c>
      <c r="S21" s="12">
        <f t="shared" si="3"/>
        <v>0</v>
      </c>
      <c r="T21" s="12">
        <f t="shared" si="3"/>
        <v>0</v>
      </c>
      <c r="U21">
        <f>_xlfn.T.TEST(normalized!H21:J21,normalized!$E21:$G21,2,3)</f>
        <v>0.75987824632245338</v>
      </c>
      <c r="V21">
        <f>_xlfn.T.TEST(normalized!K21:M21,normalized!$E21:$G21,2,3)</f>
        <v>1.22357120234099E-2</v>
      </c>
      <c r="W21">
        <f>_xlfn.T.TEST(normalized!N21:P21,normalized!$E21:$G21,2,3)</f>
        <v>1.22357120234099E-2</v>
      </c>
    </row>
    <row r="22" spans="1:23" x14ac:dyDescent="0.3">
      <c r="A22" t="str">
        <f>normalized!A22</f>
        <v>w/o MS2: AHexCer (O-22:6)15:3;O2/38:6</v>
      </c>
      <c r="B22" t="str">
        <f>normalized!B22</f>
        <v>AHexCer (O-22:6)53:9:2O</v>
      </c>
      <c r="C22" t="str">
        <f>normalized!C22</f>
        <v>AHexCer</v>
      </c>
      <c r="D22" t="str">
        <f>normalized!D22</f>
        <v>C81H129NO9</v>
      </c>
      <c r="E22">
        <f>AVERAGE(normalized!E22:G22)</f>
        <v>6.2977698742937847E-4</v>
      </c>
      <c r="F22">
        <f>AVERAGE(normalized!H22:J22)</f>
        <v>4.6684665849673206E-4</v>
      </c>
      <c r="G22">
        <f>AVERAGE(normalized!K22:M22)</f>
        <v>0</v>
      </c>
      <c r="H22">
        <f>AVERAGE(normalized!N22:P22)</f>
        <v>0</v>
      </c>
      <c r="I22">
        <f>_xlfn.STDEV.S(normalized!E22:G22)</f>
        <v>1.6797350789690869E-4</v>
      </c>
      <c r="J22">
        <f>_xlfn.STDEV.S(normalized!H22:J22)</f>
        <v>4.7136320907905261E-5</v>
      </c>
      <c r="K22">
        <f>_xlfn.STDEV.S(normalized!K22:M22)</f>
        <v>0</v>
      </c>
      <c r="L22">
        <f>_xlfn.STDEV.S(normalized!N22:P22)</f>
        <v>0</v>
      </c>
      <c r="M22" s="11">
        <f t="shared" si="2"/>
        <v>0.26671903110106066</v>
      </c>
      <c r="N22" s="11">
        <f t="shared" si="2"/>
        <v>0.10096745912177331</v>
      </c>
      <c r="O22" s="11" t="e">
        <f t="shared" si="2"/>
        <v>#DIV/0!</v>
      </c>
      <c r="P22" s="11" t="e">
        <f t="shared" si="2"/>
        <v>#DIV/0!</v>
      </c>
      <c r="R22" s="12">
        <f t="shared" si="3"/>
        <v>0.74128884956928187</v>
      </c>
      <c r="S22" s="12">
        <f t="shared" si="3"/>
        <v>0</v>
      </c>
      <c r="T22" s="12">
        <f t="shared" si="3"/>
        <v>0</v>
      </c>
      <c r="U22">
        <f>_xlfn.T.TEST(normalized!H22:J22,normalized!$E22:$G22,2,3)</f>
        <v>0.2302296492719472</v>
      </c>
      <c r="V22">
        <f>_xlfn.T.TEST(normalized!K22:M22,normalized!$E22:$G22,2,3)</f>
        <v>2.290156155618122E-2</v>
      </c>
      <c r="W22">
        <f>_xlfn.T.TEST(normalized!N22:P22,normalized!$E22:$G22,2,3)</f>
        <v>2.290156155618122E-2</v>
      </c>
    </row>
    <row r="23" spans="1:23" x14ac:dyDescent="0.3">
      <c r="A23" t="str">
        <f>normalized!A23</f>
        <v>w/o MS2: AHexCer (O-22:6)16:3;O2/34:6</v>
      </c>
      <c r="B23" t="str">
        <f>normalized!B23</f>
        <v>AHexCer (O-22:6)50:9:2O</v>
      </c>
      <c r="C23" t="str">
        <f>normalized!C23</f>
        <v>AHexCer</v>
      </c>
      <c r="D23" t="str">
        <f>normalized!D23</f>
        <v>C78H123NO9</v>
      </c>
      <c r="E23">
        <f>AVERAGE(normalized!E23:G23)</f>
        <v>3.5266952358757061E-4</v>
      </c>
      <c r="F23">
        <f>AVERAGE(normalized!H23:J23)</f>
        <v>3.7593492530345476E-4</v>
      </c>
      <c r="G23">
        <f>AVERAGE(normalized!K23:M23)</f>
        <v>0</v>
      </c>
      <c r="H23">
        <f>AVERAGE(normalized!N23:P23)</f>
        <v>0</v>
      </c>
      <c r="I23">
        <f>_xlfn.STDEV.S(normalized!E23:G23)</f>
        <v>7.2016521529776094E-5</v>
      </c>
      <c r="J23">
        <f>_xlfn.STDEV.S(normalized!H23:J23)</f>
        <v>7.4911181137083755E-5</v>
      </c>
      <c r="K23">
        <f>_xlfn.STDEV.S(normalized!K23:M23)</f>
        <v>0</v>
      </c>
      <c r="L23">
        <f>_xlfn.STDEV.S(normalized!N23:P23)</f>
        <v>0</v>
      </c>
      <c r="M23" s="11">
        <f t="shared" si="2"/>
        <v>0.20420398336998299</v>
      </c>
      <c r="N23" s="11">
        <f t="shared" si="2"/>
        <v>0.19926635195337447</v>
      </c>
      <c r="O23" s="11" t="e">
        <f t="shared" si="2"/>
        <v>#DIV/0!</v>
      </c>
      <c r="P23" s="11" t="e">
        <f t="shared" si="2"/>
        <v>#DIV/0!</v>
      </c>
      <c r="R23" s="12">
        <f t="shared" si="3"/>
        <v>1.0659694137424018</v>
      </c>
      <c r="S23" s="12">
        <f t="shared" si="3"/>
        <v>0</v>
      </c>
      <c r="T23" s="12">
        <f t="shared" si="3"/>
        <v>0</v>
      </c>
      <c r="U23">
        <f>_xlfn.T.TEST(normalized!H23:J23,normalized!$E23:$G23,2,3)</f>
        <v>0.7179517455081893</v>
      </c>
      <c r="V23">
        <f>_xlfn.T.TEST(normalized!K23:M23,normalized!$E23:$G23,2,3)</f>
        <v>1.3616505169141408E-2</v>
      </c>
      <c r="W23">
        <f>_xlfn.T.TEST(normalized!N23:P23,normalized!$E23:$G23,2,3)</f>
        <v>1.3616505169141408E-2</v>
      </c>
    </row>
    <row r="24" spans="1:23" x14ac:dyDescent="0.3">
      <c r="A24" t="str">
        <f>normalized!A24</f>
        <v>w/o MS2: AHexCer (O-22:6)13:2;O2/38:6;O</v>
      </c>
      <c r="B24" t="str">
        <f>normalized!B24</f>
        <v>AHexCer (O-22:6)51:8:3O</v>
      </c>
      <c r="C24" t="str">
        <f>normalized!C24</f>
        <v>AHexCer</v>
      </c>
      <c r="D24" t="str">
        <f>normalized!D24</f>
        <v>C79H127NO10</v>
      </c>
      <c r="E24">
        <f>AVERAGE(normalized!E24:G24)</f>
        <v>1.5753331144067797E-4</v>
      </c>
      <c r="F24">
        <f>AVERAGE(normalized!H24:J24)</f>
        <v>2.4078906862745096E-4</v>
      </c>
      <c r="G24">
        <f>AVERAGE(normalized!K24:M24)</f>
        <v>0</v>
      </c>
      <c r="H24">
        <f>AVERAGE(normalized!N24:P24)</f>
        <v>0</v>
      </c>
      <c r="I24">
        <f>_xlfn.STDEV.S(normalized!E24:G24)</f>
        <v>7.1210761665090622E-5</v>
      </c>
      <c r="J24">
        <f>_xlfn.STDEV.S(normalized!H24:J24)</f>
        <v>2.0034453397097991E-5</v>
      </c>
      <c r="K24">
        <f>_xlfn.STDEV.S(normalized!K24:M24)</f>
        <v>0</v>
      </c>
      <c r="L24">
        <f>_xlfn.STDEV.S(normalized!N24:P24)</f>
        <v>0</v>
      </c>
      <c r="M24" s="11">
        <f t="shared" si="2"/>
        <v>0.45203621388931653</v>
      </c>
      <c r="N24" s="11">
        <f t="shared" si="2"/>
        <v>8.320333440092878E-2</v>
      </c>
      <c r="O24" s="11" t="e">
        <f t="shared" si="2"/>
        <v>#DIV/0!</v>
      </c>
      <c r="P24" s="11" t="e">
        <f t="shared" si="2"/>
        <v>#DIV/0!</v>
      </c>
      <c r="R24" s="12">
        <f t="shared" si="3"/>
        <v>1.5284962045511528</v>
      </c>
      <c r="S24" s="12">
        <f t="shared" si="3"/>
        <v>0</v>
      </c>
      <c r="T24" s="12">
        <f t="shared" si="3"/>
        <v>0</v>
      </c>
      <c r="U24">
        <f>_xlfn.T.TEST(normalized!H24:J24,normalized!$E24:$G24,2,3)</f>
        <v>0.17297222495248368</v>
      </c>
      <c r="V24">
        <f>_xlfn.T.TEST(normalized!K24:M24,normalized!$E24:$G24,2,3)</f>
        <v>6.1859410191486552E-2</v>
      </c>
      <c r="W24">
        <f>_xlfn.T.TEST(normalized!N24:P24,normalized!$E24:$G24,2,3)</f>
        <v>6.1859410191486552E-2</v>
      </c>
    </row>
    <row r="25" spans="1:23" x14ac:dyDescent="0.3">
      <c r="A25" t="str">
        <f>normalized!A25</f>
        <v>w/o MS2: AHexCer (O-22:6)15:2;O2/38:6;O</v>
      </c>
      <c r="B25" t="str">
        <f>normalized!B25</f>
        <v>AHexCer (O-22:6)53:8:3O</v>
      </c>
      <c r="C25" t="str">
        <f>normalized!C25</f>
        <v>AHexCer</v>
      </c>
      <c r="D25" t="str">
        <f>normalized!D25</f>
        <v>C81H131NO10</v>
      </c>
      <c r="E25">
        <f>AVERAGE(normalized!E25:G25)</f>
        <v>7.3025862641242943E-4</v>
      </c>
      <c r="F25">
        <f>AVERAGE(normalized!H25:J25)</f>
        <v>6.3127063725490192E-4</v>
      </c>
      <c r="G25">
        <f>AVERAGE(normalized!K25:M25)</f>
        <v>0</v>
      </c>
      <c r="H25">
        <f>AVERAGE(normalized!N25:P25)</f>
        <v>0</v>
      </c>
      <c r="I25">
        <f>_xlfn.STDEV.S(normalized!E25:G25)</f>
        <v>1.1883665783986884E-4</v>
      </c>
      <c r="J25">
        <f>_xlfn.STDEV.S(normalized!H25:J25)</f>
        <v>7.3253270732076987E-5</v>
      </c>
      <c r="K25">
        <f>_xlfn.STDEV.S(normalized!K25:M25)</f>
        <v>0</v>
      </c>
      <c r="L25">
        <f>_xlfn.STDEV.S(normalized!N25:P25)</f>
        <v>0</v>
      </c>
      <c r="M25" s="11">
        <f t="shared" si="2"/>
        <v>0.16273228900243522</v>
      </c>
      <c r="N25" s="11">
        <f t="shared" si="2"/>
        <v>0.11604099162701578</v>
      </c>
      <c r="O25" s="11" t="e">
        <f t="shared" si="2"/>
        <v>#DIV/0!</v>
      </c>
      <c r="P25" s="11" t="e">
        <f t="shared" si="2"/>
        <v>#DIV/0!</v>
      </c>
      <c r="R25" s="12">
        <f t="shared" si="3"/>
        <v>0.86444803857527885</v>
      </c>
      <c r="S25" s="12">
        <f t="shared" si="3"/>
        <v>0</v>
      </c>
      <c r="T25" s="12">
        <f t="shared" si="3"/>
        <v>0</v>
      </c>
      <c r="U25">
        <f>_xlfn.T.TEST(normalized!H25:J25,normalized!$E25:$G25,2,3)</f>
        <v>0.29909728636631067</v>
      </c>
      <c r="V25">
        <f>_xlfn.T.TEST(normalized!K25:M25,normalized!$E25:$G25,2,3)</f>
        <v>8.7120784419769132E-3</v>
      </c>
      <c r="W25">
        <f>_xlfn.T.TEST(normalized!N25:P25,normalized!$E25:$G25,2,3)</f>
        <v>8.7120784419769132E-3</v>
      </c>
    </row>
    <row r="26" spans="1:23" x14ac:dyDescent="0.3">
      <c r="A26" t="str">
        <f>normalized!A26</f>
        <v>w/o MS2: AHexCer (O-22:6)12:1;O2/34:4;O</v>
      </c>
      <c r="B26" t="str">
        <f>normalized!B26</f>
        <v>AHexCer (O-22:6)46:5:3O</v>
      </c>
      <c r="C26" t="str">
        <f>normalized!C26</f>
        <v>AHexCer</v>
      </c>
      <c r="D26" t="str">
        <f>normalized!D26</f>
        <v>C74H123NO10</v>
      </c>
      <c r="E26">
        <f>AVERAGE(normalized!E26:G26)</f>
        <v>1.0649878382768363E-3</v>
      </c>
      <c r="F26">
        <f>AVERAGE(normalized!H26:J26)</f>
        <v>2.0441038748832867E-5</v>
      </c>
      <c r="G26">
        <f>AVERAGE(normalized!K26:M26)</f>
        <v>1.5551204711155748E-3</v>
      </c>
      <c r="H26">
        <f>AVERAGE(normalized!N26:P26)</f>
        <v>0</v>
      </c>
      <c r="I26">
        <f>_xlfn.STDEV.S(normalized!E26:G26)</f>
        <v>3.1086576924130695E-4</v>
      </c>
      <c r="J26">
        <f>_xlfn.STDEV.S(normalized!H26:J26)</f>
        <v>1.8695611781261745E-5</v>
      </c>
      <c r="K26">
        <f>_xlfn.STDEV.S(normalized!K26:M26)</f>
        <v>6.7442676006419647E-4</v>
      </c>
      <c r="L26">
        <f>_xlfn.STDEV.S(normalized!N26:P26)</f>
        <v>0</v>
      </c>
      <c r="M26" s="11">
        <f t="shared" si="2"/>
        <v>0.29189607436671922</v>
      </c>
      <c r="N26" s="11">
        <f t="shared" si="2"/>
        <v>0.91461163060165995</v>
      </c>
      <c r="O26" s="11">
        <f t="shared" si="2"/>
        <v>0.43368135947718084</v>
      </c>
      <c r="P26" s="11" t="e">
        <f t="shared" si="2"/>
        <v>#DIV/0!</v>
      </c>
      <c r="R26" s="12">
        <f t="shared" si="3"/>
        <v>1.9193682795389216E-2</v>
      </c>
      <c r="S26" s="12">
        <f t="shared" si="3"/>
        <v>1.4602236900956347</v>
      </c>
      <c r="T26" s="12">
        <f t="shared" si="3"/>
        <v>0</v>
      </c>
      <c r="U26">
        <f>_xlfn.T.TEST(normalized!H26:J26,normalized!$E26:$G26,2,3)</f>
        <v>2.7906977872817238E-2</v>
      </c>
      <c r="V26">
        <f>_xlfn.T.TEST(normalized!K26:M26,normalized!$E26:$G26,2,3)</f>
        <v>0.34086311074795428</v>
      </c>
      <c r="W26">
        <f>_xlfn.T.TEST(normalized!N26:P26,normalized!$E26:$G26,2,3)</f>
        <v>2.7245736060509403E-2</v>
      </c>
    </row>
    <row r="27" spans="1:23" x14ac:dyDescent="0.3">
      <c r="A27" t="str">
        <f>normalized!A27</f>
        <v>w/o MS2: AHexCer (O-22:6)12:2;O2/36:6</v>
      </c>
      <c r="B27" t="str">
        <f>normalized!B27</f>
        <v>AHexCer (O-22:6)48:8:2O</v>
      </c>
      <c r="C27" t="str">
        <f>normalized!C27</f>
        <v>AHexCer</v>
      </c>
      <c r="D27" t="str">
        <f>normalized!D27</f>
        <v>C76H121NO9</v>
      </c>
      <c r="E27">
        <f>AVERAGE(normalized!E27:G27)</f>
        <v>5.4623743262711868E-4</v>
      </c>
      <c r="F27">
        <f>AVERAGE(normalized!H27:J27)</f>
        <v>7.1732369981325863E-4</v>
      </c>
      <c r="G27">
        <f>AVERAGE(normalized!K27:M27)</f>
        <v>0</v>
      </c>
      <c r="H27">
        <f>AVERAGE(normalized!N27:P27)</f>
        <v>0</v>
      </c>
      <c r="I27">
        <f>_xlfn.STDEV.S(normalized!E27:G27)</f>
        <v>7.6817237439177159E-5</v>
      </c>
      <c r="J27">
        <f>_xlfn.STDEV.S(normalized!H27:J27)</f>
        <v>4.2424636570743755E-5</v>
      </c>
      <c r="K27">
        <f>_xlfn.STDEV.S(normalized!K27:M27)</f>
        <v>0</v>
      </c>
      <c r="L27">
        <f>_xlfn.STDEV.S(normalized!N27:P27)</f>
        <v>0</v>
      </c>
      <c r="M27" s="11">
        <f t="shared" si="2"/>
        <v>0.14062975704489181</v>
      </c>
      <c r="N27" s="11">
        <f t="shared" si="2"/>
        <v>5.9142945621046938E-2</v>
      </c>
      <c r="O27" s="11" t="e">
        <f t="shared" si="2"/>
        <v>#DIV/0!</v>
      </c>
      <c r="P27" s="11" t="e">
        <f t="shared" si="2"/>
        <v>#DIV/0!</v>
      </c>
      <c r="R27" s="12">
        <f t="shared" si="3"/>
        <v>1.3132086103350766</v>
      </c>
      <c r="S27" s="12">
        <f t="shared" si="3"/>
        <v>0</v>
      </c>
      <c r="T27" s="12">
        <f t="shared" si="3"/>
        <v>0</v>
      </c>
      <c r="U27">
        <f>_xlfn.T.TEST(normalized!H27:J27,normalized!$E27:$G27,2,3)</f>
        <v>4.0793813769690476E-2</v>
      </c>
      <c r="V27">
        <f>_xlfn.T.TEST(normalized!K27:M27,normalized!$E27:$G27,2,3)</f>
        <v>6.527764399805432E-3</v>
      </c>
      <c r="W27">
        <f>_xlfn.T.TEST(normalized!N27:P27,normalized!$E27:$G27,2,3)</f>
        <v>6.527764399805432E-3</v>
      </c>
    </row>
    <row r="28" spans="1:23" x14ac:dyDescent="0.3">
      <c r="A28" t="str">
        <f>normalized!A28</f>
        <v>w/o MS2: AHexCer (O-22:6)15:3;O2/36:6</v>
      </c>
      <c r="B28" t="str">
        <f>normalized!B28</f>
        <v>AHexCer (O-22:6)51:9:2O</v>
      </c>
      <c r="C28" t="str">
        <f>normalized!C28</f>
        <v>AHexCer</v>
      </c>
      <c r="D28" t="str">
        <f>normalized!D28</f>
        <v>C79H125NO9</v>
      </c>
      <c r="E28">
        <f>AVERAGE(normalized!E28:G28)</f>
        <v>6.1281031765536727E-4</v>
      </c>
      <c r="F28">
        <f>AVERAGE(normalized!H28:J28)</f>
        <v>6.0874664332399625E-4</v>
      </c>
      <c r="G28">
        <f>AVERAGE(normalized!K28:M28)</f>
        <v>0</v>
      </c>
      <c r="H28">
        <f>AVERAGE(normalized!N28:P28)</f>
        <v>0</v>
      </c>
      <c r="I28">
        <f>_xlfn.STDEV.S(normalized!E28:G28)</f>
        <v>1.4271571782236431E-4</v>
      </c>
      <c r="J28">
        <f>_xlfn.STDEV.S(normalized!H28:J28)</f>
        <v>9.4381015111057482E-5</v>
      </c>
      <c r="K28">
        <f>_xlfn.STDEV.S(normalized!K28:M28)</f>
        <v>0</v>
      </c>
      <c r="L28">
        <f>_xlfn.STDEV.S(normalized!N28:P28)</f>
        <v>0</v>
      </c>
      <c r="M28" s="11">
        <f t="shared" si="2"/>
        <v>0.23288726333525098</v>
      </c>
      <c r="N28" s="11">
        <f t="shared" si="2"/>
        <v>0.15504153681357485</v>
      </c>
      <c r="O28" s="11" t="e">
        <f t="shared" si="2"/>
        <v>#DIV/0!</v>
      </c>
      <c r="P28" s="11" t="e">
        <f t="shared" si="2"/>
        <v>#DIV/0!</v>
      </c>
      <c r="R28" s="12">
        <f t="shared" si="3"/>
        <v>0.99336878930674866</v>
      </c>
      <c r="S28" s="12">
        <f t="shared" si="3"/>
        <v>0</v>
      </c>
      <c r="T28" s="12">
        <f t="shared" si="3"/>
        <v>0</v>
      </c>
      <c r="U28">
        <f>_xlfn.T.TEST(normalized!H28:J28,normalized!$E28:$G28,2,3)</f>
        <v>0.9694434210389048</v>
      </c>
      <c r="V28">
        <f>_xlfn.T.TEST(normalized!K28:M28,normalized!$E28:$G28,2,3)</f>
        <v>1.7602879634145752E-2</v>
      </c>
      <c r="W28">
        <f>_xlfn.T.TEST(normalized!N28:P28,normalized!$E28:$G28,2,3)</f>
        <v>1.7602879634145752E-2</v>
      </c>
    </row>
    <row r="29" spans="1:23" x14ac:dyDescent="0.3">
      <c r="A29" t="str">
        <f>normalized!A29</f>
        <v>w/o MS2: AHexCer (O-22:6)12:2;O2/36:6</v>
      </c>
      <c r="B29" t="str">
        <f>normalized!B29</f>
        <v>AHexCer (O-22:6)48:8:2O</v>
      </c>
      <c r="C29" t="str">
        <f>normalized!C29</f>
        <v>AHexCer</v>
      </c>
      <c r="D29" t="str">
        <f>normalized!D29</f>
        <v>C76H121NO9</v>
      </c>
      <c r="E29">
        <f>AVERAGE(normalized!E29:G29)</f>
        <v>2.4429534816384178E-4</v>
      </c>
      <c r="F29">
        <f>AVERAGE(normalized!H29:J29)</f>
        <v>3.6894510971055089E-4</v>
      </c>
      <c r="G29">
        <f>AVERAGE(normalized!K29:M29)</f>
        <v>0</v>
      </c>
      <c r="H29">
        <f>AVERAGE(normalized!N29:P29)</f>
        <v>0</v>
      </c>
      <c r="I29">
        <f>_xlfn.STDEV.S(normalized!E29:G29)</f>
        <v>1.680307392628293E-5</v>
      </c>
      <c r="J29">
        <f>_xlfn.STDEV.S(normalized!H29:J29)</f>
        <v>5.5861691055920827E-5</v>
      </c>
      <c r="K29">
        <f>_xlfn.STDEV.S(normalized!K29:M29)</f>
        <v>0</v>
      </c>
      <c r="L29">
        <f>_xlfn.STDEV.S(normalized!N29:P29)</f>
        <v>0</v>
      </c>
      <c r="M29" s="11">
        <f t="shared" si="2"/>
        <v>6.8781800605607915E-2</v>
      </c>
      <c r="N29" s="11">
        <f t="shared" si="2"/>
        <v>0.15140921938156623</v>
      </c>
      <c r="O29" s="11" t="e">
        <f t="shared" si="2"/>
        <v>#DIV/0!</v>
      </c>
      <c r="P29" s="11" t="e">
        <f t="shared" si="2"/>
        <v>#DIV/0!</v>
      </c>
      <c r="R29" s="12">
        <f t="shared" si="3"/>
        <v>1.5102420593907917</v>
      </c>
      <c r="S29" s="12">
        <f t="shared" si="3"/>
        <v>0</v>
      </c>
      <c r="T29" s="12">
        <f t="shared" si="3"/>
        <v>0</v>
      </c>
      <c r="U29">
        <f>_xlfn.T.TEST(normalized!H29:J29,normalized!$E29:$G29,2,3)</f>
        <v>5.0885149803084208E-2</v>
      </c>
      <c r="V29">
        <f>_xlfn.T.TEST(normalized!K29:M29,normalized!$E29:$G29,2,3)</f>
        <v>1.5732581828011576E-3</v>
      </c>
      <c r="W29">
        <f>_xlfn.T.TEST(normalized!N29:P29,normalized!$E29:$G29,2,3)</f>
        <v>1.5732581828011576E-3</v>
      </c>
    </row>
    <row r="30" spans="1:23" x14ac:dyDescent="0.3">
      <c r="A30" t="str">
        <f>normalized!A30</f>
        <v>w/o MS2: AHexCer (O-22:6)15:3;O2/36:6</v>
      </c>
      <c r="B30" t="str">
        <f>normalized!B30</f>
        <v>AHexCer (O-22:6)51:9:2O</v>
      </c>
      <c r="C30" t="str">
        <f>normalized!C30</f>
        <v>AHexCer</v>
      </c>
      <c r="D30" t="str">
        <f>normalized!D30</f>
        <v>C79H125NO9</v>
      </c>
      <c r="E30">
        <f>AVERAGE(normalized!E30:G30)</f>
        <v>8.0921463446327689E-4</v>
      </c>
      <c r="F30">
        <f>AVERAGE(normalized!H30:J30)</f>
        <v>1.036476514939309E-3</v>
      </c>
      <c r="G30">
        <f>AVERAGE(normalized!K30:M30)</f>
        <v>0</v>
      </c>
      <c r="H30">
        <f>AVERAGE(normalized!N30:P30)</f>
        <v>0</v>
      </c>
      <c r="I30">
        <f>_xlfn.STDEV.S(normalized!E30:G30)</f>
        <v>8.8908742409133976E-5</v>
      </c>
      <c r="J30">
        <f>_xlfn.STDEV.S(normalized!H30:J30)</f>
        <v>5.5902536867378855E-5</v>
      </c>
      <c r="K30">
        <f>_xlfn.STDEV.S(normalized!K30:M30)</f>
        <v>0</v>
      </c>
      <c r="L30">
        <f>_xlfn.STDEV.S(normalized!N30:P30)</f>
        <v>0</v>
      </c>
      <c r="M30" s="11">
        <f t="shared" si="2"/>
        <v>0.10987040844621399</v>
      </c>
      <c r="N30" s="11">
        <f t="shared" si="2"/>
        <v>5.3935169838992672E-2</v>
      </c>
      <c r="O30" s="11" t="e">
        <f t="shared" si="2"/>
        <v>#DIV/0!</v>
      </c>
      <c r="P30" s="11" t="e">
        <f t="shared" si="2"/>
        <v>#DIV/0!</v>
      </c>
      <c r="R30" s="12">
        <f t="shared" si="3"/>
        <v>1.2808425240934587</v>
      </c>
      <c r="S30" s="12">
        <f t="shared" si="3"/>
        <v>0</v>
      </c>
      <c r="T30" s="12">
        <f t="shared" si="3"/>
        <v>0</v>
      </c>
      <c r="U30">
        <f>_xlfn.T.TEST(normalized!H30:J30,normalized!$E30:$G30,2,3)</f>
        <v>2.7131186371394264E-2</v>
      </c>
      <c r="V30">
        <f>_xlfn.T.TEST(normalized!K30:M30,normalized!$E30:$G30,2,3)</f>
        <v>3.999710410558739E-3</v>
      </c>
      <c r="W30">
        <f>_xlfn.T.TEST(normalized!N30:P30,normalized!$E30:$G30,2,3)</f>
        <v>3.999710410558739E-3</v>
      </c>
    </row>
    <row r="31" spans="1:23" x14ac:dyDescent="0.3">
      <c r="A31" t="str">
        <f>normalized!A31</f>
        <v>w/o MS2: AHexCer (O-22:6)16:2;O2/38:6;O</v>
      </c>
      <c r="B31" t="str">
        <f>normalized!B31</f>
        <v>AHexCer (O-22:6)54:8:3O</v>
      </c>
      <c r="C31" t="str">
        <f>normalized!C31</f>
        <v>AHexCer</v>
      </c>
      <c r="D31" t="str">
        <f>normalized!D31</f>
        <v>C82H133NO10</v>
      </c>
      <c r="E31">
        <f>AVERAGE(normalized!E31:G31)</f>
        <v>3.6267786045197746E-4</v>
      </c>
      <c r="F31">
        <f>AVERAGE(normalized!H31:J31)</f>
        <v>2.7512586718020539E-4</v>
      </c>
      <c r="G31">
        <f>AVERAGE(normalized!K31:M31)</f>
        <v>0</v>
      </c>
      <c r="H31">
        <f>AVERAGE(normalized!N31:P31)</f>
        <v>0</v>
      </c>
      <c r="I31">
        <f>_xlfn.STDEV.S(normalized!E31:G31)</f>
        <v>8.9230238039184959E-5</v>
      </c>
      <c r="J31">
        <f>_xlfn.STDEV.S(normalized!H31:J31)</f>
        <v>4.9209541600615114E-5</v>
      </c>
      <c r="K31">
        <f>_xlfn.STDEV.S(normalized!K31:M31)</f>
        <v>0</v>
      </c>
      <c r="L31">
        <f>_xlfn.STDEV.S(normalized!N31:P31)</f>
        <v>0</v>
      </c>
      <c r="M31" s="11">
        <f t="shared" si="2"/>
        <v>0.24603166547851638</v>
      </c>
      <c r="N31" s="11">
        <f t="shared" si="2"/>
        <v>0.17886192274455689</v>
      </c>
      <c r="O31" s="11" t="e">
        <f t="shared" si="2"/>
        <v>#DIV/0!</v>
      </c>
      <c r="P31" s="11" t="e">
        <f t="shared" si="2"/>
        <v>#DIV/0!</v>
      </c>
      <c r="R31" s="12">
        <f t="shared" si="3"/>
        <v>0.75859570484213523</v>
      </c>
      <c r="S31" s="12">
        <f t="shared" si="3"/>
        <v>0</v>
      </c>
      <c r="T31" s="12">
        <f t="shared" si="3"/>
        <v>0</v>
      </c>
      <c r="U31">
        <f>_xlfn.T.TEST(normalized!H31:J31,normalized!$E31:$G31,2,3)</f>
        <v>0.23022925744994693</v>
      </c>
      <c r="V31">
        <f>_xlfn.T.TEST(normalized!K31:M31,normalized!$E31:$G31,2,3)</f>
        <v>1.9586351330533977E-2</v>
      </c>
      <c r="W31">
        <f>_xlfn.T.TEST(normalized!N31:P31,normalized!$E31:$G31,2,3)</f>
        <v>1.9586351330533977E-2</v>
      </c>
    </row>
    <row r="32" spans="1:23" x14ac:dyDescent="0.3">
      <c r="A32" t="str">
        <f>normalized!A32</f>
        <v>w/o MS2: AHexCer (O-22:6)13:1;O2/36:6</v>
      </c>
      <c r="B32" t="str">
        <f>normalized!B32</f>
        <v>AHexCer (O-22:6)49:7:2O</v>
      </c>
      <c r="C32" t="str">
        <f>normalized!C32</f>
        <v>AHexCer</v>
      </c>
      <c r="D32" t="str">
        <f>normalized!D32</f>
        <v>C77H125NO9</v>
      </c>
      <c r="E32">
        <f>AVERAGE(normalized!E32:G32)</f>
        <v>1.6855654412429378E-3</v>
      </c>
      <c r="F32">
        <f>AVERAGE(normalized!H32:J32)</f>
        <v>2.0800791760037349E-3</v>
      </c>
      <c r="G32">
        <f>AVERAGE(normalized!K32:M32)</f>
        <v>0</v>
      </c>
      <c r="H32">
        <f>AVERAGE(normalized!N32:P32)</f>
        <v>0</v>
      </c>
      <c r="I32">
        <f>_xlfn.STDEV.S(normalized!E32:G32)</f>
        <v>3.0099013866459115E-4</v>
      </c>
      <c r="J32">
        <f>_xlfn.STDEV.S(normalized!H32:J32)</f>
        <v>1.296268232492542E-4</v>
      </c>
      <c r="K32">
        <f>_xlfn.STDEV.S(normalized!K32:M32)</f>
        <v>0</v>
      </c>
      <c r="L32">
        <f>_xlfn.STDEV.S(normalized!N32:P32)</f>
        <v>0</v>
      </c>
      <c r="M32" s="11">
        <f t="shared" si="2"/>
        <v>0.17856923931867083</v>
      </c>
      <c r="N32" s="11">
        <f t="shared" si="2"/>
        <v>6.2318215933633021E-2</v>
      </c>
      <c r="O32" s="11" t="e">
        <f t="shared" si="2"/>
        <v>#DIV/0!</v>
      </c>
      <c r="P32" s="11" t="e">
        <f t="shared" si="2"/>
        <v>#DIV/0!</v>
      </c>
      <c r="R32" s="12">
        <f t="shared" si="3"/>
        <v>1.2340542378881962</v>
      </c>
      <c r="S32" s="12">
        <f t="shared" si="3"/>
        <v>0</v>
      </c>
      <c r="T32" s="12">
        <f t="shared" si="3"/>
        <v>0</v>
      </c>
      <c r="U32">
        <f>_xlfn.T.TEST(normalized!H32:J32,normalized!$E32:$G32,2,3)</f>
        <v>0.13777602921597315</v>
      </c>
      <c r="V32">
        <f>_xlfn.T.TEST(normalized!K32:M32,normalized!$E32:$G32,2,3)</f>
        <v>1.0462475145461295E-2</v>
      </c>
      <c r="W32">
        <f>_xlfn.T.TEST(normalized!N32:P32,normalized!$E32:$G32,2,3)</f>
        <v>1.0462475145461295E-2</v>
      </c>
    </row>
    <row r="33" spans="1:23" x14ac:dyDescent="0.3">
      <c r="A33" t="str">
        <f>normalized!A33</f>
        <v>w/o MS2: AHexCer (O-22:6)12:1;O2/36:6</v>
      </c>
      <c r="B33" t="str">
        <f>normalized!B33</f>
        <v>AHexCer (O-22:6)48:7:2O</v>
      </c>
      <c r="C33" t="str">
        <f>normalized!C33</f>
        <v>AHexCer</v>
      </c>
      <c r="D33" t="str">
        <f>normalized!D33</f>
        <v>C76H123NO9</v>
      </c>
      <c r="E33">
        <f>AVERAGE(normalized!E33:G33)</f>
        <v>1.313677865819209E-4</v>
      </c>
      <c r="F33">
        <f>AVERAGE(normalized!H33:J33)</f>
        <v>1.7664300186741362E-4</v>
      </c>
      <c r="G33">
        <f>AVERAGE(normalized!K33:M33)</f>
        <v>0</v>
      </c>
      <c r="H33">
        <f>AVERAGE(normalized!N33:P33)</f>
        <v>0</v>
      </c>
      <c r="I33">
        <f>_xlfn.STDEV.S(normalized!E33:G33)</f>
        <v>4.2589945770967241E-5</v>
      </c>
      <c r="J33">
        <f>_xlfn.STDEV.S(normalized!H33:J33)</f>
        <v>1.9448648761566205E-5</v>
      </c>
      <c r="K33">
        <f>_xlfn.STDEV.S(normalized!K33:M33)</f>
        <v>0</v>
      </c>
      <c r="L33">
        <f>_xlfn.STDEV.S(normalized!N33:P33)</f>
        <v>0</v>
      </c>
      <c r="M33" s="11">
        <f t="shared" si="2"/>
        <v>0.32420387736690809</v>
      </c>
      <c r="N33" s="11">
        <f t="shared" si="2"/>
        <v>0.11010143937750874</v>
      </c>
      <c r="O33" s="11" t="e">
        <f t="shared" si="2"/>
        <v>#DIV/0!</v>
      </c>
      <c r="P33" s="11" t="e">
        <f t="shared" si="2"/>
        <v>#DIV/0!</v>
      </c>
      <c r="R33" s="12">
        <f t="shared" si="3"/>
        <v>1.3446447296062123</v>
      </c>
      <c r="S33" s="12">
        <f t="shared" si="3"/>
        <v>0</v>
      </c>
      <c r="T33" s="12">
        <f t="shared" si="3"/>
        <v>0</v>
      </c>
      <c r="U33">
        <f>_xlfn.T.TEST(normalized!H33:J33,normalized!$E33:$G33,2,3)</f>
        <v>0.19903090345293123</v>
      </c>
      <c r="V33">
        <f>_xlfn.T.TEST(normalized!K33:M33,normalized!$E33:$G33,2,3)</f>
        <v>3.3296081431202322E-2</v>
      </c>
      <c r="W33">
        <f>_xlfn.T.TEST(normalized!N33:P33,normalized!$E33:$G33,2,3)</f>
        <v>3.3296081431202322E-2</v>
      </c>
    </row>
    <row r="34" spans="1:23" x14ac:dyDescent="0.3">
      <c r="A34" t="str">
        <f>normalized!A34</f>
        <v>w/o MS2: AHexCer (O-22:6)12:1;O2/38:3;O</v>
      </c>
      <c r="B34" t="str">
        <f>normalized!B34</f>
        <v>AHexCer (O-22:6)50:4:3O</v>
      </c>
      <c r="C34" t="str">
        <f>normalized!C34</f>
        <v>AHexCer</v>
      </c>
      <c r="D34" t="str">
        <f>normalized!D34</f>
        <v>C78H133NO10</v>
      </c>
      <c r="E34">
        <f>AVERAGE(normalized!E34:G34)</f>
        <v>2.218165540960452E-4</v>
      </c>
      <c r="F34">
        <f>AVERAGE(normalized!H34:J34)</f>
        <v>2.1654342320261439E-4</v>
      </c>
      <c r="G34">
        <f>AVERAGE(normalized!K34:M34)</f>
        <v>0</v>
      </c>
      <c r="H34">
        <f>AVERAGE(normalized!N34:P34)</f>
        <v>0</v>
      </c>
      <c r="I34">
        <f>_xlfn.STDEV.S(normalized!E34:G34)</f>
        <v>5.1565639207777297E-5</v>
      </c>
      <c r="J34">
        <f>_xlfn.STDEV.S(normalized!H34:J34)</f>
        <v>5.749689462722177E-5</v>
      </c>
      <c r="K34">
        <f>_xlfn.STDEV.S(normalized!K34:M34)</f>
        <v>0</v>
      </c>
      <c r="L34">
        <f>_xlfn.STDEV.S(normalized!N34:P34)</f>
        <v>0</v>
      </c>
      <c r="M34" s="11">
        <f t="shared" si="2"/>
        <v>0.23246975149316265</v>
      </c>
      <c r="N34" s="11">
        <f t="shared" si="2"/>
        <v>0.26552131566435677</v>
      </c>
      <c r="O34" s="11" t="e">
        <f t="shared" si="2"/>
        <v>#DIV/0!</v>
      </c>
      <c r="P34" s="11" t="e">
        <f t="shared" si="2"/>
        <v>#DIV/0!</v>
      </c>
      <c r="R34" s="12">
        <f t="shared" si="3"/>
        <v>0.97622751415051023</v>
      </c>
      <c r="S34" s="12">
        <f t="shared" si="3"/>
        <v>0</v>
      </c>
      <c r="T34" s="12">
        <f t="shared" si="3"/>
        <v>0</v>
      </c>
      <c r="U34">
        <f>_xlfn.T.TEST(normalized!H34:J34,normalized!$E34:$G34,2,3)</f>
        <v>0.91162835659800368</v>
      </c>
      <c r="V34">
        <f>_xlfn.T.TEST(normalized!K34:M34,normalized!$E34:$G34,2,3)</f>
        <v>1.7541470104547038E-2</v>
      </c>
      <c r="W34">
        <f>_xlfn.T.TEST(normalized!N34:P34,normalized!$E34:$G34,2,3)</f>
        <v>1.7541470104547038E-2</v>
      </c>
    </row>
    <row r="35" spans="1:23" x14ac:dyDescent="0.3">
      <c r="A35" t="str">
        <f>normalized!A35</f>
        <v>w/o MS2: AHexCer (O-22:6)16:3;O2/36:6</v>
      </c>
      <c r="B35" t="str">
        <f>normalized!B35</f>
        <v>AHexCer (O-22:6)52:9:2O</v>
      </c>
      <c r="C35" t="str">
        <f>normalized!C35</f>
        <v>AHexCer</v>
      </c>
      <c r="D35" t="str">
        <f>normalized!D35</f>
        <v>C80H127NO9</v>
      </c>
      <c r="E35">
        <f>AVERAGE(normalized!E35:G35)</f>
        <v>5.4599293248587576E-4</v>
      </c>
      <c r="F35">
        <f>AVERAGE(normalized!H35:J35)</f>
        <v>6.5691828548085915E-4</v>
      </c>
      <c r="G35">
        <f>AVERAGE(normalized!K35:M35)</f>
        <v>0</v>
      </c>
      <c r="H35">
        <f>AVERAGE(normalized!N35:P35)</f>
        <v>0</v>
      </c>
      <c r="I35">
        <f>_xlfn.STDEV.S(normalized!E35:G35)</f>
        <v>1.9894643997364779E-4</v>
      </c>
      <c r="J35">
        <f>_xlfn.STDEV.S(normalized!H35:J35)</f>
        <v>7.8863575303362045E-5</v>
      </c>
      <c r="K35">
        <f>_xlfn.STDEV.S(normalized!K35:M35)</f>
        <v>0</v>
      </c>
      <c r="L35">
        <f>_xlfn.STDEV.S(normalized!N35:P35)</f>
        <v>0</v>
      </c>
      <c r="M35" s="11">
        <f t="shared" si="2"/>
        <v>0.36437548571893708</v>
      </c>
      <c r="N35" s="11">
        <f t="shared" si="2"/>
        <v>0.1200508146087523</v>
      </c>
      <c r="O35" s="11" t="e">
        <f t="shared" si="2"/>
        <v>#DIV/0!</v>
      </c>
      <c r="P35" s="11" t="e">
        <f t="shared" si="2"/>
        <v>#DIV/0!</v>
      </c>
      <c r="R35" s="12">
        <f t="shared" si="3"/>
        <v>1.2031626169407474</v>
      </c>
      <c r="S35" s="12">
        <f t="shared" si="3"/>
        <v>0</v>
      </c>
      <c r="T35" s="12">
        <f t="shared" si="3"/>
        <v>0</v>
      </c>
      <c r="U35">
        <f>_xlfn.T.TEST(normalized!H35:J35,normalized!$E35:$G35,2,3)</f>
        <v>0.44423225645383735</v>
      </c>
      <c r="V35">
        <f>_xlfn.T.TEST(normalized!K35:M35,normalized!$E35:$G35,2,3)</f>
        <v>4.1519700977885515E-2</v>
      </c>
      <c r="W35">
        <f>_xlfn.T.TEST(normalized!N35:P35,normalized!$E35:$G35,2,3)</f>
        <v>4.1519700977885515E-2</v>
      </c>
    </row>
    <row r="36" spans="1:23" x14ac:dyDescent="0.3">
      <c r="A36" t="str">
        <f>normalized!A36</f>
        <v>w/o MS2: AHexCer (O-22:6)13:1;O2/36:3;O</v>
      </c>
      <c r="B36" t="str">
        <f>normalized!B36</f>
        <v>AHexCer (O-22:6)49:4:3O</v>
      </c>
      <c r="C36" t="str">
        <f>normalized!C36</f>
        <v>AHexCer</v>
      </c>
      <c r="D36" t="str">
        <f>normalized!D36</f>
        <v>C77H131NO10</v>
      </c>
      <c r="E36">
        <f>AVERAGE(normalized!E36:G36)</f>
        <v>5.8827610593220344E-5</v>
      </c>
      <c r="F36">
        <f>AVERAGE(normalized!H36:J36)</f>
        <v>1.0377498482726424E-4</v>
      </c>
      <c r="G36">
        <f>AVERAGE(normalized!K36:M36)</f>
        <v>0</v>
      </c>
      <c r="H36">
        <f>AVERAGE(normalized!N36:P36)</f>
        <v>0</v>
      </c>
      <c r="I36">
        <f>_xlfn.STDEV.S(normalized!E36:G36)</f>
        <v>4.3265068135527792E-5</v>
      </c>
      <c r="J36">
        <f>_xlfn.STDEV.S(normalized!H36:J36)</f>
        <v>2.7629097314842985E-5</v>
      </c>
      <c r="K36">
        <f>_xlfn.STDEV.S(normalized!K36:M36)</f>
        <v>0</v>
      </c>
      <c r="L36">
        <f>_xlfn.STDEV.S(normalized!N36:P36)</f>
        <v>0</v>
      </c>
      <c r="M36" s="11">
        <f t="shared" si="2"/>
        <v>0.73545513236456228</v>
      </c>
      <c r="N36" s="11">
        <f t="shared" si="2"/>
        <v>0.26624043704590494</v>
      </c>
      <c r="O36" s="11" t="e">
        <f t="shared" si="2"/>
        <v>#DIV/0!</v>
      </c>
      <c r="P36" s="11" t="e">
        <f t="shared" si="2"/>
        <v>#DIV/0!</v>
      </c>
      <c r="R36" s="12">
        <f t="shared" si="3"/>
        <v>1.7640523519618168</v>
      </c>
      <c r="S36" s="12">
        <f t="shared" si="3"/>
        <v>0</v>
      </c>
      <c r="T36" s="12">
        <f t="shared" si="3"/>
        <v>0</v>
      </c>
      <c r="U36">
        <f>_xlfn.T.TEST(normalized!H36:J36,normalized!$E36:$G36,2,3)</f>
        <v>0.21615203902153654</v>
      </c>
      <c r="V36">
        <f>_xlfn.T.TEST(normalized!K36:M36,normalized!$E36:$G36,2,3)</f>
        <v>0.14269495725610493</v>
      </c>
      <c r="W36">
        <f>_xlfn.T.TEST(normalized!N36:P36,normalized!$E36:$G36,2,3)</f>
        <v>0.14269495725610493</v>
      </c>
    </row>
    <row r="37" spans="1:23" x14ac:dyDescent="0.3">
      <c r="A37" t="str">
        <f>normalized!A37</f>
        <v>w/o MS2: AHexCer (O-22:6)13:1;O2/38:3</v>
      </c>
      <c r="B37" t="str">
        <f>normalized!B37</f>
        <v>AHexCer (O-22:6)51:4:2O</v>
      </c>
      <c r="C37" t="str">
        <f>normalized!C37</f>
        <v>AHexCer</v>
      </c>
      <c r="D37" t="str">
        <f>normalized!D37</f>
        <v>C79H135NO9</v>
      </c>
      <c r="E37">
        <f>AVERAGE(normalized!E37:G37)</f>
        <v>1.711483914039548E-2</v>
      </c>
      <c r="F37">
        <f>AVERAGE(normalized!H37:J37)</f>
        <v>1.446077373015873E-2</v>
      </c>
      <c r="G37">
        <f>AVERAGE(normalized!K37:M37)</f>
        <v>0</v>
      </c>
      <c r="H37">
        <f>AVERAGE(normalized!N37:P37)</f>
        <v>0</v>
      </c>
      <c r="I37">
        <f>_xlfn.STDEV.S(normalized!E37:G37)</f>
        <v>3.2730070355447929E-3</v>
      </c>
      <c r="J37">
        <f>_xlfn.STDEV.S(normalized!H37:J37)</f>
        <v>6.7627893400129513E-4</v>
      </c>
      <c r="K37">
        <f>_xlfn.STDEV.S(normalized!K37:M37)</f>
        <v>0</v>
      </c>
      <c r="L37">
        <f>_xlfn.STDEV.S(normalized!N37:P37)</f>
        <v>0</v>
      </c>
      <c r="M37" s="11">
        <f t="shared" si="2"/>
        <v>0.19123796657951891</v>
      </c>
      <c r="N37" s="11">
        <f t="shared" si="2"/>
        <v>4.6766441866860735E-2</v>
      </c>
      <c r="O37" s="11" t="e">
        <f t="shared" si="2"/>
        <v>#DIV/0!</v>
      </c>
      <c r="P37" s="11" t="e">
        <f t="shared" si="2"/>
        <v>#DIV/0!</v>
      </c>
      <c r="R37" s="12">
        <f t="shared" si="3"/>
        <v>0.8449260674631488</v>
      </c>
      <c r="S37" s="12">
        <f t="shared" si="3"/>
        <v>0</v>
      </c>
      <c r="T37" s="12">
        <f t="shared" si="3"/>
        <v>0</v>
      </c>
      <c r="U37">
        <f>_xlfn.T.TEST(normalized!H37:J37,normalized!$E37:$G37,2,3)</f>
        <v>0.29372643295275197</v>
      </c>
      <c r="V37">
        <f>_xlfn.T.TEST(normalized!K37:M37,normalized!$E37:$G37,2,3)</f>
        <v>1.1972169889750946E-2</v>
      </c>
      <c r="W37">
        <f>_xlfn.T.TEST(normalized!N37:P37,normalized!$E37:$G37,2,3)</f>
        <v>1.1972169889750946E-2</v>
      </c>
    </row>
    <row r="38" spans="1:23" x14ac:dyDescent="0.3">
      <c r="A38" t="str">
        <f>normalized!A38</f>
        <v>w/o MS2: AHexCer (O-22:6)12:1;O2/34:3</v>
      </c>
      <c r="B38" t="str">
        <f>normalized!B38</f>
        <v>AHexCer (O-22:6)46:4:2O</v>
      </c>
      <c r="C38" t="str">
        <f>normalized!C38</f>
        <v>AHexCer</v>
      </c>
      <c r="D38" t="str">
        <f>normalized!D38</f>
        <v>C74H125NO9</v>
      </c>
      <c r="E38">
        <f>AVERAGE(normalized!E38:G38)</f>
        <v>6.6709542867231643E-4</v>
      </c>
      <c r="F38">
        <f>AVERAGE(normalized!H38:J38)</f>
        <v>8.3997786414565824E-4</v>
      </c>
      <c r="G38">
        <f>AVERAGE(normalized!K38:M38)</f>
        <v>0</v>
      </c>
      <c r="H38">
        <f>AVERAGE(normalized!N38:P38)</f>
        <v>0</v>
      </c>
      <c r="I38">
        <f>_xlfn.STDEV.S(normalized!E38:G38)</f>
        <v>9.1267690851638556E-5</v>
      </c>
      <c r="J38">
        <f>_xlfn.STDEV.S(normalized!H38:J38)</f>
        <v>3.3196249401700225E-5</v>
      </c>
      <c r="K38">
        <f>_xlfn.STDEV.S(normalized!K38:M38)</f>
        <v>0</v>
      </c>
      <c r="L38">
        <f>_xlfn.STDEV.S(normalized!N38:P38)</f>
        <v>0</v>
      </c>
      <c r="M38" s="11">
        <f t="shared" si="2"/>
        <v>0.13681354560213918</v>
      </c>
      <c r="N38" s="11">
        <f t="shared" si="2"/>
        <v>3.9520385975247263E-2</v>
      </c>
      <c r="O38" s="11" t="e">
        <f t="shared" si="2"/>
        <v>#DIV/0!</v>
      </c>
      <c r="P38" s="11" t="e">
        <f t="shared" si="2"/>
        <v>#DIV/0!</v>
      </c>
      <c r="R38" s="12">
        <f t="shared" si="3"/>
        <v>1.2591569782113787</v>
      </c>
      <c r="S38" s="12">
        <f t="shared" si="3"/>
        <v>0</v>
      </c>
      <c r="T38" s="12">
        <f t="shared" si="3"/>
        <v>0</v>
      </c>
      <c r="U38">
        <f>_xlfn.T.TEST(normalized!H38:J38,normalized!$E38:$G38,2,3)</f>
        <v>6.7851590240404172E-2</v>
      </c>
      <c r="V38">
        <f>_xlfn.T.TEST(normalized!K38:M38,normalized!$E38:$G38,2,3)</f>
        <v>6.1815225048045029E-3</v>
      </c>
      <c r="W38">
        <f>_xlfn.T.TEST(normalized!N38:P38,normalized!$E38:$G38,2,3)</f>
        <v>6.1815225048045029E-3</v>
      </c>
    </row>
    <row r="39" spans="1:23" x14ac:dyDescent="0.3">
      <c r="A39" t="str">
        <f>normalized!A39</f>
        <v>w/o MS2: AHexCer (O-22:6)15:2;O2/38:6</v>
      </c>
      <c r="B39" t="str">
        <f>normalized!B39</f>
        <v>AHexCer (O-22:6)53:8:2O</v>
      </c>
      <c r="C39" t="str">
        <f>normalized!C39</f>
        <v>AHexCer</v>
      </c>
      <c r="D39" t="str">
        <f>normalized!D39</f>
        <v>C81H131NO9</v>
      </c>
      <c r="E39">
        <f>AVERAGE(normalized!E39:G39)</f>
        <v>1.6983723968926555E-4</v>
      </c>
      <c r="F39">
        <f>AVERAGE(normalized!H39:J39)</f>
        <v>1.5858590569561157E-4</v>
      </c>
      <c r="G39">
        <f>AVERAGE(normalized!K39:M39)</f>
        <v>0</v>
      </c>
      <c r="H39">
        <f>AVERAGE(normalized!N39:P39)</f>
        <v>0</v>
      </c>
      <c r="I39">
        <f>_xlfn.STDEV.S(normalized!E39:G39)</f>
        <v>4.165174761708203E-5</v>
      </c>
      <c r="J39">
        <f>_xlfn.STDEV.S(normalized!H39:J39)</f>
        <v>4.1777394426249084E-5</v>
      </c>
      <c r="K39">
        <f>_xlfn.STDEV.S(normalized!K39:M39)</f>
        <v>0</v>
      </c>
      <c r="L39">
        <f>_xlfn.STDEV.S(normalized!N39:P39)</f>
        <v>0</v>
      </c>
      <c r="M39" s="11">
        <f t="shared" si="2"/>
        <v>0.24524508107461077</v>
      </c>
      <c r="N39" s="11">
        <f t="shared" si="2"/>
        <v>0.26343699487668382</v>
      </c>
      <c r="O39" s="11" t="e">
        <f t="shared" si="2"/>
        <v>#DIV/0!</v>
      </c>
      <c r="P39" s="11" t="e">
        <f t="shared" si="2"/>
        <v>#DIV/0!</v>
      </c>
      <c r="R39" s="12">
        <f t="shared" si="3"/>
        <v>0.93375225589959276</v>
      </c>
      <c r="S39" s="12">
        <f t="shared" si="3"/>
        <v>0</v>
      </c>
      <c r="T39" s="12">
        <f t="shared" si="3"/>
        <v>0</v>
      </c>
      <c r="U39">
        <f>_xlfn.T.TEST(normalized!H39:J39,normalized!$E39:$G39,2,3)</f>
        <v>0.75772079972598472</v>
      </c>
      <c r="V39">
        <f>_xlfn.T.TEST(normalized!K39:M39,normalized!$E39:$G39,2,3)</f>
        <v>1.9464940061907854E-2</v>
      </c>
      <c r="W39">
        <f>_xlfn.T.TEST(normalized!N39:P39,normalized!$E39:$G39,2,3)</f>
        <v>1.9464940061907854E-2</v>
      </c>
    </row>
    <row r="40" spans="1:23" x14ac:dyDescent="0.3">
      <c r="A40" t="str">
        <f>normalized!A40</f>
        <v>w/o MS2: AHexCer (O-22:6)12:1;O2/34:3</v>
      </c>
      <c r="B40" t="str">
        <f>normalized!B40</f>
        <v>AHexCer (O-22:6)46:4:2O</v>
      </c>
      <c r="C40" t="str">
        <f>normalized!C40</f>
        <v>AHexCer</v>
      </c>
      <c r="D40" t="str">
        <f>normalized!D40</f>
        <v>C74H125NO9</v>
      </c>
      <c r="E40">
        <f>AVERAGE(normalized!E40:G40)</f>
        <v>3.0059882076271188E-4</v>
      </c>
      <c r="F40">
        <f>AVERAGE(normalized!H40:J40)</f>
        <v>4.8725595004668539E-4</v>
      </c>
      <c r="G40">
        <f>AVERAGE(normalized!K40:M40)</f>
        <v>0</v>
      </c>
      <c r="H40">
        <f>AVERAGE(normalized!N40:P40)</f>
        <v>0</v>
      </c>
      <c r="I40">
        <f>_xlfn.STDEV.S(normalized!E40:G40)</f>
        <v>4.6914660680349254E-5</v>
      </c>
      <c r="J40">
        <f>_xlfn.STDEV.S(normalized!H40:J40)</f>
        <v>5.8141317474630377E-5</v>
      </c>
      <c r="K40">
        <f>_xlfn.STDEV.S(normalized!K40:M40)</f>
        <v>0</v>
      </c>
      <c r="L40">
        <f>_xlfn.STDEV.S(normalized!N40:P40)</f>
        <v>0</v>
      </c>
      <c r="M40" s="11">
        <f t="shared" si="2"/>
        <v>0.15607067440022651</v>
      </c>
      <c r="N40" s="11">
        <f t="shared" si="2"/>
        <v>0.11932397638050329</v>
      </c>
      <c r="O40" s="11" t="e">
        <f t="shared" si="2"/>
        <v>#DIV/0!</v>
      </c>
      <c r="P40" s="11" t="e">
        <f t="shared" si="2"/>
        <v>#DIV/0!</v>
      </c>
      <c r="R40" s="12">
        <f t="shared" si="3"/>
        <v>1.6209509698353668</v>
      </c>
      <c r="S40" s="12">
        <f t="shared" si="3"/>
        <v>0</v>
      </c>
      <c r="T40" s="12">
        <f t="shared" si="3"/>
        <v>0</v>
      </c>
      <c r="U40">
        <f>_xlfn.T.TEST(normalized!H40:J40,normalized!$E40:$G40,2,3)</f>
        <v>1.3609586214284675E-2</v>
      </c>
      <c r="V40">
        <f>_xlfn.T.TEST(normalized!K40:M40,normalized!$E40:$G40,2,3)</f>
        <v>8.0217854000888753E-3</v>
      </c>
      <c r="W40">
        <f>_xlfn.T.TEST(normalized!N40:P40,normalized!$E40:$G40,2,3)</f>
        <v>8.0217854000888753E-3</v>
      </c>
    </row>
    <row r="41" spans="1:23" x14ac:dyDescent="0.3">
      <c r="A41" t="str">
        <f>normalized!A41</f>
        <v>w/o MS2: AHexCer (O-22:6)12:1;O2/38:3;O</v>
      </c>
      <c r="B41" t="str">
        <f>normalized!B41</f>
        <v>AHexCer (O-22:6)50:4:3O</v>
      </c>
      <c r="C41" t="str">
        <f>normalized!C41</f>
        <v>AHexCer</v>
      </c>
      <c r="D41" t="str">
        <f>normalized!D41</f>
        <v>C78H133NO10</v>
      </c>
      <c r="E41">
        <f>AVERAGE(normalized!E41:G41)</f>
        <v>2.7644846525423731E-4</v>
      </c>
      <c r="F41">
        <f>AVERAGE(normalized!H41:J41)</f>
        <v>2.7152424486461251E-4</v>
      </c>
      <c r="G41">
        <f>AVERAGE(normalized!K41:M41)</f>
        <v>0</v>
      </c>
      <c r="H41">
        <f>AVERAGE(normalized!N41:P41)</f>
        <v>0</v>
      </c>
      <c r="I41">
        <f>_xlfn.STDEV.S(normalized!E41:G41)</f>
        <v>5.4618698872104134E-5</v>
      </c>
      <c r="J41">
        <f>_xlfn.STDEV.S(normalized!H41:J41)</f>
        <v>3.7439137592657996E-5</v>
      </c>
      <c r="K41">
        <f>_xlfn.STDEV.S(normalized!K41:M41)</f>
        <v>0</v>
      </c>
      <c r="L41">
        <f>_xlfn.STDEV.S(normalized!N41:P41)</f>
        <v>0</v>
      </c>
      <c r="M41" s="11">
        <f t="shared" si="2"/>
        <v>0.1975728055566297</v>
      </c>
      <c r="N41" s="11">
        <f t="shared" si="2"/>
        <v>0.13788506293913425</v>
      </c>
      <c r="O41" s="11" t="e">
        <f t="shared" si="2"/>
        <v>#DIV/0!</v>
      </c>
      <c r="P41" s="11" t="e">
        <f t="shared" si="2"/>
        <v>#DIV/0!</v>
      </c>
      <c r="R41" s="12">
        <f t="shared" si="3"/>
        <v>0.98218756474160129</v>
      </c>
      <c r="S41" s="12">
        <f t="shared" si="3"/>
        <v>0</v>
      </c>
      <c r="T41" s="12">
        <f t="shared" si="3"/>
        <v>0</v>
      </c>
      <c r="U41">
        <f>_xlfn.T.TEST(normalized!H41:J41,normalized!$E41:$G41,2,3)</f>
        <v>0.90449535890774468</v>
      </c>
      <c r="V41">
        <f>_xlfn.T.TEST(normalized!K41:M41,normalized!$E41:$G41,2,3)</f>
        <v>1.276310055685754E-2</v>
      </c>
      <c r="W41">
        <f>_xlfn.T.TEST(normalized!N41:P41,normalized!$E41:$G41,2,3)</f>
        <v>1.276310055685754E-2</v>
      </c>
    </row>
    <row r="42" spans="1:23" x14ac:dyDescent="0.3">
      <c r="A42" t="str">
        <f>normalized!A42</f>
        <v>w/o MS2: AHexCer (O-22:6)16:3;O2/38:6;O</v>
      </c>
      <c r="B42" t="str">
        <f>normalized!B42</f>
        <v>AHexCer (O-22:6)54:9:3O</v>
      </c>
      <c r="C42" t="str">
        <f>normalized!C42</f>
        <v>AHexCer</v>
      </c>
      <c r="D42" t="str">
        <f>normalized!D42</f>
        <v>C82H131NO10</v>
      </c>
      <c r="E42">
        <f>AVERAGE(normalized!E42:G42)</f>
        <v>1.9037602853107347E-4</v>
      </c>
      <c r="F42">
        <f>AVERAGE(normalized!H42:J42)</f>
        <v>3.7070968253968248E-4</v>
      </c>
      <c r="G42">
        <f>AVERAGE(normalized!K42:M42)</f>
        <v>0</v>
      </c>
      <c r="H42">
        <f>AVERAGE(normalized!N42:P42)</f>
        <v>4.8023598820058995E-6</v>
      </c>
      <c r="I42">
        <f>_xlfn.STDEV.S(normalized!E42:G42)</f>
        <v>1.180616284358634E-4</v>
      </c>
      <c r="J42">
        <f>_xlfn.STDEV.S(normalized!H42:J42)</f>
        <v>8.3949661477620649E-5</v>
      </c>
      <c r="K42">
        <f>_xlfn.STDEV.S(normalized!K42:M42)</f>
        <v>0</v>
      </c>
      <c r="L42">
        <f>_xlfn.STDEV.S(normalized!N42:P42)</f>
        <v>8.3179313118646972E-6</v>
      </c>
      <c r="M42" s="11">
        <f t="shared" si="2"/>
        <v>0.6201496551158131</v>
      </c>
      <c r="N42" s="11">
        <f t="shared" si="2"/>
        <v>0.22645661937528241</v>
      </c>
      <c r="O42" s="11" t="e">
        <f t="shared" si="2"/>
        <v>#DIV/0!</v>
      </c>
      <c r="P42" s="11">
        <f t="shared" si="2"/>
        <v>1.7320508075688774</v>
      </c>
      <c r="R42" s="12">
        <f t="shared" si="3"/>
        <v>1.9472497950506131</v>
      </c>
      <c r="S42" s="12">
        <f t="shared" si="3"/>
        <v>0</v>
      </c>
      <c r="T42" s="12">
        <f t="shared" si="3"/>
        <v>2.5225654296187037E-2</v>
      </c>
      <c r="U42">
        <f>_xlfn.T.TEST(normalized!H42:J42,normalized!$E42:$G42,2,3)</f>
        <v>0.1046898578623998</v>
      </c>
      <c r="V42">
        <f>_xlfn.T.TEST(normalized!K42:M42,normalized!$E42:$G42,2,3)</f>
        <v>0.10785037772469341</v>
      </c>
      <c r="W42">
        <f>_xlfn.T.TEST(normalized!N42:P42,normalized!$E42:$G42,2,3)</f>
        <v>0.1118684771334747</v>
      </c>
    </row>
    <row r="43" spans="1:23" x14ac:dyDescent="0.3">
      <c r="A43" t="str">
        <f>normalized!A43</f>
        <v>w/o MS2: AHexCer (O-22:6)14:1;O2/38:3;O</v>
      </c>
      <c r="B43" t="str">
        <f>normalized!B43</f>
        <v>AHexCer (O-22:6)52:4:3O</v>
      </c>
      <c r="C43" t="str">
        <f>normalized!C43</f>
        <v>AHexCer</v>
      </c>
      <c r="D43" t="str">
        <f>normalized!D43</f>
        <v>C80H137NO10</v>
      </c>
      <c r="E43">
        <f>AVERAGE(normalized!E43:G43)</f>
        <v>7.5505813644067795E-4</v>
      </c>
      <c r="F43">
        <f>AVERAGE(normalized!H43:J43)</f>
        <v>6.9718071428571428E-4</v>
      </c>
      <c r="G43">
        <f>AVERAGE(normalized!K43:M43)</f>
        <v>0</v>
      </c>
      <c r="H43">
        <f>AVERAGE(normalized!N43:P43)</f>
        <v>0</v>
      </c>
      <c r="I43">
        <f>_xlfn.STDEV.S(normalized!E43:G43)</f>
        <v>1.9745607420391064E-4</v>
      </c>
      <c r="J43">
        <f>_xlfn.STDEV.S(normalized!H43:J43)</f>
        <v>5.8569918303699549E-5</v>
      </c>
      <c r="K43">
        <f>_xlfn.STDEV.S(normalized!K43:M43)</f>
        <v>0</v>
      </c>
      <c r="L43">
        <f>_xlfn.STDEV.S(normalized!N43:P43)</f>
        <v>0</v>
      </c>
      <c r="M43" s="11">
        <f t="shared" si="2"/>
        <v>0.2615110872584101</v>
      </c>
      <c r="N43" s="11">
        <f t="shared" si="2"/>
        <v>8.400966507472378E-2</v>
      </c>
      <c r="O43" s="11" t="e">
        <f t="shared" si="2"/>
        <v>#DIV/0!</v>
      </c>
      <c r="P43" s="11" t="e">
        <f t="shared" si="2"/>
        <v>#DIV/0!</v>
      </c>
      <c r="R43" s="12">
        <f t="shared" si="3"/>
        <v>0.92334706513091014</v>
      </c>
      <c r="S43" s="12">
        <f t="shared" si="3"/>
        <v>0</v>
      </c>
      <c r="T43" s="12">
        <f t="shared" si="3"/>
        <v>0</v>
      </c>
      <c r="U43">
        <f>_xlfn.T.TEST(normalized!H43:J43,normalized!$E43:$G43,2,3)</f>
        <v>0.66813901623588245</v>
      </c>
      <c r="V43">
        <f>_xlfn.T.TEST(normalized!K43:M43,normalized!$E43:$G43,2,3)</f>
        <v>2.2045009156660942E-2</v>
      </c>
      <c r="W43">
        <f>_xlfn.T.TEST(normalized!N43:P43,normalized!$E43:$G43,2,3)</f>
        <v>2.2045009156660942E-2</v>
      </c>
    </row>
    <row r="44" spans="1:23" x14ac:dyDescent="0.3">
      <c r="A44" t="str">
        <f>normalized!A44</f>
        <v>w/o MS2: SM 59:8;O2(FA 22:6)</v>
      </c>
      <c r="B44" t="str">
        <f>normalized!B44</f>
        <v>SM 81:14:2O</v>
      </c>
      <c r="C44" t="str">
        <f>normalized!C44</f>
        <v>ASM</v>
      </c>
      <c r="D44" t="str">
        <f>normalized!D44</f>
        <v>C86H145N2O7P</v>
      </c>
      <c r="E44">
        <f>AVERAGE(normalized!E44:G44)</f>
        <v>5.0492565734463275E-4</v>
      </c>
      <c r="F44">
        <f>AVERAGE(normalized!H44:J44)</f>
        <v>2.0951542250233427E-4</v>
      </c>
      <c r="G44">
        <f>AVERAGE(normalized!K44:M44)</f>
        <v>3.1619837020091177E-4</v>
      </c>
      <c r="H44">
        <f>AVERAGE(normalized!N44:P44)</f>
        <v>1.5236699563169991E-4</v>
      </c>
      <c r="I44">
        <f>_xlfn.STDEV.S(normalized!E44:G44)</f>
        <v>6.9290917456944653E-5</v>
      </c>
      <c r="J44">
        <f>_xlfn.STDEV.S(normalized!H44:J44)</f>
        <v>5.2409630021379677E-5</v>
      </c>
      <c r="K44">
        <f>_xlfn.STDEV.S(normalized!K44:M44)</f>
        <v>5.5235429571924638E-5</v>
      </c>
      <c r="L44">
        <f>_xlfn.STDEV.S(normalized!N44:P44)</f>
        <v>5.141972719173315E-5</v>
      </c>
      <c r="M44" s="11">
        <f t="shared" si="2"/>
        <v>0.13722993959415836</v>
      </c>
      <c r="N44" s="11">
        <f t="shared" si="2"/>
        <v>0.25014688367771953</v>
      </c>
      <c r="O44" s="11">
        <f t="shared" si="2"/>
        <v>0.17468600339979035</v>
      </c>
      <c r="P44" s="11">
        <f t="shared" si="2"/>
        <v>0.33747286922966202</v>
      </c>
      <c r="R44" s="12">
        <f t="shared" si="3"/>
        <v>0.41494310985138011</v>
      </c>
      <c r="S44" s="12">
        <f t="shared" si="3"/>
        <v>0.62622757548858965</v>
      </c>
      <c r="T44" s="12">
        <f t="shared" si="3"/>
        <v>0.30176124626541428</v>
      </c>
      <c r="U44">
        <f>_xlfn.T.TEST(normalized!H44:J44,normalized!$E44:$G44,2,3)</f>
        <v>5.1859469519826432E-3</v>
      </c>
      <c r="V44">
        <f>_xlfn.T.TEST(normalized!K44:M44,normalized!$E44:$G44,2,3)</f>
        <v>2.2904778555577512E-2</v>
      </c>
      <c r="W44">
        <f>_xlfn.T.TEST(normalized!N44:P44,normalized!$E44:$G44,2,3)</f>
        <v>2.8342194292288706E-3</v>
      </c>
    </row>
    <row r="45" spans="1:23" x14ac:dyDescent="0.3">
      <c r="A45" t="str">
        <f>normalized!A45</f>
        <v>w/o MS2: SM 54:9;O2(FA 22:6)</v>
      </c>
      <c r="B45" t="str">
        <f>normalized!B45</f>
        <v>SM 76:15:2O</v>
      </c>
      <c r="C45" t="str">
        <f>normalized!C45</f>
        <v>ASM</v>
      </c>
      <c r="D45" t="str">
        <f>normalized!D45</f>
        <v>C81H133N2O7P</v>
      </c>
      <c r="E45">
        <f>AVERAGE(normalized!E45:G45)</f>
        <v>1.1829890240112996E-4</v>
      </c>
      <c r="F45">
        <f>AVERAGE(normalized!H45:J45)</f>
        <v>1.4214366363211951E-4</v>
      </c>
      <c r="G45">
        <f>AVERAGE(normalized!K45:M45)</f>
        <v>1.7599604551823335E-4</v>
      </c>
      <c r="H45">
        <f>AVERAGE(normalized!N45:P45)</f>
        <v>2.0924825101337525E-4</v>
      </c>
      <c r="I45">
        <f>_xlfn.STDEV.S(normalized!E45:G45)</f>
        <v>5.2666545464426862E-5</v>
      </c>
      <c r="J45">
        <f>_xlfn.STDEV.S(normalized!H45:J45)</f>
        <v>1.1741625208494737E-5</v>
      </c>
      <c r="K45">
        <f>_xlfn.STDEV.S(normalized!K45:M45)</f>
        <v>4.6115295751194153E-5</v>
      </c>
      <c r="L45">
        <f>_xlfn.STDEV.S(normalized!N45:P45)</f>
        <v>3.6156220480168733E-5</v>
      </c>
      <c r="M45" s="11">
        <f t="shared" si="2"/>
        <v>0.44519893587722592</v>
      </c>
      <c r="N45" s="11">
        <f t="shared" si="2"/>
        <v>8.26039297740567E-2</v>
      </c>
      <c r="O45" s="11">
        <f t="shared" si="2"/>
        <v>0.26202461319744008</v>
      </c>
      <c r="P45" s="11">
        <f t="shared" si="2"/>
        <v>0.17279102838406812</v>
      </c>
      <c r="R45" s="12">
        <f t="shared" si="3"/>
        <v>1.2015636725870569</v>
      </c>
      <c r="S45" s="12">
        <f t="shared" si="3"/>
        <v>1.4877234018745409</v>
      </c>
      <c r="T45" s="12">
        <f t="shared" si="3"/>
        <v>1.7688097418169837</v>
      </c>
      <c r="U45">
        <f>_xlfn.T.TEST(normalized!H45:J45,normalized!$E45:$G45,2,3)</f>
        <v>0.51768332859028543</v>
      </c>
      <c r="V45">
        <f>_xlfn.T.TEST(normalized!K45:M45,normalized!$E45:$G45,2,3)</f>
        <v>0.22777636871868898</v>
      </c>
      <c r="W45">
        <f>_xlfn.T.TEST(normalized!N45:P45,normalized!$E45:$G45,2,3)</f>
        <v>7.7403843515018958E-2</v>
      </c>
    </row>
    <row r="46" spans="1:23" x14ac:dyDescent="0.3">
      <c r="A46" t="str">
        <f>normalized!A46</f>
        <v>w/o MS2: SM 57:8;O2(FA 22:6)</v>
      </c>
      <c r="B46" t="str">
        <f>normalized!B46</f>
        <v>SM 79:14:2O</v>
      </c>
      <c r="C46" t="str">
        <f>normalized!C46</f>
        <v>ASM</v>
      </c>
      <c r="D46" t="str">
        <f>normalized!D46</f>
        <v>C84H141N2O7P</v>
      </c>
      <c r="E46">
        <f>AVERAGE(normalized!E46:G46)</f>
        <v>2.6366163115819209E-3</v>
      </c>
      <c r="F46">
        <f>AVERAGE(normalized!H46:J46)</f>
        <v>1.5061596860410831E-3</v>
      </c>
      <c r="G46">
        <f>AVERAGE(normalized!K46:M46)</f>
        <v>2.355829568045894E-3</v>
      </c>
      <c r="H46">
        <f>AVERAGE(normalized!N46:P46)</f>
        <v>1.1865286668074004E-3</v>
      </c>
      <c r="I46">
        <f>_xlfn.STDEV.S(normalized!E46:G46)</f>
        <v>2.671591813418145E-4</v>
      </c>
      <c r="J46">
        <f>_xlfn.STDEV.S(normalized!H46:J46)</f>
        <v>1.2319838517114016E-4</v>
      </c>
      <c r="K46">
        <f>_xlfn.STDEV.S(normalized!K46:M46)</f>
        <v>3.4560825942831446E-4</v>
      </c>
      <c r="L46">
        <f>_xlfn.STDEV.S(normalized!N46:P46)</f>
        <v>9.271093904975023E-5</v>
      </c>
      <c r="M46" s="11">
        <f t="shared" si="2"/>
        <v>0.10132652982849975</v>
      </c>
      <c r="N46" s="11">
        <f t="shared" si="2"/>
        <v>8.1796363501777936E-2</v>
      </c>
      <c r="O46" s="11">
        <f t="shared" si="2"/>
        <v>0.14670342206248327</v>
      </c>
      <c r="P46" s="11">
        <f t="shared" si="2"/>
        <v>7.8136282454268971E-2</v>
      </c>
      <c r="R46" s="12">
        <f t="shared" si="3"/>
        <v>0.57124720021830377</v>
      </c>
      <c r="S46" s="12">
        <f t="shared" si="3"/>
        <v>0.89350489022516888</v>
      </c>
      <c r="T46" s="12">
        <f t="shared" si="3"/>
        <v>0.45001946684290411</v>
      </c>
      <c r="U46">
        <f>_xlfn.T.TEST(normalized!H46:J46,normalized!$E46:$G46,2,3)</f>
        <v>8.4219010512189933E-3</v>
      </c>
      <c r="V46">
        <f>_xlfn.T.TEST(normalized!K46:M46,normalized!$E46:$G46,2,3)</f>
        <v>0.33160709247157411</v>
      </c>
      <c r="W46">
        <f>_xlfn.T.TEST(normalized!N46:P46,normalized!$E46:$G46,2,3)</f>
        <v>6.1523950426633205E-3</v>
      </c>
    </row>
    <row r="47" spans="1:23" x14ac:dyDescent="0.3">
      <c r="A47" t="str">
        <f>normalized!A47</f>
        <v>w/o MS2: SM 58:9;O2(FA 22:6)</v>
      </c>
      <c r="B47" t="str">
        <f>normalized!B47</f>
        <v>SM 80:15:2O</v>
      </c>
      <c r="C47" t="str">
        <f>normalized!C47</f>
        <v>ASM</v>
      </c>
      <c r="D47" t="str">
        <f>normalized!D47</f>
        <v>C85H141N2O7P</v>
      </c>
      <c r="E47">
        <f>AVERAGE(normalized!E47:G47)</f>
        <v>3.0839487934745766E-2</v>
      </c>
      <c r="F47">
        <f>AVERAGE(normalized!H47:J47)</f>
        <v>2.8091153886554626E-2</v>
      </c>
      <c r="G47">
        <f>AVERAGE(normalized!K47:M47)</f>
        <v>3.4770217246545727E-2</v>
      </c>
      <c r="H47">
        <f>AVERAGE(normalized!N47:P47)</f>
        <v>2.9083807345280887E-2</v>
      </c>
      <c r="I47">
        <f>_xlfn.STDEV.S(normalized!E47:G47)</f>
        <v>3.104966375670096E-3</v>
      </c>
      <c r="J47">
        <f>_xlfn.STDEV.S(normalized!H47:J47)</f>
        <v>1.3703597098330264E-3</v>
      </c>
      <c r="K47">
        <f>_xlfn.STDEV.S(normalized!K47:M47)</f>
        <v>9.6985004208334405E-4</v>
      </c>
      <c r="L47">
        <f>_xlfn.STDEV.S(normalized!N47:P47)</f>
        <v>1.1177261853404228E-3</v>
      </c>
      <c r="M47" s="11">
        <f t="shared" si="2"/>
        <v>0.10068151527807437</v>
      </c>
      <c r="N47" s="11">
        <f t="shared" si="2"/>
        <v>4.8782606630086732E-2</v>
      </c>
      <c r="O47" s="11">
        <f t="shared" si="2"/>
        <v>2.7893125752031202E-2</v>
      </c>
      <c r="P47" s="11">
        <f t="shared" si="2"/>
        <v>3.8431219546700236E-2</v>
      </c>
      <c r="R47" s="12">
        <f t="shared" si="3"/>
        <v>0.91088263028211025</v>
      </c>
      <c r="S47" s="12">
        <f t="shared" si="3"/>
        <v>1.127457671155796</v>
      </c>
      <c r="T47" s="12">
        <f t="shared" si="3"/>
        <v>0.9430703715580564</v>
      </c>
      <c r="U47">
        <f>_xlfn.T.TEST(normalized!H47:J47,normalized!$E47:$G47,2,3)</f>
        <v>0.26298343279954273</v>
      </c>
      <c r="V47">
        <f>_xlfn.T.TEST(normalized!K47:M47,normalized!$E47:$G47,2,3)</f>
        <v>0.15040261310499414</v>
      </c>
      <c r="W47">
        <f>_xlfn.T.TEST(normalized!N47:P47,normalized!$E47:$G47,2,3)</f>
        <v>0.43656904816406394</v>
      </c>
    </row>
    <row r="48" spans="1:23" x14ac:dyDescent="0.3">
      <c r="A48" t="str">
        <f>normalized!A48</f>
        <v>w/o MS2: SM 60:9;O2(FA 22:6)</v>
      </c>
      <c r="B48" t="str">
        <f>normalized!B48</f>
        <v>SM 82:15:2O</v>
      </c>
      <c r="C48" t="str">
        <f>normalized!C48</f>
        <v>ASM</v>
      </c>
      <c r="D48" t="str">
        <f>normalized!D48</f>
        <v>C87H145N2O7P</v>
      </c>
      <c r="E48">
        <f>AVERAGE(normalized!E48:G48)</f>
        <v>6.5458341680790962E-4</v>
      </c>
      <c r="F48">
        <f>AVERAGE(normalized!H48:J48)</f>
        <v>5.1808793183940249E-4</v>
      </c>
      <c r="G48">
        <f>AVERAGE(normalized!K48:M48)</f>
        <v>8.638720826255336E-4</v>
      </c>
      <c r="H48">
        <f>AVERAGE(normalized!N48:P48)</f>
        <v>5.7053360642153074E-4</v>
      </c>
      <c r="I48">
        <f>_xlfn.STDEV.S(normalized!E48:G48)</f>
        <v>7.2813658136933402E-5</v>
      </c>
      <c r="J48">
        <f>_xlfn.STDEV.S(normalized!H48:J48)</f>
        <v>4.0919781582006545E-5</v>
      </c>
      <c r="K48">
        <f>_xlfn.STDEV.S(normalized!K48:M48)</f>
        <v>1.0520224462553748E-4</v>
      </c>
      <c r="L48">
        <f>_xlfn.STDEV.S(normalized!N48:P48)</f>
        <v>2.3724998617689308E-4</v>
      </c>
      <c r="M48" s="11">
        <f t="shared" si="2"/>
        <v>0.11123663732883855</v>
      </c>
      <c r="N48" s="11">
        <f t="shared" si="2"/>
        <v>7.8982309888451341E-2</v>
      </c>
      <c r="O48" s="11">
        <f t="shared" si="2"/>
        <v>0.12177988702424587</v>
      </c>
      <c r="P48" s="11">
        <f t="shared" si="2"/>
        <v>0.41583875779896523</v>
      </c>
      <c r="R48" s="12">
        <f t="shared" si="3"/>
        <v>0.79147732517555924</v>
      </c>
      <c r="S48" s="12">
        <f t="shared" si="3"/>
        <v>1.3197280292223483</v>
      </c>
      <c r="T48" s="12">
        <f t="shared" si="3"/>
        <v>0.87159801451089358</v>
      </c>
      <c r="U48">
        <f>_xlfn.T.TEST(normalized!H48:J48,normalized!$E48:$G48,2,3)</f>
        <v>6.2529115654818598E-2</v>
      </c>
      <c r="V48">
        <f>_xlfn.T.TEST(normalized!K48:M48,normalized!$E48:$G48,2,3)</f>
        <v>5.4069722764092637E-2</v>
      </c>
      <c r="W48">
        <f>_xlfn.T.TEST(normalized!N48:P48,normalized!$E48:$G48,2,3)</f>
        <v>0.60848979338298881</v>
      </c>
    </row>
    <row r="49" spans="1:23" x14ac:dyDescent="0.3">
      <c r="A49" t="str">
        <f>normalized!A49</f>
        <v>w/o MS2: SM 58:9;O2(FA 22:6)</v>
      </c>
      <c r="B49" t="str">
        <f>normalized!B49</f>
        <v>SM 80:15:2O</v>
      </c>
      <c r="C49" t="str">
        <f>normalized!C49</f>
        <v>ASM</v>
      </c>
      <c r="D49" t="str">
        <f>normalized!D49</f>
        <v>C85H141N2O7P</v>
      </c>
      <c r="E49">
        <f>AVERAGE(normalized!E49:G49)</f>
        <v>4.721864773305085E-3</v>
      </c>
      <c r="F49">
        <f>AVERAGE(normalized!H49:J49)</f>
        <v>4.5716169047619049E-3</v>
      </c>
      <c r="G49">
        <f>AVERAGE(normalized!K49:M49)</f>
        <v>5.8117881244652758E-3</v>
      </c>
      <c r="H49">
        <f>AVERAGE(normalized!N49:P49)</f>
        <v>5.4436323156990298E-3</v>
      </c>
      <c r="I49">
        <f>_xlfn.STDEV.S(normalized!E49:G49)</f>
        <v>6.09196005391624E-4</v>
      </c>
      <c r="J49">
        <f>_xlfn.STDEV.S(normalized!H49:J49)</f>
        <v>1.3081017803956055E-4</v>
      </c>
      <c r="K49">
        <f>_xlfn.STDEV.S(normalized!K49:M49)</f>
        <v>5.0695924383024806E-4</v>
      </c>
      <c r="L49">
        <f>_xlfn.STDEV.S(normalized!N49:P49)</f>
        <v>5.500107028690096E-4</v>
      </c>
      <c r="M49" s="11">
        <f t="shared" si="2"/>
        <v>0.12901597877933621</v>
      </c>
      <c r="N49" s="11">
        <f t="shared" si="2"/>
        <v>2.861354762760317E-2</v>
      </c>
      <c r="O49" s="11">
        <f t="shared" si="2"/>
        <v>8.7229477911652489E-2</v>
      </c>
      <c r="P49" s="11">
        <f t="shared" si="2"/>
        <v>0.1010374453988782</v>
      </c>
      <c r="R49" s="12">
        <f t="shared" si="3"/>
        <v>0.96818039572149506</v>
      </c>
      <c r="S49" s="12">
        <f t="shared" si="3"/>
        <v>1.2308247701886845</v>
      </c>
      <c r="T49" s="12">
        <f t="shared" si="3"/>
        <v>1.152856461810265</v>
      </c>
      <c r="U49">
        <f>_xlfn.T.TEST(normalized!H49:J49,normalized!$E49:$G49,2,3)</f>
        <v>0.71371171869669325</v>
      </c>
      <c r="V49">
        <f>_xlfn.T.TEST(normalized!K49:M49,normalized!$E49:$G49,2,3)</f>
        <v>7.7960328260697015E-2</v>
      </c>
      <c r="W49">
        <f>_xlfn.T.TEST(normalized!N49:P49,normalized!$E49:$G49,2,3)</f>
        <v>0.20310943196405648</v>
      </c>
    </row>
    <row r="50" spans="1:23" x14ac:dyDescent="0.3">
      <c r="A50" t="str">
        <f>normalized!A50</f>
        <v>w/o MS2: SM 56:9;O2(FA 22:6)</v>
      </c>
      <c r="B50" t="str">
        <f>normalized!B50</f>
        <v>SM 78:15:2O</v>
      </c>
      <c r="C50" t="str">
        <f>normalized!C50</f>
        <v>ASM</v>
      </c>
      <c r="D50" t="str">
        <f>normalized!D50</f>
        <v>C83H137N2O7P</v>
      </c>
      <c r="E50">
        <f>AVERAGE(normalized!E50:G50)</f>
        <v>3.6641711624293781E-4</v>
      </c>
      <c r="F50">
        <f>AVERAGE(normalized!H50:J50)</f>
        <v>2.6577690009337067E-4</v>
      </c>
      <c r="G50">
        <f>AVERAGE(normalized!K50:M50)</f>
        <v>4.5852321965141122E-4</v>
      </c>
      <c r="H50">
        <f>AVERAGE(normalized!N50:P50)</f>
        <v>3.1506741973086528E-4</v>
      </c>
      <c r="I50">
        <f>_xlfn.STDEV.S(normalized!E50:G50)</f>
        <v>7.3631007793608275E-5</v>
      </c>
      <c r="J50">
        <f>_xlfn.STDEV.S(normalized!H50:J50)</f>
        <v>5.736836918962944E-5</v>
      </c>
      <c r="K50">
        <f>_xlfn.STDEV.S(normalized!K50:M50)</f>
        <v>3.5859263516355211E-5</v>
      </c>
      <c r="L50">
        <f>_xlfn.STDEV.S(normalized!N50:P50)</f>
        <v>3.6859182358102876E-5</v>
      </c>
      <c r="M50" s="11">
        <f t="shared" si="2"/>
        <v>0.20094860346204532</v>
      </c>
      <c r="N50" s="11">
        <f t="shared" si="2"/>
        <v>0.21585160023115338</v>
      </c>
      <c r="O50" s="11">
        <f t="shared" si="2"/>
        <v>7.8205992585537856E-2</v>
      </c>
      <c r="P50" s="11">
        <f t="shared" si="2"/>
        <v>0.11698823823037137</v>
      </c>
      <c r="R50" s="12">
        <f t="shared" si="3"/>
        <v>0.72533975164292874</v>
      </c>
      <c r="S50" s="12">
        <f t="shared" si="3"/>
        <v>1.2513695439582202</v>
      </c>
      <c r="T50" s="12">
        <f t="shared" si="3"/>
        <v>0.85985999497352295</v>
      </c>
      <c r="U50">
        <f>_xlfn.T.TEST(normalized!H50:J50,normalized!$E50:$G50,2,3)</f>
        <v>0.13948513333821705</v>
      </c>
      <c r="V50">
        <f>_xlfn.T.TEST(normalized!K50:M50,normalized!$E50:$G50,2,3)</f>
        <v>0.14978853924333757</v>
      </c>
      <c r="W50">
        <f>_xlfn.T.TEST(normalized!N50:P50,normalized!$E50:$G50,2,3)</f>
        <v>0.36054965292605362</v>
      </c>
    </row>
    <row r="51" spans="1:23" x14ac:dyDescent="0.3">
      <c r="A51" t="str">
        <f>normalized!A51</f>
        <v>w/o MS2: SM 54:6;O2(FA 22:6)</v>
      </c>
      <c r="B51" t="str">
        <f>normalized!B51</f>
        <v>SM 76:12:2O</v>
      </c>
      <c r="C51" t="str">
        <f>normalized!C51</f>
        <v>ASM</v>
      </c>
      <c r="D51" t="str">
        <f>normalized!D51</f>
        <v>C81H139N2O7P</v>
      </c>
      <c r="E51">
        <f>AVERAGE(normalized!E51:G51)</f>
        <v>2.2107233232909602E-2</v>
      </c>
      <c r="F51">
        <f>AVERAGE(normalized!H51:J51)</f>
        <v>2.0123002719421103E-2</v>
      </c>
      <c r="G51">
        <f>AVERAGE(normalized!K51:M51)</f>
        <v>3.4395787354358602E-2</v>
      </c>
      <c r="H51">
        <f>AVERAGE(normalized!N51:P51)</f>
        <v>2.9292859620306019E-2</v>
      </c>
      <c r="I51">
        <f>_xlfn.STDEV.S(normalized!E51:G51)</f>
        <v>3.7371956029419039E-3</v>
      </c>
      <c r="J51">
        <f>_xlfn.STDEV.S(normalized!H51:J51)</f>
        <v>4.5569624188775728E-4</v>
      </c>
      <c r="K51">
        <f>_xlfn.STDEV.S(normalized!K51:M51)</f>
        <v>2.1182725301563507E-3</v>
      </c>
      <c r="L51">
        <f>_xlfn.STDEV.S(normalized!N51:P51)</f>
        <v>2.6145256700556845E-3</v>
      </c>
      <c r="M51" s="11">
        <f t="shared" si="2"/>
        <v>0.1690485445903101</v>
      </c>
      <c r="N51" s="11">
        <f t="shared" si="2"/>
        <v>2.2645538950703214E-2</v>
      </c>
      <c r="O51" s="11">
        <f t="shared" si="2"/>
        <v>6.1585231596331669E-2</v>
      </c>
      <c r="P51" s="11">
        <f t="shared" si="2"/>
        <v>8.9254709302716104E-2</v>
      </c>
      <c r="R51" s="12">
        <f t="shared" si="3"/>
        <v>0.91024519022422479</v>
      </c>
      <c r="S51" s="12">
        <f t="shared" si="3"/>
        <v>1.555861241973773</v>
      </c>
      <c r="T51" s="12">
        <f t="shared" si="3"/>
        <v>1.325035082938359</v>
      </c>
      <c r="U51">
        <f>_xlfn.T.TEST(normalized!H51:J51,normalized!$E51:$G51,2,3)</f>
        <v>0.45528015655420762</v>
      </c>
      <c r="V51">
        <f>_xlfn.T.TEST(normalized!K51:M51,normalized!$E51:$G51,2,3)</f>
        <v>1.3889629604143068E-2</v>
      </c>
      <c r="W51">
        <f>_xlfn.T.TEST(normalized!N51:P51,normalized!$E51:$G51,2,3)</f>
        <v>5.9286859350585287E-2</v>
      </c>
    </row>
    <row r="52" spans="1:23" x14ac:dyDescent="0.3">
      <c r="A52" t="str">
        <f>normalized!A52</f>
        <v>w/o MS2: SM 52:6;O2(FA 22:6)</v>
      </c>
      <c r="B52" t="str">
        <f>normalized!B52</f>
        <v>SM 74:12:2O</v>
      </c>
      <c r="C52" t="str">
        <f>normalized!C52</f>
        <v>ASM</v>
      </c>
      <c r="D52" t="str">
        <f>normalized!D52</f>
        <v>C79H135N2O7P</v>
      </c>
      <c r="E52">
        <f>AVERAGE(normalized!E52:G52)</f>
        <v>2.5824543601694915E-4</v>
      </c>
      <c r="F52">
        <f>AVERAGE(normalized!H52:J52)</f>
        <v>2.6743821895424839E-4</v>
      </c>
      <c r="G52">
        <f>AVERAGE(normalized!K52:M52)</f>
        <v>3.4521754485486488E-4</v>
      </c>
      <c r="H52">
        <f>AVERAGE(normalized!N52:P52)</f>
        <v>4.4253578871982321E-4</v>
      </c>
      <c r="I52">
        <f>_xlfn.STDEV.S(normalized!E52:G52)</f>
        <v>6.5147188782909842E-5</v>
      </c>
      <c r="J52">
        <f>_xlfn.STDEV.S(normalized!H52:J52)</f>
        <v>1.483939237937458E-5</v>
      </c>
      <c r="K52">
        <f>_xlfn.STDEV.S(normalized!K52:M52)</f>
        <v>5.2715958854799555E-5</v>
      </c>
      <c r="L52">
        <f>_xlfn.STDEV.S(normalized!N52:P52)</f>
        <v>6.8952340346006057E-5</v>
      </c>
      <c r="M52" s="11">
        <f t="shared" si="2"/>
        <v>0.25226850002736972</v>
      </c>
      <c r="N52" s="11">
        <f t="shared" si="2"/>
        <v>5.5487179197499847E-2</v>
      </c>
      <c r="O52" s="11">
        <f t="shared" si="2"/>
        <v>0.1527035912295889</v>
      </c>
      <c r="P52" s="11">
        <f t="shared" si="2"/>
        <v>0.15581189613041882</v>
      </c>
      <c r="R52" s="12">
        <f t="shared" si="3"/>
        <v>1.0355970780319848</v>
      </c>
      <c r="S52" s="12">
        <f t="shared" si="3"/>
        <v>1.3367808166499699</v>
      </c>
      <c r="T52" s="12">
        <f t="shared" si="3"/>
        <v>1.7136248196493924</v>
      </c>
      <c r="U52">
        <f>_xlfn.T.TEST(normalized!H52:J52,normalized!$E52:$G52,2,3)</f>
        <v>0.83197201919597474</v>
      </c>
      <c r="V52">
        <f>_xlfn.T.TEST(normalized!K52:M52,normalized!$E52:$G52,2,3)</f>
        <v>0.14977182127793673</v>
      </c>
      <c r="W52">
        <f>_xlfn.T.TEST(normalized!N52:P52,normalized!$E52:$G52,2,3)</f>
        <v>2.8314660479181061E-2</v>
      </c>
    </row>
    <row r="53" spans="1:23" x14ac:dyDescent="0.3">
      <c r="A53" t="str">
        <f>normalized!A53</f>
        <v>w/o MS2: SM 58:6;O2(FA 22:6)</v>
      </c>
      <c r="B53" t="str">
        <f>normalized!B53</f>
        <v>SM 80:12:2O</v>
      </c>
      <c r="C53" t="str">
        <f>normalized!C53</f>
        <v>ASM</v>
      </c>
      <c r="D53" t="str">
        <f>normalized!D53</f>
        <v>C85H147N2O7P</v>
      </c>
      <c r="E53">
        <f>AVERAGE(normalized!E53:G53)</f>
        <v>1.7830680463276835E-3</v>
      </c>
      <c r="F53">
        <f>AVERAGE(normalized!H53:J53)</f>
        <v>1.5898237289915967E-3</v>
      </c>
      <c r="G53">
        <f>AVERAGE(normalized!K53:M53)</f>
        <v>1.9971514485610485E-3</v>
      </c>
      <c r="H53">
        <f>AVERAGE(normalized!N53:P53)</f>
        <v>1.6540051620104179E-3</v>
      </c>
      <c r="I53">
        <f>_xlfn.STDEV.S(normalized!E53:G53)</f>
        <v>2.2914741303249391E-4</v>
      </c>
      <c r="J53">
        <f>_xlfn.STDEV.S(normalized!H53:J53)</f>
        <v>3.0734693083789104E-4</v>
      </c>
      <c r="K53">
        <f>_xlfn.STDEV.S(normalized!K53:M53)</f>
        <v>3.2801529221796805E-4</v>
      </c>
      <c r="L53">
        <f>_xlfn.STDEV.S(normalized!N53:P53)</f>
        <v>6.166036254784544E-5</v>
      </c>
      <c r="M53" s="11">
        <f t="shared" si="2"/>
        <v>0.1285129939400991</v>
      </c>
      <c r="N53" s="11">
        <f t="shared" si="2"/>
        <v>0.19332138854968342</v>
      </c>
      <c r="O53" s="11">
        <f t="shared" si="2"/>
        <v>0.16424157139124512</v>
      </c>
      <c r="P53" s="11">
        <f t="shared" si="2"/>
        <v>3.7279425701971944E-2</v>
      </c>
      <c r="R53" s="12">
        <f t="shared" si="3"/>
        <v>0.89162257843491555</v>
      </c>
      <c r="S53" s="12">
        <f t="shared" si="3"/>
        <v>1.1200646283097722</v>
      </c>
      <c r="T53" s="12">
        <f t="shared" si="3"/>
        <v>0.92761752161782218</v>
      </c>
      <c r="U53">
        <f>_xlfn.T.TEST(normalized!H53:J53,normalized!$E53:$G53,2,3)</f>
        <v>0.43562979453594292</v>
      </c>
      <c r="V53">
        <f>_xlfn.T.TEST(normalized!K53:M53,normalized!$E53:$G53,2,3)</f>
        <v>0.41226694061745889</v>
      </c>
      <c r="W53">
        <f>_xlfn.T.TEST(normalized!N53:P53,normalized!$E53:$G53,2,3)</f>
        <v>0.43466588812108975</v>
      </c>
    </row>
    <row r="54" spans="1:23" x14ac:dyDescent="0.3">
      <c r="A54" t="str">
        <f>normalized!A54</f>
        <v>w/o MS2: SM 60:9;O2(FA 22:6)</v>
      </c>
      <c r="B54" t="str">
        <f>normalized!B54</f>
        <v>SM 82:15:2O</v>
      </c>
      <c r="C54" t="str">
        <f>normalized!C54</f>
        <v>ASM</v>
      </c>
      <c r="D54" t="str">
        <f>normalized!D54</f>
        <v>C87H145N2O7P</v>
      </c>
      <c r="E54">
        <f>AVERAGE(normalized!E54:G54)</f>
        <v>2.8331302344632766E-4</v>
      </c>
      <c r="F54">
        <f>AVERAGE(normalized!H54:J54)</f>
        <v>2.096388492063492E-4</v>
      </c>
      <c r="G54">
        <f>AVERAGE(normalized!K54:M54)</f>
        <v>4.1257894497555249E-4</v>
      </c>
      <c r="H54">
        <f>AVERAGE(normalized!N54:P54)</f>
        <v>2.7528021728543203E-4</v>
      </c>
      <c r="I54">
        <f>_xlfn.STDEV.S(normalized!E54:G54)</f>
        <v>1.2629590878732061E-4</v>
      </c>
      <c r="J54">
        <f>_xlfn.STDEV.S(normalized!H54:J54)</f>
        <v>1.5903421533524727E-5</v>
      </c>
      <c r="K54">
        <f>_xlfn.STDEV.S(normalized!K54:M54)</f>
        <v>1.2467153623884434E-4</v>
      </c>
      <c r="L54">
        <f>_xlfn.STDEV.S(normalized!N54:P54)</f>
        <v>1.0966914544772145E-4</v>
      </c>
      <c r="M54" s="11">
        <f t="shared" si="2"/>
        <v>0.44578222084890068</v>
      </c>
      <c r="N54" s="11">
        <f t="shared" si="2"/>
        <v>7.5861041947768285E-2</v>
      </c>
      <c r="O54" s="11">
        <f t="shared" si="2"/>
        <v>0.30217619623374575</v>
      </c>
      <c r="P54" s="11">
        <f t="shared" si="2"/>
        <v>0.39839094334195441</v>
      </c>
      <c r="R54" s="12">
        <f t="shared" si="3"/>
        <v>0.73995486213878303</v>
      </c>
      <c r="S54" s="12">
        <f t="shared" si="3"/>
        <v>1.4562653702141357</v>
      </c>
      <c r="T54" s="12">
        <f t="shared" si="3"/>
        <v>0.97164688702558921</v>
      </c>
      <c r="U54">
        <f>_xlfn.T.TEST(normalized!H54:J54,normalized!$E54:$G54,2,3)</f>
        <v>0.4189145847675485</v>
      </c>
      <c r="V54">
        <f>_xlfn.T.TEST(normalized!K54:M54,normalized!$E54:$G54,2,3)</f>
        <v>0.27564922555753751</v>
      </c>
      <c r="W54">
        <f>_xlfn.T.TEST(normalized!N54:P54,normalized!$E54:$G54,2,3)</f>
        <v>0.93777932174509915</v>
      </c>
    </row>
    <row r="55" spans="1:23" x14ac:dyDescent="0.3">
      <c r="A55" t="str">
        <f>normalized!A55</f>
        <v>w/o MS2: SM 56:6;O2(FA 22:6)</v>
      </c>
      <c r="B55" t="str">
        <f>normalized!B55</f>
        <v>SM 78:12:2O</v>
      </c>
      <c r="C55" t="str">
        <f>normalized!C55</f>
        <v>ASM</v>
      </c>
      <c r="D55" t="str">
        <f>normalized!D55</f>
        <v>C83H143N2O7P</v>
      </c>
      <c r="E55">
        <f>AVERAGE(normalized!E55:G55)</f>
        <v>0.15965012943954804</v>
      </c>
      <c r="F55">
        <f>AVERAGE(normalized!H55:J55)</f>
        <v>0.12662655997315594</v>
      </c>
      <c r="G55">
        <f>AVERAGE(normalized!K55:M55)</f>
        <v>0.18307358669625992</v>
      </c>
      <c r="H55">
        <f>AVERAGE(normalized!N55:P55)</f>
        <v>0.14490632573079679</v>
      </c>
      <c r="I55">
        <f>_xlfn.STDEV.S(normalized!E55:G55)</f>
        <v>2.0233193358180985E-2</v>
      </c>
      <c r="J55">
        <f>_xlfn.STDEV.S(normalized!H55:J55)</f>
        <v>3.874539876016088E-3</v>
      </c>
      <c r="K55">
        <f>_xlfn.STDEV.S(normalized!K55:M55)</f>
        <v>1.4375901941251105E-2</v>
      </c>
      <c r="L55">
        <f>_xlfn.STDEV.S(normalized!N55:P55)</f>
        <v>1.1670904061155573E-2</v>
      </c>
      <c r="M55" s="11">
        <f t="shared" si="2"/>
        <v>0.12673458787167685</v>
      </c>
      <c r="N55" s="11">
        <f t="shared" si="2"/>
        <v>3.0598161055922762E-2</v>
      </c>
      <c r="O55" s="11">
        <f t="shared" si="2"/>
        <v>7.8525265171662223E-2</v>
      </c>
      <c r="P55" s="11">
        <f t="shared" si="2"/>
        <v>8.0541025398970331E-2</v>
      </c>
      <c r="R55" s="12">
        <f t="shared" si="3"/>
        <v>0.79315037462029392</v>
      </c>
      <c r="S55" s="12">
        <f t="shared" si="3"/>
        <v>1.1467174335463426</v>
      </c>
      <c r="T55" s="12">
        <f t="shared" si="3"/>
        <v>0.90764928434126935</v>
      </c>
      <c r="U55">
        <f>_xlfn.T.TEST(normalized!H55:J55,normalized!$E55:$G55,2,3)</f>
        <v>0.10077410166879702</v>
      </c>
      <c r="V55">
        <f>_xlfn.T.TEST(normalized!K55:M55,normalized!$E55:$G55,2,3)</f>
        <v>0.18512296745477583</v>
      </c>
      <c r="W55">
        <f>_xlfn.T.TEST(normalized!N55:P55,normalized!$E55:$G55,2,3)</f>
        <v>0.34969834866656369</v>
      </c>
    </row>
    <row r="56" spans="1:23" x14ac:dyDescent="0.3">
      <c r="A56" t="str">
        <f>normalized!A56</f>
        <v>w/o MS2: SM 56:6;O2(FA 22:6)</v>
      </c>
      <c r="B56" t="str">
        <f>normalized!B56</f>
        <v>SM 78:12:2O</v>
      </c>
      <c r="C56" t="str">
        <f>normalized!C56</f>
        <v>ASM</v>
      </c>
      <c r="D56" t="str">
        <f>normalized!D56</f>
        <v>C83H143N2O7P</v>
      </c>
      <c r="E56">
        <f>AVERAGE(normalized!E56:G56)</f>
        <v>1.2755342453813559E-2</v>
      </c>
      <c r="F56">
        <f>AVERAGE(normalized!H56:J56)</f>
        <v>1.2789727327264239E-2</v>
      </c>
      <c r="G56">
        <f>AVERAGE(normalized!K56:M56)</f>
        <v>1.6815862027117507E-2</v>
      </c>
      <c r="H56">
        <f>AVERAGE(normalized!N56:P56)</f>
        <v>1.5825793954931885E-2</v>
      </c>
      <c r="I56">
        <f>_xlfn.STDEV.S(normalized!E56:G56)</f>
        <v>1.3616374706001101E-3</v>
      </c>
      <c r="J56">
        <f>_xlfn.STDEV.S(normalized!H56:J56)</f>
        <v>5.2168196405898593E-4</v>
      </c>
      <c r="K56">
        <f>_xlfn.STDEV.S(normalized!K56:M56)</f>
        <v>1.6524429581533545E-3</v>
      </c>
      <c r="L56">
        <f>_xlfn.STDEV.S(normalized!N56:P56)</f>
        <v>1.1005355366555444E-3</v>
      </c>
      <c r="M56" s="11">
        <f t="shared" si="2"/>
        <v>0.10675036562370077</v>
      </c>
      <c r="N56" s="11">
        <f t="shared" si="2"/>
        <v>4.0789138869825714E-2</v>
      </c>
      <c r="O56" s="11">
        <f t="shared" si="2"/>
        <v>9.8266919381748058E-2</v>
      </c>
      <c r="P56" s="11">
        <f t="shared" si="2"/>
        <v>6.9540620823802524E-2</v>
      </c>
      <c r="R56" s="12">
        <f t="shared" si="3"/>
        <v>1.0026957232685194</v>
      </c>
      <c r="S56" s="12">
        <f t="shared" si="3"/>
        <v>1.3183387343779189</v>
      </c>
      <c r="T56" s="12">
        <f t="shared" si="3"/>
        <v>1.2407188605273651</v>
      </c>
      <c r="U56">
        <f>_xlfn.T.TEST(normalized!H56:J56,normalized!$E56:$G56,2,3)</f>
        <v>0.97037560017436486</v>
      </c>
      <c r="V56">
        <f>_xlfn.T.TEST(normalized!K56:M56,normalized!$E56:$G56,2,3)</f>
        <v>3.2019143528022112E-2</v>
      </c>
      <c r="W56">
        <f>_xlfn.T.TEST(normalized!N56:P56,normalized!$E56:$G56,2,3)</f>
        <v>4.0714147858244454E-2</v>
      </c>
    </row>
    <row r="57" spans="1:23" x14ac:dyDescent="0.3">
      <c r="A57" t="str">
        <f>normalized!A57</f>
        <v>w/o MS2: SM 58:6;O2(FA 22:6)</v>
      </c>
      <c r="B57" t="str">
        <f>normalized!B57</f>
        <v>SM 80:12:2O</v>
      </c>
      <c r="C57" t="str">
        <f>normalized!C57</f>
        <v>ASM</v>
      </c>
      <c r="D57" t="str">
        <f>normalized!D57</f>
        <v>C85H147N2O7P</v>
      </c>
      <c r="E57">
        <f>AVERAGE(normalized!E57:G57)</f>
        <v>2.30410411539548E-3</v>
      </c>
      <c r="F57">
        <f>AVERAGE(normalized!H57:J57)</f>
        <v>1.7908074019607843E-3</v>
      </c>
      <c r="G57">
        <f>AVERAGE(normalized!K57:M57)</f>
        <v>3.0966984529669718E-3</v>
      </c>
      <c r="H57">
        <f>AVERAGE(normalized!N57:P57)</f>
        <v>2.2121149083286578E-3</v>
      </c>
      <c r="I57">
        <f>_xlfn.STDEV.S(normalized!E57:G57)</f>
        <v>3.9047804393926101E-4</v>
      </c>
      <c r="J57">
        <f>_xlfn.STDEV.S(normalized!H57:J57)</f>
        <v>7.7759680104256412E-5</v>
      </c>
      <c r="K57">
        <f>_xlfn.STDEV.S(normalized!K57:M57)</f>
        <v>1.9032871573406498E-4</v>
      </c>
      <c r="L57">
        <f>_xlfn.STDEV.S(normalized!N57:P57)</f>
        <v>5.1429881023351478E-4</v>
      </c>
      <c r="M57" s="11">
        <f t="shared" si="2"/>
        <v>0.16947065947679138</v>
      </c>
      <c r="N57" s="11">
        <f t="shared" si="2"/>
        <v>4.3421576222611134E-2</v>
      </c>
      <c r="O57" s="11">
        <f t="shared" si="2"/>
        <v>6.1461817682541706E-2</v>
      </c>
      <c r="P57" s="11">
        <f t="shared" si="2"/>
        <v>0.23249190550507537</v>
      </c>
      <c r="R57" s="12">
        <f t="shared" si="3"/>
        <v>0.77722503509933938</v>
      </c>
      <c r="S57" s="12">
        <f t="shared" si="3"/>
        <v>1.3439924143512281</v>
      </c>
      <c r="T57" s="12">
        <f t="shared" si="3"/>
        <v>0.96007593300486205</v>
      </c>
      <c r="U57">
        <f>_xlfn.T.TEST(normalized!H57:J57,normalized!$E57:$G57,2,3)</f>
        <v>0.14580964359534643</v>
      </c>
      <c r="V57">
        <f>_xlfn.T.TEST(normalized!K57:M57,normalized!$E57:$G57,2,3)</f>
        <v>5.3282098757797942E-2</v>
      </c>
      <c r="W57">
        <f>_xlfn.T.TEST(normalized!N57:P57,normalized!$E57:$G57,2,3)</f>
        <v>0.81808442385052538</v>
      </c>
    </row>
    <row r="58" spans="1:23" x14ac:dyDescent="0.3">
      <c r="A58" t="str">
        <f>normalized!A58</f>
        <v>w/o MS2: SM 60:6;O2(FA 22:6)</v>
      </c>
      <c r="B58" t="str">
        <f>normalized!B58</f>
        <v>SM 82:12:2O</v>
      </c>
      <c r="C58" t="str">
        <f>normalized!C58</f>
        <v>ASM</v>
      </c>
      <c r="D58" t="str">
        <f>normalized!D58</f>
        <v>C87H151N2O7P</v>
      </c>
      <c r="E58">
        <f>AVERAGE(normalized!E58:G58)</f>
        <v>5.4388470056497178E-3</v>
      </c>
      <c r="F58">
        <f>AVERAGE(normalized!H58:J58)</f>
        <v>2.460457636554622E-3</v>
      </c>
      <c r="G58">
        <f>AVERAGE(normalized!K58:M58)</f>
        <v>2.7985119783464976E-3</v>
      </c>
      <c r="H58">
        <f>AVERAGE(normalized!N58:P58)</f>
        <v>1.6890129138450484E-3</v>
      </c>
      <c r="I58">
        <f>_xlfn.STDEV.S(normalized!E58:G58)</f>
        <v>1.0799245574425911E-3</v>
      </c>
      <c r="J58">
        <f>_xlfn.STDEV.S(normalized!H58:J58)</f>
        <v>4.1211072656204608E-4</v>
      </c>
      <c r="K58">
        <f>_xlfn.STDEV.S(normalized!K58:M58)</f>
        <v>7.429548935100692E-4</v>
      </c>
      <c r="L58">
        <f>_xlfn.STDEV.S(normalized!N58:P58)</f>
        <v>1.7108775768743604E-4</v>
      </c>
      <c r="M58" s="11">
        <f t="shared" si="2"/>
        <v>0.19855762743846198</v>
      </c>
      <c r="N58" s="11">
        <f t="shared" si="2"/>
        <v>0.16749352658602348</v>
      </c>
      <c r="O58" s="11">
        <f t="shared" si="2"/>
        <v>0.26548212023342654</v>
      </c>
      <c r="P58" s="11">
        <f t="shared" si="2"/>
        <v>0.10129452314130251</v>
      </c>
      <c r="R58" s="12">
        <f t="shared" si="3"/>
        <v>0.45238588877362601</v>
      </c>
      <c r="S58" s="12">
        <f t="shared" si="3"/>
        <v>0.51454140472042764</v>
      </c>
      <c r="T58" s="12">
        <f t="shared" si="3"/>
        <v>0.31054613451905344</v>
      </c>
      <c r="U58">
        <f>_xlfn.T.TEST(normalized!H58:J58,normalized!$E58:$G58,2,3)</f>
        <v>2.8814792586013646E-2</v>
      </c>
      <c r="V58">
        <f>_xlfn.T.TEST(normalized!K58:M58,normalized!$E58:$G58,2,3)</f>
        <v>3.0525590980812443E-2</v>
      </c>
      <c r="W58">
        <f>_xlfn.T.TEST(normalized!N58:P58,normalized!$E58:$G58,2,3)</f>
        <v>2.4207489915949759E-2</v>
      </c>
    </row>
    <row r="59" spans="1:23" x14ac:dyDescent="0.3">
      <c r="A59" t="str">
        <f>normalized!A59</f>
        <v>w/o MS2: SM 57:7;O2(FA 22:6)</v>
      </c>
      <c r="B59" t="str">
        <f>normalized!B59</f>
        <v>SM 79:13:2O</v>
      </c>
      <c r="C59" t="str">
        <f>normalized!C59</f>
        <v>ASM</v>
      </c>
      <c r="D59" t="str">
        <f>normalized!D59</f>
        <v>C84H143N2O7P</v>
      </c>
      <c r="E59">
        <f>AVERAGE(normalized!E59:G59)</f>
        <v>7.8362101977401139E-5</v>
      </c>
      <c r="F59">
        <f>AVERAGE(normalized!H59:J59)</f>
        <v>4.5780904528478057E-5</v>
      </c>
      <c r="G59">
        <f>AVERAGE(normalized!K59:M59)</f>
        <v>1.0853440061253085E-4</v>
      </c>
      <c r="H59">
        <f>AVERAGE(normalized!N59:P59)</f>
        <v>3.9040076746162687E-5</v>
      </c>
      <c r="I59">
        <f>_xlfn.STDEV.S(normalized!E59:G59)</f>
        <v>2.2159831320887382E-5</v>
      </c>
      <c r="J59">
        <f>_xlfn.STDEV.S(normalized!H59:J59)</f>
        <v>9.8843726259518862E-6</v>
      </c>
      <c r="K59">
        <f>_xlfn.STDEV.S(normalized!K59:M59)</f>
        <v>1.8740352209384782E-5</v>
      </c>
      <c r="L59">
        <f>_xlfn.STDEV.S(normalized!N59:P59)</f>
        <v>1.4707973176271541E-5</v>
      </c>
      <c r="M59" s="11">
        <f t="shared" si="2"/>
        <v>0.28278760729616542</v>
      </c>
      <c r="N59" s="11">
        <f t="shared" si="2"/>
        <v>0.21590601425979478</v>
      </c>
      <c r="O59" s="11">
        <f t="shared" si="2"/>
        <v>0.17266739488697294</v>
      </c>
      <c r="P59" s="11">
        <f t="shared" si="2"/>
        <v>0.37674037558640844</v>
      </c>
      <c r="R59" s="12">
        <f t="shared" si="3"/>
        <v>0.58422251794216573</v>
      </c>
      <c r="S59" s="12">
        <f t="shared" si="3"/>
        <v>1.3850368720817507</v>
      </c>
      <c r="T59" s="12">
        <f t="shared" si="3"/>
        <v>0.49820098952196895</v>
      </c>
      <c r="U59">
        <f>_xlfn.T.TEST(normalized!H59:J59,normalized!$E59:$G59,2,3)</f>
        <v>0.10995499004657443</v>
      </c>
      <c r="V59">
        <f>_xlfn.T.TEST(normalized!K59:M59,normalized!$E59:$G59,2,3)</f>
        <v>0.14808896530411211</v>
      </c>
      <c r="W59">
        <f>_xlfn.T.TEST(normalized!N59:P59,normalized!$E59:$G59,2,3)</f>
        <v>7.1834682971212857E-2</v>
      </c>
    </row>
    <row r="60" spans="1:23" x14ac:dyDescent="0.3">
      <c r="A60" t="str">
        <f>normalized!A60</f>
        <v>w/o MS2: SM 59:6;O2(FA 22:6)</v>
      </c>
      <c r="B60" t="str">
        <f>normalized!B60</f>
        <v>SM 81:12:2O</v>
      </c>
      <c r="C60" t="str">
        <f>normalized!C60</f>
        <v>ASM</v>
      </c>
      <c r="D60" t="str">
        <f>normalized!D60</f>
        <v>C86H149N2O7P</v>
      </c>
      <c r="E60">
        <f>AVERAGE(normalized!E60:G60)</f>
        <v>3.2486557584745758E-4</v>
      </c>
      <c r="F60">
        <f>AVERAGE(normalized!H60:J60)</f>
        <v>1.4777557773109243E-4</v>
      </c>
      <c r="G60">
        <f>AVERAGE(normalized!K60:M60)</f>
        <v>2.1078150204383603E-4</v>
      </c>
      <c r="H60">
        <f>AVERAGE(normalized!N60:P60)</f>
        <v>2.5495287735613221E-5</v>
      </c>
      <c r="I60">
        <f>_xlfn.STDEV.S(normalized!E60:G60)</f>
        <v>1.3383934245666363E-4</v>
      </c>
      <c r="J60">
        <f>_xlfn.STDEV.S(normalized!H60:J60)</f>
        <v>2.6323318145841765E-5</v>
      </c>
      <c r="K60">
        <f>_xlfn.STDEV.S(normalized!K60:M60)</f>
        <v>4.6712016390043459E-5</v>
      </c>
      <c r="L60">
        <f>_xlfn.STDEV.S(normalized!N60:P60)</f>
        <v>2.2498875675226646E-5</v>
      </c>
      <c r="M60" s="11">
        <f t="shared" si="2"/>
        <v>0.41198376315349777</v>
      </c>
      <c r="N60" s="11">
        <f t="shared" si="2"/>
        <v>0.17813036869828633</v>
      </c>
      <c r="O60" s="11">
        <f t="shared" si="2"/>
        <v>0.22161345249512837</v>
      </c>
      <c r="P60" s="11">
        <f t="shared" si="2"/>
        <v>0.88247192612770475</v>
      </c>
      <c r="R60" s="12">
        <f t="shared" si="3"/>
        <v>0.45488223042899834</v>
      </c>
      <c r="S60" s="12">
        <f t="shared" si="3"/>
        <v>0.64882683089454096</v>
      </c>
      <c r="T60" s="12">
        <f t="shared" si="3"/>
        <v>7.8479499310153661E-2</v>
      </c>
      <c r="U60">
        <f>_xlfn.T.TEST(normalized!H60:J60,normalized!$E60:$G60,2,3)</f>
        <v>0.14434656604236867</v>
      </c>
      <c r="V60">
        <f>_xlfn.T.TEST(normalized!K60:M60,normalized!$E60:$G60,2,3)</f>
        <v>0.27510117589096794</v>
      </c>
      <c r="W60">
        <f>_xlfn.T.TEST(normalized!N60:P60,normalized!$E60:$G60,2,3)</f>
        <v>5.6978478772956358E-2</v>
      </c>
    </row>
    <row r="61" spans="1:23" x14ac:dyDescent="0.3">
      <c r="A61" t="str">
        <f>normalized!A61</f>
        <v>w/o MS2: Cer 12:0;O2/21:1(2OH)</v>
      </c>
      <c r="B61" t="str">
        <f>normalized!B61</f>
        <v>Cer 33:1:4O</v>
      </c>
      <c r="C61" t="str">
        <f>normalized!C61</f>
        <v>Cer_ADS</v>
      </c>
      <c r="D61" t="str">
        <f>normalized!D61</f>
        <v>C33H65NO4</v>
      </c>
      <c r="E61">
        <f>AVERAGE(normalized!E61:G61)</f>
        <v>1.0925747980225989E-4</v>
      </c>
      <c r="F61">
        <f>AVERAGE(normalized!H61:J61)</f>
        <v>1.1072757352941177E-4</v>
      </c>
      <c r="G61">
        <f>AVERAGE(normalized!K61:M61)</f>
        <v>3.1722567680111756E-4</v>
      </c>
      <c r="H61">
        <f>AVERAGE(normalized!N61:P61)</f>
        <v>2.143183364442889E-4</v>
      </c>
      <c r="I61">
        <f>_xlfn.STDEV.S(normalized!E61:G61)</f>
        <v>3.0608307967660883E-5</v>
      </c>
      <c r="J61">
        <f>_xlfn.STDEV.S(normalized!H61:J61)</f>
        <v>3.4620371606371851E-5</v>
      </c>
      <c r="K61">
        <f>_xlfn.STDEV.S(normalized!K61:M61)</f>
        <v>1.0111858551977789E-4</v>
      </c>
      <c r="L61">
        <f>_xlfn.STDEV.S(normalized!N61:P61)</f>
        <v>1.4279709621953921E-5</v>
      </c>
      <c r="M61" s="11">
        <f t="shared" si="2"/>
        <v>0.28014839828867971</v>
      </c>
      <c r="N61" s="11">
        <f t="shared" si="2"/>
        <v>0.31266260519269745</v>
      </c>
      <c r="O61" s="11">
        <f t="shared" si="2"/>
        <v>0.31875914503343777</v>
      </c>
      <c r="P61" s="11">
        <f t="shared" si="2"/>
        <v>6.6628501596576489E-2</v>
      </c>
      <c r="R61" s="12">
        <f t="shared" si="3"/>
        <v>1.0134553142705884</v>
      </c>
      <c r="S61" s="12">
        <f t="shared" si="3"/>
        <v>2.903468736193163</v>
      </c>
      <c r="T61" s="12">
        <f t="shared" si="3"/>
        <v>1.9615896031299078</v>
      </c>
      <c r="U61">
        <f>_xlfn.T.TEST(normalized!H61:J61,normalized!$E61:$G61,2,3)</f>
        <v>0.95873784456682298</v>
      </c>
      <c r="V61">
        <f>_xlfn.T.TEST(normalized!K61:M61,normalized!$E61:$G61,2,3)</f>
        <v>6.0135498290444372E-2</v>
      </c>
      <c r="W61">
        <f>_xlfn.T.TEST(normalized!N61:P61,normalized!$E61:$G61,2,3)</f>
        <v>1.4516686389773837E-2</v>
      </c>
    </row>
    <row r="62" spans="1:23" x14ac:dyDescent="0.3">
      <c r="A62" t="str">
        <f>normalized!A62</f>
        <v>w/o MS2: Cer 12:0;O2/19:1(2OH)</v>
      </c>
      <c r="B62" t="str">
        <f>normalized!B62</f>
        <v>Cer 31:1:4O</v>
      </c>
      <c r="C62" t="str">
        <f>normalized!C62</f>
        <v>Cer_ADS</v>
      </c>
      <c r="D62" t="str">
        <f>normalized!D62</f>
        <v>C31H61NO4</v>
      </c>
      <c r="E62">
        <f>AVERAGE(normalized!E62:G62)</f>
        <v>1.3437867994350283E-4</v>
      </c>
      <c r="F62">
        <f>AVERAGE(normalized!H62:J62)</f>
        <v>2.4464503267973857E-4</v>
      </c>
      <c r="G62">
        <f>AVERAGE(normalized!K62:M62)</f>
        <v>3.2957641642591143E-4</v>
      </c>
      <c r="H62">
        <f>AVERAGE(normalized!N62:P62)</f>
        <v>3.1528264725652605E-4</v>
      </c>
      <c r="I62">
        <f>_xlfn.STDEV.S(normalized!E62:G62)</f>
        <v>5.7326831657215865E-5</v>
      </c>
      <c r="J62">
        <f>_xlfn.STDEV.S(normalized!H62:J62)</f>
        <v>2.338011638401433E-5</v>
      </c>
      <c r="K62">
        <f>_xlfn.STDEV.S(normalized!K62:M62)</f>
        <v>2.9168114405439047E-5</v>
      </c>
      <c r="L62">
        <f>_xlfn.STDEV.S(normalized!N62:P62)</f>
        <v>7.8046633928964939E-6</v>
      </c>
      <c r="M62" s="11">
        <f t="shared" si="2"/>
        <v>0.42660659921140709</v>
      </c>
      <c r="N62" s="11">
        <f t="shared" si="2"/>
        <v>9.556750908824263E-2</v>
      </c>
      <c r="O62" s="11">
        <f t="shared" si="2"/>
        <v>8.8501825226915229E-2</v>
      </c>
      <c r="P62" s="11">
        <f t="shared" si="2"/>
        <v>2.4754497149810852E-2</v>
      </c>
      <c r="R62" s="12">
        <f t="shared" si="3"/>
        <v>1.820564339392196</v>
      </c>
      <c r="S62" s="12">
        <f t="shared" si="3"/>
        <v>2.4525945377977822</v>
      </c>
      <c r="T62" s="12">
        <f t="shared" si="3"/>
        <v>2.3462252151091314</v>
      </c>
      <c r="U62">
        <f>_xlfn.T.TEST(normalized!H62:J62,normalized!$E62:$G62,2,3)</f>
        <v>6.3566775208414208E-2</v>
      </c>
      <c r="V62">
        <f>_xlfn.T.TEST(normalized!K62:M62,normalized!$E62:$G62,2,3)</f>
        <v>1.3749941409792554E-2</v>
      </c>
      <c r="W62">
        <f>_xlfn.T.TEST(normalized!N62:P62,normalized!$E62:$G62,2,3)</f>
        <v>2.9952081867112738E-2</v>
      </c>
    </row>
    <row r="63" spans="1:23" x14ac:dyDescent="0.3">
      <c r="A63" t="str">
        <f>normalized!A63</f>
        <v>w/o MS2: Cer 12:0;O2/22:2(2OH)</v>
      </c>
      <c r="B63" t="str">
        <f>normalized!B63</f>
        <v>Cer 34:2:4O</v>
      </c>
      <c r="C63" t="str">
        <f>normalized!C63</f>
        <v>Cer_ADS</v>
      </c>
      <c r="D63" t="str">
        <f>normalized!D63</f>
        <v>C34H65NO4</v>
      </c>
      <c r="E63">
        <f>AVERAGE(normalized!E63:G63)</f>
        <v>4.1216525593220336E-4</v>
      </c>
      <c r="F63">
        <f>AVERAGE(normalized!H63:J63)</f>
        <v>5.3068809757236227E-4</v>
      </c>
      <c r="G63">
        <f>AVERAGE(normalized!K63:M63)</f>
        <v>4.5435051002905595E-4</v>
      </c>
      <c r="H63">
        <f>AVERAGE(normalized!N63:P63)</f>
        <v>5.0476474588307622E-4</v>
      </c>
      <c r="I63">
        <f>_xlfn.STDEV.S(normalized!E63:G63)</f>
        <v>6.5014400722571849E-5</v>
      </c>
      <c r="J63">
        <f>_xlfn.STDEV.S(normalized!H63:J63)</f>
        <v>3.8302017599001385E-5</v>
      </c>
      <c r="K63">
        <f>_xlfn.STDEV.S(normalized!K63:M63)</f>
        <v>5.3082354730339189E-5</v>
      </c>
      <c r="L63">
        <f>_xlfn.STDEV.S(normalized!N63:P63)</f>
        <v>9.9670601154813113E-6</v>
      </c>
      <c r="M63" s="11">
        <f t="shared" si="2"/>
        <v>0.15773867347340409</v>
      </c>
      <c r="N63" s="11">
        <f t="shared" si="2"/>
        <v>7.2174254094286891E-2</v>
      </c>
      <c r="O63" s="11">
        <f t="shared" si="2"/>
        <v>0.11683128676788444</v>
      </c>
      <c r="P63" s="11">
        <f t="shared" si="2"/>
        <v>1.9745951350156461E-2</v>
      </c>
      <c r="R63" s="12">
        <f t="shared" si="3"/>
        <v>1.2875614572899725</v>
      </c>
      <c r="S63" s="12">
        <f t="shared" si="3"/>
        <v>1.1023503400388304</v>
      </c>
      <c r="T63" s="12">
        <f t="shared" si="3"/>
        <v>1.2246659285762418</v>
      </c>
      <c r="U63">
        <f>_xlfn.T.TEST(normalized!H63:J63,normalized!$E63:$G63,2,3)</f>
        <v>6.6662325299499184E-2</v>
      </c>
      <c r="V63">
        <f>_xlfn.T.TEST(normalized!K63:M63,normalized!$E63:$G63,2,3)</f>
        <v>0.4349590748195874</v>
      </c>
      <c r="W63">
        <f>_xlfn.T.TEST(normalized!N63:P63,normalized!$E63:$G63,2,3)</f>
        <v>0.12934226092342946</v>
      </c>
    </row>
    <row r="64" spans="1:23" x14ac:dyDescent="0.3">
      <c r="A64" t="str">
        <f>normalized!A64</f>
        <v>w/o MS2: Cer 12:0;O2/22:2(2OH)</v>
      </c>
      <c r="B64" t="str">
        <f>normalized!B64</f>
        <v>Cer 34:2:4O</v>
      </c>
      <c r="C64" t="str">
        <f>normalized!C64</f>
        <v>Cer_ADS</v>
      </c>
      <c r="D64" t="str">
        <f>normalized!D64</f>
        <v>C34H65NO4</v>
      </c>
      <c r="E64">
        <f>AVERAGE(normalized!E64:G64)</f>
        <v>1.8903613361581921E-4</v>
      </c>
      <c r="F64">
        <f>AVERAGE(normalized!H64:J64)</f>
        <v>1.5366692810457516E-4</v>
      </c>
      <c r="G64">
        <f>AVERAGE(normalized!K64:M64)</f>
        <v>1.1619879560399592E-4</v>
      </c>
      <c r="H64">
        <f>AVERAGE(normalized!N64:P64)</f>
        <v>1.1381155108911222E-4</v>
      </c>
      <c r="I64">
        <f>_xlfn.STDEV.S(normalized!E64:G64)</f>
        <v>6.8506334746176983E-5</v>
      </c>
      <c r="J64">
        <f>_xlfn.STDEV.S(normalized!H64:J64)</f>
        <v>2.8894329672804262E-5</v>
      </c>
      <c r="K64">
        <f>_xlfn.STDEV.S(normalized!K64:M64)</f>
        <v>3.996065998628866E-5</v>
      </c>
      <c r="L64">
        <f>_xlfn.STDEV.S(normalized!N64:P64)</f>
        <v>5.7856370109088975E-5</v>
      </c>
      <c r="M64" s="11">
        <f t="shared" si="2"/>
        <v>0.36239809519910815</v>
      </c>
      <c r="N64" s="11">
        <f t="shared" si="2"/>
        <v>0.18803219423466816</v>
      </c>
      <c r="O64" s="11">
        <f t="shared" si="2"/>
        <v>0.34389908930273344</v>
      </c>
      <c r="P64" s="11">
        <f t="shared" si="2"/>
        <v>0.50835235576210158</v>
      </c>
      <c r="R64" s="12">
        <f t="shared" si="3"/>
        <v>0.81289711742028437</v>
      </c>
      <c r="S64" s="12">
        <f t="shared" si="3"/>
        <v>0.61469092380057011</v>
      </c>
      <c r="T64" s="12">
        <f t="shared" si="3"/>
        <v>0.60206241479955913</v>
      </c>
      <c r="U64">
        <f>_xlfn.T.TEST(normalized!H64:J64,normalized!$E64:$G64,2,3)</f>
        <v>0.47664645421131541</v>
      </c>
      <c r="V64">
        <f>_xlfn.T.TEST(normalized!K64:M64,normalized!$E64:$G64,2,3)</f>
        <v>0.20372778084615387</v>
      </c>
      <c r="W64">
        <f>_xlfn.T.TEST(normalized!N64:P64,normalized!$E64:$G64,2,3)</f>
        <v>0.22178719279803802</v>
      </c>
    </row>
    <row r="65" spans="1:23" x14ac:dyDescent="0.3">
      <c r="A65" t="str">
        <f>normalized!A65</f>
        <v>w/o MS2: Cer 12:0;O2/21:1(2OH)</v>
      </c>
      <c r="B65" t="str">
        <f>normalized!B65</f>
        <v>Cer 33:1:4O</v>
      </c>
      <c r="C65" t="str">
        <f>normalized!C65</f>
        <v>Cer_ADS</v>
      </c>
      <c r="D65" t="str">
        <f>normalized!D65</f>
        <v>C33H65NO4</v>
      </c>
      <c r="E65">
        <f>AVERAGE(normalized!E65:G65)</f>
        <v>3.7336384985875703E-4</v>
      </c>
      <c r="F65">
        <f>AVERAGE(normalized!H65:J65)</f>
        <v>5.5036127917833797E-4</v>
      </c>
      <c r="G65">
        <f>AVERAGE(normalized!K65:M65)</f>
        <v>7.2994180027030717E-4</v>
      </c>
      <c r="H65">
        <f>AVERAGE(normalized!N65:P65)</f>
        <v>4.6062027306042103E-4</v>
      </c>
      <c r="I65">
        <f>_xlfn.STDEV.S(normalized!E65:G65)</f>
        <v>1.1592697264479529E-4</v>
      </c>
      <c r="J65">
        <f>_xlfn.STDEV.S(normalized!H65:J65)</f>
        <v>4.4785639030187624E-5</v>
      </c>
      <c r="K65">
        <f>_xlfn.STDEV.S(normalized!K65:M65)</f>
        <v>1.1297642900078089E-4</v>
      </c>
      <c r="L65">
        <f>_xlfn.STDEV.S(normalized!N65:P65)</f>
        <v>7.1167398765619353E-5</v>
      </c>
      <c r="M65" s="11">
        <f t="shared" si="2"/>
        <v>0.31049329678984799</v>
      </c>
      <c r="N65" s="11">
        <f t="shared" si="2"/>
        <v>8.1374981715738356E-2</v>
      </c>
      <c r="O65" s="11">
        <f t="shared" si="2"/>
        <v>0.15477457101229744</v>
      </c>
      <c r="P65" s="11">
        <f t="shared" si="2"/>
        <v>0.15450340101787943</v>
      </c>
      <c r="R65" s="12">
        <f t="shared" si="3"/>
        <v>1.4740615069898675</v>
      </c>
      <c r="S65" s="12">
        <f t="shared" si="3"/>
        <v>1.955041444281344</v>
      </c>
      <c r="T65" s="12">
        <f t="shared" si="3"/>
        <v>1.2337034590645908</v>
      </c>
      <c r="U65">
        <f>_xlfn.T.TEST(normalized!H65:J65,normalized!$E65:$G65,2,3)</f>
        <v>0.10399216306859929</v>
      </c>
      <c r="V65">
        <f>_xlfn.T.TEST(normalized!K65:M65,normalized!$E65:$G65,2,3)</f>
        <v>1.887539926607943E-2</v>
      </c>
      <c r="W65">
        <f>_xlfn.T.TEST(normalized!N65:P65,normalized!$E65:$G65,2,3)</f>
        <v>0.34047500273418779</v>
      </c>
    </row>
    <row r="66" spans="1:23" x14ac:dyDescent="0.3">
      <c r="A66" t="str">
        <f>normalized!A66</f>
        <v>w/o MS2: Cer 12:0;O2/21:2(2OH)</v>
      </c>
      <c r="B66" t="str">
        <f>normalized!B66</f>
        <v>Cer 33:2:4O</v>
      </c>
      <c r="C66" t="str">
        <f>normalized!C66</f>
        <v>Cer_ADS</v>
      </c>
      <c r="D66" t="str">
        <f>normalized!D66</f>
        <v>C33H63NO4</v>
      </c>
      <c r="E66">
        <f>AVERAGE(normalized!E66:G66)</f>
        <v>3.5265534087570625E-3</v>
      </c>
      <c r="F66">
        <f>AVERAGE(normalized!H66:J66)</f>
        <v>3.1862601937441646E-3</v>
      </c>
      <c r="G66">
        <f>AVERAGE(normalized!K66:M66)</f>
        <v>3.258704875757914E-3</v>
      </c>
      <c r="H66">
        <f>AVERAGE(normalized!N66:P66)</f>
        <v>2.9042116294185293E-3</v>
      </c>
      <c r="I66">
        <f>_xlfn.STDEV.S(normalized!E66:G66)</f>
        <v>1.0801540659702807E-3</v>
      </c>
      <c r="J66">
        <f>_xlfn.STDEV.S(normalized!H66:J66)</f>
        <v>8.8014860127019713E-5</v>
      </c>
      <c r="K66">
        <f>_xlfn.STDEV.S(normalized!K66:M66)</f>
        <v>1.1920006246380122E-3</v>
      </c>
      <c r="L66">
        <f>_xlfn.STDEV.S(normalized!N66:P66)</f>
        <v>2.0960434569245874E-4</v>
      </c>
      <c r="M66" s="11">
        <f t="shared" si="2"/>
        <v>0.3062917077302913</v>
      </c>
      <c r="N66" s="11">
        <f t="shared" si="2"/>
        <v>2.7623249444545118E-2</v>
      </c>
      <c r="O66" s="11">
        <f t="shared" si="2"/>
        <v>0.36578968335105067</v>
      </c>
      <c r="P66" s="11">
        <f t="shared" si="2"/>
        <v>7.217254540586801E-2</v>
      </c>
      <c r="R66" s="12">
        <f t="shared" si="3"/>
        <v>0.90350544127082011</v>
      </c>
      <c r="S66" s="12">
        <f t="shared" si="3"/>
        <v>0.92404807131687483</v>
      </c>
      <c r="T66" s="12">
        <f t="shared" si="3"/>
        <v>0.82352690936336104</v>
      </c>
      <c r="U66">
        <f>_xlfn.T.TEST(normalized!H66:J66,normalized!$E66:$G66,2,3)</f>
        <v>0.64042857630623962</v>
      </c>
      <c r="V66">
        <f>_xlfn.T.TEST(normalized!K66:M66,normalized!$E66:$G66,2,3)</f>
        <v>0.78749633259449703</v>
      </c>
      <c r="W66">
        <f>_xlfn.T.TEST(normalized!N66:P66,normalized!$E66:$G66,2,3)</f>
        <v>0.42430600527904161</v>
      </c>
    </row>
    <row r="67" spans="1:23" x14ac:dyDescent="0.3">
      <c r="A67" t="str">
        <f>normalized!A67</f>
        <v>w/o MS2: Cer 12:0;O2/20:2(2OH)</v>
      </c>
      <c r="B67" t="str">
        <f>normalized!B67</f>
        <v>Cer 32:2:4O</v>
      </c>
      <c r="C67" t="str">
        <f>normalized!C67</f>
        <v>Cer_ADS</v>
      </c>
      <c r="D67" t="str">
        <f>normalized!D67</f>
        <v>C32H61NO4</v>
      </c>
      <c r="E67">
        <f>AVERAGE(normalized!E67:G67)</f>
        <v>9.9330970621468932E-4</v>
      </c>
      <c r="F67">
        <f>AVERAGE(normalized!H67:J67)</f>
        <v>1.2887902019140989E-3</v>
      </c>
      <c r="G67">
        <f>AVERAGE(normalized!K67:M67)</f>
        <v>1.2358971226136301E-3</v>
      </c>
      <c r="H67">
        <f>AVERAGE(normalized!N67:P67)</f>
        <v>1.543283950756166E-3</v>
      </c>
      <c r="I67">
        <f>_xlfn.STDEV.S(normalized!E67:G67)</f>
        <v>2.4979967652322208E-4</v>
      </c>
      <c r="J67">
        <f>_xlfn.STDEV.S(normalized!H67:J67)</f>
        <v>2.3204493407351666E-4</v>
      </c>
      <c r="K67">
        <f>_xlfn.STDEV.S(normalized!K67:M67)</f>
        <v>3.2262297275633187E-4</v>
      </c>
      <c r="L67">
        <f>_xlfn.STDEV.S(normalized!N67:P67)</f>
        <v>1.2953746204868335E-4</v>
      </c>
      <c r="M67" s="11">
        <f t="shared" si="2"/>
        <v>0.25148216609617174</v>
      </c>
      <c r="N67" s="11">
        <f t="shared" si="2"/>
        <v>0.18004864851461916</v>
      </c>
      <c r="O67" s="11">
        <f t="shared" si="2"/>
        <v>0.26104355035155402</v>
      </c>
      <c r="P67" s="11">
        <f t="shared" si="2"/>
        <v>8.3936246460162831E-2</v>
      </c>
      <c r="R67" s="12">
        <f t="shared" si="3"/>
        <v>1.2974706618194927</v>
      </c>
      <c r="S67" s="12">
        <f t="shared" si="3"/>
        <v>1.2442213288375026</v>
      </c>
      <c r="T67" s="12">
        <f t="shared" si="3"/>
        <v>1.5536785164793383</v>
      </c>
      <c r="U67">
        <f>_xlfn.T.TEST(normalized!H67:J67,normalized!$E67:$G67,2,3)</f>
        <v>0.20811177972710432</v>
      </c>
      <c r="V67">
        <f>_xlfn.T.TEST(normalized!K67:M67,normalized!$E67:$G67,2,3)</f>
        <v>0.36468201753334006</v>
      </c>
      <c r="W67">
        <f>_xlfn.T.TEST(normalized!N67:P67,normalized!$E67:$G67,2,3)</f>
        <v>4.2856901724009959E-2</v>
      </c>
    </row>
    <row r="68" spans="1:23" x14ac:dyDescent="0.3">
      <c r="A68" t="str">
        <f>normalized!A68</f>
        <v>w/o MS2: Cer 13:0;O2/20:3(2OH)</v>
      </c>
      <c r="B68" t="str">
        <f>normalized!B68</f>
        <v>Cer 33:3:4O</v>
      </c>
      <c r="C68" t="str">
        <f>normalized!C68</f>
        <v>Cer_ADS</v>
      </c>
      <c r="D68" t="str">
        <f>normalized!D68</f>
        <v>C33H61NO4</v>
      </c>
      <c r="E68">
        <f>AVERAGE(normalized!E68:G68)</f>
        <v>1.0957836581920905E-4</v>
      </c>
      <c r="F68">
        <f>AVERAGE(normalized!H68:J68)</f>
        <v>1.3206536414565826E-4</v>
      </c>
      <c r="G68">
        <f>AVERAGE(normalized!K68:M68)</f>
        <v>2.1675352029576725E-4</v>
      </c>
      <c r="H68">
        <f>AVERAGE(normalized!N68:P68)</f>
        <v>1.6471746722849045E-4</v>
      </c>
      <c r="I68">
        <f>_xlfn.STDEV.S(normalized!E68:G68)</f>
        <v>7.3137476171988939E-5</v>
      </c>
      <c r="J68">
        <f>_xlfn.STDEV.S(normalized!H68:J68)</f>
        <v>1.6101109441285201E-5</v>
      </c>
      <c r="K68">
        <f>_xlfn.STDEV.S(normalized!K68:M68)</f>
        <v>6.9004935419524681E-5</v>
      </c>
      <c r="L68">
        <f>_xlfn.STDEV.S(normalized!N68:P68)</f>
        <v>3.9096684835929488E-5</v>
      </c>
      <c r="M68" s="11">
        <f t="shared" si="2"/>
        <v>0.66744448710484394</v>
      </c>
      <c r="N68" s="11">
        <f t="shared" si="2"/>
        <v>0.12191773025005161</v>
      </c>
      <c r="O68" s="11">
        <f t="shared" si="2"/>
        <v>0.31835669992978749</v>
      </c>
      <c r="P68" s="11">
        <f t="shared" si="2"/>
        <v>0.23735603451026782</v>
      </c>
      <c r="R68" s="12">
        <f t="shared" si="3"/>
        <v>1.2052138499998259</v>
      </c>
      <c r="S68" s="12">
        <f t="shared" si="3"/>
        <v>1.9780685601150882</v>
      </c>
      <c r="T68" s="12">
        <f t="shared" si="3"/>
        <v>1.5031933173766636</v>
      </c>
      <c r="U68">
        <f>_xlfn.T.TEST(normalized!H68:J68,normalized!$E68:$G68,2,3)</f>
        <v>0.65077614624595226</v>
      </c>
      <c r="V68">
        <f>_xlfn.T.TEST(normalized!K68:M68,normalized!$E68:$G68,2,3)</f>
        <v>0.13885104036043264</v>
      </c>
      <c r="W68">
        <f>_xlfn.T.TEST(normalized!N68:P68,normalized!$E68:$G68,2,3)</f>
        <v>0.33153847131510378</v>
      </c>
    </row>
    <row r="69" spans="1:23" x14ac:dyDescent="0.3">
      <c r="A69" t="str">
        <f>normalized!A69</f>
        <v>w/o MS2: Cer 12:0;O2/20:2(2OH)</v>
      </c>
      <c r="B69" t="str">
        <f>normalized!B69</f>
        <v>Cer 32:2:4O</v>
      </c>
      <c r="C69" t="str">
        <f>normalized!C69</f>
        <v>Cer_ADS</v>
      </c>
      <c r="D69" t="str">
        <f>normalized!D69</f>
        <v>C32H61NO4</v>
      </c>
      <c r="E69">
        <f>AVERAGE(normalized!E69:G69)</f>
        <v>3.9676153050847458E-4</v>
      </c>
      <c r="F69">
        <f>AVERAGE(normalized!H69:J69)</f>
        <v>4.4298912114845934E-4</v>
      </c>
      <c r="G69">
        <f>AVERAGE(normalized!K69:M69)</f>
        <v>4.1200345860870356E-4</v>
      </c>
      <c r="H69">
        <f>AVERAGE(normalized!N69:P69)</f>
        <v>4.9651352765695044E-4</v>
      </c>
      <c r="I69">
        <f>_xlfn.STDEV.S(normalized!E69:G69)</f>
        <v>4.9768530744688394E-5</v>
      </c>
      <c r="J69">
        <f>_xlfn.STDEV.S(normalized!H69:J69)</f>
        <v>1.7984922961164746E-5</v>
      </c>
      <c r="K69">
        <f>_xlfn.STDEV.S(normalized!K69:M69)</f>
        <v>7.0329436718285907E-5</v>
      </c>
      <c r="L69">
        <f>_xlfn.STDEV.S(normalized!N69:P69)</f>
        <v>1.2498544067832476E-6</v>
      </c>
      <c r="M69" s="11">
        <f t="shared" si="2"/>
        <v>0.12543688568018913</v>
      </c>
      <c r="N69" s="11">
        <f t="shared" si="2"/>
        <v>4.0599017227643031E-2</v>
      </c>
      <c r="O69" s="11">
        <f t="shared" si="2"/>
        <v>0.1707010833253238</v>
      </c>
      <c r="P69" s="11">
        <f t="shared" si="2"/>
        <v>2.5172615390386564E-3</v>
      </c>
      <c r="R69" s="12">
        <f t="shared" si="3"/>
        <v>1.1165122802625074</v>
      </c>
      <c r="S69" s="12">
        <f t="shared" si="3"/>
        <v>1.0384158415779259</v>
      </c>
      <c r="T69" s="12">
        <f t="shared" si="3"/>
        <v>1.2514154964082265</v>
      </c>
      <c r="U69">
        <f>_xlfn.T.TEST(normalized!H69:J69,normalized!$E69:$G69,2,3)</f>
        <v>0.24423550883375705</v>
      </c>
      <c r="V69">
        <f>_xlfn.T.TEST(normalized!K69:M69,normalized!$E69:$G69,2,3)</f>
        <v>0.77617460874403688</v>
      </c>
      <c r="W69">
        <f>_xlfn.T.TEST(normalized!N69:P69,normalized!$E69:$G69,2,3)</f>
        <v>7.3803980583411602E-2</v>
      </c>
    </row>
    <row r="70" spans="1:23" x14ac:dyDescent="0.3">
      <c r="A70" t="str">
        <f>normalized!A70</f>
        <v>w/o MS2: Cer 12:0;O2/23:1(2OH)</v>
      </c>
      <c r="B70" t="str">
        <f>normalized!B70</f>
        <v>Cer 35:1:4O</v>
      </c>
      <c r="C70" t="str">
        <f>normalized!C70</f>
        <v>Cer_ADS</v>
      </c>
      <c r="D70" t="str">
        <f>normalized!D70</f>
        <v>C35H69NO4</v>
      </c>
      <c r="E70">
        <f>AVERAGE(normalized!E70:G70)</f>
        <v>1.2462037765536723E-3</v>
      </c>
      <c r="F70">
        <f>AVERAGE(normalized!H70:J70)</f>
        <v>1.4891690394491129E-3</v>
      </c>
      <c r="G70">
        <f>AVERAGE(normalized!K70:M70)</f>
        <v>1.926206635027506E-3</v>
      </c>
      <c r="H70">
        <f>AVERAGE(normalized!N70:P70)</f>
        <v>1.2912004132200796E-3</v>
      </c>
      <c r="I70">
        <f>_xlfn.STDEV.S(normalized!E70:G70)</f>
        <v>9.610702429979638E-5</v>
      </c>
      <c r="J70">
        <f>_xlfn.STDEV.S(normalized!H70:J70)</f>
        <v>1.2630191737907846E-4</v>
      </c>
      <c r="K70">
        <f>_xlfn.STDEV.S(normalized!K70:M70)</f>
        <v>1.3900749243213477E-4</v>
      </c>
      <c r="L70">
        <f>_xlfn.STDEV.S(normalized!N70:P70)</f>
        <v>1.1442966026506011E-4</v>
      </c>
      <c r="M70" s="11">
        <f t="shared" ref="M70:P133" si="4">I70/E70</f>
        <v>7.7119830727504765E-2</v>
      </c>
      <c r="N70" s="11">
        <f t="shared" si="4"/>
        <v>8.4813687387565645E-2</v>
      </c>
      <c r="O70" s="11">
        <f t="shared" si="4"/>
        <v>7.2166448762206528E-2</v>
      </c>
      <c r="P70" s="11">
        <f t="shared" si="4"/>
        <v>8.8622694891870413E-2</v>
      </c>
      <c r="R70" s="12">
        <f t="shared" ref="R70:T133" si="5">F70/$E70</f>
        <v>1.194964312792689</v>
      </c>
      <c r="S70" s="12">
        <f t="shared" si="5"/>
        <v>1.5456594429157926</v>
      </c>
      <c r="T70" s="12">
        <f t="shared" si="5"/>
        <v>1.0361069654200887</v>
      </c>
      <c r="U70">
        <f>_xlfn.T.TEST(normalized!H70:J70,normalized!$E70:$G70,2,3)</f>
        <v>6.1092512250011229E-2</v>
      </c>
      <c r="V70">
        <f>_xlfn.T.TEST(normalized!K70:M70,normalized!$E70:$G70,2,3)</f>
        <v>3.4081553018371876E-3</v>
      </c>
      <c r="W70">
        <f>_xlfn.T.TEST(normalized!N70:P70,normalized!$E70:$G70,2,3)</f>
        <v>0.6303106274043373</v>
      </c>
    </row>
    <row r="71" spans="1:23" x14ac:dyDescent="0.3">
      <c r="A71" t="str">
        <f>normalized!A71</f>
        <v>w/o MS2: Cer 13:0;O2/22:2(2OH)</v>
      </c>
      <c r="B71" t="str">
        <f>normalized!B71</f>
        <v>Cer 35:2:4O</v>
      </c>
      <c r="C71" t="str">
        <f>normalized!C71</f>
        <v>Cer_ADS</v>
      </c>
      <c r="D71" t="str">
        <f>normalized!D71</f>
        <v>C35H67NO4</v>
      </c>
      <c r="E71">
        <f>AVERAGE(normalized!E71:G71)</f>
        <v>1.3486614632768359E-4</v>
      </c>
      <c r="F71">
        <f>AVERAGE(normalized!H71:J71)</f>
        <v>1.1009511788048552E-4</v>
      </c>
      <c r="G71">
        <f>AVERAGE(normalized!K71:M71)</f>
        <v>6.0424123361727988E-5</v>
      </c>
      <c r="H71">
        <f>AVERAGE(normalized!N71:P71)</f>
        <v>3.9633851733339265E-5</v>
      </c>
      <c r="I71">
        <f>_xlfn.STDEV.S(normalized!E71:G71)</f>
        <v>2.2660673421706873E-5</v>
      </c>
      <c r="J71">
        <f>_xlfn.STDEV.S(normalized!H71:J71)</f>
        <v>2.0362034846882632E-5</v>
      </c>
      <c r="K71">
        <f>_xlfn.STDEV.S(normalized!K71:M71)</f>
        <v>1.488104550244431E-5</v>
      </c>
      <c r="L71">
        <f>_xlfn.STDEV.S(normalized!N71:P71)</f>
        <v>6.7187397711684004E-6</v>
      </c>
      <c r="M71" s="11">
        <f t="shared" si="4"/>
        <v>0.16802343685752205</v>
      </c>
      <c r="N71" s="11">
        <f t="shared" si="4"/>
        <v>0.18494948040281653</v>
      </c>
      <c r="O71" s="11">
        <f t="shared" si="4"/>
        <v>0.24627656430130038</v>
      </c>
      <c r="P71" s="11">
        <f t="shared" si="4"/>
        <v>0.16952023276397132</v>
      </c>
      <c r="R71" s="12">
        <f t="shared" si="5"/>
        <v>0.81632878879024218</v>
      </c>
      <c r="S71" s="12">
        <f t="shared" si="5"/>
        <v>0.44803032493355155</v>
      </c>
      <c r="T71" s="12">
        <f t="shared" si="5"/>
        <v>0.29387546699110906</v>
      </c>
      <c r="U71">
        <f>_xlfn.T.TEST(normalized!H71:J71,normalized!$E71:$G71,2,3)</f>
        <v>0.23257508841700295</v>
      </c>
      <c r="V71">
        <f>_xlfn.T.TEST(normalized!K71:M71,normalized!$E71:$G71,2,3)</f>
        <v>1.2726937426861273E-2</v>
      </c>
      <c r="W71">
        <f>_xlfn.T.TEST(normalized!N71:P71,normalized!$E71:$G71,2,3)</f>
        <v>1.2780107182103137E-2</v>
      </c>
    </row>
    <row r="72" spans="1:23" x14ac:dyDescent="0.3">
      <c r="A72" t="str">
        <f>normalized!A72</f>
        <v>w/o MS2: Cer 12:0;O2/20:2(2OH)</v>
      </c>
      <c r="B72" t="str">
        <f>normalized!B72</f>
        <v>Cer 32:2:4O</v>
      </c>
      <c r="C72" t="str">
        <f>normalized!C72</f>
        <v>Cer_ADS</v>
      </c>
      <c r="D72" t="str">
        <f>normalized!D72</f>
        <v>C32H61NO4</v>
      </c>
      <c r="E72">
        <f>AVERAGE(normalized!E72:G72)</f>
        <v>4.6266087161016945E-4</v>
      </c>
      <c r="F72">
        <f>AVERAGE(normalized!H72:J72)</f>
        <v>7.7445560457516333E-4</v>
      </c>
      <c r="G72">
        <f>AVERAGE(normalized!K72:M72)</f>
        <v>7.2752426595494059E-4</v>
      </c>
      <c r="H72">
        <f>AVERAGE(normalized!N72:P72)</f>
        <v>9.1628497987137692E-4</v>
      </c>
      <c r="I72">
        <f>_xlfn.STDEV.S(normalized!E72:G72)</f>
        <v>1.1133682815440049E-4</v>
      </c>
      <c r="J72">
        <f>_xlfn.STDEV.S(normalized!H72:J72)</f>
        <v>8.9872759789754911E-5</v>
      </c>
      <c r="K72">
        <f>_xlfn.STDEV.S(normalized!K72:M72)</f>
        <v>5.5217335515073193E-5</v>
      </c>
      <c r="L72">
        <f>_xlfn.STDEV.S(normalized!N72:P72)</f>
        <v>3.3229671241555628E-5</v>
      </c>
      <c r="M72" s="11">
        <f t="shared" si="4"/>
        <v>0.2406445735662105</v>
      </c>
      <c r="N72" s="11">
        <f t="shared" si="4"/>
        <v>0.11604636761464934</v>
      </c>
      <c r="O72" s="11">
        <f t="shared" si="4"/>
        <v>7.5897585962435912E-2</v>
      </c>
      <c r="P72" s="11">
        <f t="shared" si="4"/>
        <v>3.6265650939973096E-2</v>
      </c>
      <c r="R72" s="12">
        <f t="shared" si="5"/>
        <v>1.6739163653063514</v>
      </c>
      <c r="S72" s="12">
        <f t="shared" si="5"/>
        <v>1.5724784839119499</v>
      </c>
      <c r="T72" s="12">
        <f t="shared" si="5"/>
        <v>1.9804678460974841</v>
      </c>
      <c r="U72">
        <f>_xlfn.T.TEST(normalized!H72:J72,normalized!$E72:$G72,2,3)</f>
        <v>2.1133948441577659E-2</v>
      </c>
      <c r="V72">
        <f>_xlfn.T.TEST(normalized!K72:M72,normalized!$E72:$G72,2,3)</f>
        <v>3.5925373637387889E-2</v>
      </c>
      <c r="W72">
        <f>_xlfn.T.TEST(normalized!N72:P72,normalized!$E72:$G72,2,3)</f>
        <v>1.3649999017263282E-2</v>
      </c>
    </row>
    <row r="73" spans="1:23" x14ac:dyDescent="0.3">
      <c r="A73" t="str">
        <f>normalized!A73</f>
        <v>w/o MS2: Cer 12:0;O2/24:1(2OH)</v>
      </c>
      <c r="B73" t="str">
        <f>normalized!B73</f>
        <v>Cer 36:1:4O</v>
      </c>
      <c r="C73" t="str">
        <f>normalized!C73</f>
        <v>Cer_ADS</v>
      </c>
      <c r="D73" t="str">
        <f>normalized!D73</f>
        <v>C36H71NO4</v>
      </c>
      <c r="E73">
        <f>AVERAGE(normalized!E73:G73)</f>
        <v>3.0962756596045199E-4</v>
      </c>
      <c r="F73">
        <f>AVERAGE(normalized!H73:J73)</f>
        <v>2.2477869164332399E-4</v>
      </c>
      <c r="G73">
        <f>AVERAGE(normalized!K73:M73)</f>
        <v>3.5599341705001511E-4</v>
      </c>
      <c r="H73">
        <f>AVERAGE(normalized!N73:P73)</f>
        <v>2.2705456778087022E-4</v>
      </c>
      <c r="I73">
        <f>_xlfn.STDEV.S(normalized!E73:G73)</f>
        <v>4.6949350020346041E-5</v>
      </c>
      <c r="J73">
        <f>_xlfn.STDEV.S(normalized!H73:J73)</f>
        <v>2.4200507329064018E-5</v>
      </c>
      <c r="K73">
        <f>_xlfn.STDEV.S(normalized!K73:M73)</f>
        <v>3.9260765698515789E-5</v>
      </c>
      <c r="L73">
        <f>_xlfn.STDEV.S(normalized!N73:P73)</f>
        <v>2.9105871448680843E-5</v>
      </c>
      <c r="M73" s="11">
        <f t="shared" si="4"/>
        <v>0.15163168652219672</v>
      </c>
      <c r="N73" s="11">
        <f t="shared" si="4"/>
        <v>0.10766370758783969</v>
      </c>
      <c r="O73" s="11">
        <f t="shared" si="4"/>
        <v>0.11028508904421643</v>
      </c>
      <c r="P73" s="11">
        <f t="shared" si="4"/>
        <v>0.12818888310923937</v>
      </c>
      <c r="R73" s="12">
        <f t="shared" si="5"/>
        <v>0.72596472780474086</v>
      </c>
      <c r="S73" s="12">
        <f t="shared" si="5"/>
        <v>1.1497471678457898</v>
      </c>
      <c r="T73" s="12">
        <f t="shared" si="5"/>
        <v>0.73331509446375132</v>
      </c>
      <c r="U73">
        <f>_xlfn.T.TEST(normalized!H73:J73,normalized!$E73:$G73,2,3)</f>
        <v>6.904626178451137E-2</v>
      </c>
      <c r="V73">
        <f>_xlfn.T.TEST(normalized!K73:M73,normalized!$E73:$G73,2,3)</f>
        <v>0.26172458008749849</v>
      </c>
      <c r="W73">
        <f>_xlfn.T.TEST(normalized!N73:P73,normalized!$E73:$G73,2,3)</f>
        <v>7.2780223109657857E-2</v>
      </c>
    </row>
    <row r="74" spans="1:23" x14ac:dyDescent="0.3">
      <c r="A74" t="str">
        <f>normalized!A74</f>
        <v>w/o MS2: Cer 12:0;O2/22:1(2OH)</v>
      </c>
      <c r="B74" t="str">
        <f>normalized!B74</f>
        <v>Cer 34:1:4O</v>
      </c>
      <c r="C74" t="str">
        <f>normalized!C74</f>
        <v>Cer_ADS</v>
      </c>
      <c r="D74" t="str">
        <f>normalized!D74</f>
        <v>C34H67NO4</v>
      </c>
      <c r="E74">
        <f>AVERAGE(normalized!E74:G74)</f>
        <v>6.4149896610169485E-4</v>
      </c>
      <c r="F74">
        <f>AVERAGE(normalized!H74:J74)</f>
        <v>9.3425979225023341E-4</v>
      </c>
      <c r="G74">
        <f>AVERAGE(normalized!K74:M74)</f>
        <v>1.4091699464138842E-3</v>
      </c>
      <c r="H74">
        <f>AVERAGE(normalized!N74:P74)</f>
        <v>1.1186963691167293E-3</v>
      </c>
      <c r="I74">
        <f>_xlfn.STDEV.S(normalized!E74:G74)</f>
        <v>1.9142187107959636E-4</v>
      </c>
      <c r="J74">
        <f>_xlfn.STDEV.S(normalized!H74:J74)</f>
        <v>7.8224273169775159E-5</v>
      </c>
      <c r="K74">
        <f>_xlfn.STDEV.S(normalized!K74:M74)</f>
        <v>1.5894728957393866E-4</v>
      </c>
      <c r="L74">
        <f>_xlfn.STDEV.S(normalized!N74:P74)</f>
        <v>2.8485253114554279E-5</v>
      </c>
      <c r="M74" s="11">
        <f t="shared" si="4"/>
        <v>0.29839778580290161</v>
      </c>
      <c r="N74" s="11">
        <f t="shared" si="4"/>
        <v>8.3728609342553689E-2</v>
      </c>
      <c r="O74" s="11">
        <f t="shared" si="4"/>
        <v>0.11279497549492487</v>
      </c>
      <c r="P74" s="11">
        <f t="shared" si="4"/>
        <v>2.5462899407678343E-2</v>
      </c>
      <c r="R74" s="12">
        <f t="shared" si="5"/>
        <v>1.4563699111280066</v>
      </c>
      <c r="S74" s="12">
        <f t="shared" si="5"/>
        <v>2.1966831138906198</v>
      </c>
      <c r="T74" s="12">
        <f t="shared" si="5"/>
        <v>1.7438786782695856</v>
      </c>
      <c r="U74">
        <f>_xlfn.T.TEST(normalized!H74:J74,normalized!$E74:$G74,2,3)</f>
        <v>0.10276271609491994</v>
      </c>
      <c r="V74">
        <f>_xlfn.T.TEST(normalized!K74:M74,normalized!$E74:$G74,2,3)</f>
        <v>6.4873713863354268E-3</v>
      </c>
      <c r="W74">
        <f>_xlfn.T.TEST(normalized!N74:P74,normalized!$E74:$G74,2,3)</f>
        <v>4.6937362911763036E-2</v>
      </c>
    </row>
    <row r="75" spans="1:23" x14ac:dyDescent="0.3">
      <c r="A75" t="str">
        <f>normalized!A75</f>
        <v>w/o MS2: Cer 13:0;O2/22:2(2OH)</v>
      </c>
      <c r="B75" t="str">
        <f>normalized!B75</f>
        <v>Cer 35:2:4O</v>
      </c>
      <c r="C75" t="str">
        <f>normalized!C75</f>
        <v>Cer_ADS</v>
      </c>
      <c r="D75" t="str">
        <f>normalized!D75</f>
        <v>C35H67NO4</v>
      </c>
      <c r="E75">
        <f>AVERAGE(normalized!E75:G75)</f>
        <v>6.7031269745762708E-4</v>
      </c>
      <c r="F75">
        <f>AVERAGE(normalized!H75:J75)</f>
        <v>3.6808071895424836E-4</v>
      </c>
      <c r="G75">
        <f>AVERAGE(normalized!K75:M75)</f>
        <v>4.0818737781414945E-4</v>
      </c>
      <c r="H75">
        <f>AVERAGE(normalized!N75:P75)</f>
        <v>2.7387035328789119E-4</v>
      </c>
      <c r="I75">
        <f>_xlfn.STDEV.S(normalized!E75:G75)</f>
        <v>1.0851000350400421E-4</v>
      </c>
      <c r="J75">
        <f>_xlfn.STDEV.S(normalized!H75:J75)</f>
        <v>4.0270236762000961E-5</v>
      </c>
      <c r="K75">
        <f>_xlfn.STDEV.S(normalized!K75:M75)</f>
        <v>8.8013117151945221E-5</v>
      </c>
      <c r="L75">
        <f>_xlfn.STDEV.S(normalized!N75:P75)</f>
        <v>1.4885306368099114E-5</v>
      </c>
      <c r="M75" s="11">
        <f t="shared" si="4"/>
        <v>0.16187967782135518</v>
      </c>
      <c r="N75" s="11">
        <f t="shared" si="4"/>
        <v>0.10940599354514537</v>
      </c>
      <c r="O75" s="11">
        <f t="shared" si="4"/>
        <v>0.21561939916725745</v>
      </c>
      <c r="P75" s="11">
        <f t="shared" si="4"/>
        <v>5.4351652851054498E-2</v>
      </c>
      <c r="R75" s="12">
        <f t="shared" si="5"/>
        <v>0.54911792712611729</v>
      </c>
      <c r="S75" s="12">
        <f t="shared" si="5"/>
        <v>0.60895068728718582</v>
      </c>
      <c r="T75" s="12">
        <f t="shared" si="5"/>
        <v>0.40857103606515455</v>
      </c>
      <c r="U75">
        <f>_xlfn.T.TEST(normalized!H75:J75,normalized!$E75:$G75,2,3)</f>
        <v>2.8599651993898755E-2</v>
      </c>
      <c r="V75">
        <f>_xlfn.T.TEST(normalized!K75:M75,normalized!$E75:$G75,2,3)</f>
        <v>3.3346991172969798E-2</v>
      </c>
      <c r="W75">
        <f>_xlfn.T.TEST(normalized!N75:P75,normalized!$E75:$G75,2,3)</f>
        <v>2.2375799662715832E-2</v>
      </c>
    </row>
    <row r="76" spans="1:23" x14ac:dyDescent="0.3">
      <c r="A76" t="str">
        <f>normalized!A76</f>
        <v>w/o MS2: Cer 12:0;O2/18:0(2OH)</v>
      </c>
      <c r="B76" t="str">
        <f>normalized!B76</f>
        <v>Cer 30:0:4O</v>
      </c>
      <c r="C76" t="str">
        <f>normalized!C76</f>
        <v>Cer_ADS</v>
      </c>
      <c r="D76" t="str">
        <f>normalized!D76</f>
        <v>C30H61NO4</v>
      </c>
      <c r="E76">
        <f>AVERAGE(normalized!E76:G76)</f>
        <v>5.4203518785310727E-5</v>
      </c>
      <c r="F76">
        <f>AVERAGE(normalized!H76:J76)</f>
        <v>2.4665764472455647E-5</v>
      </c>
      <c r="G76">
        <f>AVERAGE(normalized!K76:M76)</f>
        <v>7.1394613696388061E-5</v>
      </c>
      <c r="H76">
        <f>AVERAGE(normalized!N76:P76)</f>
        <v>3.2315399924448224E-5</v>
      </c>
      <c r="I76">
        <f>_xlfn.STDEV.S(normalized!E76:G76)</f>
        <v>1.828618126521211E-5</v>
      </c>
      <c r="J76">
        <f>_xlfn.STDEV.S(normalized!H76:J76)</f>
        <v>7.7096508007004178E-6</v>
      </c>
      <c r="K76">
        <f>_xlfn.STDEV.S(normalized!K76:M76)</f>
        <v>2.1319849516850061E-5</v>
      </c>
      <c r="L76">
        <f>_xlfn.STDEV.S(normalized!N76:P76)</f>
        <v>2.127582474149955E-5</v>
      </c>
      <c r="M76" s="11">
        <f t="shared" si="4"/>
        <v>0.33736151591264785</v>
      </c>
      <c r="N76" s="11">
        <f t="shared" si="4"/>
        <v>0.31256484303617732</v>
      </c>
      <c r="O76" s="11">
        <f t="shared" si="4"/>
        <v>0.29861985958092885</v>
      </c>
      <c r="P76" s="11">
        <f t="shared" si="4"/>
        <v>0.65838036327080451</v>
      </c>
      <c r="R76" s="12">
        <f t="shared" si="5"/>
        <v>0.45505836198848632</v>
      </c>
      <c r="S76" s="12">
        <f t="shared" si="5"/>
        <v>1.3171582822725554</v>
      </c>
      <c r="T76" s="12">
        <f t="shared" si="5"/>
        <v>0.59618638510246991</v>
      </c>
      <c r="U76">
        <f>_xlfn.T.TEST(normalized!H76:J76,normalized!$E76:$G76,2,3)</f>
        <v>9.1496909923185252E-2</v>
      </c>
      <c r="V76">
        <f>_xlfn.T.TEST(normalized!K76:M76,normalized!$E76:$G76,2,3)</f>
        <v>0.35015116114886402</v>
      </c>
      <c r="W76">
        <f>_xlfn.T.TEST(normalized!N76:P76,normalized!$E76:$G76,2,3)</f>
        <v>0.24944661921192665</v>
      </c>
    </row>
    <row r="77" spans="1:23" x14ac:dyDescent="0.3">
      <c r="A77" t="str">
        <f>normalized!A77</f>
        <v>w/o MS2: Cer 12:0;O2/24:1(2OH)</v>
      </c>
      <c r="B77" t="str">
        <f>normalized!B77</f>
        <v>Cer 36:1:4O</v>
      </c>
      <c r="C77" t="str">
        <f>normalized!C77</f>
        <v>Cer_ADS</v>
      </c>
      <c r="D77" t="str">
        <f>normalized!D77</f>
        <v>C36H71NO4</v>
      </c>
      <c r="E77">
        <f>AVERAGE(normalized!E77:G77)</f>
        <v>2.7508793474576276E-4</v>
      </c>
      <c r="F77">
        <f>AVERAGE(normalized!H77:J77)</f>
        <v>2.2970167950513536E-4</v>
      </c>
      <c r="G77">
        <f>AVERAGE(normalized!K77:M77)</f>
        <v>2.7201939112698234E-4</v>
      </c>
      <c r="H77">
        <f>AVERAGE(normalized!N77:P77)</f>
        <v>1.931235381286491E-4</v>
      </c>
      <c r="I77">
        <f>_xlfn.STDEV.S(normalized!E77:G77)</f>
        <v>1.5650818014281696E-5</v>
      </c>
      <c r="J77">
        <f>_xlfn.STDEV.S(normalized!H77:J77)</f>
        <v>3.2442104155539796E-5</v>
      </c>
      <c r="K77">
        <f>_xlfn.STDEV.S(normalized!K77:M77)</f>
        <v>5.614972951234045E-5</v>
      </c>
      <c r="L77">
        <f>_xlfn.STDEV.S(normalized!N77:P77)</f>
        <v>3.0916937593730065E-5</v>
      </c>
      <c r="M77" s="11">
        <f t="shared" si="4"/>
        <v>5.6893872967370369E-2</v>
      </c>
      <c r="N77" s="11">
        <f t="shared" si="4"/>
        <v>0.14123581606121646</v>
      </c>
      <c r="O77" s="11">
        <f t="shared" si="4"/>
        <v>0.20641811335475344</v>
      </c>
      <c r="P77" s="11">
        <f t="shared" si="4"/>
        <v>0.16008891455341279</v>
      </c>
      <c r="R77" s="12">
        <f t="shared" si="5"/>
        <v>0.83501182891727499</v>
      </c>
      <c r="S77" s="12">
        <f t="shared" si="5"/>
        <v>0.9888452264487122</v>
      </c>
      <c r="T77" s="12">
        <f t="shared" si="5"/>
        <v>0.7020429242276095</v>
      </c>
      <c r="U77">
        <f>_xlfn.T.TEST(normalized!H77:J77,normalized!$E77:$G77,2,3)</f>
        <v>0.12071254135188765</v>
      </c>
      <c r="V77">
        <f>_xlfn.T.TEST(normalized!K77:M77,normalized!$E77:$G77,2,3)</f>
        <v>0.93465757174822339</v>
      </c>
      <c r="W77">
        <f>_xlfn.T.TEST(normalized!N77:P77,normalized!$E77:$G77,2,3)</f>
        <v>2.6954457041857307E-2</v>
      </c>
    </row>
    <row r="78" spans="1:23" x14ac:dyDescent="0.3">
      <c r="A78" t="str">
        <f>normalized!A78</f>
        <v>w/o MS2: Cer 12:0;O2/19:0(2OH)</v>
      </c>
      <c r="B78" t="str">
        <f>normalized!B78</f>
        <v>Cer 31:0:4O</v>
      </c>
      <c r="C78" t="str">
        <f>normalized!C78</f>
        <v>Cer_ADS</v>
      </c>
      <c r="D78" t="str">
        <f>normalized!D78</f>
        <v>C31H63NO4</v>
      </c>
      <c r="E78">
        <f>AVERAGE(normalized!E78:G78)</f>
        <v>1.6370324067796612E-4</v>
      </c>
      <c r="F78">
        <f>AVERAGE(normalized!H78:J78)</f>
        <v>3.0385295751633989E-4</v>
      </c>
      <c r="G78">
        <f>AVERAGE(normalized!K78:M78)</f>
        <v>3.7006683013221905E-4</v>
      </c>
      <c r="H78">
        <f>AVERAGE(normalized!N78:P78)</f>
        <v>4.0262063924581553E-4</v>
      </c>
      <c r="I78">
        <f>_xlfn.STDEV.S(normalized!E78:G78)</f>
        <v>2.3489514494067296E-5</v>
      </c>
      <c r="J78">
        <f>_xlfn.STDEV.S(normalized!H78:J78)</f>
        <v>4.166226427669382E-5</v>
      </c>
      <c r="K78">
        <f>_xlfn.STDEV.S(normalized!K78:M78)</f>
        <v>6.3362546779894982E-5</v>
      </c>
      <c r="L78">
        <f>_xlfn.STDEV.S(normalized!N78:P78)</f>
        <v>2.5843603644296597E-5</v>
      </c>
      <c r="M78" s="11">
        <f t="shared" si="4"/>
        <v>0.14348839031400373</v>
      </c>
      <c r="N78" s="11">
        <f t="shared" si="4"/>
        <v>0.13711324259351138</v>
      </c>
      <c r="O78" s="11">
        <f t="shared" si="4"/>
        <v>0.17121920048131994</v>
      </c>
      <c r="P78" s="11">
        <f t="shared" si="4"/>
        <v>6.4188472038359839E-2</v>
      </c>
      <c r="R78" s="12">
        <f t="shared" si="5"/>
        <v>1.8561206012657598</v>
      </c>
      <c r="S78" s="12">
        <f t="shared" si="5"/>
        <v>2.2605956277933887</v>
      </c>
      <c r="T78" s="12">
        <f t="shared" si="5"/>
        <v>2.459454300222701</v>
      </c>
      <c r="U78">
        <f>_xlfn.T.TEST(normalized!H78:J78,normalized!$E78:$G78,2,3)</f>
        <v>1.3062128592020779E-2</v>
      </c>
      <c r="V78">
        <f>_xlfn.T.TEST(normalized!K78:M78,normalized!$E78:$G78,2,3)</f>
        <v>1.9821937767300346E-2</v>
      </c>
      <c r="W78">
        <f>_xlfn.T.TEST(normalized!N78:P78,normalized!$E78:$G78,2,3)</f>
        <v>3.055977359385163E-4</v>
      </c>
    </row>
    <row r="79" spans="1:23" x14ac:dyDescent="0.3">
      <c r="A79" t="str">
        <f>normalized!A79</f>
        <v>w/o MS2: Cer 12:0;O2/20:1(2OH)</v>
      </c>
      <c r="B79" t="str">
        <f>normalized!B79</f>
        <v>Cer 32:1:4O</v>
      </c>
      <c r="C79" t="str">
        <f>normalized!C79</f>
        <v>Cer_ADS</v>
      </c>
      <c r="D79" t="str">
        <f>normalized!D79</f>
        <v>C32H63NO4</v>
      </c>
      <c r="E79">
        <f>AVERAGE(normalized!E79:G79)</f>
        <v>1.5069761487288135E-3</v>
      </c>
      <c r="F79">
        <f>AVERAGE(normalized!H79:J79)</f>
        <v>1.8582965231092434E-3</v>
      </c>
      <c r="G79">
        <f>AVERAGE(normalized!K79:M79)</f>
        <v>2.3746420684075437E-3</v>
      </c>
      <c r="H79">
        <f>AVERAGE(normalized!N79:P79)</f>
        <v>2.0625308660029962E-3</v>
      </c>
      <c r="I79">
        <f>_xlfn.STDEV.S(normalized!E79:G79)</f>
        <v>1.1168714507540396E-4</v>
      </c>
      <c r="J79">
        <f>_xlfn.STDEV.S(normalized!H79:J79)</f>
        <v>6.9964795994294278E-5</v>
      </c>
      <c r="K79">
        <f>_xlfn.STDEV.S(normalized!K79:M79)</f>
        <v>1.3820899302145523E-4</v>
      </c>
      <c r="L79">
        <f>_xlfn.STDEV.S(normalized!N79:P79)</f>
        <v>1.1896521140852409E-4</v>
      </c>
      <c r="M79" s="11">
        <f t="shared" si="4"/>
        <v>7.4113412590913225E-2</v>
      </c>
      <c r="N79" s="11">
        <f t="shared" si="4"/>
        <v>3.7649963353120514E-2</v>
      </c>
      <c r="O79" s="11">
        <f t="shared" si="4"/>
        <v>5.820203173362435E-2</v>
      </c>
      <c r="P79" s="11">
        <f t="shared" si="4"/>
        <v>5.7679239311976084E-2</v>
      </c>
      <c r="R79" s="12">
        <f t="shared" si="5"/>
        <v>1.233129352894391</v>
      </c>
      <c r="S79" s="12">
        <f t="shared" si="5"/>
        <v>1.5757661927235123</v>
      </c>
      <c r="T79" s="12">
        <f t="shared" si="5"/>
        <v>1.3686552821309166</v>
      </c>
      <c r="U79">
        <f>_xlfn.T.TEST(normalized!H79:J79,normalized!$E79:$G79,2,3)</f>
        <v>1.4845348062649266E-2</v>
      </c>
      <c r="V79">
        <f>_xlfn.T.TEST(normalized!K79:M79,normalized!$E79:$G79,2,3)</f>
        <v>1.2919108255099133E-3</v>
      </c>
      <c r="W79">
        <f>_xlfn.T.TEST(normalized!N79:P79,normalized!$E79:$G79,2,3)</f>
        <v>4.1885017555888283E-3</v>
      </c>
    </row>
    <row r="80" spans="1:23" x14ac:dyDescent="0.3">
      <c r="A80" t="str">
        <f>normalized!A80</f>
        <v>w/o MS2: Cer 12:0;O2/25:0(2OH)</v>
      </c>
      <c r="B80" t="str">
        <f>normalized!B80</f>
        <v>Cer 37:0:4O</v>
      </c>
      <c r="C80" t="str">
        <f>normalized!C80</f>
        <v>Cer_ADS</v>
      </c>
      <c r="D80" t="str">
        <f>normalized!D80</f>
        <v>C37H75NO4</v>
      </c>
      <c r="E80">
        <f>AVERAGE(normalized!E80:G80)</f>
        <v>1.6518844420903957E-4</v>
      </c>
      <c r="F80">
        <f>AVERAGE(normalized!H80:J80)</f>
        <v>8.8813201447245568E-5</v>
      </c>
      <c r="G80">
        <f>AVERAGE(normalized!K80:M80)</f>
        <v>1.0761978418827264E-4</v>
      </c>
      <c r="H80">
        <f>AVERAGE(normalized!N80:P80)</f>
        <v>4.3239994111405537E-5</v>
      </c>
      <c r="I80">
        <f>_xlfn.STDEV.S(normalized!E80:G80)</f>
        <v>3.5346773914157636E-5</v>
      </c>
      <c r="J80">
        <f>_xlfn.STDEV.S(normalized!H80:J80)</f>
        <v>1.7165282079543364E-5</v>
      </c>
      <c r="K80">
        <f>_xlfn.STDEV.S(normalized!K80:M80)</f>
        <v>2.6392001874283715E-5</v>
      </c>
      <c r="L80">
        <f>_xlfn.STDEV.S(normalized!N80:P80)</f>
        <v>1.3938667082846733E-5</v>
      </c>
      <c r="M80" s="11">
        <f t="shared" si="4"/>
        <v>0.21397849034420147</v>
      </c>
      <c r="N80" s="11">
        <f t="shared" si="4"/>
        <v>0.19327399305315465</v>
      </c>
      <c r="O80" s="11">
        <f t="shared" si="4"/>
        <v>0.24523373721055705</v>
      </c>
      <c r="P80" s="11">
        <f t="shared" si="4"/>
        <v>0.322355896879507</v>
      </c>
      <c r="R80" s="12">
        <f t="shared" si="5"/>
        <v>0.53764778688063619</v>
      </c>
      <c r="S80" s="12">
        <f t="shared" si="5"/>
        <v>0.65149705055690199</v>
      </c>
      <c r="T80" s="12">
        <f t="shared" si="5"/>
        <v>0.26176161606490467</v>
      </c>
      <c r="U80">
        <f>_xlfn.T.TEST(normalized!H80:J80,normalized!$E80:$G80,2,3)</f>
        <v>4.592624314543723E-2</v>
      </c>
      <c r="V80">
        <f>_xlfn.T.TEST(normalized!K80:M80,normalized!$E80:$G80,2,3)</f>
        <v>9.2038297657901391E-2</v>
      </c>
      <c r="W80">
        <f>_xlfn.T.TEST(normalized!N80:P80,normalized!$E80:$G80,2,3)</f>
        <v>1.6489303275045396E-2</v>
      </c>
    </row>
    <row r="81" spans="1:23" x14ac:dyDescent="0.3">
      <c r="A81" t="str">
        <f>normalized!A81</f>
        <v>w/o MS2: Cer 12:0;O2/21:1(2OH)</v>
      </c>
      <c r="B81" t="str">
        <f>normalized!B81</f>
        <v>Cer 33:1:4O</v>
      </c>
      <c r="C81" t="str">
        <f>normalized!C81</f>
        <v>Cer_ADS</v>
      </c>
      <c r="D81" t="str">
        <f>normalized!D81</f>
        <v>C33H65NO4</v>
      </c>
      <c r="E81">
        <f>AVERAGE(normalized!E81:G81)</f>
        <v>9.7837804505649718E-4</v>
      </c>
      <c r="F81">
        <f>AVERAGE(normalized!H81:J81)</f>
        <v>1.8076126563958917E-3</v>
      </c>
      <c r="G81">
        <f>AVERAGE(normalized!K81:M81)</f>
        <v>2.5532296044174963E-3</v>
      </c>
      <c r="H81">
        <f>AVERAGE(normalized!N81:P81)</f>
        <v>2.5377239045918077E-3</v>
      </c>
      <c r="I81">
        <f>_xlfn.STDEV.S(normalized!E81:G81)</f>
        <v>3.2933901470869146E-4</v>
      </c>
      <c r="J81">
        <f>_xlfn.STDEV.S(normalized!H81:J81)</f>
        <v>2.0582507567746549E-4</v>
      </c>
      <c r="K81">
        <f>_xlfn.STDEV.S(normalized!K81:M81)</f>
        <v>4.2527113299197915E-4</v>
      </c>
      <c r="L81">
        <f>_xlfn.STDEV.S(normalized!N81:P81)</f>
        <v>2.9487539375626555E-4</v>
      </c>
      <c r="M81" s="11">
        <f t="shared" si="4"/>
        <v>0.33661733966002222</v>
      </c>
      <c r="N81" s="11">
        <f t="shared" si="4"/>
        <v>0.11386569736010246</v>
      </c>
      <c r="O81" s="11">
        <f t="shared" si="4"/>
        <v>0.16656204058428273</v>
      </c>
      <c r="P81" s="11">
        <f t="shared" si="4"/>
        <v>0.11619679872294704</v>
      </c>
      <c r="R81" s="12">
        <f t="shared" si="5"/>
        <v>1.8475605268631206</v>
      </c>
      <c r="S81" s="12">
        <f t="shared" si="5"/>
        <v>2.6096554571296191</v>
      </c>
      <c r="T81" s="12">
        <f t="shared" si="5"/>
        <v>2.5938070845051158</v>
      </c>
      <c r="U81">
        <f>_xlfn.T.TEST(normalized!H81:J81,normalized!$E81:$G81,2,3)</f>
        <v>2.835083849844186E-2</v>
      </c>
      <c r="V81">
        <f>_xlfn.T.TEST(normalized!K81:M81,normalized!$E81:$G81,2,3)</f>
        <v>8.3610798731051737E-3</v>
      </c>
      <c r="W81">
        <f>_xlfn.T.TEST(normalized!N81:P81,normalized!$E81:$G81,2,3)</f>
        <v>3.7777944948712314E-3</v>
      </c>
    </row>
    <row r="82" spans="1:23" x14ac:dyDescent="0.3">
      <c r="A82" t="str">
        <f>normalized!A82</f>
        <v>w/o MS2: Cer 12:0;O2/23:1(2OH)</v>
      </c>
      <c r="B82" t="str">
        <f>normalized!B82</f>
        <v>Cer 35:1:4O</v>
      </c>
      <c r="C82" t="str">
        <f>normalized!C82</f>
        <v>Cer_ADS</v>
      </c>
      <c r="D82" t="str">
        <f>normalized!D82</f>
        <v>C35H69NO4</v>
      </c>
      <c r="E82">
        <f>AVERAGE(normalized!E82:G82)</f>
        <v>1.1221042711864406E-3</v>
      </c>
      <c r="F82">
        <f>AVERAGE(normalized!H82:J82)</f>
        <v>1.0129419596171805E-3</v>
      </c>
      <c r="G82">
        <f>AVERAGE(normalized!K82:M82)</f>
        <v>1.0065782095872236E-3</v>
      </c>
      <c r="H82">
        <f>AVERAGE(normalized!N82:P82)</f>
        <v>9.2969456332738908E-4</v>
      </c>
      <c r="I82">
        <f>_xlfn.STDEV.S(normalized!E82:G82)</f>
        <v>9.7051300125681174E-5</v>
      </c>
      <c r="J82">
        <f>_xlfn.STDEV.S(normalized!H82:J82)</f>
        <v>3.4945837734298481E-5</v>
      </c>
      <c r="K82">
        <f>_xlfn.STDEV.S(normalized!K82:M82)</f>
        <v>8.6368079473618831E-5</v>
      </c>
      <c r="L82">
        <f>_xlfn.STDEV.S(normalized!N82:P82)</f>
        <v>2.9425970433556298E-5</v>
      </c>
      <c r="M82" s="11">
        <f t="shared" si="4"/>
        <v>8.6490447115993421E-2</v>
      </c>
      <c r="N82" s="11">
        <f t="shared" si="4"/>
        <v>3.4499348558436164E-2</v>
      </c>
      <c r="O82" s="11">
        <f t="shared" si="4"/>
        <v>8.5803645112719609E-2</v>
      </c>
      <c r="P82" s="11">
        <f t="shared" si="4"/>
        <v>3.1651223524681443E-2</v>
      </c>
      <c r="R82" s="12">
        <f t="shared" si="5"/>
        <v>0.90271642807861441</v>
      </c>
      <c r="S82" s="12">
        <f t="shared" si="5"/>
        <v>0.89704516365750286</v>
      </c>
      <c r="T82" s="12">
        <f t="shared" si="5"/>
        <v>0.82852778231063151</v>
      </c>
      <c r="U82">
        <f>_xlfn.T.TEST(normalized!H82:J82,normalized!$E82:$G82,2,3)</f>
        <v>0.18184959051552391</v>
      </c>
      <c r="V82">
        <f>_xlfn.T.TEST(normalized!K82:M82,normalized!$E82:$G82,2,3)</f>
        <v>0.19930093556548065</v>
      </c>
      <c r="W82">
        <f>_xlfn.T.TEST(normalized!N82:P82,normalized!$E82:$G82,2,3)</f>
        <v>6.4788191410688256E-2</v>
      </c>
    </row>
    <row r="83" spans="1:23" x14ac:dyDescent="0.3">
      <c r="A83" t="str">
        <f>normalized!A83</f>
        <v>w/o MS2: Cer 12:0;O2/21:2(2OH)</v>
      </c>
      <c r="B83" t="str">
        <f>normalized!B83</f>
        <v>Cer 33:2:4O</v>
      </c>
      <c r="C83" t="str">
        <f>normalized!C83</f>
        <v>Cer_ADS</v>
      </c>
      <c r="D83" t="str">
        <f>normalized!D83</f>
        <v>C33H63NO4</v>
      </c>
      <c r="E83">
        <f>AVERAGE(normalized!E83:G83)</f>
        <v>1.1293298566384181E-3</v>
      </c>
      <c r="F83">
        <f>AVERAGE(normalized!H83:J83)</f>
        <v>1.3009721802054155E-3</v>
      </c>
      <c r="G83">
        <f>AVERAGE(normalized!K83:M83)</f>
        <v>9.8851633219258772E-4</v>
      </c>
      <c r="H83">
        <f>AVERAGE(normalized!N83:P83)</f>
        <v>1.0691715004990492E-3</v>
      </c>
      <c r="I83">
        <f>_xlfn.STDEV.S(normalized!E83:G83)</f>
        <v>1.6583634505680278E-4</v>
      </c>
      <c r="J83">
        <f>_xlfn.STDEV.S(normalized!H83:J83)</f>
        <v>6.7910635956727077E-5</v>
      </c>
      <c r="K83">
        <f>_xlfn.STDEV.S(normalized!K83:M83)</f>
        <v>2.465853659622787E-5</v>
      </c>
      <c r="L83">
        <f>_xlfn.STDEV.S(normalized!N83:P83)</f>
        <v>4.3806377557835718E-5</v>
      </c>
      <c r="M83" s="11">
        <f t="shared" si="4"/>
        <v>0.14684491345197762</v>
      </c>
      <c r="N83" s="11">
        <f t="shared" si="4"/>
        <v>5.2199914025835972E-2</v>
      </c>
      <c r="O83" s="11">
        <f t="shared" si="4"/>
        <v>2.4944996651227579E-2</v>
      </c>
      <c r="P83" s="11">
        <f t="shared" si="4"/>
        <v>4.0972264540710769E-2</v>
      </c>
      <c r="R83" s="12">
        <f t="shared" si="5"/>
        <v>1.1519859964367813</v>
      </c>
      <c r="S83" s="12">
        <f t="shared" si="5"/>
        <v>0.87531231586759051</v>
      </c>
      <c r="T83" s="12">
        <f t="shared" si="5"/>
        <v>0.94673092561420691</v>
      </c>
      <c r="U83">
        <f>_xlfn.T.TEST(normalized!H83:J83,normalized!$E83:$G83,2,3)</f>
        <v>0.20745924552285147</v>
      </c>
      <c r="V83">
        <f>_xlfn.T.TEST(normalized!K83:M83,normalized!$E83:$G83,2,3)</f>
        <v>0.27798710446174302</v>
      </c>
      <c r="W83">
        <f>_xlfn.T.TEST(normalized!N83:P83,normalized!$E83:$G83,2,3)</f>
        <v>0.59861061487177281</v>
      </c>
    </row>
    <row r="84" spans="1:23" x14ac:dyDescent="0.3">
      <c r="A84" t="str">
        <f>normalized!A84</f>
        <v>w/o MS2: Cer 12:0;O2/25:1(2OH)</v>
      </c>
      <c r="B84" t="str">
        <f>normalized!B84</f>
        <v>Cer 37:1:4O</v>
      </c>
      <c r="C84" t="str">
        <f>normalized!C84</f>
        <v>Cer_ADS</v>
      </c>
      <c r="D84" t="str">
        <f>normalized!D84</f>
        <v>C37H73NO4</v>
      </c>
      <c r="E84">
        <f>AVERAGE(normalized!E84:G84)</f>
        <v>1.1438469194915257E-4</v>
      </c>
      <c r="F84">
        <f>AVERAGE(normalized!H84:J84)</f>
        <v>5.9571777544351078E-5</v>
      </c>
      <c r="G84">
        <f>AVERAGE(normalized!K84:M84)</f>
        <v>6.870696474847798E-5</v>
      </c>
      <c r="H84">
        <f>AVERAGE(normalized!N84:P84)</f>
        <v>3.5012325494836369E-5</v>
      </c>
      <c r="I84">
        <f>_xlfn.STDEV.S(normalized!E84:G84)</f>
        <v>4.1377051415895616E-5</v>
      </c>
      <c r="J84">
        <f>_xlfn.STDEV.S(normalized!H84:J84)</f>
        <v>2.6987255604983913E-5</v>
      </c>
      <c r="K84">
        <f>_xlfn.STDEV.S(normalized!K84:M84)</f>
        <v>4.3475089645811112E-5</v>
      </c>
      <c r="L84">
        <f>_xlfn.STDEV.S(normalized!N84:P84)</f>
        <v>2.1307377628242296E-5</v>
      </c>
      <c r="M84" s="11">
        <f t="shared" si="4"/>
        <v>0.36173591685056039</v>
      </c>
      <c r="N84" s="11">
        <f t="shared" si="4"/>
        <v>0.45302082156088008</v>
      </c>
      <c r="O84" s="11">
        <f t="shared" si="4"/>
        <v>0.63276102801170808</v>
      </c>
      <c r="P84" s="11">
        <f t="shared" si="4"/>
        <v>0.6085679065043742</v>
      </c>
      <c r="R84" s="12">
        <f t="shared" si="5"/>
        <v>0.52080201055952946</v>
      </c>
      <c r="S84" s="12">
        <f t="shared" si="5"/>
        <v>0.60066573225567887</v>
      </c>
      <c r="T84" s="12">
        <f t="shared" si="5"/>
        <v>0.30609275505502431</v>
      </c>
      <c r="U84">
        <f>_xlfn.T.TEST(normalized!H84:J84,normalized!$E84:$G84,2,3)</f>
        <v>0.1384860238534508</v>
      </c>
      <c r="V84">
        <f>_xlfn.T.TEST(normalized!K84:M84,normalized!$E84:$G84,2,3)</f>
        <v>0.2580105682389337</v>
      </c>
      <c r="W84">
        <f>_xlfn.T.TEST(normalized!N84:P84,normalized!$E84:$G84,2,3)</f>
        <v>6.0060134712411693E-2</v>
      </c>
    </row>
    <row r="85" spans="1:23" x14ac:dyDescent="0.3">
      <c r="A85" t="str">
        <f>normalized!A85</f>
        <v>w/o MS2: Cer 12:0;O2/25:0(2OH)</v>
      </c>
      <c r="B85" t="str">
        <f>normalized!B85</f>
        <v>Cer 37:0:4O</v>
      </c>
      <c r="C85" t="str">
        <f>normalized!C85</f>
        <v>Cer_ADS</v>
      </c>
      <c r="D85" t="str">
        <f>normalized!D85</f>
        <v>C37H75NO4</v>
      </c>
      <c r="E85">
        <f>AVERAGE(normalized!E85:G85)</f>
        <v>7.1646714971751411E-5</v>
      </c>
      <c r="F85">
        <f>AVERAGE(normalized!H85:J85)</f>
        <v>4.129880602240897E-5</v>
      </c>
      <c r="G85">
        <f>AVERAGE(normalized!K85:M85)</f>
        <v>1.3951389240205502E-4</v>
      </c>
      <c r="H85">
        <f>AVERAGE(normalized!N85:P85)</f>
        <v>5.9949666359274622E-5</v>
      </c>
      <c r="I85">
        <f>_xlfn.STDEV.S(normalized!E85:G85)</f>
        <v>1.6218154026484465E-5</v>
      </c>
      <c r="J85">
        <f>_xlfn.STDEV.S(normalized!H85:J85)</f>
        <v>1.0332174465920252E-5</v>
      </c>
      <c r="K85">
        <f>_xlfn.STDEV.S(normalized!K85:M85)</f>
        <v>2.2578534524488788E-5</v>
      </c>
      <c r="L85">
        <f>_xlfn.STDEV.S(normalized!N85:P85)</f>
        <v>1.9620030431617369E-5</v>
      </c>
      <c r="M85" s="11">
        <f t="shared" si="4"/>
        <v>0.22636284207697305</v>
      </c>
      <c r="N85" s="11">
        <f t="shared" si="4"/>
        <v>0.2501809485803041</v>
      </c>
      <c r="O85" s="11">
        <f t="shared" si="4"/>
        <v>0.16183717718534682</v>
      </c>
      <c r="P85" s="11">
        <f t="shared" si="4"/>
        <v>0.32727505627864129</v>
      </c>
      <c r="R85" s="12">
        <f t="shared" si="5"/>
        <v>0.57642288329188718</v>
      </c>
      <c r="S85" s="12">
        <f t="shared" si="5"/>
        <v>1.9472475808145846</v>
      </c>
      <c r="T85" s="12">
        <f t="shared" si="5"/>
        <v>0.8367399172859683</v>
      </c>
      <c r="U85">
        <f>_xlfn.T.TEST(normalized!H85:J85,normalized!$E85:$G85,2,3)</f>
        <v>6.2587222311454138E-2</v>
      </c>
      <c r="V85">
        <f>_xlfn.T.TEST(normalized!K85:M85,normalized!$E85:$G85,2,3)</f>
        <v>1.6417275480775206E-2</v>
      </c>
      <c r="W85">
        <f>_xlfn.T.TEST(normalized!N85:P85,normalized!$E85:$G85,2,3)</f>
        <v>0.47212755789767191</v>
      </c>
    </row>
    <row r="86" spans="1:23" x14ac:dyDescent="0.3">
      <c r="A86" t="str">
        <f>normalized!A86</f>
        <v>w/o MS2: Cer 12:0;O2/19:2(2OH)</v>
      </c>
      <c r="B86" t="str">
        <f>normalized!B86</f>
        <v>Cer 31:2:4O</v>
      </c>
      <c r="C86" t="str">
        <f>normalized!C86</f>
        <v>Cer_ADS</v>
      </c>
      <c r="D86" t="str">
        <f>normalized!D86</f>
        <v>C31H59NO4</v>
      </c>
      <c r="E86">
        <f>AVERAGE(normalized!E86:G86)</f>
        <v>1.7485495070621468E-4</v>
      </c>
      <c r="F86">
        <f>AVERAGE(normalized!H86:J86)</f>
        <v>2.571232843137255E-4</v>
      </c>
      <c r="G86">
        <f>AVERAGE(normalized!K86:M86)</f>
        <v>2.704865748490372E-4</v>
      </c>
      <c r="H86">
        <f>AVERAGE(normalized!N86:P86)</f>
        <v>3.2799236200227027E-4</v>
      </c>
      <c r="I86">
        <f>_xlfn.STDEV.S(normalized!E86:G86)</f>
        <v>3.6685460115652364E-5</v>
      </c>
      <c r="J86">
        <f>_xlfn.STDEV.S(normalized!H86:J86)</f>
        <v>1.7706521805340059E-5</v>
      </c>
      <c r="K86">
        <f>_xlfn.STDEV.S(normalized!K86:M86)</f>
        <v>1.5293425150514099E-5</v>
      </c>
      <c r="L86">
        <f>_xlfn.STDEV.S(normalized!N86:P86)</f>
        <v>1.4496683081639138E-5</v>
      </c>
      <c r="M86" s="11">
        <f t="shared" si="4"/>
        <v>0.20980509826850727</v>
      </c>
      <c r="N86" s="11">
        <f t="shared" si="4"/>
        <v>6.8863937595537578E-2</v>
      </c>
      <c r="O86" s="11">
        <f t="shared" si="4"/>
        <v>5.6540422233708268E-2</v>
      </c>
      <c r="P86" s="11">
        <f t="shared" si="4"/>
        <v>4.4198233742829642E-2</v>
      </c>
      <c r="R86" s="12">
        <f t="shared" si="5"/>
        <v>1.4704947344941652</v>
      </c>
      <c r="S86" s="12">
        <f t="shared" si="5"/>
        <v>1.5469197397990722</v>
      </c>
      <c r="T86" s="12">
        <f t="shared" si="5"/>
        <v>1.8757968286145459</v>
      </c>
      <c r="U86">
        <f>_xlfn.T.TEST(normalized!H86:J86,normalized!$E86:$G86,2,3)</f>
        <v>4.2058654940668017E-2</v>
      </c>
      <c r="V86">
        <f>_xlfn.T.TEST(normalized!K86:M86,normalized!$E86:$G86,2,3)</f>
        <v>3.1351571465346152E-2</v>
      </c>
      <c r="W86">
        <f>_xlfn.T.TEST(normalized!N86:P86,normalized!$E86:$G86,2,3)</f>
        <v>1.0272000996268136E-2</v>
      </c>
    </row>
    <row r="87" spans="1:23" x14ac:dyDescent="0.3">
      <c r="A87" t="str">
        <f>normalized!A87</f>
        <v>w/o MS2: Cer 12:0;O2/24:1(2OH)</v>
      </c>
      <c r="B87" t="str">
        <f>normalized!B87</f>
        <v>Cer 36:1:4O</v>
      </c>
      <c r="C87" t="str">
        <f>normalized!C87</f>
        <v>Cer_ADS</v>
      </c>
      <c r="D87" t="str">
        <f>normalized!D87</f>
        <v>C36H71NO4</v>
      </c>
      <c r="E87">
        <f>AVERAGE(normalized!E87:G87)</f>
        <v>1.0487598072033899E-3</v>
      </c>
      <c r="F87">
        <f>AVERAGE(normalized!H87:J87)</f>
        <v>7.2075732142857141E-4</v>
      </c>
      <c r="G87">
        <f>AVERAGE(normalized!K87:M87)</f>
        <v>1.0872096696797234E-3</v>
      </c>
      <c r="H87">
        <f>AVERAGE(normalized!N87:P87)</f>
        <v>6.3883232324494891E-4</v>
      </c>
      <c r="I87">
        <f>_xlfn.STDEV.S(normalized!E87:G87)</f>
        <v>3.9896302617244752E-5</v>
      </c>
      <c r="J87">
        <f>_xlfn.STDEV.S(normalized!H87:J87)</f>
        <v>6.4675642657717673E-6</v>
      </c>
      <c r="K87">
        <f>_xlfn.STDEV.S(normalized!K87:M87)</f>
        <v>1.2230898849316518E-4</v>
      </c>
      <c r="L87">
        <f>_xlfn.STDEV.S(normalized!N87:P87)</f>
        <v>6.1269545025179501E-5</v>
      </c>
      <c r="M87" s="11">
        <f t="shared" si="4"/>
        <v>3.8041410762710053E-2</v>
      </c>
      <c r="N87" s="11">
        <f t="shared" si="4"/>
        <v>8.9732897238598737E-3</v>
      </c>
      <c r="O87" s="11">
        <f t="shared" si="4"/>
        <v>0.11249806905157096</v>
      </c>
      <c r="P87" s="11">
        <f t="shared" si="4"/>
        <v>9.5908648945564987E-2</v>
      </c>
      <c r="R87" s="12">
        <f t="shared" si="5"/>
        <v>0.68724727671489827</v>
      </c>
      <c r="S87" s="12">
        <f t="shared" si="5"/>
        <v>1.03666221971155</v>
      </c>
      <c r="T87" s="12">
        <f t="shared" si="5"/>
        <v>0.60913120321463443</v>
      </c>
      <c r="U87">
        <f>_xlfn.T.TEST(normalized!H87:J87,normalized!$E87:$G87,2,3)</f>
        <v>4.0792369576229575E-3</v>
      </c>
      <c r="V87">
        <f>_xlfn.T.TEST(normalized!K87:M87,normalized!$E87:$G87,2,3)</f>
        <v>0.64819383581973211</v>
      </c>
      <c r="W87">
        <f>_xlfn.T.TEST(normalized!N87:P87,normalized!$E87:$G87,2,3)</f>
        <v>1.2844100001751242E-3</v>
      </c>
    </row>
    <row r="88" spans="1:23" x14ac:dyDescent="0.3">
      <c r="A88" t="str">
        <f>normalized!A88</f>
        <v>w/o MS2: Cer 12:0;O2/19:0(2OH)</v>
      </c>
      <c r="B88" t="str">
        <f>normalized!B88</f>
        <v>Cer 31:0:4O</v>
      </c>
      <c r="C88" t="str">
        <f>normalized!C88</f>
        <v>Cer_ADS</v>
      </c>
      <c r="D88" t="str">
        <f>normalized!D88</f>
        <v>C31H63NO4</v>
      </c>
      <c r="E88">
        <f>AVERAGE(normalized!E88:G88)</f>
        <v>5.6488673418079094E-4</v>
      </c>
      <c r="F88">
        <f>AVERAGE(normalized!H88:J88)</f>
        <v>6.1571399276377217E-4</v>
      </c>
      <c r="G88">
        <f>AVERAGE(normalized!K88:M88)</f>
        <v>8.2684952861577122E-4</v>
      </c>
      <c r="H88">
        <f>AVERAGE(normalized!N88:P88)</f>
        <v>7.5131754259509249E-4</v>
      </c>
      <c r="I88">
        <f>_xlfn.STDEV.S(normalized!E88:G88)</f>
        <v>6.0152934086589106E-5</v>
      </c>
      <c r="J88">
        <f>_xlfn.STDEV.S(normalized!H88:J88)</f>
        <v>7.9934227090560749E-5</v>
      </c>
      <c r="K88">
        <f>_xlfn.STDEV.S(normalized!K88:M88)</f>
        <v>4.5454404418939427E-5</v>
      </c>
      <c r="L88">
        <f>_xlfn.STDEV.S(normalized!N88:P88)</f>
        <v>7.3018784178475408E-5</v>
      </c>
      <c r="M88" s="11">
        <f t="shared" si="4"/>
        <v>0.10648671750775665</v>
      </c>
      <c r="N88" s="11">
        <f t="shared" si="4"/>
        <v>0.12982363244947187</v>
      </c>
      <c r="O88" s="11">
        <f t="shared" si="4"/>
        <v>5.497300638851986E-2</v>
      </c>
      <c r="P88" s="11">
        <f t="shared" si="4"/>
        <v>9.7187647084965537E-2</v>
      </c>
      <c r="R88" s="12">
        <f t="shared" si="5"/>
        <v>1.0899777875943428</v>
      </c>
      <c r="S88" s="12">
        <f t="shared" si="5"/>
        <v>1.463743930568459</v>
      </c>
      <c r="T88" s="12">
        <f t="shared" si="5"/>
        <v>1.3300321943029285</v>
      </c>
      <c r="U88">
        <f>_xlfn.T.TEST(normalized!H88:J88,normalized!$E88:$G88,2,3)</f>
        <v>0.43208821633083661</v>
      </c>
      <c r="V88">
        <f>_xlfn.T.TEST(normalized!K88:M88,normalized!$E88:$G88,2,3)</f>
        <v>4.8221808802187899E-3</v>
      </c>
      <c r="W88">
        <f>_xlfn.T.TEST(normalized!N88:P88,normalized!$E88:$G88,2,3)</f>
        <v>2.8508436673829261E-2</v>
      </c>
    </row>
    <row r="89" spans="1:23" x14ac:dyDescent="0.3">
      <c r="A89" t="str">
        <f>normalized!A89</f>
        <v>w/o MS2: Cer 12:0;O2/19:1(2OH)</v>
      </c>
      <c r="B89" t="str">
        <f>normalized!B89</f>
        <v>Cer 31:1:4O</v>
      </c>
      <c r="C89" t="str">
        <f>normalized!C89</f>
        <v>Cer_ADS</v>
      </c>
      <c r="D89" t="str">
        <f>normalized!D89</f>
        <v>C31H61NO4</v>
      </c>
      <c r="E89">
        <f>AVERAGE(normalized!E89:G89)</f>
        <v>0</v>
      </c>
      <c r="F89">
        <f>AVERAGE(normalized!H89:J89)</f>
        <v>4.2910669934640519E-5</v>
      </c>
      <c r="G89">
        <f>AVERAGE(normalized!K89:M89)</f>
        <v>6.8492375189607634E-5</v>
      </c>
      <c r="H89">
        <f>AVERAGE(normalized!N89:P89)</f>
        <v>5.8302254424315822E-5</v>
      </c>
      <c r="I89">
        <f>_xlfn.STDEV.S(normalized!E89:G89)</f>
        <v>0</v>
      </c>
      <c r="J89">
        <f>_xlfn.STDEV.S(normalized!H89:J89)</f>
        <v>2.2079817987266988E-5</v>
      </c>
      <c r="K89">
        <f>_xlfn.STDEV.S(normalized!K89:M89)</f>
        <v>1.5634860045338027E-5</v>
      </c>
      <c r="L89">
        <f>_xlfn.STDEV.S(normalized!N89:P89)</f>
        <v>4.2102607377606337E-5</v>
      </c>
      <c r="M89" s="11" t="e">
        <f t="shared" si="4"/>
        <v>#DIV/0!</v>
      </c>
      <c r="N89" s="11">
        <f t="shared" si="4"/>
        <v>0.51455309415811756</v>
      </c>
      <c r="O89" s="11">
        <f t="shared" si="4"/>
        <v>0.22827154120522175</v>
      </c>
      <c r="P89" s="11">
        <f t="shared" si="4"/>
        <v>0.72214372828860662</v>
      </c>
      <c r="R89" s="12" t="e">
        <f t="shared" si="5"/>
        <v>#DIV/0!</v>
      </c>
      <c r="S89" s="12" t="e">
        <f t="shared" si="5"/>
        <v>#DIV/0!</v>
      </c>
      <c r="T89" s="12" t="e">
        <f t="shared" si="5"/>
        <v>#DIV/0!</v>
      </c>
      <c r="U89">
        <f>_xlfn.T.TEST(normalized!H89:J89,normalized!$E89:$G89,2,3)</f>
        <v>7.8060967026910122E-2</v>
      </c>
      <c r="V89">
        <f>_xlfn.T.TEST(normalized!K89:M89,normalized!$E89:$G89,2,3)</f>
        <v>1.6929474358120873E-2</v>
      </c>
      <c r="W89">
        <f>_xlfn.T.TEST(normalized!N89:P89,normalized!$E89:$G89,2,3)</f>
        <v>0.13859048848517452</v>
      </c>
    </row>
    <row r="90" spans="1:23" x14ac:dyDescent="0.3">
      <c r="A90" t="str">
        <f>normalized!A90</f>
        <v>w/o MS2: Cer 12:0;O2/24:1(2OH)</v>
      </c>
      <c r="B90" t="str">
        <f>normalized!B90</f>
        <v>Cer 36:1:4O</v>
      </c>
      <c r="C90" t="str">
        <f>normalized!C90</f>
        <v>Cer_ADS</v>
      </c>
      <c r="D90" t="str">
        <f>normalized!D90</f>
        <v>C36H71NO4</v>
      </c>
      <c r="E90">
        <f>AVERAGE(normalized!E90:G90)</f>
        <v>2.6616275889830506E-4</v>
      </c>
      <c r="F90">
        <f>AVERAGE(normalized!H90:J90)</f>
        <v>2.1841582983193279E-4</v>
      </c>
      <c r="G90">
        <f>AVERAGE(normalized!K90:M90)</f>
        <v>2.4570998390143292E-4</v>
      </c>
      <c r="H90">
        <f>AVERAGE(normalized!N90:P90)</f>
        <v>1.8003575511039264E-4</v>
      </c>
      <c r="I90">
        <f>_xlfn.STDEV.S(normalized!E90:G90)</f>
        <v>1.888811447821583E-5</v>
      </c>
      <c r="J90">
        <f>_xlfn.STDEV.S(normalized!H90:J90)</f>
        <v>2.7977664442405613E-5</v>
      </c>
      <c r="K90">
        <f>_xlfn.STDEV.S(normalized!K90:M90)</f>
        <v>1.9875008684260137E-5</v>
      </c>
      <c r="L90">
        <f>_xlfn.STDEV.S(normalized!N90:P90)</f>
        <v>1.8935886721211632E-5</v>
      </c>
      <c r="M90" s="11">
        <f t="shared" si="4"/>
        <v>7.0964527706269237E-2</v>
      </c>
      <c r="N90" s="11">
        <f t="shared" si="4"/>
        <v>0.12809357482895789</v>
      </c>
      <c r="O90" s="11">
        <f t="shared" si="4"/>
        <v>8.0888079388068496E-2</v>
      </c>
      <c r="P90" s="11">
        <f t="shared" si="4"/>
        <v>0.10517847807287337</v>
      </c>
      <c r="R90" s="12">
        <f t="shared" si="5"/>
        <v>0.82061003100506891</v>
      </c>
      <c r="S90" s="12">
        <f t="shared" si="5"/>
        <v>0.92315688685550978</v>
      </c>
      <c r="T90" s="12">
        <f t="shared" si="5"/>
        <v>0.67641226689861722</v>
      </c>
      <c r="U90">
        <f>_xlfn.T.TEST(normalized!H90:J90,normalized!$E90:$G90,2,3)</f>
        <v>7.9322887285482993E-2</v>
      </c>
      <c r="V90">
        <f>_xlfn.T.TEST(normalized!K90:M90,normalized!$E90:$G90,2,3)</f>
        <v>0.26611055004702261</v>
      </c>
      <c r="W90">
        <f>_xlfn.T.TEST(normalized!N90:P90,normalized!$E90:$G90,2,3)</f>
        <v>5.0652004644229746E-3</v>
      </c>
    </row>
    <row r="91" spans="1:23" x14ac:dyDescent="0.3">
      <c r="A91" t="str">
        <f>normalized!A91</f>
        <v>w/o MS2: Cer 12:0;O2/19:2(2OH)</v>
      </c>
      <c r="B91" t="str">
        <f>normalized!B91</f>
        <v>Cer 31:2:4O</v>
      </c>
      <c r="C91" t="str">
        <f>normalized!C91</f>
        <v>Cer_ADS</v>
      </c>
      <c r="D91" t="str">
        <f>normalized!D91</f>
        <v>C31H59NO4</v>
      </c>
      <c r="E91">
        <f>AVERAGE(normalized!E91:G91)</f>
        <v>1.548669701977401E-4</v>
      </c>
      <c r="F91">
        <f>AVERAGE(normalized!H91:J91)</f>
        <v>1.6401931139122317E-4</v>
      </c>
      <c r="G91">
        <f>AVERAGE(normalized!K91:M91)</f>
        <v>2.335837560498787E-4</v>
      </c>
      <c r="H91">
        <f>AVERAGE(normalized!N91:P91)</f>
        <v>1.8985797835108245E-4</v>
      </c>
      <c r="I91">
        <f>_xlfn.STDEV.S(normalized!E91:G91)</f>
        <v>3.3382724039312134E-5</v>
      </c>
      <c r="J91">
        <f>_xlfn.STDEV.S(normalized!H91:J91)</f>
        <v>1.5693539682528092E-5</v>
      </c>
      <c r="K91">
        <f>_xlfn.STDEV.S(normalized!K91:M91)</f>
        <v>1.9776279466696971E-5</v>
      </c>
      <c r="L91">
        <f>_xlfn.STDEV.S(normalized!N91:P91)</f>
        <v>8.8208043329308735E-6</v>
      </c>
      <c r="M91" s="11">
        <f t="shared" si="4"/>
        <v>0.21555741677316853</v>
      </c>
      <c r="N91" s="11">
        <f t="shared" si="4"/>
        <v>9.5681048465661764E-2</v>
      </c>
      <c r="O91" s="11">
        <f t="shared" si="4"/>
        <v>8.4664617956027768E-2</v>
      </c>
      <c r="P91" s="11">
        <f t="shared" si="4"/>
        <v>4.6460014003833844E-2</v>
      </c>
      <c r="R91" s="12">
        <f t="shared" si="5"/>
        <v>1.0590980838702855</v>
      </c>
      <c r="S91" s="12">
        <f t="shared" si="5"/>
        <v>1.5082864716190287</v>
      </c>
      <c r="T91" s="12">
        <f t="shared" si="5"/>
        <v>1.2259423562601146</v>
      </c>
      <c r="U91">
        <f>_xlfn.T.TEST(normalized!H91:J91,normalized!$E91:$G91,2,3)</f>
        <v>0.69785616487709379</v>
      </c>
      <c r="V91">
        <f>_xlfn.T.TEST(normalized!K91:M91,normalized!$E91:$G91,2,3)</f>
        <v>3.4418278902689912E-2</v>
      </c>
      <c r="W91">
        <f>_xlfn.T.TEST(normalized!N91:P91,normalized!$E91:$G91,2,3)</f>
        <v>0.20573765451163109</v>
      </c>
    </row>
    <row r="92" spans="1:23" x14ac:dyDescent="0.3">
      <c r="A92" t="str">
        <f>normalized!A92</f>
        <v>w/o MS2: Cer 13:0;O2/24:4(2OH)</v>
      </c>
      <c r="B92" t="str">
        <f>normalized!B92</f>
        <v>Cer 37:4:4O</v>
      </c>
      <c r="C92" t="str">
        <f>normalized!C92</f>
        <v>Cer_ADS</v>
      </c>
      <c r="D92" t="str">
        <f>normalized!D92</f>
        <v>C37H67NO4</v>
      </c>
      <c r="E92">
        <f>AVERAGE(normalized!E92:G92)</f>
        <v>4.7887035141242943E-4</v>
      </c>
      <c r="F92">
        <f>AVERAGE(normalized!H92:J92)</f>
        <v>4.7618731092436973E-4</v>
      </c>
      <c r="G92">
        <f>AVERAGE(normalized!K92:M92)</f>
        <v>8.1319660059847815E-4</v>
      </c>
      <c r="H92">
        <f>AVERAGE(normalized!N92:P92)</f>
        <v>4.862583552303866E-4</v>
      </c>
      <c r="I92">
        <f>_xlfn.STDEV.S(normalized!E92:G92)</f>
        <v>1.0265502074868451E-4</v>
      </c>
      <c r="J92">
        <f>_xlfn.STDEV.S(normalized!H92:J92)</f>
        <v>1.6995901248415899E-5</v>
      </c>
      <c r="K92">
        <f>_xlfn.STDEV.S(normalized!K92:M92)</f>
        <v>2.1053898280398291E-4</v>
      </c>
      <c r="L92">
        <f>_xlfn.STDEV.S(normalized!N92:P92)</f>
        <v>5.4869960521248604E-5</v>
      </c>
      <c r="M92" s="11">
        <f t="shared" si="4"/>
        <v>0.21436913027900609</v>
      </c>
      <c r="N92" s="11">
        <f t="shared" si="4"/>
        <v>3.5691629866036613E-2</v>
      </c>
      <c r="O92" s="11">
        <f t="shared" si="4"/>
        <v>0.25890293029881722</v>
      </c>
      <c r="P92" s="11">
        <f t="shared" si="4"/>
        <v>0.11284116752143315</v>
      </c>
      <c r="R92" s="12">
        <f t="shared" si="5"/>
        <v>0.99439714636718257</v>
      </c>
      <c r="S92" s="12">
        <f t="shared" si="5"/>
        <v>1.6981560837916829</v>
      </c>
      <c r="T92" s="12">
        <f t="shared" si="5"/>
        <v>1.0154279833699587</v>
      </c>
      <c r="U92">
        <f>_xlfn.T.TEST(normalized!H92:J92,normalized!$E92:$G92,2,3)</f>
        <v>0.96824715984991783</v>
      </c>
      <c r="V92">
        <f>_xlfn.T.TEST(normalized!K92:M92,normalized!$E92:$G92,2,3)</f>
        <v>9.2812897950826687E-2</v>
      </c>
      <c r="W92">
        <f>_xlfn.T.TEST(normalized!N92:P92,normalized!$E92:$G92,2,3)</f>
        <v>0.91928247380547057</v>
      </c>
    </row>
    <row r="93" spans="1:23" x14ac:dyDescent="0.3">
      <c r="A93" t="str">
        <f>normalized!A93</f>
        <v>w/o MS2: Cer 12:0;O2/20:1(2OH)</v>
      </c>
      <c r="B93" t="str">
        <f>normalized!B93</f>
        <v>Cer 32:1:4O</v>
      </c>
      <c r="C93" t="str">
        <f>normalized!C93</f>
        <v>Cer_ADS</v>
      </c>
      <c r="D93" t="str">
        <f>normalized!D93</f>
        <v>C32H63NO4</v>
      </c>
      <c r="E93">
        <f>AVERAGE(normalized!E93:G93)</f>
        <v>3.4227837923728812E-4</v>
      </c>
      <c r="F93">
        <f>AVERAGE(normalized!H93:J93)</f>
        <v>6.7052951914098964E-4</v>
      </c>
      <c r="G93">
        <f>AVERAGE(normalized!K93:M93)</f>
        <v>8.7109455490251998E-4</v>
      </c>
      <c r="H93">
        <f>AVERAGE(normalized!N93:P93)</f>
        <v>8.8695499891672074E-4</v>
      </c>
      <c r="I93">
        <f>_xlfn.STDEV.S(normalized!E93:G93)</f>
        <v>4.3479564236382356E-5</v>
      </c>
      <c r="J93">
        <f>_xlfn.STDEV.S(normalized!H93:J93)</f>
        <v>1.11266897928448E-5</v>
      </c>
      <c r="K93">
        <f>_xlfn.STDEV.S(normalized!K93:M93)</f>
        <v>1.2643646405704329E-4</v>
      </c>
      <c r="L93">
        <f>_xlfn.STDEV.S(normalized!N93:P93)</f>
        <v>1.0637342635818161E-4</v>
      </c>
      <c r="M93" s="11">
        <f t="shared" si="4"/>
        <v>0.12702982973470167</v>
      </c>
      <c r="N93" s="11">
        <f t="shared" si="4"/>
        <v>1.6593885094125488E-2</v>
      </c>
      <c r="O93" s="11">
        <f t="shared" si="4"/>
        <v>0.14514665870135324</v>
      </c>
      <c r="P93" s="11">
        <f t="shared" si="4"/>
        <v>0.11993102974570345</v>
      </c>
      <c r="R93" s="12">
        <f t="shared" si="5"/>
        <v>1.9590180385777096</v>
      </c>
      <c r="S93" s="12">
        <f t="shared" si="5"/>
        <v>2.5449885465848383</v>
      </c>
      <c r="T93" s="12">
        <f t="shared" si="5"/>
        <v>2.5913263960556203</v>
      </c>
      <c r="U93">
        <f>_xlfn.T.TEST(normalized!H93:J93,normalized!$E93:$G93,2,3)</f>
        <v>3.8042754634774367E-3</v>
      </c>
      <c r="V93">
        <f>_xlfn.T.TEST(normalized!K93:M93,normalized!$E93:$G93,2,3)</f>
        <v>1.1582700685887968E-2</v>
      </c>
      <c r="W93">
        <f>_xlfn.T.TEST(normalized!N93:P93,normalized!$E93:$G93,2,3)</f>
        <v>5.895675588947236E-3</v>
      </c>
    </row>
    <row r="94" spans="1:23" x14ac:dyDescent="0.3">
      <c r="A94" t="str">
        <f>normalized!A94</f>
        <v>w/o MS2: Cer 12:0;O2/23:1(2OH)</v>
      </c>
      <c r="B94" t="str">
        <f>normalized!B94</f>
        <v>Cer 35:1:4O</v>
      </c>
      <c r="C94" t="str">
        <f>normalized!C94</f>
        <v>Cer_ADS</v>
      </c>
      <c r="D94" t="str">
        <f>normalized!D94</f>
        <v>C35H69NO4</v>
      </c>
      <c r="E94">
        <f>AVERAGE(normalized!E94:G94)</f>
        <v>2.8502124716101702E-3</v>
      </c>
      <c r="F94">
        <f>AVERAGE(normalized!H94:J94)</f>
        <v>2.8263504691876753E-3</v>
      </c>
      <c r="G94">
        <f>AVERAGE(normalized!K94:M94)</f>
        <v>3.0503228791842842E-3</v>
      </c>
      <c r="H94">
        <f>AVERAGE(normalized!N94:P94)</f>
        <v>2.3943022814137071E-3</v>
      </c>
      <c r="I94">
        <f>_xlfn.STDEV.S(normalized!E94:G94)</f>
        <v>1.6842825417200138E-4</v>
      </c>
      <c r="J94">
        <f>_xlfn.STDEV.S(normalized!H94:J94)</f>
        <v>7.9348831612986878E-6</v>
      </c>
      <c r="K94">
        <f>_xlfn.STDEV.S(normalized!K94:M94)</f>
        <v>3.0729917337321479E-4</v>
      </c>
      <c r="L94">
        <f>_xlfn.STDEV.S(normalized!N94:P94)</f>
        <v>2.4211262804780685E-4</v>
      </c>
      <c r="M94" s="11">
        <f t="shared" si="4"/>
        <v>5.9093227557470908E-2</v>
      </c>
      <c r="N94" s="11">
        <f t="shared" si="4"/>
        <v>2.8074661114406174E-3</v>
      </c>
      <c r="O94" s="11">
        <f t="shared" si="4"/>
        <v>0.10074316246003195</v>
      </c>
      <c r="P94" s="11">
        <f t="shared" si="4"/>
        <v>0.10112032633776398</v>
      </c>
      <c r="R94" s="12">
        <f t="shared" si="5"/>
        <v>0.99162799171634575</v>
      </c>
      <c r="S94" s="12">
        <f t="shared" si="5"/>
        <v>1.0702089439181584</v>
      </c>
      <c r="T94" s="12">
        <f t="shared" si="5"/>
        <v>0.84004343720420749</v>
      </c>
      <c r="U94">
        <f>_xlfn.T.TEST(normalized!H94:J94,normalized!$E94:$G94,2,3)</f>
        <v>0.82913370842837186</v>
      </c>
      <c r="V94">
        <f>_xlfn.T.TEST(normalized!K94:M94,normalized!$E94:$G94,2,3)</f>
        <v>0.39336347343485156</v>
      </c>
      <c r="W94">
        <f>_xlfn.T.TEST(normalized!N94:P94,normalized!$E94:$G94,2,3)</f>
        <v>6.248765285778176E-2</v>
      </c>
    </row>
    <row r="95" spans="1:23" x14ac:dyDescent="0.3">
      <c r="A95" t="str">
        <f>normalized!A95</f>
        <v>w/o MS2: Cer 13:1;O3/28:4(2OH)</v>
      </c>
      <c r="B95" t="str">
        <f>normalized!B95</f>
        <v>Cer 41:5:5O</v>
      </c>
      <c r="C95" t="str">
        <f>normalized!C95</f>
        <v>Cer_AP</v>
      </c>
      <c r="D95" t="str">
        <f>normalized!D95</f>
        <v>C41H73NO5</v>
      </c>
      <c r="E95">
        <f>AVERAGE(normalized!E95:G95)</f>
        <v>1.3744021836158192E-4</v>
      </c>
      <c r="F95">
        <f>AVERAGE(normalized!H95:J95)</f>
        <v>3.9510835667600371E-5</v>
      </c>
      <c r="G95">
        <f>AVERAGE(normalized!K95:M95)</f>
        <v>5.699327817662546E-5</v>
      </c>
      <c r="H95">
        <f>AVERAGE(normalized!N95:P95)</f>
        <v>6.2969263620152319E-5</v>
      </c>
      <c r="I95">
        <f>_xlfn.STDEV.S(normalized!E95:G95)</f>
        <v>3.8903016910360444E-5</v>
      </c>
      <c r="J95">
        <f>_xlfn.STDEV.S(normalized!H95:J95)</f>
        <v>2.8147310452838553E-5</v>
      </c>
      <c r="K95">
        <f>_xlfn.STDEV.S(normalized!K95:M95)</f>
        <v>6.8268089688046531E-5</v>
      </c>
      <c r="L95">
        <f>_xlfn.STDEV.S(normalized!N95:P95)</f>
        <v>2.953086516624553E-5</v>
      </c>
      <c r="M95" s="11">
        <f t="shared" si="4"/>
        <v>0.28305409707668827</v>
      </c>
      <c r="N95" s="11">
        <f t="shared" si="4"/>
        <v>0.71239471343097605</v>
      </c>
      <c r="O95" s="11">
        <f t="shared" si="4"/>
        <v>1.1978270398217801</v>
      </c>
      <c r="P95" s="11">
        <f t="shared" si="4"/>
        <v>0.46897269347762616</v>
      </c>
      <c r="R95" s="12">
        <f t="shared" si="5"/>
        <v>0.28747651989066297</v>
      </c>
      <c r="S95" s="12">
        <f t="shared" si="5"/>
        <v>0.41467685991800307</v>
      </c>
      <c r="T95" s="12">
        <f t="shared" si="5"/>
        <v>0.45815747654366246</v>
      </c>
      <c r="U95">
        <f>_xlfn.T.TEST(normalized!H95:J95,normalized!$E95:$G95,2,3)</f>
        <v>2.8183464575616098E-2</v>
      </c>
      <c r="V95">
        <f>_xlfn.T.TEST(normalized!K95:M95,normalized!$E95:$G95,2,3)</f>
        <v>0.16919867314604031</v>
      </c>
      <c r="W95">
        <f>_xlfn.T.TEST(normalized!N95:P95,normalized!$E95:$G95,2,3)</f>
        <v>6.1816234892478839E-2</v>
      </c>
    </row>
    <row r="96" spans="1:23" x14ac:dyDescent="0.3">
      <c r="A96" t="str">
        <f>normalized!A96</f>
        <v>w/o MS2: Cer 13:1;O3/24:4(2OH)</v>
      </c>
      <c r="B96" t="str">
        <f>normalized!B96</f>
        <v>Cer 37:5:5O</v>
      </c>
      <c r="C96" t="str">
        <f>normalized!C96</f>
        <v>Cer_AP</v>
      </c>
      <c r="D96" t="str">
        <f>normalized!D96</f>
        <v>C37H65NO5</v>
      </c>
      <c r="E96">
        <f>AVERAGE(normalized!E96:G96)</f>
        <v>3.3066626935028244E-4</v>
      </c>
      <c r="F96">
        <f>AVERAGE(normalized!H96:J96)</f>
        <v>2.6983808590102707E-4</v>
      </c>
      <c r="G96">
        <f>AVERAGE(normalized!K96:M96)</f>
        <v>2.2655550575125959E-4</v>
      </c>
      <c r="H96">
        <f>AVERAGE(normalized!N96:P96)</f>
        <v>2.2022706174876442E-4</v>
      </c>
      <c r="I96">
        <f>_xlfn.STDEV.S(normalized!E96:G96)</f>
        <v>5.2316104983971439E-5</v>
      </c>
      <c r="J96">
        <f>_xlfn.STDEV.S(normalized!H96:J96)</f>
        <v>1.1998763713365966E-5</v>
      </c>
      <c r="K96">
        <f>_xlfn.STDEV.S(normalized!K96:M96)</f>
        <v>2.8912845722678971E-5</v>
      </c>
      <c r="L96">
        <f>_xlfn.STDEV.S(normalized!N96:P96)</f>
        <v>4.6249904902325337E-5</v>
      </c>
      <c r="M96" s="11">
        <f t="shared" si="4"/>
        <v>0.15821421727340376</v>
      </c>
      <c r="N96" s="11">
        <f t="shared" si="4"/>
        <v>4.4466531376771437E-2</v>
      </c>
      <c r="O96" s="11">
        <f t="shared" si="4"/>
        <v>0.12761925880725689</v>
      </c>
      <c r="P96" s="11">
        <f t="shared" si="4"/>
        <v>0.21001008929178441</v>
      </c>
      <c r="R96" s="12">
        <f t="shared" si="5"/>
        <v>0.81604357901767521</v>
      </c>
      <c r="S96" s="12">
        <f t="shared" si="5"/>
        <v>0.68514852209272092</v>
      </c>
      <c r="T96" s="12">
        <f t="shared" si="5"/>
        <v>0.66601005957300341</v>
      </c>
      <c r="U96">
        <f>_xlfn.T.TEST(normalized!H96:J96,normalized!$E96:$G96,2,3)</f>
        <v>0.17641079021284872</v>
      </c>
      <c r="V96">
        <f>_xlfn.T.TEST(normalized!K96:M96,normalized!$E96:$G96,2,3)</f>
        <v>5.4168499964400832E-2</v>
      </c>
      <c r="W96">
        <f>_xlfn.T.TEST(normalized!N96:P96,normalized!$E96:$G96,2,3)</f>
        <v>5.2795344763891756E-2</v>
      </c>
    </row>
    <row r="97" spans="1:23" x14ac:dyDescent="0.3">
      <c r="A97" t="str">
        <f>normalized!A97</f>
        <v>w/o MS2: Cer 13:1;O3/24:4(2OH)</v>
      </c>
      <c r="B97" t="str">
        <f>normalized!B97</f>
        <v>Cer 37:5:5O</v>
      </c>
      <c r="C97" t="str">
        <f>normalized!C97</f>
        <v>Cer_AP</v>
      </c>
      <c r="D97" t="str">
        <f>normalized!D97</f>
        <v>C37H65NO5</v>
      </c>
      <c r="E97">
        <f>AVERAGE(normalized!E97:G97)</f>
        <v>3.5116003841807909E-4</v>
      </c>
      <c r="F97">
        <f>AVERAGE(normalized!H97:J97)</f>
        <v>3.217470448179272E-4</v>
      </c>
      <c r="G97">
        <f>AVERAGE(normalized!K97:M97)</f>
        <v>2.9467559816819384E-4</v>
      </c>
      <c r="H97">
        <f>AVERAGE(normalized!N97:P97)</f>
        <v>2.3870611015745509E-4</v>
      </c>
      <c r="I97">
        <f>_xlfn.STDEV.S(normalized!E97:G97)</f>
        <v>3.9753719104613282E-5</v>
      </c>
      <c r="J97">
        <f>_xlfn.STDEV.S(normalized!H97:J97)</f>
        <v>2.65705332237733E-5</v>
      </c>
      <c r="K97">
        <f>_xlfn.STDEV.S(normalized!K97:M97)</f>
        <v>3.0447881847481412E-5</v>
      </c>
      <c r="L97">
        <f>_xlfn.STDEV.S(normalized!N97:P97)</f>
        <v>2.1057742563891651E-5</v>
      </c>
      <c r="M97" s="11">
        <f t="shared" si="4"/>
        <v>0.11320684233803355</v>
      </c>
      <c r="N97" s="11">
        <f t="shared" si="4"/>
        <v>8.2582058333462702E-2</v>
      </c>
      <c r="O97" s="11">
        <f t="shared" si="4"/>
        <v>0.1033267838828734</v>
      </c>
      <c r="P97" s="11">
        <f t="shared" si="4"/>
        <v>8.8216185794329119E-2</v>
      </c>
      <c r="R97" s="12">
        <f t="shared" si="5"/>
        <v>0.9162404875775364</v>
      </c>
      <c r="S97" s="12">
        <f t="shared" si="5"/>
        <v>0.83914900879855581</v>
      </c>
      <c r="T97" s="12">
        <f t="shared" si="5"/>
        <v>0.67976444937410496</v>
      </c>
      <c r="U97">
        <f>_xlfn.T.TEST(normalized!H97:J97,normalized!$E97:$G97,2,3)</f>
        <v>0.35477563305153681</v>
      </c>
      <c r="V97">
        <f>_xlfn.T.TEST(normalized!K97:M97,normalized!$E97:$G97,2,3)</f>
        <v>0.12722698280646202</v>
      </c>
      <c r="W97">
        <f>_xlfn.T.TEST(normalized!N97:P97,normalized!$E97:$G97,2,3)</f>
        <v>2.2106875387320004E-2</v>
      </c>
    </row>
    <row r="98" spans="1:23" x14ac:dyDescent="0.3">
      <c r="A98" t="str">
        <f>normalized!A98</f>
        <v>w/o MS2: Cer 13:1;O3/24:2(2OH)</v>
      </c>
      <c r="B98" t="str">
        <f>normalized!B98</f>
        <v>Cer 37:3:5O</v>
      </c>
      <c r="C98" t="str">
        <f>normalized!C98</f>
        <v>Cer_AP</v>
      </c>
      <c r="D98" t="str">
        <f>normalized!D98</f>
        <v>C37H69NO5</v>
      </c>
      <c r="E98">
        <f>AVERAGE(normalized!E98:G98)</f>
        <v>1.6545522725988702E-4</v>
      </c>
      <c r="F98">
        <f>AVERAGE(normalized!H98:J98)</f>
        <v>1.8156219537815126E-4</v>
      </c>
      <c r="G98">
        <f>AVERAGE(normalized!K98:M98)</f>
        <v>2.1368855885793168E-4</v>
      </c>
      <c r="H98">
        <f>AVERAGE(normalized!N98:P98)</f>
        <v>2.1538581131128629E-4</v>
      </c>
      <c r="I98">
        <f>_xlfn.STDEV.S(normalized!E98:G98)</f>
        <v>1.4961407026838669E-5</v>
      </c>
      <c r="J98">
        <f>_xlfn.STDEV.S(normalized!H98:J98)</f>
        <v>1.5717347375803746E-5</v>
      </c>
      <c r="K98">
        <f>_xlfn.STDEV.S(normalized!K98:M98)</f>
        <v>4.9808511972832172E-5</v>
      </c>
      <c r="L98">
        <f>_xlfn.STDEV.S(normalized!N98:P98)</f>
        <v>2.3425269569283189E-5</v>
      </c>
      <c r="M98" s="11">
        <f t="shared" si="4"/>
        <v>9.0425713799529586E-2</v>
      </c>
      <c r="N98" s="11">
        <f t="shared" si="4"/>
        <v>8.6567290856272225E-2</v>
      </c>
      <c r="O98" s="11">
        <f t="shared" si="4"/>
        <v>0.23308927833589244</v>
      </c>
      <c r="P98" s="11">
        <f t="shared" si="4"/>
        <v>0.10875957625373858</v>
      </c>
      <c r="R98" s="12">
        <f t="shared" si="5"/>
        <v>1.0973494061506102</v>
      </c>
      <c r="S98" s="12">
        <f t="shared" si="5"/>
        <v>1.2915189347404701</v>
      </c>
      <c r="T98" s="12">
        <f t="shared" si="5"/>
        <v>1.3017770116925429</v>
      </c>
      <c r="U98">
        <f>_xlfn.T.TEST(normalized!H98:J98,normalized!$E98:$G98,2,3)</f>
        <v>0.26810633124515554</v>
      </c>
      <c r="V98">
        <f>_xlfn.T.TEST(normalized!K98:M98,normalized!$E98:$G98,2,3)</f>
        <v>0.23043417217706233</v>
      </c>
      <c r="W98">
        <f>_xlfn.T.TEST(normalized!N98:P98,normalized!$E98:$G98,2,3)</f>
        <v>4.465777305237327E-2</v>
      </c>
    </row>
    <row r="99" spans="1:23" x14ac:dyDescent="0.3">
      <c r="A99" t="str">
        <f>normalized!A99</f>
        <v>w/o MS2: Cer 13:2;O3/30:6(2OH)</v>
      </c>
      <c r="B99" t="str">
        <f>normalized!B99</f>
        <v>Cer 43:8:5O</v>
      </c>
      <c r="C99" t="str">
        <f>normalized!C99</f>
        <v>Cer_AP</v>
      </c>
      <c r="D99" t="str">
        <f>normalized!D99</f>
        <v>C43H71NO5</v>
      </c>
      <c r="E99">
        <f>AVERAGE(normalized!E99:G99)</f>
        <v>8.3129681073446321E-5</v>
      </c>
      <c r="F99">
        <f>AVERAGE(normalized!H99:J99)</f>
        <v>5.8001891923436037E-5</v>
      </c>
      <c r="G99">
        <f>AVERAGE(normalized!K99:M99)</f>
        <v>1.0828316986778095E-4</v>
      </c>
      <c r="H99">
        <f>AVERAGE(normalized!N99:P99)</f>
        <v>8.1738339471915296E-5</v>
      </c>
      <c r="I99">
        <f>_xlfn.STDEV.S(normalized!E99:G99)</f>
        <v>3.288705411875967E-5</v>
      </c>
      <c r="J99">
        <f>_xlfn.STDEV.S(normalized!H99:J99)</f>
        <v>1.963935967644383E-5</v>
      </c>
      <c r="K99">
        <f>_xlfn.STDEV.S(normalized!K99:M99)</f>
        <v>3.1302256962750306E-5</v>
      </c>
      <c r="L99">
        <f>_xlfn.STDEV.S(normalized!N99:P99)</f>
        <v>1.2823930422179484E-5</v>
      </c>
      <c r="M99" s="11">
        <f t="shared" si="4"/>
        <v>0.39561145542833809</v>
      </c>
      <c r="N99" s="11">
        <f t="shared" si="4"/>
        <v>0.33859860472083014</v>
      </c>
      <c r="O99" s="11">
        <f t="shared" si="4"/>
        <v>0.28907776712643241</v>
      </c>
      <c r="P99" s="11">
        <f t="shared" si="4"/>
        <v>0.1568900286576741</v>
      </c>
      <c r="R99" s="12">
        <f t="shared" si="5"/>
        <v>0.69772782927183963</v>
      </c>
      <c r="S99" s="12">
        <f t="shared" si="5"/>
        <v>1.3025813219722466</v>
      </c>
      <c r="T99" s="12">
        <f t="shared" si="5"/>
        <v>0.98326299844333875</v>
      </c>
      <c r="U99">
        <f>_xlfn.T.TEST(normalized!H99:J99,normalized!$E99:$G99,2,3)</f>
        <v>0.332317607690432</v>
      </c>
      <c r="V99">
        <f>_xlfn.T.TEST(normalized!K99:M99,normalized!$E99:$G99,2,3)</f>
        <v>0.39173233777701799</v>
      </c>
      <c r="W99">
        <f>_xlfn.T.TEST(normalized!N99:P99,normalized!$E99:$G99,2,3)</f>
        <v>0.95048242049125642</v>
      </c>
    </row>
    <row r="100" spans="1:23" x14ac:dyDescent="0.3">
      <c r="A100" t="str">
        <f>normalized!A100</f>
        <v>w/o MS2: Cer 12:2;O3/30:6(2OH)</v>
      </c>
      <c r="B100" t="str">
        <f>normalized!B100</f>
        <v>Cer 42:8:5O</v>
      </c>
      <c r="C100" t="str">
        <f>normalized!C100</f>
        <v>Cer_AP</v>
      </c>
      <c r="D100" t="str">
        <f>normalized!D100</f>
        <v>C42H69NO5</v>
      </c>
      <c r="E100">
        <f>AVERAGE(normalized!E100:G100)</f>
        <v>6.0459240536723167E-5</v>
      </c>
      <c r="F100">
        <f>AVERAGE(normalized!H100:J100)</f>
        <v>6.0135177404295057E-5</v>
      </c>
      <c r="G100">
        <f>AVERAGE(normalized!K100:M100)</f>
        <v>1.0796231736702667E-4</v>
      </c>
      <c r="H100">
        <f>AVERAGE(normalized!N100:P100)</f>
        <v>9.1517106042845998E-5</v>
      </c>
      <c r="I100">
        <f>_xlfn.STDEV.S(normalized!E100:G100)</f>
        <v>1.7989168833123575E-5</v>
      </c>
      <c r="J100">
        <f>_xlfn.STDEV.S(normalized!H100:J100)</f>
        <v>1.8776208931400749E-5</v>
      </c>
      <c r="K100">
        <f>_xlfn.STDEV.S(normalized!K100:M100)</f>
        <v>1.2099764286000684E-5</v>
      </c>
      <c r="L100">
        <f>_xlfn.STDEV.S(normalized!N100:P100)</f>
        <v>1.5764519041791198E-6</v>
      </c>
      <c r="M100" s="11">
        <f t="shared" si="4"/>
        <v>0.29754209072799859</v>
      </c>
      <c r="N100" s="11">
        <f t="shared" si="4"/>
        <v>0.31223336725468259</v>
      </c>
      <c r="O100" s="11">
        <f t="shared" si="4"/>
        <v>0.11207395859118652</v>
      </c>
      <c r="P100" s="11">
        <f t="shared" si="4"/>
        <v>1.7225762180909269E-2</v>
      </c>
      <c r="R100" s="12">
        <f t="shared" si="5"/>
        <v>0.99463997348376754</v>
      </c>
      <c r="S100" s="12">
        <f t="shared" si="5"/>
        <v>1.7857041604988397</v>
      </c>
      <c r="T100" s="12">
        <f t="shared" si="5"/>
        <v>1.5136992332422397</v>
      </c>
      <c r="U100">
        <f>_xlfn.T.TEST(normalized!H100:J100,normalized!$E100:$G100,2,3)</f>
        <v>0.98381407542693244</v>
      </c>
      <c r="V100">
        <f>_xlfn.T.TEST(normalized!K100:M100,normalized!$E100:$G100,2,3)</f>
        <v>2.4413335687359174E-2</v>
      </c>
      <c r="W100">
        <f>_xlfn.T.TEST(normalized!N100:P100,normalized!$E100:$G100,2,3)</f>
        <v>9.4884861803811379E-2</v>
      </c>
    </row>
    <row r="101" spans="1:23" x14ac:dyDescent="0.3">
      <c r="A101" t="str">
        <f>normalized!A101</f>
        <v>w/o MS2: Cer 12:2;O3/28:6(2OH)</v>
      </c>
      <c r="B101" t="str">
        <f>normalized!B101</f>
        <v>Cer 40:8:5O</v>
      </c>
      <c r="C101" t="str">
        <f>normalized!C101</f>
        <v>Cer_AP</v>
      </c>
      <c r="D101" t="str">
        <f>normalized!D101</f>
        <v>C40H65NO5</v>
      </c>
      <c r="E101">
        <f>AVERAGE(normalized!E101:G101)</f>
        <v>3.3461246836158191E-4</v>
      </c>
      <c r="F101">
        <f>AVERAGE(normalized!H101:J101)</f>
        <v>4.2519182072829127E-4</v>
      </c>
      <c r="G101">
        <f>AVERAGE(normalized!K101:M101)</f>
        <v>4.682898308307191E-4</v>
      </c>
      <c r="H101">
        <f>AVERAGE(normalized!N101:P101)</f>
        <v>5.8956668856371996E-4</v>
      </c>
      <c r="I101">
        <f>_xlfn.STDEV.S(normalized!E101:G101)</f>
        <v>6.0378859314968287E-5</v>
      </c>
      <c r="J101">
        <f>_xlfn.STDEV.S(normalized!H101:J101)</f>
        <v>5.3898492945423709E-5</v>
      </c>
      <c r="K101">
        <f>_xlfn.STDEV.S(normalized!K101:M101)</f>
        <v>7.1332867240460544E-5</v>
      </c>
      <c r="L101">
        <f>_xlfn.STDEV.S(normalized!N101:P101)</f>
        <v>4.1155252462469517E-5</v>
      </c>
      <c r="M101" s="11">
        <f t="shared" si="4"/>
        <v>0.1804441406819394</v>
      </c>
      <c r="N101" s="11">
        <f t="shared" si="4"/>
        <v>0.12676276992606181</v>
      </c>
      <c r="O101" s="11">
        <f t="shared" si="4"/>
        <v>0.15232632131669432</v>
      </c>
      <c r="P101" s="11">
        <f t="shared" si="4"/>
        <v>6.9805932493795381E-2</v>
      </c>
      <c r="R101" s="12">
        <f t="shared" si="5"/>
        <v>1.2706992743283834</v>
      </c>
      <c r="S101" s="12">
        <f t="shared" si="5"/>
        <v>1.3994990477303002</v>
      </c>
      <c r="T101" s="12">
        <f t="shared" si="5"/>
        <v>1.7619387928086252</v>
      </c>
      <c r="U101">
        <f>_xlfn.T.TEST(normalized!H101:J101,normalized!$E101:$G101,2,3)</f>
        <v>0.12551110728729539</v>
      </c>
      <c r="V101">
        <f>_xlfn.T.TEST(normalized!K101:M101,normalized!$E101:$G101,2,3)</f>
        <v>7.0104991554922627E-2</v>
      </c>
      <c r="W101">
        <f>_xlfn.T.TEST(normalized!N101:P101,normalized!$E101:$G101,2,3)</f>
        <v>5.611735959333574E-3</v>
      </c>
    </row>
    <row r="102" spans="1:23" x14ac:dyDescent="0.3">
      <c r="A102" t="str">
        <f>normalized!A102</f>
        <v>w/o MS2: Cer 13:1;O3/22:4(2OH)</v>
      </c>
      <c r="B102" t="str">
        <f>normalized!B102</f>
        <v>Cer 35:5:5O</v>
      </c>
      <c r="C102" t="str">
        <f>normalized!C102</f>
        <v>Cer_AP</v>
      </c>
      <c r="D102" t="str">
        <f>normalized!D102</f>
        <v>C35H61NO5</v>
      </c>
      <c r="E102">
        <f>AVERAGE(normalized!E102:G102)</f>
        <v>5.0037784645480228E-3</v>
      </c>
      <c r="F102">
        <f>AVERAGE(normalized!H102:J102)</f>
        <v>5.768176251167133E-3</v>
      </c>
      <c r="G102">
        <f>AVERAGE(normalized!K102:M102)</f>
        <v>5.7487098803663608E-3</v>
      </c>
      <c r="H102">
        <f>AVERAGE(normalized!N102:P102)</f>
        <v>5.62461414632972E-3</v>
      </c>
      <c r="I102">
        <f>_xlfn.STDEV.S(normalized!E102:G102)</f>
        <v>3.4762386067329693E-4</v>
      </c>
      <c r="J102">
        <f>_xlfn.STDEV.S(normalized!H102:J102)</f>
        <v>4.4109477702436185E-4</v>
      </c>
      <c r="K102">
        <f>_xlfn.STDEV.S(normalized!K102:M102)</f>
        <v>3.0173368938472188E-4</v>
      </c>
      <c r="L102">
        <f>_xlfn.STDEV.S(normalized!N102:P102)</f>
        <v>2.8274665948680914E-4</v>
      </c>
      <c r="M102" s="11">
        <f t="shared" si="4"/>
        <v>6.9472272430969192E-2</v>
      </c>
      <c r="N102" s="11">
        <f t="shared" si="4"/>
        <v>7.6470405517707729E-2</v>
      </c>
      <c r="O102" s="11">
        <f t="shared" si="4"/>
        <v>5.2487200722241459E-2</v>
      </c>
      <c r="P102" s="11">
        <f t="shared" si="4"/>
        <v>5.0269521096182636E-2</v>
      </c>
      <c r="R102" s="12">
        <f t="shared" si="5"/>
        <v>1.1527641145656027</v>
      </c>
      <c r="S102" s="12">
        <f t="shared" si="5"/>
        <v>1.1488737803034663</v>
      </c>
      <c r="T102" s="12">
        <f t="shared" si="5"/>
        <v>1.1240733749865914</v>
      </c>
      <c r="U102">
        <f>_xlfn.T.TEST(normalized!H102:J102,normalized!$E102:$G102,2,3)</f>
        <v>8.1434836360562396E-2</v>
      </c>
      <c r="V102">
        <f>_xlfn.T.TEST(normalized!K102:M102,normalized!$E102:$G102,2,3)</f>
        <v>4.9760084922817312E-2</v>
      </c>
      <c r="W102">
        <f>_xlfn.T.TEST(normalized!N102:P102,normalized!$E102:$G102,2,3)</f>
        <v>7.7041624205029524E-2</v>
      </c>
    </row>
    <row r="103" spans="1:23" x14ac:dyDescent="0.3">
      <c r="A103" t="str">
        <f>normalized!A103</f>
        <v>w/o MS2: Cer 13:1;O3/24:4(2OH)</v>
      </c>
      <c r="B103" t="str">
        <f>normalized!B103</f>
        <v>Cer 37:5:5O</v>
      </c>
      <c r="C103" t="str">
        <f>normalized!C103</f>
        <v>Cer_AP</v>
      </c>
      <c r="D103" t="str">
        <f>normalized!D103</f>
        <v>C37H65NO5</v>
      </c>
      <c r="E103">
        <f>AVERAGE(normalized!E103:G103)</f>
        <v>2.1881094844632769E-4</v>
      </c>
      <c r="F103">
        <f>AVERAGE(normalized!H103:J103)</f>
        <v>2.0408863211951448E-4</v>
      </c>
      <c r="G103">
        <f>AVERAGE(normalized!K103:M103)</f>
        <v>2.1933466740649811E-4</v>
      </c>
      <c r="H103">
        <f>AVERAGE(normalized!N103:P103)</f>
        <v>2.287426062030232E-4</v>
      </c>
      <c r="I103">
        <f>_xlfn.STDEV.S(normalized!E103:G103)</f>
        <v>1.6203348781818579E-5</v>
      </c>
      <c r="J103">
        <f>_xlfn.STDEV.S(normalized!H103:J103)</f>
        <v>8.4735891172841947E-6</v>
      </c>
      <c r="K103">
        <f>_xlfn.STDEV.S(normalized!K103:M103)</f>
        <v>6.698650344630507E-6</v>
      </c>
      <c r="L103">
        <f>_xlfn.STDEV.S(normalized!N103:P103)</f>
        <v>1.4075862647363312E-5</v>
      </c>
      <c r="M103" s="11">
        <f t="shared" si="4"/>
        <v>7.405181914740025E-2</v>
      </c>
      <c r="N103" s="11">
        <f t="shared" si="4"/>
        <v>4.1519162675959599E-2</v>
      </c>
      <c r="O103" s="11">
        <f t="shared" si="4"/>
        <v>3.0540773256859301E-2</v>
      </c>
      <c r="P103" s="11">
        <f t="shared" si="4"/>
        <v>6.1535814778949025E-2</v>
      </c>
      <c r="R103" s="12">
        <f t="shared" si="5"/>
        <v>0.93271672906977754</v>
      </c>
      <c r="S103" s="12">
        <f t="shared" si="5"/>
        <v>1.0023934769438601</v>
      </c>
      <c r="T103" s="12">
        <f t="shared" si="5"/>
        <v>1.0453892176201214</v>
      </c>
      <c r="U103">
        <f>_xlfn.T.TEST(normalized!H103:J103,normalized!$E103:$G103,2,3)</f>
        <v>0.25697323162293995</v>
      </c>
      <c r="V103">
        <f>_xlfn.T.TEST(normalized!K103:M103,normalized!$E103:$G103,2,3)</f>
        <v>0.96236853224086194</v>
      </c>
      <c r="W103">
        <f>_xlfn.T.TEST(normalized!N103:P103,normalized!$E103:$G103,2,3)</f>
        <v>0.46859198527938045</v>
      </c>
    </row>
    <row r="104" spans="1:23" x14ac:dyDescent="0.3">
      <c r="A104" t="str">
        <f>normalized!A104</f>
        <v>w/o MS2: Cer 12:1;O3/22:4(2OH)</v>
      </c>
      <c r="B104" t="str">
        <f>normalized!B104</f>
        <v>Cer 34:5:5O</v>
      </c>
      <c r="C104" t="str">
        <f>normalized!C104</f>
        <v>Cer_AP</v>
      </c>
      <c r="D104" t="str">
        <f>normalized!D104</f>
        <v>C34H59NO5</v>
      </c>
      <c r="E104">
        <f>AVERAGE(normalized!E104:G104)</f>
        <v>1.3401507980225988E-4</v>
      </c>
      <c r="F104">
        <f>AVERAGE(normalized!H104:J104)</f>
        <v>4.7379753734827268E-4</v>
      </c>
      <c r="G104">
        <f>AVERAGE(normalized!K104:M104)</f>
        <v>6.5695507321851478E-4</v>
      </c>
      <c r="H104">
        <f>AVERAGE(normalized!N104:P104)</f>
        <v>1.3248741354135998E-3</v>
      </c>
      <c r="I104">
        <f>_xlfn.STDEV.S(normalized!E104:G104)</f>
        <v>4.6532132524362863E-5</v>
      </c>
      <c r="J104">
        <f>_xlfn.STDEV.S(normalized!H104:J104)</f>
        <v>2.0899070724699197E-4</v>
      </c>
      <c r="K104">
        <f>_xlfn.STDEV.S(normalized!K104:M104)</f>
        <v>2.9472626598679388E-4</v>
      </c>
      <c r="L104">
        <f>_xlfn.STDEV.S(normalized!N104:P104)</f>
        <v>1.4914373331646505E-4</v>
      </c>
      <c r="M104" s="11">
        <f t="shared" si="4"/>
        <v>0.34721564612744571</v>
      </c>
      <c r="N104" s="11">
        <f t="shared" si="4"/>
        <v>0.44109707369240697</v>
      </c>
      <c r="O104" s="11">
        <f t="shared" si="4"/>
        <v>0.44862468987854631</v>
      </c>
      <c r="P104" s="11">
        <f t="shared" si="4"/>
        <v>0.11257200161878418</v>
      </c>
      <c r="R104" s="12">
        <f t="shared" si="5"/>
        <v>3.535404657799436</v>
      </c>
      <c r="S104" s="12">
        <f t="shared" si="5"/>
        <v>4.9020981384173803</v>
      </c>
      <c r="T104" s="12">
        <f t="shared" si="5"/>
        <v>9.8860078833550684</v>
      </c>
      <c r="U104">
        <f>_xlfn.T.TEST(normalized!H104:J104,normalized!$E104:$G104,2,3)</f>
        <v>9.9981341090405212E-2</v>
      </c>
      <c r="V104">
        <f>_xlfn.T.TEST(normalized!K104:M104,normalized!$E104:$G104,2,3)</f>
        <v>8.8119500047871585E-2</v>
      </c>
      <c r="W104">
        <f>_xlfn.T.TEST(normalized!N104:P104,normalized!$E104:$G104,2,3)</f>
        <v>2.7556653071082317E-3</v>
      </c>
    </row>
    <row r="105" spans="1:23" x14ac:dyDescent="0.3">
      <c r="A105" t="str">
        <f>normalized!A105</f>
        <v>w/o MS2: Cer 16:3;O3/22:6(2OH)</v>
      </c>
      <c r="B105" t="str">
        <f>normalized!B105</f>
        <v>Cer 38:9:5O</v>
      </c>
      <c r="C105" t="str">
        <f>normalized!C105</f>
        <v>Cer_AP</v>
      </c>
      <c r="D105" t="str">
        <f>normalized!D105</f>
        <v>C38H59NO5</v>
      </c>
      <c r="E105">
        <f>AVERAGE(normalized!E105:G105)</f>
        <v>3.2831251807909605E-4</v>
      </c>
      <c r="F105">
        <f>AVERAGE(normalized!H105:J105)</f>
        <v>2.7142364145658259E-4</v>
      </c>
      <c r="G105">
        <f>AVERAGE(normalized!K105:M105)</f>
        <v>2.8970533722261487E-4</v>
      </c>
      <c r="H105">
        <f>AVERAGE(normalized!N105:P105)</f>
        <v>2.7535599715384601E-4</v>
      </c>
      <c r="I105">
        <f>_xlfn.STDEV.S(normalized!E105:G105)</f>
        <v>9.9954056983595196E-5</v>
      </c>
      <c r="J105">
        <f>_xlfn.STDEV.S(normalized!H105:J105)</f>
        <v>3.0797174223429422E-5</v>
      </c>
      <c r="K105">
        <f>_xlfn.STDEV.S(normalized!K105:M105)</f>
        <v>8.171083978567465E-5</v>
      </c>
      <c r="L105">
        <f>_xlfn.STDEV.S(normalized!N105:P105)</f>
        <v>7.8987406794221322E-5</v>
      </c>
      <c r="M105" s="11">
        <f t="shared" si="4"/>
        <v>0.30444790094636165</v>
      </c>
      <c r="N105" s="11">
        <f t="shared" si="4"/>
        <v>0.11346533433181351</v>
      </c>
      <c r="O105" s="11">
        <f t="shared" si="4"/>
        <v>0.28204809952426435</v>
      </c>
      <c r="P105" s="11">
        <f t="shared" si="4"/>
        <v>0.28685558916695658</v>
      </c>
      <c r="R105" s="12">
        <f t="shared" si="5"/>
        <v>0.82672340075437523</v>
      </c>
      <c r="S105" s="12">
        <f t="shared" si="5"/>
        <v>0.88240722259886528</v>
      </c>
      <c r="T105" s="12">
        <f t="shared" si="5"/>
        <v>0.83870087794674975</v>
      </c>
      <c r="U105">
        <f>_xlfn.T.TEST(normalized!H105:J105,normalized!$E105:$G105,2,3)</f>
        <v>0.43174966755217287</v>
      </c>
      <c r="V105">
        <f>_xlfn.T.TEST(normalized!K105:M105,normalized!$E105:$G105,2,3)</f>
        <v>0.63283782974184133</v>
      </c>
      <c r="W105">
        <f>_xlfn.T.TEST(normalized!N105:P105,normalized!$E105:$G105,2,3)</f>
        <v>0.51335317137900416</v>
      </c>
    </row>
    <row r="106" spans="1:23" x14ac:dyDescent="0.3">
      <c r="A106" t="str">
        <f>normalized!A106</f>
        <v>w/o MS2: Cer 15:3;O3/22:6(2OH)</v>
      </c>
      <c r="B106" t="str">
        <f>normalized!B106</f>
        <v>Cer 37:9:5O</v>
      </c>
      <c r="C106" t="str">
        <f>normalized!C106</f>
        <v>Cer_AP</v>
      </c>
      <c r="D106" t="str">
        <f>normalized!D106</f>
        <v>C37H57NO5</v>
      </c>
      <c r="E106">
        <f>AVERAGE(normalized!E106:G106)</f>
        <v>6.6028889745762707E-4</v>
      </c>
      <c r="F106">
        <f>AVERAGE(normalized!H106:J106)</f>
        <v>6.3648960901027077E-4</v>
      </c>
      <c r="G106">
        <f>AVERAGE(normalized!K106:M106)</f>
        <v>6.9451424867842965E-4</v>
      </c>
      <c r="H106">
        <f>AVERAGE(normalized!N106:P106)</f>
        <v>5.6344001846203985E-4</v>
      </c>
      <c r="I106">
        <f>_xlfn.STDEV.S(normalized!E106:G106)</f>
        <v>1.1649272077456325E-4</v>
      </c>
      <c r="J106">
        <f>_xlfn.STDEV.S(normalized!H106:J106)</f>
        <v>1.6910852617228706E-4</v>
      </c>
      <c r="K106">
        <f>_xlfn.STDEV.S(normalized!K106:M106)</f>
        <v>2.6600611881073122E-4</v>
      </c>
      <c r="L106">
        <f>_xlfn.STDEV.S(normalized!N106:P106)</f>
        <v>2.2673490813538273E-4</v>
      </c>
      <c r="M106" s="11">
        <f t="shared" si="4"/>
        <v>0.17642689620120255</v>
      </c>
      <c r="N106" s="11">
        <f t="shared" si="4"/>
        <v>0.26568937462348774</v>
      </c>
      <c r="O106" s="11">
        <f t="shared" si="4"/>
        <v>0.38301031161982102</v>
      </c>
      <c r="P106" s="11">
        <f t="shared" si="4"/>
        <v>0.40241179310315239</v>
      </c>
      <c r="R106" s="12">
        <f t="shared" si="5"/>
        <v>0.96395624924333434</v>
      </c>
      <c r="S106" s="12">
        <f t="shared" si="5"/>
        <v>1.0518339038450952</v>
      </c>
      <c r="T106" s="12">
        <f t="shared" si="5"/>
        <v>0.85332347799804964</v>
      </c>
      <c r="U106">
        <f>_xlfn.T.TEST(normalized!H106:J106,normalized!$E106:$G106,2,3)</f>
        <v>0.85187062574364025</v>
      </c>
      <c r="V106">
        <f>_xlfn.T.TEST(normalized!K106:M106,normalized!$E106:$G106,2,3)</f>
        <v>0.8524555819132078</v>
      </c>
      <c r="W106">
        <f>_xlfn.T.TEST(normalized!N106:P106,normalized!$E106:$G106,2,3)</f>
        <v>0.55767405490274247</v>
      </c>
    </row>
    <row r="107" spans="1:23" x14ac:dyDescent="0.3">
      <c r="A107" t="str">
        <f>normalized!A107</f>
        <v>w/o MS2: Cer 12:2;O3/28:6(2OH)</v>
      </c>
      <c r="B107" t="str">
        <f>normalized!B107</f>
        <v>Cer 40:8:5O</v>
      </c>
      <c r="C107" t="str">
        <f>normalized!C107</f>
        <v>Cer_AP</v>
      </c>
      <c r="D107" t="str">
        <f>normalized!D107</f>
        <v>C40H65NO5</v>
      </c>
      <c r="E107">
        <f>AVERAGE(normalized!E107:G107)</f>
        <v>2.577354652542373E-4</v>
      </c>
      <c r="F107">
        <f>AVERAGE(normalized!H107:J107)</f>
        <v>2.3591448295985062E-4</v>
      </c>
      <c r="G107">
        <f>AVERAGE(normalized!K107:M107)</f>
        <v>2.4295831411424819E-4</v>
      </c>
      <c r="H107">
        <f>AVERAGE(normalized!N107:P107)</f>
        <v>2.4100379485655346E-4</v>
      </c>
      <c r="I107">
        <f>_xlfn.STDEV.S(normalized!E107:G107)</f>
        <v>1.1853429302307367E-4</v>
      </c>
      <c r="J107">
        <f>_xlfn.STDEV.S(normalized!H107:J107)</f>
        <v>7.5141573816615837E-5</v>
      </c>
      <c r="K107">
        <f>_xlfn.STDEV.S(normalized!K107:M107)</f>
        <v>7.7486440414628211E-5</v>
      </c>
      <c r="L107">
        <f>_xlfn.STDEV.S(normalized!N107:P107)</f>
        <v>5.8742413389965449E-5</v>
      </c>
      <c r="M107" s="11">
        <f t="shared" si="4"/>
        <v>0.45990679981176907</v>
      </c>
      <c r="N107" s="11">
        <f t="shared" si="4"/>
        <v>0.3185119153087515</v>
      </c>
      <c r="O107" s="11">
        <f t="shared" si="4"/>
        <v>0.31892895164802287</v>
      </c>
      <c r="P107" s="11">
        <f t="shared" si="4"/>
        <v>0.243740615889178</v>
      </c>
      <c r="R107" s="12">
        <f t="shared" si="5"/>
        <v>0.91533574057081413</v>
      </c>
      <c r="S107" s="12">
        <f t="shared" si="5"/>
        <v>0.94266543362430733</v>
      </c>
      <c r="T107" s="12">
        <f t="shared" si="5"/>
        <v>0.93508200207845171</v>
      </c>
      <c r="U107">
        <f>_xlfn.T.TEST(normalized!H107:J107,normalized!$E107:$G107,2,3)</f>
        <v>0.80329949559335911</v>
      </c>
      <c r="V107">
        <f>_xlfn.T.TEST(normalized!K107:M107,normalized!$E107:$G107,2,3)</f>
        <v>0.86669554414822392</v>
      </c>
      <c r="W107">
        <f>_xlfn.T.TEST(normalized!N107:P107,normalized!$E107:$G107,2,3)</f>
        <v>0.84098662519669654</v>
      </c>
    </row>
    <row r="108" spans="1:23" x14ac:dyDescent="0.3">
      <c r="A108" t="str">
        <f>normalized!A108</f>
        <v>w/o MS2: Cer 12:2;O3/26:6(2OH)</v>
      </c>
      <c r="B108" t="str">
        <f>normalized!B108</f>
        <v>Cer 38:8:5O</v>
      </c>
      <c r="C108" t="str">
        <f>normalized!C108</f>
        <v>Cer_AP</v>
      </c>
      <c r="D108" t="str">
        <f>normalized!D108</f>
        <v>C38H61NO5</v>
      </c>
      <c r="E108">
        <f>AVERAGE(normalized!E108:G108)</f>
        <v>2.0862183192090394E-5</v>
      </c>
      <c r="F108">
        <f>AVERAGE(normalized!H108:J108)</f>
        <v>2.9950669934640528E-5</v>
      </c>
      <c r="G108">
        <f>AVERAGE(normalized!K108:M108)</f>
        <v>4.4825646939205696E-5</v>
      </c>
      <c r="H108">
        <f>AVERAGE(normalized!N108:P108)</f>
        <v>4.2500079949706221E-5</v>
      </c>
      <c r="I108">
        <f>_xlfn.STDEV.S(normalized!E108:G108)</f>
        <v>1.5292482320801749E-5</v>
      </c>
      <c r="J108">
        <f>_xlfn.STDEV.S(normalized!H108:J108)</f>
        <v>1.5973794914499402E-5</v>
      </c>
      <c r="K108">
        <f>_xlfn.STDEV.S(normalized!K108:M108)</f>
        <v>1.229322009707822E-5</v>
      </c>
      <c r="L108">
        <f>_xlfn.STDEV.S(normalized!N108:P108)</f>
        <v>1.6795771356998455E-5</v>
      </c>
      <c r="M108" s="11">
        <f t="shared" si="4"/>
        <v>0.7330240646434204</v>
      </c>
      <c r="N108" s="11">
        <f t="shared" si="4"/>
        <v>0.53333681514830933</v>
      </c>
      <c r="O108" s="11">
        <f t="shared" si="4"/>
        <v>0.27424523540621215</v>
      </c>
      <c r="P108" s="11">
        <f t="shared" si="4"/>
        <v>0.39519387673797901</v>
      </c>
      <c r="R108" s="12">
        <f t="shared" si="5"/>
        <v>1.4356440866647124</v>
      </c>
      <c r="S108" s="12">
        <f t="shared" si="5"/>
        <v>2.1486556093611866</v>
      </c>
      <c r="T108" s="12">
        <f t="shared" si="5"/>
        <v>2.0371827607102757</v>
      </c>
      <c r="U108">
        <f>_xlfn.T.TEST(normalized!H108:J108,normalized!$E108:$G108,2,3)</f>
        <v>0.51594403852492854</v>
      </c>
      <c r="V108">
        <f>_xlfn.T.TEST(normalized!K108:M108,normalized!$E108:$G108,2,3)</f>
        <v>0.10505978528195711</v>
      </c>
      <c r="W108">
        <f>_xlfn.T.TEST(normalized!N108:P108,normalized!$E108:$G108,2,3)</f>
        <v>0.17492211529148202</v>
      </c>
    </row>
    <row r="109" spans="1:23" x14ac:dyDescent="0.3">
      <c r="A109" t="str">
        <f>normalized!A109</f>
        <v>w/o MS2: Cer 12:2;O3/30:6(2OH)</v>
      </c>
      <c r="B109" t="str">
        <f>normalized!B109</f>
        <v>Cer 42:8:5O</v>
      </c>
      <c r="C109" t="str">
        <f>normalized!C109</f>
        <v>Cer_AP</v>
      </c>
      <c r="D109" t="str">
        <f>normalized!D109</f>
        <v>C42H69NO5</v>
      </c>
      <c r="E109">
        <f>AVERAGE(normalized!E109:G109)</f>
        <v>2.7639953036723167E-4</v>
      </c>
      <c r="F109">
        <f>AVERAGE(normalized!H109:J109)</f>
        <v>2.2977236811391223E-4</v>
      </c>
      <c r="G109">
        <f>AVERAGE(normalized!K109:M109)</f>
        <v>3.5957082894187567E-4</v>
      </c>
      <c r="H109">
        <f>AVERAGE(normalized!N109:P109)</f>
        <v>2.8228760043479307E-4</v>
      </c>
      <c r="I109">
        <f>_xlfn.STDEV.S(normalized!E109:G109)</f>
        <v>1.0496842526579272E-4</v>
      </c>
      <c r="J109">
        <f>_xlfn.STDEV.S(normalized!H109:J109)</f>
        <v>3.0697157506762896E-5</v>
      </c>
      <c r="K109">
        <f>_xlfn.STDEV.S(normalized!K109:M109)</f>
        <v>4.0634352401648211E-5</v>
      </c>
      <c r="L109">
        <f>_xlfn.STDEV.S(normalized!N109:P109)</f>
        <v>4.2555566752474346E-5</v>
      </c>
      <c r="M109" s="11">
        <f t="shared" si="4"/>
        <v>0.3797706353781749</v>
      </c>
      <c r="N109" s="11">
        <f t="shared" si="4"/>
        <v>0.13359812478210797</v>
      </c>
      <c r="O109" s="11">
        <f t="shared" si="4"/>
        <v>0.11300792258711488</v>
      </c>
      <c r="P109" s="11">
        <f t="shared" si="4"/>
        <v>0.15075251866156428</v>
      </c>
      <c r="R109" s="12">
        <f t="shared" si="5"/>
        <v>0.83130520449376533</v>
      </c>
      <c r="S109" s="12">
        <f t="shared" si="5"/>
        <v>1.3009096957007866</v>
      </c>
      <c r="T109" s="12">
        <f t="shared" si="5"/>
        <v>1.021302749898809</v>
      </c>
      <c r="U109">
        <f>_xlfn.T.TEST(normalized!H109:J109,normalized!$E109:$G109,2,3)</f>
        <v>0.52723580467613973</v>
      </c>
      <c r="V109">
        <f>_xlfn.T.TEST(normalized!K109:M109,normalized!$E109:$G109,2,3)</f>
        <v>0.30334330499547191</v>
      </c>
      <c r="W109">
        <f>_xlfn.T.TEST(normalized!N109:P109,normalized!$E109:$G109,2,3)</f>
        <v>0.93464210070452447</v>
      </c>
    </row>
    <row r="110" spans="1:23" x14ac:dyDescent="0.3">
      <c r="A110" t="str">
        <f>normalized!A110</f>
        <v>w/o MS2: Cer 16:3;O3/24:6(2OH)</v>
      </c>
      <c r="B110" t="str">
        <f>normalized!B110</f>
        <v>Cer 40:9:5O</v>
      </c>
      <c r="C110" t="str">
        <f>normalized!C110</f>
        <v>Cer_AP</v>
      </c>
      <c r="D110" t="str">
        <f>normalized!D110</f>
        <v>C40H63NO5</v>
      </c>
      <c r="E110">
        <f>AVERAGE(normalized!E110:G110)</f>
        <v>3.1727533135593222E-4</v>
      </c>
      <c r="F110">
        <f>AVERAGE(normalized!H110:J110)</f>
        <v>1.4081259220354806E-4</v>
      </c>
      <c r="G110">
        <f>AVERAGE(normalized!K110:M110)</f>
        <v>2.6169899502783664E-4</v>
      </c>
      <c r="H110">
        <f>AVERAGE(normalized!N110:P110)</f>
        <v>1.242037943010257E-4</v>
      </c>
      <c r="I110">
        <f>_xlfn.STDEV.S(normalized!E110:G110)</f>
        <v>9.7494330843651749E-5</v>
      </c>
      <c r="J110">
        <f>_xlfn.STDEV.S(normalized!H110:J110)</f>
        <v>6.8536005154053761E-5</v>
      </c>
      <c r="K110">
        <f>_xlfn.STDEV.S(normalized!K110:M110)</f>
        <v>4.5509835676117668E-5</v>
      </c>
      <c r="L110">
        <f>_xlfn.STDEV.S(normalized!N110:P110)</f>
        <v>5.9329615849354979E-5</v>
      </c>
      <c r="M110" s="11">
        <f t="shared" si="4"/>
        <v>0.30728619974012</v>
      </c>
      <c r="N110" s="11">
        <f t="shared" si="4"/>
        <v>0.48671787147404605</v>
      </c>
      <c r="O110" s="11">
        <f t="shared" si="4"/>
        <v>0.17390145373419122</v>
      </c>
      <c r="P110" s="11">
        <f t="shared" si="4"/>
        <v>0.47767957640296521</v>
      </c>
      <c r="R110" s="12">
        <f t="shared" si="5"/>
        <v>0.44381828111804517</v>
      </c>
      <c r="S110" s="12">
        <f t="shared" si="5"/>
        <v>0.82483246935530641</v>
      </c>
      <c r="T110" s="12">
        <f t="shared" si="5"/>
        <v>0.39147006409297197</v>
      </c>
      <c r="U110">
        <f>_xlfn.T.TEST(normalized!H110:J110,normalized!$E110:$G110,2,3)</f>
        <v>6.9333026001646092E-2</v>
      </c>
      <c r="V110">
        <f>_xlfn.T.TEST(normalized!K110:M110,normalized!$E110:$G110,2,3)</f>
        <v>0.44041457004876905</v>
      </c>
      <c r="W110">
        <f>_xlfn.T.TEST(normalized!N110:P110,normalized!$E110:$G110,2,3)</f>
        <v>5.4192561385881022E-2</v>
      </c>
    </row>
    <row r="111" spans="1:23" x14ac:dyDescent="0.3">
      <c r="A111" t="str">
        <f>normalized!A111</f>
        <v>w/o MS2: Cer 15:3;O3/24:6(2OH)</v>
      </c>
      <c r="B111" t="str">
        <f>normalized!B111</f>
        <v>Cer 39:9:5O</v>
      </c>
      <c r="C111" t="str">
        <f>normalized!C111</f>
        <v>Cer_AP</v>
      </c>
      <c r="D111" t="str">
        <f>normalized!D111</f>
        <v>C39H61NO5</v>
      </c>
      <c r="E111">
        <f>AVERAGE(normalized!E111:G111)</f>
        <v>1.662912903954802E-4</v>
      </c>
      <c r="F111">
        <f>AVERAGE(normalized!H111:J111)</f>
        <v>1.6945183123249301E-4</v>
      </c>
      <c r="G111">
        <f>AVERAGE(normalized!K111:M111)</f>
        <v>1.9321117197154748E-4</v>
      </c>
      <c r="H111">
        <f>AVERAGE(normalized!N111:P111)</f>
        <v>2.0014136663537194E-4</v>
      </c>
      <c r="I111">
        <f>_xlfn.STDEV.S(normalized!E111:G111)</f>
        <v>3.8410145079954574E-5</v>
      </c>
      <c r="J111">
        <f>_xlfn.STDEV.S(normalized!H111:J111)</f>
        <v>3.2180632475606739E-5</v>
      </c>
      <c r="K111">
        <f>_xlfn.STDEV.S(normalized!K111:M111)</f>
        <v>5.1803841443583354E-5</v>
      </c>
      <c r="L111">
        <f>_xlfn.STDEV.S(normalized!N111:P111)</f>
        <v>1.7082848422388178E-5</v>
      </c>
      <c r="M111" s="11">
        <f t="shared" si="4"/>
        <v>0.23098109942262232</v>
      </c>
      <c r="N111" s="11">
        <f t="shared" si="4"/>
        <v>0.18991020776549736</v>
      </c>
      <c r="O111" s="11">
        <f t="shared" si="4"/>
        <v>0.2681203209678375</v>
      </c>
      <c r="P111" s="11">
        <f t="shared" si="4"/>
        <v>8.5353911135775382E-2</v>
      </c>
      <c r="R111" s="12">
        <f t="shared" si="5"/>
        <v>1.0190060515466342</v>
      </c>
      <c r="S111" s="12">
        <f t="shared" si="5"/>
        <v>1.1618838936906761</v>
      </c>
      <c r="T111" s="12">
        <f t="shared" si="5"/>
        <v>1.2035589245798035</v>
      </c>
      <c r="U111">
        <f>_xlfn.T.TEST(normalized!H111:J111,normalized!$E111:$G111,2,3)</f>
        <v>0.91842202141712181</v>
      </c>
      <c r="V111">
        <f>_xlfn.T.TEST(normalized!K111:M111,normalized!$E111:$G111,2,3)</f>
        <v>0.51284847212426599</v>
      </c>
      <c r="W111">
        <f>_xlfn.T.TEST(normalized!N111:P111,normalized!$E111:$G111,2,3)</f>
        <v>0.26472817340999333</v>
      </c>
    </row>
    <row r="112" spans="1:23" x14ac:dyDescent="0.3">
      <c r="A112" t="str">
        <f>normalized!A112</f>
        <v>w/o MS2: Cer 12:0;O3/22:0(2OH)</v>
      </c>
      <c r="B112" t="str">
        <f>normalized!B112</f>
        <v>Cer 34:0:5O</v>
      </c>
      <c r="C112" t="str">
        <f>normalized!C112</f>
        <v>Cer_AP</v>
      </c>
      <c r="D112" t="str">
        <f>normalized!D112</f>
        <v>C34H69NO5</v>
      </c>
      <c r="E112">
        <f>AVERAGE(normalized!E112:G112)</f>
        <v>3.8976304661016949E-5</v>
      </c>
      <c r="F112">
        <f>AVERAGE(normalized!H112:J112)</f>
        <v>2.3926889589168999E-5</v>
      </c>
      <c r="G112">
        <f>AVERAGE(normalized!K112:M112)</f>
        <v>5.0883509818265987E-5</v>
      </c>
      <c r="H112">
        <f>AVERAGE(normalized!N112:P112)</f>
        <v>1.8927528762450766E-5</v>
      </c>
      <c r="I112">
        <f>_xlfn.STDEV.S(normalized!E112:G112)</f>
        <v>2.0053468819095987E-5</v>
      </c>
      <c r="J112">
        <f>_xlfn.STDEV.S(normalized!H112:J112)</f>
        <v>9.473515185285946E-6</v>
      </c>
      <c r="K112">
        <f>_xlfn.STDEV.S(normalized!K112:M112)</f>
        <v>1.1025351114458141E-5</v>
      </c>
      <c r="L112">
        <f>_xlfn.STDEV.S(normalized!N112:P112)</f>
        <v>1.8633750638638735E-6</v>
      </c>
      <c r="M112" s="11">
        <f t="shared" si="4"/>
        <v>0.51450410687991488</v>
      </c>
      <c r="N112" s="11">
        <f t="shared" si="4"/>
        <v>0.39593592597904276</v>
      </c>
      <c r="O112" s="11">
        <f t="shared" si="4"/>
        <v>0.21667827462838066</v>
      </c>
      <c r="P112" s="11">
        <f t="shared" si="4"/>
        <v>9.8447879131506905E-2</v>
      </c>
      <c r="R112" s="12">
        <f t="shared" si="5"/>
        <v>0.6138829680562311</v>
      </c>
      <c r="S112" s="12">
        <f t="shared" si="5"/>
        <v>1.3054985653670319</v>
      </c>
      <c r="T112" s="12">
        <f t="shared" si="5"/>
        <v>0.48561629757018937</v>
      </c>
      <c r="U112">
        <f>_xlfn.T.TEST(normalized!H112:J112,normalized!$E112:$G112,2,3)</f>
        <v>0.32865103181738531</v>
      </c>
      <c r="V112">
        <f>_xlfn.T.TEST(normalized!K112:M112,normalized!$E112:$G112,2,3)</f>
        <v>0.43179490565054474</v>
      </c>
      <c r="W112">
        <f>_xlfn.T.TEST(normalized!N112:P112,normalized!$E112:$G112,2,3)</f>
        <v>0.22468649020913525</v>
      </c>
    </row>
    <row r="113" spans="1:23" x14ac:dyDescent="0.3">
      <c r="A113" t="str">
        <f>normalized!A113</f>
        <v>w/o MS2: Cer 13:1;O3/22:2(2OH)</v>
      </c>
      <c r="B113" t="str">
        <f>normalized!B113</f>
        <v>Cer 35:3:5O</v>
      </c>
      <c r="C113" t="str">
        <f>normalized!C113</f>
        <v>Cer_AP</v>
      </c>
      <c r="D113" t="str">
        <f>normalized!D113</f>
        <v>C35H65NO5</v>
      </c>
      <c r="E113">
        <f>AVERAGE(normalized!E113:G113)</f>
        <v>2.8701206920903953E-5</v>
      </c>
      <c r="F113">
        <f>AVERAGE(normalized!H113:J113)</f>
        <v>3.7213704481792717E-5</v>
      </c>
      <c r="G113">
        <f>AVERAGE(normalized!K113:M113)</f>
        <v>7.6147153612154736E-5</v>
      </c>
      <c r="H113">
        <f>AVERAGE(normalized!N113:P113)</f>
        <v>4.8643621476333593E-5</v>
      </c>
      <c r="I113">
        <f>_xlfn.STDEV.S(normalized!E113:G113)</f>
        <v>1.4007473817166973E-5</v>
      </c>
      <c r="J113">
        <f>_xlfn.STDEV.S(normalized!H113:J113)</f>
        <v>2.4447480008675702E-5</v>
      </c>
      <c r="K113">
        <f>_xlfn.STDEV.S(normalized!K113:M113)</f>
        <v>8.5645119815276872E-6</v>
      </c>
      <c r="L113">
        <f>_xlfn.STDEV.S(normalized!N113:P113)</f>
        <v>1.9365477326094227E-5</v>
      </c>
      <c r="M113" s="11">
        <f t="shared" si="4"/>
        <v>0.48804476605354558</v>
      </c>
      <c r="N113" s="11">
        <f t="shared" si="4"/>
        <v>0.65694830302736851</v>
      </c>
      <c r="O113" s="11">
        <f t="shared" si="4"/>
        <v>0.11247317299803318</v>
      </c>
      <c r="P113" s="11">
        <f t="shared" si="4"/>
        <v>0.39810928418469094</v>
      </c>
      <c r="R113" s="12">
        <f t="shared" si="5"/>
        <v>1.2965902299630772</v>
      </c>
      <c r="S113" s="12">
        <f t="shared" si="5"/>
        <v>2.6530993564836631</v>
      </c>
      <c r="T113" s="12">
        <f t="shared" si="5"/>
        <v>1.6948284303997327</v>
      </c>
      <c r="U113">
        <f>_xlfn.T.TEST(normalized!H113:J113,normalized!$E113:$G113,2,3)</f>
        <v>0.63501213517961663</v>
      </c>
      <c r="V113">
        <f>_xlfn.T.TEST(normalized!K113:M113,normalized!$E113:$G113,2,3)</f>
        <v>1.2067031252839668E-2</v>
      </c>
      <c r="W113">
        <f>_xlfn.T.TEST(normalized!N113:P113,normalized!$E113:$G113,2,3)</f>
        <v>0.22857125919549809</v>
      </c>
    </row>
    <row r="114" spans="1:23" x14ac:dyDescent="0.3">
      <c r="A114" t="str">
        <f>normalized!A114</f>
        <v>w/o MS2: Cer 12:0;O3/24:0(2OH)</v>
      </c>
      <c r="B114" t="str">
        <f>normalized!B114</f>
        <v>Cer 36:0:5O</v>
      </c>
      <c r="C114" t="str">
        <f>normalized!C114</f>
        <v>Cer_AP</v>
      </c>
      <c r="D114" t="str">
        <f>normalized!D114</f>
        <v>C36H73NO5</v>
      </c>
      <c r="E114">
        <f>AVERAGE(normalized!E114:G114)</f>
        <v>2.3252130635593221E-4</v>
      </c>
      <c r="F114">
        <f>AVERAGE(normalized!H114:J114)</f>
        <v>2.2120249183006538E-4</v>
      </c>
      <c r="G114">
        <f>AVERAGE(normalized!K114:M114)</f>
        <v>3.4208997755706829E-4</v>
      </c>
      <c r="H114">
        <f>AVERAGE(normalized!N114:P114)</f>
        <v>2.373431639066195E-4</v>
      </c>
      <c r="I114">
        <f>_xlfn.STDEV.S(normalized!E114:G114)</f>
        <v>3.8305969770359089E-5</v>
      </c>
      <c r="J114">
        <f>_xlfn.STDEV.S(normalized!H114:J114)</f>
        <v>5.146948002889652E-5</v>
      </c>
      <c r="K114">
        <f>_xlfn.STDEV.S(normalized!K114:M114)</f>
        <v>2.6097669719440825E-5</v>
      </c>
      <c r="L114">
        <f>_xlfn.STDEV.S(normalized!N114:P114)</f>
        <v>3.2095610411101389E-5</v>
      </c>
      <c r="M114" s="11">
        <f t="shared" si="4"/>
        <v>0.16474176225262638</v>
      </c>
      <c r="N114" s="11">
        <f t="shared" si="4"/>
        <v>0.23268038078177244</v>
      </c>
      <c r="O114" s="11">
        <f t="shared" si="4"/>
        <v>7.6288904766545373E-2</v>
      </c>
      <c r="P114" s="11">
        <f t="shared" si="4"/>
        <v>0.13522871222753696</v>
      </c>
      <c r="R114" s="12">
        <f t="shared" si="5"/>
        <v>0.95132138769020791</v>
      </c>
      <c r="S114" s="12">
        <f t="shared" si="5"/>
        <v>1.4712199192336111</v>
      </c>
      <c r="T114" s="12">
        <f t="shared" si="5"/>
        <v>1.0207372718924357</v>
      </c>
      <c r="U114">
        <f>_xlfn.T.TEST(normalized!H114:J114,normalized!$E114:$G114,2,3)</f>
        <v>0.77636733942690439</v>
      </c>
      <c r="V114">
        <f>_xlfn.T.TEST(normalized!K114:M114,normalized!$E114:$G114,2,3)</f>
        <v>1.9210329407766541E-2</v>
      </c>
      <c r="W114">
        <f>_xlfn.T.TEST(normalized!N114:P114,normalized!$E114:$G114,2,3)</f>
        <v>0.87562108763650603</v>
      </c>
    </row>
    <row r="115" spans="1:23" x14ac:dyDescent="0.3">
      <c r="A115" t="str">
        <f>normalized!A115</f>
        <v>w/o MS2: Cer 12:0;O3/22:0(2OH)</v>
      </c>
      <c r="B115" t="str">
        <f>normalized!B115</f>
        <v>Cer 34:0:5O</v>
      </c>
      <c r="C115" t="str">
        <f>normalized!C115</f>
        <v>Cer_AP</v>
      </c>
      <c r="D115" t="str">
        <f>normalized!D115</f>
        <v>C34H69NO5</v>
      </c>
      <c r="E115">
        <f>AVERAGE(normalized!E115:G115)</f>
        <v>2.8859068022598874E-4</v>
      </c>
      <c r="F115">
        <f>AVERAGE(normalized!H115:J115)</f>
        <v>3.5529949463118578E-4</v>
      </c>
      <c r="G115">
        <f>AVERAGE(normalized!K115:M115)</f>
        <v>4.6354246012556471E-4</v>
      </c>
      <c r="H115">
        <f>AVERAGE(normalized!N115:P115)</f>
        <v>3.8401137197769742E-4</v>
      </c>
      <c r="I115">
        <f>_xlfn.STDEV.S(normalized!E115:G115)</f>
        <v>1.3081612833946532E-5</v>
      </c>
      <c r="J115">
        <f>_xlfn.STDEV.S(normalized!H115:J115)</f>
        <v>5.9251958866133072E-5</v>
      </c>
      <c r="K115">
        <f>_xlfn.STDEV.S(normalized!K115:M115)</f>
        <v>5.0123711893056441E-5</v>
      </c>
      <c r="L115">
        <f>_xlfn.STDEV.S(normalized!N115:P115)</f>
        <v>2.2669317552945422E-5</v>
      </c>
      <c r="M115" s="11">
        <f t="shared" si="4"/>
        <v>4.5329297618698638E-2</v>
      </c>
      <c r="N115" s="11">
        <f t="shared" si="4"/>
        <v>0.16676623457525272</v>
      </c>
      <c r="O115" s="11">
        <f t="shared" si="4"/>
        <v>0.1081318675304931</v>
      </c>
      <c r="P115" s="11">
        <f t="shared" si="4"/>
        <v>5.903293289518001E-2</v>
      </c>
      <c r="R115" s="12">
        <f t="shared" si="5"/>
        <v>1.2311537377193156</v>
      </c>
      <c r="S115" s="12">
        <f t="shared" si="5"/>
        <v>1.6062281005144561</v>
      </c>
      <c r="T115" s="12">
        <f t="shared" si="5"/>
        <v>1.3306437050461468</v>
      </c>
      <c r="U115">
        <f>_xlfn.T.TEST(normalized!H115:J115,normalized!$E115:$G115,2,3)</f>
        <v>0.18580173883780943</v>
      </c>
      <c r="V115">
        <f>_xlfn.T.TEST(normalized!K115:M115,normalized!$E115:$G115,2,3)</f>
        <v>2.0665255340717909E-2</v>
      </c>
      <c r="W115">
        <f>_xlfn.T.TEST(normalized!N115:P115,normalized!$E115:$G115,2,3)</f>
        <v>6.6075941313100926E-3</v>
      </c>
    </row>
    <row r="116" spans="1:23" x14ac:dyDescent="0.3">
      <c r="A116" t="str">
        <f>normalized!A116</f>
        <v>w/o MS2: Cer 12:1;O3/23:0(2OH)</v>
      </c>
      <c r="B116" t="str">
        <f>normalized!B116</f>
        <v>Cer 35:1:5O</v>
      </c>
      <c r="C116" t="str">
        <f>normalized!C116</f>
        <v>Cer_AP</v>
      </c>
      <c r="D116" t="str">
        <f>normalized!D116</f>
        <v>C35H69NO5</v>
      </c>
      <c r="E116">
        <f>AVERAGE(normalized!E116:G116)</f>
        <v>3.7431043079096044E-5</v>
      </c>
      <c r="F116">
        <f>AVERAGE(normalized!H116:J116)</f>
        <v>4.2094466619981322E-5</v>
      </c>
      <c r="G116">
        <f>AVERAGE(normalized!K116:M116)</f>
        <v>1.0385383017768354E-4</v>
      </c>
      <c r="H116">
        <f>AVERAGE(normalized!N116:P116)</f>
        <v>4.7612920141029984E-5</v>
      </c>
      <c r="I116">
        <f>_xlfn.STDEV.S(normalized!E116:G116)</f>
        <v>2.3849092558627343E-5</v>
      </c>
      <c r="J116">
        <f>_xlfn.STDEV.S(normalized!H116:J116)</f>
        <v>1.5701167568515319E-5</v>
      </c>
      <c r="K116">
        <f>_xlfn.STDEV.S(normalized!K116:M116)</f>
        <v>1.0173892536135109E-5</v>
      </c>
      <c r="L116">
        <f>_xlfn.STDEV.S(normalized!N116:P116)</f>
        <v>1.1699477628531109E-5</v>
      </c>
      <c r="M116" s="11">
        <f t="shared" si="4"/>
        <v>0.63714742087821341</v>
      </c>
      <c r="N116" s="11">
        <f t="shared" si="4"/>
        <v>0.37299837316532997</v>
      </c>
      <c r="O116" s="11">
        <f t="shared" si="4"/>
        <v>9.7963575524644533E-2</v>
      </c>
      <c r="P116" s="11">
        <f t="shared" si="4"/>
        <v>0.24572064880450789</v>
      </c>
      <c r="R116" s="12">
        <f t="shared" si="5"/>
        <v>1.1245870581546695</v>
      </c>
      <c r="S116" s="12">
        <f t="shared" si="5"/>
        <v>2.7745374329598191</v>
      </c>
      <c r="T116" s="12">
        <f t="shared" si="5"/>
        <v>1.2720169202984399</v>
      </c>
      <c r="U116">
        <f>_xlfn.T.TEST(normalized!H116:J116,normalized!$E116:$G116,2,3)</f>
        <v>0.79336805551610534</v>
      </c>
      <c r="V116">
        <f>_xlfn.T.TEST(normalized!K116:M116,normalized!$E116:$G116,2,3)</f>
        <v>2.6360990113684916E-2</v>
      </c>
      <c r="W116">
        <f>_xlfn.T.TEST(normalized!N116:P116,normalized!$E116:$G116,2,3)</f>
        <v>0.55557480849288743</v>
      </c>
    </row>
    <row r="117" spans="1:23" x14ac:dyDescent="0.3">
      <c r="A117" t="str">
        <f>normalized!A117</f>
        <v>w/o MS2: Cer 12:1;O3/24:0(2OH)</v>
      </c>
      <c r="B117" t="str">
        <f>normalized!B117</f>
        <v>Cer 36:1:5O</v>
      </c>
      <c r="C117" t="str">
        <f>normalized!C117</f>
        <v>Cer_AP</v>
      </c>
      <c r="D117" t="str">
        <f>normalized!D117</f>
        <v>C36H71NO5</v>
      </c>
      <c r="E117">
        <f>AVERAGE(normalized!E117:G117)</f>
        <v>3.0379603868644065E-3</v>
      </c>
      <c r="F117">
        <f>AVERAGE(normalized!H117:J117)</f>
        <v>3.0159779306722693E-3</v>
      </c>
      <c r="G117">
        <f>AVERAGE(normalized!K117:M117)</f>
        <v>3.3240672759943294E-3</v>
      </c>
      <c r="H117">
        <f>AVERAGE(normalized!N117:P117)</f>
        <v>2.4327375137261653E-3</v>
      </c>
      <c r="I117">
        <f>_xlfn.STDEV.S(normalized!E117:G117)</f>
        <v>5.5845406178741698E-4</v>
      </c>
      <c r="J117">
        <f>_xlfn.STDEV.S(normalized!H117:J117)</f>
        <v>1.9200982301355632E-4</v>
      </c>
      <c r="K117">
        <f>_xlfn.STDEV.S(normalized!K117:M117)</f>
        <v>3.3060560246511099E-4</v>
      </c>
      <c r="L117">
        <f>_xlfn.STDEV.S(normalized!N117:P117)</f>
        <v>2.2196985824923668E-4</v>
      </c>
      <c r="M117" s="11">
        <f t="shared" si="4"/>
        <v>0.18382532708526148</v>
      </c>
      <c r="N117" s="11">
        <f t="shared" si="4"/>
        <v>6.3664200278400862E-2</v>
      </c>
      <c r="O117" s="11">
        <f t="shared" si="4"/>
        <v>9.9458156233079492E-2</v>
      </c>
      <c r="P117" s="11">
        <f t="shared" si="4"/>
        <v>9.1242831171395394E-2</v>
      </c>
      <c r="R117" s="12">
        <f t="shared" si="5"/>
        <v>0.99276407411788992</v>
      </c>
      <c r="S117" s="12">
        <f t="shared" si="5"/>
        <v>1.0941772942027148</v>
      </c>
      <c r="T117" s="12">
        <f t="shared" si="5"/>
        <v>0.80077986673061441</v>
      </c>
      <c r="U117">
        <f>_xlfn.T.TEST(normalized!H117:J117,normalized!$E117:$G117,2,3)</f>
        <v>0.95345011373876032</v>
      </c>
      <c r="V117">
        <f>_xlfn.T.TEST(normalized!K117:M117,normalized!$E117:$G117,2,3)</f>
        <v>0.49675559737654423</v>
      </c>
      <c r="W117">
        <f>_xlfn.T.TEST(normalized!N117:P117,normalized!$E117:$G117,2,3)</f>
        <v>0.19269801399390971</v>
      </c>
    </row>
    <row r="118" spans="1:23" x14ac:dyDescent="0.3">
      <c r="A118" t="str">
        <f>normalized!A118</f>
        <v>w/o MS2: Cer 16:3;O3/22:6(2OH)</v>
      </c>
      <c r="B118" t="str">
        <f>normalized!B118</f>
        <v>Cer 38:9:5O</v>
      </c>
      <c r="C118" t="str">
        <f>normalized!C118</f>
        <v>Cer_AP</v>
      </c>
      <c r="D118" t="str">
        <f>normalized!D118</f>
        <v>C38H59NO5</v>
      </c>
      <c r="E118">
        <f>AVERAGE(normalized!E118:G118)</f>
        <v>5.584866166666667E-4</v>
      </c>
      <c r="F118">
        <f>AVERAGE(normalized!H118:J118)</f>
        <v>5.6616008169934641E-4</v>
      </c>
      <c r="G118">
        <f>AVERAGE(normalized!K118:M118)</f>
        <v>6.3776727888752497E-4</v>
      </c>
      <c r="H118">
        <f>AVERAGE(normalized!N118:P118)</f>
        <v>6.6016020476753932E-4</v>
      </c>
      <c r="I118">
        <f>_xlfn.STDEV.S(normalized!E118:G118)</f>
        <v>2.1250246812058637E-4</v>
      </c>
      <c r="J118">
        <f>_xlfn.STDEV.S(normalized!H118:J118)</f>
        <v>8.8007089734790399E-5</v>
      </c>
      <c r="K118">
        <f>_xlfn.STDEV.S(normalized!K118:M118)</f>
        <v>7.7461989726633178E-5</v>
      </c>
      <c r="L118">
        <f>_xlfn.STDEV.S(normalized!N118:P118)</f>
        <v>1.9826822221380346E-4</v>
      </c>
      <c r="M118" s="11">
        <f t="shared" si="4"/>
        <v>0.38049697482261902</v>
      </c>
      <c r="N118" s="11">
        <f t="shared" si="4"/>
        <v>0.15544559318035014</v>
      </c>
      <c r="O118" s="11">
        <f t="shared" si="4"/>
        <v>0.12145808085631526</v>
      </c>
      <c r="P118" s="11">
        <f t="shared" si="4"/>
        <v>0.30033349599377807</v>
      </c>
      <c r="R118" s="12">
        <f t="shared" si="5"/>
        <v>1.0137397473881806</v>
      </c>
      <c r="S118" s="12">
        <f t="shared" si="5"/>
        <v>1.1419562436322033</v>
      </c>
      <c r="T118" s="12">
        <f t="shared" si="5"/>
        <v>1.1820519687789701</v>
      </c>
      <c r="U118">
        <f>_xlfn.T.TEST(normalized!H118:J118,normalized!$E118:$G118,2,3)</f>
        <v>0.95797199555688384</v>
      </c>
      <c r="V118">
        <f>_xlfn.T.TEST(normalized!K118:M118,normalized!$E118:$G118,2,3)</f>
        <v>0.59399550056573214</v>
      </c>
      <c r="W118">
        <f>_xlfn.T.TEST(normalized!N118:P118,normalized!$E118:$G118,2,3)</f>
        <v>0.5774097529515676</v>
      </c>
    </row>
    <row r="119" spans="1:23" x14ac:dyDescent="0.3">
      <c r="A119" t="str">
        <f>normalized!A119</f>
        <v>w/o MS2: Cer 12:0;O3/22:0(2OH)</v>
      </c>
      <c r="B119" t="str">
        <f>normalized!B119</f>
        <v>Cer 34:0:5O</v>
      </c>
      <c r="C119" t="str">
        <f>normalized!C119</f>
        <v>Cer_AP</v>
      </c>
      <c r="D119" t="str">
        <f>normalized!D119</f>
        <v>C34H69NO5</v>
      </c>
      <c r="E119">
        <f>AVERAGE(normalized!E119:G119)</f>
        <v>2.88747831779661E-4</v>
      </c>
      <c r="F119">
        <f>AVERAGE(normalized!H119:J119)</f>
        <v>3.3444712301587297E-4</v>
      </c>
      <c r="G119">
        <f>AVERAGE(normalized!K119:M119)</f>
        <v>5.2331822971559891E-4</v>
      </c>
      <c r="H119">
        <f>AVERAGE(normalized!N119:P119)</f>
        <v>4.555292553427884E-4</v>
      </c>
      <c r="I119">
        <f>_xlfn.STDEV.S(normalized!E119:G119)</f>
        <v>7.1259569219860906E-5</v>
      </c>
      <c r="J119">
        <f>_xlfn.STDEV.S(normalized!H119:J119)</f>
        <v>3.3656501044596957E-5</v>
      </c>
      <c r="K119">
        <f>_xlfn.STDEV.S(normalized!K119:M119)</f>
        <v>1.2061730855720568E-4</v>
      </c>
      <c r="L119">
        <f>_xlfn.STDEV.S(normalized!N119:P119)</f>
        <v>6.9644955932519759E-5</v>
      </c>
      <c r="M119" s="11">
        <f t="shared" si="4"/>
        <v>0.24678824003858835</v>
      </c>
      <c r="N119" s="11">
        <f t="shared" si="4"/>
        <v>0.10063325030605692</v>
      </c>
      <c r="O119" s="11">
        <f t="shared" si="4"/>
        <v>0.23048558545869122</v>
      </c>
      <c r="P119" s="11">
        <f t="shared" si="4"/>
        <v>0.15288799811575554</v>
      </c>
      <c r="R119" s="12">
        <f t="shared" si="5"/>
        <v>1.1582671321012183</v>
      </c>
      <c r="S119" s="12">
        <f t="shared" si="5"/>
        <v>1.8123711145818575</v>
      </c>
      <c r="T119" s="12">
        <f t="shared" si="5"/>
        <v>1.5776023408909809</v>
      </c>
      <c r="U119">
        <f>_xlfn.T.TEST(normalized!H119:J119,normalized!$E119:$G119,2,3)</f>
        <v>0.39269632513221597</v>
      </c>
      <c r="V119">
        <f>_xlfn.T.TEST(normalized!K119:M119,normalized!$E119:$G119,2,3)</f>
        <v>5.6839980077816321E-2</v>
      </c>
      <c r="W119">
        <f>_xlfn.T.TEST(normalized!N119:P119,normalized!$E119:$G119,2,3)</f>
        <v>4.4183779115512349E-2</v>
      </c>
    </row>
    <row r="120" spans="1:23" x14ac:dyDescent="0.3">
      <c r="A120" t="str">
        <f>normalized!A120</f>
        <v>w/o MS2: Cer 12:0;O3/25:0(2OH)</v>
      </c>
      <c r="B120" t="str">
        <f>normalized!B120</f>
        <v>Cer 37:0:5O</v>
      </c>
      <c r="C120" t="str">
        <f>normalized!C120</f>
        <v>Cer_AP</v>
      </c>
      <c r="D120" t="str">
        <f>normalized!D120</f>
        <v>C37H75NO5</v>
      </c>
      <c r="E120">
        <f>AVERAGE(normalized!E120:G120)</f>
        <v>8.1439877401129945E-5</v>
      </c>
      <c r="F120">
        <f>AVERAGE(normalized!H120:J120)</f>
        <v>6.1446922268907573E-5</v>
      </c>
      <c r="G120">
        <f>AVERAGE(normalized!K120:M120)</f>
        <v>1.2262461551496817E-4</v>
      </c>
      <c r="H120">
        <f>AVERAGE(normalized!N120:P120)</f>
        <v>5.0838770237414062E-5</v>
      </c>
      <c r="I120">
        <f>_xlfn.STDEV.S(normalized!E120:G120)</f>
        <v>1.2679105840967155E-5</v>
      </c>
      <c r="J120">
        <f>_xlfn.STDEV.S(normalized!H120:J120)</f>
        <v>1.4367318525435206E-5</v>
      </c>
      <c r="K120">
        <f>_xlfn.STDEV.S(normalized!K120:M120)</f>
        <v>9.7023282571243493E-6</v>
      </c>
      <c r="L120">
        <f>_xlfn.STDEV.S(normalized!N120:P120)</f>
        <v>2.0857346105484225E-5</v>
      </c>
      <c r="M120" s="11">
        <f t="shared" si="4"/>
        <v>0.15568670098208226</v>
      </c>
      <c r="N120" s="11">
        <f t="shared" si="4"/>
        <v>0.23381673149649573</v>
      </c>
      <c r="O120" s="11">
        <f t="shared" si="4"/>
        <v>7.9122191057471938E-2</v>
      </c>
      <c r="P120" s="11">
        <f t="shared" si="4"/>
        <v>0.41026456792880017</v>
      </c>
      <c r="R120" s="12">
        <f t="shared" si="5"/>
        <v>0.75450656643615011</v>
      </c>
      <c r="S120" s="12">
        <f t="shared" si="5"/>
        <v>1.5057072705424628</v>
      </c>
      <c r="T120" s="12">
        <f t="shared" si="5"/>
        <v>0.62424910080609597</v>
      </c>
      <c r="U120">
        <f>_xlfn.T.TEST(normalized!H120:J120,normalized!$E120:$G120,2,3)</f>
        <v>0.14613134915145409</v>
      </c>
      <c r="V120">
        <f>_xlfn.T.TEST(normalized!K120:M120,normalized!$E120:$G120,2,3)</f>
        <v>1.2880304154926574E-2</v>
      </c>
      <c r="W120">
        <f>_xlfn.T.TEST(normalized!N120:P120,normalized!$E120:$G120,2,3)</f>
        <v>0.11008436663280168</v>
      </c>
    </row>
    <row r="121" spans="1:23" x14ac:dyDescent="0.3">
      <c r="A121" t="str">
        <f>normalized!A121</f>
        <v>w/o MS2: Cer 12:0;O3/23:0(2OH)</v>
      </c>
      <c r="B121" t="str">
        <f>normalized!B121</f>
        <v>Cer 35:0:5O</v>
      </c>
      <c r="C121" t="str">
        <f>normalized!C121</f>
        <v>Cer_AP</v>
      </c>
      <c r="D121" t="str">
        <f>normalized!D121</f>
        <v>C35H71NO5</v>
      </c>
      <c r="E121">
        <f>AVERAGE(normalized!E121:G121)</f>
        <v>9.9949005437853099E-4</v>
      </c>
      <c r="F121">
        <f>AVERAGE(normalized!H121:J121)</f>
        <v>1.0700733508403361E-3</v>
      </c>
      <c r="G121">
        <f>AVERAGE(normalized!K121:M121)</f>
        <v>1.2803611052213913E-3</v>
      </c>
      <c r="H121">
        <f>AVERAGE(normalized!N121:P121)</f>
        <v>8.9422442201963972E-4</v>
      </c>
      <c r="I121">
        <f>_xlfn.STDEV.S(normalized!E121:G121)</f>
        <v>8.7584504227227402E-5</v>
      </c>
      <c r="J121">
        <f>_xlfn.STDEV.S(normalized!H121:J121)</f>
        <v>9.716701682036464E-5</v>
      </c>
      <c r="K121">
        <f>_xlfn.STDEV.S(normalized!K121:M121)</f>
        <v>2.6047321559960864E-4</v>
      </c>
      <c r="L121">
        <f>_xlfn.STDEV.S(normalized!N121:P121)</f>
        <v>1.1232749091011364E-4</v>
      </c>
      <c r="M121" s="11">
        <f t="shared" si="4"/>
        <v>8.7629190349158836E-2</v>
      </c>
      <c r="N121" s="11">
        <f t="shared" si="4"/>
        <v>9.0804071276103362E-2</v>
      </c>
      <c r="O121" s="11">
        <f t="shared" si="4"/>
        <v>0.20343730728572029</v>
      </c>
      <c r="P121" s="11">
        <f t="shared" si="4"/>
        <v>0.12561442982782525</v>
      </c>
      <c r="R121" s="12">
        <f t="shared" si="5"/>
        <v>1.0706193084689499</v>
      </c>
      <c r="S121" s="12">
        <f t="shared" si="5"/>
        <v>1.2810143528816822</v>
      </c>
      <c r="T121" s="12">
        <f t="shared" si="5"/>
        <v>0.89468066050507733</v>
      </c>
      <c r="U121">
        <f>_xlfn.T.TEST(normalized!H121:J121,normalized!$E121:$G121,2,3)</f>
        <v>0.40345103288090128</v>
      </c>
      <c r="V121">
        <f>_xlfn.T.TEST(normalized!K121:M121,normalized!$E121:$G121,2,3)</f>
        <v>0.1951705977443583</v>
      </c>
      <c r="W121">
        <f>_xlfn.T.TEST(normalized!N121:P121,normalized!$E121:$G121,2,3)</f>
        <v>0.27351960716107176</v>
      </c>
    </row>
    <row r="122" spans="1:23" x14ac:dyDescent="0.3">
      <c r="A122" t="str">
        <f>normalized!A122</f>
        <v>w/o MS2: Cer 12:0;O3/22:0(2OH)</v>
      </c>
      <c r="B122" t="str">
        <f>normalized!B122</f>
        <v>Cer 34:0:5O</v>
      </c>
      <c r="C122" t="str">
        <f>normalized!C122</f>
        <v>Cer_AP</v>
      </c>
      <c r="D122" t="str">
        <f>normalized!D122</f>
        <v>C34H69NO5</v>
      </c>
      <c r="E122">
        <f>AVERAGE(normalized!E122:G122)</f>
        <v>3.3320509632768356E-4</v>
      </c>
      <c r="F122">
        <f>AVERAGE(normalized!H122:J122)</f>
        <v>3.1998425186741364E-4</v>
      </c>
      <c r="G122">
        <f>AVERAGE(normalized!K122:M122)</f>
        <v>4.2937042296453356E-4</v>
      </c>
      <c r="H122">
        <f>AVERAGE(normalized!N122:P122)</f>
        <v>3.4179222233332774E-4</v>
      </c>
      <c r="I122">
        <f>_xlfn.STDEV.S(normalized!E122:G122)</f>
        <v>9.8799021303277407E-5</v>
      </c>
      <c r="J122">
        <f>_xlfn.STDEV.S(normalized!H122:J122)</f>
        <v>6.9012410402888983E-5</v>
      </c>
      <c r="K122">
        <f>_xlfn.STDEV.S(normalized!K122:M122)</f>
        <v>3.0366530846972058E-4</v>
      </c>
      <c r="L122">
        <f>_xlfn.STDEV.S(normalized!N122:P122)</f>
        <v>3.8959022301829319E-5</v>
      </c>
      <c r="M122" s="11">
        <f t="shared" si="4"/>
        <v>0.29651113501011878</v>
      </c>
      <c r="N122" s="11">
        <f t="shared" si="4"/>
        <v>0.21567439647462547</v>
      </c>
      <c r="O122" s="11">
        <f t="shared" si="4"/>
        <v>0.70723387599244036</v>
      </c>
      <c r="P122" s="11">
        <f t="shared" si="4"/>
        <v>0.11398451970576182</v>
      </c>
      <c r="R122" s="12">
        <f t="shared" si="5"/>
        <v>0.96032220213322261</v>
      </c>
      <c r="S122" s="12">
        <f t="shared" si="5"/>
        <v>1.2886070102069453</v>
      </c>
      <c r="T122" s="12">
        <f t="shared" si="5"/>
        <v>1.025771292517085</v>
      </c>
      <c r="U122">
        <f>_xlfn.T.TEST(normalized!H122:J122,normalized!$E122:$G122,2,3)</f>
        <v>0.85958933289481976</v>
      </c>
      <c r="V122">
        <f>_xlfn.T.TEST(normalized!K122:M122,normalized!$E122:$G122,2,3)</f>
        <v>0.64585554892678365</v>
      </c>
      <c r="W122">
        <f>_xlfn.T.TEST(normalized!N122:P122,normalized!$E122:$G122,2,3)</f>
        <v>0.89872492524107406</v>
      </c>
    </row>
    <row r="123" spans="1:23" x14ac:dyDescent="0.3">
      <c r="A123" t="str">
        <f>normalized!A123</f>
        <v>w/o MS2: Cer 12:0;O3/26:0(2OH)</v>
      </c>
      <c r="B123" t="str">
        <f>normalized!B123</f>
        <v>Cer 38:0:5O</v>
      </c>
      <c r="C123" t="str">
        <f>normalized!C123</f>
        <v>Cer_AP</v>
      </c>
      <c r="D123" t="str">
        <f>normalized!D123</f>
        <v>C38H77NO5</v>
      </c>
      <c r="E123">
        <f>AVERAGE(normalized!E123:G123)</f>
        <v>2.3130049350282488E-4</v>
      </c>
      <c r="F123">
        <f>AVERAGE(normalized!H123:J123)</f>
        <v>5.8981163632119515E-5</v>
      </c>
      <c r="G123">
        <f>AVERAGE(normalized!K123:M123)</f>
        <v>1.2998959317536487E-4</v>
      </c>
      <c r="H123">
        <f>AVERAGE(normalized!N123:P123)</f>
        <v>5.0477697828071557E-5</v>
      </c>
      <c r="I123">
        <f>_xlfn.STDEV.S(normalized!E123:G123)</f>
        <v>3.1063092161011865E-5</v>
      </c>
      <c r="J123">
        <f>_xlfn.STDEV.S(normalized!H123:J123)</f>
        <v>3.294734697818482E-5</v>
      </c>
      <c r="K123">
        <f>_xlfn.STDEV.S(normalized!K123:M123)</f>
        <v>1.0733364968898308E-4</v>
      </c>
      <c r="L123">
        <f>_xlfn.STDEV.S(normalized!N123:P123)</f>
        <v>2.1467068331631169E-5</v>
      </c>
      <c r="M123" s="11">
        <f t="shared" si="4"/>
        <v>0.13429756111018626</v>
      </c>
      <c r="N123" s="11">
        <f t="shared" si="4"/>
        <v>0.55860795123822549</v>
      </c>
      <c r="O123" s="11">
        <f t="shared" si="4"/>
        <v>0.82570955925819867</v>
      </c>
      <c r="P123" s="11">
        <f t="shared" si="4"/>
        <v>0.42527827645287231</v>
      </c>
      <c r="R123" s="12">
        <f t="shared" si="5"/>
        <v>0.2549980016856262</v>
      </c>
      <c r="S123" s="12">
        <f t="shared" si="5"/>
        <v>0.56199444803077048</v>
      </c>
      <c r="T123" s="12">
        <f t="shared" si="5"/>
        <v>0.2182342850360372</v>
      </c>
      <c r="U123">
        <f>_xlfn.T.TEST(normalized!H123:J123,normalized!$E123:$G123,2,3)</f>
        <v>2.7776159223384901E-3</v>
      </c>
      <c r="V123">
        <f>_xlfn.T.TEST(normalized!K123:M123,normalized!$E123:$G123,2,3)</f>
        <v>0.23922813545361679</v>
      </c>
      <c r="W123">
        <f>_xlfn.T.TEST(normalized!N123:P123,normalized!$E123:$G123,2,3)</f>
        <v>1.8921581912249034E-3</v>
      </c>
    </row>
    <row r="124" spans="1:23" x14ac:dyDescent="0.3">
      <c r="A124" t="str">
        <f>normalized!A124</f>
        <v>w/o MS2: Cer 12:1;O3/23:0(2OH)</v>
      </c>
      <c r="B124" t="str">
        <f>normalized!B124</f>
        <v>Cer 35:1:5O</v>
      </c>
      <c r="C124" t="str">
        <f>normalized!C124</f>
        <v>Cer_AP</v>
      </c>
      <c r="D124" t="str">
        <f>normalized!D124</f>
        <v>C35H69NO5</v>
      </c>
      <c r="E124">
        <f>AVERAGE(normalized!E124:G124)</f>
        <v>3.6834365409604521E-4</v>
      </c>
      <c r="F124">
        <f>AVERAGE(normalized!H124:J124)</f>
        <v>4.7427419467787111E-4</v>
      </c>
      <c r="G124">
        <f>AVERAGE(normalized!K124:M124)</f>
        <v>6.8484512744526691E-4</v>
      </c>
      <c r="H124">
        <f>AVERAGE(normalized!N124:P124)</f>
        <v>6.0185627709355264E-4</v>
      </c>
      <c r="I124">
        <f>_xlfn.STDEV.S(normalized!E124:G124)</f>
        <v>3.0623590372228868E-5</v>
      </c>
      <c r="J124">
        <f>_xlfn.STDEV.S(normalized!H124:J124)</f>
        <v>3.344919591975155E-5</v>
      </c>
      <c r="K124">
        <f>_xlfn.STDEV.S(normalized!K124:M124)</f>
        <v>6.3636093089444558E-5</v>
      </c>
      <c r="L124">
        <f>_xlfn.STDEV.S(normalized!N124:P124)</f>
        <v>2.1339487587180511E-5</v>
      </c>
      <c r="M124" s="11">
        <f t="shared" si="4"/>
        <v>8.3138639777526335E-2</v>
      </c>
      <c r="N124" s="11">
        <f t="shared" si="4"/>
        <v>7.0527126069910628E-2</v>
      </c>
      <c r="O124" s="11">
        <f t="shared" si="4"/>
        <v>9.2920414469226664E-2</v>
      </c>
      <c r="P124" s="11">
        <f t="shared" si="4"/>
        <v>3.5456118677089907E-2</v>
      </c>
      <c r="R124" s="12">
        <f t="shared" si="5"/>
        <v>1.2875861696105253</v>
      </c>
      <c r="S124" s="12">
        <f t="shared" si="5"/>
        <v>1.8592559416449028</v>
      </c>
      <c r="T124" s="12">
        <f t="shared" si="5"/>
        <v>1.6339531586897362</v>
      </c>
      <c r="U124">
        <f>_xlfn.T.TEST(normalized!H124:J124,normalized!$E124:$G124,2,3)</f>
        <v>1.577135348386044E-2</v>
      </c>
      <c r="V124">
        <f>_xlfn.T.TEST(normalized!K124:M124,normalized!$E124:$G124,2,3)</f>
        <v>5.1371557205712763E-3</v>
      </c>
      <c r="W124">
        <f>_xlfn.T.TEST(normalized!N124:P124,normalized!$E124:$G124,2,3)</f>
        <v>7.3704422456747081E-4</v>
      </c>
    </row>
    <row r="125" spans="1:23" x14ac:dyDescent="0.3">
      <c r="A125" t="str">
        <f>normalized!A125</f>
        <v>w/o MS2: Cer 12:1;O3/23:0(2OH)</v>
      </c>
      <c r="B125" t="str">
        <f>normalized!B125</f>
        <v>Cer 35:1:5O</v>
      </c>
      <c r="C125" t="str">
        <f>normalized!C125</f>
        <v>Cer_AP</v>
      </c>
      <c r="D125" t="str">
        <f>normalized!D125</f>
        <v>C35H69NO5</v>
      </c>
      <c r="E125">
        <f>AVERAGE(normalized!E125:G125)</f>
        <v>1.3025507132768361E-4</v>
      </c>
      <c r="F125">
        <f>AVERAGE(normalized!H125:J125)</f>
        <v>2.6700656862745098E-4</v>
      </c>
      <c r="G125">
        <f>AVERAGE(normalized!K125:M125)</f>
        <v>2.8281236293485764E-4</v>
      </c>
      <c r="H125">
        <f>AVERAGE(normalized!N125:P125)</f>
        <v>1.9935623621596699E-4</v>
      </c>
      <c r="I125">
        <f>_xlfn.STDEV.S(normalized!E125:G125)</f>
        <v>2.4486833117350185E-5</v>
      </c>
      <c r="J125">
        <f>_xlfn.STDEV.S(normalized!H125:J125)</f>
        <v>6.6328965613622176E-5</v>
      </c>
      <c r="K125">
        <f>_xlfn.STDEV.S(normalized!K125:M125)</f>
        <v>1.0034597727620124E-4</v>
      </c>
      <c r="L125">
        <f>_xlfn.STDEV.S(normalized!N125:P125)</f>
        <v>2.93345294904341E-5</v>
      </c>
      <c r="M125" s="11">
        <f t="shared" si="4"/>
        <v>0.18799139924270961</v>
      </c>
      <c r="N125" s="11">
        <f t="shared" si="4"/>
        <v>0.2484169807304242</v>
      </c>
      <c r="O125" s="11">
        <f t="shared" si="4"/>
        <v>0.35481467724702936</v>
      </c>
      <c r="P125" s="11">
        <f t="shared" si="4"/>
        <v>0.14714628469738644</v>
      </c>
      <c r="R125" s="12">
        <f t="shared" si="5"/>
        <v>2.0498746490702127</v>
      </c>
      <c r="S125" s="12">
        <f t="shared" si="5"/>
        <v>2.1712195928508962</v>
      </c>
      <c r="T125" s="12">
        <f t="shared" si="5"/>
        <v>1.5305065221947873</v>
      </c>
      <c r="U125">
        <f>_xlfn.T.TEST(normalized!H125:J125,normalized!$E125:$G125,2,3)</f>
        <v>5.637562472051124E-2</v>
      </c>
      <c r="V125">
        <f>_xlfn.T.TEST(normalized!K125:M125,normalized!$E125:$G125,2,3)</f>
        <v>0.11170707327065615</v>
      </c>
      <c r="W125">
        <f>_xlfn.T.TEST(normalized!N125:P125,normalized!$E125:$G125,2,3)</f>
        <v>3.6654177478775619E-2</v>
      </c>
    </row>
    <row r="126" spans="1:23" x14ac:dyDescent="0.3">
      <c r="A126" t="str">
        <f>normalized!A126</f>
        <v>w/o MS2: Cer 12:0;O3/21:0(2OH)</v>
      </c>
      <c r="B126" t="str">
        <f>normalized!B126</f>
        <v>Cer 33:0:5O</v>
      </c>
      <c r="C126" t="str">
        <f>normalized!C126</f>
        <v>Cer_AP</v>
      </c>
      <c r="D126" t="str">
        <f>normalized!D126</f>
        <v>C33H67NO5</v>
      </c>
      <c r="E126">
        <f>AVERAGE(normalized!E126:G126)</f>
        <v>2.8809167372881357E-5</v>
      </c>
      <c r="F126">
        <f>AVERAGE(normalized!H126:J126)</f>
        <v>3.8596921101774045E-5</v>
      </c>
      <c r="G126">
        <f>AVERAGE(normalized!K126:M126)</f>
        <v>3.9250149826201608E-5</v>
      </c>
      <c r="H126">
        <f>AVERAGE(normalized!N126:P126)</f>
        <v>3.5650983191581161E-5</v>
      </c>
      <c r="I126">
        <f>_xlfn.STDEV.S(normalized!E126:G126)</f>
        <v>1.111196833218116E-5</v>
      </c>
      <c r="J126">
        <f>_xlfn.STDEV.S(normalized!H126:J126)</f>
        <v>1.6336649490458466E-5</v>
      </c>
      <c r="K126">
        <f>_xlfn.STDEV.S(normalized!K126:M126)</f>
        <v>3.3995828702639004E-5</v>
      </c>
      <c r="L126">
        <f>_xlfn.STDEV.S(normalized!N126:P126)</f>
        <v>1.7140022003233174E-5</v>
      </c>
      <c r="M126" s="11">
        <f t="shared" si="4"/>
        <v>0.38570945797763934</v>
      </c>
      <c r="N126" s="11">
        <f t="shared" si="4"/>
        <v>0.42326302264839405</v>
      </c>
      <c r="O126" s="11">
        <f t="shared" si="4"/>
        <v>0.86613245689943685</v>
      </c>
      <c r="P126" s="11">
        <f t="shared" si="4"/>
        <v>0.48077277171084365</v>
      </c>
      <c r="R126" s="12">
        <f t="shared" si="5"/>
        <v>1.3397444154566611</v>
      </c>
      <c r="S126" s="12">
        <f t="shared" si="5"/>
        <v>1.3624187508851282</v>
      </c>
      <c r="T126" s="12">
        <f t="shared" si="5"/>
        <v>1.2374874542587488</v>
      </c>
      <c r="U126">
        <f>_xlfn.T.TEST(normalized!H126:J126,normalized!$E126:$G126,2,3)</f>
        <v>0.4452834949157079</v>
      </c>
      <c r="V126">
        <f>_xlfn.T.TEST(normalized!K126:M126,normalized!$E126:$G126,2,3)</f>
        <v>0.65544405810266126</v>
      </c>
      <c r="W126">
        <f>_xlfn.T.TEST(normalized!N126:P126,normalized!$E126:$G126,2,3)</f>
        <v>0.59777725649243008</v>
      </c>
    </row>
    <row r="127" spans="1:23" x14ac:dyDescent="0.3">
      <c r="A127" t="str">
        <f>normalized!A127</f>
        <v>w/o MS2: Cer 12:1;O3/23:0(2OH)</v>
      </c>
      <c r="B127" t="str">
        <f>normalized!B127</f>
        <v>Cer 35:1:5O</v>
      </c>
      <c r="C127" t="str">
        <f>normalized!C127</f>
        <v>Cer_AP</v>
      </c>
      <c r="D127" t="str">
        <f>normalized!D127</f>
        <v>C35H69NO5</v>
      </c>
      <c r="E127">
        <f>AVERAGE(normalized!E127:G127)</f>
        <v>4.2323983898305088E-5</v>
      </c>
      <c r="F127">
        <f>AVERAGE(normalized!H127:J127)</f>
        <v>4.5507350606909434E-5</v>
      </c>
      <c r="G127">
        <f>AVERAGE(normalized!K127:M127)</f>
        <v>5.805627203478447E-5</v>
      </c>
      <c r="H127">
        <f>AVERAGE(normalized!N127:P127)</f>
        <v>4.2002355160019777E-5</v>
      </c>
      <c r="I127">
        <f>_xlfn.STDEV.S(normalized!E127:G127)</f>
        <v>9.0870862326206022E-6</v>
      </c>
      <c r="J127">
        <f>_xlfn.STDEV.S(normalized!H127:J127)</f>
        <v>1.1781353380211284E-5</v>
      </c>
      <c r="K127">
        <f>_xlfn.STDEV.S(normalized!K127:M127)</f>
        <v>9.6255588555695976E-6</v>
      </c>
      <c r="L127">
        <f>_xlfn.STDEV.S(normalized!N127:P127)</f>
        <v>1.3706869663689423E-5</v>
      </c>
      <c r="M127" s="11">
        <f t="shared" si="4"/>
        <v>0.21470299805554233</v>
      </c>
      <c r="N127" s="11">
        <f t="shared" si="4"/>
        <v>0.25888901953396748</v>
      </c>
      <c r="O127" s="11">
        <f t="shared" si="4"/>
        <v>0.16579705375850579</v>
      </c>
      <c r="P127" s="11">
        <f t="shared" si="4"/>
        <v>0.32633574025716533</v>
      </c>
      <c r="R127" s="12">
        <f t="shared" si="5"/>
        <v>1.0752142500633506</v>
      </c>
      <c r="S127" s="12">
        <f t="shared" si="5"/>
        <v>1.371710947019555</v>
      </c>
      <c r="T127" s="12">
        <f t="shared" si="5"/>
        <v>0.99240079244292989</v>
      </c>
      <c r="U127">
        <f>_xlfn.T.TEST(normalized!H127:J127,normalized!$E127:$G127,2,3)</f>
        <v>0.73088635788586664</v>
      </c>
      <c r="V127">
        <f>_xlfn.T.TEST(normalized!K127:M127,normalized!$E127:$G127,2,3)</f>
        <v>0.10886716552322095</v>
      </c>
      <c r="W127">
        <f>_xlfn.T.TEST(normalized!N127:P127,normalized!$E127:$G127,2,3)</f>
        <v>0.97483246976211679</v>
      </c>
    </row>
    <row r="128" spans="1:23" x14ac:dyDescent="0.3">
      <c r="A128" t="str">
        <f>normalized!A128</f>
        <v>w/o MS2: Cer 12:0;O3/23:0(2OH)</v>
      </c>
      <c r="B128" t="str">
        <f>normalized!B128</f>
        <v>Cer 35:0:5O</v>
      </c>
      <c r="C128" t="str">
        <f>normalized!C128</f>
        <v>Cer_AP</v>
      </c>
      <c r="D128" t="str">
        <f>normalized!D128</f>
        <v>C35H71NO5</v>
      </c>
      <c r="E128">
        <f>AVERAGE(normalized!E128:G128)</f>
        <v>8.681108912429378E-5</v>
      </c>
      <c r="F128">
        <f>AVERAGE(normalized!H128:J128)</f>
        <v>6.5919084967320252E-5</v>
      </c>
      <c r="G128">
        <f>AVERAGE(normalized!K128:M128)</f>
        <v>1.3793622528900958E-4</v>
      </c>
      <c r="H128">
        <f>AVERAGE(normalized!N128:P128)</f>
        <v>9.1757074183327866E-5</v>
      </c>
      <c r="I128">
        <f>_xlfn.STDEV.S(normalized!E128:G128)</f>
        <v>3.0921400547027674E-6</v>
      </c>
      <c r="J128">
        <f>_xlfn.STDEV.S(normalized!H128:J128)</f>
        <v>4.33595365011805E-6</v>
      </c>
      <c r="K128">
        <f>_xlfn.STDEV.S(normalized!K128:M128)</f>
        <v>2.1249619774763564E-5</v>
      </c>
      <c r="L128">
        <f>_xlfn.STDEV.S(normalized!N128:P128)</f>
        <v>5.0210004100238799E-6</v>
      </c>
      <c r="M128" s="11">
        <f t="shared" si="4"/>
        <v>3.5619182824391533E-2</v>
      </c>
      <c r="N128" s="11">
        <f t="shared" si="4"/>
        <v>6.5776908952356106E-2</v>
      </c>
      <c r="O128" s="11">
        <f t="shared" si="4"/>
        <v>0.15405394580169565</v>
      </c>
      <c r="P128" s="11">
        <f t="shared" si="4"/>
        <v>5.4720580998387898E-2</v>
      </c>
      <c r="R128" s="12">
        <f t="shared" si="5"/>
        <v>0.75933945343018427</v>
      </c>
      <c r="S128" s="12">
        <f t="shared" si="5"/>
        <v>1.5889240266472893</v>
      </c>
      <c r="T128" s="12">
        <f t="shared" si="5"/>
        <v>1.0569741159675183</v>
      </c>
      <c r="U128">
        <f>_xlfn.T.TEST(normalized!H128:J128,normalized!$E128:$G128,2,3)</f>
        <v>3.5029733855187202E-3</v>
      </c>
      <c r="V128">
        <f>_xlfn.T.TEST(normalized!K128:M128,normalized!$E128:$G128,2,3)</f>
        <v>5.0364594262981177E-2</v>
      </c>
      <c r="W128">
        <f>_xlfn.T.TEST(normalized!N128:P128,normalized!$E128:$G128,2,3)</f>
        <v>0.23361975840307522</v>
      </c>
    </row>
    <row r="129" spans="1:23" x14ac:dyDescent="0.3">
      <c r="A129" t="str">
        <f>normalized!A129</f>
        <v>w/o MS2: Cer 15:3;O3/24:6(2OH)</v>
      </c>
      <c r="B129" t="str">
        <f>normalized!B129</f>
        <v>Cer 39:9:5O</v>
      </c>
      <c r="C129" t="str">
        <f>normalized!C129</f>
        <v>Cer_AP</v>
      </c>
      <c r="D129" t="str">
        <f>normalized!D129</f>
        <v>C39H61NO5</v>
      </c>
      <c r="E129">
        <f>AVERAGE(normalized!E129:G129)</f>
        <v>1.4636268177966103E-4</v>
      </c>
      <c r="F129">
        <f>AVERAGE(normalized!H129:J129)</f>
        <v>1.373750350140056E-4</v>
      </c>
      <c r="G129">
        <f>AVERAGE(normalized!K129:M129)</f>
        <v>1.9794012149355024E-4</v>
      </c>
      <c r="H129">
        <f>AVERAGE(normalized!N129:P129)</f>
        <v>1.6664456281815536E-4</v>
      </c>
      <c r="I129">
        <f>_xlfn.STDEV.S(normalized!E129:G129)</f>
        <v>1.4671526004633605E-5</v>
      </c>
      <c r="J129">
        <f>_xlfn.STDEV.S(normalized!H129:J129)</f>
        <v>3.2559466120274321E-5</v>
      </c>
      <c r="K129">
        <f>_xlfn.STDEV.S(normalized!K129:M129)</f>
        <v>4.5327612820546446E-5</v>
      </c>
      <c r="L129">
        <f>_xlfn.STDEV.S(normalized!N129:P129)</f>
        <v>3.3107003158266658E-5</v>
      </c>
      <c r="M129" s="11">
        <f t="shared" si="4"/>
        <v>0.10024089355455089</v>
      </c>
      <c r="N129" s="11">
        <f t="shared" si="4"/>
        <v>0.23701152190392405</v>
      </c>
      <c r="O129" s="11">
        <f t="shared" si="4"/>
        <v>0.2289965898703534</v>
      </c>
      <c r="P129" s="11">
        <f t="shared" si="4"/>
        <v>0.19866836696252391</v>
      </c>
      <c r="R129" s="12">
        <f t="shared" si="5"/>
        <v>0.93859331725565331</v>
      </c>
      <c r="S129" s="12">
        <f t="shared" si="5"/>
        <v>1.3523947435695085</v>
      </c>
      <c r="T129" s="12">
        <f t="shared" si="5"/>
        <v>1.1385727617988533</v>
      </c>
      <c r="U129">
        <f>_xlfn.T.TEST(normalized!H129:J129,normalized!$E129:$G129,2,3)</f>
        <v>0.69451524642183537</v>
      </c>
      <c r="V129">
        <f>_xlfn.T.TEST(normalized!K129:M129,normalized!$E129:$G129,2,3)</f>
        <v>0.17934238893402379</v>
      </c>
      <c r="W129">
        <f>_xlfn.T.TEST(normalized!N129:P129,normalized!$E129:$G129,2,3)</f>
        <v>0.4092308304076876</v>
      </c>
    </row>
    <row r="130" spans="1:23" x14ac:dyDescent="0.3">
      <c r="A130" t="str">
        <f>normalized!A130</f>
        <v>w/o MS2: Cer 12:0;O3/24:0(2OH)</v>
      </c>
      <c r="B130" t="str">
        <f>normalized!B130</f>
        <v>Cer 36:0:5O</v>
      </c>
      <c r="C130" t="str">
        <f>normalized!C130</f>
        <v>Cer_AP</v>
      </c>
      <c r="D130" t="str">
        <f>normalized!D130</f>
        <v>C36H73NO5</v>
      </c>
      <c r="E130">
        <f>AVERAGE(normalized!E130:G130)</f>
        <v>1.6982860425141244E-3</v>
      </c>
      <c r="F130">
        <f>AVERAGE(normalized!H130:J130)</f>
        <v>1.774083256302521E-3</v>
      </c>
      <c r="G130">
        <f>AVERAGE(normalized!K130:M130)</f>
        <v>2.1606116706344779E-3</v>
      </c>
      <c r="H130">
        <f>AVERAGE(normalized!N130:P130)</f>
        <v>1.6340443733831825E-3</v>
      </c>
      <c r="I130">
        <f>_xlfn.STDEV.S(normalized!E130:G130)</f>
        <v>6.9366742145491816E-5</v>
      </c>
      <c r="J130">
        <f>_xlfn.STDEV.S(normalized!H130:J130)</f>
        <v>2.9025096147609555E-4</v>
      </c>
      <c r="K130">
        <f>_xlfn.STDEV.S(normalized!K130:M130)</f>
        <v>4.7293818382449968E-4</v>
      </c>
      <c r="L130">
        <f>_xlfn.STDEV.S(normalized!N130:P130)</f>
        <v>1.1359533708596065E-4</v>
      </c>
      <c r="M130" s="11">
        <f t="shared" si="4"/>
        <v>4.0845146464727485E-2</v>
      </c>
      <c r="N130" s="11">
        <f t="shared" si="4"/>
        <v>0.16360616698509739</v>
      </c>
      <c r="O130" s="11">
        <f t="shared" si="4"/>
        <v>0.21889087717721079</v>
      </c>
      <c r="P130" s="11">
        <f t="shared" si="4"/>
        <v>6.9517902289745595E-2</v>
      </c>
      <c r="R130" s="12">
        <f t="shared" si="5"/>
        <v>1.0446315943786402</v>
      </c>
      <c r="S130" s="12">
        <f t="shared" si="5"/>
        <v>1.2722307176451451</v>
      </c>
      <c r="T130" s="12">
        <f t="shared" si="5"/>
        <v>0.96217264493569099</v>
      </c>
      <c r="U130">
        <f>_xlfn.T.TEST(normalized!H130:J130,normalized!$E130:$G130,2,3)</f>
        <v>0.69903764256781775</v>
      </c>
      <c r="V130">
        <f>_xlfn.T.TEST(normalized!K130:M130,normalized!$E130:$G130,2,3)</f>
        <v>0.23073053280601694</v>
      </c>
      <c r="W130">
        <f>_xlfn.T.TEST(normalized!N130:P130,normalized!$E130:$G130,2,3)</f>
        <v>0.45923761311165034</v>
      </c>
    </row>
    <row r="131" spans="1:23" x14ac:dyDescent="0.3">
      <c r="A131" t="str">
        <f>normalized!A131</f>
        <v>w/o MS2: Cer 12:0;O3/25:0(2OH)</v>
      </c>
      <c r="B131" t="str">
        <f>normalized!B131</f>
        <v>Cer 37:0:5O</v>
      </c>
      <c r="C131" t="str">
        <f>normalized!C131</f>
        <v>Cer_AP</v>
      </c>
      <c r="D131" t="str">
        <f>normalized!D131</f>
        <v>C37H75NO5</v>
      </c>
      <c r="E131">
        <f>AVERAGE(normalized!E131:G131)</f>
        <v>1.2955766525423728E-4</v>
      </c>
      <c r="F131">
        <f>AVERAGE(normalized!H131:J131)</f>
        <v>7.0555344304388431E-5</v>
      </c>
      <c r="G131">
        <f>AVERAGE(normalized!K131:M131)</f>
        <v>8.182861153475761E-5</v>
      </c>
      <c r="H131">
        <f>AVERAGE(normalized!N131:P131)</f>
        <v>6.1677975823431051E-5</v>
      </c>
      <c r="I131">
        <f>_xlfn.STDEV.S(normalized!E131:G131)</f>
        <v>9.6760353186988036E-6</v>
      </c>
      <c r="J131">
        <f>_xlfn.STDEV.S(normalized!H131:J131)</f>
        <v>5.6490146945230651E-5</v>
      </c>
      <c r="K131">
        <f>_xlfn.STDEV.S(normalized!K131:M131)</f>
        <v>3.8571863051321307E-5</v>
      </c>
      <c r="L131">
        <f>_xlfn.STDEV.S(normalized!N131:P131)</f>
        <v>2.2130017392650125E-5</v>
      </c>
      <c r="M131" s="11">
        <f t="shared" si="4"/>
        <v>7.4685162778374017E-2</v>
      </c>
      <c r="N131" s="11">
        <f t="shared" si="4"/>
        <v>0.80065014921509003</v>
      </c>
      <c r="O131" s="11">
        <f t="shared" si="4"/>
        <v>0.47137379368752313</v>
      </c>
      <c r="P131" s="11">
        <f t="shared" si="4"/>
        <v>0.35879934607456881</v>
      </c>
      <c r="R131" s="12">
        <f t="shared" si="5"/>
        <v>0.54458641382533612</v>
      </c>
      <c r="S131" s="12">
        <f t="shared" si="5"/>
        <v>0.6315999240506639</v>
      </c>
      <c r="T131" s="12">
        <f t="shared" si="5"/>
        <v>0.47606581750603</v>
      </c>
      <c r="U131">
        <f>_xlfn.T.TEST(normalized!H131:J131,normalized!$E131:$G131,2,3)</f>
        <v>0.20948789192560882</v>
      </c>
      <c r="V131">
        <f>_xlfn.T.TEST(normalized!K131:M131,normalized!$E131:$G131,2,3)</f>
        <v>0.15880496371844549</v>
      </c>
      <c r="W131">
        <f>_xlfn.T.TEST(normalized!N131:P131,normalized!$E131:$G131,2,3)</f>
        <v>2.0412940626224528E-2</v>
      </c>
    </row>
    <row r="132" spans="1:23" x14ac:dyDescent="0.3">
      <c r="A132" t="str">
        <f>normalized!A132</f>
        <v>w/o MS2: Cer 12:1;O2/11:0(2OH)</v>
      </c>
      <c r="B132" t="str">
        <f>normalized!B132</f>
        <v>Cer 23:1:4O</v>
      </c>
      <c r="C132" t="str">
        <f>normalized!C132</f>
        <v>Cer_AS</v>
      </c>
      <c r="D132" t="str">
        <f>normalized!D132</f>
        <v>C23H45NO4</v>
      </c>
      <c r="E132">
        <f>AVERAGE(normalized!E132:G132)</f>
        <v>1.6865480112994349E-4</v>
      </c>
      <c r="F132">
        <f>AVERAGE(normalized!H132:J132)</f>
        <v>1.5990565359477125E-4</v>
      </c>
      <c r="G132">
        <f>AVERAGE(normalized!K132:M132)</f>
        <v>1.7675939430949754E-4</v>
      </c>
      <c r="H132">
        <f>AVERAGE(normalized!N132:P132)</f>
        <v>1.4701395032100246E-4</v>
      </c>
      <c r="I132">
        <f>_xlfn.STDEV.S(normalized!E132:G132)</f>
        <v>2.632852666801692E-5</v>
      </c>
      <c r="J132">
        <f>_xlfn.STDEV.S(normalized!H132:J132)</f>
        <v>5.0595288499937741E-6</v>
      </c>
      <c r="K132">
        <f>_xlfn.STDEV.S(normalized!K132:M132)</f>
        <v>1.7973133593768462E-6</v>
      </c>
      <c r="L132">
        <f>_xlfn.STDEV.S(normalized!N132:P132)</f>
        <v>1.9363084155765836E-5</v>
      </c>
      <c r="M132" s="11">
        <f t="shared" si="4"/>
        <v>0.15610896631238844</v>
      </c>
      <c r="N132" s="11">
        <f t="shared" si="4"/>
        <v>3.1640712734369608E-2</v>
      </c>
      <c r="O132" s="11">
        <f t="shared" si="4"/>
        <v>1.0168134861504637E-2</v>
      </c>
      <c r="P132" s="11">
        <f t="shared" si="4"/>
        <v>0.13170916170531349</v>
      </c>
      <c r="R132" s="12">
        <f t="shared" si="5"/>
        <v>0.94812393435256381</v>
      </c>
      <c r="S132" s="12">
        <f t="shared" si="5"/>
        <v>1.0480543282803416</v>
      </c>
      <c r="T132" s="12">
        <f t="shared" si="5"/>
        <v>0.87168553362280266</v>
      </c>
      <c r="U132">
        <f>_xlfn.T.TEST(normalized!H132:J132,normalized!$E132:$G132,2,3)</f>
        <v>0.6254020289306238</v>
      </c>
      <c r="V132">
        <f>_xlfn.T.TEST(normalized!K132:M132,normalized!$E132:$G132,2,3)</f>
        <v>0.64751549502230754</v>
      </c>
      <c r="W132">
        <f>_xlfn.T.TEST(normalized!N132:P132,normalized!$E132:$G132,2,3)</f>
        <v>0.32058678633176863</v>
      </c>
    </row>
    <row r="133" spans="1:23" x14ac:dyDescent="0.3">
      <c r="A133" t="str">
        <f>normalized!A133</f>
        <v>w/o MS2: Cer 12:1;O2/10:0(2OH)</v>
      </c>
      <c r="B133" t="str">
        <f>normalized!B133</f>
        <v>Cer 22:1:4O</v>
      </c>
      <c r="C133" t="str">
        <f>normalized!C133</f>
        <v>Cer_AS</v>
      </c>
      <c r="D133" t="str">
        <f>normalized!D133</f>
        <v>C22H43NO4</v>
      </c>
      <c r="E133">
        <f>AVERAGE(normalized!E133:G133)</f>
        <v>1.1576146949152543E-4</v>
      </c>
      <c r="F133">
        <f>AVERAGE(normalized!H133:J133)</f>
        <v>1.5949245331465918E-4</v>
      </c>
      <c r="G133">
        <f>AVERAGE(normalized!K133:M133)</f>
        <v>1.5672829689973423E-4</v>
      </c>
      <c r="H133">
        <f>AVERAGE(normalized!N133:P133)</f>
        <v>1.8963987245082189E-4</v>
      </c>
      <c r="I133">
        <f>_xlfn.STDEV.S(normalized!E133:G133)</f>
        <v>7.4701577958678475E-6</v>
      </c>
      <c r="J133">
        <f>_xlfn.STDEV.S(normalized!H133:J133)</f>
        <v>1.893831228509867E-5</v>
      </c>
      <c r="K133">
        <f>_xlfn.STDEV.S(normalized!K133:M133)</f>
        <v>4.6839462596205867E-6</v>
      </c>
      <c r="L133">
        <f>_xlfn.STDEV.S(normalized!N133:P133)</f>
        <v>1.1310353395412208E-5</v>
      </c>
      <c r="M133" s="11">
        <f t="shared" si="4"/>
        <v>6.4530606156608245E-2</v>
      </c>
      <c r="N133" s="11">
        <f t="shared" si="4"/>
        <v>0.11874111841351946</v>
      </c>
      <c r="O133" s="11">
        <f t="shared" si="4"/>
        <v>2.9885772717973876E-2</v>
      </c>
      <c r="P133" s="11">
        <f t="shared" ref="P133:P196" si="6">L133/H133</f>
        <v>5.9641220220422002E-2</v>
      </c>
      <c r="R133" s="12">
        <f t="shared" si="5"/>
        <v>1.3777680433327184</v>
      </c>
      <c r="S133" s="12">
        <f t="shared" si="5"/>
        <v>1.3538900083780283</v>
      </c>
      <c r="T133" s="12">
        <f t="shared" si="5"/>
        <v>1.6381951031185285</v>
      </c>
      <c r="U133">
        <f>_xlfn.T.TEST(normalized!H133:J133,normalized!$E133:$G133,2,3)</f>
        <v>4.2745332244717493E-2</v>
      </c>
      <c r="V133">
        <f>_xlfn.T.TEST(normalized!K133:M133,normalized!$E133:$G133,2,3)</f>
        <v>2.6122540001737478E-3</v>
      </c>
      <c r="W133">
        <f>_xlfn.T.TEST(normalized!N133:P133,normalized!$E133:$G133,2,3)</f>
        <v>1.3609901353044723E-3</v>
      </c>
    </row>
    <row r="134" spans="1:23" x14ac:dyDescent="0.3">
      <c r="A134" t="str">
        <f>normalized!A134</f>
        <v>w/o MS2: Cer 12:1;O2/9:0(2OH)</v>
      </c>
      <c r="B134" t="str">
        <f>normalized!B134</f>
        <v>Cer 21:1:4O</v>
      </c>
      <c r="C134" t="str">
        <f>normalized!C134</f>
        <v>Cer_AS</v>
      </c>
      <c r="D134" t="str">
        <f>normalized!D134</f>
        <v>C21H41NO4</v>
      </c>
      <c r="E134">
        <f>AVERAGE(normalized!E134:G134)</f>
        <v>6.7573087711864395E-5</v>
      </c>
      <c r="F134">
        <f>AVERAGE(normalized!H134:J134)</f>
        <v>8.5517505835667597E-5</v>
      </c>
      <c r="G134">
        <f>AVERAGE(normalized!K134:M134)</f>
        <v>8.6553272720885164E-5</v>
      </c>
      <c r="H134">
        <f>AVERAGE(normalized!N134:P134)</f>
        <v>8.1874141339229338E-5</v>
      </c>
      <c r="I134">
        <f>_xlfn.STDEV.S(normalized!E134:G134)</f>
        <v>1.9097776490401109E-5</v>
      </c>
      <c r="J134">
        <f>_xlfn.STDEV.S(normalized!H134:J134)</f>
        <v>1.0257339430865205E-5</v>
      </c>
      <c r="K134">
        <f>_xlfn.STDEV.S(normalized!K134:M134)</f>
        <v>3.3657420696450751E-6</v>
      </c>
      <c r="L134">
        <f>_xlfn.STDEV.S(normalized!N134:P134)</f>
        <v>1.7392018957720097E-5</v>
      </c>
      <c r="M134" s="11">
        <f t="shared" ref="M134:P197" si="7">I134/E134</f>
        <v>0.28262400220388251</v>
      </c>
      <c r="N134" s="11">
        <f t="shared" si="7"/>
        <v>0.11994432403788698</v>
      </c>
      <c r="O134" s="11">
        <f t="shared" si="7"/>
        <v>3.8886364014204713E-2</v>
      </c>
      <c r="P134" s="11">
        <f t="shared" si="6"/>
        <v>0.21242383337688636</v>
      </c>
      <c r="R134" s="12">
        <f t="shared" ref="R134:T197" si="8">F134/$E134</f>
        <v>1.2655556928272873</v>
      </c>
      <c r="S134" s="12">
        <f t="shared" si="8"/>
        <v>1.2808837904515091</v>
      </c>
      <c r="T134" s="12">
        <f t="shared" si="8"/>
        <v>1.2116383032302072</v>
      </c>
      <c r="U134">
        <f>_xlfn.T.TEST(normalized!H134:J134,normalized!$E134:$G134,2,3)</f>
        <v>0.24526334210692913</v>
      </c>
      <c r="V134">
        <f>_xlfn.T.TEST(normalized!K134:M134,normalized!$E134:$G134,2,3)</f>
        <v>0.22478777135059502</v>
      </c>
      <c r="W134">
        <f>_xlfn.T.TEST(normalized!N134:P134,normalized!$E134:$G134,2,3)</f>
        <v>0.39232589175603549</v>
      </c>
    </row>
    <row r="135" spans="1:23" x14ac:dyDescent="0.3">
      <c r="A135" t="str">
        <f>normalized!A135</f>
        <v>w/o MS2: Cer 12:1;O2/10:0(2OH)</v>
      </c>
      <c r="B135" t="str">
        <f>normalized!B135</f>
        <v>Cer 22:1:4O</v>
      </c>
      <c r="C135" t="str">
        <f>normalized!C135</f>
        <v>Cer_AS</v>
      </c>
      <c r="D135" t="str">
        <f>normalized!D135</f>
        <v>C22H43NO4</v>
      </c>
      <c r="E135">
        <f>AVERAGE(normalized!E135:G135)</f>
        <v>9.8499167514124296E-5</v>
      </c>
      <c r="F135">
        <f>AVERAGE(normalized!H135:J135)</f>
        <v>1.0773432773109244E-4</v>
      </c>
      <c r="G135">
        <f>AVERAGE(normalized!K135:M135)</f>
        <v>1.1818266696838563E-4</v>
      </c>
      <c r="H135">
        <f>AVERAGE(normalized!N135:P135)</f>
        <v>9.5615476355811837E-5</v>
      </c>
      <c r="I135">
        <f>_xlfn.STDEV.S(normalized!E135:G135)</f>
        <v>2.3581974677299462E-5</v>
      </c>
      <c r="J135">
        <f>_xlfn.STDEV.S(normalized!H135:J135)</f>
        <v>2.1356404079944832E-5</v>
      </c>
      <c r="K135">
        <f>_xlfn.STDEV.S(normalized!K135:M135)</f>
        <v>4.835491425153835E-6</v>
      </c>
      <c r="L135">
        <f>_xlfn.STDEV.S(normalized!N135:P135)</f>
        <v>4.4170341257523434E-6</v>
      </c>
      <c r="M135" s="11">
        <f t="shared" si="7"/>
        <v>0.23941293385974985</v>
      </c>
      <c r="N135" s="11">
        <f t="shared" si="7"/>
        <v>0.19823211904427479</v>
      </c>
      <c r="O135" s="11">
        <f t="shared" si="7"/>
        <v>4.0915402818311332E-2</v>
      </c>
      <c r="P135" s="11">
        <f t="shared" si="6"/>
        <v>4.6195807353564065E-2</v>
      </c>
      <c r="R135" s="12">
        <f t="shared" si="8"/>
        <v>1.0937587641605586</v>
      </c>
      <c r="S135" s="12">
        <f t="shared" si="8"/>
        <v>1.1998341706942732</v>
      </c>
      <c r="T135" s="12">
        <f t="shared" si="8"/>
        <v>0.97072370019879661</v>
      </c>
      <c r="U135">
        <f>_xlfn.T.TEST(normalized!H135:J135,normalized!$E135:$G135,2,3)</f>
        <v>0.64178913734403276</v>
      </c>
      <c r="V135">
        <f>_xlfn.T.TEST(normalized!K135:M135,normalized!$E135:$G135,2,3)</f>
        <v>0.28331405117420416</v>
      </c>
      <c r="W135">
        <f>_xlfn.T.TEST(normalized!N135:P135,normalized!$E135:$G135,2,3)</f>
        <v>0.85323562198040781</v>
      </c>
    </row>
    <row r="136" spans="1:23" x14ac:dyDescent="0.3">
      <c r="A136" t="str">
        <f>normalized!A136</f>
        <v>w/o MS2: Cer 17:0;O2/15:0(3OH)</v>
      </c>
      <c r="B136" t="str">
        <f>normalized!B136</f>
        <v>Cer 32:0:5O</v>
      </c>
      <c r="C136" t="str">
        <f>normalized!C136</f>
        <v>Cer_BDS</v>
      </c>
      <c r="D136" t="str">
        <f>normalized!D136</f>
        <v>C32H65NO4</v>
      </c>
      <c r="E136">
        <f>AVERAGE(normalized!E136:G136)</f>
        <v>1.0903126029519775E-2</v>
      </c>
      <c r="F136">
        <f>AVERAGE(normalized!H136:J136)</f>
        <v>1.3908838422035483E-2</v>
      </c>
      <c r="G136">
        <f>AVERAGE(normalized!K136:M136)</f>
        <v>1.5965598781448005E-2</v>
      </c>
      <c r="H136">
        <f>AVERAGE(normalized!N136:P136)</f>
        <v>1.6137821301018283E-2</v>
      </c>
      <c r="I136">
        <f>_xlfn.STDEV.S(normalized!E136:G136)</f>
        <v>1.1294496257825421E-3</v>
      </c>
      <c r="J136">
        <f>_xlfn.STDEV.S(normalized!H136:J136)</f>
        <v>9.747195971512284E-4</v>
      </c>
      <c r="K136">
        <f>_xlfn.STDEV.S(normalized!K136:M136)</f>
        <v>8.5039758193020034E-4</v>
      </c>
      <c r="L136">
        <f>_xlfn.STDEV.S(normalized!N136:P136)</f>
        <v>4.0920924482824601E-4</v>
      </c>
      <c r="M136" s="11">
        <f t="shared" si="7"/>
        <v>0.1035895231078319</v>
      </c>
      <c r="N136" s="11">
        <f t="shared" si="7"/>
        <v>7.007915165704999E-2</v>
      </c>
      <c r="O136" s="11">
        <f t="shared" si="7"/>
        <v>5.3264371325575384E-2</v>
      </c>
      <c r="P136" s="11">
        <f t="shared" si="6"/>
        <v>2.5357155541338484E-2</v>
      </c>
      <c r="R136" s="12">
        <f t="shared" si="8"/>
        <v>1.2756743693852444</v>
      </c>
      <c r="S136" s="12">
        <f t="shared" si="8"/>
        <v>1.4643138800947351</v>
      </c>
      <c r="T136" s="12">
        <f t="shared" si="8"/>
        <v>1.480109581172022</v>
      </c>
      <c r="U136">
        <f>_xlfn.T.TEST(normalized!H136:J136,normalized!$E136:$G136,2,3)</f>
        <v>2.6008668114746437E-2</v>
      </c>
      <c r="V136">
        <f>_xlfn.T.TEST(normalized!K136:M136,normalized!$E136:$G136,2,3)</f>
        <v>4.3710930307238136E-3</v>
      </c>
      <c r="W136">
        <f>_xlfn.T.TEST(normalized!N136:P136,normalized!$E136:$G136,2,3)</f>
        <v>8.6386944827363307E-3</v>
      </c>
    </row>
    <row r="137" spans="1:23" x14ac:dyDescent="0.3">
      <c r="A137" t="str">
        <f>normalized!A137</f>
        <v>w/o MS2: Cer 15:0;O2/17:0(3OH)</v>
      </c>
      <c r="B137" t="str">
        <f>normalized!B137</f>
        <v>Cer 32:0:5O</v>
      </c>
      <c r="C137" t="str">
        <f>normalized!C137</f>
        <v>Cer_BDS</v>
      </c>
      <c r="D137" t="str">
        <f>normalized!D137</f>
        <v>C32H65NO4</v>
      </c>
      <c r="E137">
        <f>AVERAGE(normalized!E137:G137)</f>
        <v>4.4160870043785305E-3</v>
      </c>
      <c r="F137">
        <f>AVERAGE(normalized!H137:J137)</f>
        <v>4.1754867927170864E-3</v>
      </c>
      <c r="G137">
        <f>AVERAGE(normalized!K137:M137)</f>
        <v>5.8415019298648048E-3</v>
      </c>
      <c r="H137">
        <f>AVERAGE(normalized!N137:P137)</f>
        <v>4.5811351499091711E-3</v>
      </c>
      <c r="I137">
        <f>_xlfn.STDEV.S(normalized!E137:G137)</f>
        <v>3.8351627896242399E-4</v>
      </c>
      <c r="J137">
        <f>_xlfn.STDEV.S(normalized!H137:J137)</f>
        <v>2.9559283669725549E-4</v>
      </c>
      <c r="K137">
        <f>_xlfn.STDEV.S(normalized!K137:M137)</f>
        <v>3.0789853126891208E-4</v>
      </c>
      <c r="L137">
        <f>_xlfn.STDEV.S(normalized!N137:P137)</f>
        <v>1.3010500206815846E-4</v>
      </c>
      <c r="M137" s="11">
        <f t="shared" si="7"/>
        <v>8.6845272428321574E-2</v>
      </c>
      <c r="N137" s="11">
        <f t="shared" si="7"/>
        <v>7.0792425259931513E-2</v>
      </c>
      <c r="O137" s="11">
        <f t="shared" si="7"/>
        <v>5.2708795608672865E-2</v>
      </c>
      <c r="P137" s="11">
        <f t="shared" si="6"/>
        <v>2.8400166729579679E-2</v>
      </c>
      <c r="R137" s="12">
        <f t="shared" si="8"/>
        <v>0.94551732983908832</v>
      </c>
      <c r="S137" s="12">
        <f t="shared" si="8"/>
        <v>1.3227778175731097</v>
      </c>
      <c r="T137" s="12">
        <f t="shared" si="8"/>
        <v>1.0373742966039836</v>
      </c>
      <c r="U137">
        <f>_xlfn.T.TEST(normalized!H137:J137,normalized!$E137:$G137,2,3)</f>
        <v>0.44089280568168171</v>
      </c>
      <c r="V137">
        <f>_xlfn.T.TEST(normalized!K137:M137,normalized!$E137:$G137,2,3)</f>
        <v>8.3209625378180673E-3</v>
      </c>
      <c r="W137">
        <f>_xlfn.T.TEST(normalized!N137:P137,normalized!$E137:$G137,2,3)</f>
        <v>0.54130128969131752</v>
      </c>
    </row>
    <row r="138" spans="1:23" x14ac:dyDescent="0.3">
      <c r="A138" t="str">
        <f>normalized!A138</f>
        <v>w/o MS2: Cer 17:0;O2/16:1(3OH)</v>
      </c>
      <c r="B138" t="str">
        <f>normalized!B138</f>
        <v>Cer 33:1:5O</v>
      </c>
      <c r="C138" t="str">
        <f>normalized!C138</f>
        <v>Cer_BDS</v>
      </c>
      <c r="D138" t="str">
        <f>normalized!D138</f>
        <v>C33H65NO4</v>
      </c>
      <c r="E138">
        <f>AVERAGE(normalized!E138:G138)</f>
        <v>5.1179927101694918E-3</v>
      </c>
      <c r="F138">
        <f>AVERAGE(normalized!H138:J138)</f>
        <v>7.4941835224089639E-3</v>
      </c>
      <c r="G138">
        <f>AVERAGE(normalized!K138:M138)</f>
        <v>9.0475753386072156E-3</v>
      </c>
      <c r="H138">
        <f>AVERAGE(normalized!N138:P138)</f>
        <v>7.9795015145539012E-3</v>
      </c>
      <c r="I138">
        <f>_xlfn.STDEV.S(normalized!E138:G138)</f>
        <v>4.9884751585268106E-4</v>
      </c>
      <c r="J138">
        <f>_xlfn.STDEV.S(normalized!H138:J138)</f>
        <v>8.042386834713651E-4</v>
      </c>
      <c r="K138">
        <f>_xlfn.STDEV.S(normalized!K138:M138)</f>
        <v>7.1639506712073615E-4</v>
      </c>
      <c r="L138">
        <f>_xlfn.STDEV.S(normalized!N138:P138)</f>
        <v>5.8725344686133606E-4</v>
      </c>
      <c r="M138" s="11">
        <f t="shared" si="7"/>
        <v>9.746936818832648E-2</v>
      </c>
      <c r="N138" s="11">
        <f t="shared" si="7"/>
        <v>0.10731505054106909</v>
      </c>
      <c r="O138" s="11">
        <f t="shared" si="7"/>
        <v>7.9180889941173796E-2</v>
      </c>
      <c r="P138" s="11">
        <f t="shared" si="6"/>
        <v>7.3595254765004808E-2</v>
      </c>
      <c r="R138" s="12">
        <f t="shared" si="8"/>
        <v>1.4642817891315012</v>
      </c>
      <c r="S138" s="12">
        <f t="shared" si="8"/>
        <v>1.7677976212489737</v>
      </c>
      <c r="T138" s="12">
        <f t="shared" si="8"/>
        <v>1.5591076358312448</v>
      </c>
      <c r="U138">
        <f>_xlfn.T.TEST(normalized!H138:J138,normalized!$E138:$G138,2,3)</f>
        <v>1.7950885899787664E-2</v>
      </c>
      <c r="V138">
        <f>_xlfn.T.TEST(normalized!K138:M138,normalized!$E138:$G138,2,3)</f>
        <v>2.2985826961200747E-3</v>
      </c>
      <c r="W138">
        <f>_xlfn.T.TEST(normalized!N138:P138,normalized!$E138:$G138,2,3)</f>
        <v>3.2814013027262475E-3</v>
      </c>
    </row>
    <row r="139" spans="1:23" x14ac:dyDescent="0.3">
      <c r="A139" t="str">
        <f>normalized!A139</f>
        <v>w/o MS2: Cer 17:0;O2/16:0(3OH)</v>
      </c>
      <c r="B139" t="str">
        <f>normalized!B139</f>
        <v>Cer 33:0:5O</v>
      </c>
      <c r="C139" t="str">
        <f>normalized!C139</f>
        <v>Cer_BDS</v>
      </c>
      <c r="D139" t="str">
        <f>normalized!D139</f>
        <v>C33H67NO4</v>
      </c>
      <c r="E139">
        <f>AVERAGE(normalized!E139:G139)</f>
        <v>2.223634439774011E-2</v>
      </c>
      <c r="F139">
        <f>AVERAGE(normalized!H139:J139)</f>
        <v>2.486028112978525E-2</v>
      </c>
      <c r="G139">
        <f>AVERAGE(normalized!K139:M139)</f>
        <v>2.8189871705373491E-2</v>
      </c>
      <c r="H139">
        <f>AVERAGE(normalized!N139:P139)</f>
        <v>2.3160578665279697E-2</v>
      </c>
      <c r="I139">
        <f>_xlfn.STDEV.S(normalized!E139:G139)</f>
        <v>1.9310288705407502E-3</v>
      </c>
      <c r="J139">
        <f>_xlfn.STDEV.S(normalized!H139:J139)</f>
        <v>8.7431690869533077E-4</v>
      </c>
      <c r="K139">
        <f>_xlfn.STDEV.S(normalized!K139:M139)</f>
        <v>1.8569721323113573E-3</v>
      </c>
      <c r="L139">
        <f>_xlfn.STDEV.S(normalized!N139:P139)</f>
        <v>9.6574856077076456E-4</v>
      </c>
      <c r="M139" s="11">
        <f t="shared" si="7"/>
        <v>8.684111183027915E-2</v>
      </c>
      <c r="N139" s="11">
        <f t="shared" si="7"/>
        <v>3.5169228542947024E-2</v>
      </c>
      <c r="O139" s="11">
        <f t="shared" si="7"/>
        <v>6.5873734783879326E-2</v>
      </c>
      <c r="P139" s="11">
        <f t="shared" si="6"/>
        <v>4.1697946097457826E-2</v>
      </c>
      <c r="R139" s="12">
        <f t="shared" si="8"/>
        <v>1.1180021628155665</v>
      </c>
      <c r="S139" s="12">
        <f t="shared" si="8"/>
        <v>1.2677385815376399</v>
      </c>
      <c r="T139" s="12">
        <f t="shared" si="8"/>
        <v>1.0415641281232142</v>
      </c>
      <c r="U139">
        <f>_xlfn.T.TEST(normalized!H139:J139,normalized!$E139:$G139,2,3)</f>
        <v>0.12825996663049924</v>
      </c>
      <c r="V139">
        <f>_xlfn.T.TEST(normalized!K139:M139,normalized!$E139:$G139,2,3)</f>
        <v>1.8369256546425912E-2</v>
      </c>
      <c r="W139">
        <f>_xlfn.T.TEST(normalized!N139:P139,normalized!$E139:$G139,2,3)</f>
        <v>0.51316717572483439</v>
      </c>
    </row>
    <row r="140" spans="1:23" x14ac:dyDescent="0.3">
      <c r="A140" t="str">
        <f>normalized!A140</f>
        <v>w/o MS2: Cer 17:0;O2/16:0(3OH)</v>
      </c>
      <c r="B140" t="str">
        <f>normalized!B140</f>
        <v>Cer 33:0:5O</v>
      </c>
      <c r="C140" t="str">
        <f>normalized!C140</f>
        <v>Cer_BDS</v>
      </c>
      <c r="D140" t="str">
        <f>normalized!D140</f>
        <v>C33H67NO4</v>
      </c>
      <c r="E140">
        <f>AVERAGE(normalized!E140:G140)</f>
        <v>0.12509079733305084</v>
      </c>
      <c r="F140">
        <f>AVERAGE(normalized!H140:J140)</f>
        <v>0.14998785218370683</v>
      </c>
      <c r="G140">
        <f>AVERAGE(normalized!K140:M140)</f>
        <v>0.18297486365712326</v>
      </c>
      <c r="H140">
        <f>AVERAGE(normalized!N140:P140)</f>
        <v>0.16535565956123491</v>
      </c>
      <c r="I140">
        <f>_xlfn.STDEV.S(normalized!E140:G140)</f>
        <v>1.1853733495710216E-2</v>
      </c>
      <c r="J140">
        <f>_xlfn.STDEV.S(normalized!H140:J140)</f>
        <v>4.7703474656694425E-3</v>
      </c>
      <c r="K140">
        <f>_xlfn.STDEV.S(normalized!K140:M140)</f>
        <v>7.7864093101801205E-3</v>
      </c>
      <c r="L140">
        <f>_xlfn.STDEV.S(normalized!N140:P140)</f>
        <v>9.2024368595772475E-3</v>
      </c>
      <c r="M140" s="11">
        <f t="shared" si="7"/>
        <v>9.4761035571225699E-2</v>
      </c>
      <c r="N140" s="11">
        <f t="shared" si="7"/>
        <v>3.1804892171045068E-2</v>
      </c>
      <c r="O140" s="11">
        <f t="shared" si="7"/>
        <v>4.25545299204107E-2</v>
      </c>
      <c r="P140" s="11">
        <f t="shared" si="6"/>
        <v>5.5652385191989021E-2</v>
      </c>
      <c r="R140" s="12">
        <f t="shared" si="8"/>
        <v>1.1990318663040276</v>
      </c>
      <c r="S140" s="12">
        <f t="shared" si="8"/>
        <v>1.4627364087380279</v>
      </c>
      <c r="T140" s="12">
        <f t="shared" si="8"/>
        <v>1.3218850873656194</v>
      </c>
      <c r="U140">
        <f>_xlfn.T.TEST(normalized!H140:J140,normalized!$E140:$G140,2,3)</f>
        <v>5.2542599894747181E-2</v>
      </c>
      <c r="V140">
        <f>_xlfn.T.TEST(normalized!K140:M140,normalized!$E140:$G140,2,3)</f>
        <v>3.5994830344152364E-3</v>
      </c>
      <c r="W140">
        <f>_xlfn.T.TEST(normalized!N140:P140,normalized!$E140:$G140,2,3)</f>
        <v>1.1155084852455435E-2</v>
      </c>
    </row>
    <row r="141" spans="1:23" x14ac:dyDescent="0.3">
      <c r="A141" t="str">
        <f>normalized!A141</f>
        <v>w/o MS2: Cer 17:0;O2/16:1(3OH)</v>
      </c>
      <c r="B141" t="str">
        <f>normalized!B141</f>
        <v>Cer 33:1:5O</v>
      </c>
      <c r="C141" t="str">
        <f>normalized!C141</f>
        <v>Cer_BDS</v>
      </c>
      <c r="D141" t="str">
        <f>normalized!D141</f>
        <v>C33H65NO4</v>
      </c>
      <c r="E141">
        <f>AVERAGE(normalized!E141:G141)</f>
        <v>1.3435428776694916E-2</v>
      </c>
      <c r="F141">
        <f>AVERAGE(normalized!H141:J141)</f>
        <v>2.2200230711951447E-2</v>
      </c>
      <c r="G141">
        <f>AVERAGE(normalized!K141:M141)</f>
        <v>2.8573917164296313E-2</v>
      </c>
      <c r="H141">
        <f>AVERAGE(normalized!N141:P141)</f>
        <v>2.5747610214813334E-2</v>
      </c>
      <c r="I141">
        <f>_xlfn.STDEV.S(normalized!E141:G141)</f>
        <v>2.5809565914759296E-3</v>
      </c>
      <c r="J141">
        <f>_xlfn.STDEV.S(normalized!H141:J141)</f>
        <v>1.8300807896955711E-3</v>
      </c>
      <c r="K141">
        <f>_xlfn.STDEV.S(normalized!K141:M141)</f>
        <v>3.2733131933680008E-3</v>
      </c>
      <c r="L141">
        <f>_xlfn.STDEV.S(normalized!N141:P141)</f>
        <v>1.7868486196041429E-3</v>
      </c>
      <c r="M141" s="11">
        <f t="shared" si="7"/>
        <v>0.19210079814891021</v>
      </c>
      <c r="N141" s="11">
        <f t="shared" si="7"/>
        <v>8.2435214905687934E-2</v>
      </c>
      <c r="O141" s="11">
        <f t="shared" si="7"/>
        <v>0.11455598385572671</v>
      </c>
      <c r="P141" s="11">
        <f t="shared" si="6"/>
        <v>6.9398620093142391E-2</v>
      </c>
      <c r="R141" s="12">
        <f t="shared" si="8"/>
        <v>1.6523648839894078</v>
      </c>
      <c r="S141" s="12">
        <f t="shared" si="8"/>
        <v>2.1267588581810362</v>
      </c>
      <c r="T141" s="12">
        <f t="shared" si="8"/>
        <v>1.9163966139640529</v>
      </c>
      <c r="U141">
        <f>_xlfn.T.TEST(normalized!H141:J141,normalized!$E141:$G141,2,3)</f>
        <v>1.1176364319369836E-2</v>
      </c>
      <c r="V141">
        <f>_xlfn.T.TEST(normalized!K141:M141,normalized!$E141:$G141,2,3)</f>
        <v>3.8913027116153436E-3</v>
      </c>
      <c r="W141">
        <f>_xlfn.T.TEST(normalized!N141:P141,normalized!$E141:$G141,2,3)</f>
        <v>3.7037495975530497E-3</v>
      </c>
    </row>
    <row r="142" spans="1:23" x14ac:dyDescent="0.3">
      <c r="A142" t="str">
        <f>normalized!A142</f>
        <v>w/o MS2: Cer 18:0;O2/16:0(3OH)</v>
      </c>
      <c r="B142" t="str">
        <f>normalized!B142</f>
        <v>Cer 34:0:5O</v>
      </c>
      <c r="C142" t="str">
        <f>normalized!C142</f>
        <v>Cer_BDS</v>
      </c>
      <c r="D142" t="str">
        <f>normalized!D142</f>
        <v>C34H69NO4</v>
      </c>
      <c r="E142">
        <f>AVERAGE(normalized!E142:G142)</f>
        <v>9.3028632351694913E-3</v>
      </c>
      <c r="F142">
        <f>AVERAGE(normalized!H142:J142)</f>
        <v>1.0751044674369749E-2</v>
      </c>
      <c r="G142">
        <f>AVERAGE(normalized!K142:M142)</f>
        <v>1.7385285069870672E-2</v>
      </c>
      <c r="H142">
        <f>AVERAGE(normalized!N142:P142)</f>
        <v>1.4927302321874647E-2</v>
      </c>
      <c r="I142">
        <f>_xlfn.STDEV.S(normalized!E142:G142)</f>
        <v>1.0870567946847081E-3</v>
      </c>
      <c r="J142">
        <f>_xlfn.STDEV.S(normalized!H142:J142)</f>
        <v>1.7214931828867479E-4</v>
      </c>
      <c r="K142">
        <f>_xlfn.STDEV.S(normalized!K142:M142)</f>
        <v>6.0443777610457426E-4</v>
      </c>
      <c r="L142">
        <f>_xlfn.STDEV.S(normalized!N142:P142)</f>
        <v>2.6746525551265952E-4</v>
      </c>
      <c r="M142" s="11">
        <f t="shared" si="7"/>
        <v>0.11685185165090764</v>
      </c>
      <c r="N142" s="11">
        <f t="shared" si="7"/>
        <v>1.6012334010579915E-2</v>
      </c>
      <c r="O142" s="11">
        <f t="shared" si="7"/>
        <v>3.4767205350695503E-2</v>
      </c>
      <c r="P142" s="11">
        <f t="shared" si="6"/>
        <v>1.7917856136718872E-2</v>
      </c>
      <c r="R142" s="12">
        <f t="shared" si="8"/>
        <v>1.155670507304182</v>
      </c>
      <c r="S142" s="12">
        <f t="shared" si="8"/>
        <v>1.8688101319328838</v>
      </c>
      <c r="T142" s="12">
        <f t="shared" si="8"/>
        <v>1.6045922577300666</v>
      </c>
      <c r="U142">
        <f>_xlfn.T.TEST(normalized!H142:J142,normalized!$E142:$G142,2,3)</f>
        <v>0.14423853223255917</v>
      </c>
      <c r="V142">
        <f>_xlfn.T.TEST(normalized!K142:M142,normalized!$E142:$G142,2,3)</f>
        <v>1.2366252655895075E-3</v>
      </c>
      <c r="W142">
        <f>_xlfn.T.TEST(normalized!N142:P142,normalized!$E142:$G142,2,3)</f>
        <v>9.0273702210769656E-3</v>
      </c>
    </row>
    <row r="143" spans="1:23" x14ac:dyDescent="0.3">
      <c r="A143" t="str">
        <f>normalized!A143</f>
        <v>w/o MS2: Cer 16:0;O2/16:0(3OH)</v>
      </c>
      <c r="B143" t="str">
        <f>normalized!B143</f>
        <v>Cer 32:0:5O</v>
      </c>
      <c r="C143" t="str">
        <f>normalized!C143</f>
        <v>Cer_BDS</v>
      </c>
      <c r="D143" t="str">
        <f>normalized!D143</f>
        <v>C32H65NO4</v>
      </c>
      <c r="E143">
        <f>AVERAGE(normalized!E143:G143)</f>
        <v>3.4615855348870059E-3</v>
      </c>
      <c r="F143">
        <f>AVERAGE(normalized!H143:J143)</f>
        <v>4.2286794281045752E-3</v>
      </c>
      <c r="G143">
        <f>AVERAGE(normalized!K143:M143)</f>
        <v>6.1911869564408731E-3</v>
      </c>
      <c r="H143">
        <f>AVERAGE(normalized!N143:P143)</f>
        <v>6.0142917130995297E-3</v>
      </c>
      <c r="I143">
        <f>_xlfn.STDEV.S(normalized!E143:G143)</f>
        <v>3.3998399693245524E-4</v>
      </c>
      <c r="J143">
        <f>_xlfn.STDEV.S(normalized!H143:J143)</f>
        <v>3.0446126791426994E-4</v>
      </c>
      <c r="K143">
        <f>_xlfn.STDEV.S(normalized!K143:M143)</f>
        <v>2.0934160997590899E-4</v>
      </c>
      <c r="L143">
        <f>_xlfn.STDEV.S(normalized!N143:P143)</f>
        <v>9.6458770049299245E-5</v>
      </c>
      <c r="M143" s="11">
        <f t="shared" si="7"/>
        <v>9.821626347405947E-2</v>
      </c>
      <c r="N143" s="11">
        <f t="shared" si="7"/>
        <v>7.1999136631347549E-2</v>
      </c>
      <c r="O143" s="11">
        <f t="shared" si="7"/>
        <v>3.3812839355161904E-2</v>
      </c>
      <c r="P143" s="11">
        <f t="shared" si="6"/>
        <v>1.6038259308108649E-2</v>
      </c>
      <c r="R143" s="12">
        <f t="shared" si="8"/>
        <v>1.2216018889282216</v>
      </c>
      <c r="S143" s="12">
        <f t="shared" si="8"/>
        <v>1.7885407984416504</v>
      </c>
      <c r="T143" s="12">
        <f t="shared" si="8"/>
        <v>1.7374384230825746</v>
      </c>
      <c r="U143">
        <f>_xlfn.T.TEST(normalized!H143:J143,normalized!$E143:$G143,2,3)</f>
        <v>4.4264581435681481E-2</v>
      </c>
      <c r="V143">
        <f>_xlfn.T.TEST(normalized!K143:M143,normalized!$E143:$G143,2,3)</f>
        <v>7.8143731694735959E-4</v>
      </c>
      <c r="W143">
        <f>_xlfn.T.TEST(normalized!N143:P143,normalized!$E143:$G143,2,3)</f>
        <v>3.5175989322423495E-3</v>
      </c>
    </row>
    <row r="144" spans="1:23" x14ac:dyDescent="0.3">
      <c r="A144" t="str">
        <f>normalized!A144</f>
        <v>w/o MS2: Cer 16:0;O2/16:1(3OH)</v>
      </c>
      <c r="B144" t="str">
        <f>normalized!B144</f>
        <v>Cer 32:1:5O</v>
      </c>
      <c r="C144" t="str">
        <f>normalized!C144</f>
        <v>Cer_BDS</v>
      </c>
      <c r="D144" t="str">
        <f>normalized!D144</f>
        <v>C32H63NO4</v>
      </c>
      <c r="E144">
        <f>AVERAGE(normalized!E144:G144)</f>
        <v>1.5324742508474574E-3</v>
      </c>
      <c r="F144">
        <f>AVERAGE(normalized!H144:J144)</f>
        <v>2.4910638935574229E-3</v>
      </c>
      <c r="G144">
        <f>AVERAGE(normalized!K144:M144)</f>
        <v>2.9922049020033314E-3</v>
      </c>
      <c r="H144">
        <f>AVERAGE(normalized!N144:P144)</f>
        <v>2.8700094751743892E-3</v>
      </c>
      <c r="I144">
        <f>_xlfn.STDEV.S(normalized!E144:G144)</f>
        <v>1.2464465638034882E-4</v>
      </c>
      <c r="J144">
        <f>_xlfn.STDEV.S(normalized!H144:J144)</f>
        <v>1.462701692488116E-4</v>
      </c>
      <c r="K144">
        <f>_xlfn.STDEV.S(normalized!K144:M144)</f>
        <v>4.0417995289515249E-4</v>
      </c>
      <c r="L144">
        <f>_xlfn.STDEV.S(normalized!N144:P144)</f>
        <v>8.6557215345602249E-5</v>
      </c>
      <c r="M144" s="11">
        <f t="shared" si="7"/>
        <v>8.1335563264061619E-2</v>
      </c>
      <c r="N144" s="11">
        <f t="shared" si="7"/>
        <v>5.8717951645923867E-2</v>
      </c>
      <c r="O144" s="11">
        <f t="shared" si="7"/>
        <v>0.13507763209148785</v>
      </c>
      <c r="P144" s="11">
        <f t="shared" si="6"/>
        <v>3.0159208913532527E-2</v>
      </c>
      <c r="R144" s="12">
        <f t="shared" si="8"/>
        <v>1.625517617786965</v>
      </c>
      <c r="S144" s="12">
        <f t="shared" si="8"/>
        <v>1.9525319269466641</v>
      </c>
      <c r="T144" s="12">
        <f t="shared" si="8"/>
        <v>1.8727945827391719</v>
      </c>
      <c r="U144">
        <f>_xlfn.T.TEST(normalized!H144:J144,normalized!$E144:$G144,2,3)</f>
        <v>1.102413140637692E-3</v>
      </c>
      <c r="V144">
        <f>_xlfn.T.TEST(normalized!K144:M144,normalized!$E144:$G144,2,3)</f>
        <v>1.7570463617103831E-2</v>
      </c>
      <c r="W144">
        <f>_xlfn.T.TEST(normalized!N144:P144,normalized!$E144:$G144,2,3)</f>
        <v>2.239832702466328E-4</v>
      </c>
    </row>
    <row r="145" spans="1:23" x14ac:dyDescent="0.3">
      <c r="A145" t="str">
        <f>normalized!A145</f>
        <v>w/o MS2: Cer 18:0;O2/17:0(3OH)</v>
      </c>
      <c r="B145" t="str">
        <f>normalized!B145</f>
        <v>Cer 35:0:5O</v>
      </c>
      <c r="C145" t="str">
        <f>normalized!C145</f>
        <v>Cer_BDS</v>
      </c>
      <c r="D145" t="str">
        <f>normalized!D145</f>
        <v>C35H71NO4</v>
      </c>
      <c r="E145">
        <f>AVERAGE(normalized!E145:G145)</f>
        <v>0.10856744129830508</v>
      </c>
      <c r="F145">
        <f>AVERAGE(normalized!H145:J145)</f>
        <v>9.3210587935340802E-2</v>
      </c>
      <c r="G145">
        <f>AVERAGE(normalized!K145:M145)</f>
        <v>0.12207436745010271</v>
      </c>
      <c r="H145">
        <f>AVERAGE(normalized!N145:P145)</f>
        <v>8.4431867576297115E-2</v>
      </c>
      <c r="I145">
        <f>_xlfn.STDEV.S(normalized!E145:G145)</f>
        <v>1.0509889110309062E-2</v>
      </c>
      <c r="J145">
        <f>_xlfn.STDEV.S(normalized!H145:J145)</f>
        <v>3.0857008750510308E-4</v>
      </c>
      <c r="K145">
        <f>_xlfn.STDEV.S(normalized!K145:M145)</f>
        <v>7.0638001535197163E-3</v>
      </c>
      <c r="L145">
        <f>_xlfn.STDEV.S(normalized!N145:P145)</f>
        <v>4.4007589927969942E-3</v>
      </c>
      <c r="M145" s="11">
        <f t="shared" si="7"/>
        <v>9.6805165385003319E-2</v>
      </c>
      <c r="N145" s="11">
        <f t="shared" si="7"/>
        <v>3.3104617655577376E-3</v>
      </c>
      <c r="O145" s="11">
        <f t="shared" si="7"/>
        <v>5.7864728698324076E-2</v>
      </c>
      <c r="P145" s="11">
        <f t="shared" si="6"/>
        <v>5.2122014105873415E-2</v>
      </c>
      <c r="R145" s="12">
        <f t="shared" si="8"/>
        <v>0.85855010324164271</v>
      </c>
      <c r="S145" s="12">
        <f t="shared" si="8"/>
        <v>1.1244104677265567</v>
      </c>
      <c r="T145" s="12">
        <f t="shared" si="8"/>
        <v>0.77769049879611785</v>
      </c>
      <c r="U145">
        <f>_xlfn.T.TEST(normalized!H145:J145,normalized!$E145:$G145,2,3)</f>
        <v>0.12692192433714553</v>
      </c>
      <c r="V145">
        <f>_xlfn.T.TEST(normalized!K145:M145,normalized!$E145:$G145,2,3)</f>
        <v>0.14852786476794777</v>
      </c>
      <c r="W145">
        <f>_xlfn.T.TEST(normalized!N145:P145,normalized!$E145:$G145,2,3)</f>
        <v>4.2192992434933033E-2</v>
      </c>
    </row>
    <row r="146" spans="1:23" x14ac:dyDescent="0.3">
      <c r="A146" t="str">
        <f>normalized!A146</f>
        <v>w/o MS2: Cer 19:0;O2/17:0(3OH)</v>
      </c>
      <c r="B146" t="str">
        <f>normalized!B146</f>
        <v>Cer 36:0:5O</v>
      </c>
      <c r="C146" t="str">
        <f>normalized!C146</f>
        <v>Cer_BDS</v>
      </c>
      <c r="D146" t="str">
        <f>normalized!D146</f>
        <v>C36H73NO4</v>
      </c>
      <c r="E146">
        <f>AVERAGE(normalized!E146:G146)</f>
        <v>0.20171875522754237</v>
      </c>
      <c r="F146">
        <f>AVERAGE(normalized!H146:J146)</f>
        <v>0.10979989125</v>
      </c>
      <c r="G146">
        <f>AVERAGE(normalized!K146:M146)</f>
        <v>0.15817196814457299</v>
      </c>
      <c r="H146">
        <f>AVERAGE(normalized!N146:P146)</f>
        <v>8.6028250865697445E-2</v>
      </c>
      <c r="I146">
        <f>_xlfn.STDEV.S(normalized!E146:G146)</f>
        <v>2.7816827028426302E-2</v>
      </c>
      <c r="J146">
        <f>_xlfn.STDEV.S(normalized!H146:J146)</f>
        <v>8.0906868069810355E-3</v>
      </c>
      <c r="K146">
        <f>_xlfn.STDEV.S(normalized!K146:M146)</f>
        <v>2.841257078282388E-2</v>
      </c>
      <c r="L146">
        <f>_xlfn.STDEV.S(normalized!N146:P146)</f>
        <v>5.5734629464603688E-3</v>
      </c>
      <c r="M146" s="11">
        <f t="shared" si="7"/>
        <v>0.1378990614781874</v>
      </c>
      <c r="N146" s="11">
        <f t="shared" si="7"/>
        <v>7.3685745175827169E-2</v>
      </c>
      <c r="O146" s="11">
        <f t="shared" si="7"/>
        <v>0.17963088602940128</v>
      </c>
      <c r="P146" s="11">
        <f t="shared" si="6"/>
        <v>6.4786426439860448E-2</v>
      </c>
      <c r="R146" s="12">
        <f t="shared" si="8"/>
        <v>0.54432167760575245</v>
      </c>
      <c r="S146" s="12">
        <f t="shared" si="8"/>
        <v>0.78412127799495968</v>
      </c>
      <c r="T146" s="12">
        <f t="shared" si="8"/>
        <v>0.42647621322398127</v>
      </c>
      <c r="U146">
        <f>_xlfn.T.TEST(normalized!H146:J146,normalized!$E146:$G146,2,3)</f>
        <v>2.2129080314536403E-2</v>
      </c>
      <c r="V146">
        <f>_xlfn.T.TEST(normalized!K146:M146,normalized!$E146:$G146,2,3)</f>
        <v>0.13073780493323392</v>
      </c>
      <c r="W146">
        <f>_xlfn.T.TEST(normalized!N146:P146,normalized!$E146:$G146,2,3)</f>
        <v>1.5775816684318419E-2</v>
      </c>
    </row>
    <row r="147" spans="1:23" x14ac:dyDescent="0.3">
      <c r="A147" t="str">
        <f>normalized!A147</f>
        <v>w/o MS2: Cer 17:0;O2/17:0(3OH)</v>
      </c>
      <c r="B147" t="str">
        <f>normalized!B147</f>
        <v>Cer 34:0:5O</v>
      </c>
      <c r="C147" t="str">
        <f>normalized!C147</f>
        <v>Cer_BDS</v>
      </c>
      <c r="D147" t="str">
        <f>normalized!D147</f>
        <v>C34H69NO4</v>
      </c>
      <c r="E147">
        <f>AVERAGE(normalized!E147:G147)</f>
        <v>0.82320301121144068</v>
      </c>
      <c r="F147">
        <f>AVERAGE(normalized!H147:J147)</f>
        <v>0.74419172005368817</v>
      </c>
      <c r="G147">
        <f>AVERAGE(normalized!K147:M147)</f>
        <v>0.91840417625347703</v>
      </c>
      <c r="H147">
        <f>AVERAGE(normalized!N147:P147)</f>
        <v>0.69199965124220641</v>
      </c>
      <c r="I147">
        <f>_xlfn.STDEV.S(normalized!E147:G147)</f>
        <v>8.7745628691607389E-2</v>
      </c>
      <c r="J147">
        <f>_xlfn.STDEV.S(normalized!H147:J147)</f>
        <v>2.042068813080344E-2</v>
      </c>
      <c r="K147">
        <f>_xlfn.STDEV.S(normalized!K147:M147)</f>
        <v>6.935303547353186E-2</v>
      </c>
      <c r="L147">
        <f>_xlfn.STDEV.S(normalized!N147:P147)</f>
        <v>4.2351399472864565E-2</v>
      </c>
      <c r="M147" s="11">
        <f t="shared" si="7"/>
        <v>0.10659050987007361</v>
      </c>
      <c r="N147" s="11">
        <f t="shared" si="7"/>
        <v>2.7440090477397722E-2</v>
      </c>
      <c r="O147" s="11">
        <f t="shared" si="7"/>
        <v>7.551472136859122E-2</v>
      </c>
      <c r="P147" s="11">
        <f t="shared" si="6"/>
        <v>6.1201475169589611E-2</v>
      </c>
      <c r="R147" s="12">
        <f t="shared" si="8"/>
        <v>0.90401967669982397</v>
      </c>
      <c r="S147" s="12">
        <f t="shared" si="8"/>
        <v>1.1156472507333721</v>
      </c>
      <c r="T147" s="12">
        <f t="shared" si="8"/>
        <v>0.84061846448283395</v>
      </c>
      <c r="U147">
        <f>_xlfn.T.TEST(normalized!H147:J147,normalized!$E147:$G147,2,3)</f>
        <v>0.25625139145927439</v>
      </c>
      <c r="V147">
        <f>_xlfn.T.TEST(normalized!K147:M147,normalized!$E147:$G147,2,3)</f>
        <v>0.21807860697383824</v>
      </c>
      <c r="W147">
        <f>_xlfn.T.TEST(normalized!N147:P147,normalized!$E147:$G147,2,3)</f>
        <v>0.10544122710358435</v>
      </c>
    </row>
    <row r="148" spans="1:23" x14ac:dyDescent="0.3">
      <c r="A148" t="str">
        <f>normalized!A148</f>
        <v>w/o MS2: Cer 18:0;O2/17:1(3OH)</v>
      </c>
      <c r="B148" t="str">
        <f>normalized!B148</f>
        <v>Cer 35:1:5O</v>
      </c>
      <c r="C148" t="str">
        <f>normalized!C148</f>
        <v>Cer_BDS</v>
      </c>
      <c r="D148" t="str">
        <f>normalized!D148</f>
        <v>C35H69NO4</v>
      </c>
      <c r="E148">
        <f>AVERAGE(normalized!E148:G148)</f>
        <v>7.2199073944915248E-3</v>
      </c>
      <c r="F148">
        <f>AVERAGE(normalized!H148:J148)</f>
        <v>8.2380197560690937E-3</v>
      </c>
      <c r="G148">
        <f>AVERAGE(normalized!K148:M148)</f>
        <v>1.0695060448155999E-2</v>
      </c>
      <c r="H148">
        <f>AVERAGE(normalized!N148:P148)</f>
        <v>7.7666695257366759E-3</v>
      </c>
      <c r="I148">
        <f>_xlfn.STDEV.S(normalized!E148:G148)</f>
        <v>8.6064291897807843E-4</v>
      </c>
      <c r="J148">
        <f>_xlfn.STDEV.S(normalized!H148:J148)</f>
        <v>5.2532053828314204E-4</v>
      </c>
      <c r="K148">
        <f>_xlfn.STDEV.S(normalized!K148:M148)</f>
        <v>1.0414900867221045E-3</v>
      </c>
      <c r="L148">
        <f>_xlfn.STDEV.S(normalized!N148:P148)</f>
        <v>4.7272506866684962E-4</v>
      </c>
      <c r="M148" s="11">
        <f t="shared" si="7"/>
        <v>0.11920414929902169</v>
      </c>
      <c r="N148" s="11">
        <f t="shared" si="7"/>
        <v>6.3767817247115624E-2</v>
      </c>
      <c r="O148" s="11">
        <f t="shared" si="7"/>
        <v>9.7380476881893094E-2</v>
      </c>
      <c r="P148" s="11">
        <f t="shared" si="6"/>
        <v>6.086586626357212E-2</v>
      </c>
      <c r="R148" s="12">
        <f t="shared" si="8"/>
        <v>1.1410146011504725</v>
      </c>
      <c r="S148" s="12">
        <f t="shared" si="8"/>
        <v>1.4813293112756356</v>
      </c>
      <c r="T148" s="12">
        <f t="shared" si="8"/>
        <v>1.0757297983714178</v>
      </c>
      <c r="U148">
        <f>_xlfn.T.TEST(normalized!H148:J148,normalized!$E148:$G148,2,3)</f>
        <v>0.17000247695347334</v>
      </c>
      <c r="V148">
        <f>_xlfn.T.TEST(normalized!K148:M148,normalized!$E148:$G148,2,3)</f>
        <v>1.2123126959852812E-2</v>
      </c>
      <c r="W148">
        <f>_xlfn.T.TEST(normalized!N148:P148,normalized!$E148:$G148,2,3)</f>
        <v>0.40375407813947156</v>
      </c>
    </row>
    <row r="149" spans="1:23" x14ac:dyDescent="0.3">
      <c r="A149" t="str">
        <f>normalized!A149</f>
        <v>w/o MS2: Cer 17:0;O2/17:1(3OH)</v>
      </c>
      <c r="B149" t="str">
        <f>normalized!B149</f>
        <v>Cer 34:1:5O</v>
      </c>
      <c r="C149" t="str">
        <f>normalized!C149</f>
        <v>Cer_BDS</v>
      </c>
      <c r="D149" t="str">
        <f>normalized!D149</f>
        <v>C34H67NO4</v>
      </c>
      <c r="E149">
        <f>AVERAGE(normalized!E149:G149)</f>
        <v>8.3577129891242944E-3</v>
      </c>
      <c r="F149">
        <f>AVERAGE(normalized!H149:J149)</f>
        <v>1.1706891329365079E-2</v>
      </c>
      <c r="G149">
        <f>AVERAGE(normalized!K149:M149)</f>
        <v>1.4761104406336925E-2</v>
      </c>
      <c r="H149">
        <f>AVERAGE(normalized!N149:P149)</f>
        <v>1.2594620403146508E-2</v>
      </c>
      <c r="I149">
        <f>_xlfn.STDEV.S(normalized!E149:G149)</f>
        <v>1.0050628529753832E-3</v>
      </c>
      <c r="J149">
        <f>_xlfn.STDEV.S(normalized!H149:J149)</f>
        <v>9.7525945639661226E-4</v>
      </c>
      <c r="K149">
        <f>_xlfn.STDEV.S(normalized!K149:M149)</f>
        <v>1.4873435383711835E-3</v>
      </c>
      <c r="L149">
        <f>_xlfn.STDEV.S(normalized!N149:P149)</f>
        <v>7.3909792025001126E-4</v>
      </c>
      <c r="M149" s="11">
        <f t="shared" si="7"/>
        <v>0.12025572716881389</v>
      </c>
      <c r="N149" s="11">
        <f t="shared" si="7"/>
        <v>8.3306441390662955E-2</v>
      </c>
      <c r="O149" s="11">
        <f t="shared" si="7"/>
        <v>0.10076099304146027</v>
      </c>
      <c r="P149" s="11">
        <f t="shared" si="6"/>
        <v>5.8683620195918156E-2</v>
      </c>
      <c r="R149" s="12">
        <f t="shared" si="8"/>
        <v>1.4007290444884857</v>
      </c>
      <c r="S149" s="12">
        <f t="shared" si="8"/>
        <v>1.7661655079021283</v>
      </c>
      <c r="T149" s="12">
        <f t="shared" si="8"/>
        <v>1.5069457900188254</v>
      </c>
      <c r="U149">
        <f>_xlfn.T.TEST(normalized!H149:J149,normalized!$E149:$G149,2,3)</f>
        <v>1.4377949097477926E-2</v>
      </c>
      <c r="V149">
        <f>_xlfn.T.TEST(normalized!K149:M149,normalized!$E149:$G149,2,3)</f>
        <v>5.2993144759967241E-3</v>
      </c>
      <c r="W149">
        <f>_xlfn.T.TEST(normalized!N149:P149,normalized!$E149:$G149,2,3)</f>
        <v>5.4281352347122563E-3</v>
      </c>
    </row>
    <row r="150" spans="1:23" x14ac:dyDescent="0.3">
      <c r="A150" t="str">
        <f>normalized!A150</f>
        <v>w/o MS2: Cer 18:0;O2/17:0(3OH)</v>
      </c>
      <c r="B150" t="str">
        <f>normalized!B150</f>
        <v>Cer 35:0:5O</v>
      </c>
      <c r="C150" t="str">
        <f>normalized!C150</f>
        <v>Cer_BDS</v>
      </c>
      <c r="D150" t="str">
        <f>normalized!D150</f>
        <v>C35H71NO4</v>
      </c>
      <c r="E150">
        <f>AVERAGE(normalized!E150:G150)</f>
        <v>7.6959993183898304E-2</v>
      </c>
      <c r="F150">
        <f>AVERAGE(normalized!H150:J150)</f>
        <v>7.027613412464985E-2</v>
      </c>
      <c r="G150">
        <f>AVERAGE(normalized!K150:M150)</f>
        <v>0.10807916382585854</v>
      </c>
      <c r="H150">
        <f>AVERAGE(normalized!N150:P150)</f>
        <v>7.671678031491945E-2</v>
      </c>
      <c r="I150">
        <f>_xlfn.STDEV.S(normalized!E150:G150)</f>
        <v>5.5607038759122136E-3</v>
      </c>
      <c r="J150">
        <f>_xlfn.STDEV.S(normalized!H150:J150)</f>
        <v>1.9096833498767558E-4</v>
      </c>
      <c r="K150">
        <f>_xlfn.STDEV.S(normalized!K150:M150)</f>
        <v>3.9382668437268229E-3</v>
      </c>
      <c r="L150">
        <f>_xlfn.STDEV.S(normalized!N150:P150)</f>
        <v>5.3894494576043157E-3</v>
      </c>
      <c r="M150" s="11">
        <f t="shared" si="7"/>
        <v>7.2254474641450891E-2</v>
      </c>
      <c r="N150" s="11">
        <f t="shared" si="7"/>
        <v>2.7173995463232532E-3</v>
      </c>
      <c r="O150" s="11">
        <f t="shared" si="7"/>
        <v>3.6438724212118405E-2</v>
      </c>
      <c r="P150" s="11">
        <f t="shared" si="6"/>
        <v>7.025124666964426E-2</v>
      </c>
      <c r="R150" s="12">
        <f t="shared" si="8"/>
        <v>0.91315151180851639</v>
      </c>
      <c r="S150" s="12">
        <f t="shared" si="8"/>
        <v>1.4043551636965457</v>
      </c>
      <c r="T150" s="12">
        <f t="shared" si="8"/>
        <v>0.99683974934356234</v>
      </c>
      <c r="U150">
        <f>_xlfn.T.TEST(normalized!H150:J150,normalized!$E150:$G150,2,3)</f>
        <v>0.17265545935362758</v>
      </c>
      <c r="V150">
        <f>_xlfn.T.TEST(normalized!K150:M150,normalized!$E150:$G150,2,3)</f>
        <v>2.1108258788486386E-3</v>
      </c>
      <c r="W150">
        <f>_xlfn.T.TEST(normalized!N150:P150,normalized!$E150:$G150,2,3)</f>
        <v>0.95922850240627422</v>
      </c>
    </row>
    <row r="151" spans="1:23" x14ac:dyDescent="0.3">
      <c r="A151" t="str">
        <f>normalized!A151</f>
        <v>w/o MS2: Cer 19:0;O2/17:1(3OH)</v>
      </c>
      <c r="B151" t="str">
        <f>normalized!B151</f>
        <v>Cer 36:1:5O</v>
      </c>
      <c r="C151" t="str">
        <f>normalized!C151</f>
        <v>Cer_BDS</v>
      </c>
      <c r="D151" t="str">
        <f>normalized!D151</f>
        <v>C36H71NO4</v>
      </c>
      <c r="E151">
        <f>AVERAGE(normalized!E151:G151)</f>
        <v>9.8373558340395465E-3</v>
      </c>
      <c r="F151">
        <f>AVERAGE(normalized!H151:J151)</f>
        <v>6.993702469654528E-3</v>
      </c>
      <c r="G151">
        <f>AVERAGE(normalized!K151:M151)</f>
        <v>9.1006484516237014E-3</v>
      </c>
      <c r="H151">
        <f>AVERAGE(normalized!N151:P151)</f>
        <v>5.56614248222774E-3</v>
      </c>
      <c r="I151">
        <f>_xlfn.STDEV.S(normalized!E151:G151)</f>
        <v>6.6386942730319368E-4</v>
      </c>
      <c r="J151">
        <f>_xlfn.STDEV.S(normalized!H151:J151)</f>
        <v>1.5002776227242509E-4</v>
      </c>
      <c r="K151">
        <f>_xlfn.STDEV.S(normalized!K151:M151)</f>
        <v>3.7530892968174379E-4</v>
      </c>
      <c r="L151">
        <f>_xlfn.STDEV.S(normalized!N151:P151)</f>
        <v>4.7615754269568592E-4</v>
      </c>
      <c r="M151" s="11">
        <f t="shared" si="7"/>
        <v>6.7484539392796042E-2</v>
      </c>
      <c r="N151" s="11">
        <f t="shared" si="7"/>
        <v>2.1451836552011071E-2</v>
      </c>
      <c r="O151" s="11">
        <f t="shared" si="7"/>
        <v>4.1239800842409496E-2</v>
      </c>
      <c r="P151" s="11">
        <f t="shared" si="6"/>
        <v>8.55453384846004E-2</v>
      </c>
      <c r="R151" s="12">
        <f t="shared" si="8"/>
        <v>0.71093316005248952</v>
      </c>
      <c r="S151" s="12">
        <f t="shared" si="8"/>
        <v>0.92511123976356879</v>
      </c>
      <c r="T151" s="12">
        <f t="shared" si="8"/>
        <v>0.56581693049748061</v>
      </c>
      <c r="U151">
        <f>_xlfn.T.TEST(normalized!H151:J151,normalized!$E151:$G151,2,3)</f>
        <v>1.4169558999940017E-2</v>
      </c>
      <c r="V151">
        <f>_xlfn.T.TEST(normalized!K151:M151,normalized!$E151:$G151,2,3)</f>
        <v>0.18825076136680191</v>
      </c>
      <c r="W151">
        <f>_xlfn.T.TEST(normalized!N151:P151,normalized!$E151:$G151,2,3)</f>
        <v>1.283807823356765E-3</v>
      </c>
    </row>
    <row r="152" spans="1:23" x14ac:dyDescent="0.3">
      <c r="A152" t="str">
        <f>normalized!A152</f>
        <v>w/o MS2: Cer 21:1;O2/38:6;O(FA 22:6)</v>
      </c>
      <c r="B152" t="str">
        <f>normalized!B152</f>
        <v>Cer 81:13:3O</v>
      </c>
      <c r="C152" t="str">
        <f>normalized!C152</f>
        <v>Cer_EOS</v>
      </c>
      <c r="D152" t="str">
        <f>normalized!D152</f>
        <v>C81H135NO5</v>
      </c>
      <c r="E152">
        <f>AVERAGE(normalized!E152:G152)</f>
        <v>1.6360584194915256E-4</v>
      </c>
      <c r="F152">
        <f>AVERAGE(normalized!H152:J152)</f>
        <v>1.090293545751634E-4</v>
      </c>
      <c r="G152">
        <f>AVERAGE(normalized!K152:M152)</f>
        <v>1.8571619951890289E-4</v>
      </c>
      <c r="H152">
        <f>AVERAGE(normalized!N152:P152)</f>
        <v>1.0826362357808034E-4</v>
      </c>
      <c r="I152">
        <f>_xlfn.STDEV.S(normalized!E152:G152)</f>
        <v>4.7619225167872059E-5</v>
      </c>
      <c r="J152">
        <f>_xlfn.STDEV.S(normalized!H152:J152)</f>
        <v>4.4966291410241359E-5</v>
      </c>
      <c r="K152">
        <f>_xlfn.STDEV.S(normalized!K152:M152)</f>
        <v>4.763244558034269E-5</v>
      </c>
      <c r="L152">
        <f>_xlfn.STDEV.S(normalized!N152:P152)</f>
        <v>4.2663610250212723E-5</v>
      </c>
      <c r="M152" s="11">
        <f t="shared" si="7"/>
        <v>0.29106066507497785</v>
      </c>
      <c r="N152" s="11">
        <f t="shared" si="7"/>
        <v>0.41242371456250521</v>
      </c>
      <c r="O152" s="11">
        <f t="shared" si="7"/>
        <v>0.25647975622877467</v>
      </c>
      <c r="P152" s="11">
        <f t="shared" si="6"/>
        <v>0.39407151580737071</v>
      </c>
      <c r="R152" s="12">
        <f t="shared" si="8"/>
        <v>0.66641480081774152</v>
      </c>
      <c r="S152" s="12">
        <f t="shared" si="8"/>
        <v>1.135144059077194</v>
      </c>
      <c r="T152" s="12">
        <f t="shared" si="8"/>
        <v>0.66173446062963848</v>
      </c>
      <c r="U152">
        <f>_xlfn.T.TEST(normalized!H152:J152,normalized!$E152:$G152,2,3)</f>
        <v>0.22263906629048741</v>
      </c>
      <c r="V152">
        <f>_xlfn.T.TEST(normalized!K152:M152,normalized!$E152:$G152,2,3)</f>
        <v>0.60003682562136973</v>
      </c>
      <c r="W152">
        <f>_xlfn.T.TEST(normalized!N152:P152,normalized!$E152:$G152,2,3)</f>
        <v>0.20901586545136075</v>
      </c>
    </row>
    <row r="153" spans="1:23" x14ac:dyDescent="0.3">
      <c r="A153" t="str">
        <f>normalized!A153</f>
        <v>w/o MS2: Cer 18:2;O2/38:6;O(FA 22:6)</v>
      </c>
      <c r="B153" t="str">
        <f>normalized!B153</f>
        <v>Cer 78:14:3O</v>
      </c>
      <c r="C153" t="str">
        <f>normalized!C153</f>
        <v>Cer_EOS</v>
      </c>
      <c r="D153" t="str">
        <f>normalized!D153</f>
        <v>C78H127NO5</v>
      </c>
      <c r="E153">
        <f>AVERAGE(normalized!E153:G153)</f>
        <v>5.3421799675141244E-4</v>
      </c>
      <c r="F153">
        <f>AVERAGE(normalized!H153:J153)</f>
        <v>9.198130135387488E-4</v>
      </c>
      <c r="G153">
        <f>AVERAGE(normalized!K153:M153)</f>
        <v>1.1760130743509942E-3</v>
      </c>
      <c r="H153">
        <f>AVERAGE(normalized!N153:P153)</f>
        <v>8.4857660496604793E-4</v>
      </c>
      <c r="I153">
        <f>_xlfn.STDEV.S(normalized!E153:G153)</f>
        <v>7.7940210940067621E-5</v>
      </c>
      <c r="J153">
        <f>_xlfn.STDEV.S(normalized!H153:J153)</f>
        <v>9.5287691756509006E-5</v>
      </c>
      <c r="K153">
        <f>_xlfn.STDEV.S(normalized!K153:M153)</f>
        <v>1.7727286287915782E-4</v>
      </c>
      <c r="L153">
        <f>_xlfn.STDEV.S(normalized!N153:P153)</f>
        <v>1.5689501034862692E-4</v>
      </c>
      <c r="M153" s="11">
        <f t="shared" si="7"/>
        <v>0.14589589159111674</v>
      </c>
      <c r="N153" s="11">
        <f t="shared" si="7"/>
        <v>0.10359463320693151</v>
      </c>
      <c r="O153" s="11">
        <f t="shared" si="7"/>
        <v>0.15074055445938755</v>
      </c>
      <c r="P153" s="11">
        <f t="shared" si="6"/>
        <v>0.1848919819736303</v>
      </c>
      <c r="R153" s="12">
        <f t="shared" si="8"/>
        <v>1.7217933860935899</v>
      </c>
      <c r="S153" s="12">
        <f t="shared" si="8"/>
        <v>2.2013730003525662</v>
      </c>
      <c r="T153" s="12">
        <f t="shared" si="8"/>
        <v>1.5884463086722178</v>
      </c>
      <c r="U153">
        <f>_xlfn.T.TEST(normalized!H153:J153,normalized!$E153:$G153,2,3)</f>
        <v>6.2486449433863927E-3</v>
      </c>
      <c r="V153">
        <f>_xlfn.T.TEST(normalized!K153:M153,normalized!$E153:$G153,2,3)</f>
        <v>1.3323213182186249E-2</v>
      </c>
      <c r="W153">
        <f>_xlfn.T.TEST(normalized!N153:P153,normalized!$E153:$G153,2,3)</f>
        <v>5.4649149309740519E-2</v>
      </c>
    </row>
    <row r="154" spans="1:23" x14ac:dyDescent="0.3">
      <c r="A154" t="str">
        <f>normalized!A154</f>
        <v>w/o MS2: Cer 19:1;O2/38:6;O(FA 22:6)</v>
      </c>
      <c r="B154" t="str">
        <f>normalized!B154</f>
        <v>Cer 79:13:3O</v>
      </c>
      <c r="C154" t="str">
        <f>normalized!C154</f>
        <v>Cer_EOS</v>
      </c>
      <c r="D154" t="str">
        <f>normalized!D154</f>
        <v>C79H131NO5</v>
      </c>
      <c r="E154">
        <f>AVERAGE(normalized!E154:G154)</f>
        <v>4.097700335451978E-3</v>
      </c>
      <c r="F154">
        <f>AVERAGE(normalized!H154:J154)</f>
        <v>3.3359767542016808E-3</v>
      </c>
      <c r="G154">
        <f>AVERAGE(normalized!K154:M154)</f>
        <v>3.6692895372746927E-3</v>
      </c>
      <c r="H154">
        <f>AVERAGE(normalized!N154:P154)</f>
        <v>2.9734905662587244E-3</v>
      </c>
      <c r="I154">
        <f>_xlfn.STDEV.S(normalized!E154:G154)</f>
        <v>1.6774092093684119E-3</v>
      </c>
      <c r="J154">
        <f>_xlfn.STDEV.S(normalized!H154:J154)</f>
        <v>1.043035054166666E-3</v>
      </c>
      <c r="K154">
        <f>_xlfn.STDEV.S(normalized!K154:M154)</f>
        <v>1.62181703072108E-3</v>
      </c>
      <c r="L154">
        <f>_xlfn.STDEV.S(normalized!N154:P154)</f>
        <v>2.6811658723442243E-4</v>
      </c>
      <c r="M154" s="11">
        <f t="shared" si="7"/>
        <v>0.40935380141295591</v>
      </c>
      <c r="N154" s="11">
        <f t="shared" si="7"/>
        <v>0.31266256662399033</v>
      </c>
      <c r="O154" s="11">
        <f t="shared" si="7"/>
        <v>0.44199756226532594</v>
      </c>
      <c r="P154" s="11">
        <f t="shared" si="6"/>
        <v>9.0168971873271955E-2</v>
      </c>
      <c r="R154" s="12">
        <f t="shared" si="8"/>
        <v>0.81410949584084735</v>
      </c>
      <c r="S154" s="12">
        <f t="shared" si="8"/>
        <v>0.89545092049049713</v>
      </c>
      <c r="T154" s="12">
        <f t="shared" si="8"/>
        <v>0.72564861332905328</v>
      </c>
      <c r="U154">
        <f>_xlfn.T.TEST(normalized!H154:J154,normalized!$E154:$G154,2,3)</f>
        <v>0.54738910275997121</v>
      </c>
      <c r="V154">
        <f>_xlfn.T.TEST(normalized!K154:M154,normalized!$E154:$G154,2,3)</f>
        <v>0.7663937484784713</v>
      </c>
      <c r="W154">
        <f>_xlfn.T.TEST(normalized!N154:P154,normalized!$E154:$G154,2,3)</f>
        <v>0.36538525673452099</v>
      </c>
    </row>
    <row r="155" spans="1:23" x14ac:dyDescent="0.3">
      <c r="A155" t="str">
        <f>normalized!A155</f>
        <v>w/o MS2: Cer 20:1;O2/38:6;O(FA 22:6)</v>
      </c>
      <c r="B155" t="str">
        <f>normalized!B155</f>
        <v>Cer 80:13:3O</v>
      </c>
      <c r="C155" t="str">
        <f>normalized!C155</f>
        <v>Cer_EOS</v>
      </c>
      <c r="D155" t="str">
        <f>normalized!D155</f>
        <v>C80H133NO5</v>
      </c>
      <c r="E155">
        <f>AVERAGE(normalized!E155:G155)</f>
        <v>8.4032786016949158E-5</v>
      </c>
      <c r="F155">
        <f>AVERAGE(normalized!H155:J155)</f>
        <v>6.0163040382819789E-5</v>
      </c>
      <c r="G155">
        <f>AVERAGE(normalized!K155:M155)</f>
        <v>1.8383745241726496E-4</v>
      </c>
      <c r="H155">
        <f>AVERAGE(normalized!N155:P155)</f>
        <v>1.55428237569603E-4</v>
      </c>
      <c r="I155">
        <f>_xlfn.STDEV.S(normalized!E155:G155)</f>
        <v>6.5773514018666664E-6</v>
      </c>
      <c r="J155">
        <f>_xlfn.STDEV.S(normalized!H155:J155)</f>
        <v>1.7156174953170644E-5</v>
      </c>
      <c r="K155">
        <f>_xlfn.STDEV.S(normalized!K155:M155)</f>
        <v>8.0186371664417051E-5</v>
      </c>
      <c r="L155">
        <f>_xlfn.STDEV.S(normalized!N155:P155)</f>
        <v>5.317970452481277E-5</v>
      </c>
      <c r="M155" s="11">
        <f t="shared" si="7"/>
        <v>7.8271252372140027E-2</v>
      </c>
      <c r="N155" s="11">
        <f t="shared" si="7"/>
        <v>0.28516136890697724</v>
      </c>
      <c r="O155" s="11">
        <f t="shared" si="7"/>
        <v>0.43618082501716832</v>
      </c>
      <c r="P155" s="11">
        <f t="shared" si="6"/>
        <v>0.3421495691926516</v>
      </c>
      <c r="R155" s="12">
        <f t="shared" si="8"/>
        <v>0.715947230057148</v>
      </c>
      <c r="S155" s="12">
        <f t="shared" si="8"/>
        <v>2.1876872246052335</v>
      </c>
      <c r="T155" s="12">
        <f t="shared" si="8"/>
        <v>1.8496142391167847</v>
      </c>
      <c r="U155">
        <f>_xlfn.T.TEST(normalized!H155:J155,normalized!$E155:$G155,2,3)</f>
        <v>0.12446794904013758</v>
      </c>
      <c r="V155">
        <f>_xlfn.T.TEST(normalized!K155:M155,normalized!$E155:$G155,2,3)</f>
        <v>0.1630093908495332</v>
      </c>
      <c r="W155">
        <f>_xlfn.T.TEST(normalized!N155:P155,normalized!$E155:$G155,2,3)</f>
        <v>0.14360988466147701</v>
      </c>
    </row>
    <row r="156" spans="1:23" x14ac:dyDescent="0.3">
      <c r="A156" t="str">
        <f>normalized!A156</f>
        <v>w/o MS2: Cer 12:0;O2/16:3</v>
      </c>
      <c r="B156" t="str">
        <f>normalized!B156</f>
        <v>Cer 28:3:2O</v>
      </c>
      <c r="C156" t="str">
        <f>normalized!C156</f>
        <v>Cer_NDS</v>
      </c>
      <c r="D156" t="str">
        <f>normalized!D156</f>
        <v>C28H51NO3</v>
      </c>
      <c r="E156">
        <f>AVERAGE(normalized!E156:G156)</f>
        <v>3.1138877288135593E-4</v>
      </c>
      <c r="F156">
        <f>AVERAGE(normalized!H156:J156)</f>
        <v>3.1105240896358541E-4</v>
      </c>
      <c r="G156">
        <f>AVERAGE(normalized!K156:M156)</f>
        <v>2.9797083338499756E-4</v>
      </c>
      <c r="H156">
        <f>AVERAGE(normalized!N156:P156)</f>
        <v>2.4716371486981206E-4</v>
      </c>
      <c r="I156">
        <f>_xlfn.STDEV.S(normalized!E156:G156)</f>
        <v>1.6156624409636771E-5</v>
      </c>
      <c r="J156">
        <f>_xlfn.STDEV.S(normalized!H156:J156)</f>
        <v>6.2103190468436472E-5</v>
      </c>
      <c r="K156">
        <f>_xlfn.STDEV.S(normalized!K156:M156)</f>
        <v>6.6495918267177215E-5</v>
      </c>
      <c r="L156">
        <f>_xlfn.STDEV.S(normalized!N156:P156)</f>
        <v>2.1547235424646055E-5</v>
      </c>
      <c r="M156" s="11">
        <f t="shared" si="7"/>
        <v>5.1885699860452904E-2</v>
      </c>
      <c r="N156" s="11">
        <f t="shared" si="7"/>
        <v>0.1996550699458072</v>
      </c>
      <c r="O156" s="11">
        <f t="shared" si="7"/>
        <v>0.22316250725540038</v>
      </c>
      <c r="P156" s="11">
        <f t="shared" si="6"/>
        <v>8.7177988225316888E-2</v>
      </c>
      <c r="R156" s="12">
        <f t="shared" si="8"/>
        <v>0.99891979433086797</v>
      </c>
      <c r="S156" s="12">
        <f t="shared" si="8"/>
        <v>0.95690936647394542</v>
      </c>
      <c r="T156" s="12">
        <f t="shared" si="8"/>
        <v>0.79374639163366811</v>
      </c>
      <c r="U156">
        <f>_xlfn.T.TEST(normalized!H156:J156,normalized!$E156:$G156,2,3)</f>
        <v>0.99349229438505116</v>
      </c>
      <c r="V156">
        <f>_xlfn.T.TEST(normalized!K156:M156,normalized!$E156:$G156,2,3)</f>
        <v>0.76343632069261502</v>
      </c>
      <c r="W156">
        <f>_xlfn.T.TEST(normalized!N156:P156,normalized!$E156:$G156,2,3)</f>
        <v>1.6907895396764117E-2</v>
      </c>
    </row>
    <row r="157" spans="1:23" x14ac:dyDescent="0.3">
      <c r="A157" t="str">
        <f>normalized!A157</f>
        <v>w/o MS2: Cer 12:0;O2/23:1</v>
      </c>
      <c r="B157" t="str">
        <f>normalized!B157</f>
        <v>Cer 35:1:2O</v>
      </c>
      <c r="C157" t="str">
        <f>normalized!C157</f>
        <v>Cer_NDS</v>
      </c>
      <c r="D157" t="str">
        <f>normalized!D157</f>
        <v>C35H69NO3</v>
      </c>
      <c r="E157">
        <f>AVERAGE(normalized!E157:G157)</f>
        <v>2.5180484604519772E-4</v>
      </c>
      <c r="F157">
        <f>AVERAGE(normalized!H157:J157)</f>
        <v>1.7432737044817927E-4</v>
      </c>
      <c r="G157">
        <f>AVERAGE(normalized!K157:M157)</f>
        <v>2.3649985079376889E-4</v>
      </c>
      <c r="H157">
        <f>AVERAGE(normalized!N157:P157)</f>
        <v>8.6360962507430169E-5</v>
      </c>
      <c r="I157">
        <f>_xlfn.STDEV.S(normalized!E157:G157)</f>
        <v>3.1883908970124327E-5</v>
      </c>
      <c r="J157">
        <f>_xlfn.STDEV.S(normalized!H157:J157)</f>
        <v>1.9919852359864425E-5</v>
      </c>
      <c r="K157">
        <f>_xlfn.STDEV.S(normalized!K157:M157)</f>
        <v>1.6729803029032161E-5</v>
      </c>
      <c r="L157">
        <f>_xlfn.STDEV.S(normalized!N157:P157)</f>
        <v>2.8543361764708546E-5</v>
      </c>
      <c r="M157" s="11">
        <f t="shared" si="7"/>
        <v>0.1266215065789533</v>
      </c>
      <c r="N157" s="11">
        <f t="shared" si="7"/>
        <v>0.11426692382643276</v>
      </c>
      <c r="O157" s="11">
        <f t="shared" si="7"/>
        <v>7.0739169487344739E-2</v>
      </c>
      <c r="P157" s="11">
        <f t="shared" si="6"/>
        <v>0.3305123163981965</v>
      </c>
      <c r="R157" s="12">
        <f t="shared" si="8"/>
        <v>0.69231141968128906</v>
      </c>
      <c r="S157" s="12">
        <f t="shared" si="8"/>
        <v>0.93921882167159854</v>
      </c>
      <c r="T157" s="12">
        <f t="shared" si="8"/>
        <v>0.34296783347818816</v>
      </c>
      <c r="U157">
        <f>_xlfn.T.TEST(normalized!H157:J157,normalized!$E157:$G157,2,3)</f>
        <v>3.1313770690299829E-2</v>
      </c>
      <c r="V157">
        <f>_xlfn.T.TEST(normalized!K157:M157,normalized!$E157:$G157,2,3)</f>
        <v>0.51455223550426843</v>
      </c>
      <c r="W157">
        <f>_xlfn.T.TEST(normalized!N157:P157,normalized!$E157:$G157,2,3)</f>
        <v>2.7011604884598431E-3</v>
      </c>
    </row>
    <row r="158" spans="1:23" x14ac:dyDescent="0.3">
      <c r="A158" t="str">
        <f>normalized!A158</f>
        <v>w/o MS2: Cer 12:0;O2/17:3</v>
      </c>
      <c r="B158" t="str">
        <f>normalized!B158</f>
        <v>Cer 29:3:2O</v>
      </c>
      <c r="C158" t="str">
        <f>normalized!C158</f>
        <v>Cer_NDS</v>
      </c>
      <c r="D158" t="str">
        <f>normalized!D158</f>
        <v>C29H53NO3</v>
      </c>
      <c r="E158">
        <f>AVERAGE(normalized!E158:G158)</f>
        <v>6.6910535169491521E-5</v>
      </c>
      <c r="F158">
        <f>AVERAGE(normalized!H158:J158)</f>
        <v>8.3461472922502326E-5</v>
      </c>
      <c r="G158">
        <f>AVERAGE(normalized!K158:M158)</f>
        <v>6.211034255436107E-5</v>
      </c>
      <c r="H158">
        <f>AVERAGE(normalized!N158:P158)</f>
        <v>3.2647003344277228E-5</v>
      </c>
      <c r="I158">
        <f>_xlfn.STDEV.S(normalized!E158:G158)</f>
        <v>2.2382350527093744E-5</v>
      </c>
      <c r="J158">
        <f>_xlfn.STDEV.S(normalized!H158:J158)</f>
        <v>4.189327407133352E-5</v>
      </c>
      <c r="K158">
        <f>_xlfn.STDEV.S(normalized!K158:M158)</f>
        <v>1.4003158478633385E-5</v>
      </c>
      <c r="L158">
        <f>_xlfn.STDEV.S(normalized!N158:P158)</f>
        <v>2.0874476439610458E-5</v>
      </c>
      <c r="M158" s="11">
        <f t="shared" si="7"/>
        <v>0.33451160524119056</v>
      </c>
      <c r="N158" s="11">
        <f t="shared" si="7"/>
        <v>0.50194745676527042</v>
      </c>
      <c r="O158" s="11">
        <f t="shared" si="7"/>
        <v>0.22545614631536362</v>
      </c>
      <c r="P158" s="11">
        <f t="shared" si="6"/>
        <v>0.63939946400224801</v>
      </c>
      <c r="R158" s="12">
        <f t="shared" si="8"/>
        <v>1.2473592194575267</v>
      </c>
      <c r="S158" s="12">
        <f t="shared" si="8"/>
        <v>0.92825953935398886</v>
      </c>
      <c r="T158" s="12">
        <f t="shared" si="8"/>
        <v>0.48792022454429468</v>
      </c>
      <c r="U158">
        <f>_xlfn.T.TEST(normalized!H158:J158,normalized!$E158:$G158,2,3)</f>
        <v>0.5880072727245147</v>
      </c>
      <c r="V158">
        <f>_xlfn.T.TEST(normalized!K158:M158,normalized!$E158:$G158,2,3)</f>
        <v>0.77140387996834103</v>
      </c>
      <c r="W158">
        <f>_xlfn.T.TEST(normalized!N158:P158,normalized!$E158:$G158,2,3)</f>
        <v>0.12485732539326067</v>
      </c>
    </row>
    <row r="159" spans="1:23" x14ac:dyDescent="0.3">
      <c r="A159" t="str">
        <f>normalized!A159</f>
        <v>w/o MS2: Cer 12:0;O2/21:1</v>
      </c>
      <c r="B159" t="str">
        <f>normalized!B159</f>
        <v>Cer 33:1:2O</v>
      </c>
      <c r="C159" t="str">
        <f>normalized!C159</f>
        <v>Cer_NDS</v>
      </c>
      <c r="D159" t="str">
        <f>normalized!D159</f>
        <v>C33H65NO3</v>
      </c>
      <c r="E159">
        <f>AVERAGE(normalized!E159:G159)</f>
        <v>2.4736112401129942E-4</v>
      </c>
      <c r="F159">
        <f>AVERAGE(normalized!H159:J159)</f>
        <v>3.3340748949579831E-4</v>
      </c>
      <c r="G159">
        <f>AVERAGE(normalized!K159:M159)</f>
        <v>5.6076359533286215E-4</v>
      </c>
      <c r="H159">
        <f>AVERAGE(normalized!N159:P159)</f>
        <v>3.2155481661102131E-4</v>
      </c>
      <c r="I159">
        <f>_xlfn.STDEV.S(normalized!E159:G159)</f>
        <v>5.0099933381772089E-5</v>
      </c>
      <c r="J159">
        <f>_xlfn.STDEV.S(normalized!H159:J159)</f>
        <v>1.8402600768881946E-5</v>
      </c>
      <c r="K159">
        <f>_xlfn.STDEV.S(normalized!K159:M159)</f>
        <v>1.432422772477064E-4</v>
      </c>
      <c r="L159">
        <f>_xlfn.STDEV.S(normalized!N159:P159)</f>
        <v>1.6367462172341978E-4</v>
      </c>
      <c r="M159" s="11">
        <f t="shared" si="7"/>
        <v>0.20253762017787214</v>
      </c>
      <c r="N159" s="11">
        <f t="shared" si="7"/>
        <v>5.5195523042123683E-2</v>
      </c>
      <c r="O159" s="11">
        <f t="shared" si="7"/>
        <v>0.25544147023788089</v>
      </c>
      <c r="P159" s="11">
        <f t="shared" si="6"/>
        <v>0.50901001405745949</v>
      </c>
      <c r="R159" s="12">
        <f t="shared" si="8"/>
        <v>1.347857270734945</v>
      </c>
      <c r="S159" s="12">
        <f t="shared" si="8"/>
        <v>2.2669835350006196</v>
      </c>
      <c r="T159" s="12">
        <f t="shared" si="8"/>
        <v>1.299940796664284</v>
      </c>
      <c r="U159">
        <f>_xlfn.T.TEST(normalized!H159:J159,normalized!$E159:$G159,2,3)</f>
        <v>8.2910736490046627E-2</v>
      </c>
      <c r="V159">
        <f>_xlfn.T.TEST(normalized!K159:M159,normalized!$E159:$G159,2,3)</f>
        <v>5.0487477423369245E-2</v>
      </c>
      <c r="W159">
        <f>_xlfn.T.TEST(normalized!N159:P159,normalized!$E159:$G159,2,3)</f>
        <v>0.52021635747267836</v>
      </c>
    </row>
    <row r="160" spans="1:23" x14ac:dyDescent="0.3">
      <c r="A160" t="str">
        <f>normalized!A160</f>
        <v>w/o MS2: Cer 12:0;O2/18:3</v>
      </c>
      <c r="B160" t="str">
        <f>normalized!B160</f>
        <v>Cer 30:3:2O</v>
      </c>
      <c r="C160" t="str">
        <f>normalized!C160</f>
        <v>Cer_NDS</v>
      </c>
      <c r="D160" t="str">
        <f>normalized!D160</f>
        <v>C30H55NO3</v>
      </c>
      <c r="E160">
        <f>AVERAGE(normalized!E160:G160)</f>
        <v>6.8031867090395486E-4</v>
      </c>
      <c r="F160">
        <f>AVERAGE(normalized!H160:J160)</f>
        <v>7.853232037815126E-4</v>
      </c>
      <c r="G160">
        <f>AVERAGE(normalized!K160:M160)</f>
        <v>6.0123165713978674E-4</v>
      </c>
      <c r="H160">
        <f>AVERAGE(normalized!N160:P160)</f>
        <v>3.4572424795426899E-4</v>
      </c>
      <c r="I160">
        <f>_xlfn.STDEV.S(normalized!E160:G160)</f>
        <v>4.1011303348386602E-5</v>
      </c>
      <c r="J160">
        <f>_xlfn.STDEV.S(normalized!H160:J160)</f>
        <v>1.4406878207307364E-4</v>
      </c>
      <c r="K160">
        <f>_xlfn.STDEV.S(normalized!K160:M160)</f>
        <v>1.4760576397689347E-4</v>
      </c>
      <c r="L160">
        <f>_xlfn.STDEV.S(normalized!N160:P160)</f>
        <v>1.322650260409847E-4</v>
      </c>
      <c r="M160" s="11">
        <f t="shared" si="7"/>
        <v>6.0282489813037105E-2</v>
      </c>
      <c r="N160" s="11">
        <f t="shared" si="7"/>
        <v>0.18345157939985623</v>
      </c>
      <c r="O160" s="11">
        <f t="shared" si="7"/>
        <v>0.24550564200011019</v>
      </c>
      <c r="P160" s="11">
        <f t="shared" si="6"/>
        <v>0.38257376167170137</v>
      </c>
      <c r="R160" s="12">
        <f t="shared" si="8"/>
        <v>1.1543460989216066</v>
      </c>
      <c r="S160" s="12">
        <f t="shared" si="8"/>
        <v>0.88375004663758028</v>
      </c>
      <c r="T160" s="12">
        <f t="shared" si="8"/>
        <v>0.50817986149769689</v>
      </c>
      <c r="U160">
        <f>_xlfn.T.TEST(normalized!H160:J160,normalized!$E160:$G160,2,3)</f>
        <v>0.33366734906603324</v>
      </c>
      <c r="V160">
        <f>_xlfn.T.TEST(normalized!K160:M160,normalized!$E160:$G160,2,3)</f>
        <v>0.45457320378316968</v>
      </c>
      <c r="W160">
        <f>_xlfn.T.TEST(normalized!N160:P160,normalized!$E160:$G160,2,3)</f>
        <v>3.8570632565359385E-2</v>
      </c>
    </row>
    <row r="161" spans="1:23" x14ac:dyDescent="0.3">
      <c r="A161" t="str">
        <f>normalized!A161</f>
        <v>w/o MS2: Cer 12:0;O2/20:1</v>
      </c>
      <c r="B161" t="str">
        <f>normalized!B161</f>
        <v>Cer 32:1:2O</v>
      </c>
      <c r="C161" t="str">
        <f>normalized!C161</f>
        <v>Cer_NDS</v>
      </c>
      <c r="D161" t="str">
        <f>normalized!D161</f>
        <v>C32H63NO3</v>
      </c>
      <c r="E161">
        <f>AVERAGE(normalized!E161:G161)</f>
        <v>5.1864887725988705E-4</v>
      </c>
      <c r="F161">
        <f>AVERAGE(normalized!H161:J161)</f>
        <v>9.7994777310924383E-4</v>
      </c>
      <c r="G161">
        <f>AVERAGE(normalized!K161:M161)</f>
        <v>1.1692974175129265E-3</v>
      </c>
      <c r="H161">
        <f>AVERAGE(normalized!N161:P161)</f>
        <v>1.1217863924396373E-3</v>
      </c>
      <c r="I161">
        <f>_xlfn.STDEV.S(normalized!E161:G161)</f>
        <v>4.6499331101415799E-5</v>
      </c>
      <c r="J161">
        <f>_xlfn.STDEV.S(normalized!H161:J161)</f>
        <v>1.3529448900097632E-4</v>
      </c>
      <c r="K161">
        <f>_xlfn.STDEV.S(normalized!K161:M161)</f>
        <v>1.7942751654749701E-4</v>
      </c>
      <c r="L161">
        <f>_xlfn.STDEV.S(normalized!N161:P161)</f>
        <v>1.1627108304510504E-4</v>
      </c>
      <c r="M161" s="11">
        <f t="shared" si="7"/>
        <v>8.9654741656975942E-2</v>
      </c>
      <c r="N161" s="11">
        <f t="shared" si="7"/>
        <v>0.13806295877555283</v>
      </c>
      <c r="O161" s="11">
        <f t="shared" si="7"/>
        <v>0.15344899754344446</v>
      </c>
      <c r="P161" s="11">
        <f t="shared" si="6"/>
        <v>0.10364814890671044</v>
      </c>
      <c r="R161" s="12">
        <f t="shared" si="8"/>
        <v>1.8894242638420038</v>
      </c>
      <c r="S161" s="12">
        <f t="shared" si="8"/>
        <v>2.2545067940579178</v>
      </c>
      <c r="T161" s="12">
        <f t="shared" si="8"/>
        <v>2.1629014187136226</v>
      </c>
      <c r="U161">
        <f>_xlfn.T.TEST(normalized!H161:J161,normalized!$E161:$G161,2,3)</f>
        <v>1.8725455566005963E-2</v>
      </c>
      <c r="V161">
        <f>_xlfn.T.TEST(normalized!K161:M161,normalized!$E161:$G161,2,3)</f>
        <v>1.9086548324756702E-2</v>
      </c>
      <c r="W161">
        <f>_xlfn.T.TEST(normalized!N161:P161,normalized!$E161:$G161,2,3)</f>
        <v>5.8579636463552695E-3</v>
      </c>
    </row>
    <row r="162" spans="1:23" x14ac:dyDescent="0.3">
      <c r="A162" t="str">
        <f>normalized!A162</f>
        <v>w/o MS2: Cer 12:0;O2/19:3</v>
      </c>
      <c r="B162" t="str">
        <f>normalized!B162</f>
        <v>Cer 31:3:2O</v>
      </c>
      <c r="C162" t="str">
        <f>normalized!C162</f>
        <v>Cer_NDS</v>
      </c>
      <c r="D162" t="str">
        <f>normalized!D162</f>
        <v>C31H57NO3</v>
      </c>
      <c r="E162">
        <f>AVERAGE(normalized!E162:G162)</f>
        <v>2.1634408432203391E-4</v>
      </c>
      <c r="F162">
        <f>AVERAGE(normalized!H162:J162)</f>
        <v>2.213887511671335E-4</v>
      </c>
      <c r="G162">
        <f>AVERAGE(normalized!K162:M162)</f>
        <v>1.8400538651026878E-4</v>
      </c>
      <c r="H162">
        <f>AVERAGE(normalized!N162:P162)</f>
        <v>1.2941355344269823E-4</v>
      </c>
      <c r="I162">
        <f>_xlfn.STDEV.S(normalized!E162:G162)</f>
        <v>2.5764347824309623E-5</v>
      </c>
      <c r="J162">
        <f>_xlfn.STDEV.S(normalized!H162:J162)</f>
        <v>3.4975966925330652E-5</v>
      </c>
      <c r="K162">
        <f>_xlfn.STDEV.S(normalized!K162:M162)</f>
        <v>4.7259426559574781E-5</v>
      </c>
      <c r="L162">
        <f>_xlfn.STDEV.S(normalized!N162:P162)</f>
        <v>4.1478917838367753E-5</v>
      </c>
      <c r="M162" s="11">
        <f t="shared" si="7"/>
        <v>0.11908968024269483</v>
      </c>
      <c r="N162" s="11">
        <f t="shared" si="7"/>
        <v>0.15798439053900334</v>
      </c>
      <c r="O162" s="11">
        <f t="shared" si="7"/>
        <v>0.25683719077939809</v>
      </c>
      <c r="P162" s="11">
        <f t="shared" si="6"/>
        <v>0.32051448039971947</v>
      </c>
      <c r="R162" s="12">
        <f t="shared" si="8"/>
        <v>1.0233177942484921</v>
      </c>
      <c r="S162" s="12">
        <f t="shared" si="8"/>
        <v>0.8505219224592796</v>
      </c>
      <c r="T162" s="12">
        <f t="shared" si="8"/>
        <v>0.59818392468759496</v>
      </c>
      <c r="U162">
        <f>_xlfn.T.TEST(normalized!H162:J162,normalized!$E162:$G162,2,3)</f>
        <v>0.85122118880855002</v>
      </c>
      <c r="V162">
        <f>_xlfn.T.TEST(normalized!K162:M162,normalized!$E162:$G162,2,3)</f>
        <v>0.37247719617883446</v>
      </c>
      <c r="W162">
        <f>_xlfn.T.TEST(normalized!N162:P162,normalized!$E162:$G162,2,3)</f>
        <v>4.6754749419499073E-2</v>
      </c>
    </row>
    <row r="163" spans="1:23" x14ac:dyDescent="0.3">
      <c r="A163" t="str">
        <f>normalized!A163</f>
        <v>w/o MS2: Cer 12:0;O2/20:1</v>
      </c>
      <c r="B163" t="str">
        <f>normalized!B163</f>
        <v>Cer 32:1:2O</v>
      </c>
      <c r="C163" t="str">
        <f>normalized!C163</f>
        <v>Cer_NDS</v>
      </c>
      <c r="D163" t="str">
        <f>normalized!D163</f>
        <v>C32H63NO3</v>
      </c>
      <c r="E163">
        <f>AVERAGE(normalized!E163:G163)</f>
        <v>1.8329592669491523E-4</v>
      </c>
      <c r="F163">
        <f>AVERAGE(normalized!H163:J163)</f>
        <v>2.9289372315592904E-4</v>
      </c>
      <c r="G163">
        <f>AVERAGE(normalized!K163:M163)</f>
        <v>3.1353678057591126E-4</v>
      </c>
      <c r="H163">
        <f>AVERAGE(normalized!N163:P163)</f>
        <v>2.1981348002044344E-4</v>
      </c>
      <c r="I163">
        <f>_xlfn.STDEV.S(normalized!E163:G163)</f>
        <v>4.4602270022416587E-5</v>
      </c>
      <c r="J163">
        <f>_xlfn.STDEV.S(normalized!H163:J163)</f>
        <v>5.8564358385055834E-5</v>
      </c>
      <c r="K163">
        <f>_xlfn.STDEV.S(normalized!K163:M163)</f>
        <v>2.0371004580730176E-5</v>
      </c>
      <c r="L163">
        <f>_xlfn.STDEV.S(normalized!N163:P163)</f>
        <v>4.222748657643751E-6</v>
      </c>
      <c r="M163" s="11">
        <f t="shared" si="7"/>
        <v>0.24333475831492052</v>
      </c>
      <c r="N163" s="11">
        <f t="shared" si="7"/>
        <v>0.19995088236792868</v>
      </c>
      <c r="O163" s="11">
        <f t="shared" si="7"/>
        <v>6.497165832765224E-2</v>
      </c>
      <c r="P163" s="11">
        <f t="shared" si="6"/>
        <v>1.9210599173676794E-2</v>
      </c>
      <c r="R163" s="12">
        <f t="shared" si="8"/>
        <v>1.5979281615102805</v>
      </c>
      <c r="S163" s="12">
        <f t="shared" si="8"/>
        <v>1.7105496353870093</v>
      </c>
      <c r="T163" s="12">
        <f t="shared" si="8"/>
        <v>1.1992273040868466</v>
      </c>
      <c r="U163">
        <f>_xlfn.T.TEST(normalized!H163:J163,normalized!$E163:$G163,2,3)</f>
        <v>6.5700859451147869E-2</v>
      </c>
      <c r="V163">
        <f>_xlfn.T.TEST(normalized!K163:M163,normalized!$E163:$G163,2,3)</f>
        <v>2.2416455991040113E-2</v>
      </c>
      <c r="W163">
        <f>_xlfn.T.TEST(normalized!N163:P163,normalized!$E163:$G163,2,3)</f>
        <v>0.29146252549043306</v>
      </c>
    </row>
    <row r="164" spans="1:23" x14ac:dyDescent="0.3">
      <c r="A164" t="str">
        <f>normalized!A164</f>
        <v>w/o MS2: Cer 12:0;O2/21:3</v>
      </c>
      <c r="B164" t="str">
        <f>normalized!B164</f>
        <v>Cer 33:3:2O</v>
      </c>
      <c r="C164" t="str">
        <f>normalized!C164</f>
        <v>Cer_NDS</v>
      </c>
      <c r="D164" t="str">
        <f>normalized!D164</f>
        <v>C33H61NO3</v>
      </c>
      <c r="E164">
        <f>AVERAGE(normalized!E164:G164)</f>
        <v>1.1968978121468926E-4</v>
      </c>
      <c r="F164">
        <f>AVERAGE(normalized!H164:J164)</f>
        <v>1.2713419701213818E-4</v>
      </c>
      <c r="G164">
        <f>AVERAGE(normalized!K164:M164)</f>
        <v>1.059418243458278E-4</v>
      </c>
      <c r="H164">
        <f>AVERAGE(normalized!N164:P164)</f>
        <v>9.5051187440627983E-5</v>
      </c>
      <c r="I164">
        <f>_xlfn.STDEV.S(normalized!E164:G164)</f>
        <v>2.5120326573778091E-5</v>
      </c>
      <c r="J164">
        <f>_xlfn.STDEV.S(normalized!H164:J164)</f>
        <v>2.2384998194354618E-5</v>
      </c>
      <c r="K164">
        <f>_xlfn.STDEV.S(normalized!K164:M164)</f>
        <v>1.6512885574679076E-5</v>
      </c>
      <c r="L164">
        <f>_xlfn.STDEV.S(normalized!N164:P164)</f>
        <v>2.8170483516407383E-5</v>
      </c>
      <c r="M164" s="11">
        <f t="shared" si="7"/>
        <v>0.20987862387950568</v>
      </c>
      <c r="N164" s="11">
        <f t="shared" si="7"/>
        <v>0.1760737765325045</v>
      </c>
      <c r="O164" s="11">
        <f t="shared" si="7"/>
        <v>0.1558674836557068</v>
      </c>
      <c r="P164" s="11">
        <f t="shared" si="6"/>
        <v>0.29637171586103089</v>
      </c>
      <c r="R164" s="12">
        <f t="shared" si="8"/>
        <v>1.0621975888158386</v>
      </c>
      <c r="S164" s="12">
        <f t="shared" si="8"/>
        <v>0.88513675328554942</v>
      </c>
      <c r="T164" s="12">
        <f t="shared" si="8"/>
        <v>0.79414622097214227</v>
      </c>
      <c r="U164">
        <f>_xlfn.T.TEST(normalized!H164:J164,normalized!$E164:$G164,2,3)</f>
        <v>0.7212977746761855</v>
      </c>
      <c r="V164">
        <f>_xlfn.T.TEST(normalized!K164:M164,normalized!$E164:$G164,2,3)</f>
        <v>0.47908548288428732</v>
      </c>
      <c r="W164">
        <f>_xlfn.T.TEST(normalized!N164:P164,normalized!$E164:$G164,2,3)</f>
        <v>0.32216300264104508</v>
      </c>
    </row>
    <row r="165" spans="1:23" x14ac:dyDescent="0.3">
      <c r="A165" t="str">
        <f>normalized!A165</f>
        <v>w/o MS2: Cer 12:0;O2/21:2</v>
      </c>
      <c r="B165" t="str">
        <f>normalized!B165</f>
        <v>Cer 33:2:2O</v>
      </c>
      <c r="C165" t="str">
        <f>normalized!C165</f>
        <v>Cer_NDS</v>
      </c>
      <c r="D165" t="str">
        <f>normalized!D165</f>
        <v>C33H63NO3</v>
      </c>
      <c r="E165">
        <f>AVERAGE(normalized!E165:G165)</f>
        <v>1.4526277161016948E-4</v>
      </c>
      <c r="F165">
        <f>AVERAGE(normalized!H165:J165)</f>
        <v>1.8514412114845936E-4</v>
      </c>
      <c r="G165">
        <f>AVERAGE(normalized!K165:M165)</f>
        <v>3.3151180258486363E-4</v>
      </c>
      <c r="H165">
        <f>AVERAGE(normalized!N165:P165)</f>
        <v>3.1357886351052818E-4</v>
      </c>
      <c r="I165">
        <f>_xlfn.STDEV.S(normalized!E165:G165)</f>
        <v>2.721425403849498E-5</v>
      </c>
      <c r="J165">
        <f>_xlfn.STDEV.S(normalized!H165:J165)</f>
        <v>6.6191497347759226E-5</v>
      </c>
      <c r="K165">
        <f>_xlfn.STDEV.S(normalized!K165:M165)</f>
        <v>1.04142780750562E-4</v>
      </c>
      <c r="L165">
        <f>_xlfn.STDEV.S(normalized!N165:P165)</f>
        <v>5.09524221682607E-5</v>
      </c>
      <c r="M165" s="11">
        <f t="shared" si="7"/>
        <v>0.18734500062774362</v>
      </c>
      <c r="N165" s="11">
        <f t="shared" si="7"/>
        <v>0.35751336276393575</v>
      </c>
      <c r="O165" s="11">
        <f t="shared" si="7"/>
        <v>0.31414501667373523</v>
      </c>
      <c r="P165" s="11">
        <f t="shared" si="6"/>
        <v>0.16248678752721485</v>
      </c>
      <c r="R165" s="12">
        <f t="shared" si="8"/>
        <v>1.2745462522587439</v>
      </c>
      <c r="S165" s="12">
        <f t="shared" si="8"/>
        <v>2.2821525357819574</v>
      </c>
      <c r="T165" s="12">
        <f t="shared" si="8"/>
        <v>2.1587008153200853</v>
      </c>
      <c r="U165">
        <f>_xlfn.T.TEST(normalized!H165:J165,normalized!$E165:$G165,2,3)</f>
        <v>0.41385380905612845</v>
      </c>
      <c r="V165">
        <f>_xlfn.T.TEST(normalized!K165:M165,normalized!$E165:$G165,2,3)</f>
        <v>8.1884933452102501E-2</v>
      </c>
      <c r="W165">
        <f>_xlfn.T.TEST(normalized!N165:P165,normalized!$E165:$G165,2,3)</f>
        <v>1.43560548920546E-2</v>
      </c>
    </row>
    <row r="166" spans="1:23" x14ac:dyDescent="0.3">
      <c r="A166" t="str">
        <f>normalized!A166</f>
        <v>w/o MS2: Cer 12:0;O2/21:1</v>
      </c>
      <c r="B166" t="str">
        <f>normalized!B166</f>
        <v>Cer 33:1:2O</v>
      </c>
      <c r="C166" t="str">
        <f>normalized!C166</f>
        <v>Cer_NDS</v>
      </c>
      <c r="D166" t="str">
        <f>normalized!D166</f>
        <v>C33H65NO3</v>
      </c>
      <c r="E166">
        <f>AVERAGE(normalized!E166:G166)</f>
        <v>3.3580046793785305E-4</v>
      </c>
      <c r="F166">
        <f>AVERAGE(normalized!H166:J166)</f>
        <v>4.6704954598506074E-4</v>
      </c>
      <c r="G166">
        <f>AVERAGE(normalized!K166:M166)</f>
        <v>5.9568202994870784E-4</v>
      </c>
      <c r="H166">
        <f>AVERAGE(normalized!N166:P166)</f>
        <v>4.9466302430248863E-4</v>
      </c>
      <c r="I166">
        <f>_xlfn.STDEV.S(normalized!E166:G166)</f>
        <v>3.021197595725317E-5</v>
      </c>
      <c r="J166">
        <f>_xlfn.STDEV.S(normalized!H166:J166)</f>
        <v>7.0619147705506933E-5</v>
      </c>
      <c r="K166">
        <f>_xlfn.STDEV.S(normalized!K166:M166)</f>
        <v>5.160744818269546E-5</v>
      </c>
      <c r="L166">
        <f>_xlfn.STDEV.S(normalized!N166:P166)</f>
        <v>1.6525616393930369E-5</v>
      </c>
      <c r="M166" s="11">
        <f t="shared" si="7"/>
        <v>8.9970023397479407E-2</v>
      </c>
      <c r="N166" s="11">
        <f t="shared" si="7"/>
        <v>0.15120268997706249</v>
      </c>
      <c r="O166" s="11">
        <f t="shared" si="7"/>
        <v>8.6635898999906383E-2</v>
      </c>
      <c r="P166" s="11">
        <f t="shared" si="6"/>
        <v>3.3407826302021881E-2</v>
      </c>
      <c r="R166" s="12">
        <f t="shared" si="8"/>
        <v>1.3908543631675288</v>
      </c>
      <c r="S166" s="12">
        <f t="shared" si="8"/>
        <v>1.7739166166348266</v>
      </c>
      <c r="T166" s="12">
        <f t="shared" si="8"/>
        <v>1.4730861673308819</v>
      </c>
      <c r="U166">
        <f>_xlfn.T.TEST(normalized!H166:J166,normalized!$E166:$G166,2,3)</f>
        <v>6.762644314133788E-2</v>
      </c>
      <c r="V166">
        <f>_xlfn.T.TEST(normalized!K166:M166,normalized!$E166:$G166,2,3)</f>
        <v>3.7593691539008394E-3</v>
      </c>
      <c r="W166">
        <f>_xlfn.T.TEST(normalized!N166:P166,normalized!$E166:$G166,2,3)</f>
        <v>3.6353556672645811E-3</v>
      </c>
    </row>
    <row r="167" spans="1:23" x14ac:dyDescent="0.3">
      <c r="A167" t="str">
        <f>normalized!A167</f>
        <v>w/o MS2: Cer 12:0;O2/19:1</v>
      </c>
      <c r="B167" t="str">
        <f>normalized!B167</f>
        <v>Cer 31:1:2O</v>
      </c>
      <c r="C167" t="str">
        <f>normalized!C167</f>
        <v>Cer_NDS</v>
      </c>
      <c r="D167" t="str">
        <f>normalized!D167</f>
        <v>C31H61NO3</v>
      </c>
      <c r="E167">
        <f>AVERAGE(normalized!E167:G167)</f>
        <v>1.8582489689265539E-5</v>
      </c>
      <c r="F167">
        <f>AVERAGE(normalized!H167:J167)</f>
        <v>6.726458566760038E-5</v>
      </c>
      <c r="G167">
        <f>AVERAGE(normalized!K167:M167)</f>
        <v>7.2990520961202241E-5</v>
      </c>
      <c r="H167">
        <f>AVERAGE(normalized!N167:P167)</f>
        <v>6.5668507269080984E-5</v>
      </c>
      <c r="I167">
        <f>_xlfn.STDEV.S(normalized!E167:G167)</f>
        <v>5.9055320063362034E-6</v>
      </c>
      <c r="J167">
        <f>_xlfn.STDEV.S(normalized!H167:J167)</f>
        <v>2.2840556524880353E-5</v>
      </c>
      <c r="K167">
        <f>_xlfn.STDEV.S(normalized!K167:M167)</f>
        <v>4.3655304113920476E-5</v>
      </c>
      <c r="L167">
        <f>_xlfn.STDEV.S(normalized!N167:P167)</f>
        <v>2.8809080143306709E-5</v>
      </c>
      <c r="M167" s="11">
        <f t="shared" si="7"/>
        <v>0.31780090316679283</v>
      </c>
      <c r="N167" s="11">
        <f t="shared" si="7"/>
        <v>0.33956288139127067</v>
      </c>
      <c r="O167" s="11">
        <f t="shared" si="7"/>
        <v>0.59809552718667736</v>
      </c>
      <c r="P167" s="11">
        <f t="shared" si="6"/>
        <v>0.43870465983427381</v>
      </c>
      <c r="R167" s="12">
        <f t="shared" si="8"/>
        <v>3.6197832902044769</v>
      </c>
      <c r="S167" s="12">
        <f t="shared" si="8"/>
        <v>3.9279193575103308</v>
      </c>
      <c r="T167" s="12">
        <f t="shared" si="8"/>
        <v>3.5338917640845189</v>
      </c>
      <c r="U167">
        <f>_xlfn.T.TEST(normalized!H167:J167,normalized!$E167:$G167,2,3)</f>
        <v>5.8179853823405125E-2</v>
      </c>
      <c r="V167">
        <f>_xlfn.T.TEST(normalized!K167:M167,normalized!$E167:$G167,2,3)</f>
        <v>0.1613019361008203</v>
      </c>
      <c r="W167">
        <f>_xlfn.T.TEST(normalized!N167:P167,normalized!$E167:$G167,2,3)</f>
        <v>9.9891272394446645E-2</v>
      </c>
    </row>
    <row r="168" spans="1:23" x14ac:dyDescent="0.3">
      <c r="A168" t="str">
        <f>normalized!A168</f>
        <v>w/o MS2: Cer 12:0;O2/20:3</v>
      </c>
      <c r="B168" t="str">
        <f>normalized!B168</f>
        <v>Cer 32:3:2O</v>
      </c>
      <c r="C168" t="str">
        <f>normalized!C168</f>
        <v>Cer_NDS</v>
      </c>
      <c r="D168" t="str">
        <f>normalized!D168</f>
        <v>C32H59NO3</v>
      </c>
      <c r="E168">
        <f>AVERAGE(normalized!E168:G168)</f>
        <v>2.5899127132768366E-4</v>
      </c>
      <c r="F168">
        <f>AVERAGE(normalized!H168:J168)</f>
        <v>2.4000291666666671E-4</v>
      </c>
      <c r="G168">
        <f>AVERAGE(normalized!K168:M168)</f>
        <v>1.584733695809413E-4</v>
      </c>
      <c r="H168">
        <f>AVERAGE(normalized!N168:P168)</f>
        <v>1.5598440508530128E-4</v>
      </c>
      <c r="I168">
        <f>_xlfn.STDEV.S(normalized!E168:G168)</f>
        <v>2.1512395852112208E-5</v>
      </c>
      <c r="J168">
        <f>_xlfn.STDEV.S(normalized!H168:J168)</f>
        <v>1.6208381546126472E-5</v>
      </c>
      <c r="K168">
        <f>_xlfn.STDEV.S(normalized!K168:M168)</f>
        <v>6.6910463631455691E-5</v>
      </c>
      <c r="L168">
        <f>_xlfn.STDEV.S(normalized!N168:P168)</f>
        <v>7.1305528065669204E-5</v>
      </c>
      <c r="M168" s="11">
        <f t="shared" si="7"/>
        <v>8.3062242761432953E-2</v>
      </c>
      <c r="N168" s="11">
        <f t="shared" si="7"/>
        <v>6.7534102381921618E-2</v>
      </c>
      <c r="O168" s="11">
        <f t="shared" si="7"/>
        <v>0.42221897476143927</v>
      </c>
      <c r="P168" s="11">
        <f t="shared" si="6"/>
        <v>0.45713241670970389</v>
      </c>
      <c r="R168" s="12">
        <f t="shared" si="8"/>
        <v>0.9266834184655115</v>
      </c>
      <c r="S168" s="12">
        <f t="shared" si="8"/>
        <v>0.6118869132868805</v>
      </c>
      <c r="T168" s="12">
        <f t="shared" si="8"/>
        <v>0.60227668788090183</v>
      </c>
      <c r="U168">
        <f>_xlfn.T.TEST(normalized!H168:J168,normalized!$E168:$G168,2,3)</f>
        <v>0.29381382268288531</v>
      </c>
      <c r="V168">
        <f>_xlfn.T.TEST(normalized!K168:M168,normalized!$E168:$G168,2,3)</f>
        <v>0.11026086451472138</v>
      </c>
      <c r="W168">
        <f>_xlfn.T.TEST(normalized!N168:P168,normalized!$E168:$G168,2,3)</f>
        <v>0.11951015634020219</v>
      </c>
    </row>
    <row r="169" spans="1:23" x14ac:dyDescent="0.3">
      <c r="A169" t="str">
        <f>normalized!A169</f>
        <v>w/o MS2: Cer 12:0;O2/22:2</v>
      </c>
      <c r="B169" t="str">
        <f>normalized!B169</f>
        <v>Cer 34:2:2O</v>
      </c>
      <c r="C169" t="str">
        <f>normalized!C169</f>
        <v>Cer_NDS</v>
      </c>
      <c r="D169" t="str">
        <f>normalized!D169</f>
        <v>C34H65NO3</v>
      </c>
      <c r="E169">
        <f>AVERAGE(normalized!E169:G169)</f>
        <v>6.285993533898305E-4</v>
      </c>
      <c r="F169">
        <f>AVERAGE(normalized!H169:J169)</f>
        <v>7.3426913281979462E-4</v>
      </c>
      <c r="G169">
        <f>AVERAGE(normalized!K169:M169)</f>
        <v>1.1369748387043443E-3</v>
      </c>
      <c r="H169">
        <f>AVERAGE(normalized!N169:P169)</f>
        <v>1.0226656962985185E-3</v>
      </c>
      <c r="I169">
        <f>_xlfn.STDEV.S(normalized!E169:G169)</f>
        <v>4.8143888091334342E-5</v>
      </c>
      <c r="J169">
        <f>_xlfn.STDEV.S(normalized!H169:J169)</f>
        <v>1.5640465247999597E-4</v>
      </c>
      <c r="K169">
        <f>_xlfn.STDEV.S(normalized!K169:M169)</f>
        <v>3.2041564068995844E-4</v>
      </c>
      <c r="L169">
        <f>_xlfn.STDEV.S(normalized!N169:P169)</f>
        <v>1.8081541053557618E-4</v>
      </c>
      <c r="M169" s="11">
        <f t="shared" si="7"/>
        <v>7.6589146698465588E-2</v>
      </c>
      <c r="N169" s="11">
        <f t="shared" si="7"/>
        <v>0.21300725509100357</v>
      </c>
      <c r="O169" s="11">
        <f t="shared" si="7"/>
        <v>0.28181418777489625</v>
      </c>
      <c r="P169" s="11">
        <f t="shared" si="6"/>
        <v>0.17680793556489427</v>
      </c>
      <c r="R169" s="12">
        <f t="shared" si="8"/>
        <v>1.1681035445870596</v>
      </c>
      <c r="S169" s="12">
        <f t="shared" si="8"/>
        <v>1.8087432520778317</v>
      </c>
      <c r="T169" s="12">
        <f t="shared" si="8"/>
        <v>1.6268958769741286</v>
      </c>
      <c r="U169">
        <f>_xlfn.T.TEST(normalized!H169:J169,normalized!$E169:$G169,2,3)</f>
        <v>0.36364439355637285</v>
      </c>
      <c r="V169">
        <f>_xlfn.T.TEST(normalized!K169:M169,normalized!$E169:$G169,2,3)</f>
        <v>0.10772048935876787</v>
      </c>
      <c r="W169">
        <f>_xlfn.T.TEST(normalized!N169:P169,normalized!$E169:$G169,2,3)</f>
        <v>5.5242340009812256E-2</v>
      </c>
    </row>
    <row r="170" spans="1:23" x14ac:dyDescent="0.3">
      <c r="A170" t="str">
        <f>normalized!A170</f>
        <v>w/o MS2: Cer 12:0;O2/22:2</v>
      </c>
      <c r="B170" t="str">
        <f>normalized!B170</f>
        <v>Cer 34:2:2O</v>
      </c>
      <c r="C170" t="str">
        <f>normalized!C170</f>
        <v>Cer_NDS</v>
      </c>
      <c r="D170" t="str">
        <f>normalized!D170</f>
        <v>C34H65NO3</v>
      </c>
      <c r="E170">
        <f>AVERAGE(normalized!E170:G170)</f>
        <v>4.9617478248587572E-5</v>
      </c>
      <c r="F170">
        <f>AVERAGE(normalized!H170:J170)</f>
        <v>1.0021993697478992E-4</v>
      </c>
      <c r="G170">
        <f>AVERAGE(normalized!K170:M170)</f>
        <v>1.2146724664905951E-4</v>
      </c>
      <c r="H170">
        <f>AVERAGE(normalized!N170:P170)</f>
        <v>1.0366302258961127E-4</v>
      </c>
      <c r="I170">
        <f>_xlfn.STDEV.S(normalized!E170:G170)</f>
        <v>5.6378104575851657E-6</v>
      </c>
      <c r="J170">
        <f>_xlfn.STDEV.S(normalized!H170:J170)</f>
        <v>4.2907711716972589E-5</v>
      </c>
      <c r="K170">
        <f>_xlfn.STDEV.S(normalized!K170:M170)</f>
        <v>5.1253660428649558E-5</v>
      </c>
      <c r="L170">
        <f>_xlfn.STDEV.S(normalized!N170:P170)</f>
        <v>1.4900367858220396E-5</v>
      </c>
      <c r="M170" s="11">
        <f t="shared" si="7"/>
        <v>0.1136254936081048</v>
      </c>
      <c r="N170" s="11">
        <f t="shared" si="7"/>
        <v>0.42813548892737696</v>
      </c>
      <c r="O170" s="11">
        <f t="shared" si="7"/>
        <v>0.42195457493764144</v>
      </c>
      <c r="P170" s="11">
        <f t="shared" si="6"/>
        <v>0.14373850468560095</v>
      </c>
      <c r="R170" s="12">
        <f t="shared" si="8"/>
        <v>2.0198514820257478</v>
      </c>
      <c r="S170" s="12">
        <f t="shared" si="8"/>
        <v>2.4480737622435949</v>
      </c>
      <c r="T170" s="12">
        <f t="shared" si="8"/>
        <v>2.0892440778681083</v>
      </c>
      <c r="U170">
        <f>_xlfn.T.TEST(normalized!H170:J170,normalized!$E170:$G170,2,3)</f>
        <v>0.17583891243863387</v>
      </c>
      <c r="V170">
        <f>_xlfn.T.TEST(normalized!K170:M170,normalized!$E170:$G170,2,3)</f>
        <v>0.13424984716879004</v>
      </c>
      <c r="W170">
        <f>_xlfn.T.TEST(normalized!N170:P170,normalized!$E170:$G170,2,3)</f>
        <v>1.5081625101640085E-2</v>
      </c>
    </row>
    <row r="171" spans="1:23" x14ac:dyDescent="0.3">
      <c r="A171" t="str">
        <f>normalized!A171</f>
        <v>w/o MS2: Cer 12:0;O2/22:1</v>
      </c>
      <c r="B171" t="str">
        <f>normalized!B171</f>
        <v>Cer 34:1:2O</v>
      </c>
      <c r="C171" t="str">
        <f>normalized!C171</f>
        <v>Cer_NDS</v>
      </c>
      <c r="D171" t="str">
        <f>normalized!D171</f>
        <v>C34H67NO3</v>
      </c>
      <c r="E171">
        <f>AVERAGE(normalized!E171:G171)</f>
        <v>2.2515243785310734E-4</v>
      </c>
      <c r="F171">
        <f>AVERAGE(normalized!H171:J171)</f>
        <v>2.836004470121382E-4</v>
      </c>
      <c r="G171">
        <f>AVERAGE(normalized!K171:M171)</f>
        <v>3.2406734925417548E-4</v>
      </c>
      <c r="H171">
        <f>AVERAGE(normalized!N171:P171)</f>
        <v>2.3351971262547985E-4</v>
      </c>
      <c r="I171">
        <f>_xlfn.STDEV.S(normalized!E171:G171)</f>
        <v>3.32349265443096E-5</v>
      </c>
      <c r="J171">
        <f>_xlfn.STDEV.S(normalized!H171:J171)</f>
        <v>3.6367310916990429E-5</v>
      </c>
      <c r="K171">
        <f>_xlfn.STDEV.S(normalized!K171:M171)</f>
        <v>4.5210875290414403E-5</v>
      </c>
      <c r="L171">
        <f>_xlfn.STDEV.S(normalized!N171:P171)</f>
        <v>1.3941821303857723E-5</v>
      </c>
      <c r="M171" s="11">
        <f t="shared" si="7"/>
        <v>0.1476107781075528</v>
      </c>
      <c r="N171" s="11">
        <f t="shared" si="7"/>
        <v>0.12823432156097375</v>
      </c>
      <c r="O171" s="11">
        <f t="shared" si="7"/>
        <v>0.13951073872287639</v>
      </c>
      <c r="P171" s="11">
        <f t="shared" si="6"/>
        <v>5.9702973882199362E-2</v>
      </c>
      <c r="R171" s="12">
        <f t="shared" si="8"/>
        <v>1.2595930548936058</v>
      </c>
      <c r="S171" s="12">
        <f t="shared" si="8"/>
        <v>1.4393241856239711</v>
      </c>
      <c r="T171" s="12">
        <f t="shared" si="8"/>
        <v>1.0371627100828082</v>
      </c>
      <c r="U171">
        <f>_xlfn.T.TEST(normalized!H171:J171,normalized!$E171:$G171,2,3)</f>
        <v>0.10965033540800563</v>
      </c>
      <c r="V171">
        <f>_xlfn.T.TEST(normalized!K171:M171,normalized!$E171:$G171,2,3)</f>
        <v>4.2404252160135117E-2</v>
      </c>
      <c r="W171">
        <f>_xlfn.T.TEST(normalized!N171:P171,normalized!$E171:$G171,2,3)</f>
        <v>0.71745896494686945</v>
      </c>
    </row>
    <row r="172" spans="1:23" x14ac:dyDescent="0.3">
      <c r="A172" t="str">
        <f>normalized!A172</f>
        <v>w/o MS2: Cer 12:0;O2/18:3</v>
      </c>
      <c r="B172" t="str">
        <f>normalized!B172</f>
        <v>Cer 30:3:2O</v>
      </c>
      <c r="C172" t="str">
        <f>normalized!C172</f>
        <v>Cer_NDS</v>
      </c>
      <c r="D172" t="str">
        <f>normalized!D172</f>
        <v>C30H55NO3</v>
      </c>
      <c r="E172">
        <f>AVERAGE(normalized!E172:G172)</f>
        <v>1.9880829223163841E-4</v>
      </c>
      <c r="F172">
        <f>AVERAGE(normalized!H172:J172)</f>
        <v>6.7065906862745104E-5</v>
      </c>
      <c r="G172">
        <f>AVERAGE(normalized!K172:M172)</f>
        <v>2.2289644529587057E-5</v>
      </c>
      <c r="H172">
        <f>AVERAGE(normalized!N172:P172)</f>
        <v>1.8732448377581123E-5</v>
      </c>
      <c r="I172">
        <f>_xlfn.STDEV.S(normalized!E172:G172)</f>
        <v>1.1807783533689494E-4</v>
      </c>
      <c r="J172">
        <f>_xlfn.STDEV.S(normalized!H172:J172)</f>
        <v>3.7296953022255869E-5</v>
      </c>
      <c r="K172">
        <f>_xlfn.STDEV.S(normalized!K172:M172)</f>
        <v>2.2203950205342988E-5</v>
      </c>
      <c r="L172">
        <f>_xlfn.STDEV.S(normalized!N172:P172)</f>
        <v>3.2445552340131686E-5</v>
      </c>
      <c r="M172" s="11">
        <f t="shared" si="7"/>
        <v>0.59392812045947452</v>
      </c>
      <c r="N172" s="11">
        <f t="shared" si="7"/>
        <v>0.55612389016951036</v>
      </c>
      <c r="O172" s="11">
        <f t="shared" si="7"/>
        <v>0.99615541987983169</v>
      </c>
      <c r="P172" s="11">
        <f t="shared" si="6"/>
        <v>1.7320508075688772</v>
      </c>
      <c r="R172" s="12">
        <f t="shared" si="8"/>
        <v>0.33733958533582842</v>
      </c>
      <c r="S172" s="12">
        <f t="shared" si="8"/>
        <v>0.11211627180830376</v>
      </c>
      <c r="T172" s="12">
        <f t="shared" si="8"/>
        <v>9.422367732908897E-2</v>
      </c>
      <c r="U172">
        <f>_xlfn.T.TEST(normalized!H172:J172,normalized!$E172:$G172,2,3)</f>
        <v>0.18534757775063729</v>
      </c>
      <c r="V172">
        <f>_xlfn.T.TEST(normalized!K172:M172,normalized!$E172:$G172,2,3)</f>
        <v>0.11775612723041538</v>
      </c>
      <c r="W172">
        <f>_xlfn.T.TEST(normalized!N172:P172,normalized!$E172:$G172,2,3)</f>
        <v>0.10953332160596542</v>
      </c>
    </row>
    <row r="173" spans="1:23" x14ac:dyDescent="0.3">
      <c r="A173" t="str">
        <f>normalized!A173</f>
        <v>w/o MS2: Cer 12:0;O2/22:1</v>
      </c>
      <c r="B173" t="str">
        <f>normalized!B173</f>
        <v>Cer 34:1:2O</v>
      </c>
      <c r="C173" t="str">
        <f>normalized!C173</f>
        <v>Cer_NDS</v>
      </c>
      <c r="D173" t="str">
        <f>normalized!D173</f>
        <v>C34H67NO3</v>
      </c>
      <c r="E173">
        <f>AVERAGE(normalized!E173:G173)</f>
        <v>1.438378925141243E-4</v>
      </c>
      <c r="F173">
        <f>AVERAGE(normalized!H173:J173)</f>
        <v>1.6965614379084969E-4</v>
      </c>
      <c r="G173">
        <f>AVERAGE(normalized!K173:M173)</f>
        <v>2.3780131506073645E-4</v>
      </c>
      <c r="H173">
        <f>AVERAGE(normalized!N173:P173)</f>
        <v>1.7365133872935984E-4</v>
      </c>
      <c r="I173">
        <f>_xlfn.STDEV.S(normalized!E173:G173)</f>
        <v>3.4760059098513016E-5</v>
      </c>
      <c r="J173">
        <f>_xlfn.STDEV.S(normalized!H173:J173)</f>
        <v>1.9951247992275623E-5</v>
      </c>
      <c r="K173">
        <f>_xlfn.STDEV.S(normalized!K173:M173)</f>
        <v>1.0358425198962699E-5</v>
      </c>
      <c r="L173">
        <f>_xlfn.STDEV.S(normalized!N173:P173)</f>
        <v>9.0018613596062379E-6</v>
      </c>
      <c r="M173" s="11">
        <f t="shared" si="7"/>
        <v>0.24166134869571812</v>
      </c>
      <c r="N173" s="11">
        <f t="shared" si="7"/>
        <v>0.1175981461471346</v>
      </c>
      <c r="O173" s="11">
        <f t="shared" si="7"/>
        <v>4.3559158603967647E-2</v>
      </c>
      <c r="P173" s="11">
        <f t="shared" si="6"/>
        <v>5.1838709827834235E-2</v>
      </c>
      <c r="R173" s="12">
        <f t="shared" si="8"/>
        <v>1.1794954780374729</v>
      </c>
      <c r="S173" s="12">
        <f t="shared" si="8"/>
        <v>1.6532591718651977</v>
      </c>
      <c r="T173" s="12">
        <f t="shared" si="8"/>
        <v>1.2072711557026461</v>
      </c>
      <c r="U173">
        <f>_xlfn.T.TEST(normalized!H173:J173,normalized!$E173:$G173,2,3)</f>
        <v>0.34148081168683775</v>
      </c>
      <c r="V173">
        <f>_xlfn.T.TEST(normalized!K173:M173,normalized!$E173:$G173,2,3)</f>
        <v>3.3949895756446281E-2</v>
      </c>
      <c r="W173">
        <f>_xlfn.T.TEST(normalized!N173:P173,normalized!$E173:$G173,2,3)</f>
        <v>0.27299314135320241</v>
      </c>
    </row>
    <row r="174" spans="1:23" x14ac:dyDescent="0.3">
      <c r="A174" t="str">
        <f>normalized!A174</f>
        <v>w/o MS2: Cer 13:0;O2/22:2</v>
      </c>
      <c r="B174" t="str">
        <f>normalized!B174</f>
        <v>Cer 35:2:2O</v>
      </c>
      <c r="C174" t="str">
        <f>normalized!C174</f>
        <v>Cer_NDS</v>
      </c>
      <c r="D174" t="str">
        <f>normalized!D174</f>
        <v>C35H67NO3</v>
      </c>
      <c r="E174">
        <f>AVERAGE(normalized!E174:G174)</f>
        <v>1.9924746610169492E-5</v>
      </c>
      <c r="F174">
        <f>AVERAGE(normalized!H174:J174)</f>
        <v>2.2362383286647996E-5</v>
      </c>
      <c r="G174">
        <f>AVERAGE(normalized!K174:M174)</f>
        <v>3.6232473124279285E-5</v>
      </c>
      <c r="H174">
        <f>AVERAGE(normalized!N174:P174)</f>
        <v>5.0586426141655878E-5</v>
      </c>
      <c r="I174">
        <f>_xlfn.STDEV.S(normalized!E174:G174)</f>
        <v>1.8277591423242619E-5</v>
      </c>
      <c r="J174">
        <f>_xlfn.STDEV.S(normalized!H174:J174)</f>
        <v>1.6202722503176917E-5</v>
      </c>
      <c r="K174">
        <f>_xlfn.STDEV.S(normalized!K174:M174)</f>
        <v>2.7423695460844124E-5</v>
      </c>
      <c r="L174">
        <f>_xlfn.STDEV.S(normalized!N174:P174)</f>
        <v>3.5683277544180926E-5</v>
      </c>
      <c r="M174" s="11">
        <f t="shared" si="7"/>
        <v>0.91733118522640722</v>
      </c>
      <c r="N174" s="11">
        <f t="shared" si="7"/>
        <v>0.72455257990552135</v>
      </c>
      <c r="O174" s="11">
        <f t="shared" si="7"/>
        <v>0.75688168916263066</v>
      </c>
      <c r="P174" s="11">
        <f t="shared" si="6"/>
        <v>0.70539234070930323</v>
      </c>
      <c r="R174" s="12">
        <f t="shared" si="8"/>
        <v>1.1223421669630842</v>
      </c>
      <c r="S174" s="12">
        <f t="shared" si="8"/>
        <v>1.8184659425373273</v>
      </c>
      <c r="T174" s="12">
        <f t="shared" si="8"/>
        <v>2.5388742517727585</v>
      </c>
      <c r="U174">
        <f>_xlfn.T.TEST(normalized!H174:J174,normalized!$E174:$G174,2,3)</f>
        <v>0.87127225202711411</v>
      </c>
      <c r="V174">
        <f>_xlfn.T.TEST(normalized!K174:M174,normalized!$E174:$G174,2,3)</f>
        <v>0.44633997419176885</v>
      </c>
      <c r="W174">
        <f>_xlfn.T.TEST(normalized!N174:P174,normalized!$E174:$G174,2,3)</f>
        <v>0.27765848662604853</v>
      </c>
    </row>
    <row r="175" spans="1:23" x14ac:dyDescent="0.3">
      <c r="A175" t="str">
        <f>normalized!A175</f>
        <v>w/o MS2: Cer 19:2;O3/15:0</v>
      </c>
      <c r="B175" t="str">
        <f>normalized!B175</f>
        <v>Cer 34:2:3O</v>
      </c>
      <c r="C175" t="str">
        <f>normalized!C175</f>
        <v>Cer_NP</v>
      </c>
      <c r="D175" t="str">
        <f>normalized!D175</f>
        <v>C34H65NO4</v>
      </c>
      <c r="E175">
        <f>AVERAGE(normalized!E175:G175)</f>
        <v>6.1971170622881358E-3</v>
      </c>
      <c r="F175">
        <f>AVERAGE(normalized!H175:J175)</f>
        <v>6.0435892518674135E-3</v>
      </c>
      <c r="G175">
        <f>AVERAGE(normalized!K175:M175)</f>
        <v>5.2666916642901129E-3</v>
      </c>
      <c r="H175">
        <f>AVERAGE(normalized!N175:P175)</f>
        <v>4.7714205091597267E-3</v>
      </c>
      <c r="I175">
        <f>_xlfn.STDEV.S(normalized!E175:G175)</f>
        <v>6.9577312795946681E-4</v>
      </c>
      <c r="J175">
        <f>_xlfn.STDEV.S(normalized!H175:J175)</f>
        <v>2.397343586679331E-4</v>
      </c>
      <c r="K175">
        <f>_xlfn.STDEV.S(normalized!K175:M175)</f>
        <v>3.1968717063524219E-4</v>
      </c>
      <c r="L175">
        <f>_xlfn.STDEV.S(normalized!N175:P175)</f>
        <v>3.4297733004609718E-4</v>
      </c>
      <c r="M175" s="11">
        <f t="shared" si="7"/>
        <v>0.11227367838402094</v>
      </c>
      <c r="N175" s="11">
        <f t="shared" si="7"/>
        <v>3.9667546664237212E-2</v>
      </c>
      <c r="O175" s="11">
        <f t="shared" si="7"/>
        <v>6.069980758562827E-2</v>
      </c>
      <c r="P175" s="11">
        <f t="shared" si="6"/>
        <v>7.1881597815091208E-2</v>
      </c>
      <c r="R175" s="12">
        <f t="shared" si="8"/>
        <v>0.9752259302385945</v>
      </c>
      <c r="S175" s="12">
        <f t="shared" si="8"/>
        <v>0.84986157456020595</v>
      </c>
      <c r="T175" s="12">
        <f t="shared" si="8"/>
        <v>0.7699419683703691</v>
      </c>
      <c r="U175">
        <f>_xlfn.T.TEST(normalized!H175:J175,normalized!$E175:$G175,2,3)</f>
        <v>0.74649515815636502</v>
      </c>
      <c r="V175">
        <f>_xlfn.T.TEST(normalized!K175:M175,normalized!$E175:$G175,2,3)</f>
        <v>0.1321657068050692</v>
      </c>
      <c r="W175">
        <f>_xlfn.T.TEST(normalized!N175:P175,normalized!$E175:$G175,2,3)</f>
        <v>5.1919342407416413E-2</v>
      </c>
    </row>
    <row r="176" spans="1:23" x14ac:dyDescent="0.3">
      <c r="A176" t="str">
        <f>normalized!A176</f>
        <v>w/o MS2: Cer 18:2;O3/15:0</v>
      </c>
      <c r="B176" t="str">
        <f>normalized!B176</f>
        <v>Cer 33:2:3O</v>
      </c>
      <c r="C176" t="str">
        <f>normalized!C176</f>
        <v>Cer_NP</v>
      </c>
      <c r="D176" t="str">
        <f>normalized!D176</f>
        <v>C33H63NO4</v>
      </c>
      <c r="E176">
        <f>AVERAGE(normalized!E176:G176)</f>
        <v>4.787511122316384E-3</v>
      </c>
      <c r="F176">
        <f>AVERAGE(normalized!H176:J176)</f>
        <v>5.8860958321662006E-3</v>
      </c>
      <c r="G176">
        <f>AVERAGE(normalized!K176:M176)</f>
        <v>5.6076102412925153E-3</v>
      </c>
      <c r="H176">
        <f>AVERAGE(normalized!N176:P176)</f>
        <v>5.5108389338866387E-3</v>
      </c>
      <c r="I176">
        <f>_xlfn.STDEV.S(normalized!E176:G176)</f>
        <v>4.7478484940408571E-4</v>
      </c>
      <c r="J176">
        <f>_xlfn.STDEV.S(normalized!H176:J176)</f>
        <v>2.4771434684152919E-4</v>
      </c>
      <c r="K176">
        <f>_xlfn.STDEV.S(normalized!K176:M176)</f>
        <v>1.8306478096345469E-4</v>
      </c>
      <c r="L176">
        <f>_xlfn.STDEV.S(normalized!N176:P176)</f>
        <v>5.3901611248277539E-4</v>
      </c>
      <c r="M176" s="11">
        <f t="shared" si="7"/>
        <v>9.917153971526782E-2</v>
      </c>
      <c r="N176" s="11">
        <f t="shared" si="7"/>
        <v>4.2084660852415204E-2</v>
      </c>
      <c r="O176" s="11">
        <f t="shared" si="7"/>
        <v>3.2645774775042054E-2</v>
      </c>
      <c r="P176" s="11">
        <f t="shared" si="6"/>
        <v>9.7810173541512418E-2</v>
      </c>
      <c r="R176" s="12">
        <f t="shared" si="8"/>
        <v>1.2294688579894679</v>
      </c>
      <c r="S176" s="12">
        <f t="shared" si="8"/>
        <v>1.1712996791074473</v>
      </c>
      <c r="T176" s="12">
        <f t="shared" si="8"/>
        <v>1.1510863981492498</v>
      </c>
      <c r="U176">
        <f>_xlfn.T.TEST(normalized!H176:J176,normalized!$E176:$G176,2,3)</f>
        <v>3.7726859143561491E-2</v>
      </c>
      <c r="V176">
        <f>_xlfn.T.TEST(normalized!K176:M176,normalized!$E176:$G176,2,3)</f>
        <v>8.1081183596104958E-2</v>
      </c>
      <c r="W176">
        <f>_xlfn.T.TEST(normalized!N176:P176,normalized!$E176:$G176,2,3)</f>
        <v>0.15721628141605784</v>
      </c>
    </row>
    <row r="177" spans="1:23" x14ac:dyDescent="0.3">
      <c r="A177" t="str">
        <f>normalized!A177</f>
        <v>w/o MS2: Cer 18:0;O3/16:0</v>
      </c>
      <c r="B177" t="str">
        <f>normalized!B177</f>
        <v>Cer 34:0:3O</v>
      </c>
      <c r="C177" t="str">
        <f>normalized!C177</f>
        <v>Cer_NP</v>
      </c>
      <c r="D177" t="str">
        <f>normalized!D177</f>
        <v>C34H69NO4</v>
      </c>
      <c r="E177">
        <f>AVERAGE(normalized!E177:G177)</f>
        <v>0.13832405633036723</v>
      </c>
      <c r="F177">
        <f>AVERAGE(normalized!H177:J177)</f>
        <v>0.14328422525326798</v>
      </c>
      <c r="G177">
        <f>AVERAGE(normalized!K177:M177)</f>
        <v>0.18595038479470713</v>
      </c>
      <c r="H177">
        <f>AVERAGE(normalized!N177:P177)</f>
        <v>0.15589802213009718</v>
      </c>
      <c r="I177">
        <f>_xlfn.STDEV.S(normalized!E177:G177)</f>
        <v>1.366278693474811E-2</v>
      </c>
      <c r="J177">
        <f>_xlfn.STDEV.S(normalized!H177:J177)</f>
        <v>4.5012529858820963E-3</v>
      </c>
      <c r="K177">
        <f>_xlfn.STDEV.S(normalized!K177:M177)</f>
        <v>7.5427421406807508E-3</v>
      </c>
      <c r="L177">
        <f>_xlfn.STDEV.S(normalized!N177:P177)</f>
        <v>9.8827005503429061E-3</v>
      </c>
      <c r="M177" s="11">
        <f t="shared" si="7"/>
        <v>9.8773758500231484E-2</v>
      </c>
      <c r="N177" s="11">
        <f t="shared" si="7"/>
        <v>3.1414853783978798E-2</v>
      </c>
      <c r="O177" s="11">
        <f t="shared" si="7"/>
        <v>4.0563197269035428E-2</v>
      </c>
      <c r="P177" s="11">
        <f t="shared" si="6"/>
        <v>6.3392084231163465E-2</v>
      </c>
      <c r="R177" s="12">
        <f t="shared" si="8"/>
        <v>1.0358590476197003</v>
      </c>
      <c r="S177" s="12">
        <f t="shared" si="8"/>
        <v>1.3443098021257505</v>
      </c>
      <c r="T177" s="12">
        <f t="shared" si="8"/>
        <v>1.1270492368858605</v>
      </c>
      <c r="U177">
        <f>_xlfn.T.TEST(normalized!H177:J177,normalized!$E177:$G177,2,3)</f>
        <v>0.60135008854150906</v>
      </c>
      <c r="V177">
        <f>_xlfn.T.TEST(normalized!K177:M177,normalized!$E177:$G177,2,3)</f>
        <v>1.1998729001148564E-2</v>
      </c>
      <c r="W177">
        <f>_xlfn.T.TEST(normalized!N177:P177,normalized!$E177:$G177,2,3)</f>
        <v>0.15235002995718325</v>
      </c>
    </row>
    <row r="178" spans="1:23" x14ac:dyDescent="0.3">
      <c r="A178" t="str">
        <f>normalized!A178</f>
        <v>w/o MS2: CerP 12:1;O2/28:5</v>
      </c>
      <c r="B178" t="str">
        <f>normalized!B178</f>
        <v>CerP 40:6:2O</v>
      </c>
      <c r="C178" t="str">
        <f>normalized!C178</f>
        <v>CerP</v>
      </c>
      <c r="D178" t="str">
        <f>normalized!D178</f>
        <v>C40H70NO6P</v>
      </c>
      <c r="E178">
        <f>AVERAGE(normalized!E178:G178)</f>
        <v>2.839407846045198E-4</v>
      </c>
      <c r="F178">
        <f>AVERAGE(normalized!H178:J178)</f>
        <v>3.168740149393091E-4</v>
      </c>
      <c r="G178">
        <f>AVERAGE(normalized!K178:M178)</f>
        <v>4.578452427597779E-4</v>
      </c>
      <c r="H178">
        <f>AVERAGE(normalized!N178:P178)</f>
        <v>5.2825625459467776E-4</v>
      </c>
      <c r="I178">
        <f>_xlfn.STDEV.S(normalized!E178:G178)</f>
        <v>8.4988908663226795E-5</v>
      </c>
      <c r="J178">
        <f>_xlfn.STDEV.S(normalized!H178:J178)</f>
        <v>3.4915784274543678E-5</v>
      </c>
      <c r="K178">
        <f>_xlfn.STDEV.S(normalized!K178:M178)</f>
        <v>4.3129905050111766E-5</v>
      </c>
      <c r="L178">
        <f>_xlfn.STDEV.S(normalized!N178:P178)</f>
        <v>3.0057372663464449E-5</v>
      </c>
      <c r="M178" s="11">
        <f t="shared" si="7"/>
        <v>0.29931913015455525</v>
      </c>
      <c r="N178" s="11">
        <f t="shared" si="7"/>
        <v>0.11018822190652364</v>
      </c>
      <c r="O178" s="11">
        <f t="shared" si="7"/>
        <v>9.4201928997089415E-2</v>
      </c>
      <c r="P178" s="11">
        <f t="shared" si="6"/>
        <v>5.6899227225481637E-2</v>
      </c>
      <c r="R178" s="12">
        <f t="shared" si="8"/>
        <v>1.1159862623492414</v>
      </c>
      <c r="S178" s="12">
        <f t="shared" si="8"/>
        <v>1.6124673438424029</v>
      </c>
      <c r="T178" s="12">
        <f t="shared" si="8"/>
        <v>1.8604451464429352</v>
      </c>
      <c r="U178">
        <f>_xlfn.T.TEST(normalized!H178:J178,normalized!$E178:$G178,2,3)</f>
        <v>0.5838672310582006</v>
      </c>
      <c r="V178">
        <f>_xlfn.T.TEST(normalized!K178:M178,normalized!$E178:$G178,2,3)</f>
        <v>5.1651148259796768E-2</v>
      </c>
      <c r="W178">
        <f>_xlfn.T.TEST(normalized!N178:P178,normalized!$E178:$G178,2,3)</f>
        <v>2.7303856344192204E-2</v>
      </c>
    </row>
    <row r="179" spans="1:23" x14ac:dyDescent="0.3">
      <c r="A179" t="str">
        <f>normalized!A179</f>
        <v>w/o MS2: CerP 12:1;O2/14:1</v>
      </c>
      <c r="B179" t="str">
        <f>normalized!B179</f>
        <v>CerP 26:2:2O</v>
      </c>
      <c r="C179" t="str">
        <f>normalized!C179</f>
        <v>CerP</v>
      </c>
      <c r="D179" t="str">
        <f>normalized!D179</f>
        <v>C26H50NO6P</v>
      </c>
      <c r="E179">
        <f>AVERAGE(normalized!E179:G179)</f>
        <v>5.2106980508474576E-5</v>
      </c>
      <c r="F179">
        <f>AVERAGE(normalized!H179:J179)</f>
        <v>3.6627245564892626E-5</v>
      </c>
      <c r="G179">
        <f>AVERAGE(normalized!K179:M179)</f>
        <v>2.3567290460307421E-5</v>
      </c>
      <c r="H179">
        <f>AVERAGE(normalized!N179:P179)</f>
        <v>1.3911605345658641E-5</v>
      </c>
      <c r="I179">
        <f>_xlfn.STDEV.S(normalized!E179:G179)</f>
        <v>1.441868235932486E-5</v>
      </c>
      <c r="J179">
        <f>_xlfn.STDEV.S(normalized!H179:J179)</f>
        <v>1.2667776058931799E-5</v>
      </c>
      <c r="K179">
        <f>_xlfn.STDEV.S(normalized!K179:M179)</f>
        <v>1.0121235873156097E-5</v>
      </c>
      <c r="L179">
        <f>_xlfn.STDEV.S(normalized!N179:P179)</f>
        <v>6.2493116845215394E-6</v>
      </c>
      <c r="M179" s="11">
        <f t="shared" si="7"/>
        <v>0.27671306643799548</v>
      </c>
      <c r="N179" s="11">
        <f t="shared" si="7"/>
        <v>0.3458566393284544</v>
      </c>
      <c r="O179" s="11">
        <f t="shared" si="7"/>
        <v>0.4294611588974353</v>
      </c>
      <c r="P179" s="11">
        <f t="shared" si="6"/>
        <v>0.44921571085767942</v>
      </c>
      <c r="R179" s="12">
        <f t="shared" si="8"/>
        <v>0.70292396925466916</v>
      </c>
      <c r="S179" s="12">
        <f t="shared" si="8"/>
        <v>0.4522866270570885</v>
      </c>
      <c r="T179" s="12">
        <f t="shared" si="8"/>
        <v>0.26698160610930211</v>
      </c>
      <c r="U179">
        <f>_xlfn.T.TEST(normalized!H179:J179,normalized!$E179:$G179,2,3)</f>
        <v>0.23606096773222462</v>
      </c>
      <c r="V179">
        <f>_xlfn.T.TEST(normalized!K179:M179,normalized!$E179:$G179,2,3)</f>
        <v>5.4980907556751384E-2</v>
      </c>
      <c r="W179">
        <f>_xlfn.T.TEST(normalized!N179:P179,normalized!$E179:$G179,2,3)</f>
        <v>2.951216783451182E-2</v>
      </c>
    </row>
    <row r="180" spans="1:23" x14ac:dyDescent="0.3">
      <c r="A180" t="str">
        <f>normalized!A180</f>
        <v>w/o MS2: CerP 12:1;O2/19:4</v>
      </c>
      <c r="B180" t="str">
        <f>normalized!B180</f>
        <v>CerP 31:5:2O</v>
      </c>
      <c r="C180" t="str">
        <f>normalized!C180</f>
        <v>CerP</v>
      </c>
      <c r="D180" t="str">
        <f>normalized!D180</f>
        <v>C31H54NO6P</v>
      </c>
      <c r="E180">
        <f>AVERAGE(normalized!E180:G180)</f>
        <v>3.0290028672316386E-5</v>
      </c>
      <c r="F180">
        <f>AVERAGE(normalized!H180:J180)</f>
        <v>1.1705147058823531E-5</v>
      </c>
      <c r="G180">
        <f>AVERAGE(normalized!K180:M180)</f>
        <v>6.3571221176538664E-6</v>
      </c>
      <c r="H180">
        <f>AVERAGE(normalized!N180:P180)</f>
        <v>2.1111319434028299E-5</v>
      </c>
      <c r="I180">
        <f>_xlfn.STDEV.S(normalized!E180:G180)</f>
        <v>1.671749758924864E-5</v>
      </c>
      <c r="J180">
        <f>_xlfn.STDEV.S(normalized!H180:J180)</f>
        <v>1.0142434300219384E-5</v>
      </c>
      <c r="K180">
        <f>_xlfn.STDEV.S(normalized!K180:M180)</f>
        <v>3.6955245017343846E-6</v>
      </c>
      <c r="L180">
        <f>_xlfn.STDEV.S(normalized!N180:P180)</f>
        <v>2.3263926697651664E-5</v>
      </c>
      <c r="M180" s="11">
        <f t="shared" si="7"/>
        <v>0.55191422134663148</v>
      </c>
      <c r="N180" s="11">
        <f t="shared" si="7"/>
        <v>0.86649353906013948</v>
      </c>
      <c r="O180" s="11">
        <f t="shared" si="7"/>
        <v>0.58132035744159027</v>
      </c>
      <c r="P180" s="11">
        <f t="shared" si="6"/>
        <v>1.101964601044958</v>
      </c>
      <c r="R180" s="12">
        <f t="shared" si="8"/>
        <v>0.38643565463249185</v>
      </c>
      <c r="S180" s="12">
        <f t="shared" si="8"/>
        <v>0.20987507758498647</v>
      </c>
      <c r="T180" s="12">
        <f t="shared" si="8"/>
        <v>0.69697258006635754</v>
      </c>
      <c r="U180">
        <f>_xlfn.T.TEST(normalized!H180:J180,normalized!$E180:$G180,2,3)</f>
        <v>0.19003694163656068</v>
      </c>
      <c r="V180">
        <f>_xlfn.T.TEST(normalized!K180:M180,normalized!$E180:$G180,2,3)</f>
        <v>0.12534410738830296</v>
      </c>
      <c r="W180">
        <f>_xlfn.T.TEST(normalized!N180:P180,normalized!$E180:$G180,2,3)</f>
        <v>0.61132266006097646</v>
      </c>
    </row>
    <row r="181" spans="1:23" x14ac:dyDescent="0.3">
      <c r="A181" t="str">
        <f>normalized!A181</f>
        <v>w/o MS2: CerP 12:1;O2/19:4</v>
      </c>
      <c r="B181" t="str">
        <f>normalized!B181</f>
        <v>CerP 31:5:2O</v>
      </c>
      <c r="C181" t="str">
        <f>normalized!C181</f>
        <v>CerP</v>
      </c>
      <c r="D181" t="str">
        <f>normalized!D181</f>
        <v>C31H54NO6P</v>
      </c>
      <c r="E181">
        <f>AVERAGE(normalized!E181:G181)</f>
        <v>5.5635757994350278E-4</v>
      </c>
      <c r="F181">
        <f>AVERAGE(normalized!H181:J181)</f>
        <v>2.4989848856209152E-4</v>
      </c>
      <c r="G181">
        <f>AVERAGE(normalized!K181:M181)</f>
        <v>2.340627136314978E-4</v>
      </c>
      <c r="H181">
        <f>AVERAGE(normalized!N181:P181)</f>
        <v>2.9926961934310692E-4</v>
      </c>
      <c r="I181">
        <f>_xlfn.STDEV.S(normalized!E181:G181)</f>
        <v>2.5315292962107118E-4</v>
      </c>
      <c r="J181">
        <f>_xlfn.STDEV.S(normalized!H181:J181)</f>
        <v>8.9086895625469059E-5</v>
      </c>
      <c r="K181">
        <f>_xlfn.STDEV.S(normalized!K181:M181)</f>
        <v>5.6644133645192605E-5</v>
      </c>
      <c r="L181">
        <f>_xlfn.STDEV.S(normalized!N181:P181)</f>
        <v>1.7764655647558461E-4</v>
      </c>
      <c r="M181" s="11">
        <f t="shared" si="7"/>
        <v>0.45501838879732431</v>
      </c>
      <c r="N181" s="11">
        <f t="shared" si="7"/>
        <v>0.35649233469987118</v>
      </c>
      <c r="O181" s="11">
        <f t="shared" si="7"/>
        <v>0.24200408841867757</v>
      </c>
      <c r="P181" s="11">
        <f t="shared" si="6"/>
        <v>0.59360036901011393</v>
      </c>
      <c r="R181" s="12">
        <f t="shared" si="8"/>
        <v>0.44916883955722919</v>
      </c>
      <c r="S181" s="12">
        <f t="shared" si="8"/>
        <v>0.42070553555730561</v>
      </c>
      <c r="T181" s="12">
        <f t="shared" si="8"/>
        <v>0.53790876610955363</v>
      </c>
      <c r="U181">
        <f>_xlfn.T.TEST(normalized!H181:J181,normalized!$E181:$G181,2,3)</f>
        <v>0.160956445675418</v>
      </c>
      <c r="V181">
        <f>_xlfn.T.TEST(normalized!K181:M181,normalized!$E181:$G181,2,3)</f>
        <v>0.15264627323296318</v>
      </c>
      <c r="W181">
        <f>_xlfn.T.TEST(normalized!N181:P181,normalized!$E181:$G181,2,3)</f>
        <v>0.23116529046987333</v>
      </c>
    </row>
    <row r="182" spans="1:23" x14ac:dyDescent="0.3">
      <c r="A182" t="str">
        <f>normalized!A182</f>
        <v>w/o MS2: CerP 13:1;O2/26:5</v>
      </c>
      <c r="B182" t="str">
        <f>normalized!B182</f>
        <v>CerP 39:6:2O</v>
      </c>
      <c r="C182" t="str">
        <f>normalized!C182</f>
        <v>CerP</v>
      </c>
      <c r="D182" t="str">
        <f>normalized!D182</f>
        <v>C39H68NO6P</v>
      </c>
      <c r="E182">
        <f>AVERAGE(normalized!E182:G182)</f>
        <v>1.0969272148305086E-3</v>
      </c>
      <c r="F182">
        <f>AVERAGE(normalized!H182:J182)</f>
        <v>1.1964151598972924E-3</v>
      </c>
      <c r="G182">
        <f>AVERAGE(normalized!K182:M182)</f>
        <v>4.9661940650225049E-3</v>
      </c>
      <c r="H182">
        <f>AVERAGE(normalized!N182:P182)</f>
        <v>5.928797105839153E-3</v>
      </c>
      <c r="I182">
        <f>_xlfn.STDEV.S(normalized!E182:G182)</f>
        <v>1.9469750046457416E-4</v>
      </c>
      <c r="J182">
        <f>_xlfn.STDEV.S(normalized!H182:J182)</f>
        <v>2.1746779911055607E-4</v>
      </c>
      <c r="K182">
        <f>_xlfn.STDEV.S(normalized!K182:M182)</f>
        <v>1.642149605789928E-4</v>
      </c>
      <c r="L182">
        <f>_xlfn.STDEV.S(normalized!N182:P182)</f>
        <v>6.7634109897339741E-4</v>
      </c>
      <c r="M182" s="11">
        <f t="shared" si="7"/>
        <v>0.17749354545338525</v>
      </c>
      <c r="N182" s="11">
        <f t="shared" si="7"/>
        <v>0.18176616813282845</v>
      </c>
      <c r="O182" s="11">
        <f t="shared" si="7"/>
        <v>3.3066561320182444E-2</v>
      </c>
      <c r="P182" s="11">
        <f t="shared" si="6"/>
        <v>0.11407728868091685</v>
      </c>
      <c r="R182" s="12">
        <f t="shared" si="8"/>
        <v>1.0906969429891993</v>
      </c>
      <c r="S182" s="12">
        <f t="shared" si="8"/>
        <v>4.5273688152498384</v>
      </c>
      <c r="T182" s="12">
        <f t="shared" si="8"/>
        <v>5.4049138590797385</v>
      </c>
      <c r="U182">
        <f>_xlfn.T.TEST(normalized!H182:J182,normalized!$E182:$G182,2,3)</f>
        <v>0.58705585676780636</v>
      </c>
      <c r="V182">
        <f>_xlfn.T.TEST(normalized!K182:M182,normalized!$E182:$G182,2,3)</f>
        <v>1.5814373270104595E-5</v>
      </c>
      <c r="W182">
        <f>_xlfn.T.TEST(normalized!N182:P182,normalized!$E182:$G182,2,3)</f>
        <v>3.8887332848976269E-3</v>
      </c>
    </row>
    <row r="183" spans="1:23" x14ac:dyDescent="0.3">
      <c r="A183" t="str">
        <f>normalized!A183</f>
        <v>w/o MS2: CerP 13:1;O2/22:3</v>
      </c>
      <c r="B183" t="str">
        <f>normalized!B183</f>
        <v>CerP 35:4:2O</v>
      </c>
      <c r="C183" t="str">
        <f>normalized!C183</f>
        <v>CerP</v>
      </c>
      <c r="D183" t="str">
        <f>normalized!D183</f>
        <v>C35H64NO6P</v>
      </c>
      <c r="E183">
        <f>AVERAGE(normalized!E183:G183)</f>
        <v>1.0798457007062147E-3</v>
      </c>
      <c r="F183">
        <f>AVERAGE(normalized!H183:J183)</f>
        <v>9.8442297735760955E-4</v>
      </c>
      <c r="G183">
        <f>AVERAGE(normalized!K183:M183)</f>
        <v>1.0931476993928421E-3</v>
      </c>
      <c r="H183">
        <f>AVERAGE(normalized!N183:P183)</f>
        <v>8.784077376223781E-4</v>
      </c>
      <c r="I183">
        <f>_xlfn.STDEV.S(normalized!E183:G183)</f>
        <v>1.0867134789714487E-4</v>
      </c>
      <c r="J183">
        <f>_xlfn.STDEV.S(normalized!H183:J183)</f>
        <v>7.3483563328050413E-5</v>
      </c>
      <c r="K183">
        <f>_xlfn.STDEV.S(normalized!K183:M183)</f>
        <v>1.0027882251485987E-4</v>
      </c>
      <c r="L183">
        <f>_xlfn.STDEV.S(normalized!N183:P183)</f>
        <v>1.0547115418843483E-4</v>
      </c>
      <c r="M183" s="11">
        <f t="shared" si="7"/>
        <v>0.10063599625953434</v>
      </c>
      <c r="N183" s="11">
        <f t="shared" si="7"/>
        <v>7.4646330914882916E-2</v>
      </c>
      <c r="O183" s="11">
        <f t="shared" si="7"/>
        <v>9.1734010482350095E-2</v>
      </c>
      <c r="P183" s="11">
        <f t="shared" si="6"/>
        <v>0.12007083916851402</v>
      </c>
      <c r="R183" s="12">
        <f t="shared" si="8"/>
        <v>0.9116330015610572</v>
      </c>
      <c r="S183" s="12">
        <f t="shared" si="8"/>
        <v>1.0123184253805224</v>
      </c>
      <c r="T183" s="12">
        <f t="shared" si="8"/>
        <v>0.81345671612889048</v>
      </c>
      <c r="U183">
        <f>_xlfn.T.TEST(normalized!H183:J183,normalized!$E183:$G183,2,3)</f>
        <v>0.28491234529037962</v>
      </c>
      <c r="V183">
        <f>_xlfn.T.TEST(normalized!K183:M183,normalized!$E183:$G183,2,3)</f>
        <v>0.88377476473097216</v>
      </c>
      <c r="W183">
        <f>_xlfn.T.TEST(normalized!N183:P183,normalized!$E183:$G183,2,3)</f>
        <v>8.2642091382021568E-2</v>
      </c>
    </row>
    <row r="184" spans="1:23" x14ac:dyDescent="0.3">
      <c r="A184" t="str">
        <f>normalized!A184</f>
        <v>w/o MS2: CerP 12:1;O2/22:3</v>
      </c>
      <c r="B184" t="str">
        <f>normalized!B184</f>
        <v>CerP 34:4:2O</v>
      </c>
      <c r="C184" t="str">
        <f>normalized!C184</f>
        <v>CerP</v>
      </c>
      <c r="D184" t="str">
        <f>normalized!D184</f>
        <v>C34H62NO6P</v>
      </c>
      <c r="E184">
        <f>AVERAGE(normalized!E184:G184)</f>
        <v>5.2729384604519764E-5</v>
      </c>
      <c r="F184">
        <f>AVERAGE(normalized!H184:J184)</f>
        <v>1.0152731909430438E-4</v>
      </c>
      <c r="G184">
        <f>AVERAGE(normalized!K184:M184)</f>
        <v>1.1183882709849678E-4</v>
      </c>
      <c r="H184">
        <f>AVERAGE(normalized!N184:P184)</f>
        <v>1.7878737266840364E-4</v>
      </c>
      <c r="I184">
        <f>_xlfn.STDEV.S(normalized!E184:G184)</f>
        <v>3.7204831948245E-5</v>
      </c>
      <c r="J184">
        <f>_xlfn.STDEV.S(normalized!H184:J184)</f>
        <v>4.8350720599541114E-5</v>
      </c>
      <c r="K184">
        <f>_xlfn.STDEV.S(normalized!K184:M184)</f>
        <v>1.7889651826937372E-6</v>
      </c>
      <c r="L184">
        <f>_xlfn.STDEV.S(normalized!N184:P184)</f>
        <v>2.2371062330692192E-5</v>
      </c>
      <c r="M184" s="11">
        <f t="shared" si="7"/>
        <v>0.70558062126626719</v>
      </c>
      <c r="N184" s="11">
        <f t="shared" si="7"/>
        <v>0.47623359929981207</v>
      </c>
      <c r="O184" s="11">
        <f t="shared" si="7"/>
        <v>1.5995922249061056E-2</v>
      </c>
      <c r="P184" s="11">
        <f t="shared" si="6"/>
        <v>0.1251266350458862</v>
      </c>
      <c r="R184" s="12">
        <f t="shared" si="8"/>
        <v>1.9254410013653345</v>
      </c>
      <c r="S184" s="12">
        <f t="shared" si="8"/>
        <v>2.120996251659466</v>
      </c>
      <c r="T184" s="12">
        <f t="shared" si="8"/>
        <v>3.3906591933386356</v>
      </c>
      <c r="U184">
        <f>_xlfn.T.TEST(normalized!H184:J184,normalized!$E184:$G184,2,3)</f>
        <v>0.24255833443390265</v>
      </c>
      <c r="V184">
        <f>_xlfn.T.TEST(normalized!K184:M184,normalized!$E184:$G184,2,3)</f>
        <v>0.11024364246775822</v>
      </c>
      <c r="W184">
        <f>_xlfn.T.TEST(normalized!N184:P184,normalized!$E184:$G184,2,3)</f>
        <v>1.2193737230743292E-2</v>
      </c>
    </row>
    <row r="185" spans="1:23" x14ac:dyDescent="0.3">
      <c r="A185" t="str">
        <f>normalized!A185</f>
        <v>w/o MS2: CerP 12:1;O2/19:5</v>
      </c>
      <c r="B185" t="str">
        <f>normalized!B185</f>
        <v>CerP 31:6:2O</v>
      </c>
      <c r="C185" t="str">
        <f>normalized!C185</f>
        <v>CerP</v>
      </c>
      <c r="D185" t="str">
        <f>normalized!D185</f>
        <v>C31H52NO6P</v>
      </c>
      <c r="E185">
        <f>AVERAGE(normalized!E185:G185)</f>
        <v>8.8523744774011295E-5</v>
      </c>
      <c r="F185">
        <f>AVERAGE(normalized!H185:J185)</f>
        <v>8.1278485060690944E-5</v>
      </c>
      <c r="G185">
        <f>AVERAGE(normalized!K185:M185)</f>
        <v>1.3896930433111385E-4</v>
      </c>
      <c r="H185">
        <f>AVERAGE(normalized!N185:P185)</f>
        <v>1.2102848177035593E-4</v>
      </c>
      <c r="I185">
        <f>_xlfn.STDEV.S(normalized!E185:G185)</f>
        <v>3.2045226186919708E-5</v>
      </c>
      <c r="J185">
        <f>_xlfn.STDEV.S(normalized!H185:J185)</f>
        <v>1.695784222528162E-5</v>
      </c>
      <c r="K185">
        <f>_xlfn.STDEV.S(normalized!K185:M185)</f>
        <v>2.8843382078511246E-5</v>
      </c>
      <c r="L185">
        <f>_xlfn.STDEV.S(normalized!N185:P185)</f>
        <v>3.4360659284239394E-5</v>
      </c>
      <c r="M185" s="11">
        <f t="shared" si="7"/>
        <v>0.36199582686799653</v>
      </c>
      <c r="N185" s="11">
        <f t="shared" si="7"/>
        <v>0.2086387586163686</v>
      </c>
      <c r="O185" s="11">
        <f t="shared" si="7"/>
        <v>0.20755218008278897</v>
      </c>
      <c r="P185" s="11">
        <f t="shared" si="6"/>
        <v>0.28390556323293076</v>
      </c>
      <c r="R185" s="12">
        <f t="shared" si="8"/>
        <v>0.9181546179297263</v>
      </c>
      <c r="S185" s="12">
        <f t="shared" si="8"/>
        <v>1.5698534295615598</v>
      </c>
      <c r="T185" s="12">
        <f t="shared" si="8"/>
        <v>1.3671866466937732</v>
      </c>
      <c r="U185">
        <f>_xlfn.T.TEST(normalized!H185:J185,normalized!$E185:$G185,2,3)</f>
        <v>0.75182673813061873</v>
      </c>
      <c r="V185">
        <f>_xlfn.T.TEST(normalized!K185:M185,normalized!$E185:$G185,2,3)</f>
        <v>0.11342304630940353</v>
      </c>
      <c r="W185">
        <f>_xlfn.T.TEST(normalized!N185:P185,normalized!$E185:$G185,2,3)</f>
        <v>0.29725331022239676</v>
      </c>
    </row>
    <row r="186" spans="1:23" x14ac:dyDescent="0.3">
      <c r="A186" t="str">
        <f>normalized!A186</f>
        <v>w/o MS2: CerP 12:1;O2/19:0</v>
      </c>
      <c r="B186" t="str">
        <f>normalized!B186</f>
        <v>CerP 31:1:2O</v>
      </c>
      <c r="C186" t="str">
        <f>normalized!C186</f>
        <v>CerP</v>
      </c>
      <c r="D186" t="str">
        <f>normalized!D186</f>
        <v>C31H62NO6P</v>
      </c>
      <c r="E186">
        <f>AVERAGE(normalized!E186:G186)</f>
        <v>3.7726521440677971E-4</v>
      </c>
      <c r="F186">
        <f>AVERAGE(normalized!H186:J186)</f>
        <v>4.0928664799253032E-4</v>
      </c>
      <c r="G186">
        <f>AVERAGE(normalized!K186:M186)</f>
        <v>4.3326742199737957E-4</v>
      </c>
      <c r="H186">
        <f>AVERAGE(normalized!N186:P186)</f>
        <v>4.4557077984063755E-4</v>
      </c>
      <c r="I186">
        <f>_xlfn.STDEV.S(normalized!E186:G186)</f>
        <v>2.190148853974438E-5</v>
      </c>
      <c r="J186">
        <f>_xlfn.STDEV.S(normalized!H186:J186)</f>
        <v>7.4007857926225028E-5</v>
      </c>
      <c r="K186">
        <f>_xlfn.STDEV.S(normalized!K186:M186)</f>
        <v>3.9371199933805439E-5</v>
      </c>
      <c r="L186">
        <f>_xlfn.STDEV.S(normalized!N186:P186)</f>
        <v>4.5859792559205584E-5</v>
      </c>
      <c r="M186" s="11">
        <f t="shared" si="7"/>
        <v>5.8053294349394956E-2</v>
      </c>
      <c r="N186" s="11">
        <f t="shared" si="7"/>
        <v>0.18082157893305062</v>
      </c>
      <c r="O186" s="11">
        <f t="shared" si="7"/>
        <v>9.0870436905462884E-2</v>
      </c>
      <c r="P186" s="11">
        <f t="shared" si="6"/>
        <v>0.10292369839783425</v>
      </c>
      <c r="R186" s="12">
        <f t="shared" si="8"/>
        <v>1.0848777792463633</v>
      </c>
      <c r="S186" s="12">
        <f t="shared" si="8"/>
        <v>1.1484425424131905</v>
      </c>
      <c r="T186" s="12">
        <f t="shared" si="8"/>
        <v>1.181054501781361</v>
      </c>
      <c r="U186">
        <f>_xlfn.T.TEST(normalized!H186:J186,normalized!$E186:$G186,2,3)</f>
        <v>0.53717709246476897</v>
      </c>
      <c r="V186">
        <f>_xlfn.T.TEST(normalized!K186:M186,normalized!$E186:$G186,2,3)</f>
        <v>0.11663031122079938</v>
      </c>
      <c r="W186">
        <f>_xlfn.T.TEST(normalized!N186:P186,normalized!$E186:$G186,2,3)</f>
        <v>0.10638916003033932</v>
      </c>
    </row>
    <row r="187" spans="1:23" x14ac:dyDescent="0.3">
      <c r="A187" t="str">
        <f>normalized!A187</f>
        <v>w/o MS2: CerP 12:1;O2/17:4</v>
      </c>
      <c r="B187" t="str">
        <f>normalized!B187</f>
        <v>CerP 29:5:2O</v>
      </c>
      <c r="C187" t="str">
        <f>normalized!C187</f>
        <v>CerP</v>
      </c>
      <c r="D187" t="str">
        <f>normalized!D187</f>
        <v>C29H50NO6P</v>
      </c>
      <c r="E187">
        <f>AVERAGE(normalized!E187:G187)</f>
        <v>3.5374317231638416E-5</v>
      </c>
      <c r="F187">
        <f>AVERAGE(normalized!H187:J187)</f>
        <v>1.4315563725490199E-5</v>
      </c>
      <c r="G187">
        <f>AVERAGE(normalized!K187:M187)</f>
        <v>2.2034070168259992E-5</v>
      </c>
      <c r="H187">
        <f>AVERAGE(normalized!N187:P187)</f>
        <v>2.8363544091313954E-5</v>
      </c>
      <c r="I187">
        <f>_xlfn.STDEV.S(normalized!E187:G187)</f>
        <v>1.0253271449832079E-5</v>
      </c>
      <c r="J187">
        <f>_xlfn.STDEV.S(normalized!H187:J187)</f>
        <v>1.5658269125841619E-5</v>
      </c>
      <c r="K187">
        <f>_xlfn.STDEV.S(normalized!K187:M187)</f>
        <v>6.9159808341050161E-6</v>
      </c>
      <c r="L187">
        <f>_xlfn.STDEV.S(normalized!N187:P187)</f>
        <v>3.1727408526386307E-5</v>
      </c>
      <c r="M187" s="11">
        <f t="shared" si="7"/>
        <v>0.28985072369571169</v>
      </c>
      <c r="N187" s="11">
        <f t="shared" si="7"/>
        <v>1.0937934003926515</v>
      </c>
      <c r="O187" s="11">
        <f t="shared" si="7"/>
        <v>0.31387668194265189</v>
      </c>
      <c r="P187" s="11">
        <f t="shared" si="6"/>
        <v>1.1185981703923418</v>
      </c>
      <c r="R187" s="12">
        <f t="shared" si="8"/>
        <v>0.40468805748953113</v>
      </c>
      <c r="S187" s="12">
        <f t="shared" si="8"/>
        <v>0.62288326369598312</v>
      </c>
      <c r="T187" s="12">
        <f t="shared" si="8"/>
        <v>0.80181177506787038</v>
      </c>
      <c r="U187">
        <f>_xlfn.T.TEST(normalized!H187:J187,normalized!$E187:$G187,2,3)</f>
        <v>0.1343961535524916</v>
      </c>
      <c r="V187">
        <f>_xlfn.T.TEST(normalized!K187:M187,normalized!$E187:$G187,2,3)</f>
        <v>0.14506493755881211</v>
      </c>
      <c r="W187">
        <f>_xlfn.T.TEST(normalized!N187:P187,normalized!$E187:$G187,2,3)</f>
        <v>0.74521592204207443</v>
      </c>
    </row>
    <row r="188" spans="1:23" x14ac:dyDescent="0.3">
      <c r="A188" t="str">
        <f>normalized!A188</f>
        <v>w/o MS2: CerP 12:1;O2/21:0</v>
      </c>
      <c r="B188" t="str">
        <f>normalized!B188</f>
        <v>CerP 33:1:2O</v>
      </c>
      <c r="C188" t="str">
        <f>normalized!C188</f>
        <v>CerP</v>
      </c>
      <c r="D188" t="str">
        <f>normalized!D188</f>
        <v>C33H66NO6P</v>
      </c>
      <c r="E188">
        <f>AVERAGE(normalized!E188:G188)</f>
        <v>2.7432113206214692E-4</v>
      </c>
      <c r="F188">
        <f>AVERAGE(normalized!H188:J188)</f>
        <v>3.3997451330532212E-4</v>
      </c>
      <c r="G188">
        <f>AVERAGE(normalized!K188:M188)</f>
        <v>3.326194853624967E-4</v>
      </c>
      <c r="H188">
        <f>AVERAGE(normalized!N188:P188)</f>
        <v>3.4197942954704118E-4</v>
      </c>
      <c r="I188">
        <f>_xlfn.STDEV.S(normalized!E188:G188)</f>
        <v>2.2310310418829332E-5</v>
      </c>
      <c r="J188">
        <f>_xlfn.STDEV.S(normalized!H188:J188)</f>
        <v>1.6956319192510607E-5</v>
      </c>
      <c r="K188">
        <f>_xlfn.STDEV.S(normalized!K188:M188)</f>
        <v>5.1360301151125829E-5</v>
      </c>
      <c r="L188">
        <f>_xlfn.STDEV.S(normalized!N188:P188)</f>
        <v>1.3640638641417304E-5</v>
      </c>
      <c r="M188" s="11">
        <f t="shared" si="7"/>
        <v>8.132917158483792E-2</v>
      </c>
      <c r="N188" s="11">
        <f t="shared" si="7"/>
        <v>4.9875265729941894E-2</v>
      </c>
      <c r="O188" s="11">
        <f t="shared" si="7"/>
        <v>0.15441158263819735</v>
      </c>
      <c r="P188" s="11">
        <f t="shared" si="6"/>
        <v>3.9887307430989671E-2</v>
      </c>
      <c r="R188" s="12">
        <f t="shared" si="8"/>
        <v>1.2393303816940415</v>
      </c>
      <c r="S188" s="12">
        <f t="shared" si="8"/>
        <v>1.2125186377808561</v>
      </c>
      <c r="T188" s="12">
        <f t="shared" si="8"/>
        <v>1.2466390284127524</v>
      </c>
      <c r="U188">
        <f>_xlfn.T.TEST(normalized!H188:J188,normalized!$E188:$G188,2,3)</f>
        <v>1.7653368145218697E-2</v>
      </c>
      <c r="V188">
        <f>_xlfn.T.TEST(normalized!K188:M188,normalized!$E188:$G188,2,3)</f>
        <v>0.17818834713919118</v>
      </c>
      <c r="W188">
        <f>_xlfn.T.TEST(normalized!N188:P188,normalized!$E188:$G188,2,3)</f>
        <v>1.6745951524608158E-2</v>
      </c>
    </row>
    <row r="189" spans="1:23" x14ac:dyDescent="0.3">
      <c r="A189" t="str">
        <f>normalized!A189</f>
        <v>w/o MS2: CerP 12:1;O2/19:4</v>
      </c>
      <c r="B189" t="str">
        <f>normalized!B189</f>
        <v>CerP 31:5:2O</v>
      </c>
      <c r="C189" t="str">
        <f>normalized!C189</f>
        <v>CerP</v>
      </c>
      <c r="D189" t="str">
        <f>normalized!D189</f>
        <v>C31H54NO6P</v>
      </c>
      <c r="E189">
        <f>AVERAGE(normalized!E189:G189)</f>
        <v>1.234135734463277E-4</v>
      </c>
      <c r="F189">
        <f>AVERAGE(normalized!H189:J189)</f>
        <v>3.0396299019607843E-5</v>
      </c>
      <c r="G189">
        <f>AVERAGE(normalized!K189:M189)</f>
        <v>5.3072417099612725E-5</v>
      </c>
      <c r="H189">
        <f>AVERAGE(normalized!N189:P189)</f>
        <v>9.1001034994546559E-5</v>
      </c>
      <c r="I189">
        <f>_xlfn.STDEV.S(normalized!E189:G189)</f>
        <v>7.2564442777998638E-5</v>
      </c>
      <c r="J189">
        <f>_xlfn.STDEV.S(normalized!H189:J189)</f>
        <v>2.3061511425539157E-5</v>
      </c>
      <c r="K189">
        <f>_xlfn.STDEV.S(normalized!K189:M189)</f>
        <v>8.503527112077944E-6</v>
      </c>
      <c r="L189">
        <f>_xlfn.STDEV.S(normalized!N189:P189)</f>
        <v>7.1548627174607577E-5</v>
      </c>
      <c r="M189" s="11">
        <f t="shared" si="7"/>
        <v>0.58797781112429059</v>
      </c>
      <c r="N189" s="11">
        <f t="shared" si="7"/>
        <v>0.75869471512511411</v>
      </c>
      <c r="O189" s="11">
        <f t="shared" si="7"/>
        <v>0.16022498270839064</v>
      </c>
      <c r="P189" s="11">
        <f t="shared" si="6"/>
        <v>0.78623970792085263</v>
      </c>
      <c r="R189" s="12">
        <f t="shared" si="8"/>
        <v>0.24629623930974764</v>
      </c>
      <c r="S189" s="12">
        <f t="shared" si="8"/>
        <v>0.43003711518566318</v>
      </c>
      <c r="T189" s="12">
        <f t="shared" si="8"/>
        <v>0.73736650234929557</v>
      </c>
      <c r="U189">
        <f>_xlfn.T.TEST(normalized!H189:J189,normalized!$E189:$G189,2,3)</f>
        <v>0.146985822157499</v>
      </c>
      <c r="V189">
        <f>_xlfn.T.TEST(normalized!K189:M189,normalized!$E189:$G189,2,3)</f>
        <v>0.23401509873447221</v>
      </c>
      <c r="W189">
        <f>_xlfn.T.TEST(normalized!N189:P189,normalized!$E189:$G189,2,3)</f>
        <v>0.61102833615973506</v>
      </c>
    </row>
    <row r="190" spans="1:23" x14ac:dyDescent="0.3">
      <c r="A190" t="str">
        <f>normalized!A190</f>
        <v>w/o MS2: CerP 12:0;O2/23:0</v>
      </c>
      <c r="B190" t="str">
        <f>normalized!B190</f>
        <v>CerP 35:0:2O</v>
      </c>
      <c r="C190" t="str">
        <f>normalized!C190</f>
        <v>CerP</v>
      </c>
      <c r="D190" t="str">
        <f>normalized!D190</f>
        <v>C35H72NO6P</v>
      </c>
      <c r="E190">
        <f>AVERAGE(normalized!E190:G190)</f>
        <v>3.2804400466101695E-4</v>
      </c>
      <c r="F190">
        <f>AVERAGE(normalized!H190:J190)</f>
        <v>3.1468008986928103E-4</v>
      </c>
      <c r="G190">
        <f>AVERAGE(normalized!K190:M190)</f>
        <v>3.8408603185821687E-4</v>
      </c>
      <c r="H190">
        <f>AVERAGE(normalized!N190:P190)</f>
        <v>1.9040862109672295E-4</v>
      </c>
      <c r="I190">
        <f>_xlfn.STDEV.S(normalized!E190:G190)</f>
        <v>4.5092447637237574E-5</v>
      </c>
      <c r="J190">
        <f>_xlfn.STDEV.S(normalized!H190:J190)</f>
        <v>1.2544339120113657E-4</v>
      </c>
      <c r="K190">
        <f>_xlfn.STDEV.S(normalized!K190:M190)</f>
        <v>6.3214572638709164E-5</v>
      </c>
      <c r="L190">
        <f>_xlfn.STDEV.S(normalized!N190:P190)</f>
        <v>6.5810557222580017E-5</v>
      </c>
      <c r="M190" s="11">
        <f t="shared" si="7"/>
        <v>0.13745853299112626</v>
      </c>
      <c r="N190" s="11">
        <f t="shared" si="7"/>
        <v>0.39863783963340704</v>
      </c>
      <c r="O190" s="11">
        <f t="shared" si="7"/>
        <v>0.16458440920872763</v>
      </c>
      <c r="P190" s="11">
        <f t="shared" si="6"/>
        <v>0.34562803324514313</v>
      </c>
      <c r="R190" s="12">
        <f t="shared" si="8"/>
        <v>0.9592618227986045</v>
      </c>
      <c r="S190" s="12">
        <f t="shared" si="8"/>
        <v>1.1708369194404595</v>
      </c>
      <c r="T190" s="12">
        <f t="shared" si="8"/>
        <v>0.58043621706630788</v>
      </c>
      <c r="U190">
        <f>_xlfn.T.TEST(normalized!H190:J190,normalized!$E190:$G190,2,3)</f>
        <v>0.87518409169846889</v>
      </c>
      <c r="V190">
        <f>_xlfn.T.TEST(normalized!K190:M190,normalized!$E190:$G190,2,3)</f>
        <v>0.28604695088493681</v>
      </c>
      <c r="W190">
        <f>_xlfn.T.TEST(normalized!N190:P190,normalized!$E190:$G190,2,3)</f>
        <v>4.7212374573925055E-2</v>
      </c>
    </row>
    <row r="191" spans="1:23" x14ac:dyDescent="0.3">
      <c r="A191" t="str">
        <f>normalized!A191</f>
        <v>w/o MS2: CerP 13:1;O2/28:6</v>
      </c>
      <c r="B191" t="str">
        <f>normalized!B191</f>
        <v>CerP 41:7:2O</v>
      </c>
      <c r="C191" t="str">
        <f>normalized!C191</f>
        <v>CerP</v>
      </c>
      <c r="D191" t="str">
        <f>normalized!D191</f>
        <v>C41H70NO6P</v>
      </c>
      <c r="E191">
        <f>AVERAGE(normalized!E191:G191)</f>
        <v>7.5939094703389833E-4</v>
      </c>
      <c r="F191">
        <f>AVERAGE(normalized!H191:J191)</f>
        <v>1.0394955532212885E-3</v>
      </c>
      <c r="G191">
        <f>AVERAGE(normalized!K191:M191)</f>
        <v>1.5241942439873195E-3</v>
      </c>
      <c r="H191">
        <f>AVERAGE(normalized!N191:P191)</f>
        <v>1.7738358725119302E-3</v>
      </c>
      <c r="I191">
        <f>_xlfn.STDEV.S(normalized!E191:G191)</f>
        <v>1.7464736529647373E-4</v>
      </c>
      <c r="J191">
        <f>_xlfn.STDEV.S(normalized!H191:J191)</f>
        <v>6.8617706378523393E-5</v>
      </c>
      <c r="K191">
        <f>_xlfn.STDEV.S(normalized!K191:M191)</f>
        <v>1.0027150562780703E-4</v>
      </c>
      <c r="L191">
        <f>_xlfn.STDEV.S(normalized!N191:P191)</f>
        <v>3.1926607343954553E-4</v>
      </c>
      <c r="M191" s="11">
        <f t="shared" si="7"/>
        <v>0.22998347027789584</v>
      </c>
      <c r="N191" s="11">
        <f t="shared" si="7"/>
        <v>6.6010581926862752E-2</v>
      </c>
      <c r="O191" s="11">
        <f t="shared" si="7"/>
        <v>6.5786566261721982E-2</v>
      </c>
      <c r="P191" s="11">
        <f t="shared" si="6"/>
        <v>0.17998625373802629</v>
      </c>
      <c r="R191" s="12">
        <f t="shared" si="8"/>
        <v>1.368854286822156</v>
      </c>
      <c r="S191" s="12">
        <f t="shared" si="8"/>
        <v>2.0071272247064083</v>
      </c>
      <c r="T191" s="12">
        <f t="shared" si="8"/>
        <v>2.3358664985938371</v>
      </c>
      <c r="U191">
        <f>_xlfn.T.TEST(normalized!H191:J191,normalized!$E191:$G191,2,3)</f>
        <v>9.40089490588258E-2</v>
      </c>
      <c r="V191">
        <f>_xlfn.T.TEST(normalized!K191:M191,normalized!$E191:$G191,2,3)</f>
        <v>5.8995806244324578E-3</v>
      </c>
      <c r="W191">
        <f>_xlfn.T.TEST(normalized!N191:P191,normalized!$E191:$G191,2,3)</f>
        <v>1.5714580369429729E-2</v>
      </c>
    </row>
    <row r="192" spans="1:23" x14ac:dyDescent="0.3">
      <c r="A192" t="str">
        <f>normalized!A192</f>
        <v>w/o MS2: CerP 12:1;O2/17:2</v>
      </c>
      <c r="B192" t="str">
        <f>normalized!B192</f>
        <v>CerP 29:3:2O</v>
      </c>
      <c r="C192" t="str">
        <f>normalized!C192</f>
        <v>CerP</v>
      </c>
      <c r="D192" t="str">
        <f>normalized!D192</f>
        <v>C29H54NO6P</v>
      </c>
      <c r="E192">
        <f>AVERAGE(normalized!E192:G192)</f>
        <v>4.6583888418079098E-5</v>
      </c>
      <c r="F192">
        <f>AVERAGE(normalized!H192:J192)</f>
        <v>3.7255247432306254E-5</v>
      </c>
      <c r="G192">
        <f>AVERAGE(normalized!K192:M192)</f>
        <v>3.6533649311626097E-5</v>
      </c>
      <c r="H192">
        <f>AVERAGE(normalized!N192:P192)</f>
        <v>2.1921576004533105E-5</v>
      </c>
      <c r="I192">
        <f>_xlfn.STDEV.S(normalized!E192:G192)</f>
        <v>1.1110140122309509E-5</v>
      </c>
      <c r="J192">
        <f>_xlfn.STDEV.S(normalized!H192:J192)</f>
        <v>1.3728452100288756E-5</v>
      </c>
      <c r="K192">
        <f>_xlfn.STDEV.S(normalized!K192:M192)</f>
        <v>1.1945928937417235E-5</v>
      </c>
      <c r="L192">
        <f>_xlfn.STDEV.S(normalized!N192:P192)</f>
        <v>1.4555756761123722E-5</v>
      </c>
      <c r="M192" s="11">
        <f t="shared" si="7"/>
        <v>0.23849748270472179</v>
      </c>
      <c r="N192" s="11">
        <f t="shared" si="7"/>
        <v>0.3684971392347805</v>
      </c>
      <c r="O192" s="11">
        <f t="shared" si="7"/>
        <v>0.32698427785082185</v>
      </c>
      <c r="P192" s="11">
        <f t="shared" si="6"/>
        <v>0.66399225849974364</v>
      </c>
      <c r="R192" s="12">
        <f t="shared" si="8"/>
        <v>0.79974533465196052</v>
      </c>
      <c r="S192" s="12">
        <f t="shared" si="8"/>
        <v>0.7842550407931913</v>
      </c>
      <c r="T192" s="12">
        <f t="shared" si="8"/>
        <v>0.47058278621553179</v>
      </c>
      <c r="U192">
        <f>_xlfn.T.TEST(normalized!H192:J192,normalized!$E192:$G192,2,3)</f>
        <v>0.41410525054043906</v>
      </c>
      <c r="V192">
        <f>_xlfn.T.TEST(normalized!K192:M192,normalized!$E192:$G192,2,3)</f>
        <v>0.3463661111948273</v>
      </c>
      <c r="W192">
        <f>_xlfn.T.TEST(normalized!N192:P192,normalized!$E192:$G192,2,3)</f>
        <v>8.4568882948869439E-2</v>
      </c>
    </row>
    <row r="193" spans="1:23" x14ac:dyDescent="0.3">
      <c r="A193" t="str">
        <f>normalized!A193</f>
        <v>w/o MS2: CerP 12:1;O2/28:6</v>
      </c>
      <c r="B193" t="str">
        <f>normalized!B193</f>
        <v>CerP 40:7:2O</v>
      </c>
      <c r="C193" t="str">
        <f>normalized!C193</f>
        <v>CerP</v>
      </c>
      <c r="D193" t="str">
        <f>normalized!D193</f>
        <v>C40H68NO6P</v>
      </c>
      <c r="E193">
        <f>AVERAGE(normalized!E193:G193)</f>
        <v>3.4342669519774012E-4</v>
      </c>
      <c r="F193">
        <f>AVERAGE(normalized!H193:J193)</f>
        <v>3.5679549486461248E-4</v>
      </c>
      <c r="G193">
        <f>AVERAGE(normalized!K193:M193)</f>
        <v>6.2759808728771183E-4</v>
      </c>
      <c r="H193">
        <f>AVERAGE(normalized!N193:P193)</f>
        <v>6.3018148643493753E-4</v>
      </c>
      <c r="I193">
        <f>_xlfn.STDEV.S(normalized!E193:G193)</f>
        <v>4.9081974718303723E-5</v>
      </c>
      <c r="J193">
        <f>_xlfn.STDEV.S(normalized!H193:J193)</f>
        <v>1.4845581611433469E-5</v>
      </c>
      <c r="K193">
        <f>_xlfn.STDEV.S(normalized!K193:M193)</f>
        <v>4.2139768325079568E-5</v>
      </c>
      <c r="L193">
        <f>_xlfn.STDEV.S(normalized!N193:P193)</f>
        <v>1.1026168579395431E-4</v>
      </c>
      <c r="M193" s="11">
        <f t="shared" si="7"/>
        <v>0.14291834445206139</v>
      </c>
      <c r="N193" s="11">
        <f t="shared" si="7"/>
        <v>4.1608097145583875E-2</v>
      </c>
      <c r="O193" s="11">
        <f t="shared" si="7"/>
        <v>6.714451362845103E-2</v>
      </c>
      <c r="P193" s="11">
        <f t="shared" si="6"/>
        <v>0.17496814515724141</v>
      </c>
      <c r="R193" s="12">
        <f t="shared" si="8"/>
        <v>1.0389276659438917</v>
      </c>
      <c r="S193" s="12">
        <f t="shared" si="8"/>
        <v>1.8274586573019607</v>
      </c>
      <c r="T193" s="12">
        <f t="shared" si="8"/>
        <v>1.8349810752832949</v>
      </c>
      <c r="U193">
        <f>_xlfn.T.TEST(normalized!H193:J193,normalized!$E193:$G193,2,3)</f>
        <v>0.68970823928777336</v>
      </c>
      <c r="V193">
        <f>_xlfn.T.TEST(normalized!K193:M193,normalized!$E193:$G193,2,3)</f>
        <v>1.7531088848548911E-3</v>
      </c>
      <c r="W193">
        <f>_xlfn.T.TEST(normalized!N193:P193,normalized!$E193:$G193,2,3)</f>
        <v>3.0411683282578941E-2</v>
      </c>
    </row>
    <row r="194" spans="1:23" x14ac:dyDescent="0.3">
      <c r="A194" t="str">
        <f>normalized!A194</f>
        <v>w/o MS2: CerP 15:2;O2/28:6</v>
      </c>
      <c r="B194" t="str">
        <f>normalized!B194</f>
        <v>CerP 43:8:2O</v>
      </c>
      <c r="C194" t="str">
        <f>normalized!C194</f>
        <v>CerP</v>
      </c>
      <c r="D194" t="str">
        <f>normalized!D194</f>
        <v>C43H72NO6P</v>
      </c>
      <c r="E194">
        <f>AVERAGE(normalized!E194:G194)</f>
        <v>1.3309129985875705E-4</v>
      </c>
      <c r="F194">
        <f>AVERAGE(normalized!H194:J194)</f>
        <v>1.1732173202614379E-4</v>
      </c>
      <c r="G194">
        <f>AVERAGE(normalized!K194:M194)</f>
        <v>1.1569876160894742E-4</v>
      </c>
      <c r="H194">
        <f>AVERAGE(normalized!N194:P194)</f>
        <v>9.3621435918944784E-5</v>
      </c>
      <c r="I194">
        <f>_xlfn.STDEV.S(normalized!E194:G194)</f>
        <v>3.9250493985030288E-5</v>
      </c>
      <c r="J194">
        <f>_xlfn.STDEV.S(normalized!H194:J194)</f>
        <v>2.0417887398711802E-5</v>
      </c>
      <c r="K194">
        <f>_xlfn.STDEV.S(normalized!K194:M194)</f>
        <v>8.9329923539081925E-6</v>
      </c>
      <c r="L194">
        <f>_xlfn.STDEV.S(normalized!N194:P194)</f>
        <v>2.7853633665305438E-5</v>
      </c>
      <c r="M194" s="11">
        <f t="shared" si="7"/>
        <v>0.29491404792563314</v>
      </c>
      <c r="N194" s="11">
        <f t="shared" si="7"/>
        <v>0.17403329328757194</v>
      </c>
      <c r="O194" s="11">
        <f t="shared" si="7"/>
        <v>7.7209057639709172E-2</v>
      </c>
      <c r="P194" s="11">
        <f t="shared" si="6"/>
        <v>0.29751342085182769</v>
      </c>
      <c r="R194" s="12">
        <f t="shared" si="8"/>
        <v>0.88151315788974416</v>
      </c>
      <c r="S194" s="12">
        <f t="shared" si="8"/>
        <v>0.86931874383774566</v>
      </c>
      <c r="T194" s="12">
        <f t="shared" si="8"/>
        <v>0.70343768539566742</v>
      </c>
      <c r="U194">
        <f>_xlfn.T.TEST(normalized!H194:J194,normalized!$E194:$G194,2,3)</f>
        <v>0.58058327402920185</v>
      </c>
      <c r="V194">
        <f>_xlfn.T.TEST(normalized!K194:M194,normalized!$E194:$G194,2,3)</f>
        <v>0.52584699168187699</v>
      </c>
      <c r="W194">
        <f>_xlfn.T.TEST(normalized!N194:P194,normalized!$E194:$G194,2,3)</f>
        <v>0.23585711795960548</v>
      </c>
    </row>
    <row r="195" spans="1:23" x14ac:dyDescent="0.3">
      <c r="A195" t="str">
        <f>normalized!A195</f>
        <v>w/o MS2: CerP 12:1;O2/21:0</v>
      </c>
      <c r="B195" t="str">
        <f>normalized!B195</f>
        <v>CerP 33:1:2O</v>
      </c>
      <c r="C195" t="str">
        <f>normalized!C195</f>
        <v>CerP</v>
      </c>
      <c r="D195" t="str">
        <f>normalized!D195</f>
        <v>C33H66NO6P</v>
      </c>
      <c r="E195">
        <f>AVERAGE(normalized!E195:G195)</f>
        <v>1.8909169121468928E-3</v>
      </c>
      <c r="F195">
        <f>AVERAGE(normalized!H195:J195)</f>
        <v>1.7388393627450979E-3</v>
      </c>
      <c r="G195">
        <f>AVERAGE(normalized!K195:M195)</f>
        <v>1.8407778953655138E-3</v>
      </c>
      <c r="H195">
        <f>AVERAGE(normalized!N195:P195)</f>
        <v>1.4995527519457361E-3</v>
      </c>
      <c r="I195">
        <f>_xlfn.STDEV.S(normalized!E195:G195)</f>
        <v>1.6629589103333436E-4</v>
      </c>
      <c r="J195">
        <f>_xlfn.STDEV.S(normalized!H195:J195)</f>
        <v>2.052752746372996E-4</v>
      </c>
      <c r="K195">
        <f>_xlfn.STDEV.S(normalized!K195:M195)</f>
        <v>2.463678552767188E-4</v>
      </c>
      <c r="L195">
        <f>_xlfn.STDEV.S(normalized!N195:P195)</f>
        <v>8.19983672767114E-5</v>
      </c>
      <c r="M195" s="11">
        <f t="shared" si="7"/>
        <v>8.7944578614259042E-2</v>
      </c>
      <c r="N195" s="11">
        <f t="shared" si="7"/>
        <v>0.11805304103148001</v>
      </c>
      <c r="O195" s="11">
        <f t="shared" si="7"/>
        <v>0.13383899051427864</v>
      </c>
      <c r="P195" s="11">
        <f t="shared" si="6"/>
        <v>5.4681882428153923E-2</v>
      </c>
      <c r="R195" s="12">
        <f t="shared" si="8"/>
        <v>0.91957470557015097</v>
      </c>
      <c r="S195" s="12">
        <f t="shared" si="8"/>
        <v>0.97348428349268257</v>
      </c>
      <c r="T195" s="12">
        <f t="shared" si="8"/>
        <v>0.79302942520260544</v>
      </c>
      <c r="U195">
        <f>_xlfn.T.TEST(normalized!H195:J195,normalized!$E195:$G195,2,3)</f>
        <v>0.37741686082924264</v>
      </c>
      <c r="V195">
        <f>_xlfn.T.TEST(normalized!K195:M195,normalized!$E195:$G195,2,3)</f>
        <v>0.78660242568836103</v>
      </c>
      <c r="W195">
        <f>_xlfn.T.TEST(normalized!N195:P195,normalized!$E195:$G195,2,3)</f>
        <v>3.7002890139648054E-2</v>
      </c>
    </row>
    <row r="196" spans="1:23" x14ac:dyDescent="0.3">
      <c r="A196" t="str">
        <f>normalized!A196</f>
        <v>w/o MS2: CerP 12:1;O2/18:4</v>
      </c>
      <c r="B196" t="str">
        <f>normalized!B196</f>
        <v>CerP 30:5:2O</v>
      </c>
      <c r="C196" t="str">
        <f>normalized!C196</f>
        <v>CerP</v>
      </c>
      <c r="D196" t="str">
        <f>normalized!D196</f>
        <v>C30H52NO6P</v>
      </c>
      <c r="E196">
        <f>AVERAGE(normalized!E196:G196)</f>
        <v>8.2376330508474578E-5</v>
      </c>
      <c r="F196">
        <f>AVERAGE(normalized!H196:J196)</f>
        <v>7.2571482259570487E-5</v>
      </c>
      <c r="G196">
        <f>AVERAGE(normalized!K196:M196)</f>
        <v>9.8502521936622489E-5</v>
      </c>
      <c r="H196">
        <f>AVERAGE(normalized!N196:P196)</f>
        <v>6.584994018817578E-5</v>
      </c>
      <c r="I196">
        <f>_xlfn.STDEV.S(normalized!E196:G196)</f>
        <v>1.914343465956399E-5</v>
      </c>
      <c r="J196">
        <f>_xlfn.STDEV.S(normalized!H196:J196)</f>
        <v>2.1394666553522594E-5</v>
      </c>
      <c r="K196">
        <f>_xlfn.STDEV.S(normalized!K196:M196)</f>
        <v>1.2992623445268288E-5</v>
      </c>
      <c r="L196">
        <f>_xlfn.STDEV.S(normalized!N196:P196)</f>
        <v>1.7349151874370481E-5</v>
      </c>
      <c r="M196" s="11">
        <f t="shared" si="7"/>
        <v>0.23238999044263792</v>
      </c>
      <c r="N196" s="11">
        <f t="shared" si="7"/>
        <v>0.29480817929278463</v>
      </c>
      <c r="O196" s="11">
        <f t="shared" si="7"/>
        <v>0.13190142942358241</v>
      </c>
      <c r="P196" s="11">
        <f t="shared" si="6"/>
        <v>0.26346496025346045</v>
      </c>
      <c r="R196" s="12">
        <f t="shared" si="8"/>
        <v>0.88097493311024089</v>
      </c>
      <c r="S196" s="12">
        <f t="shared" si="8"/>
        <v>1.1957624396305067</v>
      </c>
      <c r="T196" s="12">
        <f t="shared" si="8"/>
        <v>0.79937938218067839</v>
      </c>
      <c r="U196">
        <f>_xlfn.T.TEST(normalized!H196:J196,normalized!$E196:$G196,2,3)</f>
        <v>0.58633897569945148</v>
      </c>
      <c r="V196">
        <f>_xlfn.T.TEST(normalized!K196:M196,normalized!$E196:$G196,2,3)</f>
        <v>0.30214555658546127</v>
      </c>
      <c r="W196">
        <f>_xlfn.T.TEST(normalized!N196:P196,normalized!$E196:$G196,2,3)</f>
        <v>0.33056667954143121</v>
      </c>
    </row>
    <row r="197" spans="1:23" x14ac:dyDescent="0.3">
      <c r="A197" t="str">
        <f>normalized!A197</f>
        <v>w/o MS2: CL 12:0_15:0_20:3_22:4</v>
      </c>
      <c r="B197" t="str">
        <f>normalized!B197</f>
        <v>CL 69:7</v>
      </c>
      <c r="C197" t="str">
        <f>normalized!C197</f>
        <v>CL</v>
      </c>
      <c r="D197" t="str">
        <f>normalized!D197</f>
        <v>C78H138O17P2</v>
      </c>
      <c r="E197">
        <f>AVERAGE(normalized!E197:G197)</f>
        <v>2.0819048870056498E-4</v>
      </c>
      <c r="F197">
        <f>AVERAGE(normalized!H197:J197)</f>
        <v>2.6982913515406163E-4</v>
      </c>
      <c r="G197">
        <f>AVERAGE(normalized!K197:M197)</f>
        <v>0</v>
      </c>
      <c r="H197">
        <f>AVERAGE(normalized!N197:P197)</f>
        <v>0</v>
      </c>
      <c r="I197">
        <f>_xlfn.STDEV.S(normalized!E197:G197)</f>
        <v>1.0729417575749019E-4</v>
      </c>
      <c r="J197">
        <f>_xlfn.STDEV.S(normalized!H197:J197)</f>
        <v>7.6961670386458908E-5</v>
      </c>
      <c r="K197">
        <f>_xlfn.STDEV.S(normalized!K197:M197)</f>
        <v>0</v>
      </c>
      <c r="L197">
        <f>_xlfn.STDEV.S(normalized!N197:P197)</f>
        <v>0</v>
      </c>
      <c r="M197" s="11">
        <f t="shared" si="7"/>
        <v>0.51536540611040416</v>
      </c>
      <c r="N197" s="11">
        <f t="shared" si="7"/>
        <v>0.28522372256990292</v>
      </c>
      <c r="O197" s="11" t="e">
        <f t="shared" si="7"/>
        <v>#DIV/0!</v>
      </c>
      <c r="P197" s="11" t="e">
        <f t="shared" si="7"/>
        <v>#DIV/0!</v>
      </c>
      <c r="R197" s="12">
        <f t="shared" si="8"/>
        <v>1.2960685036008053</v>
      </c>
      <c r="S197" s="12">
        <f t="shared" si="8"/>
        <v>0</v>
      </c>
      <c r="T197" s="12">
        <f t="shared" si="8"/>
        <v>0</v>
      </c>
      <c r="U197">
        <f>_xlfn.T.TEST(normalized!H197:J197,normalized!$E197:$G197,2,3)</f>
        <v>0.46845665790629537</v>
      </c>
      <c r="V197">
        <f>_xlfn.T.TEST(normalized!K197:M197,normalized!$E197:$G197,2,3)</f>
        <v>7.827941935423588E-2</v>
      </c>
      <c r="W197">
        <f>_xlfn.T.TEST(normalized!N197:P197,normalized!$E197:$G197,2,3)</f>
        <v>7.827941935423588E-2</v>
      </c>
    </row>
    <row r="198" spans="1:23" x14ac:dyDescent="0.3">
      <c r="A198" t="str">
        <f>normalized!A198</f>
        <v>w/o MS2: CL 12:0_18:2_22:6_22:6</v>
      </c>
      <c r="B198" t="str">
        <f>normalized!B198</f>
        <v>CL 74:14</v>
      </c>
      <c r="C198" t="str">
        <f>normalized!C198</f>
        <v>CL</v>
      </c>
      <c r="D198" t="str">
        <f>normalized!D198</f>
        <v>C83H134O17P2</v>
      </c>
      <c r="E198">
        <f>AVERAGE(normalized!E198:G198)</f>
        <v>3.8592458079096046E-4</v>
      </c>
      <c r="F198">
        <f>AVERAGE(normalized!H198:J198)</f>
        <v>3.2493856325863682E-4</v>
      </c>
      <c r="G198">
        <f>AVERAGE(normalized!K198:M198)</f>
        <v>0</v>
      </c>
      <c r="H198">
        <f>AVERAGE(normalized!N198:P198)</f>
        <v>0</v>
      </c>
      <c r="I198">
        <f>_xlfn.STDEV.S(normalized!E198:G198)</f>
        <v>2.8423453060045817E-4</v>
      </c>
      <c r="J198">
        <f>_xlfn.STDEV.S(normalized!H198:J198)</f>
        <v>5.4226216027958609E-5</v>
      </c>
      <c r="K198">
        <f>_xlfn.STDEV.S(normalized!K198:M198)</f>
        <v>0</v>
      </c>
      <c r="L198">
        <f>_xlfn.STDEV.S(normalized!N198:P198)</f>
        <v>0</v>
      </c>
      <c r="M198" s="11">
        <f t="shared" ref="M198:P261" si="9">I198/E198</f>
        <v>0.73650279030662824</v>
      </c>
      <c r="N198" s="11">
        <f t="shared" si="9"/>
        <v>0.16688144209216843</v>
      </c>
      <c r="O198" s="11" t="e">
        <f t="shared" si="9"/>
        <v>#DIV/0!</v>
      </c>
      <c r="P198" s="11" t="e">
        <f t="shared" si="9"/>
        <v>#DIV/0!</v>
      </c>
      <c r="R198" s="12">
        <f t="shared" ref="R198:T261" si="10">F198/$E198</f>
        <v>0.84197425982213536</v>
      </c>
      <c r="S198" s="12">
        <f t="shared" si="10"/>
        <v>0</v>
      </c>
      <c r="T198" s="12">
        <f t="shared" si="10"/>
        <v>0</v>
      </c>
      <c r="U198">
        <f>_xlfn.T.TEST(normalized!H198:J198,normalized!$E198:$G198,2,3)</f>
        <v>0.74794932360818844</v>
      </c>
      <c r="V198">
        <f>_xlfn.T.TEST(normalized!K198:M198,normalized!$E198:$G198,2,3)</f>
        <v>0.14301866549598996</v>
      </c>
      <c r="W198">
        <f>_xlfn.T.TEST(normalized!N198:P198,normalized!$E198:$G198,2,3)</f>
        <v>0.14301866549598996</v>
      </c>
    </row>
    <row r="199" spans="1:23" x14ac:dyDescent="0.3">
      <c r="A199" t="str">
        <f>normalized!A199</f>
        <v>w/o MS2: CL 12:0_15:0_20:3_22:5</v>
      </c>
      <c r="B199" t="str">
        <f>normalized!B199</f>
        <v>CL 69:8</v>
      </c>
      <c r="C199" t="str">
        <f>normalized!C199</f>
        <v>CL</v>
      </c>
      <c r="D199" t="str">
        <f>normalized!D199</f>
        <v>C78H136O17P2</v>
      </c>
      <c r="E199">
        <f>AVERAGE(normalized!E199:G199)</f>
        <v>1.1651717768361582E-4</v>
      </c>
      <c r="F199">
        <f>AVERAGE(normalized!H199:J199)</f>
        <v>2.0289278011204482E-4</v>
      </c>
      <c r="G199">
        <f>AVERAGE(normalized!K199:M199)</f>
        <v>0</v>
      </c>
      <c r="H199">
        <f>AVERAGE(normalized!N199:P199)</f>
        <v>0</v>
      </c>
      <c r="I199">
        <f>_xlfn.STDEV.S(normalized!E199:G199)</f>
        <v>4.3386074203242801E-5</v>
      </c>
      <c r="J199">
        <f>_xlfn.STDEV.S(normalized!H199:J199)</f>
        <v>7.3133368402681712E-5</v>
      </c>
      <c r="K199">
        <f>_xlfn.STDEV.S(normalized!K199:M199)</f>
        <v>0</v>
      </c>
      <c r="L199">
        <f>_xlfn.STDEV.S(normalized!N199:P199)</f>
        <v>0</v>
      </c>
      <c r="M199" s="11">
        <f t="shared" si="9"/>
        <v>0.37235775072625688</v>
      </c>
      <c r="N199" s="11">
        <f t="shared" si="9"/>
        <v>0.36045328159185747</v>
      </c>
      <c r="O199" s="11" t="e">
        <f t="shared" si="9"/>
        <v>#DIV/0!</v>
      </c>
      <c r="P199" s="11" t="e">
        <f t="shared" si="9"/>
        <v>#DIV/0!</v>
      </c>
      <c r="R199" s="12">
        <f t="shared" si="10"/>
        <v>1.7413121751281038</v>
      </c>
      <c r="S199" s="12">
        <f t="shared" si="10"/>
        <v>0</v>
      </c>
      <c r="T199" s="12">
        <f t="shared" si="10"/>
        <v>0</v>
      </c>
      <c r="U199">
        <f>_xlfn.T.TEST(normalized!H199:J199,normalized!$E199:$G199,2,3)</f>
        <v>0.16957603741785124</v>
      </c>
      <c r="V199">
        <f>_xlfn.T.TEST(normalized!K199:M199,normalized!$E199:$G199,2,3)</f>
        <v>4.3241147337585412E-2</v>
      </c>
      <c r="W199">
        <f>_xlfn.T.TEST(normalized!N199:P199,normalized!$E199:$G199,2,3)</f>
        <v>4.3241147337585412E-2</v>
      </c>
    </row>
    <row r="200" spans="1:23" x14ac:dyDescent="0.3">
      <c r="A200" t="str">
        <f>normalized!A200</f>
        <v>w/o MS2: CL 12:0_14:0_17:0_18:2</v>
      </c>
      <c r="B200" t="str">
        <f>normalized!B200</f>
        <v>CL 61:2</v>
      </c>
      <c r="C200" t="str">
        <f>normalized!C200</f>
        <v>CL</v>
      </c>
      <c r="D200" t="str">
        <f>normalized!D200</f>
        <v>C70H132O17P2</v>
      </c>
      <c r="E200">
        <f>AVERAGE(normalized!E200:G200)</f>
        <v>8.9525066949152555E-5</v>
      </c>
      <c r="F200">
        <f>AVERAGE(normalized!H200:J200)</f>
        <v>1.3987124766573296E-4</v>
      </c>
      <c r="G200">
        <f>AVERAGE(normalized!K200:M200)</f>
        <v>0</v>
      </c>
      <c r="H200">
        <f>AVERAGE(normalized!N200:P200)</f>
        <v>0</v>
      </c>
      <c r="I200">
        <f>_xlfn.STDEV.S(normalized!E200:G200)</f>
        <v>4.1145262742496122E-5</v>
      </c>
      <c r="J200">
        <f>_xlfn.STDEV.S(normalized!H200:J200)</f>
        <v>2.5374822105029341E-5</v>
      </c>
      <c r="K200">
        <f>_xlfn.STDEV.S(normalized!K200:M200)</f>
        <v>0</v>
      </c>
      <c r="L200">
        <f>_xlfn.STDEV.S(normalized!N200:P200)</f>
        <v>0</v>
      </c>
      <c r="M200" s="11">
        <f t="shared" si="9"/>
        <v>0.45959488380908275</v>
      </c>
      <c r="N200" s="11">
        <f t="shared" si="9"/>
        <v>0.18141556987945504</v>
      </c>
      <c r="O200" s="11" t="e">
        <f t="shared" si="9"/>
        <v>#DIV/0!</v>
      </c>
      <c r="P200" s="11" t="e">
        <f t="shared" si="9"/>
        <v>#DIV/0!</v>
      </c>
      <c r="R200" s="12">
        <f t="shared" si="10"/>
        <v>1.5623696516772836</v>
      </c>
      <c r="S200" s="12">
        <f t="shared" si="10"/>
        <v>0</v>
      </c>
      <c r="T200" s="12">
        <f t="shared" si="10"/>
        <v>0</v>
      </c>
      <c r="U200">
        <f>_xlfn.T.TEST(normalized!H200:J200,normalized!$E200:$G200,2,3)</f>
        <v>0.15985670758875362</v>
      </c>
      <c r="V200">
        <f>_xlfn.T.TEST(normalized!K200:M200,normalized!$E200:$G200,2,3)</f>
        <v>6.3750153471735738E-2</v>
      </c>
      <c r="W200">
        <f>_xlfn.T.TEST(normalized!N200:P200,normalized!$E200:$G200,2,3)</f>
        <v>6.3750153471735738E-2</v>
      </c>
    </row>
    <row r="201" spans="1:23" x14ac:dyDescent="0.3">
      <c r="A201" t="str">
        <f>normalized!A201</f>
        <v>w/o MS2: CL 15:0_14:1_20:5_20:5</v>
      </c>
      <c r="B201" t="str">
        <f>normalized!B201</f>
        <v>CL 69:11</v>
      </c>
      <c r="C201" t="str">
        <f>normalized!C201</f>
        <v>CL</v>
      </c>
      <c r="D201" t="str">
        <f>normalized!D201</f>
        <v>C78H130O17P2</v>
      </c>
      <c r="E201">
        <f>AVERAGE(normalized!E201:G201)</f>
        <v>1.9139710392655368E-3</v>
      </c>
      <c r="F201">
        <f>AVERAGE(normalized!H201:J201)</f>
        <v>1.0656663632119513E-4</v>
      </c>
      <c r="G201">
        <f>AVERAGE(normalized!K201:M201)</f>
        <v>4.3596242834174426E-3</v>
      </c>
      <c r="H201">
        <f>AVERAGE(normalized!N201:P201)</f>
        <v>0</v>
      </c>
      <c r="I201">
        <f>_xlfn.STDEV.S(normalized!E201:G201)</f>
        <v>2.1845966931425298E-4</v>
      </c>
      <c r="J201">
        <f>_xlfn.STDEV.S(normalized!H201:J201)</f>
        <v>3.1558894087686962E-5</v>
      </c>
      <c r="K201">
        <f>_xlfn.STDEV.S(normalized!K201:M201)</f>
        <v>3.5987090906379709E-4</v>
      </c>
      <c r="L201">
        <f>_xlfn.STDEV.S(normalized!N201:P201)</f>
        <v>0</v>
      </c>
      <c r="M201" s="11">
        <f t="shared" si="9"/>
        <v>0.11413948530698993</v>
      </c>
      <c r="N201" s="11">
        <f t="shared" si="9"/>
        <v>0.29614234977415899</v>
      </c>
      <c r="O201" s="11">
        <f t="shared" si="9"/>
        <v>8.2546312633551028E-2</v>
      </c>
      <c r="P201" s="11" t="e">
        <f t="shared" si="9"/>
        <v>#DIV/0!</v>
      </c>
      <c r="R201" s="12">
        <f t="shared" si="10"/>
        <v>5.567829091190888E-2</v>
      </c>
      <c r="S201" s="12">
        <f t="shared" si="10"/>
        <v>2.2777900992119484</v>
      </c>
      <c r="T201" s="12">
        <f t="shared" si="10"/>
        <v>0</v>
      </c>
      <c r="U201">
        <f>_xlfn.T.TEST(normalized!H201:J201,normalized!$E201:$G201,2,3)</f>
        <v>4.1784506333714562E-3</v>
      </c>
      <c r="V201">
        <f>_xlfn.T.TEST(normalized!K201:M201,normalized!$E201:$G201,2,3)</f>
        <v>1.3790333397112741E-3</v>
      </c>
      <c r="W201">
        <f>_xlfn.T.TEST(normalized!N201:P201,normalized!$E201:$G201,2,3)</f>
        <v>4.3145232015639069E-3</v>
      </c>
    </row>
    <row r="202" spans="1:23" x14ac:dyDescent="0.3">
      <c r="A202" t="str">
        <f>normalized!A202</f>
        <v>w/o MS2: CL 12:0_15:0_22:3_22:4</v>
      </c>
      <c r="B202" t="str">
        <f>normalized!B202</f>
        <v>CL 71:7</v>
      </c>
      <c r="C202" t="str">
        <f>normalized!C202</f>
        <v>CL</v>
      </c>
      <c r="D202" t="str">
        <f>normalized!D202</f>
        <v>C80H142O17P2</v>
      </c>
      <c r="E202">
        <f>AVERAGE(normalized!E202:G202)</f>
        <v>3.6024066384180792E-5</v>
      </c>
      <c r="F202">
        <f>AVERAGE(normalized!H202:J202)</f>
        <v>1.0046288748832866E-4</v>
      </c>
      <c r="G202">
        <f>AVERAGE(normalized!K202:M202)</f>
        <v>0</v>
      </c>
      <c r="H202">
        <f>AVERAGE(normalized!N202:P202)</f>
        <v>0</v>
      </c>
      <c r="I202">
        <f>_xlfn.STDEV.S(normalized!E202:G202)</f>
        <v>2.2614206123352897E-5</v>
      </c>
      <c r="J202">
        <f>_xlfn.STDEV.S(normalized!H202:J202)</f>
        <v>6.1188493012645964E-5</v>
      </c>
      <c r="K202">
        <f>_xlfn.STDEV.S(normalized!K202:M202)</f>
        <v>0</v>
      </c>
      <c r="L202">
        <f>_xlfn.STDEV.S(normalized!N202:P202)</f>
        <v>0</v>
      </c>
      <c r="M202" s="11">
        <f t="shared" si="9"/>
        <v>0.6277527329142234</v>
      </c>
      <c r="N202" s="11">
        <f t="shared" si="9"/>
        <v>0.60906564147635689</v>
      </c>
      <c r="O202" s="11" t="e">
        <f t="shared" si="9"/>
        <v>#DIV/0!</v>
      </c>
      <c r="P202" s="11" t="e">
        <f t="shared" si="9"/>
        <v>#DIV/0!</v>
      </c>
      <c r="R202" s="12">
        <f t="shared" si="10"/>
        <v>2.7887714400960801</v>
      </c>
      <c r="S202" s="12">
        <f t="shared" si="10"/>
        <v>0</v>
      </c>
      <c r="T202" s="12">
        <f t="shared" si="10"/>
        <v>0</v>
      </c>
      <c r="U202">
        <f>_xlfn.T.TEST(normalized!H202:J202,normalized!$E202:$G202,2,3)</f>
        <v>0.2020428385771732</v>
      </c>
      <c r="V202">
        <f>_xlfn.T.TEST(normalized!K202:M202,normalized!$E202:$G202,2,3)</f>
        <v>0.11008768596193064</v>
      </c>
      <c r="W202">
        <f>_xlfn.T.TEST(normalized!N202:P202,normalized!$E202:$G202,2,3)</f>
        <v>0.11008768596193064</v>
      </c>
    </row>
    <row r="203" spans="1:23" x14ac:dyDescent="0.3">
      <c r="A203" t="str">
        <f>normalized!A203</f>
        <v>w/o MS2: CL 12:0_15:0_22:5_22:6</v>
      </c>
      <c r="B203" t="str">
        <f>normalized!B203</f>
        <v>CL 71:11</v>
      </c>
      <c r="C203" t="str">
        <f>normalized!C203</f>
        <v>CL</v>
      </c>
      <c r="D203" t="str">
        <f>normalized!D203</f>
        <v>C80H134O17P2</v>
      </c>
      <c r="E203">
        <f>AVERAGE(normalized!E203:G203)</f>
        <v>4.3530271214689266E-4</v>
      </c>
      <c r="F203">
        <f>AVERAGE(normalized!H203:J203)</f>
        <v>3.7220238095238098E-6</v>
      </c>
      <c r="G203">
        <f>AVERAGE(normalized!K203:M203)</f>
        <v>5.1365489477034224E-4</v>
      </c>
      <c r="H203">
        <f>AVERAGE(normalized!N203:P203)</f>
        <v>0</v>
      </c>
      <c r="I203">
        <f>_xlfn.STDEV.S(normalized!E203:G203)</f>
        <v>1.4803688592182569E-4</v>
      </c>
      <c r="J203">
        <f>_xlfn.STDEV.S(normalized!H203:J203)</f>
        <v>6.4467343450763033E-6</v>
      </c>
      <c r="K203">
        <f>_xlfn.STDEV.S(normalized!K203:M203)</f>
        <v>6.6694480746761758E-5</v>
      </c>
      <c r="L203">
        <f>_xlfn.STDEV.S(normalized!N203:P203)</f>
        <v>0</v>
      </c>
      <c r="M203" s="11">
        <f t="shared" si="9"/>
        <v>0.34007802338679372</v>
      </c>
      <c r="N203" s="11">
        <f t="shared" si="9"/>
        <v>1.7320508075688772</v>
      </c>
      <c r="O203" s="11">
        <f t="shared" si="9"/>
        <v>0.12984297711517226</v>
      </c>
      <c r="P203" s="11" t="e">
        <f t="shared" si="9"/>
        <v>#DIV/0!</v>
      </c>
      <c r="R203" s="12">
        <f t="shared" si="10"/>
        <v>8.5504264174394006E-3</v>
      </c>
      <c r="S203" s="12">
        <f t="shared" si="10"/>
        <v>1.1799947035409457</v>
      </c>
      <c r="T203" s="12">
        <f t="shared" si="10"/>
        <v>0</v>
      </c>
      <c r="U203">
        <f>_xlfn.T.TEST(normalized!H203:J203,normalized!$E203:$G203,2,3)</f>
        <v>3.6831853417114049E-2</v>
      </c>
      <c r="V203">
        <f>_xlfn.T.TEST(normalized!K203:M203,normalized!$E203:$G203,2,3)</f>
        <v>0.4689878505825833</v>
      </c>
      <c r="W203">
        <f>_xlfn.T.TEST(normalized!N203:P203,normalized!$E203:$G203,2,3)</f>
        <v>3.6455946483769722E-2</v>
      </c>
    </row>
    <row r="204" spans="1:23" x14ac:dyDescent="0.3">
      <c r="A204" t="str">
        <f>normalized!A204</f>
        <v>w/o MS2: CL 12:0_15:0_18:0_18:2</v>
      </c>
      <c r="B204" t="str">
        <f>normalized!B204</f>
        <v>CL 63:2</v>
      </c>
      <c r="C204" t="str">
        <f>normalized!C204</f>
        <v>CL</v>
      </c>
      <c r="D204" t="str">
        <f>normalized!D204</f>
        <v>C72H136O17P2</v>
      </c>
      <c r="E204">
        <f>AVERAGE(normalized!E204:G204)</f>
        <v>6.2111247817796603E-3</v>
      </c>
      <c r="F204">
        <f>AVERAGE(normalized!H204:J204)</f>
        <v>6.604269230859011E-3</v>
      </c>
      <c r="G204">
        <f>AVERAGE(normalized!K204:M204)</f>
        <v>0</v>
      </c>
      <c r="H204">
        <f>AVERAGE(normalized!N204:P204)</f>
        <v>0</v>
      </c>
      <c r="I204">
        <f>_xlfn.STDEV.S(normalized!E204:G204)</f>
        <v>1.3918189091361324E-3</v>
      </c>
      <c r="J204">
        <f>_xlfn.STDEV.S(normalized!H204:J204)</f>
        <v>5.5283939375882574E-4</v>
      </c>
      <c r="K204">
        <f>_xlfn.STDEV.S(normalized!K204:M204)</f>
        <v>0</v>
      </c>
      <c r="L204">
        <f>_xlfn.STDEV.S(normalized!N204:P204)</f>
        <v>0</v>
      </c>
      <c r="M204" s="11">
        <f t="shared" si="9"/>
        <v>0.22408484099676027</v>
      </c>
      <c r="N204" s="11">
        <f t="shared" si="9"/>
        <v>8.3709396821019424E-2</v>
      </c>
      <c r="O204" s="11" t="e">
        <f t="shared" si="9"/>
        <v>#DIV/0!</v>
      </c>
      <c r="P204" s="11" t="e">
        <f t="shared" si="9"/>
        <v>#DIV/0!</v>
      </c>
      <c r="R204" s="12">
        <f t="shared" si="10"/>
        <v>1.0632968202848927</v>
      </c>
      <c r="S204" s="12">
        <f t="shared" si="10"/>
        <v>0</v>
      </c>
      <c r="T204" s="12">
        <f t="shared" si="10"/>
        <v>0</v>
      </c>
      <c r="U204">
        <f>_xlfn.T.TEST(normalized!H204:J204,normalized!$E204:$G204,2,3)</f>
        <v>0.68436525520441882</v>
      </c>
      <c r="V204">
        <f>_xlfn.T.TEST(normalized!K204:M204,normalized!$E204:$G204,2,3)</f>
        <v>1.6329154065511286E-2</v>
      </c>
      <c r="W204">
        <f>_xlfn.T.TEST(normalized!N204:P204,normalized!$E204:$G204,2,3)</f>
        <v>1.6329154065511286E-2</v>
      </c>
    </row>
    <row r="205" spans="1:23" x14ac:dyDescent="0.3">
      <c r="A205" t="str">
        <f>normalized!A205</f>
        <v>w/o MS2: CL 12:0_18:3_22:6_22:6</v>
      </c>
      <c r="B205" t="str">
        <f>normalized!B205</f>
        <v>CL 74:15</v>
      </c>
      <c r="C205" t="str">
        <f>normalized!C205</f>
        <v>CL</v>
      </c>
      <c r="D205" t="str">
        <f>normalized!D205</f>
        <v>C83H132O17P2</v>
      </c>
      <c r="E205">
        <f>AVERAGE(normalized!E205:G205)</f>
        <v>3.4610662288135591E-5</v>
      </c>
      <c r="F205">
        <f>AVERAGE(normalized!H205:J205)</f>
        <v>5.4222348272642398E-5</v>
      </c>
      <c r="G205">
        <f>AVERAGE(normalized!K205:M205)</f>
        <v>0</v>
      </c>
      <c r="H205">
        <f>AVERAGE(normalized!N205:P205)</f>
        <v>0</v>
      </c>
      <c r="I205">
        <f>_xlfn.STDEV.S(normalized!E205:G205)</f>
        <v>1.2969392214819048E-5</v>
      </c>
      <c r="J205">
        <f>_xlfn.STDEV.S(normalized!H205:J205)</f>
        <v>1.5085350110760493E-5</v>
      </c>
      <c r="K205">
        <f>_xlfn.STDEV.S(normalized!K205:M205)</f>
        <v>0</v>
      </c>
      <c r="L205">
        <f>_xlfn.STDEV.S(normalized!N205:P205)</f>
        <v>0</v>
      </c>
      <c r="M205" s="11">
        <f t="shared" si="9"/>
        <v>0.3747224513315629</v>
      </c>
      <c r="N205" s="11">
        <f t="shared" si="9"/>
        <v>0.27821277741251438</v>
      </c>
      <c r="O205" s="11" t="e">
        <f t="shared" si="9"/>
        <v>#DIV/0!</v>
      </c>
      <c r="P205" s="11" t="e">
        <f t="shared" si="9"/>
        <v>#DIV/0!</v>
      </c>
      <c r="R205" s="12">
        <f t="shared" si="10"/>
        <v>1.5666371195453725</v>
      </c>
      <c r="S205" s="12">
        <f t="shared" si="10"/>
        <v>0</v>
      </c>
      <c r="T205" s="12">
        <f t="shared" si="10"/>
        <v>0</v>
      </c>
      <c r="U205">
        <f>_xlfn.T.TEST(normalized!H205:J205,normalized!$E205:$G205,2,3)</f>
        <v>0.16453072877053954</v>
      </c>
      <c r="V205">
        <f>_xlfn.T.TEST(normalized!K205:M205,normalized!$E205:$G205,2,3)</f>
        <v>4.3756469260532144E-2</v>
      </c>
      <c r="W205">
        <f>_xlfn.T.TEST(normalized!N205:P205,normalized!$E205:$G205,2,3)</f>
        <v>4.3756469260532144E-2</v>
      </c>
    </row>
    <row r="206" spans="1:23" x14ac:dyDescent="0.3">
      <c r="A206" t="str">
        <f>normalized!A206</f>
        <v>w/o MS2: CL 12:0_14:0_17:0_22:3</v>
      </c>
      <c r="B206" t="str">
        <f>normalized!B206</f>
        <v>CL 65:3</v>
      </c>
      <c r="C206" t="str">
        <f>normalized!C206</f>
        <v>CL</v>
      </c>
      <c r="D206" t="str">
        <f>normalized!D206</f>
        <v>C74H138O17P2</v>
      </c>
      <c r="E206">
        <f>AVERAGE(normalized!E206:G206)</f>
        <v>7.682246610169491E-5</v>
      </c>
      <c r="F206">
        <f>AVERAGE(normalized!H206:J206)</f>
        <v>7.5023548085901022E-5</v>
      </c>
      <c r="G206">
        <f>AVERAGE(normalized!K206:M206)</f>
        <v>0</v>
      </c>
      <c r="H206">
        <f>AVERAGE(normalized!N206:P206)</f>
        <v>0</v>
      </c>
      <c r="I206">
        <f>_xlfn.STDEV.S(normalized!E206:G206)</f>
        <v>2.6415579191221314E-5</v>
      </c>
      <c r="J206">
        <f>_xlfn.STDEV.S(normalized!H206:J206)</f>
        <v>1.6863419995146508E-5</v>
      </c>
      <c r="K206">
        <f>_xlfn.STDEV.S(normalized!K206:M206)</f>
        <v>0</v>
      </c>
      <c r="L206">
        <f>_xlfn.STDEV.S(normalized!N206:P206)</f>
        <v>0</v>
      </c>
      <c r="M206" s="11">
        <f t="shared" si="9"/>
        <v>0.34385226785421452</v>
      </c>
      <c r="N206" s="11">
        <f t="shared" si="9"/>
        <v>0.22477502631357962</v>
      </c>
      <c r="O206" s="11" t="e">
        <f t="shared" si="9"/>
        <v>#DIV/0!</v>
      </c>
      <c r="P206" s="11" t="e">
        <f t="shared" si="9"/>
        <v>#DIV/0!</v>
      </c>
      <c r="R206" s="12">
        <f t="shared" si="10"/>
        <v>0.9765834383211216</v>
      </c>
      <c r="S206" s="12">
        <f t="shared" si="10"/>
        <v>0</v>
      </c>
      <c r="T206" s="12">
        <f t="shared" si="10"/>
        <v>0</v>
      </c>
      <c r="U206">
        <f>_xlfn.T.TEST(normalized!H206:J206,normalized!$E206:$G206,2,3)</f>
        <v>0.92638493281718526</v>
      </c>
      <c r="V206">
        <f>_xlfn.T.TEST(normalized!K206:M206,normalized!$E206:$G206,2,3)</f>
        <v>3.7224749920763155E-2</v>
      </c>
      <c r="W206">
        <f>_xlfn.T.TEST(normalized!N206:P206,normalized!$E206:$G206,2,3)</f>
        <v>3.7224749920763155E-2</v>
      </c>
    </row>
    <row r="207" spans="1:23" x14ac:dyDescent="0.3">
      <c r="A207" t="str">
        <f>normalized!A207</f>
        <v>w/o MS2: CL 12:0_15:0_18:1_18:1</v>
      </c>
      <c r="B207" t="str">
        <f>normalized!B207</f>
        <v>CL 63:2</v>
      </c>
      <c r="C207" t="str">
        <f>normalized!C207</f>
        <v>CL</v>
      </c>
      <c r="D207" t="str">
        <f>normalized!D207</f>
        <v>C72H136O17P2</v>
      </c>
      <c r="E207">
        <f>AVERAGE(normalized!E207:G207)</f>
        <v>8.1924185210451982E-3</v>
      </c>
      <c r="F207">
        <f>AVERAGE(normalized!H207:J207)</f>
        <v>8.985057180205416E-3</v>
      </c>
      <c r="G207">
        <f>AVERAGE(normalized!K207:M207)</f>
        <v>0</v>
      </c>
      <c r="H207">
        <f>AVERAGE(normalized!N207:P207)</f>
        <v>0</v>
      </c>
      <c r="I207">
        <f>_xlfn.STDEV.S(normalized!E207:G207)</f>
        <v>1.351839670671099E-3</v>
      </c>
      <c r="J207">
        <f>_xlfn.STDEV.S(normalized!H207:J207)</f>
        <v>7.0508535940198163E-4</v>
      </c>
      <c r="K207">
        <f>_xlfn.STDEV.S(normalized!K207:M207)</f>
        <v>0</v>
      </c>
      <c r="L207">
        <f>_xlfn.STDEV.S(normalized!N207:P207)</f>
        <v>0</v>
      </c>
      <c r="M207" s="11">
        <f t="shared" si="9"/>
        <v>0.16501106079949512</v>
      </c>
      <c r="N207" s="11">
        <f t="shared" si="9"/>
        <v>7.847310765649039E-2</v>
      </c>
      <c r="O207" s="11" t="e">
        <f t="shared" si="9"/>
        <v>#DIV/0!</v>
      </c>
      <c r="P207" s="11" t="e">
        <f t="shared" si="9"/>
        <v>#DIV/0!</v>
      </c>
      <c r="R207" s="12">
        <f t="shared" si="10"/>
        <v>1.0967527058247863</v>
      </c>
      <c r="S207" s="12">
        <f t="shared" si="10"/>
        <v>0</v>
      </c>
      <c r="T207" s="12">
        <f t="shared" si="10"/>
        <v>0</v>
      </c>
      <c r="U207">
        <f>_xlfn.T.TEST(normalized!H207:J207,normalized!$E207:$G207,2,3)</f>
        <v>0.43398150904309329</v>
      </c>
      <c r="V207">
        <f>_xlfn.T.TEST(normalized!K207:M207,normalized!$E207:$G207,2,3)</f>
        <v>8.9544901464097739E-3</v>
      </c>
      <c r="W207">
        <f>_xlfn.T.TEST(normalized!N207:P207,normalized!$E207:$G207,2,3)</f>
        <v>8.9544901464097739E-3</v>
      </c>
    </row>
    <row r="208" spans="1:23" x14ac:dyDescent="0.3">
      <c r="A208" t="str">
        <f>normalized!A208</f>
        <v>w/o MS2: CL 12:0_14:0_22:3_22:4</v>
      </c>
      <c r="B208" t="str">
        <f>normalized!B208</f>
        <v>CL 70:7</v>
      </c>
      <c r="C208" t="str">
        <f>normalized!C208</f>
        <v>CL</v>
      </c>
      <c r="D208" t="str">
        <f>normalized!D208</f>
        <v>C79H140O17P2</v>
      </c>
      <c r="E208">
        <f>AVERAGE(normalized!E208:G208)</f>
        <v>5.1456045338983053E-5</v>
      </c>
      <c r="F208">
        <f>AVERAGE(normalized!H208:J208)</f>
        <v>2.1569140522875816E-4</v>
      </c>
      <c r="G208">
        <f>AVERAGE(normalized!K208:M208)</f>
        <v>0</v>
      </c>
      <c r="H208">
        <f>AVERAGE(normalized!N208:P208)</f>
        <v>0</v>
      </c>
      <c r="I208">
        <f>_xlfn.STDEV.S(normalized!E208:G208)</f>
        <v>2.1442766771584624E-5</v>
      </c>
      <c r="J208">
        <f>_xlfn.STDEV.S(normalized!H208:J208)</f>
        <v>1.0160500844455476E-4</v>
      </c>
      <c r="K208">
        <f>_xlfn.STDEV.S(normalized!K208:M208)</f>
        <v>0</v>
      </c>
      <c r="L208">
        <f>_xlfn.STDEV.S(normalized!N208:P208)</f>
        <v>0</v>
      </c>
      <c r="M208" s="11">
        <f t="shared" si="9"/>
        <v>0.41672006914490967</v>
      </c>
      <c r="N208" s="11">
        <f t="shared" si="9"/>
        <v>0.47106656075050574</v>
      </c>
      <c r="O208" s="11" t="e">
        <f t="shared" si="9"/>
        <v>#DIV/0!</v>
      </c>
      <c r="P208" s="11" t="e">
        <f t="shared" si="9"/>
        <v>#DIV/0!</v>
      </c>
      <c r="R208" s="12">
        <f t="shared" si="10"/>
        <v>4.1917602452310989</v>
      </c>
      <c r="S208" s="12">
        <f t="shared" si="10"/>
        <v>0</v>
      </c>
      <c r="T208" s="12">
        <f t="shared" si="10"/>
        <v>0</v>
      </c>
      <c r="U208">
        <f>_xlfn.T.TEST(normalized!H208:J208,normalized!$E208:$G208,2,3)</f>
        <v>0.10160716368851326</v>
      </c>
      <c r="V208">
        <f>_xlfn.T.TEST(normalized!K208:M208,normalized!$E208:$G208,2,3)</f>
        <v>5.32995578474178E-2</v>
      </c>
      <c r="W208">
        <f>_xlfn.T.TEST(normalized!N208:P208,normalized!$E208:$G208,2,3)</f>
        <v>5.32995578474178E-2</v>
      </c>
    </row>
    <row r="209" spans="1:23" x14ac:dyDescent="0.3">
      <c r="A209" t="str">
        <f>normalized!A209</f>
        <v>w/o MS2: CL 15:0_15:1_20:5_20:5</v>
      </c>
      <c r="B209" t="str">
        <f>normalized!B209</f>
        <v>CL 70:11</v>
      </c>
      <c r="C209" t="str">
        <f>normalized!C209</f>
        <v>CL</v>
      </c>
      <c r="D209" t="str">
        <f>normalized!D209</f>
        <v>C79H132O17P2</v>
      </c>
      <c r="E209">
        <f>AVERAGE(normalized!E209:G209)</f>
        <v>1.2710665193502826E-3</v>
      </c>
      <c r="F209">
        <f>AVERAGE(normalized!H209:J209)</f>
        <v>8.8419837768440715E-5</v>
      </c>
      <c r="G209">
        <f>AVERAGE(normalized!K209:M209)</f>
        <v>2.4196831856770286E-3</v>
      </c>
      <c r="H209">
        <f>AVERAGE(normalized!N209:P209)</f>
        <v>0</v>
      </c>
      <c r="I209">
        <f>_xlfn.STDEV.S(normalized!E209:G209)</f>
        <v>2.7491530102820668E-4</v>
      </c>
      <c r="J209">
        <f>_xlfn.STDEV.S(normalized!H209:J209)</f>
        <v>3.7789652345250891E-5</v>
      </c>
      <c r="K209">
        <f>_xlfn.STDEV.S(normalized!K209:M209)</f>
        <v>1.1901753472641143E-3</v>
      </c>
      <c r="L209">
        <f>_xlfn.STDEV.S(normalized!N209:P209)</f>
        <v>0</v>
      </c>
      <c r="M209" s="11">
        <f t="shared" si="9"/>
        <v>0.21628710759271055</v>
      </c>
      <c r="N209" s="11">
        <f t="shared" si="9"/>
        <v>0.42738884507135994</v>
      </c>
      <c r="O209" s="11">
        <f t="shared" si="9"/>
        <v>0.49187238821560958</v>
      </c>
      <c r="P209" s="11" t="e">
        <f t="shared" si="9"/>
        <v>#DIV/0!</v>
      </c>
      <c r="R209" s="12">
        <f t="shared" si="10"/>
        <v>6.9563501533843664E-2</v>
      </c>
      <c r="S209" s="12">
        <f t="shared" si="10"/>
        <v>1.9036636941030216</v>
      </c>
      <c r="T209" s="12">
        <f t="shared" si="10"/>
        <v>0</v>
      </c>
      <c r="U209">
        <f>_xlfn.T.TEST(normalized!H209:J209,normalized!$E209:$G209,2,3)</f>
        <v>1.6114059494936234E-2</v>
      </c>
      <c r="V209">
        <f>_xlfn.T.TEST(normalized!K209:M209,normalized!$E209:$G209,2,3)</f>
        <v>0.23294469092671063</v>
      </c>
      <c r="W209">
        <f>_xlfn.T.TEST(normalized!N209:P209,normalized!$E209:$G209,2,3)</f>
        <v>1.5237868482045868E-2</v>
      </c>
    </row>
    <row r="210" spans="1:23" x14ac:dyDescent="0.3">
      <c r="A210" t="str">
        <f>normalized!A210</f>
        <v>w/o MS2: CL 12:0_12:0_26:0_16:2</v>
      </c>
      <c r="B210" t="str">
        <f>normalized!B210</f>
        <v>CL 66:2</v>
      </c>
      <c r="C210" t="str">
        <f>normalized!C210</f>
        <v>CL</v>
      </c>
      <c r="D210" t="str">
        <f>normalized!D210</f>
        <v>C75H142O17P2</v>
      </c>
      <c r="E210">
        <f>AVERAGE(normalized!E210:G210)</f>
        <v>4.8626752317796609E-3</v>
      </c>
      <c r="F210">
        <f>AVERAGE(normalized!H210:J210)</f>
        <v>4.7863006069094301E-3</v>
      </c>
      <c r="G210">
        <f>AVERAGE(normalized!K210:M210)</f>
        <v>0</v>
      </c>
      <c r="H210">
        <f>AVERAGE(normalized!N210:P210)</f>
        <v>0</v>
      </c>
      <c r="I210">
        <f>_xlfn.STDEV.S(normalized!E210:G210)</f>
        <v>8.4576649410095814E-4</v>
      </c>
      <c r="J210">
        <f>_xlfn.STDEV.S(normalized!H210:J210)</f>
        <v>6.6562035514779666E-5</v>
      </c>
      <c r="K210">
        <f>_xlfn.STDEV.S(normalized!K210:M210)</f>
        <v>0</v>
      </c>
      <c r="L210">
        <f>_xlfn.STDEV.S(normalized!N210:P210)</f>
        <v>0</v>
      </c>
      <c r="M210" s="11">
        <f t="shared" si="9"/>
        <v>0.1739302860642456</v>
      </c>
      <c r="N210" s="11">
        <f t="shared" si="9"/>
        <v>1.3906781245350894E-2</v>
      </c>
      <c r="O210" s="11" t="e">
        <f t="shared" si="9"/>
        <v>#DIV/0!</v>
      </c>
      <c r="P210" s="11" t="e">
        <f t="shared" si="9"/>
        <v>#DIV/0!</v>
      </c>
      <c r="R210" s="12">
        <f t="shared" si="10"/>
        <v>0.98429370228735613</v>
      </c>
      <c r="S210" s="12">
        <f t="shared" si="10"/>
        <v>0</v>
      </c>
      <c r="T210" s="12">
        <f t="shared" si="10"/>
        <v>0</v>
      </c>
      <c r="U210">
        <f>_xlfn.T.TEST(normalized!H210:J210,normalized!$E210:$G210,2,3)</f>
        <v>0.8902524221497693</v>
      </c>
      <c r="V210">
        <f>_xlfn.T.TEST(normalized!K210:M210,normalized!$E210:$G210,2,3)</f>
        <v>9.9339058316277873E-3</v>
      </c>
      <c r="W210">
        <f>_xlfn.T.TEST(normalized!N210:P210,normalized!$E210:$G210,2,3)</f>
        <v>9.9339058316277873E-3</v>
      </c>
    </row>
    <row r="211" spans="1:23" x14ac:dyDescent="0.3">
      <c r="A211" t="str">
        <f>normalized!A211</f>
        <v>w/o MS2: CL 12:0_12:0_28:0_18:3</v>
      </c>
      <c r="B211" t="str">
        <f>normalized!B211</f>
        <v>CL 70:3</v>
      </c>
      <c r="C211" t="str">
        <f>normalized!C211</f>
        <v>CL</v>
      </c>
      <c r="D211" t="str">
        <f>normalized!D211</f>
        <v>C79H148O17P2</v>
      </c>
      <c r="E211">
        <f>AVERAGE(normalized!E211:G211)</f>
        <v>7.3530196468926559E-5</v>
      </c>
      <c r="F211">
        <f>AVERAGE(normalized!H211:J211)</f>
        <v>9.4633704481792726E-5</v>
      </c>
      <c r="G211">
        <f>AVERAGE(normalized!K211:M211)</f>
        <v>0</v>
      </c>
      <c r="H211">
        <f>AVERAGE(normalized!N211:P211)</f>
        <v>0</v>
      </c>
      <c r="I211">
        <f>_xlfn.STDEV.S(normalized!E211:G211)</f>
        <v>2.9411747844930368E-5</v>
      </c>
      <c r="J211">
        <f>_xlfn.STDEV.S(normalized!H211:J211)</f>
        <v>4.3474736504937642E-5</v>
      </c>
      <c r="K211">
        <f>_xlfn.STDEV.S(normalized!K211:M211)</f>
        <v>0</v>
      </c>
      <c r="L211">
        <f>_xlfn.STDEV.S(normalized!N211:P211)</f>
        <v>0</v>
      </c>
      <c r="M211" s="11">
        <f t="shared" si="9"/>
        <v>0.39999550194809563</v>
      </c>
      <c r="N211" s="11">
        <f t="shared" si="9"/>
        <v>0.45940013384239931</v>
      </c>
      <c r="O211" s="11" t="e">
        <f t="shared" si="9"/>
        <v>#DIV/0!</v>
      </c>
      <c r="P211" s="11" t="e">
        <f t="shared" si="9"/>
        <v>#DIV/0!</v>
      </c>
      <c r="R211" s="12">
        <f t="shared" si="10"/>
        <v>1.287004646067883</v>
      </c>
      <c r="S211" s="12">
        <f t="shared" si="10"/>
        <v>0</v>
      </c>
      <c r="T211" s="12">
        <f t="shared" si="10"/>
        <v>0</v>
      </c>
      <c r="U211">
        <f>_xlfn.T.TEST(normalized!H211:J211,normalized!$E211:$G211,2,3)</f>
        <v>0.52948399140160718</v>
      </c>
      <c r="V211">
        <f>_xlfn.T.TEST(normalized!K211:M211,normalized!$E211:$G211,2,3)</f>
        <v>4.9412593907314811E-2</v>
      </c>
      <c r="W211">
        <f>_xlfn.T.TEST(normalized!N211:P211,normalized!$E211:$G211,2,3)</f>
        <v>4.9412593907314811E-2</v>
      </c>
    </row>
    <row r="212" spans="1:23" x14ac:dyDescent="0.3">
      <c r="A212" t="str">
        <f>normalized!A212</f>
        <v>w/o MS2: CL 12:0_15:0_22:3_22:5</v>
      </c>
      <c r="B212" t="str">
        <f>normalized!B212</f>
        <v>CL 71:8</v>
      </c>
      <c r="C212" t="str">
        <f>normalized!C212</f>
        <v>CL</v>
      </c>
      <c r="D212" t="str">
        <f>normalized!D212</f>
        <v>C80H140O17P2</v>
      </c>
      <c r="E212">
        <f>AVERAGE(normalized!E212:G212)</f>
        <v>1.0739820112994351E-4</v>
      </c>
      <c r="F212">
        <f>AVERAGE(normalized!H212:J212)</f>
        <v>1.2173844887955182E-4</v>
      </c>
      <c r="G212">
        <f>AVERAGE(normalized!K212:M212)</f>
        <v>0</v>
      </c>
      <c r="H212">
        <f>AVERAGE(normalized!N212:P212)</f>
        <v>0</v>
      </c>
      <c r="I212">
        <f>_xlfn.STDEV.S(normalized!E212:G212)</f>
        <v>4.7160761619035175E-5</v>
      </c>
      <c r="J212">
        <f>_xlfn.STDEV.S(normalized!H212:J212)</f>
        <v>5.1743035874389765E-5</v>
      </c>
      <c r="K212">
        <f>_xlfn.STDEV.S(normalized!K212:M212)</f>
        <v>0</v>
      </c>
      <c r="L212">
        <f>_xlfn.STDEV.S(normalized!N212:P212)</f>
        <v>0</v>
      </c>
      <c r="M212" s="11">
        <f t="shared" si="9"/>
        <v>0.43912059161935407</v>
      </c>
      <c r="N212" s="11">
        <f t="shared" si="9"/>
        <v>0.4250344599476899</v>
      </c>
      <c r="O212" s="11" t="e">
        <f t="shared" si="9"/>
        <v>#DIV/0!</v>
      </c>
      <c r="P212" s="11" t="e">
        <f t="shared" si="9"/>
        <v>#DIV/0!</v>
      </c>
      <c r="R212" s="12">
        <f t="shared" si="10"/>
        <v>1.1335240962952231</v>
      </c>
      <c r="S212" s="12">
        <f t="shared" si="10"/>
        <v>0</v>
      </c>
      <c r="T212" s="12">
        <f t="shared" si="10"/>
        <v>0</v>
      </c>
      <c r="U212">
        <f>_xlfn.T.TEST(normalized!H212:J212,normalized!$E212:$G212,2,3)</f>
        <v>0.7408178897871438</v>
      </c>
      <c r="V212">
        <f>_xlfn.T.TEST(normalized!K212:M212,normalized!$E212:$G212,2,3)</f>
        <v>5.8675516876898537E-2</v>
      </c>
      <c r="W212">
        <f>_xlfn.T.TEST(normalized!N212:P212,normalized!$E212:$G212,2,3)</f>
        <v>5.8675516876898537E-2</v>
      </c>
    </row>
    <row r="213" spans="1:23" x14ac:dyDescent="0.3">
      <c r="A213" t="str">
        <f>normalized!A213</f>
        <v>w/o MS2: CL 12:0_12:0_22:5_22:6</v>
      </c>
      <c r="B213" t="str">
        <f>normalized!B213</f>
        <v>CL 68:11</v>
      </c>
      <c r="C213" t="str">
        <f>normalized!C213</f>
        <v>CL</v>
      </c>
      <c r="D213" t="str">
        <f>normalized!D213</f>
        <v>C77H128O17P2</v>
      </c>
      <c r="E213">
        <f>AVERAGE(normalized!E213:G213)</f>
        <v>1.9263175466101694E-4</v>
      </c>
      <c r="F213">
        <f>AVERAGE(normalized!H213:J213)</f>
        <v>0</v>
      </c>
      <c r="G213">
        <f>AVERAGE(normalized!K213:M213)</f>
        <v>1.4719007451012001E-3</v>
      </c>
      <c r="H213">
        <f>AVERAGE(normalized!N213:P213)</f>
        <v>0</v>
      </c>
      <c r="I213">
        <f>_xlfn.STDEV.S(normalized!E213:G213)</f>
        <v>2.5420531862844555E-5</v>
      </c>
      <c r="J213">
        <f>_xlfn.STDEV.S(normalized!H213:J213)</f>
        <v>0</v>
      </c>
      <c r="K213">
        <f>_xlfn.STDEV.S(normalized!K213:M213)</f>
        <v>5.6995982419819524E-4</v>
      </c>
      <c r="L213">
        <f>_xlfn.STDEV.S(normalized!N213:P213)</f>
        <v>0</v>
      </c>
      <c r="M213" s="11">
        <f t="shared" si="9"/>
        <v>0.13196438929593018</v>
      </c>
      <c r="N213" s="11" t="e">
        <f t="shared" si="9"/>
        <v>#DIV/0!</v>
      </c>
      <c r="O213" s="11">
        <f t="shared" si="9"/>
        <v>0.38722707770557441</v>
      </c>
      <c r="P213" s="11" t="e">
        <f t="shared" si="9"/>
        <v>#DIV/0!</v>
      </c>
      <c r="R213" s="12">
        <f t="shared" si="10"/>
        <v>0</v>
      </c>
      <c r="S213" s="12">
        <f t="shared" si="10"/>
        <v>7.641007827039588</v>
      </c>
      <c r="T213" s="12">
        <f t="shared" si="10"/>
        <v>0</v>
      </c>
      <c r="U213">
        <f>_xlfn.T.TEST(normalized!H213:J213,normalized!$E213:$G213,2,3)</f>
        <v>5.7548060576252825E-3</v>
      </c>
      <c r="V213">
        <f>_xlfn.T.TEST(normalized!K213:M213,normalized!$E213:$G213,2,3)</f>
        <v>5.9975060667849675E-2</v>
      </c>
      <c r="W213">
        <f>_xlfn.T.TEST(normalized!N213:P213,normalized!$E213:$G213,2,3)</f>
        <v>5.7548060576252825E-3</v>
      </c>
    </row>
    <row r="214" spans="1:23" x14ac:dyDescent="0.3">
      <c r="A214" t="str">
        <f>normalized!A214</f>
        <v>w/o MS2: CL 12:0_20:3_22:5_22:6</v>
      </c>
      <c r="B214" t="str">
        <f>normalized!B214</f>
        <v>CL 76:14</v>
      </c>
      <c r="C214" t="str">
        <f>normalized!C214</f>
        <v>CL</v>
      </c>
      <c r="D214" t="str">
        <f>normalized!D214</f>
        <v>C85H138O17P2</v>
      </c>
      <c r="E214">
        <f>AVERAGE(normalized!E214:G214)</f>
        <v>3.1580173093220337E-4</v>
      </c>
      <c r="F214">
        <f>AVERAGE(normalized!H214:J214)</f>
        <v>6.512361286181139E-4</v>
      </c>
      <c r="G214">
        <f>AVERAGE(normalized!K214:M214)</f>
        <v>0</v>
      </c>
      <c r="H214">
        <f>AVERAGE(normalized!N214:P214)</f>
        <v>0</v>
      </c>
      <c r="I214">
        <f>_xlfn.STDEV.S(normalized!E214:G214)</f>
        <v>2.168353073596631E-4</v>
      </c>
      <c r="J214">
        <f>_xlfn.STDEV.S(normalized!H214:J214)</f>
        <v>2.5661156628688464E-4</v>
      </c>
      <c r="K214">
        <f>_xlfn.STDEV.S(normalized!K214:M214)</f>
        <v>0</v>
      </c>
      <c r="L214">
        <f>_xlfn.STDEV.S(normalized!N214:P214)</f>
        <v>0</v>
      </c>
      <c r="M214" s="11">
        <f t="shared" si="9"/>
        <v>0.68661848913745671</v>
      </c>
      <c r="N214" s="11">
        <f t="shared" si="9"/>
        <v>0.39403766930345191</v>
      </c>
      <c r="O214" s="11" t="e">
        <f t="shared" si="9"/>
        <v>#DIV/0!</v>
      </c>
      <c r="P214" s="11" t="e">
        <f t="shared" si="9"/>
        <v>#DIV/0!</v>
      </c>
      <c r="R214" s="12">
        <f t="shared" si="10"/>
        <v>2.0621676983712351</v>
      </c>
      <c r="S214" s="12">
        <f t="shared" si="10"/>
        <v>0</v>
      </c>
      <c r="T214" s="12">
        <f t="shared" si="10"/>
        <v>0</v>
      </c>
      <c r="U214">
        <f>_xlfn.T.TEST(normalized!H214:J214,normalized!$E214:$G214,2,3)</f>
        <v>0.16079248898801846</v>
      </c>
      <c r="V214">
        <f>_xlfn.T.TEST(normalized!K214:M214,normalized!$E214:$G214,2,3)</f>
        <v>0.1277252473376369</v>
      </c>
      <c r="W214">
        <f>_xlfn.T.TEST(normalized!N214:P214,normalized!$E214:$G214,2,3)</f>
        <v>0.1277252473376369</v>
      </c>
    </row>
    <row r="215" spans="1:23" x14ac:dyDescent="0.3">
      <c r="A215" t="str">
        <f>normalized!A215</f>
        <v>w/o MS2: CL 14:0_17:2_22:6_22:6</v>
      </c>
      <c r="B215" t="str">
        <f>normalized!B215</f>
        <v>CL 75:14</v>
      </c>
      <c r="C215" t="str">
        <f>normalized!C215</f>
        <v>CL</v>
      </c>
      <c r="D215" t="str">
        <f>normalized!D215</f>
        <v>C84H136O17P2</v>
      </c>
      <c r="E215">
        <f>AVERAGE(normalized!E215:G215)</f>
        <v>2.3777961751412428E-4</v>
      </c>
      <c r="F215">
        <f>AVERAGE(normalized!H215:J215)</f>
        <v>3.4272035480859014E-4</v>
      </c>
      <c r="G215">
        <f>AVERAGE(normalized!K215:M215)</f>
        <v>0</v>
      </c>
      <c r="H215">
        <f>AVERAGE(normalized!N215:P215)</f>
        <v>0</v>
      </c>
      <c r="I215">
        <f>_xlfn.STDEV.S(normalized!E215:G215)</f>
        <v>3.9193955075010441E-5</v>
      </c>
      <c r="J215">
        <f>_xlfn.STDEV.S(normalized!H215:J215)</f>
        <v>5.489301185711449E-5</v>
      </c>
      <c r="K215">
        <f>_xlfn.STDEV.S(normalized!K215:M215)</f>
        <v>0</v>
      </c>
      <c r="L215">
        <f>_xlfn.STDEV.S(normalized!N215:P215)</f>
        <v>0</v>
      </c>
      <c r="M215" s="11">
        <f t="shared" si="9"/>
        <v>0.16483311515412918</v>
      </c>
      <c r="N215" s="11">
        <f t="shared" si="9"/>
        <v>0.16016851957267705</v>
      </c>
      <c r="O215" s="11" t="e">
        <f t="shared" si="9"/>
        <v>#DIV/0!</v>
      </c>
      <c r="P215" s="11" t="e">
        <f t="shared" si="9"/>
        <v>#DIV/0!</v>
      </c>
      <c r="R215" s="12">
        <f t="shared" si="10"/>
        <v>1.4413361346593649</v>
      </c>
      <c r="S215" s="12">
        <f t="shared" si="10"/>
        <v>0</v>
      </c>
      <c r="T215" s="12">
        <f t="shared" si="10"/>
        <v>0</v>
      </c>
      <c r="U215">
        <f>_xlfn.T.TEST(normalized!H215:J215,normalized!$E215:$G215,2,3)</f>
        <v>6.0537681374621462E-2</v>
      </c>
      <c r="V215">
        <f>_xlfn.T.TEST(normalized!K215:M215,normalized!$E215:$G215,2,3)</f>
        <v>8.9354457048268065E-3</v>
      </c>
      <c r="W215">
        <f>_xlfn.T.TEST(normalized!N215:P215,normalized!$E215:$G215,2,3)</f>
        <v>8.9354457048268065E-3</v>
      </c>
    </row>
    <row r="216" spans="1:23" x14ac:dyDescent="0.3">
      <c r="A216" t="str">
        <f>normalized!A216</f>
        <v>w/o MS2: CL 12:0_12:0_18:0_22:3</v>
      </c>
      <c r="B216" t="str">
        <f>normalized!B216</f>
        <v>CL 64:3</v>
      </c>
      <c r="C216" t="str">
        <f>normalized!C216</f>
        <v>CL</v>
      </c>
      <c r="D216" t="str">
        <f>normalized!D216</f>
        <v>C73H136O17P2</v>
      </c>
      <c r="E216">
        <f>AVERAGE(normalized!E216:G216)</f>
        <v>2.5742864999999998E-4</v>
      </c>
      <c r="F216">
        <f>AVERAGE(normalized!H216:J216)</f>
        <v>1.6535394841269842E-4</v>
      </c>
      <c r="G216">
        <f>AVERAGE(normalized!K216:M216)</f>
        <v>0</v>
      </c>
      <c r="H216">
        <f>AVERAGE(normalized!N216:P216)</f>
        <v>4.0919753086419753E-6</v>
      </c>
      <c r="I216">
        <f>_xlfn.STDEV.S(normalized!E216:G216)</f>
        <v>8.5445382057589849E-5</v>
      </c>
      <c r="J216">
        <f>_xlfn.STDEV.S(normalized!H216:J216)</f>
        <v>1.1102874202089217E-4</v>
      </c>
      <c r="K216">
        <f>_xlfn.STDEV.S(normalized!K216:M216)</f>
        <v>0</v>
      </c>
      <c r="L216">
        <f>_xlfn.STDEV.S(normalized!N216:P216)</f>
        <v>7.0875091378852383E-6</v>
      </c>
      <c r="M216" s="11">
        <f t="shared" si="9"/>
        <v>0.33191869691889325</v>
      </c>
      <c r="N216" s="11">
        <f t="shared" si="9"/>
        <v>0.67146108748356725</v>
      </c>
      <c r="O216" s="11" t="e">
        <f t="shared" si="9"/>
        <v>#DIV/0!</v>
      </c>
      <c r="P216" s="11">
        <f t="shared" si="9"/>
        <v>1.732050807568877</v>
      </c>
      <c r="R216" s="12">
        <f t="shared" si="10"/>
        <v>0.64232923729623115</v>
      </c>
      <c r="S216" s="12">
        <f t="shared" si="10"/>
        <v>0</v>
      </c>
      <c r="T216" s="12">
        <f t="shared" si="10"/>
        <v>1.5895570709173107E-2</v>
      </c>
      <c r="U216">
        <f>_xlfn.T.TEST(normalized!H216:J216,normalized!$E216:$G216,2,3)</f>
        <v>0.3223852928629603</v>
      </c>
      <c r="V216">
        <f>_xlfn.T.TEST(normalized!K216:M216,normalized!$E216:$G216,2,3)</f>
        <v>3.481678380467286E-2</v>
      </c>
      <c r="W216">
        <f>_xlfn.T.TEST(normalized!N216:P216,normalized!$E216:$G216,2,3)</f>
        <v>3.5110256063790812E-2</v>
      </c>
    </row>
    <row r="217" spans="1:23" x14ac:dyDescent="0.3">
      <c r="A217" t="str">
        <f>normalized!A217</f>
        <v>w/o MS2: CL 12:0_15:1_20:5_20:5</v>
      </c>
      <c r="B217" t="str">
        <f>normalized!B217</f>
        <v>CL 67:11</v>
      </c>
      <c r="C217" t="str">
        <f>normalized!C217</f>
        <v>CL</v>
      </c>
      <c r="D217" t="str">
        <f>normalized!D217</f>
        <v>C76H126O17P2</v>
      </c>
      <c r="E217">
        <f>AVERAGE(normalized!E217:G217)</f>
        <v>2.8276187669491526E-4</v>
      </c>
      <c r="F217">
        <f>AVERAGE(normalized!H217:J217)</f>
        <v>0</v>
      </c>
      <c r="G217">
        <f>AVERAGE(normalized!K217:M217)</f>
        <v>4.533433706555568E-4</v>
      </c>
      <c r="H217">
        <f>AVERAGE(normalized!N217:P217)</f>
        <v>0</v>
      </c>
      <c r="I217">
        <f>_xlfn.STDEV.S(normalized!E217:G217)</f>
        <v>7.0106944273070972E-5</v>
      </c>
      <c r="J217">
        <f>_xlfn.STDEV.S(normalized!H217:J217)</f>
        <v>0</v>
      </c>
      <c r="K217">
        <f>_xlfn.STDEV.S(normalized!K217:M217)</f>
        <v>6.0191912168880482E-5</v>
      </c>
      <c r="L217">
        <f>_xlfn.STDEV.S(normalized!N217:P217)</f>
        <v>0</v>
      </c>
      <c r="M217" s="11">
        <f t="shared" si="9"/>
        <v>0.24793633813907864</v>
      </c>
      <c r="N217" s="11" t="e">
        <f t="shared" si="9"/>
        <v>#DIV/0!</v>
      </c>
      <c r="O217" s="11">
        <f t="shared" si="9"/>
        <v>0.13277333708848554</v>
      </c>
      <c r="P217" s="11" t="e">
        <f t="shared" si="9"/>
        <v>#DIV/0!</v>
      </c>
      <c r="R217" s="12">
        <f t="shared" si="10"/>
        <v>0</v>
      </c>
      <c r="S217" s="12">
        <f t="shared" si="10"/>
        <v>1.6032690684985436</v>
      </c>
      <c r="T217" s="12">
        <f t="shared" si="10"/>
        <v>0</v>
      </c>
      <c r="U217">
        <f>_xlfn.T.TEST(normalized!H217:J217,normalized!$E217:$G217,2,3)</f>
        <v>1.9881764351832542E-2</v>
      </c>
      <c r="V217">
        <f>_xlfn.T.TEST(normalized!K217:M217,normalized!$E217:$G217,2,3)</f>
        <v>3.4052106013907742E-2</v>
      </c>
      <c r="W217">
        <f>_xlfn.T.TEST(normalized!N217:P217,normalized!$E217:$G217,2,3)</f>
        <v>1.9881764351832542E-2</v>
      </c>
    </row>
    <row r="218" spans="1:23" x14ac:dyDescent="0.3">
      <c r="A218" t="str">
        <f>normalized!A218</f>
        <v>w/o MS2: CL 12:0_14:0_22:3_22:5</v>
      </c>
      <c r="B218" t="str">
        <f>normalized!B218</f>
        <v>CL 70:8</v>
      </c>
      <c r="C218" t="str">
        <f>normalized!C218</f>
        <v>CL</v>
      </c>
      <c r="D218" t="str">
        <f>normalized!D218</f>
        <v>C79H138O17P2</v>
      </c>
      <c r="E218">
        <f>AVERAGE(normalized!E218:G218)</f>
        <v>1.236512152542373E-4</v>
      </c>
      <c r="F218">
        <f>AVERAGE(normalized!H218:J218)</f>
        <v>7.1211246498599439E-5</v>
      </c>
      <c r="G218">
        <f>AVERAGE(normalized!K218:M218)</f>
        <v>0</v>
      </c>
      <c r="H218">
        <f>AVERAGE(normalized!N218:P218)</f>
        <v>0</v>
      </c>
      <c r="I218">
        <f>_xlfn.STDEV.S(normalized!E218:G218)</f>
        <v>7.7664403373833881E-5</v>
      </c>
      <c r="J218">
        <f>_xlfn.STDEV.S(normalized!H218:J218)</f>
        <v>2.0977950325505005E-5</v>
      </c>
      <c r="K218">
        <f>_xlfn.STDEV.S(normalized!K218:M218)</f>
        <v>0</v>
      </c>
      <c r="L218">
        <f>_xlfn.STDEV.S(normalized!N218:P218)</f>
        <v>0</v>
      </c>
      <c r="M218" s="11">
        <f t="shared" si="9"/>
        <v>0.62809251986848114</v>
      </c>
      <c r="N218" s="11">
        <f t="shared" si="9"/>
        <v>0.29458760177604237</v>
      </c>
      <c r="O218" s="11" t="e">
        <f t="shared" si="9"/>
        <v>#DIV/0!</v>
      </c>
      <c r="P218" s="11" t="e">
        <f t="shared" si="9"/>
        <v>#DIV/0!</v>
      </c>
      <c r="R218" s="12">
        <f t="shared" si="10"/>
        <v>0.57590413771658555</v>
      </c>
      <c r="S218" s="12">
        <f t="shared" si="10"/>
        <v>0</v>
      </c>
      <c r="T218" s="12">
        <f t="shared" si="10"/>
        <v>0</v>
      </c>
      <c r="U218">
        <f>_xlfn.T.TEST(normalized!H218:J218,normalized!$E218:$G218,2,3)</f>
        <v>0.36319378883082926</v>
      </c>
      <c r="V218">
        <f>_xlfn.T.TEST(normalized!K218:M218,normalized!$E218:$G218,2,3)</f>
        <v>0.110187914142855</v>
      </c>
      <c r="W218">
        <f>_xlfn.T.TEST(normalized!N218:P218,normalized!$E218:$G218,2,3)</f>
        <v>0.110187914142855</v>
      </c>
    </row>
    <row r="219" spans="1:23" x14ac:dyDescent="0.3">
      <c r="A219" t="str">
        <f>normalized!A219</f>
        <v>w/o MS2: CL 12:0_12:0_15:0_22:3</v>
      </c>
      <c r="B219" t="str">
        <f>normalized!B219</f>
        <v>CL 61:3</v>
      </c>
      <c r="C219" t="str">
        <f>normalized!C219</f>
        <v>CL</v>
      </c>
      <c r="D219" t="str">
        <f>normalized!D219</f>
        <v>C70H130O17P2</v>
      </c>
      <c r="E219">
        <f>AVERAGE(normalized!E219:G219)</f>
        <v>2.6071907387005652E-4</v>
      </c>
      <c r="F219">
        <f>AVERAGE(normalized!H219:J219)</f>
        <v>5.9702777777777783E-6</v>
      </c>
      <c r="G219">
        <f>AVERAGE(normalized!K219:M219)</f>
        <v>7.8211898773285053E-4</v>
      </c>
      <c r="H219">
        <f>AVERAGE(normalized!N219:P219)</f>
        <v>0</v>
      </c>
      <c r="I219">
        <f>_xlfn.STDEV.S(normalized!E219:G219)</f>
        <v>7.8560166687226705E-5</v>
      </c>
      <c r="J219">
        <f>_xlfn.STDEV.S(normalized!H219:J219)</f>
        <v>1.0340824446410522E-5</v>
      </c>
      <c r="K219">
        <f>_xlfn.STDEV.S(normalized!K219:M219)</f>
        <v>6.2164742100227904E-5</v>
      </c>
      <c r="L219">
        <f>_xlfn.STDEV.S(normalized!N219:P219)</f>
        <v>0</v>
      </c>
      <c r="M219" s="11">
        <f t="shared" si="9"/>
        <v>0.30132113282352874</v>
      </c>
      <c r="N219" s="11">
        <f t="shared" si="9"/>
        <v>1.7320508075688772</v>
      </c>
      <c r="O219" s="11">
        <f t="shared" si="9"/>
        <v>7.9482461205073823E-2</v>
      </c>
      <c r="P219" s="11" t="e">
        <f t="shared" si="9"/>
        <v>#DIV/0!</v>
      </c>
      <c r="R219" s="12">
        <f t="shared" si="10"/>
        <v>2.2899275028697708E-2</v>
      </c>
      <c r="S219" s="12">
        <f t="shared" si="10"/>
        <v>2.9998533522049171</v>
      </c>
      <c r="T219" s="12">
        <f t="shared" si="10"/>
        <v>0</v>
      </c>
      <c r="U219">
        <f>_xlfn.T.TEST(normalized!H219:J219,normalized!$E219:$G219,2,3)</f>
        <v>2.8503177544053248E-2</v>
      </c>
      <c r="V219">
        <f>_xlfn.T.TEST(normalized!K219:M219,normalized!$E219:$G219,2,3)</f>
        <v>1.0610532185769573E-3</v>
      </c>
      <c r="W219">
        <f>_xlfn.T.TEST(normalized!N219:P219,normalized!$E219:$G219,2,3)</f>
        <v>2.8956692620465314E-2</v>
      </c>
    </row>
    <row r="220" spans="1:23" x14ac:dyDescent="0.3">
      <c r="A220" t="str">
        <f>normalized!A220</f>
        <v>w/o MS2: CL 12:0_12:0_14:0_22:3</v>
      </c>
      <c r="B220" t="str">
        <f>normalized!B220</f>
        <v>CL 60:3</v>
      </c>
      <c r="C220" t="str">
        <f>normalized!C220</f>
        <v>CL</v>
      </c>
      <c r="D220" t="str">
        <f>normalized!D220</f>
        <v>C69H128O17P2</v>
      </c>
      <c r="E220">
        <f>AVERAGE(normalized!E220:G220)</f>
        <v>4.3525696186440678E-5</v>
      </c>
      <c r="F220">
        <f>AVERAGE(normalized!H220:J220)</f>
        <v>0</v>
      </c>
      <c r="G220">
        <f>AVERAGE(normalized!K220:M220)</f>
        <v>1.2233733906599379E-4</v>
      </c>
      <c r="H220">
        <f>AVERAGE(normalized!N220:P220)</f>
        <v>0</v>
      </c>
      <c r="I220">
        <f>_xlfn.STDEV.S(normalized!E220:G220)</f>
        <v>3.9076700130290823E-5</v>
      </c>
      <c r="J220">
        <f>_xlfn.STDEV.S(normalized!H220:J220)</f>
        <v>0</v>
      </c>
      <c r="K220">
        <f>_xlfn.STDEV.S(normalized!K220:M220)</f>
        <v>4.7354282014260822E-5</v>
      </c>
      <c r="L220">
        <f>_xlfn.STDEV.S(normalized!N220:P220)</f>
        <v>0</v>
      </c>
      <c r="M220" s="11">
        <f t="shared" si="9"/>
        <v>0.8977846089562187</v>
      </c>
      <c r="N220" s="11" t="e">
        <f t="shared" si="9"/>
        <v>#DIV/0!</v>
      </c>
      <c r="O220" s="11">
        <f t="shared" si="9"/>
        <v>0.38707954885888091</v>
      </c>
      <c r="P220" s="11" t="e">
        <f t="shared" si="9"/>
        <v>#DIV/0!</v>
      </c>
      <c r="R220" s="12">
        <f t="shared" si="10"/>
        <v>0</v>
      </c>
      <c r="S220" s="12">
        <f t="shared" si="10"/>
        <v>2.8106922986818272</v>
      </c>
      <c r="T220" s="12">
        <f t="shared" si="10"/>
        <v>0</v>
      </c>
      <c r="U220">
        <f>_xlfn.T.TEST(normalized!H220:J220,normalized!$E220:$G220,2,3)</f>
        <v>0.19348145490358215</v>
      </c>
      <c r="V220">
        <f>_xlfn.T.TEST(normalized!K220:M220,normalized!$E220:$G220,2,3)</f>
        <v>9.2702148427286149E-2</v>
      </c>
      <c r="W220">
        <f>_xlfn.T.TEST(normalized!N220:P220,normalized!$E220:$G220,2,3)</f>
        <v>0.19348145490358215</v>
      </c>
    </row>
    <row r="221" spans="1:23" x14ac:dyDescent="0.3">
      <c r="A221" t="str">
        <f>normalized!A221</f>
        <v>w/o MS2: CL 12:0_15:0_28:0_20:3</v>
      </c>
      <c r="B221" t="str">
        <f>normalized!B221</f>
        <v>CL 75:3</v>
      </c>
      <c r="C221" t="str">
        <f>normalized!C221</f>
        <v>CL</v>
      </c>
      <c r="D221" t="str">
        <f>normalized!D221</f>
        <v>C84H158O17P2</v>
      </c>
      <c r="E221">
        <f>AVERAGE(normalized!E221:G221)</f>
        <v>5.1777965536723161E-5</v>
      </c>
      <c r="F221">
        <f>AVERAGE(normalized!H221:J221)</f>
        <v>4.1556943277310929E-5</v>
      </c>
      <c r="G221">
        <f>AVERAGE(normalized!K221:M221)</f>
        <v>0</v>
      </c>
      <c r="H221">
        <f>AVERAGE(normalized!N221:P221)</f>
        <v>0</v>
      </c>
      <c r="I221">
        <f>_xlfn.STDEV.S(normalized!E221:G221)</f>
        <v>8.6899534546648257E-6</v>
      </c>
      <c r="J221">
        <f>_xlfn.STDEV.S(normalized!H221:J221)</f>
        <v>2.2627793574330566E-5</v>
      </c>
      <c r="K221">
        <f>_xlfn.STDEV.S(normalized!K221:M221)</f>
        <v>0</v>
      </c>
      <c r="L221">
        <f>_xlfn.STDEV.S(normalized!N221:P221)</f>
        <v>0</v>
      </c>
      <c r="M221" s="11">
        <f t="shared" si="9"/>
        <v>0.16783111048466237</v>
      </c>
      <c r="N221" s="11">
        <f t="shared" si="9"/>
        <v>0.54450091344145579</v>
      </c>
      <c r="O221" s="11" t="e">
        <f t="shared" si="9"/>
        <v>#DIV/0!</v>
      </c>
      <c r="P221" s="11" t="e">
        <f t="shared" si="9"/>
        <v>#DIV/0!</v>
      </c>
      <c r="R221" s="12">
        <f t="shared" si="10"/>
        <v>0.80259899836807913</v>
      </c>
      <c r="S221" s="12">
        <f t="shared" si="10"/>
        <v>0</v>
      </c>
      <c r="T221" s="12">
        <f t="shared" si="10"/>
        <v>0</v>
      </c>
      <c r="U221">
        <f>_xlfn.T.TEST(normalized!H221:J221,normalized!$E221:$G221,2,3)</f>
        <v>0.52585582782081819</v>
      </c>
      <c r="V221">
        <f>_xlfn.T.TEST(normalized!K221:M221,normalized!$E221:$G221,2,3)</f>
        <v>9.258897062540487E-3</v>
      </c>
      <c r="W221">
        <f>_xlfn.T.TEST(normalized!N221:P221,normalized!$E221:$G221,2,3)</f>
        <v>9.258897062540487E-3</v>
      </c>
    </row>
    <row r="222" spans="1:23" x14ac:dyDescent="0.3">
      <c r="A222" t="str">
        <f>normalized!A222</f>
        <v>w/o MS2: CL 12:0_12:0_15:0_22:3</v>
      </c>
      <c r="B222" t="str">
        <f>normalized!B222</f>
        <v>CL 61:3</v>
      </c>
      <c r="C222" t="str">
        <f>normalized!C222</f>
        <v>CL</v>
      </c>
      <c r="D222" t="str">
        <f>normalized!D222</f>
        <v>C70H130O17P2</v>
      </c>
      <c r="E222">
        <f>AVERAGE(normalized!E222:G222)</f>
        <v>6.0347532485875699E-4</v>
      </c>
      <c r="F222">
        <f>AVERAGE(normalized!H222:J222)</f>
        <v>6.0413690476190476E-6</v>
      </c>
      <c r="G222">
        <f>AVERAGE(normalized!K222:M222)</f>
        <v>8.7991624932319892E-4</v>
      </c>
      <c r="H222">
        <f>AVERAGE(normalized!N222:P222)</f>
        <v>0</v>
      </c>
      <c r="I222">
        <f>_xlfn.STDEV.S(normalized!E222:G222)</f>
        <v>1.5356461501064446E-4</v>
      </c>
      <c r="J222">
        <f>_xlfn.STDEV.S(normalized!H222:J222)</f>
        <v>1.0463958137750188E-5</v>
      </c>
      <c r="K222">
        <f>_xlfn.STDEV.S(normalized!K222:M222)</f>
        <v>2.2773388362542033E-5</v>
      </c>
      <c r="L222">
        <f>_xlfn.STDEV.S(normalized!N222:P222)</f>
        <v>0</v>
      </c>
      <c r="M222" s="11">
        <f t="shared" si="9"/>
        <v>0.25446709862840899</v>
      </c>
      <c r="N222" s="11">
        <f t="shared" si="9"/>
        <v>1.732050807568877</v>
      </c>
      <c r="O222" s="11">
        <f t="shared" si="9"/>
        <v>2.5881313568261222E-2</v>
      </c>
      <c r="P222" s="11" t="e">
        <f t="shared" si="9"/>
        <v>#DIV/0!</v>
      </c>
      <c r="R222" s="12">
        <f t="shared" si="10"/>
        <v>1.0010962832710727E-2</v>
      </c>
      <c r="S222" s="12">
        <f t="shared" si="10"/>
        <v>1.4580815703262477</v>
      </c>
      <c r="T222" s="12">
        <f t="shared" si="10"/>
        <v>0</v>
      </c>
      <c r="U222">
        <f>_xlfn.T.TEST(normalized!H222:J222,normalized!$E222:$G222,2,3)</f>
        <v>2.0912503696255261E-2</v>
      </c>
      <c r="V222">
        <f>_xlfn.T.TEST(normalized!K222:M222,normalized!$E222:$G222,2,3)</f>
        <v>8.6233872701256209E-2</v>
      </c>
      <c r="W222">
        <f>_xlfn.T.TEST(normalized!N222:P222,normalized!$E222:$G222,2,3)</f>
        <v>2.0909891300377181E-2</v>
      </c>
    </row>
    <row r="223" spans="1:23" x14ac:dyDescent="0.3">
      <c r="A223" t="str">
        <f>normalized!A223</f>
        <v>w/o MS2: CL 12:0_14:0_17:0_18:0</v>
      </c>
      <c r="B223" t="str">
        <f>normalized!B223</f>
        <v>CL 61:0</v>
      </c>
      <c r="C223" t="str">
        <f>normalized!C223</f>
        <v>CL</v>
      </c>
      <c r="D223" t="str">
        <f>normalized!D223</f>
        <v>C70H136O17P2</v>
      </c>
      <c r="E223">
        <f>AVERAGE(normalized!E223:G223)</f>
        <v>7.0002076991525425E-4</v>
      </c>
      <c r="F223">
        <f>AVERAGE(normalized!H223:J223)</f>
        <v>3.6974999999999998E-6</v>
      </c>
      <c r="G223">
        <f>AVERAGE(normalized!K223:M223)</f>
        <v>1.0888915321330705E-3</v>
      </c>
      <c r="H223">
        <f>AVERAGE(normalized!N223:P223)</f>
        <v>0</v>
      </c>
      <c r="I223">
        <f>_xlfn.STDEV.S(normalized!E223:G223)</f>
        <v>1.2026154612449019E-4</v>
      </c>
      <c r="J223">
        <f>_xlfn.STDEV.S(normalized!H223:J223)</f>
        <v>6.4042578609859242E-6</v>
      </c>
      <c r="K223">
        <f>_xlfn.STDEV.S(normalized!K223:M223)</f>
        <v>1.4123407578624526E-4</v>
      </c>
      <c r="L223">
        <f>_xlfn.STDEV.S(normalized!N223:P223)</f>
        <v>0</v>
      </c>
      <c r="M223" s="11">
        <f t="shared" si="9"/>
        <v>0.17179711130435352</v>
      </c>
      <c r="N223" s="11">
        <f t="shared" si="9"/>
        <v>1.7320508075688774</v>
      </c>
      <c r="O223" s="11">
        <f t="shared" si="9"/>
        <v>0.12970444862361682</v>
      </c>
      <c r="P223" s="11" t="e">
        <f t="shared" si="9"/>
        <v>#DIV/0!</v>
      </c>
      <c r="R223" s="12">
        <f t="shared" si="10"/>
        <v>5.281986133708041E-3</v>
      </c>
      <c r="S223" s="12">
        <f t="shared" si="10"/>
        <v>1.5555131775088524</v>
      </c>
      <c r="T223" s="12">
        <f t="shared" si="10"/>
        <v>0</v>
      </c>
      <c r="U223">
        <f>_xlfn.T.TEST(normalized!H223:J223,normalized!$E223:$G223,2,3)</f>
        <v>9.6405529436885441E-3</v>
      </c>
      <c r="V223">
        <f>_xlfn.T.TEST(normalized!K223:M223,normalized!$E223:$G223,2,3)</f>
        <v>2.3114076205876712E-2</v>
      </c>
      <c r="W223">
        <f>_xlfn.T.TEST(normalized!N223:P223,normalized!$E223:$G223,2,3)</f>
        <v>9.6952409296689104E-3</v>
      </c>
    </row>
    <row r="224" spans="1:23" x14ac:dyDescent="0.3">
      <c r="A224" t="str">
        <f>normalized!A224</f>
        <v>w/o MS2: CL 12:0_12:0_16:0_22:3</v>
      </c>
      <c r="B224" t="str">
        <f>normalized!B224</f>
        <v>CL 62:3</v>
      </c>
      <c r="C224" t="str">
        <f>normalized!C224</f>
        <v>CL</v>
      </c>
      <c r="D224" t="str">
        <f>normalized!D224</f>
        <v>C71H132O17P2</v>
      </c>
      <c r="E224">
        <f>AVERAGE(normalized!E224:G224)</f>
        <v>2.7217344844632772E-4</v>
      </c>
      <c r="F224">
        <f>AVERAGE(normalized!H224:J224)</f>
        <v>0</v>
      </c>
      <c r="G224">
        <f>AVERAGE(normalized!K224:M224)</f>
        <v>1.2053061255150922E-3</v>
      </c>
      <c r="H224">
        <f>AVERAGE(normalized!N224:P224)</f>
        <v>0</v>
      </c>
      <c r="I224">
        <f>_xlfn.STDEV.S(normalized!E224:G224)</f>
        <v>3.5776682202000969E-5</v>
      </c>
      <c r="J224">
        <f>_xlfn.STDEV.S(normalized!H224:J224)</f>
        <v>0</v>
      </c>
      <c r="K224">
        <f>_xlfn.STDEV.S(normalized!K224:M224)</f>
        <v>7.8234692699531109E-4</v>
      </c>
      <c r="L224">
        <f>_xlfn.STDEV.S(normalized!N224:P224)</f>
        <v>0</v>
      </c>
      <c r="M224" s="11">
        <f t="shared" si="9"/>
        <v>0.13144809828522303</v>
      </c>
      <c r="N224" s="11" t="e">
        <f t="shared" si="9"/>
        <v>#DIV/0!</v>
      </c>
      <c r="O224" s="11">
        <f t="shared" si="9"/>
        <v>0.64908566415936209</v>
      </c>
      <c r="P224" s="11" t="e">
        <f t="shared" si="9"/>
        <v>#DIV/0!</v>
      </c>
      <c r="R224" s="12">
        <f t="shared" si="10"/>
        <v>0</v>
      </c>
      <c r="S224" s="12">
        <f t="shared" si="10"/>
        <v>4.4284485955388009</v>
      </c>
      <c r="T224" s="12">
        <f t="shared" si="10"/>
        <v>0</v>
      </c>
      <c r="U224">
        <f>_xlfn.T.TEST(normalized!H224:J224,normalized!$E224:$G224,2,3)</f>
        <v>5.7102487066517512E-3</v>
      </c>
      <c r="V224">
        <f>_xlfn.T.TEST(normalized!K224:M224,normalized!$E224:$G224,2,3)</f>
        <v>0.17457045361903564</v>
      </c>
      <c r="W224">
        <f>_xlfn.T.TEST(normalized!N224:P224,normalized!$E224:$G224,2,3)</f>
        <v>5.7102487066517512E-3</v>
      </c>
    </row>
    <row r="225" spans="1:23" x14ac:dyDescent="0.3">
      <c r="A225" t="str">
        <f>normalized!A225</f>
        <v>w/o MS2: CL 12:0_12:0_14:0_22:3</v>
      </c>
      <c r="B225" t="str">
        <f>normalized!B225</f>
        <v>CL 60:3</v>
      </c>
      <c r="C225" t="str">
        <f>normalized!C225</f>
        <v>CL</v>
      </c>
      <c r="D225" t="str">
        <f>normalized!D225</f>
        <v>C69H128O17P2</v>
      </c>
      <c r="E225">
        <f>AVERAGE(normalized!E225:G225)</f>
        <v>1.1691866200564973E-4</v>
      </c>
      <c r="F225">
        <f>AVERAGE(normalized!H225:J225)</f>
        <v>0</v>
      </c>
      <c r="G225">
        <f>AVERAGE(normalized!K225:M225)</f>
        <v>2.6797014511442587E-4</v>
      </c>
      <c r="H225">
        <f>AVERAGE(normalized!N225:P225)</f>
        <v>0</v>
      </c>
      <c r="I225">
        <f>_xlfn.STDEV.S(normalized!E225:G225)</f>
        <v>5.4272451610201863E-5</v>
      </c>
      <c r="J225">
        <f>_xlfn.STDEV.S(normalized!H225:J225)</f>
        <v>0</v>
      </c>
      <c r="K225">
        <f>_xlfn.STDEV.S(normalized!K225:M225)</f>
        <v>1.626614264872056E-5</v>
      </c>
      <c r="L225">
        <f>_xlfn.STDEV.S(normalized!N225:P225)</f>
        <v>0</v>
      </c>
      <c r="M225" s="11">
        <f t="shared" si="9"/>
        <v>0.46418981092667067</v>
      </c>
      <c r="N225" s="11" t="e">
        <f t="shared" si="9"/>
        <v>#DIV/0!</v>
      </c>
      <c r="O225" s="11">
        <f t="shared" si="9"/>
        <v>6.0701324178388451E-2</v>
      </c>
      <c r="P225" s="11" t="e">
        <f t="shared" si="9"/>
        <v>#DIV/0!</v>
      </c>
      <c r="R225" s="12">
        <f t="shared" si="10"/>
        <v>0</v>
      </c>
      <c r="S225" s="12">
        <f t="shared" si="10"/>
        <v>2.2919364669215687</v>
      </c>
      <c r="T225" s="12">
        <f t="shared" si="10"/>
        <v>0</v>
      </c>
      <c r="U225">
        <f>_xlfn.T.TEST(normalized!H225:J225,normalized!$E225:$G225,2,3)</f>
        <v>6.4909188004344198E-2</v>
      </c>
      <c r="V225">
        <f>_xlfn.T.TEST(normalized!K225:M225,normalized!$E225:$G225,2,3)</f>
        <v>3.1794346394242945E-2</v>
      </c>
      <c r="W225">
        <f>_xlfn.T.TEST(normalized!N225:P225,normalized!$E225:$G225,2,3)</f>
        <v>6.4909188004344198E-2</v>
      </c>
    </row>
    <row r="226" spans="1:23" x14ac:dyDescent="0.3">
      <c r="A226" t="str">
        <f>normalized!A226</f>
        <v>w/o MS2: CL 12:0_12:0_20:5_22:6</v>
      </c>
      <c r="B226" t="str">
        <f>normalized!B226</f>
        <v>CL 66:11</v>
      </c>
      <c r="C226" t="str">
        <f>normalized!C226</f>
        <v>CL</v>
      </c>
      <c r="D226" t="str">
        <f>normalized!D226</f>
        <v>C75H124O17P2</v>
      </c>
      <c r="E226">
        <f>AVERAGE(normalized!E226:G226)</f>
        <v>4.9283353813559325E-5</v>
      </c>
      <c r="F226">
        <f>AVERAGE(normalized!H226:J226)</f>
        <v>0</v>
      </c>
      <c r="G226">
        <f>AVERAGE(normalized!K226:M226)</f>
        <v>1.3262502159563873E-4</v>
      </c>
      <c r="H226">
        <f>AVERAGE(normalized!N226:P226)</f>
        <v>0</v>
      </c>
      <c r="I226">
        <f>_xlfn.STDEV.S(normalized!E226:G226)</f>
        <v>1.3918109698480681E-5</v>
      </c>
      <c r="J226">
        <f>_xlfn.STDEV.S(normalized!H226:J226)</f>
        <v>0</v>
      </c>
      <c r="K226">
        <f>_xlfn.STDEV.S(normalized!K226:M226)</f>
        <v>2.9157191445089533E-5</v>
      </c>
      <c r="L226">
        <f>_xlfn.STDEV.S(normalized!N226:P226)</f>
        <v>0</v>
      </c>
      <c r="M226" s="11">
        <f t="shared" si="9"/>
        <v>0.28240995430492383</v>
      </c>
      <c r="N226" s="11" t="e">
        <f t="shared" si="9"/>
        <v>#DIV/0!</v>
      </c>
      <c r="O226" s="11">
        <f t="shared" si="9"/>
        <v>0.21984683654934345</v>
      </c>
      <c r="P226" s="11" t="e">
        <f t="shared" si="9"/>
        <v>#DIV/0!</v>
      </c>
      <c r="R226" s="12">
        <f t="shared" si="10"/>
        <v>0</v>
      </c>
      <c r="S226" s="12">
        <f t="shared" si="10"/>
        <v>2.6910713523548719</v>
      </c>
      <c r="T226" s="12">
        <f t="shared" si="10"/>
        <v>0</v>
      </c>
      <c r="U226">
        <f>_xlfn.T.TEST(normalized!H226:J226,normalized!$E226:$G226,2,3)</f>
        <v>2.5569862100268657E-2</v>
      </c>
      <c r="V226">
        <f>_xlfn.T.TEST(normalized!K226:M226,normalized!$E226:$G226,2,3)</f>
        <v>2.2984743082611857E-2</v>
      </c>
      <c r="W226">
        <f>_xlfn.T.TEST(normalized!N226:P226,normalized!$E226:$G226,2,3)</f>
        <v>2.5569862100268657E-2</v>
      </c>
    </row>
    <row r="227" spans="1:23" x14ac:dyDescent="0.3">
      <c r="A227" t="str">
        <f>normalized!A227</f>
        <v>w/o MS2: CL 12:0_14:0_17:0_22:3</v>
      </c>
      <c r="B227" t="str">
        <f>normalized!B227</f>
        <v>CL 65:3</v>
      </c>
      <c r="C227" t="str">
        <f>normalized!C227</f>
        <v>CL</v>
      </c>
      <c r="D227" t="str">
        <f>normalized!D227</f>
        <v>C74H138O17P2</v>
      </c>
      <c r="E227">
        <f>AVERAGE(normalized!E227:G227)</f>
        <v>7.5277477245762716E-4</v>
      </c>
      <c r="F227">
        <f>AVERAGE(normalized!H227:J227)</f>
        <v>3.1220238095238092E-6</v>
      </c>
      <c r="G227">
        <f>AVERAGE(normalized!K227:M227)</f>
        <v>8.6638330894782737E-4</v>
      </c>
      <c r="H227">
        <f>AVERAGE(normalized!N227:P227)</f>
        <v>0</v>
      </c>
      <c r="I227">
        <f>_xlfn.STDEV.S(normalized!E227:G227)</f>
        <v>1.7928997598759986E-4</v>
      </c>
      <c r="J227">
        <f>_xlfn.STDEV.S(normalized!H227:J227)</f>
        <v>5.407503860534977E-6</v>
      </c>
      <c r="K227">
        <f>_xlfn.STDEV.S(normalized!K227:M227)</f>
        <v>4.0370433038880512E-5</v>
      </c>
      <c r="L227">
        <f>_xlfn.STDEV.S(normalized!N227:P227)</f>
        <v>0</v>
      </c>
      <c r="M227" s="11">
        <f t="shared" si="9"/>
        <v>0.23817213667012452</v>
      </c>
      <c r="N227" s="11">
        <f t="shared" si="9"/>
        <v>1.7320508075688774</v>
      </c>
      <c r="O227" s="11">
        <f t="shared" si="9"/>
        <v>4.6596503674462608E-2</v>
      </c>
      <c r="P227" s="11" t="e">
        <f t="shared" si="9"/>
        <v>#DIV/0!</v>
      </c>
      <c r="R227" s="12">
        <f t="shared" si="10"/>
        <v>4.1473544594635633E-3</v>
      </c>
      <c r="S227" s="12">
        <f t="shared" si="10"/>
        <v>1.1509196915822457</v>
      </c>
      <c r="T227" s="12">
        <f t="shared" si="10"/>
        <v>0</v>
      </c>
      <c r="U227">
        <f>_xlfn.T.TEST(normalized!H227:J227,normalized!$E227:$G227,2,3)</f>
        <v>1.8463046700822962E-2</v>
      </c>
      <c r="V227">
        <f>_xlfn.T.TEST(normalized!K227:M227,normalized!$E227:$G227,2,3)</f>
        <v>0.38747424042147172</v>
      </c>
      <c r="W227">
        <f>_xlfn.T.TEST(normalized!N227:P227,normalized!$E227:$G227,2,3)</f>
        <v>1.838871017994638E-2</v>
      </c>
    </row>
    <row r="228" spans="1:23" x14ac:dyDescent="0.3">
      <c r="A228" t="str">
        <f>normalized!A228</f>
        <v>w/o MS2: CL 15:0_20:5_20:5_22:6</v>
      </c>
      <c r="B228" t="str">
        <f>normalized!B228</f>
        <v>CL 77:16</v>
      </c>
      <c r="C228" t="str">
        <f>normalized!C228</f>
        <v>CL</v>
      </c>
      <c r="D228" t="str">
        <f>normalized!D228</f>
        <v>C86H136O17P2</v>
      </c>
      <c r="E228">
        <f>AVERAGE(normalized!E228:G228)</f>
        <v>6.1429199293785316E-5</v>
      </c>
      <c r="F228">
        <f>AVERAGE(normalized!H228:J228)</f>
        <v>1.4346849206349206E-4</v>
      </c>
      <c r="G228">
        <f>AVERAGE(normalized!K228:M228)</f>
        <v>0</v>
      </c>
      <c r="H228">
        <f>AVERAGE(normalized!N228:P228)</f>
        <v>0</v>
      </c>
      <c r="I228">
        <f>_xlfn.STDEV.S(normalized!E228:G228)</f>
        <v>4.3053940830124944E-5</v>
      </c>
      <c r="J228">
        <f>_xlfn.STDEV.S(normalized!H228:J228)</f>
        <v>3.227011328215918E-5</v>
      </c>
      <c r="K228">
        <f>_xlfn.STDEV.S(normalized!K228:M228)</f>
        <v>0</v>
      </c>
      <c r="L228">
        <f>_xlfn.STDEV.S(normalized!N228:P228)</f>
        <v>0</v>
      </c>
      <c r="M228" s="11">
        <f t="shared" si="9"/>
        <v>0.70087094289182172</v>
      </c>
      <c r="N228" s="11">
        <f t="shared" si="9"/>
        <v>0.22492822513167576</v>
      </c>
      <c r="O228" s="11" t="e">
        <f t="shared" si="9"/>
        <v>#DIV/0!</v>
      </c>
      <c r="P228" s="11" t="e">
        <f t="shared" si="9"/>
        <v>#DIV/0!</v>
      </c>
      <c r="R228" s="12">
        <f t="shared" si="10"/>
        <v>2.3355097203424973</v>
      </c>
      <c r="S228" s="12">
        <f t="shared" si="10"/>
        <v>0</v>
      </c>
      <c r="T228" s="12">
        <f t="shared" si="10"/>
        <v>0</v>
      </c>
      <c r="U228">
        <f>_xlfn.T.TEST(normalized!H228:J228,normalized!$E228:$G228,2,3)</f>
        <v>6.2199888447505999E-2</v>
      </c>
      <c r="V228">
        <f>_xlfn.T.TEST(normalized!K228:M228,normalized!$E228:$G228,2,3)</f>
        <v>0.13206740579902709</v>
      </c>
      <c r="W228">
        <f>_xlfn.T.TEST(normalized!N228:P228,normalized!$E228:$G228,2,3)</f>
        <v>0.13206740579902709</v>
      </c>
    </row>
    <row r="229" spans="1:23" x14ac:dyDescent="0.3">
      <c r="A229" t="str">
        <f>normalized!A229</f>
        <v>CL 63:3|CL 31:0_32:3</v>
      </c>
      <c r="B229" t="str">
        <f>normalized!B229</f>
        <v>CL 63:3|CL 31:0_32:3</v>
      </c>
      <c r="C229" t="str">
        <f>normalized!C229</f>
        <v>CL</v>
      </c>
      <c r="D229" t="str">
        <f>normalized!D229</f>
        <v>C72H134O17P2</v>
      </c>
      <c r="E229">
        <f>AVERAGE(normalized!E229:G229)</f>
        <v>4.3062297172316386E-3</v>
      </c>
      <c r="F229">
        <f>AVERAGE(normalized!H229:J229)</f>
        <v>2.6757877334267042E-4</v>
      </c>
      <c r="G229">
        <f>AVERAGE(normalized!K229:M229)</f>
        <v>7.7654118698516619E-3</v>
      </c>
      <c r="H229">
        <f>AVERAGE(normalized!N229:P229)</f>
        <v>0</v>
      </c>
      <c r="I229">
        <f>_xlfn.STDEV.S(normalized!E229:G229)</f>
        <v>3.9019843645457611E-4</v>
      </c>
      <c r="J229">
        <f>_xlfn.STDEV.S(normalized!H229:J229)</f>
        <v>9.9361244138469084E-5</v>
      </c>
      <c r="K229">
        <f>_xlfn.STDEV.S(normalized!K229:M229)</f>
        <v>6.235336280880796E-4</v>
      </c>
      <c r="L229">
        <f>_xlfn.STDEV.S(normalized!N229:P229)</f>
        <v>0</v>
      </c>
      <c r="M229" s="11">
        <f t="shared" si="9"/>
        <v>9.0612545562345048E-2</v>
      </c>
      <c r="N229" s="11">
        <f t="shared" si="9"/>
        <v>0.37133455280185368</v>
      </c>
      <c r="O229" s="11">
        <f t="shared" si="9"/>
        <v>8.0296272565899399E-2</v>
      </c>
      <c r="P229" s="11" t="e">
        <f t="shared" si="9"/>
        <v>#DIV/0!</v>
      </c>
      <c r="R229" s="12">
        <f t="shared" si="10"/>
        <v>6.2137598528926079E-2</v>
      </c>
      <c r="S229" s="12">
        <f t="shared" si="10"/>
        <v>1.803297171717964</v>
      </c>
      <c r="T229" s="12">
        <f t="shared" si="10"/>
        <v>0</v>
      </c>
      <c r="U229">
        <f>_xlfn.T.TEST(normalized!H229:J229,normalized!$E229:$G229,2,3)</f>
        <v>1.8835767457266337E-3</v>
      </c>
      <c r="V229">
        <f>_xlfn.T.TEST(normalized!K229:M229,normalized!$E229:$G229,2,3)</f>
        <v>2.5237329879060186E-3</v>
      </c>
      <c r="W229">
        <f>_xlfn.T.TEST(normalized!N229:P229,normalized!$E229:$G229,2,3)</f>
        <v>2.7256930614460973E-3</v>
      </c>
    </row>
    <row r="230" spans="1:23" x14ac:dyDescent="0.3">
      <c r="A230" t="str">
        <f>normalized!A230</f>
        <v>w/o MS2: CL 15:0_15:1_17:1_17:1</v>
      </c>
      <c r="B230" t="str">
        <f>normalized!B230</f>
        <v>CL 64:3</v>
      </c>
      <c r="C230" t="str">
        <f>normalized!C230</f>
        <v>CL</v>
      </c>
      <c r="D230" t="str">
        <f>normalized!D230</f>
        <v>C73H136O17P2</v>
      </c>
      <c r="E230">
        <f>AVERAGE(normalized!E230:G230)</f>
        <v>3.3803767224576272E-3</v>
      </c>
      <c r="F230">
        <f>AVERAGE(normalized!H230:J230)</f>
        <v>2.1472746031746032E-4</v>
      </c>
      <c r="G230">
        <f>AVERAGE(normalized!K230:M230)</f>
        <v>3.2232086383588141E-3</v>
      </c>
      <c r="H230">
        <f>AVERAGE(normalized!N230:P230)</f>
        <v>0</v>
      </c>
      <c r="I230">
        <f>_xlfn.STDEV.S(normalized!E230:G230)</f>
        <v>1.1826561200833018E-3</v>
      </c>
      <c r="J230">
        <f>_xlfn.STDEV.S(normalized!H230:J230)</f>
        <v>9.4796886246841259E-5</v>
      </c>
      <c r="K230">
        <f>_xlfn.STDEV.S(normalized!K230:M230)</f>
        <v>2.2459881600811666E-4</v>
      </c>
      <c r="L230">
        <f>_xlfn.STDEV.S(normalized!N230:P230)</f>
        <v>0</v>
      </c>
      <c r="M230" s="11">
        <f t="shared" si="9"/>
        <v>0.34985926634339093</v>
      </c>
      <c r="N230" s="11">
        <f t="shared" si="9"/>
        <v>0.44147537584010144</v>
      </c>
      <c r="O230" s="11">
        <f t="shared" si="9"/>
        <v>6.9681749215737193E-2</v>
      </c>
      <c r="P230" s="11" t="e">
        <f t="shared" si="9"/>
        <v>#DIV/0!</v>
      </c>
      <c r="R230" s="12">
        <f t="shared" si="10"/>
        <v>6.3521754510647413E-2</v>
      </c>
      <c r="S230" s="12">
        <f t="shared" si="10"/>
        <v>0.95350574891411877</v>
      </c>
      <c r="T230" s="12">
        <f t="shared" si="10"/>
        <v>0</v>
      </c>
      <c r="U230">
        <f>_xlfn.T.TEST(normalized!H230:J230,normalized!$E230:$G230,2,3)</f>
        <v>4.2720507953411944E-2</v>
      </c>
      <c r="V230">
        <f>_xlfn.T.TEST(normalized!K230:M230,normalized!$E230:$G230,2,3)</f>
        <v>0.84084143115640353</v>
      </c>
      <c r="W230">
        <f>_xlfn.T.TEST(normalized!N230:P230,normalized!$E230:$G230,2,3)</f>
        <v>3.8461984810396921E-2</v>
      </c>
    </row>
    <row r="231" spans="1:23" x14ac:dyDescent="0.3">
      <c r="A231" t="str">
        <f>normalized!A231</f>
        <v>w/o MS2: CL 12:0_20:4_22:6_22:6</v>
      </c>
      <c r="B231" t="str">
        <f>normalized!B231</f>
        <v>CL 76:16</v>
      </c>
      <c r="C231" t="str">
        <f>normalized!C231</f>
        <v>CL</v>
      </c>
      <c r="D231" t="str">
        <f>normalized!D231</f>
        <v>C85H134O17P2</v>
      </c>
      <c r="E231">
        <f>AVERAGE(normalized!E231:G231)</f>
        <v>1.5004171059322032E-4</v>
      </c>
      <c r="F231">
        <f>AVERAGE(normalized!H231:J231)</f>
        <v>2.4508574813258635E-4</v>
      </c>
      <c r="G231">
        <f>AVERAGE(normalized!K231:M231)</f>
        <v>0</v>
      </c>
      <c r="H231">
        <f>AVERAGE(normalized!N231:P231)</f>
        <v>0</v>
      </c>
      <c r="I231">
        <f>_xlfn.STDEV.S(normalized!E231:G231)</f>
        <v>6.0044299405843322E-5</v>
      </c>
      <c r="J231">
        <f>_xlfn.STDEV.S(normalized!H231:J231)</f>
        <v>1.4082951376798272E-4</v>
      </c>
      <c r="K231">
        <f>_xlfn.STDEV.S(normalized!K231:M231)</f>
        <v>0</v>
      </c>
      <c r="L231">
        <f>_xlfn.STDEV.S(normalized!N231:P231)</f>
        <v>0</v>
      </c>
      <c r="M231" s="11">
        <f t="shared" si="9"/>
        <v>0.40018404994481876</v>
      </c>
      <c r="N231" s="11">
        <f t="shared" si="9"/>
        <v>0.57461323165881051</v>
      </c>
      <c r="O231" s="11" t="e">
        <f t="shared" si="9"/>
        <v>#DIV/0!</v>
      </c>
      <c r="P231" s="11" t="e">
        <f t="shared" si="9"/>
        <v>#DIV/0!</v>
      </c>
      <c r="R231" s="12">
        <f t="shared" si="10"/>
        <v>1.6334507728790226</v>
      </c>
      <c r="S231" s="12">
        <f t="shared" si="10"/>
        <v>0</v>
      </c>
      <c r="T231" s="12">
        <f t="shared" si="10"/>
        <v>0</v>
      </c>
      <c r="U231">
        <f>_xlfn.T.TEST(normalized!H231:J231,normalized!$E231:$G231,2,3)</f>
        <v>0.36872484442801368</v>
      </c>
      <c r="V231">
        <f>_xlfn.T.TEST(normalized!K231:M231,normalized!$E231:$G231,2,3)</f>
        <v>4.9455789027121035E-2</v>
      </c>
      <c r="W231">
        <f>_xlfn.T.TEST(normalized!N231:P231,normalized!$E231:$G231,2,3)</f>
        <v>4.9455789027121035E-2</v>
      </c>
    </row>
    <row r="232" spans="1:23" x14ac:dyDescent="0.3">
      <c r="A232" t="str">
        <f>normalized!A232</f>
        <v>w/o MS2: CL 15:0_18:2_22:6_22:6</v>
      </c>
      <c r="B232" t="str">
        <f>normalized!B232</f>
        <v>CL 77:14</v>
      </c>
      <c r="C232" t="str">
        <f>normalized!C232</f>
        <v>CL</v>
      </c>
      <c r="D232" t="str">
        <f>normalized!D232</f>
        <v>C86H140O17P2</v>
      </c>
      <c r="E232">
        <f>AVERAGE(normalized!E232:G232)</f>
        <v>2.4680956073446324E-5</v>
      </c>
      <c r="F232">
        <f>AVERAGE(normalized!H232:J232)</f>
        <v>1.440095693277311E-4</v>
      </c>
      <c r="G232">
        <f>AVERAGE(normalized!K232:M232)</f>
        <v>0</v>
      </c>
      <c r="H232">
        <f>AVERAGE(normalized!N232:P232)</f>
        <v>0</v>
      </c>
      <c r="I232">
        <f>_xlfn.STDEV.S(normalized!E232:G232)</f>
        <v>1.9053049413855137E-5</v>
      </c>
      <c r="J232">
        <f>_xlfn.STDEV.S(normalized!H232:J232)</f>
        <v>5.5269571478289667E-5</v>
      </c>
      <c r="K232">
        <f>_xlfn.STDEV.S(normalized!K232:M232)</f>
        <v>0</v>
      </c>
      <c r="L232">
        <f>_xlfn.STDEV.S(normalized!N232:P232)</f>
        <v>0</v>
      </c>
      <c r="M232" s="11">
        <f t="shared" si="9"/>
        <v>0.77197371759653499</v>
      </c>
      <c r="N232" s="11">
        <f t="shared" si="9"/>
        <v>0.3837909642831403</v>
      </c>
      <c r="O232" s="11" t="e">
        <f t="shared" si="9"/>
        <v>#DIV/0!</v>
      </c>
      <c r="P232" s="11" t="e">
        <f t="shared" si="9"/>
        <v>#DIV/0!</v>
      </c>
      <c r="R232" s="12">
        <f t="shared" si="10"/>
        <v>5.8348456558645108</v>
      </c>
      <c r="S232" s="12">
        <f t="shared" si="10"/>
        <v>0</v>
      </c>
      <c r="T232" s="12">
        <f t="shared" si="10"/>
        <v>0</v>
      </c>
      <c r="U232">
        <f>_xlfn.T.TEST(normalized!H232:J232,normalized!$E232:$G232,2,3)</f>
        <v>5.2215554743119404E-2</v>
      </c>
      <c r="V232">
        <f>_xlfn.T.TEST(normalized!K232:M232,normalized!$E232:$G232,2,3)</f>
        <v>0.15402826661885782</v>
      </c>
      <c r="W232">
        <f>_xlfn.T.TEST(normalized!N232:P232,normalized!$E232:$G232,2,3)</f>
        <v>0.15402826661885782</v>
      </c>
    </row>
    <row r="233" spans="1:23" x14ac:dyDescent="0.3">
      <c r="A233" t="str">
        <f>normalized!A233</f>
        <v>w/o MS2: CL 15:1_20:5_20:5_20:5</v>
      </c>
      <c r="B233" t="str">
        <f>normalized!B233</f>
        <v>CL 75:16</v>
      </c>
      <c r="C233" t="str">
        <f>normalized!C233</f>
        <v>CL</v>
      </c>
      <c r="D233" t="str">
        <f>normalized!D233</f>
        <v>C84H132O17P2</v>
      </c>
      <c r="E233">
        <f>AVERAGE(normalized!E233:G233)</f>
        <v>9.113809081920904E-5</v>
      </c>
      <c r="F233">
        <f>AVERAGE(normalized!H233:J233)</f>
        <v>1.1022425420168067E-4</v>
      </c>
      <c r="G233">
        <f>AVERAGE(normalized!K233:M233)</f>
        <v>0</v>
      </c>
      <c r="H233">
        <f>AVERAGE(normalized!N233:P233)</f>
        <v>0</v>
      </c>
      <c r="I233">
        <f>_xlfn.STDEV.S(normalized!E233:G233)</f>
        <v>2.6273218079656419E-5</v>
      </c>
      <c r="J233">
        <f>_xlfn.STDEV.S(normalized!H233:J233)</f>
        <v>4.8311336617403079E-5</v>
      </c>
      <c r="K233">
        <f>_xlfn.STDEV.S(normalized!K233:M233)</f>
        <v>0</v>
      </c>
      <c r="L233">
        <f>_xlfn.STDEV.S(normalized!N233:P233)</f>
        <v>0</v>
      </c>
      <c r="M233" s="11">
        <f t="shared" si="9"/>
        <v>0.28827922379649906</v>
      </c>
      <c r="N233" s="11">
        <f t="shared" si="9"/>
        <v>0.43830041733833242</v>
      </c>
      <c r="O233" s="11" t="e">
        <f t="shared" si="9"/>
        <v>#DIV/0!</v>
      </c>
      <c r="P233" s="11" t="e">
        <f t="shared" si="9"/>
        <v>#DIV/0!</v>
      </c>
      <c r="R233" s="12">
        <f t="shared" si="10"/>
        <v>1.209420267759755</v>
      </c>
      <c r="S233" s="12">
        <f t="shared" si="10"/>
        <v>0</v>
      </c>
      <c r="T233" s="12">
        <f t="shared" si="10"/>
        <v>0</v>
      </c>
      <c r="U233">
        <f>_xlfn.T.TEST(normalized!H233:J233,normalized!$E233:$G233,2,3)</f>
        <v>0.58902448115955219</v>
      </c>
      <c r="V233">
        <f>_xlfn.T.TEST(normalized!K233:M233,normalized!$E233:$G233,2,3)</f>
        <v>2.660125611349367E-2</v>
      </c>
      <c r="W233">
        <f>_xlfn.T.TEST(normalized!N233:P233,normalized!$E233:$G233,2,3)</f>
        <v>2.660125611349367E-2</v>
      </c>
    </row>
    <row r="234" spans="1:23" x14ac:dyDescent="0.3">
      <c r="A234" t="str">
        <f>normalized!A234</f>
        <v>w/o MS2: CL 12:0_12:0_12:0_26:0</v>
      </c>
      <c r="B234" t="str">
        <f>normalized!B234</f>
        <v>CL 62:0</v>
      </c>
      <c r="C234" t="str">
        <f>normalized!C234</f>
        <v>CL</v>
      </c>
      <c r="D234" t="str">
        <f>normalized!D234</f>
        <v>C71H138O17P2</v>
      </c>
      <c r="E234">
        <f>AVERAGE(normalized!E234:G234)</f>
        <v>5.1191918488700566E-4</v>
      </c>
      <c r="F234">
        <f>AVERAGE(normalized!H234:J234)</f>
        <v>3.3840336134453779E-6</v>
      </c>
      <c r="G234">
        <f>AVERAGE(normalized!K234:M234)</f>
        <v>6.5257866516220495E-4</v>
      </c>
      <c r="H234">
        <f>AVERAGE(normalized!N234:P234)</f>
        <v>0</v>
      </c>
      <c r="I234">
        <f>_xlfn.STDEV.S(normalized!E234:G234)</f>
        <v>2.5365963592616903E-4</v>
      </c>
      <c r="J234">
        <f>_xlfn.STDEV.S(normalized!H234:J234)</f>
        <v>5.8613181530082935E-6</v>
      </c>
      <c r="K234">
        <f>_xlfn.STDEV.S(normalized!K234:M234)</f>
        <v>3.5099177236741985E-4</v>
      </c>
      <c r="L234">
        <f>_xlfn.STDEV.S(normalized!N234:P234)</f>
        <v>0</v>
      </c>
      <c r="M234" s="11">
        <f t="shared" si="9"/>
        <v>0.49550718827261481</v>
      </c>
      <c r="N234" s="11">
        <f t="shared" si="9"/>
        <v>1.7320508075688774</v>
      </c>
      <c r="O234" s="11">
        <f t="shared" si="9"/>
        <v>0.53785358165237795</v>
      </c>
      <c r="P234" s="11" t="e">
        <f t="shared" si="9"/>
        <v>#DIV/0!</v>
      </c>
      <c r="R234" s="12">
        <f t="shared" si="10"/>
        <v>6.6104840634021661E-3</v>
      </c>
      <c r="S234" s="12">
        <f t="shared" si="10"/>
        <v>1.2747689174928003</v>
      </c>
      <c r="T234" s="12">
        <f t="shared" si="10"/>
        <v>0</v>
      </c>
      <c r="U234">
        <f>_xlfn.T.TEST(normalized!H234:J234,normalized!$E234:$G234,2,3)</f>
        <v>7.3786738398638696E-2</v>
      </c>
      <c r="V234">
        <f>_xlfn.T.TEST(normalized!K234:M234,normalized!$E234:$G234,2,3)</f>
        <v>0.60653349159913594</v>
      </c>
      <c r="W234">
        <f>_xlfn.T.TEST(normalized!N234:P234,normalized!$E234:$G234,2,3)</f>
        <v>7.2994528319825558E-2</v>
      </c>
    </row>
    <row r="235" spans="1:23" x14ac:dyDescent="0.3">
      <c r="A235" t="str">
        <f>normalized!A235</f>
        <v>w/o MS2: CL 12:0_15:0_20:5_20:5</v>
      </c>
      <c r="B235" t="str">
        <f>normalized!B235</f>
        <v>CL 67:10</v>
      </c>
      <c r="C235" t="str">
        <f>normalized!C235</f>
        <v>CL</v>
      </c>
      <c r="D235" t="str">
        <f>normalized!D235</f>
        <v>C76H128O17P2</v>
      </c>
      <c r="E235">
        <f>AVERAGE(normalized!E235:G235)</f>
        <v>3.4567069350282484E-5</v>
      </c>
      <c r="F235">
        <f>AVERAGE(normalized!H235:J235)</f>
        <v>0</v>
      </c>
      <c r="G235">
        <f>AVERAGE(normalized!K235:M235)</f>
        <v>1.2968938083547223E-4</v>
      </c>
      <c r="H235">
        <f>AVERAGE(normalized!N235:P235)</f>
        <v>0</v>
      </c>
      <c r="I235">
        <f>_xlfn.STDEV.S(normalized!E235:G235)</f>
        <v>9.8115069558624294E-6</v>
      </c>
      <c r="J235">
        <f>_xlfn.STDEV.S(normalized!H235:J235)</f>
        <v>0</v>
      </c>
      <c r="K235">
        <f>_xlfn.STDEV.S(normalized!K235:M235)</f>
        <v>2.1337134898804156E-5</v>
      </c>
      <c r="L235">
        <f>_xlfn.STDEV.S(normalized!N235:P235)</f>
        <v>0</v>
      </c>
      <c r="M235" s="11">
        <f t="shared" si="9"/>
        <v>0.28383971046079581</v>
      </c>
      <c r="N235" s="11" t="e">
        <f t="shared" si="9"/>
        <v>#DIV/0!</v>
      </c>
      <c r="O235" s="11">
        <f t="shared" si="9"/>
        <v>0.16452491916722983</v>
      </c>
      <c r="P235" s="11" t="e">
        <f t="shared" si="9"/>
        <v>#DIV/0!</v>
      </c>
      <c r="R235" s="12">
        <f t="shared" si="10"/>
        <v>0</v>
      </c>
      <c r="S235" s="12">
        <f t="shared" si="10"/>
        <v>3.7518188053860113</v>
      </c>
      <c r="T235" s="12">
        <f t="shared" si="10"/>
        <v>0</v>
      </c>
      <c r="U235">
        <f>_xlfn.T.TEST(normalized!H235:J235,normalized!$E235:$G235,2,3)</f>
        <v>2.5819455969670179E-2</v>
      </c>
      <c r="V235">
        <f>_xlfn.T.TEST(normalized!K235:M235,normalized!$E235:$G235,2,3)</f>
        <v>7.3452774052609211E-3</v>
      </c>
      <c r="W235">
        <f>_xlfn.T.TEST(normalized!N235:P235,normalized!$E235:$G235,2,3)</f>
        <v>2.5819455969670179E-2</v>
      </c>
    </row>
    <row r="236" spans="1:23" x14ac:dyDescent="0.3">
      <c r="A236" t="str">
        <f>normalized!A236</f>
        <v>w/o MS2: CL 12:0_12:0_26:0_15:1</v>
      </c>
      <c r="B236" t="str">
        <f>normalized!B236</f>
        <v>CL 65:1</v>
      </c>
      <c r="C236" t="str">
        <f>normalized!C236</f>
        <v>CL</v>
      </c>
      <c r="D236" t="str">
        <f>normalized!D236</f>
        <v>C74H142O17P2</v>
      </c>
      <c r="E236">
        <f>AVERAGE(normalized!E236:G236)</f>
        <v>2.3920974745762712E-3</v>
      </c>
      <c r="F236">
        <f>AVERAGE(normalized!H236:J236)</f>
        <v>2.6667918359010272E-3</v>
      </c>
      <c r="G236">
        <f>AVERAGE(normalized!K236:M236)</f>
        <v>0</v>
      </c>
      <c r="H236">
        <f>AVERAGE(normalized!N236:P236)</f>
        <v>4.6993827160493827E-6</v>
      </c>
      <c r="I236">
        <f>_xlfn.STDEV.S(normalized!E236:G236)</f>
        <v>2.7925929826374711E-4</v>
      </c>
      <c r="J236">
        <f>_xlfn.STDEV.S(normalized!H236:J236)</f>
        <v>1.4542123642144223E-4</v>
      </c>
      <c r="K236">
        <f>_xlfn.STDEV.S(normalized!K236:M236)</f>
        <v>0</v>
      </c>
      <c r="L236">
        <f>_xlfn.STDEV.S(normalized!N236:P236)</f>
        <v>8.139569628408559E-6</v>
      </c>
      <c r="M236" s="11">
        <f t="shared" si="9"/>
        <v>0.11674244098820188</v>
      </c>
      <c r="N236" s="11">
        <f t="shared" si="9"/>
        <v>5.4530404084692591E-2</v>
      </c>
      <c r="O236" s="11" t="e">
        <f t="shared" si="9"/>
        <v>#DIV/0!</v>
      </c>
      <c r="P236" s="11">
        <f t="shared" si="9"/>
        <v>1.7320508075688776</v>
      </c>
      <c r="R236" s="12">
        <f t="shared" si="10"/>
        <v>1.1148341003007891</v>
      </c>
      <c r="S236" s="12">
        <f t="shared" si="10"/>
        <v>0</v>
      </c>
      <c r="T236" s="12">
        <f t="shared" si="10"/>
        <v>1.9645448256166136E-3</v>
      </c>
      <c r="U236">
        <f>_xlfn.T.TEST(normalized!H236:J236,normalized!$E236:$G236,2,3)</f>
        <v>0.22762519672034676</v>
      </c>
      <c r="V236">
        <f>_xlfn.T.TEST(normalized!K236:M236,normalized!$E236:$G236,2,3)</f>
        <v>4.5122077025381777E-3</v>
      </c>
      <c r="W236">
        <f>_xlfn.T.TEST(normalized!N236:P236,normalized!$E236:$G236,2,3)</f>
        <v>4.5022462931524013E-3</v>
      </c>
    </row>
    <row r="237" spans="1:23" x14ac:dyDescent="0.3">
      <c r="A237" t="str">
        <f>normalized!A237</f>
        <v>w/o MS2: CL 12:0_12:0_24:0_15:1</v>
      </c>
      <c r="B237" t="str">
        <f>normalized!B237</f>
        <v>CL 63:1</v>
      </c>
      <c r="C237" t="str">
        <f>normalized!C237</f>
        <v>CL</v>
      </c>
      <c r="D237" t="str">
        <f>normalized!D237</f>
        <v>C72H138O17P2</v>
      </c>
      <c r="E237">
        <f>AVERAGE(normalized!E237:G237)</f>
        <v>9.8087951694915258E-4</v>
      </c>
      <c r="F237">
        <f>AVERAGE(normalized!H237:J237)</f>
        <v>1.0363843125583566E-3</v>
      </c>
      <c r="G237">
        <f>AVERAGE(normalized!K237:M237)</f>
        <v>0</v>
      </c>
      <c r="H237">
        <f>AVERAGE(normalized!N237:P237)</f>
        <v>3.8012345679012349E-6</v>
      </c>
      <c r="I237">
        <f>_xlfn.STDEV.S(normalized!E237:G237)</f>
        <v>5.883251774248963E-5</v>
      </c>
      <c r="J237">
        <f>_xlfn.STDEV.S(normalized!H237:J237)</f>
        <v>5.2616116635937723E-5</v>
      </c>
      <c r="K237">
        <f>_xlfn.STDEV.S(normalized!K237:M237)</f>
        <v>0</v>
      </c>
      <c r="L237">
        <f>_xlfn.STDEV.S(normalized!N237:P237)</f>
        <v>6.5839314030920651E-6</v>
      </c>
      <c r="M237" s="11">
        <f t="shared" si="9"/>
        <v>5.9979351924360172E-2</v>
      </c>
      <c r="N237" s="11">
        <f t="shared" si="9"/>
        <v>5.0768924228554474E-2</v>
      </c>
      <c r="O237" s="11" t="e">
        <f t="shared" si="9"/>
        <v>#DIV/0!</v>
      </c>
      <c r="P237" s="11">
        <f t="shared" si="9"/>
        <v>1.732050807568877</v>
      </c>
      <c r="R237" s="12">
        <f t="shared" si="10"/>
        <v>1.0565867618296705</v>
      </c>
      <c r="S237" s="12">
        <f t="shared" si="10"/>
        <v>0</v>
      </c>
      <c r="T237" s="12">
        <f t="shared" si="10"/>
        <v>3.8753328030788981E-3</v>
      </c>
      <c r="U237">
        <f>_xlfn.T.TEST(normalized!H237:J237,normalized!$E237:$G237,2,3)</f>
        <v>0.29091136042981897</v>
      </c>
      <c r="V237">
        <f>_xlfn.T.TEST(normalized!K237:M237,normalized!$E237:$G237,2,3)</f>
        <v>1.1970214929372918E-3</v>
      </c>
      <c r="W237">
        <f>_xlfn.T.TEST(normalized!N237:P237,normalized!$E237:$G237,2,3)</f>
        <v>1.0672650173256363E-3</v>
      </c>
    </row>
    <row r="238" spans="1:23" x14ac:dyDescent="0.3">
      <c r="A238" t="str">
        <f>normalized!A238</f>
        <v>w/o MS2: CL 15:1_20:5_20:5_20:5</v>
      </c>
      <c r="B238" t="str">
        <f>normalized!B238</f>
        <v>CL 75:16</v>
      </c>
      <c r="C238" t="str">
        <f>normalized!C238</f>
        <v>CL</v>
      </c>
      <c r="D238" t="str">
        <f>normalized!D238</f>
        <v>C84H132O17P2</v>
      </c>
      <c r="E238">
        <f>AVERAGE(normalized!E238:G238)</f>
        <v>8.2816488418079094E-5</v>
      </c>
      <c r="F238">
        <f>AVERAGE(normalized!H238:J238)</f>
        <v>8.5325770308123251E-5</v>
      </c>
      <c r="G238">
        <f>AVERAGE(normalized!K238:M238)</f>
        <v>0</v>
      </c>
      <c r="H238">
        <f>AVERAGE(normalized!N238:P238)</f>
        <v>0</v>
      </c>
      <c r="I238">
        <f>_xlfn.STDEV.S(normalized!E238:G238)</f>
        <v>5.0391031623394E-5</v>
      </c>
      <c r="J238">
        <f>_xlfn.STDEV.S(normalized!H238:J238)</f>
        <v>2.0130482476751783E-5</v>
      </c>
      <c r="K238">
        <f>_xlfn.STDEV.S(normalized!K238:M238)</f>
        <v>0</v>
      </c>
      <c r="L238">
        <f>_xlfn.STDEV.S(normalized!N238:P238)</f>
        <v>0</v>
      </c>
      <c r="M238" s="11">
        <f t="shared" si="9"/>
        <v>0.60846617124125102</v>
      </c>
      <c r="N238" s="11">
        <f t="shared" si="9"/>
        <v>0.2359250013689628</v>
      </c>
      <c r="O238" s="11" t="e">
        <f t="shared" si="9"/>
        <v>#DIV/0!</v>
      </c>
      <c r="P238" s="11" t="e">
        <f t="shared" si="9"/>
        <v>#DIV/0!</v>
      </c>
      <c r="R238" s="12">
        <f t="shared" si="10"/>
        <v>1.0302993031698791</v>
      </c>
      <c r="S238" s="12">
        <f t="shared" si="10"/>
        <v>0</v>
      </c>
      <c r="T238" s="12">
        <f t="shared" si="10"/>
        <v>0</v>
      </c>
      <c r="U238">
        <f>_xlfn.T.TEST(normalized!H238:J238,normalized!$E238:$G238,2,3)</f>
        <v>0.94187296056512837</v>
      </c>
      <c r="V238">
        <f>_xlfn.T.TEST(normalized!K238:M238,normalized!$E238:$G238,2,3)</f>
        <v>0.10443318119848954</v>
      </c>
      <c r="W238">
        <f>_xlfn.T.TEST(normalized!N238:P238,normalized!$E238:$G238,2,3)</f>
        <v>0.10443318119848954</v>
      </c>
    </row>
    <row r="239" spans="1:23" x14ac:dyDescent="0.3">
      <c r="A239" t="str">
        <f>normalized!A239</f>
        <v>w/o MS2: CL 12:0_14:0_22:4_22:6</v>
      </c>
      <c r="B239" t="str">
        <f>normalized!B239</f>
        <v>CL 70:10</v>
      </c>
      <c r="C239" t="str">
        <f>normalized!C239</f>
        <v>CL</v>
      </c>
      <c r="D239" t="str">
        <f>normalized!D239</f>
        <v>C79H134O17P2</v>
      </c>
      <c r="E239">
        <f>AVERAGE(normalized!E239:G239)</f>
        <v>4.0005981652542374E-4</v>
      </c>
      <c r="F239">
        <f>AVERAGE(normalized!H239:J239)</f>
        <v>0</v>
      </c>
      <c r="G239">
        <f>AVERAGE(normalized!K239:M239)</f>
        <v>9.2288906723373299E-4</v>
      </c>
      <c r="H239">
        <f>AVERAGE(normalized!N239:P239)</f>
        <v>0</v>
      </c>
      <c r="I239">
        <f>_xlfn.STDEV.S(normalized!E239:G239)</f>
        <v>6.4407277925516431E-5</v>
      </c>
      <c r="J239">
        <f>_xlfn.STDEV.S(normalized!H239:J239)</f>
        <v>0</v>
      </c>
      <c r="K239">
        <f>_xlfn.STDEV.S(normalized!K239:M239)</f>
        <v>3.2837070388014956E-4</v>
      </c>
      <c r="L239">
        <f>_xlfn.STDEV.S(normalized!N239:P239)</f>
        <v>0</v>
      </c>
      <c r="M239" s="11">
        <f t="shared" si="9"/>
        <v>0.16099411954167947</v>
      </c>
      <c r="N239" s="11" t="e">
        <f t="shared" si="9"/>
        <v>#DIV/0!</v>
      </c>
      <c r="O239" s="11">
        <f t="shared" si="9"/>
        <v>0.35580733973196549</v>
      </c>
      <c r="P239" s="11" t="e">
        <f t="shared" si="9"/>
        <v>#DIV/0!</v>
      </c>
      <c r="R239" s="12">
        <f t="shared" si="10"/>
        <v>0</v>
      </c>
      <c r="S239" s="12">
        <f t="shared" si="10"/>
        <v>2.3068776945636666</v>
      </c>
      <c r="T239" s="12">
        <f t="shared" si="10"/>
        <v>0</v>
      </c>
      <c r="U239">
        <f>_xlfn.T.TEST(normalized!H239:J239,normalized!$E239:$G239,2,3)</f>
        <v>8.5293237563440101E-3</v>
      </c>
      <c r="V239">
        <f>_xlfn.T.TEST(normalized!K239:M239,normalized!$E239:$G239,2,3)</f>
        <v>0.10509950093088458</v>
      </c>
      <c r="W239">
        <f>_xlfn.T.TEST(normalized!N239:P239,normalized!$E239:$G239,2,3)</f>
        <v>8.5293237563440101E-3</v>
      </c>
    </row>
    <row r="240" spans="1:23" x14ac:dyDescent="0.3">
      <c r="A240" t="str">
        <f>normalized!A240</f>
        <v>w/o MS2: CL 12:0_12:0_24:0_15:1</v>
      </c>
      <c r="B240" t="str">
        <f>normalized!B240</f>
        <v>CL 63:1</v>
      </c>
      <c r="C240" t="str">
        <f>normalized!C240</f>
        <v>CL</v>
      </c>
      <c r="D240" t="str">
        <f>normalized!D240</f>
        <v>C72H138O17P2</v>
      </c>
      <c r="E240">
        <f>AVERAGE(normalized!E240:G240)</f>
        <v>6.4843656920903967E-4</v>
      </c>
      <c r="F240">
        <f>AVERAGE(normalized!H240:J240)</f>
        <v>7.915345028011205E-4</v>
      </c>
      <c r="G240">
        <f>AVERAGE(normalized!K240:M240)</f>
        <v>0</v>
      </c>
      <c r="H240">
        <f>AVERAGE(normalized!N240:P240)</f>
        <v>0</v>
      </c>
      <c r="I240">
        <f>_xlfn.STDEV.S(normalized!E240:G240)</f>
        <v>1.4340422090231209E-4</v>
      </c>
      <c r="J240">
        <f>_xlfn.STDEV.S(normalized!H240:J240)</f>
        <v>1.3969748096888482E-4</v>
      </c>
      <c r="K240">
        <f>_xlfn.STDEV.S(normalized!K240:M240)</f>
        <v>0</v>
      </c>
      <c r="L240">
        <f>_xlfn.STDEV.S(normalized!N240:P240)</f>
        <v>0</v>
      </c>
      <c r="M240" s="11">
        <f t="shared" si="9"/>
        <v>0.22115381474742546</v>
      </c>
      <c r="N240" s="11">
        <f t="shared" si="9"/>
        <v>0.17648943978375756</v>
      </c>
      <c r="O240" s="11" t="e">
        <f t="shared" si="9"/>
        <v>#DIV/0!</v>
      </c>
      <c r="P240" s="11" t="e">
        <f t="shared" si="9"/>
        <v>#DIV/0!</v>
      </c>
      <c r="R240" s="12">
        <f t="shared" si="10"/>
        <v>1.2206814673741044</v>
      </c>
      <c r="S240" s="12">
        <f t="shared" si="10"/>
        <v>0</v>
      </c>
      <c r="T240" s="12">
        <f t="shared" si="10"/>
        <v>0</v>
      </c>
      <c r="U240">
        <f>_xlfn.T.TEST(normalized!H240:J240,normalized!$E240:$G240,2,3)</f>
        <v>0.28344765218774021</v>
      </c>
      <c r="V240">
        <f>_xlfn.T.TEST(normalized!K240:M240,normalized!$E240:$G240,2,3)</f>
        <v>1.5914853981759913E-2</v>
      </c>
      <c r="W240">
        <f>_xlfn.T.TEST(normalized!N240:P240,normalized!$E240:$G240,2,3)</f>
        <v>1.5914853981759913E-2</v>
      </c>
    </row>
    <row r="241" spans="1:23" x14ac:dyDescent="0.3">
      <c r="A241" t="str">
        <f>normalized!A241</f>
        <v>w/o MS2: CL 12:0_12:0_26:0_14:1</v>
      </c>
      <c r="B241" t="str">
        <f>normalized!B241</f>
        <v>CL 64:1</v>
      </c>
      <c r="C241" t="str">
        <f>normalized!C241</f>
        <v>CL</v>
      </c>
      <c r="D241" t="str">
        <f>normalized!D241</f>
        <v>C73H140O17P2</v>
      </c>
      <c r="E241">
        <f>AVERAGE(normalized!E241:G241)</f>
        <v>2.3513577416666661E-3</v>
      </c>
      <c r="F241">
        <f>AVERAGE(normalized!H241:J241)</f>
        <v>2.7152841865079364E-3</v>
      </c>
      <c r="G241">
        <f>AVERAGE(normalized!K241:M241)</f>
        <v>0</v>
      </c>
      <c r="H241">
        <f>AVERAGE(normalized!N241:P241)</f>
        <v>0</v>
      </c>
      <c r="I241">
        <f>_xlfn.STDEV.S(normalized!E241:G241)</f>
        <v>1.5966703072034066E-4</v>
      </c>
      <c r="J241">
        <f>_xlfn.STDEV.S(normalized!H241:J241)</f>
        <v>3.4602974482102135E-4</v>
      </c>
      <c r="K241">
        <f>_xlfn.STDEV.S(normalized!K241:M241)</f>
        <v>0</v>
      </c>
      <c r="L241">
        <f>_xlfn.STDEV.S(normalized!N241:P241)</f>
        <v>0</v>
      </c>
      <c r="M241" s="11">
        <f t="shared" si="9"/>
        <v>6.7904184842229515E-2</v>
      </c>
      <c r="N241" s="11">
        <f t="shared" si="9"/>
        <v>0.12743776380403193</v>
      </c>
      <c r="O241" s="11" t="e">
        <f t="shared" si="9"/>
        <v>#DIV/0!</v>
      </c>
      <c r="P241" s="11" t="e">
        <f t="shared" si="9"/>
        <v>#DIV/0!</v>
      </c>
      <c r="R241" s="12">
        <f t="shared" si="10"/>
        <v>1.1547728949927099</v>
      </c>
      <c r="S241" s="12">
        <f t="shared" si="10"/>
        <v>0</v>
      </c>
      <c r="T241" s="12">
        <f t="shared" si="10"/>
        <v>0</v>
      </c>
      <c r="U241">
        <f>_xlfn.T.TEST(normalized!H241:J241,normalized!$E241:$G241,2,3)</f>
        <v>0.20263112957115495</v>
      </c>
      <c r="V241">
        <f>_xlfn.T.TEST(normalized!K241:M241,normalized!$E241:$G241,2,3)</f>
        <v>1.5334583057794182E-3</v>
      </c>
      <c r="W241">
        <f>_xlfn.T.TEST(normalized!N241:P241,normalized!$E241:$G241,2,3)</f>
        <v>1.5334583057794182E-3</v>
      </c>
    </row>
    <row r="242" spans="1:23" x14ac:dyDescent="0.3">
      <c r="A242" t="str">
        <f>normalized!A242</f>
        <v>w/o MS2: CL 12:0_16:0_22:5_22:6</v>
      </c>
      <c r="B242" t="str">
        <f>normalized!B242</f>
        <v>CL 72:11</v>
      </c>
      <c r="C242" t="str">
        <f>normalized!C242</f>
        <v>CL</v>
      </c>
      <c r="D242" t="str">
        <f>normalized!D242</f>
        <v>C81H136O17P2</v>
      </c>
      <c r="E242">
        <f>AVERAGE(normalized!E242:G242)</f>
        <v>1.1600727514124295E-4</v>
      </c>
      <c r="F242">
        <f>AVERAGE(normalized!H242:J242)</f>
        <v>1.5060045634920636E-4</v>
      </c>
      <c r="G242">
        <f>AVERAGE(normalized!K242:M242)</f>
        <v>0</v>
      </c>
      <c r="H242">
        <f>AVERAGE(normalized!N242:P242)</f>
        <v>0</v>
      </c>
      <c r="I242">
        <f>_xlfn.STDEV.S(normalized!E242:G242)</f>
        <v>8.923534253938864E-5</v>
      </c>
      <c r="J242">
        <f>_xlfn.STDEV.S(normalized!H242:J242)</f>
        <v>7.7775260139056394E-5</v>
      </c>
      <c r="K242">
        <f>_xlfn.STDEV.S(normalized!K242:M242)</f>
        <v>0</v>
      </c>
      <c r="L242">
        <f>_xlfn.STDEV.S(normalized!N242:P242)</f>
        <v>0</v>
      </c>
      <c r="M242" s="11">
        <f t="shared" si="9"/>
        <v>0.76922195121591697</v>
      </c>
      <c r="N242" s="11">
        <f t="shared" si="9"/>
        <v>0.51643442539585804</v>
      </c>
      <c r="O242" s="11" t="e">
        <f t="shared" si="9"/>
        <v>#DIV/0!</v>
      </c>
      <c r="P242" s="11" t="e">
        <f t="shared" si="9"/>
        <v>#DIV/0!</v>
      </c>
      <c r="R242" s="12">
        <f t="shared" si="10"/>
        <v>1.2981983773504291</v>
      </c>
      <c r="S242" s="12">
        <f t="shared" si="10"/>
        <v>0</v>
      </c>
      <c r="T242" s="12">
        <f t="shared" si="10"/>
        <v>0</v>
      </c>
      <c r="U242">
        <f>_xlfn.T.TEST(normalized!H242:J242,normalized!$E242:$G242,2,3)</f>
        <v>0.63982598672831426</v>
      </c>
      <c r="V242">
        <f>_xlfn.T.TEST(normalized!K242:M242,normalized!$E242:$G242,2,3)</f>
        <v>0.15317108010490865</v>
      </c>
      <c r="W242">
        <f>_xlfn.T.TEST(normalized!N242:P242,normalized!$E242:$G242,2,3)</f>
        <v>0.15317108010490865</v>
      </c>
    </row>
    <row r="243" spans="1:23" x14ac:dyDescent="0.3">
      <c r="A243" t="str">
        <f>normalized!A243</f>
        <v>w/o MS2: DLCL 21:0_8:0</v>
      </c>
      <c r="B243" t="str">
        <f>normalized!B243</f>
        <v>DLCL 29:0</v>
      </c>
      <c r="C243" t="str">
        <f>normalized!C243</f>
        <v>DLCL</v>
      </c>
      <c r="D243" t="str">
        <f>normalized!D243</f>
        <v>C38H76O15P2</v>
      </c>
      <c r="E243">
        <f>AVERAGE(normalized!E243:G243)</f>
        <v>9.9578499999999999E-6</v>
      </c>
      <c r="F243">
        <f>AVERAGE(normalized!H243:J243)</f>
        <v>8.3708730158730155E-6</v>
      </c>
      <c r="G243">
        <f>AVERAGE(normalized!K243:M243)</f>
        <v>1.4463356747552149E-5</v>
      </c>
      <c r="H243">
        <f>AVERAGE(normalized!N243:P243)</f>
        <v>2.7683570775164941E-5</v>
      </c>
      <c r="I243">
        <f>_xlfn.STDEV.S(normalized!E243:G243)</f>
        <v>1.0224034031022198E-5</v>
      </c>
      <c r="J243">
        <f>_xlfn.STDEV.S(normalized!H243:J243)</f>
        <v>8.3930035113320476E-6</v>
      </c>
      <c r="K243">
        <f>_xlfn.STDEV.S(normalized!K243:M243)</f>
        <v>1.3074503588443924E-5</v>
      </c>
      <c r="L243">
        <f>_xlfn.STDEV.S(normalized!N243:P243)</f>
        <v>1.9059416779284897E-5</v>
      </c>
      <c r="M243" s="11">
        <f t="shared" si="9"/>
        <v>1.0267310745815812</v>
      </c>
      <c r="N243" s="11">
        <f t="shared" si="9"/>
        <v>1.0026437499908394</v>
      </c>
      <c r="O243" s="11">
        <f t="shared" si="9"/>
        <v>0.90397435509960156</v>
      </c>
      <c r="P243" s="11">
        <f t="shared" si="9"/>
        <v>0.68847393040724314</v>
      </c>
      <c r="R243" s="12">
        <f t="shared" si="10"/>
        <v>0.84063055939515208</v>
      </c>
      <c r="S243" s="12">
        <f t="shared" si="10"/>
        <v>1.4524577843161073</v>
      </c>
      <c r="T243" s="12">
        <f t="shared" si="10"/>
        <v>2.7800750940378638</v>
      </c>
      <c r="U243">
        <f>_xlfn.T.TEST(normalized!H243:J243,normalized!$E243:$G243,2,3)</f>
        <v>0.84590201930673814</v>
      </c>
      <c r="V243">
        <f>_xlfn.T.TEST(normalized!K243:M243,normalized!$E243:$G243,2,3)</f>
        <v>0.66406004314112654</v>
      </c>
      <c r="W243">
        <f>_xlfn.T.TEST(normalized!N243:P243,normalized!$E243:$G243,2,3)</f>
        <v>0.24904687369138562</v>
      </c>
    </row>
    <row r="244" spans="1:23" x14ac:dyDescent="0.3">
      <c r="A244" t="str">
        <f>normalized!A244</f>
        <v>w/o MS2: DLCL 8:0_22:4</v>
      </c>
      <c r="B244" t="str">
        <f>normalized!B244</f>
        <v>DLCL 30:4</v>
      </c>
      <c r="C244" t="str">
        <f>normalized!C244</f>
        <v>DLCL</v>
      </c>
      <c r="D244" t="str">
        <f>normalized!D244</f>
        <v>C39H70O15P2</v>
      </c>
      <c r="E244">
        <f>AVERAGE(normalized!E244:G244)</f>
        <v>1.4197785932203391E-4</v>
      </c>
      <c r="F244">
        <f>AVERAGE(normalized!H244:J244)</f>
        <v>2.5887640522875816E-4</v>
      </c>
      <c r="G244">
        <f>AVERAGE(normalized!K244:M244)</f>
        <v>3.2815263373796744E-4</v>
      </c>
      <c r="H244">
        <f>AVERAGE(normalized!N244:P244)</f>
        <v>1.6765754328024339E-4</v>
      </c>
      <c r="I244">
        <f>_xlfn.STDEV.S(normalized!E244:G244)</f>
        <v>9.1900355657276698E-5</v>
      </c>
      <c r="J244">
        <f>_xlfn.STDEV.S(normalized!H244:J244)</f>
        <v>1.1348867656375421E-4</v>
      </c>
      <c r="K244">
        <f>_xlfn.STDEV.S(normalized!K244:M244)</f>
        <v>2.6879462081462586E-5</v>
      </c>
      <c r="L244">
        <f>_xlfn.STDEV.S(normalized!N244:P244)</f>
        <v>9.4441646558769441E-5</v>
      </c>
      <c r="M244" s="11">
        <f t="shared" si="9"/>
        <v>0.64728652830881528</v>
      </c>
      <c r="N244" s="11">
        <f t="shared" si="9"/>
        <v>0.43838941777435858</v>
      </c>
      <c r="O244" s="11">
        <f t="shared" si="9"/>
        <v>8.1911462282902345E-2</v>
      </c>
      <c r="P244" s="11">
        <f t="shared" si="9"/>
        <v>0.56330090916880537</v>
      </c>
      <c r="R244" s="12">
        <f t="shared" si="10"/>
        <v>1.8233575746594064</v>
      </c>
      <c r="S244" s="12">
        <f t="shared" si="10"/>
        <v>2.3112944180518475</v>
      </c>
      <c r="T244" s="12">
        <f t="shared" si="10"/>
        <v>1.1808710462380114</v>
      </c>
      <c r="U244">
        <f>_xlfn.T.TEST(normalized!H244:J244,normalized!$E244:$G244,2,3)</f>
        <v>0.24075692254861414</v>
      </c>
      <c r="V244">
        <f>_xlfn.T.TEST(normalized!K244:M244,normalized!$E244:$G244,2,3)</f>
        <v>6.2570080879327999E-2</v>
      </c>
      <c r="W244">
        <f>_xlfn.T.TEST(normalized!N244:P244,normalized!$E244:$G244,2,3)</f>
        <v>0.75269753241855097</v>
      </c>
    </row>
    <row r="245" spans="1:23" x14ac:dyDescent="0.3">
      <c r="A245" t="str">
        <f>normalized!A245</f>
        <v>w/o MS2: DLCL 16:3_22:6</v>
      </c>
      <c r="B245" t="str">
        <f>normalized!B245</f>
        <v>DLCL 38:9</v>
      </c>
      <c r="C245" t="str">
        <f>normalized!C245</f>
        <v>DLCL</v>
      </c>
      <c r="D245" t="str">
        <f>normalized!D245</f>
        <v>C47H76O15P2</v>
      </c>
      <c r="E245">
        <f>AVERAGE(normalized!E245:G245)</f>
        <v>4.4727515395480221E-5</v>
      </c>
      <c r="F245">
        <f>AVERAGE(normalized!H245:J245)</f>
        <v>3.9785365312791782E-5</v>
      </c>
      <c r="G245">
        <f>AVERAGE(normalized!K245:M245)</f>
        <v>3.3202999933869814E-5</v>
      </c>
      <c r="H245">
        <f>AVERAGE(normalized!N245:P245)</f>
        <v>2.1306683045477355E-5</v>
      </c>
      <c r="I245">
        <f>_xlfn.STDEV.S(normalized!E245:G245)</f>
        <v>1.635723145212091E-5</v>
      </c>
      <c r="J245">
        <f>_xlfn.STDEV.S(normalized!H245:J245)</f>
        <v>3.1774718494769849E-5</v>
      </c>
      <c r="K245">
        <f>_xlfn.STDEV.S(normalized!K245:M245)</f>
        <v>1.2208901556352213E-5</v>
      </c>
      <c r="L245">
        <f>_xlfn.STDEV.S(normalized!N245:P245)</f>
        <v>1.6937420382083538E-5</v>
      </c>
      <c r="M245" s="11">
        <f t="shared" si="9"/>
        <v>0.36570847514087113</v>
      </c>
      <c r="N245" s="11">
        <f t="shared" si="9"/>
        <v>0.79865343060086591</v>
      </c>
      <c r="O245" s="11">
        <f t="shared" si="9"/>
        <v>0.36770477308281174</v>
      </c>
      <c r="P245" s="11">
        <f t="shared" si="9"/>
        <v>0.79493463839172018</v>
      </c>
      <c r="R245" s="12">
        <f t="shared" si="10"/>
        <v>0.88950537406359376</v>
      </c>
      <c r="S245" s="12">
        <f t="shared" si="10"/>
        <v>0.74233946688719987</v>
      </c>
      <c r="T245" s="12">
        <f t="shared" si="10"/>
        <v>0.47636634534880573</v>
      </c>
      <c r="U245">
        <f>_xlfn.T.TEST(normalized!H245:J245,normalized!$E245:$G245,2,3)</f>
        <v>0.8261774800637488</v>
      </c>
      <c r="V245">
        <f>_xlfn.T.TEST(normalized!K245:M245,normalized!$E245:$G245,2,3)</f>
        <v>0.38761712070086757</v>
      </c>
      <c r="W245">
        <f>_xlfn.T.TEST(normalized!N245:P245,normalized!$E245:$G245,2,3)</f>
        <v>0.16010974013883772</v>
      </c>
    </row>
    <row r="246" spans="1:23" x14ac:dyDescent="0.3">
      <c r="A246" t="str">
        <f>normalized!A246</f>
        <v>w/o MS2: DLCL 8:0_21:1</v>
      </c>
      <c r="B246" t="str">
        <f>normalized!B246</f>
        <v>DLCL 29:1</v>
      </c>
      <c r="C246" t="str">
        <f>normalized!C246</f>
        <v>DLCL</v>
      </c>
      <c r="D246" t="str">
        <f>normalized!D246</f>
        <v>C38H74O15P2</v>
      </c>
      <c r="E246">
        <f>AVERAGE(normalized!E246:G246)</f>
        <v>2.4692241073446326E-4</v>
      </c>
      <c r="F246">
        <f>AVERAGE(normalized!H246:J246)</f>
        <v>1.5860028594771243E-4</v>
      </c>
      <c r="G246">
        <f>AVERAGE(normalized!K246:M246)</f>
        <v>4.8500668080199384E-4</v>
      </c>
      <c r="H246">
        <f>AVERAGE(normalized!N246:P246)</f>
        <v>2.5232006955207791E-4</v>
      </c>
      <c r="I246">
        <f>_xlfn.STDEV.S(normalized!E246:G246)</f>
        <v>2.7869689567076216E-4</v>
      </c>
      <c r="J246">
        <f>_xlfn.STDEV.S(normalized!H246:J246)</f>
        <v>2.1984145061089286E-4</v>
      </c>
      <c r="K246">
        <f>_xlfn.STDEV.S(normalized!K246:M246)</f>
        <v>3.1856217348493539E-4</v>
      </c>
      <c r="L246">
        <f>_xlfn.STDEV.S(normalized!N246:P246)</f>
        <v>1.5463182719389342E-4</v>
      </c>
      <c r="M246" s="11">
        <f t="shared" si="9"/>
        <v>1.1286820618743623</v>
      </c>
      <c r="N246" s="11">
        <f t="shared" si="9"/>
        <v>1.386135272690306</v>
      </c>
      <c r="O246" s="11">
        <f t="shared" si="9"/>
        <v>0.65682017608122356</v>
      </c>
      <c r="P246" s="11">
        <f t="shared" si="9"/>
        <v>0.61283998323398525</v>
      </c>
      <c r="R246" s="12">
        <f t="shared" si="10"/>
        <v>0.64230818691572245</v>
      </c>
      <c r="S246" s="12">
        <f t="shared" si="10"/>
        <v>1.9642068103877492</v>
      </c>
      <c r="T246" s="12">
        <f t="shared" si="10"/>
        <v>1.0218597364312112</v>
      </c>
      <c r="U246">
        <f>_xlfn.T.TEST(normalized!H246:J246,normalized!$E246:$G246,2,3)</f>
        <v>0.68984124271024927</v>
      </c>
      <c r="V246">
        <f>_xlfn.T.TEST(normalized!K246:M246,normalized!$E246:$G246,2,3)</f>
        <v>0.38599672902848903</v>
      </c>
      <c r="W246">
        <f>_xlfn.T.TEST(normalized!N246:P246,normalized!$E246:$G246,2,3)</f>
        <v>0.97837266460748185</v>
      </c>
    </row>
    <row r="247" spans="1:23" x14ac:dyDescent="0.3">
      <c r="A247" t="str">
        <f>normalized!A247</f>
        <v>w/o MS2: DLCL 16:1_22:6</v>
      </c>
      <c r="B247" t="str">
        <f>normalized!B247</f>
        <v>DLCL 38:7</v>
      </c>
      <c r="C247" t="str">
        <f>normalized!C247</f>
        <v>DLCL</v>
      </c>
      <c r="D247" t="str">
        <f>normalized!D247</f>
        <v>C47H80O15P2</v>
      </c>
      <c r="E247">
        <f>AVERAGE(normalized!E247:G247)</f>
        <v>1.0178822500000002E-4</v>
      </c>
      <c r="F247">
        <f>AVERAGE(normalized!H247:J247)</f>
        <v>2.2401312091503266E-4</v>
      </c>
      <c r="G247">
        <f>AVERAGE(normalized!K247:M247)</f>
        <v>9.5270312093144352E-5</v>
      </c>
      <c r="H247">
        <f>AVERAGE(normalized!N247:P247)</f>
        <v>2.6975233395737619E-4</v>
      </c>
      <c r="I247">
        <f>_xlfn.STDEV.S(normalized!E247:G247)</f>
        <v>8.9120796049249224E-5</v>
      </c>
      <c r="J247">
        <f>_xlfn.STDEV.S(normalized!H247:J247)</f>
        <v>1.7429598248955264E-4</v>
      </c>
      <c r="K247">
        <f>_xlfn.STDEV.S(normalized!K247:M247)</f>
        <v>4.0361744498808599E-5</v>
      </c>
      <c r="L247">
        <f>_xlfn.STDEV.S(normalized!N247:P247)</f>
        <v>6.89973447398517E-5</v>
      </c>
      <c r="M247" s="11">
        <f t="shared" si="9"/>
        <v>0.87555113618740488</v>
      </c>
      <c r="N247" s="11">
        <f t="shared" si="9"/>
        <v>0.7780614893342005</v>
      </c>
      <c r="O247" s="11">
        <f t="shared" si="9"/>
        <v>0.42365500450284582</v>
      </c>
      <c r="P247" s="11">
        <f t="shared" si="9"/>
        <v>0.25578034387184961</v>
      </c>
      <c r="R247" s="12">
        <f t="shared" si="10"/>
        <v>2.2007763758041032</v>
      </c>
      <c r="S247" s="12">
        <f t="shared" si="10"/>
        <v>0.93596594393059052</v>
      </c>
      <c r="T247" s="12">
        <f t="shared" si="10"/>
        <v>2.6501329987567437</v>
      </c>
      <c r="U247">
        <f>_xlfn.T.TEST(normalized!H247:J247,normalized!$E247:$G247,2,3)</f>
        <v>0.35918852621344799</v>
      </c>
      <c r="V247">
        <f>_xlfn.T.TEST(normalized!K247:M247,normalized!$E247:$G247,2,3)</f>
        <v>0.91593863379157914</v>
      </c>
      <c r="W247">
        <f>_xlfn.T.TEST(normalized!N247:P247,normalized!$E247:$G247,2,3)</f>
        <v>6.5052471603078421E-2</v>
      </c>
    </row>
    <row r="248" spans="1:23" x14ac:dyDescent="0.3">
      <c r="A248" t="str">
        <f>normalized!A248</f>
        <v>w/o MS2: DLCL 15:3_22:6</v>
      </c>
      <c r="B248" t="str">
        <f>normalized!B248</f>
        <v>DLCL 37:9</v>
      </c>
      <c r="C248" t="str">
        <f>normalized!C248</f>
        <v>DLCL</v>
      </c>
      <c r="D248" t="str">
        <f>normalized!D248</f>
        <v>C46H74O15P2</v>
      </c>
      <c r="E248">
        <f>AVERAGE(normalized!E248:G248)</f>
        <v>4.0822974265536724E-4</v>
      </c>
      <c r="F248">
        <f>AVERAGE(normalized!H248:J248)</f>
        <v>5.7162670868347333E-4</v>
      </c>
      <c r="G248">
        <f>AVERAGE(normalized!K248:M248)</f>
        <v>7.6648797226252022E-4</v>
      </c>
      <c r="H248">
        <f>AVERAGE(normalized!N248:P248)</f>
        <v>7.5370439403955717E-4</v>
      </c>
      <c r="I248">
        <f>_xlfn.STDEV.S(normalized!E248:G248)</f>
        <v>1.1965678101275444E-4</v>
      </c>
      <c r="J248">
        <f>_xlfn.STDEV.S(normalized!H248:J248)</f>
        <v>3.3289494221379497E-4</v>
      </c>
      <c r="K248">
        <f>_xlfn.STDEV.S(normalized!K248:M248)</f>
        <v>2.8708656052916782E-4</v>
      </c>
      <c r="L248">
        <f>_xlfn.STDEV.S(normalized!N248:P248)</f>
        <v>1.7600000651114237E-4</v>
      </c>
      <c r="M248" s="11">
        <f t="shared" si="9"/>
        <v>0.29311137457657077</v>
      </c>
      <c r="N248" s="11">
        <f t="shared" si="9"/>
        <v>0.58236421979038211</v>
      </c>
      <c r="O248" s="11">
        <f t="shared" si="9"/>
        <v>0.37454803065173392</v>
      </c>
      <c r="P248" s="11">
        <f t="shared" si="9"/>
        <v>0.23351330827176422</v>
      </c>
      <c r="R248" s="12">
        <f t="shared" si="10"/>
        <v>1.4002573770477276</v>
      </c>
      <c r="S248" s="12">
        <f t="shared" si="10"/>
        <v>1.8775897299320474</v>
      </c>
      <c r="T248" s="12">
        <f t="shared" si="10"/>
        <v>1.8462750634900311</v>
      </c>
      <c r="U248">
        <f>_xlfn.T.TEST(normalized!H248:J248,normalized!$E248:$G248,2,3)</f>
        <v>0.49244988586292804</v>
      </c>
      <c r="V248">
        <f>_xlfn.T.TEST(normalized!K248:M248,normalized!$E248:$G248,2,3)</f>
        <v>0.15104586076522017</v>
      </c>
      <c r="W248">
        <f>_xlfn.T.TEST(normalized!N248:P248,normalized!$E248:$G248,2,3)</f>
        <v>5.5811539976408434E-2</v>
      </c>
    </row>
    <row r="249" spans="1:23" x14ac:dyDescent="0.3">
      <c r="A249" t="str">
        <f>normalized!A249</f>
        <v>w/o MS2: DLCL 8:0_21:1</v>
      </c>
      <c r="B249" t="str">
        <f>normalized!B249</f>
        <v>DLCL 29:1</v>
      </c>
      <c r="C249" t="str">
        <f>normalized!C249</f>
        <v>DLCL</v>
      </c>
      <c r="D249" t="str">
        <f>normalized!D249</f>
        <v>C38H74O15P2</v>
      </c>
      <c r="E249">
        <f>AVERAGE(normalized!E249:G249)</f>
        <v>1.0264024420903954E-3</v>
      </c>
      <c r="F249">
        <f>AVERAGE(normalized!H249:J249)</f>
        <v>6.8043510154061626E-4</v>
      </c>
      <c r="G249">
        <f>AVERAGE(normalized!K249:M249)</f>
        <v>9.5381064179345066E-4</v>
      </c>
      <c r="H249">
        <f>AVERAGE(normalized!N249:P249)</f>
        <v>1.0919925357898773E-3</v>
      </c>
      <c r="I249">
        <f>_xlfn.STDEV.S(normalized!E249:G249)</f>
        <v>1.3450929397852539E-3</v>
      </c>
      <c r="J249">
        <f>_xlfn.STDEV.S(normalized!H249:J249)</f>
        <v>4.5933748087599455E-4</v>
      </c>
      <c r="K249">
        <f>_xlfn.STDEV.S(normalized!K249:M249)</f>
        <v>5.8584010060277992E-4</v>
      </c>
      <c r="L249">
        <f>_xlfn.STDEV.S(normalized!N249:P249)</f>
        <v>6.9362497853139057E-4</v>
      </c>
      <c r="M249" s="11">
        <f t="shared" si="9"/>
        <v>1.3104927313362642</v>
      </c>
      <c r="N249" s="11">
        <f t="shared" si="9"/>
        <v>0.67506435196535197</v>
      </c>
      <c r="O249" s="11">
        <f t="shared" si="9"/>
        <v>0.61421006951780754</v>
      </c>
      <c r="P249" s="11">
        <f t="shared" si="9"/>
        <v>0.63519205104242471</v>
      </c>
      <c r="R249" s="12">
        <f t="shared" si="10"/>
        <v>0.66293207579945557</v>
      </c>
      <c r="S249" s="12">
        <f t="shared" si="10"/>
        <v>0.92927549923877562</v>
      </c>
      <c r="T249" s="12">
        <f t="shared" si="10"/>
        <v>1.0639029010549699</v>
      </c>
      <c r="U249">
        <f>_xlfn.T.TEST(normalized!H249:J249,normalized!$E249:$G249,2,3)</f>
        <v>0.70737619131779272</v>
      </c>
      <c r="V249">
        <f>_xlfn.T.TEST(normalized!K249:M249,normalized!$E249:$G249,2,3)</f>
        <v>0.93759229869827798</v>
      </c>
      <c r="W249">
        <f>_xlfn.T.TEST(normalized!N249:P249,normalized!$E249:$G249,2,3)</f>
        <v>0.94489713236874817</v>
      </c>
    </row>
    <row r="250" spans="1:23" x14ac:dyDescent="0.3">
      <c r="A250" t="str">
        <f>normalized!A250</f>
        <v>w/o MS2: DLCL 10:0_22:4</v>
      </c>
      <c r="B250" t="str">
        <f>normalized!B250</f>
        <v>DLCL 32:4</v>
      </c>
      <c r="C250" t="str">
        <f>normalized!C250</f>
        <v>DLCL</v>
      </c>
      <c r="D250" t="str">
        <f>normalized!D250</f>
        <v>C41H74O15P2</v>
      </c>
      <c r="E250">
        <f>AVERAGE(normalized!E250:G250)</f>
        <v>1.098489540960452E-3</v>
      </c>
      <c r="F250">
        <f>AVERAGE(normalized!H250:J250)</f>
        <v>1.2651927229225023E-3</v>
      </c>
      <c r="G250">
        <f>AVERAGE(normalized!K250:M250)</f>
        <v>1.1228205243297086E-3</v>
      </c>
      <c r="H250">
        <f>AVERAGE(normalized!N250:P250)</f>
        <v>1.0230047355039656E-3</v>
      </c>
      <c r="I250">
        <f>_xlfn.STDEV.S(normalized!E250:G250)</f>
        <v>1.0955466759349859E-4</v>
      </c>
      <c r="J250">
        <f>_xlfn.STDEV.S(normalized!H250:J250)</f>
        <v>1.5957875157088648E-4</v>
      </c>
      <c r="K250">
        <f>_xlfn.STDEV.S(normalized!K250:M250)</f>
        <v>3.2282417795647609E-4</v>
      </c>
      <c r="L250">
        <f>_xlfn.STDEV.S(normalized!N250:P250)</f>
        <v>3.6967291212948152E-4</v>
      </c>
      <c r="M250" s="11">
        <f t="shared" si="9"/>
        <v>9.9732098948990169E-2</v>
      </c>
      <c r="N250" s="11">
        <f t="shared" si="9"/>
        <v>0.12612999480606502</v>
      </c>
      <c r="O250" s="11">
        <f t="shared" si="9"/>
        <v>0.28751182487440974</v>
      </c>
      <c r="P250" s="11">
        <f t="shared" si="9"/>
        <v>0.36135992268634864</v>
      </c>
      <c r="R250" s="12">
        <f t="shared" si="10"/>
        <v>1.1517567311713275</v>
      </c>
      <c r="S250" s="12">
        <f t="shared" si="10"/>
        <v>1.022149490242741</v>
      </c>
      <c r="T250" s="12">
        <f t="shared" si="10"/>
        <v>0.93128309133422682</v>
      </c>
      <c r="U250">
        <f>_xlfn.T.TEST(normalized!H250:J250,normalized!$E250:$G250,2,3)</f>
        <v>0.21891863598552827</v>
      </c>
      <c r="V250">
        <f>_xlfn.T.TEST(normalized!K250:M250,normalized!$E250:$G250,2,3)</f>
        <v>0.91102034328088777</v>
      </c>
      <c r="W250">
        <f>_xlfn.T.TEST(normalized!N250:P250,normalized!$E250:$G250,2,3)</f>
        <v>0.76250916371666588</v>
      </c>
    </row>
    <row r="251" spans="1:23" x14ac:dyDescent="0.3">
      <c r="A251" t="str">
        <f>normalized!A251</f>
        <v>w/o MS2: DLCL 10:0_22:4</v>
      </c>
      <c r="B251" t="str">
        <f>normalized!B251</f>
        <v>DLCL 32:4</v>
      </c>
      <c r="C251" t="str">
        <f>normalized!C251</f>
        <v>DLCL</v>
      </c>
      <c r="D251" t="str">
        <f>normalized!D251</f>
        <v>C41H74O15P2</v>
      </c>
      <c r="E251">
        <f>AVERAGE(normalized!E251:G251)</f>
        <v>1.60912265720339E-3</v>
      </c>
      <c r="F251">
        <f>AVERAGE(normalized!H251:J251)</f>
        <v>1.5233484955648926E-3</v>
      </c>
      <c r="G251">
        <f>AVERAGE(normalized!K251:M251)</f>
        <v>2.5679427722807061E-3</v>
      </c>
      <c r="H251">
        <f>AVERAGE(normalized!N251:P251)</f>
        <v>1.9938757170011871E-3</v>
      </c>
      <c r="I251">
        <f>_xlfn.STDEV.S(normalized!E251:G251)</f>
        <v>6.2887826473033502E-4</v>
      </c>
      <c r="J251">
        <f>_xlfn.STDEV.S(normalized!H251:J251)</f>
        <v>2.0872767784081066E-4</v>
      </c>
      <c r="K251">
        <f>_xlfn.STDEV.S(normalized!K251:M251)</f>
        <v>5.5201163571721177E-4</v>
      </c>
      <c r="L251">
        <f>_xlfn.STDEV.S(normalized!N251:P251)</f>
        <v>3.4368842509898589E-4</v>
      </c>
      <c r="M251" s="11">
        <f t="shared" si="9"/>
        <v>0.39082058904279415</v>
      </c>
      <c r="N251" s="11">
        <f t="shared" si="9"/>
        <v>0.13701899365017564</v>
      </c>
      <c r="O251" s="11">
        <f t="shared" si="9"/>
        <v>0.21496259249848673</v>
      </c>
      <c r="P251" s="11">
        <f t="shared" si="9"/>
        <v>0.17237204012690288</v>
      </c>
      <c r="R251" s="12">
        <f t="shared" si="10"/>
        <v>0.94669507557144805</v>
      </c>
      <c r="S251" s="12">
        <f t="shared" si="10"/>
        <v>1.5958651509784336</v>
      </c>
      <c r="T251" s="12">
        <f t="shared" si="10"/>
        <v>1.2391073533614194</v>
      </c>
      <c r="U251">
        <f>_xlfn.T.TEST(normalized!H251:J251,normalized!$E251:$G251,2,3)</f>
        <v>0.84004013206744255</v>
      </c>
      <c r="V251">
        <f>_xlfn.T.TEST(normalized!K251:M251,normalized!$E251:$G251,2,3)</f>
        <v>0.11935705626363009</v>
      </c>
      <c r="W251">
        <f>_xlfn.T.TEST(normalized!N251:P251,normalized!$E251:$G251,2,3)</f>
        <v>0.41907275851139841</v>
      </c>
    </row>
    <row r="252" spans="1:23" x14ac:dyDescent="0.3">
      <c r="A252" t="str">
        <f>normalized!A252</f>
        <v>w/o MS2: DLCL 16:4_22:6</v>
      </c>
      <c r="B252" t="str">
        <f>normalized!B252</f>
        <v>DLCL 38:10</v>
      </c>
      <c r="C252" t="str">
        <f>normalized!C252</f>
        <v>DLCL</v>
      </c>
      <c r="D252" t="str">
        <f>normalized!D252</f>
        <v>C47H74O15P2</v>
      </c>
      <c r="E252">
        <f>AVERAGE(normalized!E252:G252)</f>
        <v>5.6977676271186444E-5</v>
      </c>
      <c r="F252">
        <f>AVERAGE(normalized!H252:J252)</f>
        <v>4.1437906162464987E-5</v>
      </c>
      <c r="G252">
        <f>AVERAGE(normalized!K252:M252)</f>
        <v>7.3930063918957453E-5</v>
      </c>
      <c r="H252">
        <f>AVERAGE(normalized!N252:P252)</f>
        <v>5.7226605012341974E-5</v>
      </c>
      <c r="I252">
        <f>_xlfn.STDEV.S(normalized!E252:G252)</f>
        <v>1.4485971652175126E-5</v>
      </c>
      <c r="J252">
        <f>_xlfn.STDEV.S(normalized!H252:J252)</f>
        <v>1.2551693848425071E-5</v>
      </c>
      <c r="K252">
        <f>_xlfn.STDEV.S(normalized!K252:M252)</f>
        <v>1.2724533856144716E-5</v>
      </c>
      <c r="L252">
        <f>_xlfn.STDEV.S(normalized!N252:P252)</f>
        <v>1.8903461051111784E-5</v>
      </c>
      <c r="M252" s="11">
        <f t="shared" si="9"/>
        <v>0.25423942498512647</v>
      </c>
      <c r="N252" s="11">
        <f t="shared" si="9"/>
        <v>0.30290366987206907</v>
      </c>
      <c r="O252" s="11">
        <f t="shared" si="9"/>
        <v>0.17211582381551058</v>
      </c>
      <c r="P252" s="11">
        <f t="shared" si="9"/>
        <v>0.33032644601291483</v>
      </c>
      <c r="R252" s="12">
        <f t="shared" si="10"/>
        <v>0.72726563935742838</v>
      </c>
      <c r="S252" s="12">
        <f t="shared" si="10"/>
        <v>1.2975268343181594</v>
      </c>
      <c r="T252" s="12">
        <f t="shared" si="10"/>
        <v>1.0043688819454615</v>
      </c>
      <c r="U252">
        <f>_xlfn.T.TEST(normalized!H252:J252,normalized!$E252:$G252,2,3)</f>
        <v>0.23429562048627264</v>
      </c>
      <c r="V252">
        <f>_xlfn.T.TEST(normalized!K252:M252,normalized!$E252:$G252,2,3)</f>
        <v>0.20361607297264225</v>
      </c>
      <c r="W252">
        <f>_xlfn.T.TEST(normalized!N252:P252,normalized!$E252:$G252,2,3)</f>
        <v>0.98647852885500242</v>
      </c>
    </row>
    <row r="253" spans="1:23" x14ac:dyDescent="0.3">
      <c r="A253" t="str">
        <f>normalized!A253</f>
        <v>w/o MS2: DLCL 14:0_22:4</v>
      </c>
      <c r="B253" t="str">
        <f>normalized!B253</f>
        <v>DLCL 36:4</v>
      </c>
      <c r="C253" t="str">
        <f>normalized!C253</f>
        <v>DLCL</v>
      </c>
      <c r="D253" t="str">
        <f>normalized!D253</f>
        <v>C45H82O15P2</v>
      </c>
      <c r="E253">
        <f>AVERAGE(normalized!E253:G253)</f>
        <v>3.1595537570621465E-5</v>
      </c>
      <c r="F253">
        <f>AVERAGE(normalized!H253:J253)</f>
        <v>3.4262920168067229E-5</v>
      </c>
      <c r="G253">
        <f>AVERAGE(normalized!K253:M253)</f>
        <v>5.0574613655056681E-5</v>
      </c>
      <c r="H253">
        <f>AVERAGE(normalized!N253:P253)</f>
        <v>2.9255705733231857E-5</v>
      </c>
      <c r="I253">
        <f>_xlfn.STDEV.S(normalized!E253:G253)</f>
        <v>1.8177249834474759E-5</v>
      </c>
      <c r="J253">
        <f>_xlfn.STDEV.S(normalized!H253:J253)</f>
        <v>1.0733228753348197E-5</v>
      </c>
      <c r="K253">
        <f>_xlfn.STDEV.S(normalized!K253:M253)</f>
        <v>1.9445105187581231E-5</v>
      </c>
      <c r="L253">
        <f>_xlfn.STDEV.S(normalized!N253:P253)</f>
        <v>1.5992338820194508E-5</v>
      </c>
      <c r="M253" s="11">
        <f t="shared" si="9"/>
        <v>0.5753106682817305</v>
      </c>
      <c r="N253" s="11">
        <f t="shared" si="9"/>
        <v>0.31326076997230029</v>
      </c>
      <c r="O253" s="11">
        <f t="shared" si="9"/>
        <v>0.38448351420351423</v>
      </c>
      <c r="P253" s="11">
        <f t="shared" si="9"/>
        <v>0.5466399944687933</v>
      </c>
      <c r="R253" s="12">
        <f t="shared" si="10"/>
        <v>1.0844227635463934</v>
      </c>
      <c r="S253" s="12">
        <f t="shared" si="10"/>
        <v>1.6006885004571836</v>
      </c>
      <c r="T253" s="12">
        <f t="shared" si="10"/>
        <v>0.92594423082184685</v>
      </c>
      <c r="U253">
        <f>_xlfn.T.TEST(normalized!H253:J253,normalized!$E253:$G253,2,3)</f>
        <v>0.83981703510206096</v>
      </c>
      <c r="V253">
        <f>_xlfn.T.TEST(normalized!K253:M253,normalized!$E253:$G253,2,3)</f>
        <v>0.28470645312887671</v>
      </c>
      <c r="W253">
        <f>_xlfn.T.TEST(normalized!N253:P253,normalized!$E253:$G253,2,3)</f>
        <v>0.87530878029866577</v>
      </c>
    </row>
    <row r="254" spans="1:23" x14ac:dyDescent="0.3">
      <c r="A254" t="str">
        <f>normalized!A254</f>
        <v>w/o MS2: DLCL 16:4_22:6</v>
      </c>
      <c r="B254" t="str">
        <f>normalized!B254</f>
        <v>DLCL 38:10</v>
      </c>
      <c r="C254" t="str">
        <f>normalized!C254</f>
        <v>DLCL</v>
      </c>
      <c r="D254" t="str">
        <f>normalized!D254</f>
        <v>C47H74O15P2</v>
      </c>
      <c r="E254">
        <f>AVERAGE(normalized!E254:G254)</f>
        <v>1.9304416299435029E-4</v>
      </c>
      <c r="F254">
        <f>AVERAGE(normalized!H254:J254)</f>
        <v>1.4987640289449114E-4</v>
      </c>
      <c r="G254">
        <f>AVERAGE(normalized!K254:M254)</f>
        <v>1.8379046433723088E-4</v>
      </c>
      <c r="H254">
        <f>AVERAGE(normalized!N254:P254)</f>
        <v>1.7896770286485674E-4</v>
      </c>
      <c r="I254">
        <f>_xlfn.STDEV.S(normalized!E254:G254)</f>
        <v>9.1848551901015834E-5</v>
      </c>
      <c r="J254">
        <f>_xlfn.STDEV.S(normalized!H254:J254)</f>
        <v>1.6059368714441415E-5</v>
      </c>
      <c r="K254">
        <f>_xlfn.STDEV.S(normalized!K254:M254)</f>
        <v>4.742931838929395E-5</v>
      </c>
      <c r="L254">
        <f>_xlfn.STDEV.S(normalized!N254:P254)</f>
        <v>6.6160588459429666E-5</v>
      </c>
      <c r="M254" s="11">
        <f t="shared" si="9"/>
        <v>0.4757903604871177</v>
      </c>
      <c r="N254" s="11">
        <f t="shared" si="9"/>
        <v>0.10715074824518418</v>
      </c>
      <c r="O254" s="11">
        <f t="shared" si="9"/>
        <v>0.25806191066728851</v>
      </c>
      <c r="P254" s="11">
        <f t="shared" si="9"/>
        <v>0.3696789275402908</v>
      </c>
      <c r="R254" s="12">
        <f t="shared" si="10"/>
        <v>0.77638401788339739</v>
      </c>
      <c r="S254" s="12">
        <f t="shared" si="10"/>
        <v>0.95206434365285508</v>
      </c>
      <c r="T254" s="12">
        <f t="shared" si="10"/>
        <v>0.92708165887457827</v>
      </c>
      <c r="U254">
        <f>_xlfn.T.TEST(normalized!H254:J254,normalized!$E254:$G254,2,3)</f>
        <v>0.50253322109747023</v>
      </c>
      <c r="V254">
        <f>_xlfn.T.TEST(normalized!K254:M254,normalized!$E254:$G254,2,3)</f>
        <v>0.88663856896293913</v>
      </c>
      <c r="W254">
        <f>_xlfn.T.TEST(normalized!N254:P254,normalized!$E254:$G254,2,3)</f>
        <v>0.84100090596108212</v>
      </c>
    </row>
    <row r="255" spans="1:23" x14ac:dyDescent="0.3">
      <c r="A255" t="str">
        <f>normalized!A255</f>
        <v>w/o MS2: DLCL 18:4_22:6</v>
      </c>
      <c r="B255" t="str">
        <f>normalized!B255</f>
        <v>DLCL 40:10</v>
      </c>
      <c r="C255" t="str">
        <f>normalized!C255</f>
        <v>DLCL</v>
      </c>
      <c r="D255" t="str">
        <f>normalized!D255</f>
        <v>C49H78O15P2</v>
      </c>
      <c r="E255">
        <f>AVERAGE(normalized!E255:G255)</f>
        <v>3.8874996737288132E-4</v>
      </c>
      <c r="F255">
        <f>AVERAGE(normalized!H255:J255)</f>
        <v>2.854315476190476E-4</v>
      </c>
      <c r="G255">
        <f>AVERAGE(normalized!K255:M255)</f>
        <v>3.0411092109015615E-4</v>
      </c>
      <c r="H255">
        <f>AVERAGE(normalized!N255:P255)</f>
        <v>2.4799347004871979E-4</v>
      </c>
      <c r="I255">
        <f>_xlfn.STDEV.S(normalized!E255:G255)</f>
        <v>1.262952406174421E-4</v>
      </c>
      <c r="J255">
        <f>_xlfn.STDEV.S(normalized!H255:J255)</f>
        <v>1.3754511952592015E-4</v>
      </c>
      <c r="K255">
        <f>_xlfn.STDEV.S(normalized!K255:M255)</f>
        <v>1.2812828390592162E-4</v>
      </c>
      <c r="L255">
        <f>_xlfn.STDEV.S(normalized!N255:P255)</f>
        <v>1.2298861001742187E-4</v>
      </c>
      <c r="M255" s="11">
        <f t="shared" si="9"/>
        <v>0.32487524428857945</v>
      </c>
      <c r="N255" s="11">
        <f t="shared" si="9"/>
        <v>0.48188478349105024</v>
      </c>
      <c r="O255" s="11">
        <f t="shared" si="9"/>
        <v>0.42132088991285171</v>
      </c>
      <c r="P255" s="11">
        <f t="shared" si="9"/>
        <v>0.4959348727741098</v>
      </c>
      <c r="R255" s="12">
        <f t="shared" si="10"/>
        <v>0.73422912302206644</v>
      </c>
      <c r="S255" s="12">
        <f t="shared" si="10"/>
        <v>0.78227896235026284</v>
      </c>
      <c r="T255" s="12">
        <f t="shared" si="10"/>
        <v>0.63792537842414621</v>
      </c>
      <c r="U255">
        <f>_xlfn.T.TEST(normalized!H255:J255,normalized!$E255:$G255,2,3)</f>
        <v>0.39252901348434105</v>
      </c>
      <c r="V255">
        <f>_xlfn.T.TEST(normalized!K255:M255,normalized!$E255:$G255,2,3)</f>
        <v>0.46090007039341085</v>
      </c>
      <c r="W255">
        <f>_xlfn.T.TEST(normalized!N255:P255,normalized!$E255:$G255,2,3)</f>
        <v>0.23890923338215</v>
      </c>
    </row>
    <row r="256" spans="1:23" x14ac:dyDescent="0.3">
      <c r="A256" t="str">
        <f>normalized!A256</f>
        <v>w/o MS2: DGDG O-8:0_13:1</v>
      </c>
      <c r="B256" t="str">
        <f>normalized!B256</f>
        <v>DGDG O- 21:1</v>
      </c>
      <c r="C256" t="str">
        <f>normalized!C256</f>
        <v>EtherDGDG</v>
      </c>
      <c r="D256" t="str">
        <f>normalized!D256</f>
        <v>C36H66O14</v>
      </c>
      <c r="E256">
        <f>AVERAGE(normalized!E256:G256)</f>
        <v>1.4250417725988703E-4</v>
      </c>
      <c r="F256">
        <f>AVERAGE(normalized!H256:J256)</f>
        <v>8.5526611811391243E-5</v>
      </c>
      <c r="G256">
        <f>AVERAGE(normalized!K256:M256)</f>
        <v>1.3581123510520899E-4</v>
      </c>
      <c r="H256">
        <f>AVERAGE(normalized!N256:P256)</f>
        <v>1.2373166749069954E-4</v>
      </c>
      <c r="I256">
        <f>_xlfn.STDEV.S(normalized!E256:G256)</f>
        <v>2.5907394168104817E-5</v>
      </c>
      <c r="J256">
        <f>_xlfn.STDEV.S(normalized!H256:J256)</f>
        <v>1.3052483917831906E-5</v>
      </c>
      <c r="K256">
        <f>_xlfn.STDEV.S(normalized!K256:M256)</f>
        <v>6.5102596808026434E-5</v>
      </c>
      <c r="L256">
        <f>_xlfn.STDEV.S(normalized!N256:P256)</f>
        <v>6.20255143126792E-5</v>
      </c>
      <c r="M256" s="11">
        <f t="shared" si="9"/>
        <v>0.18180094553198331</v>
      </c>
      <c r="N256" s="11">
        <f t="shared" si="9"/>
        <v>0.15261312989477566</v>
      </c>
      <c r="O256" s="11">
        <f t="shared" si="9"/>
        <v>0.47936090675851201</v>
      </c>
      <c r="P256" s="11">
        <f t="shared" si="9"/>
        <v>0.50129053920122291</v>
      </c>
      <c r="R256" s="12">
        <f t="shared" si="10"/>
        <v>0.60016915613227995</v>
      </c>
      <c r="S256" s="12">
        <f t="shared" si="10"/>
        <v>0.95303336166439512</v>
      </c>
      <c r="T256" s="12">
        <f t="shared" si="10"/>
        <v>0.86826695097539641</v>
      </c>
      <c r="U256">
        <f>_xlfn.T.TEST(normalized!H256:J256,normalized!$E256:$G256,2,3)</f>
        <v>4.3407933281267297E-2</v>
      </c>
      <c r="V256">
        <f>_xlfn.T.TEST(normalized!K256:M256,normalized!$E256:$G256,2,3)</f>
        <v>0.88052399080595167</v>
      </c>
      <c r="W256">
        <f>_xlfn.T.TEST(normalized!N256:P256,normalized!$E256:$G256,2,3)</f>
        <v>0.66535307958548429</v>
      </c>
    </row>
    <row r="257" spans="1:23" x14ac:dyDescent="0.3">
      <c r="A257" t="str">
        <f>normalized!A257</f>
        <v>w/o MS2: DGDG O-15:3_16:4</v>
      </c>
      <c r="B257" t="str">
        <f>normalized!B257</f>
        <v>DGDG O- 31:7</v>
      </c>
      <c r="C257" t="str">
        <f>normalized!C257</f>
        <v>EtherDGDG</v>
      </c>
      <c r="D257" t="str">
        <f>normalized!D257</f>
        <v>C46H74O14</v>
      </c>
      <c r="E257">
        <f>AVERAGE(normalized!E257:G257)</f>
        <v>1.962793782485876E-3</v>
      </c>
      <c r="F257">
        <f>AVERAGE(normalized!H257:J257)</f>
        <v>1.8926906465919699E-3</v>
      </c>
      <c r="G257">
        <f>AVERAGE(normalized!K257:M257)</f>
        <v>2.41720498290948E-3</v>
      </c>
      <c r="H257">
        <f>AVERAGE(normalized!N257:P257)</f>
        <v>2.1589869751882777E-3</v>
      </c>
      <c r="I257">
        <f>_xlfn.STDEV.S(normalized!E257:G257)</f>
        <v>1.7530557752893118E-4</v>
      </c>
      <c r="J257">
        <f>_xlfn.STDEV.S(normalized!H257:J257)</f>
        <v>3.6592469038969404E-4</v>
      </c>
      <c r="K257">
        <f>_xlfn.STDEV.S(normalized!K257:M257)</f>
        <v>4.3783187197215037E-4</v>
      </c>
      <c r="L257">
        <f>_xlfn.STDEV.S(normalized!N257:P257)</f>
        <v>2.2469836224978348E-4</v>
      </c>
      <c r="M257" s="11">
        <f t="shared" si="9"/>
        <v>8.9314312635995249E-2</v>
      </c>
      <c r="N257" s="11">
        <f t="shared" si="9"/>
        <v>0.19333571022215804</v>
      </c>
      <c r="O257" s="11">
        <f t="shared" si="9"/>
        <v>0.18113146177828576</v>
      </c>
      <c r="P257" s="11">
        <f t="shared" si="9"/>
        <v>0.10407583039271848</v>
      </c>
      <c r="R257" s="12">
        <f t="shared" si="10"/>
        <v>0.96428400348552123</v>
      </c>
      <c r="S257" s="12">
        <f t="shared" si="10"/>
        <v>1.2315124515261571</v>
      </c>
      <c r="T257" s="12">
        <f t="shared" si="10"/>
        <v>1.099956090371309</v>
      </c>
      <c r="U257">
        <f>_xlfn.T.TEST(normalized!H257:J257,normalized!$E257:$G257,2,3)</f>
        <v>0.78508548580242432</v>
      </c>
      <c r="V257">
        <f>_xlfn.T.TEST(normalized!K257:M257,normalized!$E257:$G257,2,3)</f>
        <v>0.20655473495728541</v>
      </c>
      <c r="W257">
        <f>_xlfn.T.TEST(normalized!N257:P257,normalized!$E257:$G257,2,3)</f>
        <v>0.30261242390171755</v>
      </c>
    </row>
    <row r="258" spans="1:23" x14ac:dyDescent="0.3">
      <c r="A258" t="str">
        <f>normalized!A258</f>
        <v>w/o MS2: DGDG O-8:0_16:1</v>
      </c>
      <c r="B258" t="str">
        <f>normalized!B258</f>
        <v>DGDG O- 24:1</v>
      </c>
      <c r="C258" t="str">
        <f>normalized!C258</f>
        <v>EtherDGDG</v>
      </c>
      <c r="D258" t="str">
        <f>normalized!D258</f>
        <v>C39H72O14</v>
      </c>
      <c r="E258">
        <f>AVERAGE(normalized!E258:G258)</f>
        <v>5.5139479548022604E-4</v>
      </c>
      <c r="F258">
        <f>AVERAGE(normalized!H258:J258)</f>
        <v>4.8727515989729231E-4</v>
      </c>
      <c r="G258">
        <f>AVERAGE(normalized!K258:M258)</f>
        <v>6.5030353093859406E-4</v>
      </c>
      <c r="H258">
        <f>AVERAGE(normalized!N258:P258)</f>
        <v>6.043529582317181E-4</v>
      </c>
      <c r="I258">
        <f>_xlfn.STDEV.S(normalized!E258:G258)</f>
        <v>2.2398145672953559E-4</v>
      </c>
      <c r="J258">
        <f>_xlfn.STDEV.S(normalized!H258:J258)</f>
        <v>3.5149439120975485E-4</v>
      </c>
      <c r="K258">
        <f>_xlfn.STDEV.S(normalized!K258:M258)</f>
        <v>2.2550150429533647E-4</v>
      </c>
      <c r="L258">
        <f>_xlfn.STDEV.S(normalized!N258:P258)</f>
        <v>1.5812088812771431E-4</v>
      </c>
      <c r="M258" s="11">
        <f t="shared" si="9"/>
        <v>0.40620886987963589</v>
      </c>
      <c r="N258" s="11">
        <f t="shared" si="9"/>
        <v>0.72134682852260046</v>
      </c>
      <c r="O258" s="11">
        <f t="shared" si="9"/>
        <v>0.34676346285536286</v>
      </c>
      <c r="P258" s="11">
        <f t="shared" si="9"/>
        <v>0.2616366578073212</v>
      </c>
      <c r="R258" s="12">
        <f t="shared" si="10"/>
        <v>0.88371374538076652</v>
      </c>
      <c r="S258" s="12">
        <f t="shared" si="10"/>
        <v>1.1793791603930999</v>
      </c>
      <c r="T258" s="12">
        <f t="shared" si="10"/>
        <v>1.0960440018396786</v>
      </c>
      <c r="U258">
        <f>_xlfn.T.TEST(normalized!H258:J258,normalized!$E258:$G258,2,3)</f>
        <v>0.80526835825400289</v>
      </c>
      <c r="V258">
        <f>_xlfn.T.TEST(normalized!K258:M258,normalized!$E258:$G258,2,3)</f>
        <v>0.61848284006634513</v>
      </c>
      <c r="W258">
        <f>_xlfn.T.TEST(normalized!N258:P258,normalized!$E258:$G258,2,3)</f>
        <v>0.75654326045605957</v>
      </c>
    </row>
    <row r="259" spans="1:23" x14ac:dyDescent="0.3">
      <c r="A259" t="str">
        <f>normalized!A259</f>
        <v>w/o MS2: DGDG O-15:3_16:4</v>
      </c>
      <c r="B259" t="str">
        <f>normalized!B259</f>
        <v>DGDG O- 31:7</v>
      </c>
      <c r="C259" t="str">
        <f>normalized!C259</f>
        <v>EtherDGDG</v>
      </c>
      <c r="D259" t="str">
        <f>normalized!D259</f>
        <v>C46H74O14</v>
      </c>
      <c r="E259">
        <f>AVERAGE(normalized!E259:G259)</f>
        <v>6.4052454703389828E-4</v>
      </c>
      <c r="F259">
        <f>AVERAGE(normalized!H259:J259)</f>
        <v>7.3282280345471525E-4</v>
      </c>
      <c r="G259">
        <f>AVERAGE(normalized!K259:M259)</f>
        <v>1.0130667993403515E-3</v>
      </c>
      <c r="H259">
        <f>AVERAGE(normalized!N259:P259)</f>
        <v>6.3529717403018734E-4</v>
      </c>
      <c r="I259">
        <f>_xlfn.STDEV.S(normalized!E259:G259)</f>
        <v>1.4918146394245443E-4</v>
      </c>
      <c r="J259">
        <f>_xlfn.STDEV.S(normalized!H259:J259)</f>
        <v>2.9647184573525546E-4</v>
      </c>
      <c r="K259">
        <f>_xlfn.STDEV.S(normalized!K259:M259)</f>
        <v>1.9376386860571026E-4</v>
      </c>
      <c r="L259">
        <f>_xlfn.STDEV.S(normalized!N259:P259)</f>
        <v>1.572368577026291E-4</v>
      </c>
      <c r="M259" s="11">
        <f t="shared" si="9"/>
        <v>0.2329051472473222</v>
      </c>
      <c r="N259" s="11">
        <f t="shared" si="9"/>
        <v>0.40456143604922074</v>
      </c>
      <c r="O259" s="11">
        <f t="shared" si="9"/>
        <v>0.19126465177999882</v>
      </c>
      <c r="P259" s="11">
        <f t="shared" si="9"/>
        <v>0.24750127047654347</v>
      </c>
      <c r="R259" s="12">
        <f t="shared" si="10"/>
        <v>1.144097922317304</v>
      </c>
      <c r="S259" s="12">
        <f t="shared" si="10"/>
        <v>1.5816205702523018</v>
      </c>
      <c r="T259" s="12">
        <f t="shared" si="10"/>
        <v>0.9918389185427513</v>
      </c>
      <c r="U259">
        <f>_xlfn.T.TEST(normalized!H259:J259,normalized!$E259:$G259,2,3)</f>
        <v>0.66348334371572837</v>
      </c>
      <c r="V259">
        <f>_xlfn.T.TEST(normalized!K259:M259,normalized!$E259:$G259,2,3)</f>
        <v>6.1542097506986873E-2</v>
      </c>
      <c r="W259">
        <f>_xlfn.T.TEST(normalized!N259:P259,normalized!$E259:$G259,2,3)</f>
        <v>0.96868698525302077</v>
      </c>
    </row>
    <row r="260" spans="1:23" x14ac:dyDescent="0.3">
      <c r="A260" t="str">
        <f>normalized!A260</f>
        <v>w/o MS2: DGDG O-18:5_6:0</v>
      </c>
      <c r="B260" t="str">
        <f>normalized!B260</f>
        <v>DGDG O- 24:5</v>
      </c>
      <c r="C260" t="str">
        <f>normalized!C260</f>
        <v>EtherDGDG</v>
      </c>
      <c r="D260" t="str">
        <f>normalized!D260</f>
        <v>C39H64O14</v>
      </c>
      <c r="E260">
        <f>AVERAGE(normalized!E260:G260)</f>
        <v>1.7122072274011301E-4</v>
      </c>
      <c r="F260">
        <f>AVERAGE(normalized!H260:J260)</f>
        <v>1.9198535830999069E-4</v>
      </c>
      <c r="G260">
        <f>AVERAGE(normalized!K260:M260)</f>
        <v>1.0638814864412454E-4</v>
      </c>
      <c r="H260">
        <f>AVERAGE(normalized!N260:P260)</f>
        <v>9.2945522075748056E-5</v>
      </c>
      <c r="I260">
        <f>_xlfn.STDEV.S(normalized!E260:G260)</f>
        <v>4.3913054363757797E-5</v>
      </c>
      <c r="J260">
        <f>_xlfn.STDEV.S(normalized!H260:J260)</f>
        <v>2.9868518160005584E-5</v>
      </c>
      <c r="K260">
        <f>_xlfn.STDEV.S(normalized!K260:M260)</f>
        <v>6.0901687808101495E-5</v>
      </c>
      <c r="L260">
        <f>_xlfn.STDEV.S(normalized!N260:P260)</f>
        <v>4.5666594796481985E-5</v>
      </c>
      <c r="M260" s="11">
        <f t="shared" si="9"/>
        <v>0.25647044155053084</v>
      </c>
      <c r="N260" s="11">
        <f t="shared" si="9"/>
        <v>0.15557706287048279</v>
      </c>
      <c r="O260" s="11">
        <f t="shared" si="9"/>
        <v>0.57244804599262</v>
      </c>
      <c r="P260" s="11">
        <f t="shared" si="9"/>
        <v>0.49132646497229809</v>
      </c>
      <c r="R260" s="12">
        <f t="shared" si="10"/>
        <v>1.1212740796649669</v>
      </c>
      <c r="S260" s="12">
        <f t="shared" si="10"/>
        <v>0.62135089106945052</v>
      </c>
      <c r="T260" s="12">
        <f t="shared" si="10"/>
        <v>0.54284037929699203</v>
      </c>
      <c r="U260">
        <f>_xlfn.T.TEST(normalized!H260:J260,normalized!$E260:$G260,2,3)</f>
        <v>0.54009587682514359</v>
      </c>
      <c r="V260">
        <f>_xlfn.T.TEST(normalized!K260:M260,normalized!$E260:$G260,2,3)</f>
        <v>0.21595573849073654</v>
      </c>
      <c r="W260">
        <f>_xlfn.T.TEST(normalized!N260:P260,normalized!$E260:$G260,2,3)</f>
        <v>9.9196696618380889E-2</v>
      </c>
    </row>
    <row r="261" spans="1:23" x14ac:dyDescent="0.3">
      <c r="A261" t="str">
        <f>normalized!A261</f>
        <v>w/o MS2: DGDG O-8:0_15:4</v>
      </c>
      <c r="B261" t="str">
        <f>normalized!B261</f>
        <v>DGDG O- 23:4</v>
      </c>
      <c r="C261" t="str">
        <f>normalized!C261</f>
        <v>EtherDGDG</v>
      </c>
      <c r="D261" t="str">
        <f>normalized!D261</f>
        <v>C38H64O14</v>
      </c>
      <c r="E261">
        <f>AVERAGE(normalized!E261:G261)</f>
        <v>2.3157820875706214E-4</v>
      </c>
      <c r="F261">
        <f>AVERAGE(normalized!H261:J261)</f>
        <v>2.9983005602240894E-4</v>
      </c>
      <c r="G261">
        <f>AVERAGE(normalized!K261:M261)</f>
        <v>2.7072884826015615E-4</v>
      </c>
      <c r="H261">
        <f>AVERAGE(normalized!N261:P261)</f>
        <v>2.6133364512329944E-4</v>
      </c>
      <c r="I261">
        <f>_xlfn.STDEV.S(normalized!E261:G261)</f>
        <v>8.5684693691356488E-5</v>
      </c>
      <c r="J261">
        <f>_xlfn.STDEV.S(normalized!H261:J261)</f>
        <v>5.6840320671760262E-5</v>
      </c>
      <c r="K261">
        <f>_xlfn.STDEV.S(normalized!K261:M261)</f>
        <v>5.5645947561693409E-5</v>
      </c>
      <c r="L261">
        <f>_xlfn.STDEV.S(normalized!N261:P261)</f>
        <v>1.4833860536658125E-4</v>
      </c>
      <c r="M261" s="11">
        <f t="shared" si="9"/>
        <v>0.37000326650442439</v>
      </c>
      <c r="N261" s="11">
        <f t="shared" si="9"/>
        <v>0.18957512607579302</v>
      </c>
      <c r="O261" s="11">
        <f t="shared" si="9"/>
        <v>0.20554125620266586</v>
      </c>
      <c r="P261" s="11">
        <f t="shared" ref="P261:P281" si="11">L261/H261</f>
        <v>0.56762153719852582</v>
      </c>
      <c r="R261" s="12">
        <f t="shared" si="10"/>
        <v>1.2947248259310384</v>
      </c>
      <c r="S261" s="12">
        <f t="shared" si="10"/>
        <v>1.169060118882624</v>
      </c>
      <c r="T261" s="12">
        <f t="shared" si="10"/>
        <v>1.1284897941215719</v>
      </c>
      <c r="U261">
        <f>_xlfn.T.TEST(normalized!H261:J261,normalized!$E261:$G261,2,3)</f>
        <v>0.32320387784737697</v>
      </c>
      <c r="V261">
        <f>_xlfn.T.TEST(normalized!K261:M261,normalized!$E261:$G261,2,3)</f>
        <v>0.54876553431345088</v>
      </c>
      <c r="W261">
        <f>_xlfn.T.TEST(normalized!N261:P261,normalized!$E261:$G261,2,3)</f>
        <v>0.78202241049936061</v>
      </c>
    </row>
    <row r="262" spans="1:23" x14ac:dyDescent="0.3">
      <c r="A262" t="str">
        <f>normalized!A262</f>
        <v>w/o MS2: DGDG O-8:0_15:3</v>
      </c>
      <c r="B262" t="str">
        <f>normalized!B262</f>
        <v>DGDG O- 23:3</v>
      </c>
      <c r="C262" t="str">
        <f>normalized!C262</f>
        <v>EtherDGDG</v>
      </c>
      <c r="D262" t="str">
        <f>normalized!D262</f>
        <v>C38H66O14</v>
      </c>
      <c r="E262">
        <f>AVERAGE(normalized!E262:G262)</f>
        <v>3.198079166666667E-4</v>
      </c>
      <c r="F262">
        <f>AVERAGE(normalized!H262:J262)</f>
        <v>2.7587866596638655E-4</v>
      </c>
      <c r="G262">
        <f>AVERAGE(normalized!K262:M262)</f>
        <v>4.1529943995999123E-4</v>
      </c>
      <c r="H262">
        <f>AVERAGE(normalized!N262:P262)</f>
        <v>4.824972668496205E-4</v>
      </c>
      <c r="I262">
        <f>_xlfn.STDEV.S(normalized!E262:G262)</f>
        <v>6.1996113188818812E-5</v>
      </c>
      <c r="J262">
        <f>_xlfn.STDEV.S(normalized!H262:J262)</f>
        <v>7.5279683753843796E-5</v>
      </c>
      <c r="K262">
        <f>_xlfn.STDEV.S(normalized!K262:M262)</f>
        <v>8.2994453573315109E-5</v>
      </c>
      <c r="L262">
        <f>_xlfn.STDEV.S(normalized!N262:P262)</f>
        <v>9.2223803681154492E-5</v>
      </c>
      <c r="M262" s="11">
        <f t="shared" ref="M262:O277" si="12">I262/E262</f>
        <v>0.19385421672796449</v>
      </c>
      <c r="N262" s="11">
        <f t="shared" si="12"/>
        <v>0.27287243647544673</v>
      </c>
      <c r="O262" s="11">
        <f t="shared" si="12"/>
        <v>0.1998424403878574</v>
      </c>
      <c r="P262" s="11">
        <f t="shared" si="11"/>
        <v>0.19113849967133142</v>
      </c>
      <c r="R262" s="12">
        <f t="shared" ref="R262:T276" si="13">F262/$E262</f>
        <v>0.86263863897382109</v>
      </c>
      <c r="S262" s="12">
        <f t="shared" si="13"/>
        <v>1.2985902421948317</v>
      </c>
      <c r="T262" s="12">
        <f t="shared" si="13"/>
        <v>1.5087095775447099</v>
      </c>
      <c r="U262">
        <f>_xlfn.T.TEST(normalized!H262:J262,normalized!$E262:$G262,2,3)</f>
        <v>0.48035441513160071</v>
      </c>
      <c r="V262">
        <f>_xlfn.T.TEST(normalized!K262:M262,normalized!$E262:$G262,2,3)</f>
        <v>0.19125760165228362</v>
      </c>
      <c r="W262">
        <f>_xlfn.T.TEST(normalized!N262:P262,normalized!$E262:$G262,2,3)</f>
        <v>7.3074758040667306E-2</v>
      </c>
    </row>
    <row r="263" spans="1:23" x14ac:dyDescent="0.3">
      <c r="A263" t="str">
        <f>normalized!A263</f>
        <v>w/o MS2: DGDG O-8:0_21:5</v>
      </c>
      <c r="B263" t="str">
        <f>normalized!B263</f>
        <v>DGDG O- 29:5</v>
      </c>
      <c r="C263" t="str">
        <f>normalized!C263</f>
        <v>EtherDGDG</v>
      </c>
      <c r="D263" t="str">
        <f>normalized!D263</f>
        <v>C44H74O14</v>
      </c>
      <c r="E263">
        <f>AVERAGE(normalized!E263:G263)</f>
        <v>3.4103276694915253E-5</v>
      </c>
      <c r="F263">
        <f>AVERAGE(normalized!H263:J263)</f>
        <v>2.2719834267040149E-5</v>
      </c>
      <c r="G263">
        <f>AVERAGE(normalized!K263:M263)</f>
        <v>3.321365546999963E-5</v>
      </c>
      <c r="H263">
        <f>AVERAGE(normalized!N263:P263)</f>
        <v>1.3941740875919166E-5</v>
      </c>
      <c r="I263">
        <f>_xlfn.STDEV.S(normalized!E263:G263)</f>
        <v>8.4944432703327018E-6</v>
      </c>
      <c r="J263">
        <f>_xlfn.STDEV.S(normalized!H263:J263)</f>
        <v>5.1481110775153096E-6</v>
      </c>
      <c r="K263">
        <f>_xlfn.STDEV.S(normalized!K263:M263)</f>
        <v>1.4660135958097474E-5</v>
      </c>
      <c r="L263">
        <f>_xlfn.STDEV.S(normalized!N263:P263)</f>
        <v>6.5995996120122144E-6</v>
      </c>
      <c r="M263" s="11">
        <f t="shared" si="12"/>
        <v>0.24907997393690942</v>
      </c>
      <c r="N263" s="11">
        <f t="shared" si="12"/>
        <v>0.22659104890495249</v>
      </c>
      <c r="O263" s="11">
        <f t="shared" si="12"/>
        <v>0.44138881284353965</v>
      </c>
      <c r="P263" s="11">
        <f t="shared" si="11"/>
        <v>0.47336983743625266</v>
      </c>
      <c r="R263" s="12">
        <f t="shared" si="13"/>
        <v>0.66620678330383554</v>
      </c>
      <c r="S263" s="12">
        <f t="shared" si="13"/>
        <v>0.97391390766130503</v>
      </c>
      <c r="T263" s="12">
        <f t="shared" si="13"/>
        <v>0.40880942323052083</v>
      </c>
      <c r="U263">
        <f>_xlfn.T.TEST(normalized!H263:J263,normalized!$E263:$G263,2,3)</f>
        <v>0.13312672909640524</v>
      </c>
      <c r="V263">
        <f>_xlfn.T.TEST(normalized!K263:M263,normalized!$E263:$G263,2,3)</f>
        <v>0.93292431289207045</v>
      </c>
      <c r="W263">
        <f>_xlfn.T.TEST(normalized!N263:P263,normalized!$E263:$G263,2,3)</f>
        <v>3.4306848697853193E-2</v>
      </c>
    </row>
    <row r="264" spans="1:23" x14ac:dyDescent="0.3">
      <c r="A264" t="str">
        <f>normalized!A264</f>
        <v>w/o MS2: DGDG O-8:0_21:0</v>
      </c>
      <c r="B264" t="str">
        <f>normalized!B264</f>
        <v>DGDG O- 29:0</v>
      </c>
      <c r="C264" t="str">
        <f>normalized!C264</f>
        <v>EtherDGDG</v>
      </c>
      <c r="D264" t="str">
        <f>normalized!D264</f>
        <v>C44H84O14</v>
      </c>
      <c r="E264">
        <f>AVERAGE(normalized!E264:G264)</f>
        <v>1.7156079661016949E-5</v>
      </c>
      <c r="F264">
        <f>AVERAGE(normalized!H264:J264)</f>
        <v>8.8526902427637729E-5</v>
      </c>
      <c r="G264">
        <f>AVERAGE(normalized!K264:M264)</f>
        <v>7.3410253588595845E-5</v>
      </c>
      <c r="H264">
        <f>AVERAGE(normalized!N264:P264)</f>
        <v>7.8525453079197896E-5</v>
      </c>
      <c r="I264">
        <f>_xlfn.STDEV.S(normalized!E264:G264)</f>
        <v>6.993528902775258E-6</v>
      </c>
      <c r="J264">
        <f>_xlfn.STDEV.S(normalized!H264:J264)</f>
        <v>1.8821397054899747E-5</v>
      </c>
      <c r="K264">
        <f>_xlfn.STDEV.S(normalized!K264:M264)</f>
        <v>8.1971400753514624E-6</v>
      </c>
      <c r="L264">
        <f>_xlfn.STDEV.S(normalized!N264:P264)</f>
        <v>2.4485776192216908E-5</v>
      </c>
      <c r="M264" s="11">
        <f t="shared" si="12"/>
        <v>0.40764143329704655</v>
      </c>
      <c r="N264" s="11">
        <f t="shared" si="12"/>
        <v>0.21260652455658252</v>
      </c>
      <c r="O264" s="11">
        <f t="shared" si="12"/>
        <v>0.11166205910811448</v>
      </c>
      <c r="P264" s="11">
        <f t="shared" si="11"/>
        <v>0.31181961048376827</v>
      </c>
      <c r="R264" s="12">
        <f t="shared" si="13"/>
        <v>5.1600892614641882</v>
      </c>
      <c r="S264" s="12">
        <f t="shared" si="13"/>
        <v>4.2789643694300938</v>
      </c>
      <c r="T264" s="12">
        <f t="shared" si="13"/>
        <v>4.577121034103615</v>
      </c>
      <c r="U264">
        <f>_xlfn.T.TEST(normalized!H264:J264,normalized!$E264:$G264,2,3)</f>
        <v>1.3743037752102324E-2</v>
      </c>
      <c r="V264">
        <f>_xlfn.T.TEST(normalized!K264:M264,normalized!$E264:$G264,2,3)</f>
        <v>9.2777740444294362E-4</v>
      </c>
      <c r="W264">
        <f>_xlfn.T.TEST(normalized!N264:P264,normalized!$E264:$G264,2,3)</f>
        <v>4.053593754906358E-2</v>
      </c>
    </row>
    <row r="265" spans="1:23" x14ac:dyDescent="0.3">
      <c r="A265" t="str">
        <f>normalized!A265</f>
        <v>w/o MS2: DGDG O-9:0_22:2</v>
      </c>
      <c r="B265" t="str">
        <f>normalized!B265</f>
        <v>DGDG O- 31:2</v>
      </c>
      <c r="C265" t="str">
        <f>normalized!C265</f>
        <v>EtherDGDG</v>
      </c>
      <c r="D265" t="str">
        <f>normalized!D265</f>
        <v>C46H84O14</v>
      </c>
      <c r="E265">
        <f>AVERAGE(normalized!E265:G265)</f>
        <v>2.2575939915254236E-4</v>
      </c>
      <c r="F265">
        <f>AVERAGE(normalized!H265:J265)</f>
        <v>5.4555983893557422E-5</v>
      </c>
      <c r="G265">
        <f>AVERAGE(normalized!K265:M265)</f>
        <v>9.1291055789077761E-5</v>
      </c>
      <c r="H265">
        <f>AVERAGE(normalized!N265:P265)</f>
        <v>2.4255746333053715E-5</v>
      </c>
      <c r="I265">
        <f>_xlfn.STDEV.S(normalized!E265:G265)</f>
        <v>9.7244479080131353E-5</v>
      </c>
      <c r="J265">
        <f>_xlfn.STDEV.S(normalized!H265:J265)</f>
        <v>5.9308994062945472E-6</v>
      </c>
      <c r="K265">
        <f>_xlfn.STDEV.S(normalized!K265:M265)</f>
        <v>2.1548239476354523E-5</v>
      </c>
      <c r="L265">
        <f>_xlfn.STDEV.S(normalized!N265:P265)</f>
        <v>9.0328378323337955E-6</v>
      </c>
      <c r="M265" s="11">
        <f t="shared" si="12"/>
        <v>0.43074387797437691</v>
      </c>
      <c r="N265" s="11">
        <f t="shared" si="12"/>
        <v>0.10871217019687796</v>
      </c>
      <c r="O265" s="11">
        <f t="shared" si="12"/>
        <v>0.23603889001065312</v>
      </c>
      <c r="P265" s="11">
        <f t="shared" si="11"/>
        <v>0.37239991333618933</v>
      </c>
      <c r="R265" s="12">
        <f t="shared" si="13"/>
        <v>0.24165542652199712</v>
      </c>
      <c r="S265" s="12">
        <f t="shared" si="13"/>
        <v>0.40437322269534265</v>
      </c>
      <c r="T265" s="12">
        <f t="shared" si="13"/>
        <v>0.10744069316318679</v>
      </c>
      <c r="U265">
        <f>_xlfn.T.TEST(normalized!H265:J265,normalized!$E265:$G265,2,3)</f>
        <v>9.2269552739535909E-2</v>
      </c>
      <c r="V265">
        <f>_xlfn.T.TEST(normalized!K265:M265,normalized!$E265:$G265,2,3)</f>
        <v>0.13301064251476535</v>
      </c>
      <c r="W265">
        <f>_xlfn.T.TEST(normalized!N265:P265,normalized!$E265:$G265,2,3)</f>
        <v>6.8413947746130313E-2</v>
      </c>
    </row>
    <row r="266" spans="1:23" x14ac:dyDescent="0.3">
      <c r="A266" t="str">
        <f>normalized!A266</f>
        <v>w/o MS2: DGDG O-8:0_18:5</v>
      </c>
      <c r="B266" t="str">
        <f>normalized!B266</f>
        <v>DGDG O- 26:5</v>
      </c>
      <c r="C266" t="str">
        <f>normalized!C266</f>
        <v>EtherDGDG</v>
      </c>
      <c r="D266" t="str">
        <f>normalized!D266</f>
        <v>C41H68O14</v>
      </c>
      <c r="E266">
        <f>AVERAGE(normalized!E266:G266)</f>
        <v>1.1214697062146892E-4</v>
      </c>
      <c r="F266">
        <f>AVERAGE(normalized!H266:J266)</f>
        <v>1.8384865196078432E-4</v>
      </c>
      <c r="G266">
        <f>AVERAGE(normalized!K266:M266)</f>
        <v>9.3650351936581141E-5</v>
      </c>
      <c r="H266">
        <f>AVERAGE(normalized!N266:P266)</f>
        <v>2.0928675191240437E-4</v>
      </c>
      <c r="I266">
        <f>_xlfn.STDEV.S(normalized!E266:G266)</f>
        <v>7.6055924719610973E-5</v>
      </c>
      <c r="J266">
        <f>_xlfn.STDEV.S(normalized!H266:J266)</f>
        <v>6.7872085839569831E-5</v>
      </c>
      <c r="K266">
        <f>_xlfn.STDEV.S(normalized!K266:M266)</f>
        <v>1.388962503422813E-5</v>
      </c>
      <c r="L266">
        <f>_xlfn.STDEV.S(normalized!N266:P266)</f>
        <v>5.8335118059466123E-5</v>
      </c>
      <c r="M266" s="11">
        <f t="shared" si="12"/>
        <v>0.67818082198870522</v>
      </c>
      <c r="N266" s="11">
        <f t="shared" si="12"/>
        <v>0.3691736932291852</v>
      </c>
      <c r="O266" s="11">
        <f t="shared" si="12"/>
        <v>0.14831364481827056</v>
      </c>
      <c r="P266" s="11">
        <f t="shared" si="11"/>
        <v>0.27873297056032442</v>
      </c>
      <c r="R266" s="12">
        <f t="shared" si="13"/>
        <v>1.6393545981846533</v>
      </c>
      <c r="S266" s="12">
        <f t="shared" si="13"/>
        <v>0.83506804880784835</v>
      </c>
      <c r="T266" s="12">
        <f t="shared" si="13"/>
        <v>1.8661828380439502</v>
      </c>
      <c r="U266">
        <f>_xlfn.T.TEST(normalized!H266:J266,normalized!$E266:$G266,2,3)</f>
        <v>0.29084391408128502</v>
      </c>
      <c r="V266">
        <f>_xlfn.T.TEST(normalized!K266:M266,normalized!$E266:$G266,2,3)</f>
        <v>0.71657713851521232</v>
      </c>
      <c r="W266">
        <f>_xlfn.T.TEST(normalized!N266:P266,normalized!$E266:$G266,2,3)</f>
        <v>0.15885067359962546</v>
      </c>
    </row>
    <row r="267" spans="1:23" x14ac:dyDescent="0.3">
      <c r="A267" t="str">
        <f>normalized!A267</f>
        <v>w/o MS2: DGDG O-18:5_7:0</v>
      </c>
      <c r="B267" t="str">
        <f>normalized!B267</f>
        <v>DGDG O- 25:5</v>
      </c>
      <c r="C267" t="str">
        <f>normalized!C267</f>
        <v>EtherDGDG</v>
      </c>
      <c r="D267" t="str">
        <f>normalized!D267</f>
        <v>C40H66O14</v>
      </c>
      <c r="E267">
        <f>AVERAGE(normalized!E267:G267)</f>
        <v>6.6406976977401134E-5</v>
      </c>
      <c r="F267">
        <f>AVERAGE(normalized!H267:J267)</f>
        <v>1.2277419351073763E-4</v>
      </c>
      <c r="G267">
        <f>AVERAGE(normalized!K267:M267)</f>
        <v>1.1713483882833842E-4</v>
      </c>
      <c r="H267">
        <f>AVERAGE(normalized!N267:P267)</f>
        <v>1.0924218627031612E-4</v>
      </c>
      <c r="I267">
        <f>_xlfn.STDEV.S(normalized!E267:G267)</f>
        <v>4.7374923732471832E-5</v>
      </c>
      <c r="J267">
        <f>_xlfn.STDEV.S(normalized!H267:J267)</f>
        <v>8.5527131441493685E-5</v>
      </c>
      <c r="K267">
        <f>_xlfn.STDEV.S(normalized!K267:M267)</f>
        <v>5.2352070748614774E-5</v>
      </c>
      <c r="L267">
        <f>_xlfn.STDEV.S(normalized!N267:P267)</f>
        <v>7.5329729481422218E-5</v>
      </c>
      <c r="M267" s="11">
        <f t="shared" si="12"/>
        <v>0.71340280628335073</v>
      </c>
      <c r="N267" s="11">
        <f t="shared" si="12"/>
        <v>0.69662140712016674</v>
      </c>
      <c r="O267" s="11">
        <f t="shared" si="12"/>
        <v>0.44693851353086289</v>
      </c>
      <c r="P267" s="11">
        <f t="shared" si="11"/>
        <v>0.68956629351065291</v>
      </c>
      <c r="R267" s="12">
        <f t="shared" si="13"/>
        <v>1.8488146742851845</v>
      </c>
      <c r="S267" s="12">
        <f t="shared" si="13"/>
        <v>1.7638935569706842</v>
      </c>
      <c r="T267" s="12">
        <f t="shared" si="13"/>
        <v>1.6450407960520801</v>
      </c>
      <c r="U267">
        <f>_xlfn.T.TEST(normalized!H267:J267,normalized!$E267:$G267,2,3)</f>
        <v>0.38899162763007461</v>
      </c>
      <c r="V267">
        <f>_xlfn.T.TEST(normalized!K267:M267,normalized!$E267:$G267,2,3)</f>
        <v>0.28190172721653972</v>
      </c>
      <c r="W267">
        <f>_xlfn.T.TEST(normalized!N267:P267,normalized!$E267:$G267,2,3)</f>
        <v>0.45944586485179534</v>
      </c>
    </row>
    <row r="268" spans="1:23" x14ac:dyDescent="0.3">
      <c r="A268" t="str">
        <f>normalized!A268</f>
        <v>w/o MS2: DGDG O-8:0_16:3</v>
      </c>
      <c r="B268" t="str">
        <f>normalized!B268</f>
        <v>DGDG O- 24:3</v>
      </c>
      <c r="C268" t="str">
        <f>normalized!C268</f>
        <v>EtherDGDG</v>
      </c>
      <c r="D268" t="str">
        <f>normalized!D268</f>
        <v>C39H68O14</v>
      </c>
      <c r="E268">
        <f>AVERAGE(normalized!E268:G268)</f>
        <v>1.9706423488700565E-4</v>
      </c>
      <c r="F268">
        <f>AVERAGE(normalized!H268:J268)</f>
        <v>2.6684478291316526E-4</v>
      </c>
      <c r="G268">
        <f>AVERAGE(normalized!K268:M268)</f>
        <v>3.5306070224057335E-4</v>
      </c>
      <c r="H268">
        <f>AVERAGE(normalized!N268:P268)</f>
        <v>2.1063838252531817E-4</v>
      </c>
      <c r="I268">
        <f>_xlfn.STDEV.S(normalized!E268:G268)</f>
        <v>1.4869841279769198E-4</v>
      </c>
      <c r="J268">
        <f>_xlfn.STDEV.S(normalized!H268:J268)</f>
        <v>5.0304802100466217E-5</v>
      </c>
      <c r="K268">
        <f>_xlfn.STDEV.S(normalized!K268:M268)</f>
        <v>6.843249287656592E-5</v>
      </c>
      <c r="L268">
        <f>_xlfn.STDEV.S(normalized!N268:P268)</f>
        <v>6.628627932467924E-5</v>
      </c>
      <c r="M268" s="11">
        <f t="shared" si="12"/>
        <v>0.75456823955373697</v>
      </c>
      <c r="N268" s="11">
        <f t="shared" si="12"/>
        <v>0.18851709053961924</v>
      </c>
      <c r="O268" s="11">
        <f t="shared" si="12"/>
        <v>0.19382642260178945</v>
      </c>
      <c r="P268" s="11">
        <f t="shared" si="11"/>
        <v>0.31469231072694837</v>
      </c>
      <c r="R268" s="12">
        <f t="shared" si="13"/>
        <v>1.3541005198947995</v>
      </c>
      <c r="S268" s="12">
        <f t="shared" si="13"/>
        <v>1.7916021262966071</v>
      </c>
      <c r="T268" s="12">
        <f t="shared" si="13"/>
        <v>1.0688818427458224</v>
      </c>
      <c r="U268">
        <f>_xlfn.T.TEST(normalized!H268:J268,normalized!$E268:$G268,2,3)</f>
        <v>0.50862466965218367</v>
      </c>
      <c r="V268">
        <f>_xlfn.T.TEST(normalized!K268:M268,normalized!$E268:$G268,2,3)</f>
        <v>0.2034444975284766</v>
      </c>
      <c r="W268">
        <f>_xlfn.T.TEST(normalized!N268:P268,normalized!$E268:$G268,2,3)</f>
        <v>0.89504940494988405</v>
      </c>
    </row>
    <row r="269" spans="1:23" x14ac:dyDescent="0.3">
      <c r="A269" t="str">
        <f>normalized!A269</f>
        <v>w/o MS2: DGDG O-15:2_5:0</v>
      </c>
      <c r="B269" t="str">
        <f>normalized!B269</f>
        <v>DGDG O- 20:2</v>
      </c>
      <c r="C269" t="str">
        <f>normalized!C269</f>
        <v>EtherDGDG</v>
      </c>
      <c r="D269" t="str">
        <f>normalized!D269</f>
        <v>C35H62O14</v>
      </c>
      <c r="E269">
        <f>AVERAGE(normalized!E269:G269)</f>
        <v>7.0685400282485873E-5</v>
      </c>
      <c r="F269">
        <f>AVERAGE(normalized!H269:J269)</f>
        <v>8.2645574229691892E-5</v>
      </c>
      <c r="G269">
        <f>AVERAGE(normalized!K269:M269)</f>
        <v>7.4805202792347083E-5</v>
      </c>
      <c r="H269">
        <f>AVERAGE(normalized!N269:P269)</f>
        <v>1.7404881973493919E-4</v>
      </c>
      <c r="I269">
        <f>_xlfn.STDEV.S(normalized!E269:G269)</f>
        <v>1.9008550760278958E-5</v>
      </c>
      <c r="J269">
        <f>_xlfn.STDEV.S(normalized!H269:J269)</f>
        <v>8.9750339543990895E-6</v>
      </c>
      <c r="K269">
        <f>_xlfn.STDEV.S(normalized!K269:M269)</f>
        <v>6.6430578658380218E-5</v>
      </c>
      <c r="L269">
        <f>_xlfn.STDEV.S(normalized!N269:P269)</f>
        <v>5.2282283804083057E-5</v>
      </c>
      <c r="M269" s="11">
        <f t="shared" si="12"/>
        <v>0.268917636234831</v>
      </c>
      <c r="N269" s="11">
        <f t="shared" si="12"/>
        <v>0.10859666761410981</v>
      </c>
      <c r="O269" s="11">
        <f t="shared" si="12"/>
        <v>0.88804757127369716</v>
      </c>
      <c r="P269" s="11">
        <f t="shared" si="11"/>
        <v>0.3003886144341818</v>
      </c>
      <c r="R269" s="12">
        <f t="shared" si="13"/>
        <v>1.169202889131399</v>
      </c>
      <c r="S269" s="12">
        <f t="shared" si="13"/>
        <v>1.0582836412243108</v>
      </c>
      <c r="T269" s="12">
        <f t="shared" si="13"/>
        <v>2.4623022440189004</v>
      </c>
      <c r="U269">
        <f>_xlfn.T.TEST(normalized!H269:J269,normalized!$E269:$G269,2,3)</f>
        <v>0.40050437075942608</v>
      </c>
      <c r="V269">
        <f>_xlfn.T.TEST(normalized!K269:M269,normalized!$E269:$G269,2,3)</f>
        <v>0.92598065786291084</v>
      </c>
      <c r="W269">
        <f>_xlfn.T.TEST(normalized!N269:P269,normalized!$E269:$G269,2,3)</f>
        <v>6.1985957069336094E-2</v>
      </c>
    </row>
    <row r="270" spans="1:23" x14ac:dyDescent="0.3">
      <c r="A270" t="str">
        <f>normalized!A270</f>
        <v>w/o MS2: DGDG O-8:0_20:2</v>
      </c>
      <c r="B270" t="str">
        <f>normalized!B270</f>
        <v>DGDG O- 28:2</v>
      </c>
      <c r="C270" t="str">
        <f>normalized!C270</f>
        <v>EtherDGDG</v>
      </c>
      <c r="D270" t="str">
        <f>normalized!D270</f>
        <v>C43H78O14</v>
      </c>
      <c r="E270">
        <f>AVERAGE(normalized!E270:G270)</f>
        <v>1.9604077429378531E-4</v>
      </c>
      <c r="F270">
        <f>AVERAGE(normalized!H270:J270)</f>
        <v>1.2127220821661997E-4</v>
      </c>
      <c r="G270">
        <f>AVERAGE(normalized!K270:M270)</f>
        <v>1.3582890839729361E-4</v>
      </c>
      <c r="H270">
        <f>AVERAGE(normalized!N270:P270)</f>
        <v>5.23909244815537E-5</v>
      </c>
      <c r="I270">
        <f>_xlfn.STDEV.S(normalized!E270:G270)</f>
        <v>8.5723232554908929E-5</v>
      </c>
      <c r="J270">
        <f>_xlfn.STDEV.S(normalized!H270:J270)</f>
        <v>2.2952741865983619E-5</v>
      </c>
      <c r="K270">
        <f>_xlfn.STDEV.S(normalized!K270:M270)</f>
        <v>1.0129420432170426E-4</v>
      </c>
      <c r="L270">
        <f>_xlfn.STDEV.S(normalized!N270:P270)</f>
        <v>1.2966959335232499E-5</v>
      </c>
      <c r="M270" s="11">
        <f t="shared" si="12"/>
        <v>0.43727246468861986</v>
      </c>
      <c r="N270" s="11">
        <f t="shared" si="12"/>
        <v>0.18926629772408168</v>
      </c>
      <c r="O270" s="11">
        <f t="shared" si="12"/>
        <v>0.74574849725967862</v>
      </c>
      <c r="P270" s="11">
        <f t="shared" si="11"/>
        <v>0.24750392293226339</v>
      </c>
      <c r="R270" s="12">
        <f t="shared" si="13"/>
        <v>0.6186070660733175</v>
      </c>
      <c r="S270" s="12">
        <f t="shared" si="13"/>
        <v>0.69286049744805323</v>
      </c>
      <c r="T270" s="12">
        <f t="shared" si="13"/>
        <v>0.26724503956019391</v>
      </c>
      <c r="U270">
        <f>_xlfn.T.TEST(normalized!H270:J270,normalized!$E270:$G270,2,3)</f>
        <v>0.26692904019945629</v>
      </c>
      <c r="V270">
        <f>_xlfn.T.TEST(normalized!K270:M270,normalized!$E270:$G270,2,3)</f>
        <v>0.47698488277774481</v>
      </c>
      <c r="W270">
        <f>_xlfn.T.TEST(normalized!N270:P270,normalized!$E270:$G270,2,3)</f>
        <v>9.7854948062839411E-2</v>
      </c>
    </row>
    <row r="271" spans="1:23" x14ac:dyDescent="0.3">
      <c r="A271" t="str">
        <f>normalized!A271</f>
        <v>w/o MS2: DGDG O-8:0_20:0</v>
      </c>
      <c r="B271" t="str">
        <f>normalized!B271</f>
        <v>DGDG O- 28:0</v>
      </c>
      <c r="C271" t="str">
        <f>normalized!C271</f>
        <v>EtherDGDG</v>
      </c>
      <c r="D271" t="str">
        <f>normalized!D271</f>
        <v>C43H82O14</v>
      </c>
      <c r="E271">
        <f>AVERAGE(normalized!E271:G271)</f>
        <v>9.813844251412429E-5</v>
      </c>
      <c r="F271">
        <f>AVERAGE(normalized!H271:J271)</f>
        <v>9.6204356909430452E-5</v>
      </c>
      <c r="G271">
        <f>AVERAGE(normalized!K271:M271)</f>
        <v>8.7489925892860824E-5</v>
      </c>
      <c r="H271">
        <f>AVERAGE(normalized!N271:P271)</f>
        <v>1.0102680338205313E-4</v>
      </c>
      <c r="I271">
        <f>_xlfn.STDEV.S(normalized!E271:G271)</f>
        <v>4.8517384936036317E-5</v>
      </c>
      <c r="J271">
        <f>_xlfn.STDEV.S(normalized!H271:J271)</f>
        <v>3.6143921854231857E-6</v>
      </c>
      <c r="K271">
        <f>_xlfn.STDEV.S(normalized!K271:M271)</f>
        <v>6.5541872700051615E-6</v>
      </c>
      <c r="L271">
        <f>_xlfn.STDEV.S(normalized!N271:P271)</f>
        <v>7.8756345992316435E-6</v>
      </c>
      <c r="M271" s="11">
        <f t="shared" si="12"/>
        <v>0.49437696068035308</v>
      </c>
      <c r="N271" s="11">
        <f t="shared" si="12"/>
        <v>3.7569942791945261E-2</v>
      </c>
      <c r="O271" s="11">
        <f t="shared" si="12"/>
        <v>7.4913622375578942E-2</v>
      </c>
      <c r="P271" s="11">
        <f t="shared" si="11"/>
        <v>7.7955892254141221E-2</v>
      </c>
      <c r="R271" s="12">
        <f t="shared" si="13"/>
        <v>0.98029227329121837</v>
      </c>
      <c r="S271" s="12">
        <f t="shared" si="13"/>
        <v>0.8914949499047643</v>
      </c>
      <c r="T271" s="12">
        <f t="shared" si="13"/>
        <v>1.0294314928374082</v>
      </c>
      <c r="U271">
        <f>_xlfn.T.TEST(normalized!H271:J271,normalized!$E271:$G271,2,3)</f>
        <v>0.95130858265705243</v>
      </c>
      <c r="V271">
        <f>_xlfn.T.TEST(normalized!K271:M271,normalized!$E271:$G271,2,3)</f>
        <v>0.74145957231497972</v>
      </c>
      <c r="W271">
        <f>_xlfn.T.TEST(normalized!N271:P271,normalized!$E271:$G271,2,3)</f>
        <v>0.92780142887705952</v>
      </c>
    </row>
    <row r="272" spans="1:23" x14ac:dyDescent="0.3">
      <c r="A272" t="str">
        <f>normalized!A272</f>
        <v>w/o MS2: MGDG O-22:1_4:0</v>
      </c>
      <c r="B272" t="str">
        <f>normalized!B272</f>
        <v>MGDG O- 26:1</v>
      </c>
      <c r="C272" t="str">
        <f>normalized!C272</f>
        <v>EtherMGDG</v>
      </c>
      <c r="D272" t="str">
        <f>normalized!D272</f>
        <v>C35H66O9</v>
      </c>
      <c r="E272">
        <f>AVERAGE(normalized!E272:G272)</f>
        <v>2.4498362709039546E-3</v>
      </c>
      <c r="F272">
        <f>AVERAGE(normalized!H272:J272)</f>
        <v>2.9901128863211949E-3</v>
      </c>
      <c r="G272">
        <f>AVERAGE(normalized!K272:M272)</f>
        <v>1.1576140435921915E-2</v>
      </c>
      <c r="H272">
        <f>AVERAGE(normalized!N272:P272)</f>
        <v>1.175092262229481E-2</v>
      </c>
      <c r="I272">
        <f>_xlfn.STDEV.S(normalized!E272:G272)</f>
        <v>2.4293093237239303E-4</v>
      </c>
      <c r="J272">
        <f>_xlfn.STDEV.S(normalized!H272:J272)</f>
        <v>2.1879788482251993E-4</v>
      </c>
      <c r="K272">
        <f>_xlfn.STDEV.S(normalized!K272:M272)</f>
        <v>6.9734641367327668E-4</v>
      </c>
      <c r="L272">
        <f>_xlfn.STDEV.S(normalized!N272:P272)</f>
        <v>7.8327365806697886E-4</v>
      </c>
      <c r="M272" s="11">
        <f t="shared" si="12"/>
        <v>9.9162109426502609E-2</v>
      </c>
      <c r="N272" s="11">
        <f t="shared" si="12"/>
        <v>7.3173787459145739E-2</v>
      </c>
      <c r="O272" s="11">
        <f t="shared" si="12"/>
        <v>6.0239975277886347E-2</v>
      </c>
      <c r="P272" s="11">
        <f t="shared" si="11"/>
        <v>6.6656353993931342E-2</v>
      </c>
      <c r="R272" s="12">
        <f t="shared" si="13"/>
        <v>1.2205358055287041</v>
      </c>
      <c r="S272" s="12">
        <f t="shared" si="13"/>
        <v>4.7252710613393294</v>
      </c>
      <c r="T272" s="12">
        <f t="shared" si="13"/>
        <v>4.7966154970670294</v>
      </c>
      <c r="U272">
        <f>_xlfn.T.TEST(normalized!H272:J272,normalized!$E272:$G272,2,3)</f>
        <v>4.6412364177549084E-2</v>
      </c>
      <c r="V272">
        <f>_xlfn.T.TEST(normalized!K272:M272,normalized!$E272:$G272,2,3)</f>
        <v>7.0906611798971593E-4</v>
      </c>
      <c r="W272">
        <f>_xlfn.T.TEST(normalized!N272:P272,normalized!$E272:$G272,2,3)</f>
        <v>1.0857992985708938E-3</v>
      </c>
    </row>
    <row r="273" spans="1:23" x14ac:dyDescent="0.3">
      <c r="A273" t="str">
        <f>normalized!A273</f>
        <v>w/o MS2: MGDG O-23:1_4:0</v>
      </c>
      <c r="B273" t="str">
        <f>normalized!B273</f>
        <v>MGDG O- 27:1</v>
      </c>
      <c r="C273" t="str">
        <f>normalized!C273</f>
        <v>EtherMGDG</v>
      </c>
      <c r="D273" t="str">
        <f>normalized!D273</f>
        <v>C36H68O9</v>
      </c>
      <c r="E273">
        <f>AVERAGE(normalized!E273:G273)</f>
        <v>9.1776346550847456E-3</v>
      </c>
      <c r="F273">
        <f>AVERAGE(normalized!H273:J273)</f>
        <v>6.6208711776377218E-3</v>
      </c>
      <c r="G273">
        <f>AVERAGE(normalized!K273:M273)</f>
        <v>1.4635606145354148E-2</v>
      </c>
      <c r="H273">
        <f>AVERAGE(normalized!N273:P273)</f>
        <v>1.1931621737200178E-2</v>
      </c>
      <c r="I273">
        <f>_xlfn.STDEV.S(normalized!E273:G273)</f>
        <v>1.6632739921562305E-3</v>
      </c>
      <c r="J273">
        <f>_xlfn.STDEV.S(normalized!H273:J273)</f>
        <v>7.6455280894379579E-4</v>
      </c>
      <c r="K273">
        <f>_xlfn.STDEV.S(normalized!K273:M273)</f>
        <v>2.8128233121615582E-3</v>
      </c>
      <c r="L273">
        <f>_xlfn.STDEV.S(normalized!N273:P273)</f>
        <v>1.4992794842344471E-3</v>
      </c>
      <c r="M273" s="11">
        <f t="shared" si="12"/>
        <v>0.18123122728956265</v>
      </c>
      <c r="N273" s="11">
        <f t="shared" si="12"/>
        <v>0.11547616445492942</v>
      </c>
      <c r="O273" s="11">
        <f t="shared" si="12"/>
        <v>0.19219042137550596</v>
      </c>
      <c r="P273" s="11">
        <f t="shared" si="11"/>
        <v>0.12565596842213181</v>
      </c>
      <c r="R273" s="12">
        <f t="shared" si="13"/>
        <v>0.72141367862900452</v>
      </c>
      <c r="S273" s="12">
        <f t="shared" si="13"/>
        <v>1.5947035042678983</v>
      </c>
      <c r="T273" s="12">
        <f t="shared" si="13"/>
        <v>1.3000759112359765</v>
      </c>
      <c r="U273">
        <f>_xlfn.T.TEST(normalized!H273:J273,normalized!$E273:$G273,2,3)</f>
        <v>0.1000757256099665</v>
      </c>
      <c r="V273">
        <f>_xlfn.T.TEST(normalized!K273:M273,normalized!$E273:$G273,2,3)</f>
        <v>5.7155769006255762E-2</v>
      </c>
      <c r="W273">
        <f>_xlfn.T.TEST(normalized!N273:P273,normalized!$E273:$G273,2,3)</f>
        <v>0.10092451755891678</v>
      </c>
    </row>
    <row r="274" spans="1:23" x14ac:dyDescent="0.3">
      <c r="A274" t="str">
        <f>normalized!A274</f>
        <v>w/o MS2: MGDG O-8:0_21:4</v>
      </c>
      <c r="B274" t="str">
        <f>normalized!B274</f>
        <v>MGDG O- 29:4</v>
      </c>
      <c r="C274" t="str">
        <f>normalized!C274</f>
        <v>EtherMGDG</v>
      </c>
      <c r="D274" t="str">
        <f>normalized!D274</f>
        <v>C38H66O9</v>
      </c>
      <c r="E274">
        <f>AVERAGE(normalized!E274:G274)</f>
        <v>1.2143415540960452E-3</v>
      </c>
      <c r="F274">
        <f>AVERAGE(normalized!H274:J274)</f>
        <v>1.0326202696078429E-3</v>
      </c>
      <c r="G274">
        <f>AVERAGE(normalized!K274:M274)</f>
        <v>1.4165656333825175E-3</v>
      </c>
      <c r="H274">
        <f>AVERAGE(normalized!N274:P274)</f>
        <v>1.3780442662589092E-3</v>
      </c>
      <c r="I274">
        <f>_xlfn.STDEV.S(normalized!E274:G274)</f>
        <v>1.8603228648204366E-4</v>
      </c>
      <c r="J274">
        <f>_xlfn.STDEV.S(normalized!H274:J274)</f>
        <v>5.9554262884629558E-5</v>
      </c>
      <c r="K274">
        <f>_xlfn.STDEV.S(normalized!K274:M274)</f>
        <v>2.271211100666199E-4</v>
      </c>
      <c r="L274">
        <f>_xlfn.STDEV.S(normalized!N274:P274)</f>
        <v>1.5178506712896294E-4</v>
      </c>
      <c r="M274" s="11">
        <f t="shared" si="12"/>
        <v>0.15319601462582408</v>
      </c>
      <c r="N274" s="11">
        <f t="shared" si="12"/>
        <v>5.7672955526281135E-2</v>
      </c>
      <c r="O274" s="11">
        <f t="shared" si="12"/>
        <v>0.16033221808741285</v>
      </c>
      <c r="P274" s="11">
        <f t="shared" si="11"/>
        <v>0.11014527678492246</v>
      </c>
      <c r="R274" s="12">
        <f t="shared" si="13"/>
        <v>0.85035405905756445</v>
      </c>
      <c r="S274" s="12">
        <f t="shared" si="13"/>
        <v>1.1665298190647917</v>
      </c>
      <c r="T274" s="12">
        <f t="shared" si="13"/>
        <v>1.1348077990172412</v>
      </c>
      <c r="U274">
        <f>_xlfn.T.TEST(normalized!H274:J274,normalized!$E274:$G274,2,3)</f>
        <v>0.22723974497346702</v>
      </c>
      <c r="V274">
        <f>_xlfn.T.TEST(normalized!K274:M274,normalized!$E274:$G274,2,3)</f>
        <v>0.30113765871407949</v>
      </c>
      <c r="W274">
        <f>_xlfn.T.TEST(normalized!N274:P274,normalized!$E274:$G274,2,3)</f>
        <v>0.30548067222615671</v>
      </c>
    </row>
    <row r="275" spans="1:23" x14ac:dyDescent="0.3">
      <c r="A275" t="str">
        <f>normalized!A275</f>
        <v>w/o MS2: MGDG O-8:0_22:3</v>
      </c>
      <c r="B275" t="str">
        <f>normalized!B275</f>
        <v>MGDG O- 30:3</v>
      </c>
      <c r="C275" t="str">
        <f>normalized!C275</f>
        <v>EtherMGDG</v>
      </c>
      <c r="D275" t="str">
        <f>normalized!D275</f>
        <v>C39H70O9</v>
      </c>
      <c r="E275">
        <f>AVERAGE(normalized!E275:G275)</f>
        <v>7.1150071045197741E-4</v>
      </c>
      <c r="F275">
        <f>AVERAGE(normalized!H275:J275)</f>
        <v>6.8211130602240891E-4</v>
      </c>
      <c r="G275">
        <f>AVERAGE(normalized!K275:M275)</f>
        <v>1.1112728547987784E-3</v>
      </c>
      <c r="H275">
        <f>AVERAGE(normalized!N275:P275)</f>
        <v>8.3121079293257559E-4</v>
      </c>
      <c r="I275">
        <f>_xlfn.STDEV.S(normalized!E275:G275)</f>
        <v>2.7703092828465915E-4</v>
      </c>
      <c r="J275">
        <f>_xlfn.STDEV.S(normalized!H275:J275)</f>
        <v>1.3320339405130505E-4</v>
      </c>
      <c r="K275">
        <f>_xlfn.STDEV.S(normalized!K275:M275)</f>
        <v>1.3342187752299654E-4</v>
      </c>
      <c r="L275">
        <f>_xlfn.STDEV.S(normalized!N275:P275)</f>
        <v>1.3464499266723759E-4</v>
      </c>
      <c r="M275" s="11">
        <f t="shared" si="12"/>
        <v>0.38936142187219541</v>
      </c>
      <c r="N275" s="11">
        <f t="shared" si="12"/>
        <v>0.1952810236031024</v>
      </c>
      <c r="O275" s="11">
        <f t="shared" si="12"/>
        <v>0.12006221239621268</v>
      </c>
      <c r="P275" s="11">
        <f t="shared" si="11"/>
        <v>0.16198657887032447</v>
      </c>
      <c r="R275" s="12">
        <f t="shared" si="13"/>
        <v>0.95869378062757094</v>
      </c>
      <c r="S275" s="12">
        <f t="shared" si="13"/>
        <v>1.5618717430272806</v>
      </c>
      <c r="T275" s="12">
        <f t="shared" si="13"/>
        <v>1.1682501236078218</v>
      </c>
      <c r="U275">
        <f>_xlfn.T.TEST(normalized!H275:J275,normalized!$E275:$G275,2,3)</f>
        <v>0.87941666191386003</v>
      </c>
      <c r="V275">
        <f>_xlfn.T.TEST(normalized!K275:M275,normalized!$E275:$G275,2,3)</f>
        <v>0.11342349757563969</v>
      </c>
      <c r="W275">
        <f>_xlfn.T.TEST(normalized!N275:P275,normalized!$E275:$G275,2,3)</f>
        <v>0.55066759595157999</v>
      </c>
    </row>
    <row r="276" spans="1:23" x14ac:dyDescent="0.3">
      <c r="A276" t="str">
        <f>normalized!A276</f>
        <v>w/o MS2: MGDG O-8:0_19:3</v>
      </c>
      <c r="B276" t="str">
        <f>normalized!B276</f>
        <v>MGDG O- 27:3</v>
      </c>
      <c r="C276" t="str">
        <f>normalized!C276</f>
        <v>EtherMGDG</v>
      </c>
      <c r="D276" t="str">
        <f>normalized!D276</f>
        <v>C36H64O9</v>
      </c>
      <c r="E276">
        <f>AVERAGE(normalized!E276:G276)</f>
        <v>7.5213991101694908E-5</v>
      </c>
      <c r="F276">
        <f>AVERAGE(normalized!H276:J276)</f>
        <v>1.8790939892623717E-4</v>
      </c>
      <c r="G276">
        <f>AVERAGE(normalized!K276:M276)</f>
        <v>2.1221842893278279E-4</v>
      </c>
      <c r="H276">
        <f>AVERAGE(normalized!N276:P276)</f>
        <v>2.2173240648152778E-4</v>
      </c>
      <c r="I276">
        <f>_xlfn.STDEV.S(normalized!E276:G276)</f>
        <v>1.4670416229184698E-5</v>
      </c>
      <c r="J276">
        <f>_xlfn.STDEV.S(normalized!H276:J276)</f>
        <v>5.5388879498865032E-5</v>
      </c>
      <c r="K276">
        <f>_xlfn.STDEV.S(normalized!K276:M276)</f>
        <v>2.9795001026017584E-5</v>
      </c>
      <c r="L276">
        <f>_xlfn.STDEV.S(normalized!N276:P276)</f>
        <v>8.1115660888621334E-5</v>
      </c>
      <c r="M276" s="11">
        <f t="shared" si="12"/>
        <v>0.19504903295650411</v>
      </c>
      <c r="N276" s="11">
        <f t="shared" si="12"/>
        <v>0.29476375218787026</v>
      </c>
      <c r="O276" s="11">
        <f t="shared" si="12"/>
        <v>0.14039780228254697</v>
      </c>
      <c r="P276" s="11">
        <f t="shared" si="11"/>
        <v>0.36582681880277595</v>
      </c>
      <c r="R276" s="12">
        <f t="shared" si="13"/>
        <v>2.4983303794126508</v>
      </c>
      <c r="S276" s="12">
        <f t="shared" si="13"/>
        <v>2.821528625516597</v>
      </c>
      <c r="T276" s="12">
        <f t="shared" si="13"/>
        <v>2.9480207503113229</v>
      </c>
      <c r="U276">
        <f>_xlfn.T.TEST(normalized!H276:J276,normalized!$E276:$G276,2,3)</f>
        <v>6.3487574684181938E-2</v>
      </c>
      <c r="V276">
        <f>_xlfn.T.TEST(normalized!K276:M276,normalized!$E276:$G276,2,3)</f>
        <v>6.1986399215235854E-3</v>
      </c>
      <c r="W276">
        <f>_xlfn.T.TEST(normalized!N276:P276,normalized!$E276:$G276,2,3)</f>
        <v>8.4340100099774745E-2</v>
      </c>
    </row>
    <row r="277" spans="1:23" x14ac:dyDescent="0.3">
      <c r="A277" t="str">
        <f>normalized!A277</f>
        <v>w/o MS2: MGDG O-8:0_18:2</v>
      </c>
      <c r="B277" t="str">
        <f>normalized!B277</f>
        <v>MGDG O- 26:2</v>
      </c>
      <c r="C277" t="str">
        <f>normalized!C277</f>
        <v>EtherMGDG</v>
      </c>
      <c r="D277" t="str">
        <f>normalized!D277</f>
        <v>C35H64O9</v>
      </c>
      <c r="E277">
        <f>AVERAGE(normalized!E277:G277)</f>
        <v>2.9280358757062148E-5</v>
      </c>
      <c r="F277">
        <f>AVERAGE(normalized!H277:J277)</f>
        <v>2.7606289682539681E-5</v>
      </c>
      <c r="G277">
        <f>AVERAGE(normalized!K277:M277)</f>
        <v>3.6965708708932119E-5</v>
      </c>
      <c r="H277">
        <f>AVERAGE(normalized!N277:P277)</f>
        <v>9.0143860075514749E-5</v>
      </c>
      <c r="I277">
        <f>_xlfn.STDEV.S(normalized!E277:G277)</f>
        <v>2.1050325510902046E-5</v>
      </c>
      <c r="J277">
        <f>_xlfn.STDEV.S(normalized!H277:J277)</f>
        <v>2.3929119251334868E-5</v>
      </c>
      <c r="K277">
        <f>_xlfn.STDEV.S(normalized!K277:M277)</f>
        <v>8.6753323035867208E-6</v>
      </c>
      <c r="L277">
        <f>_xlfn.STDEV.S(normalized!N277:P277)</f>
        <v>3.0100674317308534E-5</v>
      </c>
      <c r="M277" s="11">
        <f>I277/E277</f>
        <v>0.71892307350315188</v>
      </c>
      <c r="N277" s="11">
        <f t="shared" si="12"/>
        <v>0.86679954193444053</v>
      </c>
      <c r="O277" s="11">
        <f t="shared" si="12"/>
        <v>0.23468594561235825</v>
      </c>
      <c r="P277" s="11">
        <f t="shared" si="11"/>
        <v>0.33391818690804659</v>
      </c>
      <c r="R277" s="12">
        <f t="shared" ref="R277:R281" si="14">F277/$E277</f>
        <v>0.94282621027931579</v>
      </c>
      <c r="S277" s="12">
        <f t="shared" ref="S277:S281" si="15">G277/$E277</f>
        <v>1.2624745828982145</v>
      </c>
      <c r="T277" s="12">
        <f t="shared" ref="T277:T281" si="16">H277/$E277</f>
        <v>3.0786460242319569</v>
      </c>
      <c r="U277">
        <f>_xlfn.T.TEST(normalized!H277:J277,normalized!$E277:$G277,2,3)</f>
        <v>0.9319497752408179</v>
      </c>
      <c r="V277">
        <f>_xlfn.T.TEST(normalized!K277:M277,normalized!$E277:$G277,2,3)</f>
        <v>0.60462208497139491</v>
      </c>
      <c r="W277">
        <f>_xlfn.T.TEST(normalized!N277:P277,normalized!$E277:$G277,2,3)</f>
        <v>5.1901874275884656E-2</v>
      </c>
    </row>
    <row r="278" spans="1:23" x14ac:dyDescent="0.3">
      <c r="A278" t="str">
        <f>normalized!A278</f>
        <v>w/o MS2: MGDG O-8:0_20:4</v>
      </c>
      <c r="B278" t="str">
        <f>normalized!B278</f>
        <v>MGDG O- 28:4</v>
      </c>
      <c r="C278" t="str">
        <f>normalized!C278</f>
        <v>EtherMGDG</v>
      </c>
      <c r="D278" t="str">
        <f>normalized!D278</f>
        <v>C37H64O9</v>
      </c>
      <c r="E278">
        <f>AVERAGE(normalized!E278:G278)</f>
        <v>2.0194309420903955E-4</v>
      </c>
      <c r="F278">
        <f>AVERAGE(normalized!H278:J278)</f>
        <v>2.3992782913165268E-4</v>
      </c>
      <c r="G278">
        <f>AVERAGE(normalized!K278:M278)</f>
        <v>4.9178701585471201E-4</v>
      </c>
      <c r="H278">
        <f>AVERAGE(normalized!N278:P278)</f>
        <v>4.4870457416943971E-4</v>
      </c>
      <c r="I278">
        <f>_xlfn.STDEV.S(normalized!E278:G278)</f>
        <v>5.6666622927302625E-5</v>
      </c>
      <c r="J278">
        <f>_xlfn.STDEV.S(normalized!H278:J278)</f>
        <v>7.4764252839417588E-6</v>
      </c>
      <c r="K278">
        <f>_xlfn.STDEV.S(normalized!K278:M278)</f>
        <v>5.3264966703662639E-5</v>
      </c>
      <c r="L278">
        <f>_xlfn.STDEV.S(normalized!N278:P278)</f>
        <v>4.1242822831344662E-5</v>
      </c>
      <c r="M278" s="11">
        <f t="shared" ref="M278:M281" si="17">I278/E278</f>
        <v>0.28060688655510391</v>
      </c>
      <c r="N278" s="11">
        <f t="shared" ref="N278:N281" si="18">J278/F278</f>
        <v>3.1161142544407848E-2</v>
      </c>
      <c r="O278" s="11">
        <f t="shared" ref="O278:O281" si="19">K278/G278</f>
        <v>0.10830901383414855</v>
      </c>
      <c r="P278" s="11">
        <f t="shared" si="11"/>
        <v>9.1915316236046568E-2</v>
      </c>
      <c r="R278" s="12">
        <f t="shared" si="14"/>
        <v>1.1880962311258516</v>
      </c>
      <c r="S278" s="12">
        <f t="shared" si="15"/>
        <v>2.435275233257757</v>
      </c>
      <c r="T278" s="12">
        <f t="shared" si="16"/>
        <v>2.2219357187078024</v>
      </c>
      <c r="U278">
        <f>_xlfn.T.TEST(normalized!H278:J278,normalized!$E278:$G278,2,3)</f>
        <v>0.36532432726814573</v>
      </c>
      <c r="V278">
        <f>_xlfn.T.TEST(normalized!K278:M278,normalized!$E278:$G278,2,3)</f>
        <v>3.0043112692697397E-3</v>
      </c>
      <c r="W278">
        <f>_xlfn.T.TEST(normalized!N278:P278,normalized!$E278:$G278,2,3)</f>
        <v>4.8826815912713954E-3</v>
      </c>
    </row>
    <row r="279" spans="1:23" x14ac:dyDescent="0.3">
      <c r="A279" t="str">
        <f>normalized!A279</f>
        <v>w/o MS2: MGDG O-8:0_18:4</v>
      </c>
      <c r="B279" t="str">
        <f>normalized!B279</f>
        <v>MGDG O- 26:4</v>
      </c>
      <c r="C279" t="str">
        <f>normalized!C279</f>
        <v>EtherMGDG</v>
      </c>
      <c r="D279" t="str">
        <f>normalized!D279</f>
        <v>C35H60O9</v>
      </c>
      <c r="E279">
        <f>AVERAGE(normalized!E279:G279)</f>
        <v>1.4867958333333334E-5</v>
      </c>
      <c r="F279">
        <f>AVERAGE(normalized!H279:J279)</f>
        <v>1.1734978991596638E-5</v>
      </c>
      <c r="G279">
        <f>AVERAGE(normalized!K279:M279)</f>
        <v>4.5766441100736939E-5</v>
      </c>
      <c r="H279">
        <f>AVERAGE(normalized!N279:P279)</f>
        <v>3.8747916169006362E-5</v>
      </c>
      <c r="I279">
        <f>_xlfn.STDEV.S(normalized!E279:G279)</f>
        <v>1.9534236675775386E-5</v>
      </c>
      <c r="J279">
        <f>_xlfn.STDEV.S(normalized!H279:J279)</f>
        <v>1.0162863235180247E-5</v>
      </c>
      <c r="K279">
        <f>_xlfn.STDEV.S(normalized!K279:M279)</f>
        <v>2.9833699323613741E-5</v>
      </c>
      <c r="L279">
        <f>_xlfn.STDEV.S(normalized!N279:P279)</f>
        <v>2.7448037400333883E-5</v>
      </c>
      <c r="M279" s="11">
        <f t="shared" si="17"/>
        <v>1.3138479566478507</v>
      </c>
      <c r="N279" s="11">
        <f t="shared" si="18"/>
        <v>0.86603165139518568</v>
      </c>
      <c r="O279" s="11">
        <f t="shared" si="19"/>
        <v>0.65186845658255377</v>
      </c>
      <c r="P279" s="11">
        <f t="shared" si="11"/>
        <v>0.70837454279125822</v>
      </c>
      <c r="R279" s="12">
        <f t="shared" si="14"/>
        <v>0.78927978734560422</v>
      </c>
      <c r="S279" s="12">
        <f t="shared" si="15"/>
        <v>3.0781927198524972</v>
      </c>
      <c r="T279" s="12">
        <f t="shared" si="16"/>
        <v>2.6061356442017445</v>
      </c>
      <c r="U279">
        <f>_xlfn.T.TEST(normalized!H279:J279,normalized!$E279:$G279,2,3)</f>
        <v>0.82120113758443791</v>
      </c>
      <c r="V279">
        <f>_xlfn.T.TEST(normalized!K279:M279,normalized!$E279:$G279,2,3)</f>
        <v>0.2187852165551871</v>
      </c>
      <c r="W279">
        <f>_xlfn.T.TEST(normalized!N279:P279,normalized!$E279:$G279,2,3)</f>
        <v>0.29349242234507544</v>
      </c>
    </row>
    <row r="280" spans="1:23" x14ac:dyDescent="0.3">
      <c r="A280" t="str">
        <f>normalized!A280</f>
        <v>w/o MS2: MGDG O-8:0_21:3</v>
      </c>
      <c r="B280" t="str">
        <f>normalized!B280</f>
        <v>MGDG O- 29:3</v>
      </c>
      <c r="C280" t="str">
        <f>normalized!C280</f>
        <v>EtherMGDG</v>
      </c>
      <c r="D280" t="str">
        <f>normalized!D280</f>
        <v>C38H68O9</v>
      </c>
      <c r="E280">
        <f>AVERAGE(normalized!E280:G280)</f>
        <v>2.7427192105932206E-3</v>
      </c>
      <c r="F280">
        <f>AVERAGE(normalized!H280:J280)</f>
        <v>2.8029509220354812E-3</v>
      </c>
      <c r="G280">
        <f>AVERAGE(normalized!K280:M280)</f>
        <v>4.2967703741935218E-3</v>
      </c>
      <c r="H280">
        <f>AVERAGE(normalized!N280:P280)</f>
        <v>3.1888639196743867E-3</v>
      </c>
      <c r="I280">
        <f>_xlfn.STDEV.S(normalized!E280:G280)</f>
        <v>7.6557865883957214E-4</v>
      </c>
      <c r="J280">
        <f>_xlfn.STDEV.S(normalized!H280:J280)</f>
        <v>1.4725261066603749E-4</v>
      </c>
      <c r="K280">
        <f>_xlfn.STDEV.S(normalized!K280:M280)</f>
        <v>8.8689613766723479E-4</v>
      </c>
      <c r="L280">
        <f>_xlfn.STDEV.S(normalized!N280:P280)</f>
        <v>5.1198439957042552E-4</v>
      </c>
      <c r="M280" s="11">
        <f t="shared" si="17"/>
        <v>0.27913125626665436</v>
      </c>
      <c r="N280" s="11">
        <f t="shared" si="18"/>
        <v>5.2534851576746047E-2</v>
      </c>
      <c r="O280" s="11">
        <f t="shared" si="19"/>
        <v>0.20640994524490966</v>
      </c>
      <c r="P280" s="11">
        <f t="shared" si="11"/>
        <v>0.16055385631592081</v>
      </c>
      <c r="R280" s="12">
        <f t="shared" si="14"/>
        <v>1.0219605824794704</v>
      </c>
      <c r="S280" s="12">
        <f t="shared" si="15"/>
        <v>1.5666096469511279</v>
      </c>
      <c r="T280" s="12">
        <f t="shared" si="16"/>
        <v>1.1626651052568628</v>
      </c>
      <c r="U280">
        <f>_xlfn.T.TEST(normalized!H280:J280,normalized!$E280:$G280,2,3)</f>
        <v>0.90504530087127799</v>
      </c>
      <c r="V280">
        <f>_xlfn.T.TEST(normalized!K280:M280,normalized!$E280:$G280,2,3)</f>
        <v>8.4586918098599639E-2</v>
      </c>
      <c r="W280">
        <f>_xlfn.T.TEST(normalized!N280:P280,normalized!$E280:$G280,2,3)</f>
        <v>0.45504527028540903</v>
      </c>
    </row>
    <row r="281" spans="1:23" x14ac:dyDescent="0.3">
      <c r="A281" t="str">
        <f>normalized!A281</f>
        <v>w/o MS2: MGDG O-8:0_18:2</v>
      </c>
      <c r="B281" t="str">
        <f>normalized!B281</f>
        <v>MGDG O- 26:2</v>
      </c>
      <c r="C281" t="str">
        <f>normalized!C281</f>
        <v>EtherMGDG</v>
      </c>
      <c r="D281" t="str">
        <f>normalized!D281</f>
        <v>C35H64O9</v>
      </c>
      <c r="E281">
        <f>AVERAGE(normalized!E281:G281)</f>
        <v>8.0602417655367226E-5</v>
      </c>
      <c r="F281">
        <f>AVERAGE(normalized!H281:J281)</f>
        <v>7.4804982492997194E-5</v>
      </c>
      <c r="G281">
        <f>AVERAGE(normalized!K281:M281)</f>
        <v>1.6636420269728496E-4</v>
      </c>
      <c r="H281">
        <f>AVERAGE(normalized!N281:P281)</f>
        <v>1.2702214444833314E-4</v>
      </c>
      <c r="I281">
        <f>_xlfn.STDEV.S(normalized!E281:G281)</f>
        <v>5.2249390255516936E-5</v>
      </c>
      <c r="J281">
        <f>_xlfn.STDEV.S(normalized!H281:J281)</f>
        <v>4.222251644454808E-5</v>
      </c>
      <c r="K281">
        <f>_xlfn.STDEV.S(normalized!K281:M281)</f>
        <v>7.7869393517627768E-5</v>
      </c>
      <c r="L281">
        <f>_xlfn.STDEV.S(normalized!N281:P281)</f>
        <v>5.1267358677134535E-6</v>
      </c>
      <c r="M281" s="11">
        <f t="shared" si="17"/>
        <v>0.64823601791847374</v>
      </c>
      <c r="N281" s="11">
        <f t="shared" si="18"/>
        <v>0.56443454750491662</v>
      </c>
      <c r="O281" s="11">
        <f t="shared" si="19"/>
        <v>0.46806579934337389</v>
      </c>
      <c r="P281" s="11">
        <f t="shared" si="11"/>
        <v>4.0360961389679401E-2</v>
      </c>
      <c r="R281" s="12">
        <f t="shared" si="14"/>
        <v>0.92807368152208292</v>
      </c>
      <c r="S281" s="12">
        <f t="shared" si="15"/>
        <v>2.0640100822857508</v>
      </c>
      <c r="T281" s="12">
        <f t="shared" si="16"/>
        <v>1.5759098565931773</v>
      </c>
      <c r="U281">
        <f>_xlfn.T.TEST(normalized!H281:J281,normalized!$E281:$G281,2,3)</f>
        <v>0.88871296424999968</v>
      </c>
      <c r="V281">
        <f>_xlfn.T.TEST(normalized!K281:M281,normalized!$E281:$G281,2,3)</f>
        <v>0.19840428940096935</v>
      </c>
      <c r="W281">
        <f>_xlfn.T.TEST(normalized!N281:P281,normalized!$E281:$G281,2,3)</f>
        <v>0.26306013984563498</v>
      </c>
    </row>
    <row r="282" spans="1:23" x14ac:dyDescent="0.3">
      <c r="A282" t="str">
        <f>normalized!A282</f>
        <v>w/o MS2: MGDG O-15:2_18:5</v>
      </c>
      <c r="B282" t="str">
        <f>normalized!B282</f>
        <v>MGDG O- 33:7</v>
      </c>
      <c r="C282" t="str">
        <f>normalized!C282</f>
        <v>EtherMGDG</v>
      </c>
      <c r="D282" t="str">
        <f>normalized!D282</f>
        <v>C42H68O9</v>
      </c>
      <c r="E282">
        <f>AVERAGE(normalized!E282:G282)</f>
        <v>2.0225318064971752E-4</v>
      </c>
      <c r="F282">
        <f>AVERAGE(normalized!H282:J282)</f>
        <v>3.4205024393090569E-4</v>
      </c>
      <c r="G282">
        <f>AVERAGE(normalized!K282:M282)</f>
        <v>2.7352520572687406E-4</v>
      </c>
      <c r="H282">
        <f>AVERAGE(normalized!N282:P282)</f>
        <v>3.2426050887270449E-4</v>
      </c>
      <c r="I282">
        <f>_xlfn.STDEV.S(normalized!E282:G282)</f>
        <v>1.1301351556755757E-4</v>
      </c>
      <c r="J282">
        <f>_xlfn.STDEV.S(normalized!H282:J282)</f>
        <v>1.2604320545951867E-4</v>
      </c>
      <c r="K282">
        <f>_xlfn.STDEV.S(normalized!K282:M282)</f>
        <v>8.982645415810353E-5</v>
      </c>
      <c r="L282">
        <f>_xlfn.STDEV.S(normalized!N282:P282)</f>
        <v>4.1588010803970283E-5</v>
      </c>
      <c r="M282" s="11">
        <f t="shared" ref="M282:M345" si="20">I282/E282</f>
        <v>0.55877250090462505</v>
      </c>
      <c r="N282" s="11">
        <f t="shared" ref="N282:N345" si="21">J282/F282</f>
        <v>0.36849324827547691</v>
      </c>
      <c r="O282" s="11">
        <f t="shared" ref="O282:O345" si="22">K282/G282</f>
        <v>0.32840283921694174</v>
      </c>
      <c r="P282" s="11">
        <f t="shared" ref="P282:P345" si="23">L282/H282</f>
        <v>0.12825493597278156</v>
      </c>
      <c r="R282" s="12">
        <f t="shared" ref="R282:R345" si="24">F282/$E282</f>
        <v>1.6911983427509247</v>
      </c>
      <c r="S282" s="12">
        <f t="shared" ref="S282:S345" si="25">G282/$E282</f>
        <v>1.3523901322500962</v>
      </c>
      <c r="T282" s="12">
        <f t="shared" ref="T282:T345" si="26">H282/$E282</f>
        <v>1.6032405909813185</v>
      </c>
      <c r="U282">
        <f>_xlfn.T.TEST(normalized!H282:J282,normalized!$E282:$G282,2,3)</f>
        <v>0.22666552851280927</v>
      </c>
      <c r="V282">
        <f>_xlfn.T.TEST(normalized!K282:M282,normalized!$E282:$G282,2,3)</f>
        <v>0.44297086215606746</v>
      </c>
      <c r="W282">
        <f>_xlfn.T.TEST(normalized!N282:P282,normalized!$E282:$G282,2,3)</f>
        <v>0.19423351940642461</v>
      </c>
    </row>
    <row r="283" spans="1:23" x14ac:dyDescent="0.3">
      <c r="A283" t="str">
        <f>normalized!A283</f>
        <v>w/o MS2: MGDG O-8:0_19:4</v>
      </c>
      <c r="B283" t="str">
        <f>normalized!B283</f>
        <v>MGDG O- 27:4</v>
      </c>
      <c r="C283" t="str">
        <f>normalized!C283</f>
        <v>EtherMGDG</v>
      </c>
      <c r="D283" t="str">
        <f>normalized!D283</f>
        <v>C36H62O9</v>
      </c>
      <c r="E283">
        <f>AVERAGE(normalized!E283:G283)</f>
        <v>8.3135149152542377E-5</v>
      </c>
      <c r="F283">
        <f>AVERAGE(normalized!H283:J283)</f>
        <v>1.4413326330532214E-4</v>
      </c>
      <c r="G283">
        <f>AVERAGE(normalized!K283:M283)</f>
        <v>3.3445264148759856E-4</v>
      </c>
      <c r="H283">
        <f>AVERAGE(normalized!N283:P283)</f>
        <v>3.5383858075614736E-4</v>
      </c>
      <c r="I283">
        <f>_xlfn.STDEV.S(normalized!E283:G283)</f>
        <v>2.0224777357697525E-5</v>
      </c>
      <c r="J283">
        <f>_xlfn.STDEV.S(normalized!H283:J283)</f>
        <v>2.5892919298963466E-5</v>
      </c>
      <c r="K283">
        <f>_xlfn.STDEV.S(normalized!K283:M283)</f>
        <v>1.8749047829295181E-5</v>
      </c>
      <c r="L283">
        <f>_xlfn.STDEV.S(normalized!N283:P283)</f>
        <v>1.893948418428205E-5</v>
      </c>
      <c r="M283" s="11">
        <f t="shared" si="20"/>
        <v>0.24327588948673975</v>
      </c>
      <c r="N283" s="11">
        <f t="shared" si="21"/>
        <v>0.17964568833853198</v>
      </c>
      <c r="O283" s="11">
        <f t="shared" si="22"/>
        <v>5.6058901929738211E-2</v>
      </c>
      <c r="P283" s="11">
        <f t="shared" si="23"/>
        <v>5.352577478636919E-2</v>
      </c>
      <c r="R283" s="12">
        <f t="shared" si="24"/>
        <v>1.7337223157061523</v>
      </c>
      <c r="S283" s="12">
        <f t="shared" si="25"/>
        <v>4.0229992355450124</v>
      </c>
      <c r="T283" s="12">
        <f t="shared" si="26"/>
        <v>4.2561850716945102</v>
      </c>
      <c r="U283">
        <f>_xlfn.T.TEST(normalized!H283:J283,normalized!$E283:$G283,2,3)</f>
        <v>3.5160097673559064E-2</v>
      </c>
      <c r="V283">
        <f>_xlfn.T.TEST(normalized!K283:M283,normalized!$E283:$G283,2,3)</f>
        <v>9.782919981096156E-5</v>
      </c>
      <c r="W283">
        <f>_xlfn.T.TEST(normalized!N283:P283,normalized!$E283:$G283,2,3)</f>
        <v>7.3688989598233331E-5</v>
      </c>
    </row>
    <row r="284" spans="1:23" x14ac:dyDescent="0.3">
      <c r="A284" t="str">
        <f>normalized!A284</f>
        <v>w/o MS2: MGDG O-15:3_17:4</v>
      </c>
      <c r="B284" t="str">
        <f>normalized!B284</f>
        <v>MGDG O- 32:7</v>
      </c>
      <c r="C284" t="str">
        <f>normalized!C284</f>
        <v>EtherMGDG</v>
      </c>
      <c r="D284" t="str">
        <f>normalized!D284</f>
        <v>C41H66O9</v>
      </c>
      <c r="E284">
        <f>AVERAGE(normalized!E284:G284)</f>
        <v>6.8217310324858763E-4</v>
      </c>
      <c r="F284">
        <f>AVERAGE(normalized!H284:J284)</f>
        <v>5.8346120098039212E-4</v>
      </c>
      <c r="G284">
        <f>AVERAGE(normalized!K284:M284)</f>
        <v>5.5008163327092301E-4</v>
      </c>
      <c r="H284">
        <f>AVERAGE(normalized!N284:P284)</f>
        <v>7.9774183647299127E-4</v>
      </c>
      <c r="I284">
        <f>_xlfn.STDEV.S(normalized!E284:G284)</f>
        <v>1.5893235043263848E-4</v>
      </c>
      <c r="J284">
        <f>_xlfn.STDEV.S(normalized!H284:J284)</f>
        <v>7.8942140267029156E-5</v>
      </c>
      <c r="K284">
        <f>_xlfn.STDEV.S(normalized!K284:M284)</f>
        <v>2.1054658607876713E-4</v>
      </c>
      <c r="L284">
        <f>_xlfn.STDEV.S(normalized!N284:P284)</f>
        <v>9.422173113780292E-5</v>
      </c>
      <c r="M284" s="11">
        <f t="shared" si="20"/>
        <v>0.23297950282088833</v>
      </c>
      <c r="N284" s="11">
        <f t="shared" si="21"/>
        <v>0.13529972538770765</v>
      </c>
      <c r="O284" s="11">
        <f t="shared" si="22"/>
        <v>0.38275516458676223</v>
      </c>
      <c r="P284" s="11">
        <f t="shared" si="23"/>
        <v>0.11811055510687503</v>
      </c>
      <c r="R284" s="12">
        <f t="shared" si="24"/>
        <v>0.85529786824177334</v>
      </c>
      <c r="S284" s="12">
        <f t="shared" si="25"/>
        <v>0.80636664015536574</v>
      </c>
      <c r="T284" s="12">
        <f t="shared" si="26"/>
        <v>1.1694126207469218</v>
      </c>
      <c r="U284">
        <f>_xlfn.T.TEST(normalized!H284:J284,normalized!$E284:$G284,2,3)</f>
        <v>0.40791760309939046</v>
      </c>
      <c r="V284">
        <f>_xlfn.T.TEST(normalized!K284:M284,normalized!$E284:$G284,2,3)</f>
        <v>0.43812920947391742</v>
      </c>
      <c r="W284">
        <f>_xlfn.T.TEST(normalized!N284:P284,normalized!$E284:$G284,2,3)</f>
        <v>0.35236091969445721</v>
      </c>
    </row>
    <row r="285" spans="1:23" x14ac:dyDescent="0.3">
      <c r="A285" t="str">
        <f>normalized!A285</f>
        <v>w/o MS2: MGDG O-8:0_23:0</v>
      </c>
      <c r="B285" t="str">
        <f>normalized!B285</f>
        <v>MGDG O- 31:0</v>
      </c>
      <c r="C285" t="str">
        <f>normalized!C285</f>
        <v>EtherMGDG</v>
      </c>
      <c r="D285" t="str">
        <f>normalized!D285</f>
        <v>C40H78O9</v>
      </c>
      <c r="E285">
        <f>AVERAGE(normalized!E285:G285)</f>
        <v>2.6747264081920905E-4</v>
      </c>
      <c r="F285">
        <f>AVERAGE(normalized!H285:J285)</f>
        <v>2.6351460317460316E-4</v>
      </c>
      <c r="G285">
        <f>AVERAGE(normalized!K285:M285)</f>
        <v>2.4793113109482652E-4</v>
      </c>
      <c r="H285">
        <f>AVERAGE(normalized!N285:P285)</f>
        <v>1.8753445633273893E-4</v>
      </c>
      <c r="I285">
        <f>_xlfn.STDEV.S(normalized!E285:G285)</f>
        <v>1.1311531253047351E-4</v>
      </c>
      <c r="J285">
        <f>_xlfn.STDEV.S(normalized!H285:J285)</f>
        <v>1.2064717636744922E-5</v>
      </c>
      <c r="K285">
        <f>_xlfn.STDEV.S(normalized!K285:M285)</f>
        <v>3.3627296299864827E-5</v>
      </c>
      <c r="L285">
        <f>_xlfn.STDEV.S(normalized!N285:P285)</f>
        <v>7.9394641377366967E-5</v>
      </c>
      <c r="M285" s="11">
        <f t="shared" si="20"/>
        <v>0.42290423493044571</v>
      </c>
      <c r="N285" s="11">
        <f t="shared" si="21"/>
        <v>4.5783867350800721E-2</v>
      </c>
      <c r="O285" s="11">
        <f t="shared" si="22"/>
        <v>0.13563160120865722</v>
      </c>
      <c r="P285" s="11">
        <f t="shared" si="23"/>
        <v>0.42336028765027861</v>
      </c>
      <c r="R285" s="12">
        <f t="shared" si="24"/>
        <v>0.98520208409920618</v>
      </c>
      <c r="S285" s="12">
        <f t="shared" si="25"/>
        <v>0.92694015483403747</v>
      </c>
      <c r="T285" s="12">
        <f t="shared" si="26"/>
        <v>0.70113509837253896</v>
      </c>
      <c r="U285">
        <f>_xlfn.T.TEST(normalized!H285:J285,normalized!$E285:$G285,2,3)</f>
        <v>0.9573167944405776</v>
      </c>
      <c r="V285">
        <f>_xlfn.T.TEST(normalized!K285:M285,normalized!$E285:$G285,2,3)</f>
        <v>0.79760119001218577</v>
      </c>
      <c r="W285">
        <f>_xlfn.T.TEST(normalized!N285:P285,normalized!$E285:$G285,2,3)</f>
        <v>0.37913278863349797</v>
      </c>
    </row>
    <row r="286" spans="1:23" x14ac:dyDescent="0.3">
      <c r="A286" t="str">
        <f>normalized!A286</f>
        <v>w/o MS2: MGDG O-8:0_22:3</v>
      </c>
      <c r="B286" t="str">
        <f>normalized!B286</f>
        <v>MGDG O- 30:3</v>
      </c>
      <c r="C286" t="str">
        <f>normalized!C286</f>
        <v>EtherMGDG</v>
      </c>
      <c r="D286" t="str">
        <f>normalized!D286</f>
        <v>C39H70O9</v>
      </c>
      <c r="E286">
        <f>AVERAGE(normalized!E286:G286)</f>
        <v>7.3455352189265527E-4</v>
      </c>
      <c r="F286">
        <f>AVERAGE(normalized!H286:J286)</f>
        <v>6.6934750350140055E-4</v>
      </c>
      <c r="G286">
        <f>AVERAGE(normalized!K286:M286)</f>
        <v>6.4777394181370291E-4</v>
      </c>
      <c r="H286">
        <f>AVERAGE(normalized!N286:P286)</f>
        <v>6.1263624003984982E-4</v>
      </c>
      <c r="I286">
        <f>_xlfn.STDEV.S(normalized!E286:G286)</f>
        <v>1.1820411599063053E-4</v>
      </c>
      <c r="J286">
        <f>_xlfn.STDEV.S(normalized!H286:J286)</f>
        <v>1.7055849034698279E-4</v>
      </c>
      <c r="K286">
        <f>_xlfn.STDEV.S(normalized!K286:M286)</f>
        <v>6.7023663511739921E-5</v>
      </c>
      <c r="L286">
        <f>_xlfn.STDEV.S(normalized!N286:P286)</f>
        <v>4.7878257770285339E-5</v>
      </c>
      <c r="M286" s="11">
        <f t="shared" si="20"/>
        <v>0.16091967769219193</v>
      </c>
      <c r="N286" s="11">
        <f t="shared" si="21"/>
        <v>0.25481306713594981</v>
      </c>
      <c r="O286" s="11">
        <f t="shared" si="22"/>
        <v>0.10346767473245419</v>
      </c>
      <c r="P286" s="11">
        <f t="shared" si="23"/>
        <v>7.8151200730748521E-2</v>
      </c>
      <c r="R286" s="12">
        <f t="shared" si="24"/>
        <v>0.91123040534439959</v>
      </c>
      <c r="S286" s="12">
        <f t="shared" si="25"/>
        <v>0.88186078006221313</v>
      </c>
      <c r="T286" s="12">
        <f t="shared" si="26"/>
        <v>0.83402532529056206</v>
      </c>
      <c r="U286">
        <f>_xlfn.T.TEST(normalized!H286:J286,normalized!$E286:$G286,2,3)</f>
        <v>0.61853146575732598</v>
      </c>
      <c r="V286">
        <f>_xlfn.T.TEST(normalized!K286:M286,normalized!$E286:$G286,2,3)</f>
        <v>0.34557019270869166</v>
      </c>
      <c r="W286">
        <f>_xlfn.T.TEST(normalized!N286:P286,normalized!$E286:$G286,2,3)</f>
        <v>0.2086002877956416</v>
      </c>
    </row>
    <row r="287" spans="1:23" x14ac:dyDescent="0.3">
      <c r="A287" t="str">
        <f>normalized!A287</f>
        <v>w/o MS2: MGDG O-8:0_20:4</v>
      </c>
      <c r="B287" t="str">
        <f>normalized!B287</f>
        <v>MGDG O- 28:4</v>
      </c>
      <c r="C287" t="str">
        <f>normalized!C287</f>
        <v>EtherMGDG</v>
      </c>
      <c r="D287" t="str">
        <f>normalized!D287</f>
        <v>C37H64O9</v>
      </c>
      <c r="E287">
        <f>AVERAGE(normalized!E287:G287)</f>
        <v>1.1332174491525424E-3</v>
      </c>
      <c r="F287">
        <f>AVERAGE(normalized!H287:J287)</f>
        <v>1.2183373109243697E-3</v>
      </c>
      <c r="G287">
        <f>AVERAGE(normalized!K287:M287)</f>
        <v>1.9082496446535813E-3</v>
      </c>
      <c r="H287">
        <f>AVERAGE(normalized!N287:P287)</f>
        <v>1.9630122442026044E-3</v>
      </c>
      <c r="I287">
        <f>_xlfn.STDEV.S(normalized!E287:G287)</f>
        <v>1.3462325310713448E-4</v>
      </c>
      <c r="J287">
        <f>_xlfn.STDEV.S(normalized!H287:J287)</f>
        <v>1.5603700921686123E-4</v>
      </c>
      <c r="K287">
        <f>_xlfn.STDEV.S(normalized!K287:M287)</f>
        <v>2.8193100303009768E-4</v>
      </c>
      <c r="L287">
        <f>_xlfn.STDEV.S(normalized!N287:P287)</f>
        <v>1.3350040247575543E-4</v>
      </c>
      <c r="M287" s="11">
        <f t="shared" si="20"/>
        <v>0.11879737044978457</v>
      </c>
      <c r="N287" s="11">
        <f t="shared" si="21"/>
        <v>0.12807373443933498</v>
      </c>
      <c r="O287" s="11">
        <f t="shared" si="22"/>
        <v>0.14774324932798755</v>
      </c>
      <c r="P287" s="11">
        <f t="shared" si="23"/>
        <v>6.8007931621427389E-2</v>
      </c>
      <c r="R287" s="12">
        <f t="shared" si="24"/>
        <v>1.0751134407923941</v>
      </c>
      <c r="S287" s="12">
        <f t="shared" si="25"/>
        <v>1.6839218687292838</v>
      </c>
      <c r="T287" s="12">
        <f t="shared" si="26"/>
        <v>1.7322467507631569</v>
      </c>
      <c r="U287">
        <f>_xlfn.T.TEST(normalized!H287:J287,normalized!$E287:$G287,2,3)</f>
        <v>0.51470043648946773</v>
      </c>
      <c r="V287">
        <f>_xlfn.T.TEST(normalized!K287:M287,normalized!$E287:$G287,2,3)</f>
        <v>2.5401195167672905E-2</v>
      </c>
      <c r="W287">
        <f>_xlfn.T.TEST(normalized!N287:P287,normalized!$E287:$G287,2,3)</f>
        <v>1.6243102476267183E-3</v>
      </c>
    </row>
    <row r="288" spans="1:23" x14ac:dyDescent="0.3">
      <c r="A288" t="str">
        <f>normalized!A288</f>
        <v>w/o MS2: MGDG O-8:0_21:2</v>
      </c>
      <c r="B288" t="str">
        <f>normalized!B288</f>
        <v>MGDG O- 29:2</v>
      </c>
      <c r="C288" t="str">
        <f>normalized!C288</f>
        <v>EtherMGDG</v>
      </c>
      <c r="D288" t="str">
        <f>normalized!D288</f>
        <v>C38H70O9</v>
      </c>
      <c r="E288">
        <f>AVERAGE(normalized!E288:G288)</f>
        <v>2.1471322504237286E-3</v>
      </c>
      <c r="F288">
        <f>AVERAGE(normalized!H288:J288)</f>
        <v>2.6361817495331465E-3</v>
      </c>
      <c r="G288">
        <f>AVERAGE(normalized!K288:M288)</f>
        <v>4.4509258711618654E-3</v>
      </c>
      <c r="H288">
        <f>AVERAGE(normalized!N288:P288)</f>
        <v>3.9631932469580229E-3</v>
      </c>
      <c r="I288">
        <f>_xlfn.STDEV.S(normalized!E288:G288)</f>
        <v>7.0788979860221383E-4</v>
      </c>
      <c r="J288">
        <f>_xlfn.STDEV.S(normalized!H288:J288)</f>
        <v>2.5897862043872561E-4</v>
      </c>
      <c r="K288">
        <f>_xlfn.STDEV.S(normalized!K288:M288)</f>
        <v>2.0361074330334819E-4</v>
      </c>
      <c r="L288">
        <f>_xlfn.STDEV.S(normalized!N288:P288)</f>
        <v>4.3251814692454654E-4</v>
      </c>
      <c r="M288" s="11">
        <f t="shared" si="20"/>
        <v>0.32969082293953456</v>
      </c>
      <c r="N288" s="11">
        <f t="shared" si="21"/>
        <v>9.8240047555366514E-2</v>
      </c>
      <c r="O288" s="11">
        <f t="shared" si="22"/>
        <v>4.5745705320002966E-2</v>
      </c>
      <c r="P288" s="11">
        <f t="shared" si="23"/>
        <v>0.10913375149105559</v>
      </c>
      <c r="R288" s="12">
        <f t="shared" si="24"/>
        <v>1.2277686896151394</v>
      </c>
      <c r="S288" s="12">
        <f t="shared" si="25"/>
        <v>2.0729630744838805</v>
      </c>
      <c r="T288" s="12">
        <f t="shared" si="26"/>
        <v>1.8458077028911011</v>
      </c>
      <c r="U288">
        <f>_xlfn.T.TEST(normalized!H288:J288,normalized!$E288:$G288,2,3)</f>
        <v>0.35648844027951759</v>
      </c>
      <c r="V288">
        <f>_xlfn.T.TEST(normalized!K288:M288,normalized!$E288:$G288,2,3)</f>
        <v>2.300946718741885E-2</v>
      </c>
      <c r="W288">
        <f>_xlfn.T.TEST(normalized!N288:P288,normalized!$E288:$G288,2,3)</f>
        <v>2.7062330084535208E-2</v>
      </c>
    </row>
    <row r="289" spans="1:23" x14ac:dyDescent="0.3">
      <c r="A289" t="str">
        <f>normalized!A289</f>
        <v>w/o MS2: MGDG O-8:0_19:4</v>
      </c>
      <c r="B289" t="str">
        <f>normalized!B289</f>
        <v>MGDG O- 27:4</v>
      </c>
      <c r="C289" t="str">
        <f>normalized!C289</f>
        <v>EtherMGDG</v>
      </c>
      <c r="D289" t="str">
        <f>normalized!D289</f>
        <v>C36H62O9</v>
      </c>
      <c r="E289">
        <f>AVERAGE(normalized!E289:G289)</f>
        <v>2.95867645480226E-5</v>
      </c>
      <c r="F289">
        <f>AVERAGE(normalized!H289:J289)</f>
        <v>4.3493632119514472E-5</v>
      </c>
      <c r="G289">
        <f>AVERAGE(normalized!K289:M289)</f>
        <v>1.2117733883867128E-4</v>
      </c>
      <c r="H289">
        <f>AVERAGE(normalized!N289:P289)</f>
        <v>1.6697442289922539E-4</v>
      </c>
      <c r="I289">
        <f>_xlfn.STDEV.S(normalized!E289:G289)</f>
        <v>1.2090938828566764E-5</v>
      </c>
      <c r="J289">
        <f>_xlfn.STDEV.S(normalized!H289:J289)</f>
        <v>7.5966517648079707E-6</v>
      </c>
      <c r="K289">
        <f>_xlfn.STDEV.S(normalized!K289:M289)</f>
        <v>8.3493993437394385E-6</v>
      </c>
      <c r="L289">
        <f>_xlfn.STDEV.S(normalized!N289:P289)</f>
        <v>2.6924762778133E-5</v>
      </c>
      <c r="M289" s="11">
        <f t="shared" si="20"/>
        <v>0.40866039302613943</v>
      </c>
      <c r="N289" s="11">
        <f t="shared" si="21"/>
        <v>0.17466124107394446</v>
      </c>
      <c r="O289" s="11">
        <f t="shared" si="22"/>
        <v>6.8902316421186313E-2</v>
      </c>
      <c r="P289" s="11">
        <f t="shared" si="23"/>
        <v>0.16125082099779431</v>
      </c>
      <c r="R289" s="12">
        <f t="shared" si="24"/>
        <v>1.4700367811059396</v>
      </c>
      <c r="S289" s="12">
        <f t="shared" si="25"/>
        <v>4.0956603633353357</v>
      </c>
      <c r="T289" s="12">
        <f t="shared" si="26"/>
        <v>5.6435512787553161</v>
      </c>
      <c r="U289">
        <f>_xlfn.T.TEST(normalized!H289:J289,normalized!$E289:$G289,2,3)</f>
        <v>0.18019961616052599</v>
      </c>
      <c r="V289">
        <f>_xlfn.T.TEST(normalized!K289:M289,normalized!$E289:$G289,2,3)</f>
        <v>7.6505550783299869E-4</v>
      </c>
      <c r="W289">
        <f>_xlfn.T.TEST(normalized!N289:P289,normalized!$E289:$G289,2,3)</f>
        <v>5.2663780673438383E-3</v>
      </c>
    </row>
    <row r="290" spans="1:23" x14ac:dyDescent="0.3">
      <c r="A290" t="str">
        <f>normalized!A290</f>
        <v>w/o MS2: MGDG O-15:2_18:5</v>
      </c>
      <c r="B290" t="str">
        <f>normalized!B290</f>
        <v>MGDG O- 33:7</v>
      </c>
      <c r="C290" t="str">
        <f>normalized!C290</f>
        <v>EtherMGDG</v>
      </c>
      <c r="D290" t="str">
        <f>normalized!D290</f>
        <v>C42H68O9</v>
      </c>
      <c r="E290">
        <f>AVERAGE(normalized!E290:G290)</f>
        <v>1.6988657812146892E-3</v>
      </c>
      <c r="F290">
        <f>AVERAGE(normalized!H290:J290)</f>
        <v>1.5886809197012137E-3</v>
      </c>
      <c r="G290">
        <f>AVERAGE(normalized!K290:M290)</f>
        <v>1.6180484818989283E-3</v>
      </c>
      <c r="H290">
        <f>AVERAGE(normalized!N290:P290)</f>
        <v>1.7615815574961991E-3</v>
      </c>
      <c r="I290">
        <f>_xlfn.STDEV.S(normalized!E290:G290)</f>
        <v>1.3993549903386322E-4</v>
      </c>
      <c r="J290">
        <f>_xlfn.STDEV.S(normalized!H290:J290)</f>
        <v>4.6196625969801766E-4</v>
      </c>
      <c r="K290">
        <f>_xlfn.STDEV.S(normalized!K290:M290)</f>
        <v>7.8312903519711533E-4</v>
      </c>
      <c r="L290">
        <f>_xlfn.STDEV.S(normalized!N290:P290)</f>
        <v>3.7190194925629298E-4</v>
      </c>
      <c r="M290" s="11">
        <f t="shared" si="20"/>
        <v>8.2369955638172496E-2</v>
      </c>
      <c r="N290" s="11">
        <f t="shared" si="21"/>
        <v>0.29078605651341277</v>
      </c>
      <c r="O290" s="11">
        <f t="shared" si="22"/>
        <v>0.48399602605111164</v>
      </c>
      <c r="P290" s="11">
        <f t="shared" si="23"/>
        <v>0.2111182123096764</v>
      </c>
      <c r="R290" s="12">
        <f t="shared" si="24"/>
        <v>0.93514210320094071</v>
      </c>
      <c r="S290" s="12">
        <f t="shared" si="25"/>
        <v>0.95242867317159297</v>
      </c>
      <c r="T290" s="12">
        <f t="shared" si="26"/>
        <v>1.0369162631768756</v>
      </c>
      <c r="U290">
        <f>_xlfn.T.TEST(normalized!H290:J290,normalized!$E290:$G290,2,3)</f>
        <v>0.72545213760378136</v>
      </c>
      <c r="V290">
        <f>_xlfn.T.TEST(normalized!K290:M290,normalized!$E290:$G290,2,3)</f>
        <v>0.8756641893077608</v>
      </c>
      <c r="W290">
        <f>_xlfn.T.TEST(normalized!N290:P290,normalized!$E290:$G290,2,3)</f>
        <v>0.80513489254604487</v>
      </c>
    </row>
    <row r="291" spans="1:23" x14ac:dyDescent="0.3">
      <c r="A291" t="str">
        <f>normalized!A291</f>
        <v>w/o MS2: MGDG O-8:0_20:2</v>
      </c>
      <c r="B291" t="str">
        <f>normalized!B291</f>
        <v>MGDG O- 28:2</v>
      </c>
      <c r="C291" t="str">
        <f>normalized!C291</f>
        <v>EtherMGDG</v>
      </c>
      <c r="D291" t="str">
        <f>normalized!D291</f>
        <v>C37H68O9</v>
      </c>
      <c r="E291">
        <f>AVERAGE(normalized!E291:G291)</f>
        <v>6.7666374761299435E-3</v>
      </c>
      <c r="F291">
        <f>AVERAGE(normalized!H291:J291)</f>
        <v>7.28673133636788E-3</v>
      </c>
      <c r="G291">
        <f>AVERAGE(normalized!K291:M291)</f>
        <v>8.9953389344567189E-3</v>
      </c>
      <c r="H291">
        <f>AVERAGE(normalized!N291:P291)</f>
        <v>7.2247180758554666E-3</v>
      </c>
      <c r="I291">
        <f>_xlfn.STDEV.S(normalized!E291:G291)</f>
        <v>9.2345943519832471E-4</v>
      </c>
      <c r="J291">
        <f>_xlfn.STDEV.S(normalized!H291:J291)</f>
        <v>3.9842032799746997E-4</v>
      </c>
      <c r="K291">
        <f>_xlfn.STDEV.S(normalized!K291:M291)</f>
        <v>1.8522285959386302E-4</v>
      </c>
      <c r="L291">
        <f>_xlfn.STDEV.S(normalized!N291:P291)</f>
        <v>8.0856483257703911E-4</v>
      </c>
      <c r="M291" s="11">
        <f t="shared" si="20"/>
        <v>0.13647242643867494</v>
      </c>
      <c r="N291" s="11">
        <f t="shared" si="21"/>
        <v>5.4677510341154589E-2</v>
      </c>
      <c r="O291" s="11">
        <f t="shared" si="22"/>
        <v>2.0590981723252844E-2</v>
      </c>
      <c r="P291" s="11">
        <f t="shared" si="23"/>
        <v>0.11191645460591877</v>
      </c>
      <c r="R291" s="12">
        <f t="shared" si="24"/>
        <v>1.0768614931821934</v>
      </c>
      <c r="S291" s="12">
        <f t="shared" si="25"/>
        <v>1.3293661683796072</v>
      </c>
      <c r="T291" s="12">
        <f t="shared" si="26"/>
        <v>1.0676969323894554</v>
      </c>
      <c r="U291">
        <f>_xlfn.T.TEST(normalized!H291:J291,normalized!$E291:$G291,2,3)</f>
        <v>0.44254026896361393</v>
      </c>
      <c r="V291">
        <f>_xlfn.T.TEST(normalized!K291:M291,normalized!$E291:$G291,2,3)</f>
        <v>4.7899676233081522E-2</v>
      </c>
      <c r="W291">
        <f>_xlfn.T.TEST(normalized!N291:P291,normalized!$E291:$G291,2,3)</f>
        <v>0.55380925905771627</v>
      </c>
    </row>
    <row r="292" spans="1:23" x14ac:dyDescent="0.3">
      <c r="A292" t="str">
        <f>normalized!A292</f>
        <v>w/o MS2: PC O-15:0_22:4;O2</v>
      </c>
      <c r="B292" t="str">
        <f>normalized!B292</f>
        <v>PC O- 37:4:2O</v>
      </c>
      <c r="C292" t="str">
        <f>normalized!C292</f>
        <v>EtherOxPC</v>
      </c>
      <c r="D292" t="str">
        <f>normalized!D292</f>
        <v>C45H84NO9P</v>
      </c>
      <c r="E292">
        <f>AVERAGE(normalized!E292:G292)</f>
        <v>7.365330581920903E-4</v>
      </c>
      <c r="F292">
        <f>AVERAGE(normalized!H292:J292)</f>
        <v>1.9840804621848741E-4</v>
      </c>
      <c r="G292">
        <f>AVERAGE(normalized!K292:M292)</f>
        <v>4.7112971105242059E-4</v>
      </c>
      <c r="H292">
        <f>AVERAGE(normalized!N292:P292)</f>
        <v>1.2585020267505143E-4</v>
      </c>
      <c r="I292">
        <f>_xlfn.STDEV.S(normalized!E292:G292)</f>
        <v>1.4192147306069873E-4</v>
      </c>
      <c r="J292">
        <f>_xlfn.STDEV.S(normalized!H292:J292)</f>
        <v>8.5251319706365102E-5</v>
      </c>
      <c r="K292">
        <f>_xlfn.STDEV.S(normalized!K292:M292)</f>
        <v>5.2511678119483424E-5</v>
      </c>
      <c r="L292">
        <f>_xlfn.STDEV.S(normalized!N292:P292)</f>
        <v>2.7029786147068947E-5</v>
      </c>
      <c r="M292" s="11">
        <f t="shared" si="20"/>
        <v>0.19268853106072684</v>
      </c>
      <c r="N292" s="11">
        <f t="shared" si="21"/>
        <v>0.42967672597554912</v>
      </c>
      <c r="O292" s="11">
        <f t="shared" si="22"/>
        <v>0.11145906719018336</v>
      </c>
      <c r="P292" s="11">
        <f t="shared" si="23"/>
        <v>0.21477745424741645</v>
      </c>
      <c r="R292" s="12">
        <f t="shared" si="24"/>
        <v>0.26938104679985991</v>
      </c>
      <c r="S292" s="12">
        <f t="shared" si="25"/>
        <v>0.63965860841177391</v>
      </c>
      <c r="T292" s="12">
        <f t="shared" si="26"/>
        <v>0.1708683694170714</v>
      </c>
      <c r="U292">
        <f>_xlfn.T.TEST(normalized!H292:J292,normalized!$E292:$G292,2,3)</f>
        <v>8.7069614823046104E-3</v>
      </c>
      <c r="V292">
        <f>_xlfn.T.TEST(normalized!K292:M292,normalized!$E292:$G292,2,3)</f>
        <v>6.9388713335951133E-2</v>
      </c>
      <c r="W292">
        <f>_xlfn.T.TEST(normalized!N292:P292,normalized!$E292:$G292,2,3)</f>
        <v>1.4934892667286188E-2</v>
      </c>
    </row>
    <row r="293" spans="1:23" x14ac:dyDescent="0.3">
      <c r="A293" t="str">
        <f>normalized!A293</f>
        <v>w/o MS2: PC O-10:0_22:5;O</v>
      </c>
      <c r="B293" t="str">
        <f>normalized!B293</f>
        <v>PC O- 32:5:1O</v>
      </c>
      <c r="C293" t="str">
        <f>normalized!C293</f>
        <v>EtherOxPC</v>
      </c>
      <c r="D293" t="str">
        <f>normalized!D293</f>
        <v>C40H72NO8P</v>
      </c>
      <c r="E293">
        <f>AVERAGE(normalized!E293:G293)</f>
        <v>2.0327735259887008E-3</v>
      </c>
      <c r="F293">
        <f>AVERAGE(normalized!H293:J293)</f>
        <v>2.1848236928104572E-3</v>
      </c>
      <c r="G293">
        <f>AVERAGE(normalized!K293:M293)</f>
        <v>2.5918540470640265E-3</v>
      </c>
      <c r="H293">
        <f>AVERAGE(normalized!N293:P293)</f>
        <v>2.1759292158540222E-3</v>
      </c>
      <c r="I293">
        <f>_xlfn.STDEV.S(normalized!E293:G293)</f>
        <v>2.3463626090580527E-4</v>
      </c>
      <c r="J293">
        <f>_xlfn.STDEV.S(normalized!H293:J293)</f>
        <v>9.9005873794967607E-5</v>
      </c>
      <c r="K293">
        <f>_xlfn.STDEV.S(normalized!K293:M293)</f>
        <v>4.2177155100658838E-4</v>
      </c>
      <c r="L293">
        <f>_xlfn.STDEV.S(normalized!N293:P293)</f>
        <v>1.0708872621909807E-4</v>
      </c>
      <c r="M293" s="11">
        <f t="shared" si="20"/>
        <v>0.11542666111399834</v>
      </c>
      <c r="N293" s="11">
        <f t="shared" si="21"/>
        <v>4.5315269200331208E-2</v>
      </c>
      <c r="O293" s="11">
        <f t="shared" si="22"/>
        <v>0.16272966893500751</v>
      </c>
      <c r="P293" s="11">
        <f t="shared" si="23"/>
        <v>4.9215169978342896E-2</v>
      </c>
      <c r="R293" s="12">
        <f t="shared" si="24"/>
        <v>1.0747993639615128</v>
      </c>
      <c r="S293" s="12">
        <f t="shared" si="25"/>
        <v>1.2750333541477032</v>
      </c>
      <c r="T293" s="12">
        <f t="shared" si="26"/>
        <v>1.0704238263806065</v>
      </c>
      <c r="U293">
        <f>_xlfn.T.TEST(normalized!H293:J293,normalized!$E293:$G293,2,3)</f>
        <v>0.38494799020091847</v>
      </c>
      <c r="V293">
        <f>_xlfn.T.TEST(normalized!K293:M293,normalized!$E293:$G293,2,3)</f>
        <v>0.13466916662113934</v>
      </c>
      <c r="W293">
        <f>_xlfn.T.TEST(normalized!N293:P293,normalized!$E293:$G293,2,3)</f>
        <v>0.41188131716292076</v>
      </c>
    </row>
    <row r="294" spans="1:23" x14ac:dyDescent="0.3">
      <c r="A294" t="str">
        <f>normalized!A294</f>
        <v>w/o MS2: PC O-8:0_20:4;O3</v>
      </c>
      <c r="B294" t="str">
        <f>normalized!B294</f>
        <v>PC O- 28:4:3O</v>
      </c>
      <c r="C294" t="str">
        <f>normalized!C294</f>
        <v>EtherOxPC</v>
      </c>
      <c r="D294" t="str">
        <f>normalized!D294</f>
        <v>C36H66NO10P</v>
      </c>
      <c r="E294">
        <f>AVERAGE(normalized!E294:G294)</f>
        <v>1.328175915677966E-3</v>
      </c>
      <c r="F294">
        <f>AVERAGE(normalized!H294:J294)</f>
        <v>1.1201520623249298E-3</v>
      </c>
      <c r="G294">
        <f>AVERAGE(normalized!K294:M294)</f>
        <v>1.2384252936593551E-3</v>
      </c>
      <c r="H294">
        <f>AVERAGE(normalized!N294:P294)</f>
        <v>1.1076243793365888E-3</v>
      </c>
      <c r="I294">
        <f>_xlfn.STDEV.S(normalized!E294:G294)</f>
        <v>2.6024681036376058E-4</v>
      </c>
      <c r="J294">
        <f>_xlfn.STDEV.S(normalized!H294:J294)</f>
        <v>8.3359572302974013E-5</v>
      </c>
      <c r="K294">
        <f>_xlfn.STDEV.S(normalized!K294:M294)</f>
        <v>9.1872675251528769E-5</v>
      </c>
      <c r="L294">
        <f>_xlfn.STDEV.S(normalized!N294:P294)</f>
        <v>9.0764677228058883E-5</v>
      </c>
      <c r="M294" s="11">
        <f t="shared" si="20"/>
        <v>0.19594302779607164</v>
      </c>
      <c r="N294" s="11">
        <f t="shared" si="21"/>
        <v>7.4418085817703344E-2</v>
      </c>
      <c r="O294" s="11">
        <f t="shared" si="22"/>
        <v>7.4185076582261353E-2</v>
      </c>
      <c r="P294" s="11">
        <f t="shared" si="23"/>
        <v>8.1945358843060451E-2</v>
      </c>
      <c r="R294" s="12">
        <f t="shared" si="24"/>
        <v>0.84337627952931926</v>
      </c>
      <c r="S294" s="12">
        <f t="shared" si="25"/>
        <v>0.93242565163305358</v>
      </c>
      <c r="T294" s="12">
        <f t="shared" si="26"/>
        <v>0.83394403276105422</v>
      </c>
      <c r="U294">
        <f>_xlfn.T.TEST(normalized!H294:J294,normalized!$E294:$G294,2,3)</f>
        <v>0.29880159880913965</v>
      </c>
      <c r="V294">
        <f>_xlfn.T.TEST(normalized!K294:M294,normalized!$E294:$G294,2,3)</f>
        <v>0.61990332813842464</v>
      </c>
      <c r="W294">
        <f>_xlfn.T.TEST(normalized!N294:P294,normalized!$E294:$G294,2,3)</f>
        <v>0.27723633554099647</v>
      </c>
    </row>
    <row r="295" spans="1:23" x14ac:dyDescent="0.3">
      <c r="A295" t="str">
        <f>normalized!A295</f>
        <v>w/o MS2: PC O-8:0_18:1;O</v>
      </c>
      <c r="B295" t="str">
        <f>normalized!B295</f>
        <v>PC O- 26:1:1O</v>
      </c>
      <c r="C295" t="str">
        <f>normalized!C295</f>
        <v>EtherOxPC</v>
      </c>
      <c r="D295" t="str">
        <f>normalized!D295</f>
        <v>C34H68NO8P</v>
      </c>
      <c r="E295">
        <f>AVERAGE(normalized!E295:G295)</f>
        <v>7.4030372401129947E-4</v>
      </c>
      <c r="F295">
        <f>AVERAGE(normalized!H295:J295)</f>
        <v>6.4095022408963578E-4</v>
      </c>
      <c r="G295">
        <f>AVERAGE(normalized!K295:M295)</f>
        <v>1.3239642879432272E-3</v>
      </c>
      <c r="H295">
        <f>AVERAGE(normalized!N295:P295)</f>
        <v>1.0188815882816969E-3</v>
      </c>
      <c r="I295">
        <f>_xlfn.STDEV.S(normalized!E295:G295)</f>
        <v>9.5237418616886973E-5</v>
      </c>
      <c r="J295">
        <f>_xlfn.STDEV.S(normalized!H295:J295)</f>
        <v>9.2331082112567702E-5</v>
      </c>
      <c r="K295">
        <f>_xlfn.STDEV.S(normalized!K295:M295)</f>
        <v>6.5851084621539475E-5</v>
      </c>
      <c r="L295">
        <f>_xlfn.STDEV.S(normalized!N295:P295)</f>
        <v>9.0265873780607064E-5</v>
      </c>
      <c r="M295" s="11">
        <f t="shared" si="20"/>
        <v>0.12864641298958715</v>
      </c>
      <c r="N295" s="11">
        <f t="shared" si="21"/>
        <v>0.14405343604288273</v>
      </c>
      <c r="O295" s="11">
        <f t="shared" si="22"/>
        <v>4.9737810318010049E-2</v>
      </c>
      <c r="P295" s="11">
        <f t="shared" si="23"/>
        <v>8.8593095428131985E-2</v>
      </c>
      <c r="R295" s="12">
        <f t="shared" si="24"/>
        <v>0.86579359700729097</v>
      </c>
      <c r="S295" s="12">
        <f t="shared" si="25"/>
        <v>1.7884068997645879</v>
      </c>
      <c r="T295" s="12">
        <f t="shared" si="26"/>
        <v>1.3763021247021925</v>
      </c>
      <c r="U295">
        <f>_xlfn.T.TEST(normalized!H295:J295,normalized!$E295:$G295,2,3)</f>
        <v>0.26434810080715965</v>
      </c>
      <c r="V295">
        <f>_xlfn.T.TEST(normalized!K295:M295,normalized!$E295:$G295,2,3)</f>
        <v>1.5859483598226283E-3</v>
      </c>
      <c r="W295">
        <f>_xlfn.T.TEST(normalized!N295:P295,normalized!$E295:$G295,2,3)</f>
        <v>2.1363360498498463E-2</v>
      </c>
    </row>
    <row r="296" spans="1:23" x14ac:dyDescent="0.3">
      <c r="A296" t="str">
        <f>normalized!A296</f>
        <v>w/o MS2: PC O-10:0_22:6;O</v>
      </c>
      <c r="B296" t="str">
        <f>normalized!B296</f>
        <v>PC O- 32:6:1O</v>
      </c>
      <c r="C296" t="str">
        <f>normalized!C296</f>
        <v>EtherOxPC</v>
      </c>
      <c r="D296" t="str">
        <f>normalized!D296</f>
        <v>C40H70NO8P</v>
      </c>
      <c r="E296">
        <f>AVERAGE(normalized!E296:G296)</f>
        <v>4.5413289604519778E-4</v>
      </c>
      <c r="F296">
        <f>AVERAGE(normalized!H296:J296)</f>
        <v>5.3536299953314663E-4</v>
      </c>
      <c r="G296">
        <f>AVERAGE(normalized!K296:M296)</f>
        <v>5.0117555549355857E-4</v>
      </c>
      <c r="H296">
        <f>AVERAGE(normalized!N296:P296)</f>
        <v>4.7463035389897173E-4</v>
      </c>
      <c r="I296">
        <f>_xlfn.STDEV.S(normalized!E296:G296)</f>
        <v>6.2357781725599454E-5</v>
      </c>
      <c r="J296">
        <f>_xlfn.STDEV.S(normalized!H296:J296)</f>
        <v>6.3731501031674269E-5</v>
      </c>
      <c r="K296">
        <f>_xlfn.STDEV.S(normalized!K296:M296)</f>
        <v>1.5242944265317514E-4</v>
      </c>
      <c r="L296">
        <f>_xlfn.STDEV.S(normalized!N296:P296)</f>
        <v>4.0326242948726776E-5</v>
      </c>
      <c r="M296" s="11">
        <f t="shared" si="20"/>
        <v>0.13731174787961908</v>
      </c>
      <c r="N296" s="11">
        <f t="shared" si="21"/>
        <v>0.1190435295066154</v>
      </c>
      <c r="O296" s="11">
        <f t="shared" si="22"/>
        <v>0.30414380945427866</v>
      </c>
      <c r="P296" s="11">
        <f t="shared" si="23"/>
        <v>8.4963472347389074E-2</v>
      </c>
      <c r="R296" s="12">
        <f t="shared" si="24"/>
        <v>1.1788685739248108</v>
      </c>
      <c r="S296" s="12">
        <f t="shared" si="25"/>
        <v>1.1035878701103363</v>
      </c>
      <c r="T296" s="12">
        <f t="shared" si="26"/>
        <v>1.0451353734386464</v>
      </c>
      <c r="U296">
        <f>_xlfn.T.TEST(normalized!H296:J296,normalized!$E296:$G296,2,3)</f>
        <v>0.18975272432509427</v>
      </c>
      <c r="V296">
        <f>_xlfn.T.TEST(normalized!K296:M296,normalized!$E296:$G296,2,3)</f>
        <v>0.6588321475130583</v>
      </c>
      <c r="W296">
        <f>_xlfn.T.TEST(normalized!N296:P296,normalized!$E296:$G296,2,3)</f>
        <v>0.66148696024467113</v>
      </c>
    </row>
    <row r="297" spans="1:23" x14ac:dyDescent="0.3">
      <c r="A297" t="str">
        <f>normalized!A297</f>
        <v>w/o MS2: PC O-16:1_22:6;O4</v>
      </c>
      <c r="B297" t="str">
        <f>normalized!B297</f>
        <v>PC O- 38:7:4O</v>
      </c>
      <c r="C297" t="str">
        <f>normalized!C297</f>
        <v>EtherOxPC</v>
      </c>
      <c r="D297" t="str">
        <f>normalized!D297</f>
        <v>C46H80NO11P</v>
      </c>
      <c r="E297">
        <f>AVERAGE(normalized!E297:G297)</f>
        <v>2.1929630875706214E-4</v>
      </c>
      <c r="F297">
        <f>AVERAGE(normalized!H297:J297)</f>
        <v>1.3721092670401495E-4</v>
      </c>
      <c r="G297">
        <f>AVERAGE(normalized!K297:M297)</f>
        <v>1.6426819231071268E-4</v>
      </c>
      <c r="H297">
        <f>AVERAGE(normalized!N297:P297)</f>
        <v>9.4778054893551625E-5</v>
      </c>
      <c r="I297">
        <f>_xlfn.STDEV.S(normalized!E297:G297)</f>
        <v>5.8572297034602651E-5</v>
      </c>
      <c r="J297">
        <f>_xlfn.STDEV.S(normalized!H297:J297)</f>
        <v>2.3512747633056692E-5</v>
      </c>
      <c r="K297">
        <f>_xlfn.STDEV.S(normalized!K297:M297)</f>
        <v>1.493494557151264E-5</v>
      </c>
      <c r="L297">
        <f>_xlfn.STDEV.S(normalized!N297:P297)</f>
        <v>2.1583282246105126E-5</v>
      </c>
      <c r="M297" s="11">
        <f t="shared" si="20"/>
        <v>0.26709203345273547</v>
      </c>
      <c r="N297" s="11">
        <f t="shared" si="21"/>
        <v>0.17136206421648401</v>
      </c>
      <c r="O297" s="11">
        <f t="shared" si="22"/>
        <v>9.0918061259621374E-2</v>
      </c>
      <c r="P297" s="11">
        <f t="shared" si="23"/>
        <v>0.22772446923864417</v>
      </c>
      <c r="R297" s="12">
        <f t="shared" si="24"/>
        <v>0.62568735188341951</v>
      </c>
      <c r="S297" s="12">
        <f t="shared" si="25"/>
        <v>0.74906957277010089</v>
      </c>
      <c r="T297" s="12">
        <f t="shared" si="26"/>
        <v>0.43219174746141015</v>
      </c>
      <c r="U297">
        <f>_xlfn.T.TEST(normalized!H297:J297,normalized!$E297:$G297,2,3)</f>
        <v>0.12215735500036984</v>
      </c>
      <c r="V297">
        <f>_xlfn.T.TEST(normalized!K297:M297,normalized!$E297:$G297,2,3)</f>
        <v>0.24139013123799008</v>
      </c>
      <c r="W297">
        <f>_xlfn.T.TEST(normalized!N297:P297,normalized!$E297:$G297,2,3)</f>
        <v>5.2773274852136488E-2</v>
      </c>
    </row>
    <row r="298" spans="1:23" x14ac:dyDescent="0.3">
      <c r="A298" t="str">
        <f>normalized!A298</f>
        <v>w/o MS2: PC O-12:0_22:3;O2</v>
      </c>
      <c r="B298" t="str">
        <f>normalized!B298</f>
        <v>PC O- 34:3:2O</v>
      </c>
      <c r="C298" t="str">
        <f>normalized!C298</f>
        <v>EtherOxPC</v>
      </c>
      <c r="D298" t="str">
        <f>normalized!D298</f>
        <v>C42H80NO9P</v>
      </c>
      <c r="E298">
        <f>AVERAGE(normalized!E298:G298)</f>
        <v>8.1793087005649722E-5</v>
      </c>
      <c r="F298">
        <f>AVERAGE(normalized!H298:J298)</f>
        <v>2.9551860410831001E-5</v>
      </c>
      <c r="G298">
        <f>AVERAGE(normalized!K298:M298)</f>
        <v>1.0372863271708266E-4</v>
      </c>
      <c r="H298">
        <f>AVERAGE(normalized!N298:P298)</f>
        <v>1.0634895662624276E-5</v>
      </c>
      <c r="I298">
        <f>_xlfn.STDEV.S(normalized!E298:G298)</f>
        <v>4.8839315081945585E-5</v>
      </c>
      <c r="J298">
        <f>_xlfn.STDEV.S(normalized!H298:J298)</f>
        <v>1.0493604206655139E-5</v>
      </c>
      <c r="K298">
        <f>_xlfn.STDEV.S(normalized!K298:M298)</f>
        <v>2.2690295700016395E-5</v>
      </c>
      <c r="L298">
        <f>_xlfn.STDEV.S(normalized!N298:P298)</f>
        <v>9.3357219810847815E-6</v>
      </c>
      <c r="M298" s="11">
        <f t="shared" si="20"/>
        <v>0.59710810375175216</v>
      </c>
      <c r="N298" s="11">
        <f t="shared" si="21"/>
        <v>0.35509115367941935</v>
      </c>
      <c r="O298" s="11">
        <f t="shared" si="22"/>
        <v>0.21874669612105685</v>
      </c>
      <c r="P298" s="11">
        <f t="shared" si="23"/>
        <v>0.87783860577914596</v>
      </c>
      <c r="R298" s="12">
        <f t="shared" si="24"/>
        <v>0.36130022099287873</v>
      </c>
      <c r="S298" s="12">
        <f t="shared" si="25"/>
        <v>1.2681833699456504</v>
      </c>
      <c r="T298" s="12">
        <f t="shared" si="26"/>
        <v>0.13002193769614892</v>
      </c>
      <c r="U298">
        <f>_xlfn.T.TEST(normalized!H298:J298,normalized!$E298:$G298,2,3)</f>
        <v>0.20101658929848562</v>
      </c>
      <c r="V298">
        <f>_xlfn.T.TEST(normalized!K298:M298,normalized!$E298:$G298,2,3)</f>
        <v>0.53421661688533773</v>
      </c>
      <c r="W298">
        <f>_xlfn.T.TEST(normalized!N298:P298,normalized!$E298:$G298,2,3)</f>
        <v>0.12294597003024624</v>
      </c>
    </row>
    <row r="299" spans="1:23" x14ac:dyDescent="0.3">
      <c r="A299" t="str">
        <f>normalized!A299</f>
        <v>w/o MS2: PC O-8:0_22:4;O2</v>
      </c>
      <c r="B299" t="str">
        <f>normalized!B299</f>
        <v>PC O- 30:4:2O</v>
      </c>
      <c r="C299" t="str">
        <f>normalized!C299</f>
        <v>EtherOxPC</v>
      </c>
      <c r="D299" t="str">
        <f>normalized!D299</f>
        <v>C38H70NO9P</v>
      </c>
      <c r="E299">
        <f>AVERAGE(normalized!E299:G299)</f>
        <v>1.7404130169491525E-4</v>
      </c>
      <c r="F299">
        <f>AVERAGE(normalized!H299:J299)</f>
        <v>1.6459646825396827E-4</v>
      </c>
      <c r="G299">
        <f>AVERAGE(normalized!K299:M299)</f>
        <v>1.9348097186573917E-4</v>
      </c>
      <c r="H299">
        <f>AVERAGE(normalized!N299:P299)</f>
        <v>2.228593672631183E-4</v>
      </c>
      <c r="I299">
        <f>_xlfn.STDEV.S(normalized!E299:G299)</f>
        <v>3.1344712365670531E-5</v>
      </c>
      <c r="J299">
        <f>_xlfn.STDEV.S(normalized!H299:J299)</f>
        <v>5.3625587480770651E-5</v>
      </c>
      <c r="K299">
        <f>_xlfn.STDEV.S(normalized!K299:M299)</f>
        <v>9.8091047198638911E-5</v>
      </c>
      <c r="L299">
        <f>_xlfn.STDEV.S(normalized!N299:P299)</f>
        <v>6.8610977606489219E-5</v>
      </c>
      <c r="M299" s="11">
        <f t="shared" si="20"/>
        <v>0.1800992756341025</v>
      </c>
      <c r="N299" s="11">
        <f t="shared" si="21"/>
        <v>0.32580035312803735</v>
      </c>
      <c r="O299" s="11">
        <f t="shared" si="22"/>
        <v>0.50698033120645325</v>
      </c>
      <c r="P299" s="11">
        <f t="shared" si="23"/>
        <v>0.30786669839856384</v>
      </c>
      <c r="R299" s="12">
        <f t="shared" si="24"/>
        <v>0.94573222936758283</v>
      </c>
      <c r="S299" s="12">
        <f t="shared" si="25"/>
        <v>1.1116957295855014</v>
      </c>
      <c r="T299" s="12">
        <f t="shared" si="26"/>
        <v>1.2804970147475592</v>
      </c>
      <c r="U299">
        <f>_xlfn.T.TEST(normalized!H299:J299,normalized!$E299:$G299,2,3)</f>
        <v>0.8082139404697567</v>
      </c>
      <c r="V299">
        <f>_xlfn.T.TEST(normalized!K299:M299,normalized!$E299:$G299,2,3)</f>
        <v>0.77001892345416134</v>
      </c>
      <c r="W299">
        <f>_xlfn.T.TEST(normalized!N299:P299,normalized!$E299:$G299,2,3)</f>
        <v>0.34916405400139139</v>
      </c>
    </row>
    <row r="300" spans="1:23" x14ac:dyDescent="0.3">
      <c r="A300" t="str">
        <f>normalized!A300</f>
        <v>w/o MS2: PC O-10:0_22:5;O3</v>
      </c>
      <c r="B300" t="str">
        <f>normalized!B300</f>
        <v>PC O- 32:5:3O</v>
      </c>
      <c r="C300" t="str">
        <f>normalized!C300</f>
        <v>EtherOxPC</v>
      </c>
      <c r="D300" t="str">
        <f>normalized!D300</f>
        <v>C40H72NO10P</v>
      </c>
      <c r="E300">
        <f>AVERAGE(normalized!E300:G300)</f>
        <v>3.4579125183615823E-4</v>
      </c>
      <c r="F300">
        <f>AVERAGE(normalized!H300:J300)</f>
        <v>3.1832303104575166E-4</v>
      </c>
      <c r="G300">
        <f>AVERAGE(normalized!K300:M300)</f>
        <v>2.333326200572853E-4</v>
      </c>
      <c r="H300">
        <f>AVERAGE(normalized!N300:P300)</f>
        <v>2.2465079796936077E-4</v>
      </c>
      <c r="I300">
        <f>_xlfn.STDEV.S(normalized!E300:G300)</f>
        <v>1.5546452338863523E-4</v>
      </c>
      <c r="J300">
        <f>_xlfn.STDEV.S(normalized!H300:J300)</f>
        <v>1.8833330051511098E-4</v>
      </c>
      <c r="K300">
        <f>_xlfn.STDEV.S(normalized!K300:M300)</f>
        <v>9.023662681035409E-5</v>
      </c>
      <c r="L300">
        <f>_xlfn.STDEV.S(normalized!N300:P300)</f>
        <v>1.1813591743723547E-4</v>
      </c>
      <c r="M300" s="11">
        <f t="shared" si="20"/>
        <v>0.44959067808429393</v>
      </c>
      <c r="N300" s="11">
        <f t="shared" si="21"/>
        <v>0.59164208099049664</v>
      </c>
      <c r="O300" s="11">
        <f t="shared" si="22"/>
        <v>0.38672958280843961</v>
      </c>
      <c r="P300" s="11">
        <f t="shared" si="23"/>
        <v>0.52586466865498316</v>
      </c>
      <c r="R300" s="12">
        <f t="shared" si="24"/>
        <v>0.92056415353323773</v>
      </c>
      <c r="S300" s="12">
        <f t="shared" si="25"/>
        <v>0.6747788407551798</v>
      </c>
      <c r="T300" s="12">
        <f t="shared" si="26"/>
        <v>0.64967172181615551</v>
      </c>
      <c r="U300">
        <f>_xlfn.T.TEST(normalized!H300:J300,normalized!$E300:$G300,2,3)</f>
        <v>0.85535457236927104</v>
      </c>
      <c r="V300">
        <f>_xlfn.T.TEST(normalized!K300:M300,normalized!$E300:$G300,2,3)</f>
        <v>0.35313579167646358</v>
      </c>
      <c r="W300">
        <f>_xlfn.T.TEST(normalized!N300:P300,normalized!$E300:$G300,2,3)</f>
        <v>0.34706532364840198</v>
      </c>
    </row>
    <row r="301" spans="1:23" x14ac:dyDescent="0.3">
      <c r="A301" t="str">
        <f>normalized!A301</f>
        <v>w/o MS2: PC O-20:5_5:0;O</v>
      </c>
      <c r="B301" t="str">
        <f>normalized!B301</f>
        <v>PC O- 25:5:1O</v>
      </c>
      <c r="C301" t="str">
        <f>normalized!C301</f>
        <v>EtherOxPC</v>
      </c>
      <c r="D301" t="str">
        <f>normalized!D301</f>
        <v>C33H58NO8P</v>
      </c>
      <c r="E301">
        <f>AVERAGE(normalized!E301:G301)</f>
        <v>1.7581963587570619E-4</v>
      </c>
      <c r="F301">
        <f>AVERAGE(normalized!H301:J301)</f>
        <v>3.2259371148459382E-4</v>
      </c>
      <c r="G301">
        <f>AVERAGE(normalized!K301:M301)</f>
        <v>3.4535028859626285E-4</v>
      </c>
      <c r="H301">
        <f>AVERAGE(normalized!N301:P301)</f>
        <v>4.8943798874871074E-4</v>
      </c>
      <c r="I301">
        <f>_xlfn.STDEV.S(normalized!E301:G301)</f>
        <v>3.5899347790324009E-5</v>
      </c>
      <c r="J301">
        <f>_xlfn.STDEV.S(normalized!H301:J301)</f>
        <v>4.6048483890338481E-5</v>
      </c>
      <c r="K301">
        <f>_xlfn.STDEV.S(normalized!K301:M301)</f>
        <v>8.8602060882677578E-5</v>
      </c>
      <c r="L301">
        <f>_xlfn.STDEV.S(normalized!N301:P301)</f>
        <v>9.5003461159568918E-5</v>
      </c>
      <c r="M301" s="11">
        <f t="shared" si="20"/>
        <v>0.20418281275307992</v>
      </c>
      <c r="N301" s="11">
        <f t="shared" si="21"/>
        <v>0.14274451810737676</v>
      </c>
      <c r="O301" s="11">
        <f t="shared" si="22"/>
        <v>0.25655707786669668</v>
      </c>
      <c r="P301" s="11">
        <f t="shared" si="23"/>
        <v>0.19410724819798569</v>
      </c>
      <c r="R301" s="12">
        <f t="shared" si="24"/>
        <v>1.8347991103374142</v>
      </c>
      <c r="S301" s="12">
        <f t="shared" si="25"/>
        <v>1.9642304847019734</v>
      </c>
      <c r="T301" s="12">
        <f t="shared" si="26"/>
        <v>2.7837504401084852</v>
      </c>
      <c r="U301">
        <f>_xlfn.T.TEST(normalized!H301:J301,normalized!$E301:$G301,2,3)</f>
        <v>1.3756759008547642E-2</v>
      </c>
      <c r="V301">
        <f>_xlfn.T.TEST(normalized!K301:M301,normalized!$E301:$G301,2,3)</f>
        <v>6.4422402960346153E-2</v>
      </c>
      <c r="W301">
        <f>_xlfn.T.TEST(normalized!N301:P301,normalized!$E301:$G301,2,3)</f>
        <v>1.8940837238982898E-2</v>
      </c>
    </row>
    <row r="302" spans="1:23" x14ac:dyDescent="0.3">
      <c r="A302" t="str">
        <f>normalized!A302</f>
        <v>w/o MS2: PC O-20:5_6:0;O</v>
      </c>
      <c r="B302" t="str">
        <f>normalized!B302</f>
        <v>PC O- 26:5:1O</v>
      </c>
      <c r="C302" t="str">
        <f>normalized!C302</f>
        <v>EtherOxPC</v>
      </c>
      <c r="D302" t="str">
        <f>normalized!D302</f>
        <v>C34H60NO8P</v>
      </c>
      <c r="E302">
        <f>AVERAGE(normalized!E302:G302)</f>
        <v>2.7333549322033896E-4</v>
      </c>
      <c r="F302">
        <f>AVERAGE(normalized!H302:J302)</f>
        <v>3.5339778711484588E-4</v>
      </c>
      <c r="G302">
        <f>AVERAGE(normalized!K302:M302)</f>
        <v>3.6124807468164514E-4</v>
      </c>
      <c r="H302">
        <f>AVERAGE(normalized!N302:P302)</f>
        <v>4.2578773223375866E-4</v>
      </c>
      <c r="I302">
        <f>_xlfn.STDEV.S(normalized!E302:G302)</f>
        <v>2.4703778215137053E-5</v>
      </c>
      <c r="J302">
        <f>_xlfn.STDEV.S(normalized!H302:J302)</f>
        <v>4.5917291311021862E-5</v>
      </c>
      <c r="K302">
        <f>_xlfn.STDEV.S(normalized!K302:M302)</f>
        <v>6.4657678115970333E-5</v>
      </c>
      <c r="L302">
        <f>_xlfn.STDEV.S(normalized!N302:P302)</f>
        <v>2.460827770363362E-5</v>
      </c>
      <c r="M302" s="11">
        <f t="shared" si="20"/>
        <v>9.0378962219966968E-2</v>
      </c>
      <c r="N302" s="11">
        <f t="shared" si="21"/>
        <v>0.12993089652850554</v>
      </c>
      <c r="O302" s="11">
        <f t="shared" si="22"/>
        <v>0.17898414593060685</v>
      </c>
      <c r="P302" s="11">
        <f t="shared" si="23"/>
        <v>5.7794708115553706E-2</v>
      </c>
      <c r="R302" s="12">
        <f t="shared" si="24"/>
        <v>1.2929085167507601</v>
      </c>
      <c r="S302" s="12">
        <f t="shared" si="25"/>
        <v>1.3216288540706962</v>
      </c>
      <c r="T302" s="12">
        <f t="shared" si="26"/>
        <v>1.5577476866150206</v>
      </c>
      <c r="U302">
        <f>_xlfn.T.TEST(normalized!H302:J302,normalized!$E302:$G302,2,3)</f>
        <v>7.4566413989700278E-2</v>
      </c>
      <c r="V302">
        <f>_xlfn.T.TEST(normalized!K302:M302,normalized!$E302:$G302,2,3)</f>
        <v>0.1299789239388926</v>
      </c>
      <c r="W302">
        <f>_xlfn.T.TEST(normalized!N302:P302,normalized!$E302:$G302,2,3)</f>
        <v>1.6303550278993328E-3</v>
      </c>
    </row>
    <row r="303" spans="1:23" x14ac:dyDescent="0.3">
      <c r="A303" t="str">
        <f>normalized!A303</f>
        <v>w/o MS2: PC O-8:0_22:5;O</v>
      </c>
      <c r="B303" t="str">
        <f>normalized!B303</f>
        <v>PC O- 30:5:1O</v>
      </c>
      <c r="C303" t="str">
        <f>normalized!C303</f>
        <v>EtherOxPC</v>
      </c>
      <c r="D303" t="str">
        <f>normalized!D303</f>
        <v>C38H68NO8P</v>
      </c>
      <c r="E303">
        <f>AVERAGE(normalized!E303:G303)</f>
        <v>6.0863400903954801E-4</v>
      </c>
      <c r="F303">
        <f>AVERAGE(normalized!H303:J303)</f>
        <v>6.051346440242763E-4</v>
      </c>
      <c r="G303">
        <f>AVERAGE(normalized!K303:M303)</f>
        <v>4.8361432018169268E-4</v>
      </c>
      <c r="H303">
        <f>AVERAGE(normalized!N303:P303)</f>
        <v>4.0865883992837393E-4</v>
      </c>
      <c r="I303">
        <f>_xlfn.STDEV.S(normalized!E303:G303)</f>
        <v>1.3080423204997344E-4</v>
      </c>
      <c r="J303">
        <f>_xlfn.STDEV.S(normalized!H303:J303)</f>
        <v>6.3630368520300239E-5</v>
      </c>
      <c r="K303">
        <f>_xlfn.STDEV.S(normalized!K303:M303)</f>
        <v>8.707323971590034E-5</v>
      </c>
      <c r="L303">
        <f>_xlfn.STDEV.S(normalized!N303:P303)</f>
        <v>7.9093419038541357E-5</v>
      </c>
      <c r="M303" s="11">
        <f t="shared" si="20"/>
        <v>0.21491443150932107</v>
      </c>
      <c r="N303" s="11">
        <f t="shared" si="21"/>
        <v>0.10515076132006676</v>
      </c>
      <c r="O303" s="11">
        <f t="shared" si="22"/>
        <v>0.18004685982662205</v>
      </c>
      <c r="P303" s="11">
        <f t="shared" si="23"/>
        <v>0.1935438838234948</v>
      </c>
      <c r="R303" s="12">
        <f t="shared" si="24"/>
        <v>0.99425046092840941</v>
      </c>
      <c r="S303" s="12">
        <f t="shared" si="25"/>
        <v>0.79458970908454152</v>
      </c>
      <c r="T303" s="12">
        <f t="shared" si="26"/>
        <v>0.67143609108083868</v>
      </c>
      <c r="U303">
        <f>_xlfn.T.TEST(normalized!H303:J303,normalized!$E303:$G303,2,3)</f>
        <v>0.96946805235377442</v>
      </c>
      <c r="V303">
        <f>_xlfn.T.TEST(normalized!K303:M303,normalized!$E303:$G303,2,3)</f>
        <v>0.25010203424966349</v>
      </c>
      <c r="W303">
        <f>_xlfn.T.TEST(normalized!N303:P303,normalized!$E303:$G303,2,3)</f>
        <v>0.1005108973771511</v>
      </c>
    </row>
    <row r="304" spans="1:23" x14ac:dyDescent="0.3">
      <c r="A304" t="str">
        <f>normalized!A304</f>
        <v>w/o MS2: PC O-18:1_22:6;O4</v>
      </c>
      <c r="B304" t="str">
        <f>normalized!B304</f>
        <v>PC O- 40:7:4O</v>
      </c>
      <c r="C304" t="str">
        <f>normalized!C304</f>
        <v>EtherOxPC</v>
      </c>
      <c r="D304" t="str">
        <f>normalized!D304</f>
        <v>C48H84NO11P</v>
      </c>
      <c r="E304">
        <f>AVERAGE(normalized!E304:G304)</f>
        <v>1.8571317415254241E-4</v>
      </c>
      <c r="F304">
        <f>AVERAGE(normalized!H304:J304)</f>
        <v>3.206664915966387E-5</v>
      </c>
      <c r="G304">
        <f>AVERAGE(normalized!K304:M304)</f>
        <v>1.0857460869529276E-4</v>
      </c>
      <c r="H304">
        <f>AVERAGE(normalized!N304:P304)</f>
        <v>1.6010728907999044E-5</v>
      </c>
      <c r="I304">
        <f>_xlfn.STDEV.S(normalized!E304:G304)</f>
        <v>5.9611940551137437E-5</v>
      </c>
      <c r="J304">
        <f>_xlfn.STDEV.S(normalized!H304:J304)</f>
        <v>1.5818635098356907E-5</v>
      </c>
      <c r="K304">
        <f>_xlfn.STDEV.S(normalized!K304:M304)</f>
        <v>1.9340990841738618E-5</v>
      </c>
      <c r="L304">
        <f>_xlfn.STDEV.S(normalized!N304:P304)</f>
        <v>6.5582795255933429E-6</v>
      </c>
      <c r="M304" s="11">
        <f t="shared" si="20"/>
        <v>0.32098929342607091</v>
      </c>
      <c r="N304" s="11">
        <f t="shared" si="21"/>
        <v>0.49330489816986922</v>
      </c>
      <c r="O304" s="11">
        <f t="shared" si="22"/>
        <v>0.17813548742337898</v>
      </c>
      <c r="P304" s="11">
        <f t="shared" si="23"/>
        <v>0.40961779836999129</v>
      </c>
      <c r="R304" s="12">
        <f t="shared" si="24"/>
        <v>0.17266760587121696</v>
      </c>
      <c r="S304" s="12">
        <f t="shared" si="25"/>
        <v>0.58463600760014456</v>
      </c>
      <c r="T304" s="12">
        <f t="shared" si="26"/>
        <v>8.6212133205197591E-2</v>
      </c>
      <c r="U304">
        <f>_xlfn.T.TEST(normalized!H304:J304,normalized!$E304:$G304,2,3)</f>
        <v>3.9158555731903376E-2</v>
      </c>
      <c r="V304">
        <f>_xlfn.T.TEST(normalized!K304:M304,normalized!$E304:$G304,2,3)</f>
        <v>0.14433147742975044</v>
      </c>
      <c r="W304">
        <f>_xlfn.T.TEST(normalized!N304:P304,normalized!$E304:$G304,2,3)</f>
        <v>3.7357542348332821E-2</v>
      </c>
    </row>
    <row r="305" spans="1:23" x14ac:dyDescent="0.3">
      <c r="A305" t="str">
        <f>normalized!A305</f>
        <v>w/o MS2: PC O-20:4_4:0;O</v>
      </c>
      <c r="B305" t="str">
        <f>normalized!B305</f>
        <v>PC O- 24:4:1O</v>
      </c>
      <c r="C305" t="str">
        <f>normalized!C305</f>
        <v>EtherOxPC</v>
      </c>
      <c r="D305" t="str">
        <f>normalized!D305</f>
        <v>C32H58NO8P</v>
      </c>
      <c r="E305">
        <f>AVERAGE(normalized!E305:G305)</f>
        <v>1.6255156031073448E-4</v>
      </c>
      <c r="F305">
        <f>AVERAGE(normalized!H305:J305)</f>
        <v>2.7871595238095238E-4</v>
      </c>
      <c r="G305">
        <f>AVERAGE(normalized!K305:M305)</f>
        <v>3.248402763828442E-4</v>
      </c>
      <c r="H305">
        <f>AVERAGE(normalized!N305:P305)</f>
        <v>5.0982160924361198E-4</v>
      </c>
      <c r="I305">
        <f>_xlfn.STDEV.S(normalized!E305:G305)</f>
        <v>3.1362387202185525E-5</v>
      </c>
      <c r="J305">
        <f>_xlfn.STDEV.S(normalized!H305:J305)</f>
        <v>1.5919395740944519E-5</v>
      </c>
      <c r="K305">
        <f>_xlfn.STDEV.S(normalized!K305:M305)</f>
        <v>5.7142284745732211E-5</v>
      </c>
      <c r="L305">
        <f>_xlfn.STDEV.S(normalized!N305:P305)</f>
        <v>1.5195740420097407E-5</v>
      </c>
      <c r="M305" s="11">
        <f t="shared" si="20"/>
        <v>0.19293808771957038</v>
      </c>
      <c r="N305" s="11">
        <f t="shared" si="21"/>
        <v>5.7116916362166786E-2</v>
      </c>
      <c r="O305" s="11">
        <f t="shared" si="22"/>
        <v>0.17590886629583619</v>
      </c>
      <c r="P305" s="11">
        <f t="shared" si="23"/>
        <v>2.9805995164940743E-2</v>
      </c>
      <c r="R305" s="12">
        <f t="shared" si="24"/>
        <v>1.714631049053958</v>
      </c>
      <c r="S305" s="12">
        <f t="shared" si="25"/>
        <v>1.9983830100546418</v>
      </c>
      <c r="T305" s="12">
        <f t="shared" si="26"/>
        <v>3.1363685975639615</v>
      </c>
      <c r="U305">
        <f>_xlfn.T.TEST(normalized!H305:J305,normalized!$E305:$G305,2,3)</f>
        <v>1.092953524457402E-2</v>
      </c>
      <c r="V305">
        <f>_xlfn.T.TEST(normalized!K305:M305,normalized!$E305:$G305,2,3)</f>
        <v>2.1411228209745076E-2</v>
      </c>
      <c r="W305">
        <f>_xlfn.T.TEST(normalized!N305:P305,normalized!$E305:$G305,2,3)</f>
        <v>5.2572925764924445E-4</v>
      </c>
    </row>
    <row r="306" spans="1:23" x14ac:dyDescent="0.3">
      <c r="A306" t="str">
        <f>normalized!A306</f>
        <v>w/o MS2: PC O-8:0_20:5;O2</v>
      </c>
      <c r="B306" t="str">
        <f>normalized!B306</f>
        <v>PC O- 28:5:2O</v>
      </c>
      <c r="C306" t="str">
        <f>normalized!C306</f>
        <v>EtherOxPC</v>
      </c>
      <c r="D306" t="str">
        <f>normalized!D306</f>
        <v>C36H64NO9P</v>
      </c>
      <c r="E306">
        <f>AVERAGE(normalized!E306:G306)</f>
        <v>1.0809778375706214E-4</v>
      </c>
      <c r="F306">
        <f>AVERAGE(normalized!H306:J306)</f>
        <v>1.5300144957983193E-4</v>
      </c>
      <c r="G306">
        <f>AVERAGE(normalized!K306:M306)</f>
        <v>1.5749371112268391E-4</v>
      </c>
      <c r="H306">
        <f>AVERAGE(normalized!N306:P306)</f>
        <v>1.8430516270482772E-4</v>
      </c>
      <c r="I306">
        <f>_xlfn.STDEV.S(normalized!E306:G306)</f>
        <v>7.8779407426920769E-6</v>
      </c>
      <c r="J306">
        <f>_xlfn.STDEV.S(normalized!H306:J306)</f>
        <v>7.9493842582528071E-6</v>
      </c>
      <c r="K306">
        <f>_xlfn.STDEV.S(normalized!K306:M306)</f>
        <v>4.2311050273548625E-5</v>
      </c>
      <c r="L306">
        <f>_xlfn.STDEV.S(normalized!N306:P306)</f>
        <v>6.163299341799223E-6</v>
      </c>
      <c r="M306" s="11">
        <f t="shared" si="20"/>
        <v>7.2877911728485387E-2</v>
      </c>
      <c r="N306" s="11">
        <f t="shared" si="21"/>
        <v>5.195626760454343E-2</v>
      </c>
      <c r="O306" s="11">
        <f t="shared" si="22"/>
        <v>0.26865231615876589</v>
      </c>
      <c r="P306" s="11">
        <f t="shared" si="23"/>
        <v>3.3440730858255989E-2</v>
      </c>
      <c r="R306" s="12">
        <f t="shared" si="24"/>
        <v>1.4153985795276416</v>
      </c>
      <c r="S306" s="12">
        <f t="shared" si="25"/>
        <v>1.4569559675398496</v>
      </c>
      <c r="T306" s="12">
        <f t="shared" si="26"/>
        <v>1.7049855815641259</v>
      </c>
      <c r="U306">
        <f>_xlfn.T.TEST(normalized!H306:J306,normalized!$E306:$G306,2,3)</f>
        <v>2.2532343678152555E-3</v>
      </c>
      <c r="V306">
        <f>_xlfn.T.TEST(normalized!K306:M306,normalized!$E306:$G306,2,3)</f>
        <v>0.17683946887742386</v>
      </c>
      <c r="W306">
        <f>_xlfn.T.TEST(normalized!N306:P306,normalized!$E306:$G306,2,3)</f>
        <v>2.6646575115560095E-4</v>
      </c>
    </row>
    <row r="307" spans="1:23" x14ac:dyDescent="0.3">
      <c r="A307" t="str">
        <f>normalized!A307</f>
        <v>w/o MS2: PC O-20:4_4:0;O</v>
      </c>
      <c r="B307" t="str">
        <f>normalized!B307</f>
        <v>PC O- 24:4:1O</v>
      </c>
      <c r="C307" t="str">
        <f>normalized!C307</f>
        <v>EtherOxPC</v>
      </c>
      <c r="D307" t="str">
        <f>normalized!D307</f>
        <v>C32H58NO8P</v>
      </c>
      <c r="E307">
        <f>AVERAGE(normalized!E307:G307)</f>
        <v>1.9969786440677962E-5</v>
      </c>
      <c r="F307">
        <f>AVERAGE(normalized!H307:J307)</f>
        <v>3.126480508870215E-5</v>
      </c>
      <c r="G307">
        <f>AVERAGE(normalized!K307:M307)</f>
        <v>6.9137782654878961E-5</v>
      </c>
      <c r="H307">
        <f>AVERAGE(normalized!N307:P307)</f>
        <v>1.2260868586200319E-4</v>
      </c>
      <c r="I307">
        <f>_xlfn.STDEV.S(normalized!E307:G307)</f>
        <v>9.0163368938987827E-6</v>
      </c>
      <c r="J307">
        <f>_xlfn.STDEV.S(normalized!H307:J307)</f>
        <v>1.0984110746755261E-5</v>
      </c>
      <c r="K307">
        <f>_xlfn.STDEV.S(normalized!K307:M307)</f>
        <v>2.0980235741829533E-5</v>
      </c>
      <c r="L307">
        <f>_xlfn.STDEV.S(normalized!N307:P307)</f>
        <v>4.3834515431319344E-6</v>
      </c>
      <c r="M307" s="11">
        <f t="shared" si="20"/>
        <v>0.45149891415627397</v>
      </c>
      <c r="N307" s="11">
        <f t="shared" si="21"/>
        <v>0.35132509911998394</v>
      </c>
      <c r="O307" s="11">
        <f t="shared" si="22"/>
        <v>0.30345543256078067</v>
      </c>
      <c r="P307" s="11">
        <f t="shared" si="23"/>
        <v>3.5751557993742265E-2</v>
      </c>
      <c r="R307" s="12">
        <f t="shared" si="24"/>
        <v>1.5656053799862633</v>
      </c>
      <c r="S307" s="12">
        <f t="shared" si="25"/>
        <v>3.4621192800563456</v>
      </c>
      <c r="T307" s="12">
        <f t="shared" si="26"/>
        <v>6.1397094168344397</v>
      </c>
      <c r="U307">
        <f>_xlfn.T.TEST(normalized!H307:J307,normalized!$E307:$G307,2,3)</f>
        <v>0.24317779216098406</v>
      </c>
      <c r="V307">
        <f>_xlfn.T.TEST(normalized!K307:M307,normalized!$E307:$G307,2,3)</f>
        <v>3.9772798558992975E-2</v>
      </c>
      <c r="W307">
        <f>_xlfn.T.TEST(normalized!N307:P307,normalized!$E307:$G307,2,3)</f>
        <v>4.8125872543444275E-4</v>
      </c>
    </row>
    <row r="308" spans="1:23" x14ac:dyDescent="0.3">
      <c r="A308" t="str">
        <f>normalized!A308</f>
        <v>w/o MS2: PC O-10:0_22:5;O3</v>
      </c>
      <c r="B308" t="str">
        <f>normalized!B308</f>
        <v>PC O- 32:5:3O</v>
      </c>
      <c r="C308" t="str">
        <f>normalized!C308</f>
        <v>EtherOxPC</v>
      </c>
      <c r="D308" t="str">
        <f>normalized!D308</f>
        <v>C40H72NO10P</v>
      </c>
      <c r="E308">
        <f>AVERAGE(normalized!E308:G308)</f>
        <v>1.2452979823446327E-3</v>
      </c>
      <c r="F308">
        <f>AVERAGE(normalized!H308:J308)</f>
        <v>7.0439814192343596E-4</v>
      </c>
      <c r="G308">
        <f>AVERAGE(normalized!K308:M308)</f>
        <v>6.2592026487205872E-4</v>
      </c>
      <c r="H308">
        <f>AVERAGE(normalized!N308:P308)</f>
        <v>4.5379324871719378E-4</v>
      </c>
      <c r="I308">
        <f>_xlfn.STDEV.S(normalized!E308:G308)</f>
        <v>2.9737421573258998E-4</v>
      </c>
      <c r="J308">
        <f>_xlfn.STDEV.S(normalized!H308:J308)</f>
        <v>4.629055590322431E-5</v>
      </c>
      <c r="K308">
        <f>_xlfn.STDEV.S(normalized!K308:M308)</f>
        <v>8.770470394980383E-5</v>
      </c>
      <c r="L308">
        <f>_xlfn.STDEV.S(normalized!N308:P308)</f>
        <v>6.220789318326381E-5</v>
      </c>
      <c r="M308" s="11">
        <f t="shared" si="20"/>
        <v>0.23879763715082652</v>
      </c>
      <c r="N308" s="11">
        <f t="shared" si="21"/>
        <v>6.571646509007377E-2</v>
      </c>
      <c r="O308" s="11">
        <f t="shared" si="22"/>
        <v>0.14012120851803883</v>
      </c>
      <c r="P308" s="11">
        <f t="shared" si="23"/>
        <v>0.13708421921021588</v>
      </c>
      <c r="R308" s="12">
        <f t="shared" si="24"/>
        <v>0.56564625648650235</v>
      </c>
      <c r="S308" s="12">
        <f t="shared" si="25"/>
        <v>0.50262690034523561</v>
      </c>
      <c r="T308" s="12">
        <f t="shared" si="26"/>
        <v>0.36440535129013624</v>
      </c>
      <c r="U308">
        <f>_xlfn.T.TEST(normalized!H308:J308,normalized!$E308:$G308,2,3)</f>
        <v>8.4345684624324319E-2</v>
      </c>
      <c r="V308">
        <f>_xlfn.T.TEST(normalized!K308:M308,normalized!$E308:$G308,2,3)</f>
        <v>5.9006225652913677E-2</v>
      </c>
      <c r="W308">
        <f>_xlfn.T.TEST(normalized!N308:P308,normalized!$E308:$G308,2,3)</f>
        <v>3.9076337458426549E-2</v>
      </c>
    </row>
    <row r="309" spans="1:23" x14ac:dyDescent="0.3">
      <c r="A309" t="str">
        <f>normalized!A309</f>
        <v>w/o MS2: PC O-20:4_3:0;O</v>
      </c>
      <c r="B309" t="str">
        <f>normalized!B309</f>
        <v>PC O- 23:4:1O</v>
      </c>
      <c r="C309" t="str">
        <f>normalized!C309</f>
        <v>EtherOxPC</v>
      </c>
      <c r="D309" t="str">
        <f>normalized!D309</f>
        <v>C31H56NO8P</v>
      </c>
      <c r="E309">
        <f>AVERAGE(normalized!E309:G309)</f>
        <v>1.9885290254237288E-5</v>
      </c>
      <c r="F309">
        <f>AVERAGE(normalized!H309:J309)</f>
        <v>3.5416556956115777E-5</v>
      </c>
      <c r="G309">
        <f>AVERAGE(normalized!K309:M309)</f>
        <v>6.1020305686782645E-5</v>
      </c>
      <c r="H309">
        <f>AVERAGE(normalized!N309:P309)</f>
        <v>8.1178840595007285E-5</v>
      </c>
      <c r="I309">
        <f>_xlfn.STDEV.S(normalized!E309:G309)</f>
        <v>1.2084621512317335E-5</v>
      </c>
      <c r="J309">
        <f>_xlfn.STDEV.S(normalized!H309:J309)</f>
        <v>1.6070947993730642E-5</v>
      </c>
      <c r="K309">
        <f>_xlfn.STDEV.S(normalized!K309:M309)</f>
        <v>1.1138855939891766E-5</v>
      </c>
      <c r="L309">
        <f>_xlfn.STDEV.S(normalized!N309:P309)</f>
        <v>9.8144053021147759E-6</v>
      </c>
      <c r="M309" s="11">
        <f t="shared" si="20"/>
        <v>0.60771662660253423</v>
      </c>
      <c r="N309" s="11">
        <f t="shared" si="21"/>
        <v>0.4537693489980959</v>
      </c>
      <c r="O309" s="11">
        <f t="shared" si="22"/>
        <v>0.18254343065843584</v>
      </c>
      <c r="P309" s="11">
        <f t="shared" si="23"/>
        <v>0.12089856457888841</v>
      </c>
      <c r="R309" s="12">
        <f t="shared" si="24"/>
        <v>1.78104299727629</v>
      </c>
      <c r="S309" s="12">
        <f t="shared" si="25"/>
        <v>3.0686152883174556</v>
      </c>
      <c r="T309" s="12">
        <f t="shared" si="26"/>
        <v>4.0823563326016403</v>
      </c>
      <c r="U309">
        <f>_xlfn.T.TEST(normalized!H309:J309,normalized!$E309:$G309,2,3)</f>
        <v>0.2569831102661278</v>
      </c>
      <c r="V309">
        <f>_xlfn.T.TEST(normalized!K309:M309,normalized!$E309:$G309,2,3)</f>
        <v>1.2479072810833755E-2</v>
      </c>
      <c r="W309">
        <f>_xlfn.T.TEST(normalized!N309:P309,normalized!$E309:$G309,2,3)</f>
        <v>2.8042893682752603E-3</v>
      </c>
    </row>
    <row r="310" spans="1:23" x14ac:dyDescent="0.3">
      <c r="A310" t="str">
        <f>normalized!A310</f>
        <v>w/o MS2: PC O-9:0_22:5;O</v>
      </c>
      <c r="B310" t="str">
        <f>normalized!B310</f>
        <v>PC O- 31:5:1O</v>
      </c>
      <c r="C310" t="str">
        <f>normalized!C310</f>
        <v>EtherOxPC</v>
      </c>
      <c r="D310" t="str">
        <f>normalized!D310</f>
        <v>C39H70NO8P</v>
      </c>
      <c r="E310">
        <f>AVERAGE(normalized!E310:G310)</f>
        <v>1.7514814872881355E-3</v>
      </c>
      <c r="F310">
        <f>AVERAGE(normalized!H310:J310)</f>
        <v>2.058768898225957E-3</v>
      </c>
      <c r="G310">
        <f>AVERAGE(normalized!K310:M310)</f>
        <v>2.1536392448552786E-3</v>
      </c>
      <c r="H310">
        <f>AVERAGE(normalized!N310:P310)</f>
        <v>2.0195319266907027E-3</v>
      </c>
      <c r="I310">
        <f>_xlfn.STDEV.S(normalized!E310:G310)</f>
        <v>2.5728962286342578E-4</v>
      </c>
      <c r="J310">
        <f>_xlfn.STDEV.S(normalized!H310:J310)</f>
        <v>1.083317770938383E-4</v>
      </c>
      <c r="K310">
        <f>_xlfn.STDEV.S(normalized!K310:M310)</f>
        <v>2.5794088235481211E-4</v>
      </c>
      <c r="L310">
        <f>_xlfn.STDEV.S(normalized!N310:P310)</f>
        <v>1.3655567146666087E-4</v>
      </c>
      <c r="M310" s="11">
        <f t="shared" si="20"/>
        <v>0.14689828281416439</v>
      </c>
      <c r="N310" s="11">
        <f t="shared" si="21"/>
        <v>5.2619688002469772E-2</v>
      </c>
      <c r="O310" s="11">
        <f t="shared" si="22"/>
        <v>0.11976977247744451</v>
      </c>
      <c r="P310" s="11">
        <f t="shared" si="23"/>
        <v>6.7617485845062747E-2</v>
      </c>
      <c r="R310" s="12">
        <f t="shared" si="24"/>
        <v>1.1754442814086505</v>
      </c>
      <c r="S310" s="12">
        <f t="shared" si="25"/>
        <v>1.2296100532525835</v>
      </c>
      <c r="T310" s="12">
        <f t="shared" si="26"/>
        <v>1.1530421196844032</v>
      </c>
      <c r="U310">
        <f>_xlfn.T.TEST(normalized!H310:J310,normalized!$E310:$G310,2,3)</f>
        <v>0.16324601947446937</v>
      </c>
      <c r="V310">
        <f>_xlfn.T.TEST(normalized!K310:M310,normalized!$E310:$G310,2,3)</f>
        <v>0.12846156504567277</v>
      </c>
      <c r="W310">
        <f>_xlfn.T.TEST(normalized!N310:P310,normalized!$E310:$G310,2,3)</f>
        <v>0.20791359174248289</v>
      </c>
    </row>
    <row r="311" spans="1:23" x14ac:dyDescent="0.3">
      <c r="A311" t="str">
        <f>normalized!A311</f>
        <v>w/o MS2: PC O-9:0_20:5;O</v>
      </c>
      <c r="B311" t="str">
        <f>normalized!B311</f>
        <v>PC O- 29:5:1O</v>
      </c>
      <c r="C311" t="str">
        <f>normalized!C311</f>
        <v>EtherOxPC</v>
      </c>
      <c r="D311" t="str">
        <f>normalized!D311</f>
        <v>C37H66NO8P</v>
      </c>
      <c r="E311">
        <f>AVERAGE(normalized!E311:G311)</f>
        <v>1.1610189731638418E-4</v>
      </c>
      <c r="F311">
        <f>AVERAGE(normalized!H311:J311)</f>
        <v>1.2164193860877684E-4</v>
      </c>
      <c r="G311">
        <f>AVERAGE(normalized!K311:M311)</f>
        <v>9.7203709696751762E-5</v>
      </c>
      <c r="H311">
        <f>AVERAGE(normalized!N311:P311)</f>
        <v>1.1324989852359235E-4</v>
      </c>
      <c r="I311">
        <f>_xlfn.STDEV.S(normalized!E311:G311)</f>
        <v>5.604692815353695E-5</v>
      </c>
      <c r="J311">
        <f>_xlfn.STDEV.S(normalized!H311:J311)</f>
        <v>2.522471716746936E-5</v>
      </c>
      <c r="K311">
        <f>_xlfn.STDEV.S(normalized!K311:M311)</f>
        <v>2.0591805131646147E-5</v>
      </c>
      <c r="L311">
        <f>_xlfn.STDEV.S(normalized!N311:P311)</f>
        <v>1.700926451270137E-5</v>
      </c>
      <c r="M311" s="11">
        <f t="shared" si="20"/>
        <v>0.48273912355459558</v>
      </c>
      <c r="N311" s="11">
        <f t="shared" si="21"/>
        <v>0.20736858895842455</v>
      </c>
      <c r="O311" s="11">
        <f t="shared" si="22"/>
        <v>0.21184176196450513</v>
      </c>
      <c r="P311" s="11">
        <f t="shared" si="23"/>
        <v>0.15019231570576622</v>
      </c>
      <c r="R311" s="12">
        <f t="shared" si="24"/>
        <v>1.0477170607926909</v>
      </c>
      <c r="S311" s="12">
        <f t="shared" si="25"/>
        <v>0.83722757287821237</v>
      </c>
      <c r="T311" s="12">
        <f t="shared" si="26"/>
        <v>0.9754353816887249</v>
      </c>
      <c r="U311">
        <f>_xlfn.T.TEST(normalized!H311:J311,normalized!$E311:$G311,2,3)</f>
        <v>0.8865807431717645</v>
      </c>
      <c r="V311">
        <f>_xlfn.T.TEST(normalized!K311:M311,normalized!$E311:$G311,2,3)</f>
        <v>0.62815215074101272</v>
      </c>
      <c r="W311">
        <f>_xlfn.T.TEST(normalized!N311:P311,normalized!$E311:$G311,2,3)</f>
        <v>0.93939681988168267</v>
      </c>
    </row>
    <row r="312" spans="1:23" x14ac:dyDescent="0.3">
      <c r="A312" t="str">
        <f>normalized!A312</f>
        <v>w/o MS2: PC O-16:1_22:6;O4</v>
      </c>
      <c r="B312" t="str">
        <f>normalized!B312</f>
        <v>PC O- 38:7:4O</v>
      </c>
      <c r="C312" t="str">
        <f>normalized!C312</f>
        <v>EtherOxPC</v>
      </c>
      <c r="D312" t="str">
        <f>normalized!D312</f>
        <v>C46H80NO11P</v>
      </c>
      <c r="E312">
        <f>AVERAGE(normalized!E312:G312)</f>
        <v>5.1823207768361581E-4</v>
      </c>
      <c r="F312">
        <f>AVERAGE(normalized!H312:J312)</f>
        <v>2.6519215336134454E-4</v>
      </c>
      <c r="G312">
        <f>AVERAGE(normalized!K312:M312)</f>
        <v>3.4426525985029776E-4</v>
      </c>
      <c r="H312">
        <f>AVERAGE(normalized!N312:P312)</f>
        <v>5.2980873734091077E-5</v>
      </c>
      <c r="I312">
        <f>_xlfn.STDEV.S(normalized!E312:G312)</f>
        <v>2.058270637757012E-4</v>
      </c>
      <c r="J312">
        <f>_xlfn.STDEV.S(normalized!H312:J312)</f>
        <v>1.2666960266508718E-4</v>
      </c>
      <c r="K312">
        <f>_xlfn.STDEV.S(normalized!K312:M312)</f>
        <v>2.0588607961354884E-4</v>
      </c>
      <c r="L312">
        <f>_xlfn.STDEV.S(normalized!N312:P312)</f>
        <v>3.5479566365358451E-5</v>
      </c>
      <c r="M312" s="11">
        <f t="shared" si="20"/>
        <v>0.39717160059968348</v>
      </c>
      <c r="N312" s="11">
        <f t="shared" si="21"/>
        <v>0.47765215169277719</v>
      </c>
      <c r="O312" s="11">
        <f t="shared" si="22"/>
        <v>0.5980448904518495</v>
      </c>
      <c r="P312" s="11">
        <f t="shared" si="23"/>
        <v>0.66966744533940681</v>
      </c>
      <c r="R312" s="12">
        <f t="shared" si="24"/>
        <v>0.5117246978355634</v>
      </c>
      <c r="S312" s="12">
        <f t="shared" si="25"/>
        <v>0.66430712160676786</v>
      </c>
      <c r="T312" s="12">
        <f t="shared" si="26"/>
        <v>0.10223387554646175</v>
      </c>
      <c r="U312">
        <f>_xlfn.T.TEST(normalized!H312:J312,normalized!$E312:$G312,2,3)</f>
        <v>0.1583554707640287</v>
      </c>
      <c r="V312">
        <f>_xlfn.T.TEST(normalized!K312:M312,normalized!$E312:$G312,2,3)</f>
        <v>0.3591294115725836</v>
      </c>
      <c r="W312">
        <f>_xlfn.T.TEST(normalized!N312:P312,normalized!$E312:$G312,2,3)</f>
        <v>5.5674090102961829E-2</v>
      </c>
    </row>
    <row r="313" spans="1:23" x14ac:dyDescent="0.3">
      <c r="A313" t="str">
        <f>normalized!A313</f>
        <v>w/o MS2: PC O-20:5_5:0;O</v>
      </c>
      <c r="B313" t="str">
        <f>normalized!B313</f>
        <v>PC O- 25:5:1O</v>
      </c>
      <c r="C313" t="str">
        <f>normalized!C313</f>
        <v>EtherOxPC</v>
      </c>
      <c r="D313" t="str">
        <f>normalized!D313</f>
        <v>C33H58NO8P</v>
      </c>
      <c r="E313">
        <f>AVERAGE(normalized!E313:G313)</f>
        <v>3.9511621624293788E-4</v>
      </c>
      <c r="F313">
        <f>AVERAGE(normalized!H313:J313)</f>
        <v>4.9747089285714279E-4</v>
      </c>
      <c r="G313">
        <f>AVERAGE(normalized!K313:M313)</f>
        <v>5.231901467056835E-4</v>
      </c>
      <c r="H313">
        <f>AVERAGE(normalized!N313:P313)</f>
        <v>6.2717599777418532E-4</v>
      </c>
      <c r="I313">
        <f>_xlfn.STDEV.S(normalized!E313:G313)</f>
        <v>2.8726780741834534E-5</v>
      </c>
      <c r="J313">
        <f>_xlfn.STDEV.S(normalized!H313:J313)</f>
        <v>4.3040468138074944E-5</v>
      </c>
      <c r="K313">
        <f>_xlfn.STDEV.S(normalized!K313:M313)</f>
        <v>7.2100704953303527E-5</v>
      </c>
      <c r="L313">
        <f>_xlfn.STDEV.S(normalized!N313:P313)</f>
        <v>6.7261957078501052E-5</v>
      </c>
      <c r="M313" s="11">
        <f t="shared" si="20"/>
        <v>7.2704636157407992E-2</v>
      </c>
      <c r="N313" s="11">
        <f t="shared" si="21"/>
        <v>8.6518565721260696E-2</v>
      </c>
      <c r="O313" s="11">
        <f t="shared" si="22"/>
        <v>0.13780975312186683</v>
      </c>
      <c r="P313" s="11">
        <f t="shared" si="23"/>
        <v>0.10724574492201584</v>
      </c>
      <c r="R313" s="12">
        <f t="shared" si="24"/>
        <v>1.2590495464536235</v>
      </c>
      <c r="S313" s="12">
        <f t="shared" si="25"/>
        <v>1.324142429993304</v>
      </c>
      <c r="T313" s="12">
        <f t="shared" si="26"/>
        <v>1.58732031739382</v>
      </c>
      <c r="U313">
        <f>_xlfn.T.TEST(normalized!H313:J313,normalized!$E313:$G313,2,3)</f>
        <v>3.302742268141802E-2</v>
      </c>
      <c r="V313">
        <f>_xlfn.T.TEST(normalized!K313:M313,normalized!$E313:$G313,2,3)</f>
        <v>7.5899013715714544E-2</v>
      </c>
      <c r="W313">
        <f>_xlfn.T.TEST(normalized!N313:P313,normalized!$E313:$G313,2,3)</f>
        <v>1.5454900711811131E-2</v>
      </c>
    </row>
    <row r="314" spans="1:23" x14ac:dyDescent="0.3">
      <c r="A314" t="str">
        <f>normalized!A314</f>
        <v>w/o MS2: PC O-9:0_20:5;O3</v>
      </c>
      <c r="B314" t="str">
        <f>normalized!B314</f>
        <v>PC O- 29:5:3O</v>
      </c>
      <c r="C314" t="str">
        <f>normalized!C314</f>
        <v>EtherOxPC</v>
      </c>
      <c r="D314" t="str">
        <f>normalized!D314</f>
        <v>C37H66NO10P</v>
      </c>
      <c r="E314">
        <f>AVERAGE(normalized!E314:G314)</f>
        <v>1.2770135916666669E-3</v>
      </c>
      <c r="F314">
        <f>AVERAGE(normalized!H314:J314)</f>
        <v>1.3559141118113913E-3</v>
      </c>
      <c r="G314">
        <f>AVERAGE(normalized!K314:M314)</f>
        <v>1.3939567224433454E-3</v>
      </c>
      <c r="H314">
        <f>AVERAGE(normalized!N314:P314)</f>
        <v>1.3208331925533355E-3</v>
      </c>
      <c r="I314">
        <f>_xlfn.STDEV.S(normalized!E314:G314)</f>
        <v>1.4518644273726184E-4</v>
      </c>
      <c r="J314">
        <f>_xlfn.STDEV.S(normalized!H314:J314)</f>
        <v>4.68448879574446E-5</v>
      </c>
      <c r="K314">
        <f>_xlfn.STDEV.S(normalized!K314:M314)</f>
        <v>2.3925882858811013E-5</v>
      </c>
      <c r="L314">
        <f>_xlfn.STDEV.S(normalized!N314:P314)</f>
        <v>5.8400965599528825E-5</v>
      </c>
      <c r="M314" s="11">
        <f t="shared" si="20"/>
        <v>0.1136921671661888</v>
      </c>
      <c r="N314" s="11">
        <f t="shared" si="21"/>
        <v>3.4548565834205847E-2</v>
      </c>
      <c r="O314" s="11">
        <f t="shared" si="22"/>
        <v>1.7164006940526399E-2</v>
      </c>
      <c r="P314" s="11">
        <f t="shared" si="23"/>
        <v>4.4215246806928336E-2</v>
      </c>
      <c r="R314" s="12">
        <f t="shared" si="24"/>
        <v>1.061785184323488</v>
      </c>
      <c r="S314" s="12">
        <f t="shared" si="25"/>
        <v>1.0915754785538756</v>
      </c>
      <c r="T314" s="12">
        <f t="shared" si="26"/>
        <v>1.0343141225532912</v>
      </c>
      <c r="U314">
        <f>_xlfn.T.TEST(normalized!H314:J314,normalized!$E314:$G314,2,3)</f>
        <v>0.45064145832861724</v>
      </c>
      <c r="V314">
        <f>_xlfn.T.TEST(normalized!K314:M314,normalized!$E314:$G314,2,3)</f>
        <v>0.29658695718608874</v>
      </c>
      <c r="W314">
        <f>_xlfn.T.TEST(normalized!N314:P314,normalized!$E314:$G314,2,3)</f>
        <v>0.66515274630481969</v>
      </c>
    </row>
    <row r="315" spans="1:23" x14ac:dyDescent="0.3">
      <c r="A315" t="str">
        <f>normalized!A315</f>
        <v>w/o MS2: PC O-9:0_20:3;O3</v>
      </c>
      <c r="B315" t="str">
        <f>normalized!B315</f>
        <v>PC O- 29:3:3O</v>
      </c>
      <c r="C315" t="str">
        <f>normalized!C315</f>
        <v>EtherOxPC</v>
      </c>
      <c r="D315" t="str">
        <f>normalized!D315</f>
        <v>C37H70NO10P</v>
      </c>
      <c r="E315">
        <f>AVERAGE(normalized!E315:G315)</f>
        <v>1.1745341666666668E-5</v>
      </c>
      <c r="F315">
        <f>AVERAGE(normalized!H315:J315)</f>
        <v>7.2919642857142857E-6</v>
      </c>
      <c r="G315">
        <f>AVERAGE(normalized!K315:M315)</f>
        <v>2.3107047824523551E-5</v>
      </c>
      <c r="H315">
        <f>AVERAGE(normalized!N315:P315)</f>
        <v>1.4579756012199389E-5</v>
      </c>
      <c r="I315">
        <f>_xlfn.STDEV.S(normalized!E315:G315)</f>
        <v>1.3145870762342384E-5</v>
      </c>
      <c r="J315">
        <f>_xlfn.STDEV.S(normalized!H315:J315)</f>
        <v>1.2630052629834841E-5</v>
      </c>
      <c r="K315">
        <f>_xlfn.STDEV.S(normalized!K315:M315)</f>
        <v>2.3022691028587427E-5</v>
      </c>
      <c r="L315">
        <f>_xlfn.STDEV.S(normalized!N315:P315)</f>
        <v>1.5811451464641951E-5</v>
      </c>
      <c r="M315" s="11">
        <f t="shared" si="20"/>
        <v>1.1192412392438462</v>
      </c>
      <c r="N315" s="11">
        <f t="shared" si="21"/>
        <v>1.7320508075688774</v>
      </c>
      <c r="O315" s="11">
        <f t="shared" si="22"/>
        <v>0.99634930448161385</v>
      </c>
      <c r="P315" s="11">
        <f t="shared" si="23"/>
        <v>1.0844798398143261</v>
      </c>
      <c r="R315" s="12">
        <f t="shared" si="24"/>
        <v>0.62083883914666471</v>
      </c>
      <c r="S315" s="12">
        <f t="shared" si="25"/>
        <v>1.967337220176528</v>
      </c>
      <c r="T315" s="12">
        <f t="shared" si="26"/>
        <v>1.241322426028423</v>
      </c>
      <c r="U315">
        <f>_xlfn.T.TEST(normalized!H315:J315,normalized!$E315:$G315,2,3)</f>
        <v>0.69399813481469219</v>
      </c>
      <c r="V315">
        <f>_xlfn.T.TEST(normalized!K315:M315,normalized!$E315:$G315,2,3)</f>
        <v>0.50896209125583192</v>
      </c>
      <c r="W315">
        <f>_xlfn.T.TEST(normalized!N315:P315,normalized!$E315:$G315,2,3)</f>
        <v>0.82340171146103147</v>
      </c>
    </row>
    <row r="316" spans="1:23" x14ac:dyDescent="0.3">
      <c r="A316" t="str">
        <f>normalized!A316</f>
        <v>w/o MS2: PC O-8:0_18:3;O</v>
      </c>
      <c r="B316" t="str">
        <f>normalized!B316</f>
        <v>PC O- 26:3:1O</v>
      </c>
      <c r="C316" t="str">
        <f>normalized!C316</f>
        <v>EtherOxPC</v>
      </c>
      <c r="D316" t="str">
        <f>normalized!D316</f>
        <v>C34H64NO8P</v>
      </c>
      <c r="E316">
        <f>AVERAGE(normalized!E316:G316)</f>
        <v>2.3883604406779661E-4</v>
      </c>
      <c r="F316">
        <f>AVERAGE(normalized!H316:J316)</f>
        <v>2.620729014939309E-4</v>
      </c>
      <c r="G316">
        <f>AVERAGE(normalized!K316:M316)</f>
        <v>3.8480683279809211E-4</v>
      </c>
      <c r="H316">
        <f>AVERAGE(normalized!N316:P316)</f>
        <v>3.6679186350867639E-4</v>
      </c>
      <c r="I316">
        <f>_xlfn.STDEV.S(normalized!E316:G316)</f>
        <v>7.3038117563498203E-5</v>
      </c>
      <c r="J316">
        <f>_xlfn.STDEV.S(normalized!H316:J316)</f>
        <v>2.9354070677114383E-5</v>
      </c>
      <c r="K316">
        <f>_xlfn.STDEV.S(normalized!K316:M316)</f>
        <v>2.7701860967937587E-5</v>
      </c>
      <c r="L316">
        <f>_xlfn.STDEV.S(normalized!N316:P316)</f>
        <v>2.3347733886263987E-5</v>
      </c>
      <c r="M316" s="11">
        <f t="shared" si="20"/>
        <v>0.30580860543296146</v>
      </c>
      <c r="N316" s="11">
        <f t="shared" si="21"/>
        <v>0.11200727167816001</v>
      </c>
      <c r="O316" s="11">
        <f t="shared" si="22"/>
        <v>7.1989004889818922E-2</v>
      </c>
      <c r="P316" s="11">
        <f t="shared" si="23"/>
        <v>6.3653903505173304E-2</v>
      </c>
      <c r="R316" s="12">
        <f t="shared" si="24"/>
        <v>1.0972920880381782</v>
      </c>
      <c r="S316" s="12">
        <f t="shared" si="25"/>
        <v>1.6111757096799839</v>
      </c>
      <c r="T316" s="12">
        <f t="shared" si="26"/>
        <v>1.5357475247938619</v>
      </c>
      <c r="U316">
        <f>_xlfn.T.TEST(normalized!H316:J316,normalized!$E316:$G316,2,3)</f>
        <v>0.64893089832400996</v>
      </c>
      <c r="V316">
        <f>_xlfn.T.TEST(normalized!K316:M316,normalized!$E316:$G316,2,3)</f>
        <v>5.9785634918773319E-2</v>
      </c>
      <c r="W316">
        <f>_xlfn.T.TEST(normalized!N316:P316,normalized!$E316:$G316,2,3)</f>
        <v>8.2058000948735541E-2</v>
      </c>
    </row>
    <row r="317" spans="1:23" x14ac:dyDescent="0.3">
      <c r="A317" t="str">
        <f>normalized!A317</f>
        <v>w/o MS2: PC O-18:3_7:0;O</v>
      </c>
      <c r="B317" t="str">
        <f>normalized!B317</f>
        <v>PC O- 25:3:1O</v>
      </c>
      <c r="C317" t="str">
        <f>normalized!C317</f>
        <v>EtherOxPC</v>
      </c>
      <c r="D317" t="str">
        <f>normalized!D317</f>
        <v>C33H62NO8P</v>
      </c>
      <c r="E317">
        <f>AVERAGE(normalized!E317:G317)</f>
        <v>3.8774573714689268E-4</v>
      </c>
      <c r="F317">
        <f>AVERAGE(normalized!H317:J317)</f>
        <v>5.5948407096171801E-4</v>
      </c>
      <c r="G317">
        <f>AVERAGE(normalized!K317:M317)</f>
        <v>6.6986359636614628E-4</v>
      </c>
      <c r="H317">
        <f>AVERAGE(normalized!N317:P317)</f>
        <v>8.0461787350447295E-4</v>
      </c>
      <c r="I317">
        <f>_xlfn.STDEV.S(normalized!E317:G317)</f>
        <v>8.6495398495657145E-5</v>
      </c>
      <c r="J317">
        <f>_xlfn.STDEV.S(normalized!H317:J317)</f>
        <v>6.3520111846008043E-5</v>
      </c>
      <c r="K317">
        <f>_xlfn.STDEV.S(normalized!K317:M317)</f>
        <v>4.4313793499382968E-5</v>
      </c>
      <c r="L317">
        <f>_xlfn.STDEV.S(normalized!N317:P317)</f>
        <v>6.36786833227008E-5</v>
      </c>
      <c r="M317" s="11">
        <f t="shared" si="20"/>
        <v>0.22307246788090268</v>
      </c>
      <c r="N317" s="11">
        <f t="shared" si="21"/>
        <v>0.11353336965755068</v>
      </c>
      <c r="O317" s="11">
        <f t="shared" si="22"/>
        <v>6.6153458315655542E-2</v>
      </c>
      <c r="P317" s="11">
        <f t="shared" si="23"/>
        <v>7.9141522230113379E-2</v>
      </c>
      <c r="R317" s="12">
        <f t="shared" si="24"/>
        <v>1.4429148211364202</v>
      </c>
      <c r="S317" s="12">
        <f t="shared" si="25"/>
        <v>1.7275846829294135</v>
      </c>
      <c r="T317" s="12">
        <f t="shared" si="26"/>
        <v>2.075117264795753</v>
      </c>
      <c r="U317">
        <f>_xlfn.T.TEST(normalized!H317:J317,normalized!$E317:$G317,2,3)</f>
        <v>5.5306258834738123E-2</v>
      </c>
      <c r="V317">
        <f>_xlfn.T.TEST(normalized!K317:M317,normalized!$E317:$G317,2,3)</f>
        <v>1.5376755716624781E-2</v>
      </c>
      <c r="W317">
        <f>_xlfn.T.TEST(normalized!N317:P317,normalized!$E317:$G317,2,3)</f>
        <v>3.4340762691911979E-3</v>
      </c>
    </row>
    <row r="318" spans="1:23" x14ac:dyDescent="0.3">
      <c r="A318" t="str">
        <f>normalized!A318</f>
        <v>w/o MS2: PC O-15:0_20:5;O2</v>
      </c>
      <c r="B318" t="str">
        <f>normalized!B318</f>
        <v>PC O- 35:5:2O</v>
      </c>
      <c r="C318" t="str">
        <f>normalized!C318</f>
        <v>EtherOxPC</v>
      </c>
      <c r="D318" t="str">
        <f>normalized!D318</f>
        <v>C43H78NO9P</v>
      </c>
      <c r="E318">
        <f>AVERAGE(normalized!E318:G318)</f>
        <v>1.6783245573446326E-3</v>
      </c>
      <c r="F318">
        <f>AVERAGE(normalized!H318:J318)</f>
        <v>2.1031295389822599E-3</v>
      </c>
      <c r="G318">
        <f>AVERAGE(normalized!K318:M318)</f>
        <v>2.4007032635246562E-3</v>
      </c>
      <c r="H318">
        <f>AVERAGE(normalized!N318:P318)</f>
        <v>2.034885591461168E-3</v>
      </c>
      <c r="I318">
        <f>_xlfn.STDEV.S(normalized!E318:G318)</f>
        <v>4.5850917426626647E-4</v>
      </c>
      <c r="J318">
        <f>_xlfn.STDEV.S(normalized!H318:J318)</f>
        <v>1.3107896740268543E-4</v>
      </c>
      <c r="K318">
        <f>_xlfn.STDEV.S(normalized!K318:M318)</f>
        <v>7.9923996491227981E-5</v>
      </c>
      <c r="L318">
        <f>_xlfn.STDEV.S(normalized!N318:P318)</f>
        <v>7.5217792788657512E-4</v>
      </c>
      <c r="M318" s="11">
        <f t="shared" si="20"/>
        <v>0.27319458102412469</v>
      </c>
      <c r="N318" s="11">
        <f t="shared" si="21"/>
        <v>6.2325674654408955E-2</v>
      </c>
      <c r="O318" s="11">
        <f t="shared" si="22"/>
        <v>3.3291909793918238E-2</v>
      </c>
      <c r="P318" s="11">
        <f t="shared" si="23"/>
        <v>0.36964138477508557</v>
      </c>
      <c r="R318" s="12">
        <f t="shared" si="24"/>
        <v>1.2531125340319955</v>
      </c>
      <c r="S318" s="12">
        <f t="shared" si="25"/>
        <v>1.4304165740879926</v>
      </c>
      <c r="T318" s="12">
        <f t="shared" si="26"/>
        <v>1.2124505850529113</v>
      </c>
      <c r="U318">
        <f>_xlfn.T.TEST(normalized!H318:J318,normalized!$E318:$G318,2,3)</f>
        <v>0.24562806119701736</v>
      </c>
      <c r="V318">
        <f>_xlfn.T.TEST(normalized!K318:M318,normalized!$E318:$G318,2,3)</f>
        <v>0.10805565438496353</v>
      </c>
      <c r="W318">
        <f>_xlfn.T.TEST(normalized!N318:P318,normalized!$E318:$G318,2,3)</f>
        <v>0.52942080238852651</v>
      </c>
    </row>
    <row r="319" spans="1:23" x14ac:dyDescent="0.3">
      <c r="A319" t="str">
        <f>normalized!A319</f>
        <v>w/o MS2: PC O-8:0_20:4;O2</v>
      </c>
      <c r="B319" t="str">
        <f>normalized!B319</f>
        <v>PC O- 28:4:2O</v>
      </c>
      <c r="C319" t="str">
        <f>normalized!C319</f>
        <v>EtherOxPC</v>
      </c>
      <c r="D319" t="str">
        <f>normalized!D319</f>
        <v>C36H66NO9P</v>
      </c>
      <c r="E319">
        <f>AVERAGE(normalized!E319:G319)</f>
        <v>2.2252692217514125E-4</v>
      </c>
      <c r="F319">
        <f>AVERAGE(normalized!H319:J319)</f>
        <v>2.0207289682539682E-4</v>
      </c>
      <c r="G319">
        <f>AVERAGE(normalized!K319:M319)</f>
        <v>3.3660453074433656E-4</v>
      </c>
      <c r="H319">
        <f>AVERAGE(normalized!N319:P319)</f>
        <v>3.6733586755847395E-4</v>
      </c>
      <c r="I319">
        <f>_xlfn.STDEV.S(normalized!E319:G319)</f>
        <v>3.2638681593414665E-5</v>
      </c>
      <c r="J319">
        <f>_xlfn.STDEV.S(normalized!H319:J319)</f>
        <v>5.5527904140418661E-6</v>
      </c>
      <c r="K319">
        <f>_xlfn.STDEV.S(normalized!K319:M319)</f>
        <v>3.8677868517270245E-5</v>
      </c>
      <c r="L319">
        <f>_xlfn.STDEV.S(normalized!N319:P319)</f>
        <v>7.1958297493744297E-5</v>
      </c>
      <c r="M319" s="11">
        <f t="shared" si="20"/>
        <v>0.14667295657703017</v>
      </c>
      <c r="N319" s="11">
        <f t="shared" si="21"/>
        <v>2.7479144908977141E-2</v>
      </c>
      <c r="O319" s="11">
        <f t="shared" si="22"/>
        <v>0.11490596526357365</v>
      </c>
      <c r="P319" s="11">
        <f t="shared" si="23"/>
        <v>0.19589238037663093</v>
      </c>
      <c r="R319" s="12">
        <f t="shared" si="24"/>
        <v>0.90808291801364172</v>
      </c>
      <c r="S319" s="12">
        <f t="shared" si="25"/>
        <v>1.5126463236632994</v>
      </c>
      <c r="T319" s="12">
        <f t="shared" si="26"/>
        <v>1.6507479812683514</v>
      </c>
      <c r="U319">
        <f>_xlfn.T.TEST(normalized!H319:J319,normalized!$E319:$G319,2,3)</f>
        <v>0.39134574846242759</v>
      </c>
      <c r="V319">
        <f>_xlfn.T.TEST(normalized!K319:M319,normalized!$E319:$G319,2,3)</f>
        <v>1.8430547679244715E-2</v>
      </c>
      <c r="W319">
        <f>_xlfn.T.TEST(normalized!N319:P319,normalized!$E319:$G319,2,3)</f>
        <v>5.5593711487251278E-2</v>
      </c>
    </row>
    <row r="320" spans="1:23" x14ac:dyDescent="0.3">
      <c r="A320" t="str">
        <f>normalized!A320</f>
        <v>w/o MS2: PC O-8:0_22:4;O</v>
      </c>
      <c r="B320" t="str">
        <f>normalized!B320</f>
        <v>PC O- 30:4:1O</v>
      </c>
      <c r="C320" t="str">
        <f>normalized!C320</f>
        <v>EtherOxPC</v>
      </c>
      <c r="D320" t="str">
        <f>normalized!D320</f>
        <v>C38H70NO8P</v>
      </c>
      <c r="E320">
        <f>AVERAGE(normalized!E320:G320)</f>
        <v>7.1611816454802263E-4</v>
      </c>
      <c r="F320">
        <f>AVERAGE(normalized!H320:J320)</f>
        <v>6.0183753384687212E-4</v>
      </c>
      <c r="G320">
        <f>AVERAGE(normalized!K320:M320)</f>
        <v>6.9998038248046061E-4</v>
      </c>
      <c r="H320">
        <f>AVERAGE(normalized!N320:P320)</f>
        <v>5.9932772356752521E-4</v>
      </c>
      <c r="I320">
        <f>_xlfn.STDEV.S(normalized!E320:G320)</f>
        <v>7.0559711382202413E-5</v>
      </c>
      <c r="J320">
        <f>_xlfn.STDEV.S(normalized!H320:J320)</f>
        <v>2.5602506139132914E-4</v>
      </c>
      <c r="K320">
        <f>_xlfn.STDEV.S(normalized!K320:M320)</f>
        <v>1.2552038103498452E-4</v>
      </c>
      <c r="L320">
        <f>_xlfn.STDEV.S(normalized!N320:P320)</f>
        <v>1.1361948304282431E-4</v>
      </c>
      <c r="M320" s="11">
        <f t="shared" si="20"/>
        <v>9.8530821972287366E-2</v>
      </c>
      <c r="N320" s="11">
        <f t="shared" si="21"/>
        <v>0.42540560698308094</v>
      </c>
      <c r="O320" s="11">
        <f t="shared" si="22"/>
        <v>0.17931985549393353</v>
      </c>
      <c r="P320" s="11">
        <f t="shared" si="23"/>
        <v>0.18957822002042427</v>
      </c>
      <c r="R320" s="12">
        <f t="shared" si="24"/>
        <v>0.84041651733093714</v>
      </c>
      <c r="S320" s="12">
        <f t="shared" si="25"/>
        <v>0.97746491729092311</v>
      </c>
      <c r="T320" s="12">
        <f t="shared" si="26"/>
        <v>0.83691177411452811</v>
      </c>
      <c r="U320">
        <f>_xlfn.T.TEST(normalized!H320:J320,normalized!$E320:$G320,2,3)</f>
        <v>0.52473405450887944</v>
      </c>
      <c r="V320">
        <f>_xlfn.T.TEST(normalized!K320:M320,normalized!$E320:$G320,2,3)</f>
        <v>0.85793691541549022</v>
      </c>
      <c r="W320">
        <f>_xlfn.T.TEST(normalized!N320:P320,normalized!$E320:$G320,2,3)</f>
        <v>0.21845437114002367</v>
      </c>
    </row>
    <row r="321" spans="1:23" x14ac:dyDescent="0.3">
      <c r="A321" t="str">
        <f>normalized!A321</f>
        <v>w/o MS2: PC O-8:0_22:4;O</v>
      </c>
      <c r="B321" t="str">
        <f>normalized!B321</f>
        <v>PC O- 30:4:1O</v>
      </c>
      <c r="C321" t="str">
        <f>normalized!C321</f>
        <v>EtherOxPC</v>
      </c>
      <c r="D321" t="str">
        <f>normalized!D321</f>
        <v>C38H70NO8P</v>
      </c>
      <c r="E321">
        <f>AVERAGE(normalized!E321:G321)</f>
        <v>5.6253484096045194E-4</v>
      </c>
      <c r="F321">
        <f>AVERAGE(normalized!H321:J321)</f>
        <v>5.8914296218487395E-4</v>
      </c>
      <c r="G321">
        <f>AVERAGE(normalized!K321:M321)</f>
        <v>4.6278202684885529E-4</v>
      </c>
      <c r="H321">
        <f>AVERAGE(normalized!N321:P321)</f>
        <v>5.1798140967951605E-4</v>
      </c>
      <c r="I321">
        <f>_xlfn.STDEV.S(normalized!E321:G321)</f>
        <v>7.5743866404635979E-5</v>
      </c>
      <c r="J321">
        <f>_xlfn.STDEV.S(normalized!H321:J321)</f>
        <v>1.8944231888673374E-5</v>
      </c>
      <c r="K321">
        <f>_xlfn.STDEV.S(normalized!K321:M321)</f>
        <v>8.9326588292207664E-5</v>
      </c>
      <c r="L321">
        <f>_xlfn.STDEV.S(normalized!N321:P321)</f>
        <v>1.0281225657009152E-4</v>
      </c>
      <c r="M321" s="11">
        <f t="shared" si="20"/>
        <v>0.13464742250509071</v>
      </c>
      <c r="N321" s="11">
        <f t="shared" si="21"/>
        <v>3.2155577007009453E-2</v>
      </c>
      <c r="O321" s="11">
        <f t="shared" si="22"/>
        <v>0.19302086751390141</v>
      </c>
      <c r="P321" s="11">
        <f t="shared" si="23"/>
        <v>0.19848638319607498</v>
      </c>
      <c r="R321" s="12">
        <f t="shared" si="24"/>
        <v>1.0473003968589611</v>
      </c>
      <c r="S321" s="12">
        <f t="shared" si="25"/>
        <v>0.82267264736654844</v>
      </c>
      <c r="T321" s="12">
        <f t="shared" si="26"/>
        <v>0.92079880562621341</v>
      </c>
      <c r="U321">
        <f>_xlfn.T.TEST(normalized!H321:J321,normalized!$E321:$G321,2,3)</f>
        <v>0.60892192388540278</v>
      </c>
      <c r="V321">
        <f>_xlfn.T.TEST(normalized!K321:M321,normalized!$E321:$G321,2,3)</f>
        <v>0.21601383029399929</v>
      </c>
      <c r="W321">
        <f>_xlfn.T.TEST(normalized!N321:P321,normalized!$E321:$G321,2,3)</f>
        <v>0.580936659343537</v>
      </c>
    </row>
    <row r="322" spans="1:23" x14ac:dyDescent="0.3">
      <c r="A322" t="str">
        <f>normalized!A322</f>
        <v>w/o MS2: PC O-8:0_20:3;O2</v>
      </c>
      <c r="B322" t="str">
        <f>normalized!B322</f>
        <v>PC O- 28:3:2O</v>
      </c>
      <c r="C322" t="str">
        <f>normalized!C322</f>
        <v>EtherOxPC</v>
      </c>
      <c r="D322" t="str">
        <f>normalized!D322</f>
        <v>C36H68NO9P</v>
      </c>
      <c r="E322">
        <f>AVERAGE(normalized!E322:G322)</f>
        <v>1.0827775974576271E-4</v>
      </c>
      <c r="F322">
        <f>AVERAGE(normalized!H322:J322)</f>
        <v>1.0247116129785248E-4</v>
      </c>
      <c r="G322">
        <f>AVERAGE(normalized!K322:M322)</f>
        <v>7.5417046708576663E-5</v>
      </c>
      <c r="H322">
        <f>AVERAGE(normalized!N322:P322)</f>
        <v>7.7762376742273993E-5</v>
      </c>
      <c r="I322">
        <f>_xlfn.STDEV.S(normalized!E322:G322)</f>
        <v>1.7984760773427138E-5</v>
      </c>
      <c r="J322">
        <f>_xlfn.STDEV.S(normalized!H322:J322)</f>
        <v>1.4017145469426511E-5</v>
      </c>
      <c r="K322">
        <f>_xlfn.STDEV.S(normalized!K322:M322)</f>
        <v>9.2729902623523772E-6</v>
      </c>
      <c r="L322">
        <f>_xlfn.STDEV.S(normalized!N322:P322)</f>
        <v>1.4190731633482144E-5</v>
      </c>
      <c r="M322" s="11">
        <f t="shared" si="20"/>
        <v>0.16609838267484975</v>
      </c>
      <c r="N322" s="11">
        <f t="shared" si="21"/>
        <v>0.13679112534582227</v>
      </c>
      <c r="O322" s="11">
        <f t="shared" si="22"/>
        <v>0.12295615735504296</v>
      </c>
      <c r="P322" s="11">
        <f t="shared" si="23"/>
        <v>0.18248839899163768</v>
      </c>
      <c r="R322" s="12">
        <f t="shared" si="24"/>
        <v>0.94637311982124317</v>
      </c>
      <c r="S322" s="12">
        <f t="shared" si="25"/>
        <v>0.6965146571711186</v>
      </c>
      <c r="T322" s="12">
        <f t="shared" si="26"/>
        <v>0.71817496893970512</v>
      </c>
      <c r="U322">
        <f>_xlfn.T.TEST(normalized!H322:J322,normalized!$E322:$G322,2,3)</f>
        <v>0.68323716768590259</v>
      </c>
      <c r="V322">
        <f>_xlfn.T.TEST(normalized!K322:M322,normalized!$E322:$G322,2,3)</f>
        <v>6.731211973326108E-2</v>
      </c>
      <c r="W322">
        <f>_xlfn.T.TEST(normalized!N322:P322,normalized!$E322:$G322,2,3)</f>
        <v>8.5863816259290973E-2</v>
      </c>
    </row>
    <row r="323" spans="1:23" x14ac:dyDescent="0.3">
      <c r="A323" t="str">
        <f>normalized!A323</f>
        <v>w/o MS2: PC O-12:0_22:5;O2</v>
      </c>
      <c r="B323" t="str">
        <f>normalized!B323</f>
        <v>PC O- 34:5:2O</v>
      </c>
      <c r="C323" t="str">
        <f>normalized!C323</f>
        <v>EtherOxPC</v>
      </c>
      <c r="D323" t="str">
        <f>normalized!D323</f>
        <v>C42H76NO9P</v>
      </c>
      <c r="E323">
        <f>AVERAGE(normalized!E323:G323)</f>
        <v>1.0260990813559321E-3</v>
      </c>
      <c r="F323">
        <f>AVERAGE(normalized!H323:J323)</f>
        <v>9.077832259570493E-4</v>
      </c>
      <c r="G323">
        <f>AVERAGE(normalized!K323:M323)</f>
        <v>1.0894377369837195E-3</v>
      </c>
      <c r="H323">
        <f>AVERAGE(normalized!N323:P323)</f>
        <v>1.3460133806272648E-3</v>
      </c>
      <c r="I323">
        <f>_xlfn.STDEV.S(normalized!E323:G323)</f>
        <v>2.2799045505694773E-4</v>
      </c>
      <c r="J323">
        <f>_xlfn.STDEV.S(normalized!H323:J323)</f>
        <v>3.1122979729119633E-4</v>
      </c>
      <c r="K323">
        <f>_xlfn.STDEV.S(normalized!K323:M323)</f>
        <v>2.9908408994583845E-4</v>
      </c>
      <c r="L323">
        <f>_xlfn.STDEV.S(normalized!N323:P323)</f>
        <v>1.0979666248395362E-4</v>
      </c>
      <c r="M323" s="11">
        <f t="shared" si="20"/>
        <v>0.22219146201326989</v>
      </c>
      <c r="N323" s="11">
        <f t="shared" si="21"/>
        <v>0.34284594426502635</v>
      </c>
      <c r="O323" s="11">
        <f t="shared" si="22"/>
        <v>0.27453068660344004</v>
      </c>
      <c r="P323" s="11">
        <f t="shared" si="23"/>
        <v>8.157174665885307E-2</v>
      </c>
      <c r="R323" s="12">
        <f t="shared" si="24"/>
        <v>0.88469353735066691</v>
      </c>
      <c r="S323" s="12">
        <f t="shared" si="25"/>
        <v>1.0617276214145801</v>
      </c>
      <c r="T323" s="12">
        <f t="shared" si="26"/>
        <v>1.3117772007441855</v>
      </c>
      <c r="U323">
        <f>_xlfn.T.TEST(normalized!H323:J323,normalized!$E323:$G323,2,3)</f>
        <v>0.62582878861590152</v>
      </c>
      <c r="V323">
        <f>_xlfn.T.TEST(normalized!K323:M323,normalized!$E323:$G323,2,3)</f>
        <v>0.78597217182890156</v>
      </c>
      <c r="W323">
        <f>_xlfn.T.TEST(normalized!N323:P323,normalized!$E323:$G323,2,3)</f>
        <v>0.12000289033842065</v>
      </c>
    </row>
    <row r="324" spans="1:23" x14ac:dyDescent="0.3">
      <c r="A324" t="str">
        <f>normalized!A324</f>
        <v>w/o MS2: PC O-10:0_22:6;O</v>
      </c>
      <c r="B324" t="str">
        <f>normalized!B324</f>
        <v>PC O- 32:6:1O</v>
      </c>
      <c r="C324" t="str">
        <f>normalized!C324</f>
        <v>EtherOxPC</v>
      </c>
      <c r="D324" t="str">
        <f>normalized!D324</f>
        <v>C40H70NO8P</v>
      </c>
      <c r="E324">
        <f>AVERAGE(normalized!E324:G324)</f>
        <v>6.8456498403954812E-4</v>
      </c>
      <c r="F324">
        <f>AVERAGE(normalized!H324:J324)</f>
        <v>7.8298395774976666E-4</v>
      </c>
      <c r="G324">
        <f>AVERAGE(normalized!K324:M324)</f>
        <v>6.8832723778348146E-4</v>
      </c>
      <c r="H324">
        <f>AVERAGE(normalized!N324:P324)</f>
        <v>6.7164214849442722E-4</v>
      </c>
      <c r="I324">
        <f>_xlfn.STDEV.S(normalized!E324:G324)</f>
        <v>1.1310156106121265E-5</v>
      </c>
      <c r="J324">
        <f>_xlfn.STDEV.S(normalized!H324:J324)</f>
        <v>9.9553570589975293E-5</v>
      </c>
      <c r="K324">
        <f>_xlfn.STDEV.S(normalized!K324:M324)</f>
        <v>7.5246518875837293E-5</v>
      </c>
      <c r="L324">
        <f>_xlfn.STDEV.S(normalized!N324:P324)</f>
        <v>4.3757667043410404E-5</v>
      </c>
      <c r="M324" s="11">
        <f t="shared" si="20"/>
        <v>1.652166904503527E-2</v>
      </c>
      <c r="N324" s="11">
        <f t="shared" si="21"/>
        <v>0.12714637331278703</v>
      </c>
      <c r="O324" s="11">
        <f t="shared" si="22"/>
        <v>0.10931794464235142</v>
      </c>
      <c r="P324" s="11">
        <f t="shared" si="23"/>
        <v>6.5150269591476462E-2</v>
      </c>
      <c r="R324" s="12">
        <f t="shared" si="24"/>
        <v>1.1437686355639434</v>
      </c>
      <c r="S324" s="12">
        <f t="shared" si="25"/>
        <v>1.0054958314135973</v>
      </c>
      <c r="T324" s="12">
        <f t="shared" si="26"/>
        <v>0.98112255834520701</v>
      </c>
      <c r="U324">
        <f>_xlfn.T.TEST(normalized!H324:J324,normalized!$E324:$G324,2,3)</f>
        <v>0.22783976361515582</v>
      </c>
      <c r="V324">
        <f>_xlfn.T.TEST(normalized!K324:M324,normalized!$E324:$G324,2,3)</f>
        <v>0.93925460366045732</v>
      </c>
      <c r="W324">
        <f>_xlfn.T.TEST(normalized!N324:P324,normalized!$E324:$G324,2,3)</f>
        <v>0.66433671705925401</v>
      </c>
    </row>
    <row r="325" spans="1:23" x14ac:dyDescent="0.3">
      <c r="A325" t="str">
        <f>normalized!A325</f>
        <v>w/o MS2: PC O-16:2_6:0;O</v>
      </c>
      <c r="B325" t="str">
        <f>normalized!B325</f>
        <v>PC O- 22:2:1O</v>
      </c>
      <c r="C325" t="str">
        <f>normalized!C325</f>
        <v>EtherOxPC</v>
      </c>
      <c r="D325" t="str">
        <f>normalized!D325</f>
        <v>C30H58NO8P</v>
      </c>
      <c r="E325">
        <f>AVERAGE(normalized!E325:G325)</f>
        <v>1.4937031115819211E-4</v>
      </c>
      <c r="F325">
        <f>AVERAGE(normalized!H325:J325)</f>
        <v>2.2218103641456581E-4</v>
      </c>
      <c r="G325">
        <f>AVERAGE(normalized!K325:M325)</f>
        <v>2.6022636786155644E-4</v>
      </c>
      <c r="H325">
        <f>AVERAGE(normalized!N325:P325)</f>
        <v>3.2807015811246471E-4</v>
      </c>
      <c r="I325">
        <f>_xlfn.STDEV.S(normalized!E325:G325)</f>
        <v>5.0102973998156531E-5</v>
      </c>
      <c r="J325">
        <f>_xlfn.STDEV.S(normalized!H325:J325)</f>
        <v>1.9220847820922434E-5</v>
      </c>
      <c r="K325">
        <f>_xlfn.STDEV.S(normalized!K325:M325)</f>
        <v>3.6062251887285425E-5</v>
      </c>
      <c r="L325">
        <f>_xlfn.STDEV.S(normalized!N325:P325)</f>
        <v>3.2081237286737114E-5</v>
      </c>
      <c r="M325" s="11">
        <f t="shared" si="20"/>
        <v>0.33542792814493422</v>
      </c>
      <c r="N325" s="11">
        <f t="shared" si="21"/>
        <v>8.6509848595081748E-2</v>
      </c>
      <c r="O325" s="11">
        <f t="shared" si="22"/>
        <v>0.13858031445326469</v>
      </c>
      <c r="P325" s="11">
        <f t="shared" si="23"/>
        <v>9.7787733792414747E-2</v>
      </c>
      <c r="R325" s="12">
        <f t="shared" si="24"/>
        <v>1.4874511185777928</v>
      </c>
      <c r="S325" s="12">
        <f t="shared" si="25"/>
        <v>1.7421558932548593</v>
      </c>
      <c r="T325" s="12">
        <f t="shared" si="26"/>
        <v>2.1963545203103898</v>
      </c>
      <c r="U325">
        <f>_xlfn.T.TEST(normalized!H325:J325,normalized!$E325:$G325,2,3)</f>
        <v>0.11458419282791153</v>
      </c>
      <c r="V325">
        <f>_xlfn.T.TEST(normalized!K325:M325,normalized!$E325:$G325,2,3)</f>
        <v>4.0837308303123793E-2</v>
      </c>
      <c r="W325">
        <f>_xlfn.T.TEST(normalized!N325:P325,normalized!$E325:$G325,2,3)</f>
        <v>1.0008376144437845E-2</v>
      </c>
    </row>
    <row r="326" spans="1:23" x14ac:dyDescent="0.3">
      <c r="A326" t="str">
        <f>normalized!A326</f>
        <v>w/o MS2: PC O-8:0_20:3;O</v>
      </c>
      <c r="B326" t="str">
        <f>normalized!B326</f>
        <v>PC O- 28:3:1O</v>
      </c>
      <c r="C326" t="str">
        <f>normalized!C326</f>
        <v>EtherOxPC</v>
      </c>
      <c r="D326" t="str">
        <f>normalized!D326</f>
        <v>C36H68NO8P</v>
      </c>
      <c r="E326">
        <f>AVERAGE(normalized!E326:G326)</f>
        <v>1.9614241268361581E-3</v>
      </c>
      <c r="F326">
        <f>AVERAGE(normalized!H326:J326)</f>
        <v>2.0930738923902897E-3</v>
      </c>
      <c r="G326">
        <f>AVERAGE(normalized!K326:M326)</f>
        <v>1.7560657441505784E-3</v>
      </c>
      <c r="H326">
        <f>AVERAGE(normalized!N326:P326)</f>
        <v>1.7806342715271644E-3</v>
      </c>
      <c r="I326">
        <f>_xlfn.STDEV.S(normalized!E326:G326)</f>
        <v>3.181006842134264E-4</v>
      </c>
      <c r="J326">
        <f>_xlfn.STDEV.S(normalized!H326:J326)</f>
        <v>2.3026267715406306E-4</v>
      </c>
      <c r="K326">
        <f>_xlfn.STDEV.S(normalized!K326:M326)</f>
        <v>1.0468752795319614E-4</v>
      </c>
      <c r="L326">
        <f>_xlfn.STDEV.S(normalized!N326:P326)</f>
        <v>1.8854391528449289E-4</v>
      </c>
      <c r="M326" s="11">
        <f t="shared" si="20"/>
        <v>0.16217842936730534</v>
      </c>
      <c r="N326" s="11">
        <f t="shared" si="21"/>
        <v>0.11001172867867706</v>
      </c>
      <c r="O326" s="11">
        <f t="shared" si="22"/>
        <v>5.9614811291609275E-2</v>
      </c>
      <c r="P326" s="11">
        <f t="shared" si="23"/>
        <v>0.10588581737382144</v>
      </c>
      <c r="R326" s="12">
        <f t="shared" si="24"/>
        <v>1.0671194790320475</v>
      </c>
      <c r="S326" s="12">
        <f t="shared" si="25"/>
        <v>0.89530138847795782</v>
      </c>
      <c r="T326" s="12">
        <f t="shared" si="26"/>
        <v>0.90782725019263744</v>
      </c>
      <c r="U326">
        <f>_xlfn.T.TEST(normalized!H326:J326,normalized!$E326:$G326,2,3)</f>
        <v>0.59546151111677437</v>
      </c>
      <c r="V326">
        <f>_xlfn.T.TEST(normalized!K326:M326,normalized!$E326:$G326,2,3)</f>
        <v>0.38225823202523102</v>
      </c>
      <c r="W326">
        <f>_xlfn.T.TEST(normalized!N326:P326,normalized!$E326:$G326,2,3)</f>
        <v>0.45489426955298129</v>
      </c>
    </row>
    <row r="327" spans="1:23" x14ac:dyDescent="0.3">
      <c r="A327" t="str">
        <f>normalized!A327</f>
        <v>w/o MS2: PC O-12:0_17:0;O</v>
      </c>
      <c r="B327" t="str">
        <f>normalized!B327</f>
        <v>PC O- 29:0:1O</v>
      </c>
      <c r="C327" t="str">
        <f>normalized!C327</f>
        <v>EtherOxPC</v>
      </c>
      <c r="D327" t="str">
        <f>normalized!D327</f>
        <v>C37H76NO8P</v>
      </c>
      <c r="E327">
        <f>AVERAGE(normalized!E327:G327)</f>
        <v>4.9507902443502816E-4</v>
      </c>
      <c r="F327">
        <f>AVERAGE(normalized!H327:J327)</f>
        <v>2.8418771358543416E-4</v>
      </c>
      <c r="G327">
        <f>AVERAGE(normalized!K327:M327)</f>
        <v>5.1288048312233669E-4</v>
      </c>
      <c r="H327">
        <f>AVERAGE(normalized!N327:P327)</f>
        <v>2.9065059122043897E-4</v>
      </c>
      <c r="I327">
        <f>_xlfn.STDEV.S(normalized!E327:G327)</f>
        <v>9.7462975691702775E-5</v>
      </c>
      <c r="J327">
        <f>_xlfn.STDEV.S(normalized!H327:J327)</f>
        <v>8.1548068085103432E-5</v>
      </c>
      <c r="K327">
        <f>_xlfn.STDEV.S(normalized!K327:M327)</f>
        <v>1.9542410082235083E-5</v>
      </c>
      <c r="L327">
        <f>_xlfn.STDEV.S(normalized!N327:P327)</f>
        <v>1.6601070421714361E-5</v>
      </c>
      <c r="M327" s="11">
        <f t="shared" si="20"/>
        <v>0.19686347205463833</v>
      </c>
      <c r="N327" s="11">
        <f t="shared" si="21"/>
        <v>0.28695142044058841</v>
      </c>
      <c r="O327" s="11">
        <f t="shared" si="22"/>
        <v>3.8103243787449129E-2</v>
      </c>
      <c r="P327" s="11">
        <f t="shared" si="23"/>
        <v>5.7116933263430258E-2</v>
      </c>
      <c r="R327" s="12">
        <f t="shared" si="24"/>
        <v>0.5740249527027369</v>
      </c>
      <c r="S327" s="12">
        <f t="shared" si="25"/>
        <v>1.0359568024672892</v>
      </c>
      <c r="T327" s="12">
        <f t="shared" si="26"/>
        <v>0.58707918710981988</v>
      </c>
      <c r="U327">
        <f>_xlfn.T.TEST(normalized!H327:J327,normalized!$E327:$G327,2,3)</f>
        <v>4.694932828759963E-2</v>
      </c>
      <c r="V327">
        <f>_xlfn.T.TEST(normalized!K327:M327,normalized!$E327:$G327,2,3)</f>
        <v>0.78381278089020523</v>
      </c>
      <c r="W327">
        <f>_xlfn.T.TEST(normalized!N327:P327,normalized!$E327:$G327,2,3)</f>
        <v>6.4275184313130257E-2</v>
      </c>
    </row>
    <row r="328" spans="1:23" x14ac:dyDescent="0.3">
      <c r="A328" t="str">
        <f>normalized!A328</f>
        <v>w/o MS2: PC O-8:0_18:3;O2</v>
      </c>
      <c r="B328" t="str">
        <f>normalized!B328</f>
        <v>PC O- 26:3:2O</v>
      </c>
      <c r="C328" t="str">
        <f>normalized!C328</f>
        <v>EtherOxPC</v>
      </c>
      <c r="D328" t="str">
        <f>normalized!D328</f>
        <v>C34H64NO9P</v>
      </c>
      <c r="E328">
        <f>AVERAGE(normalized!E328:G328)</f>
        <v>3.1002214124293782E-5</v>
      </c>
      <c r="F328">
        <f>AVERAGE(normalized!H328:J328)</f>
        <v>1.6512747432306257E-5</v>
      </c>
      <c r="G328">
        <f>AVERAGE(normalized!K328:M328)</f>
        <v>2.0592150863618892E-5</v>
      </c>
      <c r="H328">
        <f>AVERAGE(normalized!N328:P328)</f>
        <v>2.3788852177761482E-5</v>
      </c>
      <c r="I328">
        <f>_xlfn.STDEV.S(normalized!E328:G328)</f>
        <v>5.7313802397678954E-6</v>
      </c>
      <c r="J328">
        <f>_xlfn.STDEV.S(normalized!H328:J328)</f>
        <v>3.4318303651195751E-6</v>
      </c>
      <c r="K328">
        <f>_xlfn.STDEV.S(normalized!K328:M328)</f>
        <v>1.0033690960498999E-5</v>
      </c>
      <c r="L328">
        <f>_xlfn.STDEV.S(normalized!N328:P328)</f>
        <v>9.4275501668466975E-6</v>
      </c>
      <c r="M328" s="11">
        <f t="shared" si="20"/>
        <v>0.18487002950143175</v>
      </c>
      <c r="N328" s="11">
        <f t="shared" si="21"/>
        <v>0.20782915618302214</v>
      </c>
      <c r="O328" s="11">
        <f t="shared" si="22"/>
        <v>0.48725803472166601</v>
      </c>
      <c r="P328" s="11">
        <f t="shared" si="23"/>
        <v>0.396301179073274</v>
      </c>
      <c r="R328" s="12">
        <f t="shared" si="24"/>
        <v>0.53263122969551491</v>
      </c>
      <c r="S328" s="12">
        <f t="shared" si="25"/>
        <v>0.66421549057951268</v>
      </c>
      <c r="T328" s="12">
        <f t="shared" si="26"/>
        <v>0.76732752320164754</v>
      </c>
      <c r="U328">
        <f>_xlfn.T.TEST(normalized!H328:J328,normalized!$E328:$G328,2,3)</f>
        <v>2.8368239081148584E-2</v>
      </c>
      <c r="V328">
        <f>_xlfn.T.TEST(normalized!K328:M328,normalized!$E328:$G328,2,3)</f>
        <v>0.21150297756745962</v>
      </c>
      <c r="W328">
        <f>_xlfn.T.TEST(normalized!N328:P328,normalized!$E328:$G328,2,3)</f>
        <v>0.33296439220897373</v>
      </c>
    </row>
    <row r="329" spans="1:23" x14ac:dyDescent="0.3">
      <c r="A329" t="str">
        <f>normalized!A329</f>
        <v>w/o MS2: PC O-12:0_18:0;O</v>
      </c>
      <c r="B329" t="str">
        <f>normalized!B329</f>
        <v>PC O- 30:0:1O</v>
      </c>
      <c r="C329" t="str">
        <f>normalized!C329</f>
        <v>EtherOxPC</v>
      </c>
      <c r="D329" t="str">
        <f>normalized!D329</f>
        <v>C38H78NO8P</v>
      </c>
      <c r="E329">
        <f>AVERAGE(normalized!E329:G329)</f>
        <v>1.9564734908192089E-3</v>
      </c>
      <c r="F329">
        <f>AVERAGE(normalized!H329:J329)</f>
        <v>1.0280510807656395E-3</v>
      </c>
      <c r="G329">
        <f>AVERAGE(normalized!K329:M329)</f>
        <v>1.6225226524817418E-3</v>
      </c>
      <c r="H329">
        <f>AVERAGE(normalized!N329:P329)</f>
        <v>6.9060625278921249E-4</v>
      </c>
      <c r="I329">
        <f>_xlfn.STDEV.S(normalized!E329:G329)</f>
        <v>2.6420146540367929E-4</v>
      </c>
      <c r="J329">
        <f>_xlfn.STDEV.S(normalized!H329:J329)</f>
        <v>9.3190727365411832E-5</v>
      </c>
      <c r="K329">
        <f>_xlfn.STDEV.S(normalized!K329:M329)</f>
        <v>1.7093805363683248E-4</v>
      </c>
      <c r="L329">
        <f>_xlfn.STDEV.S(normalized!N329:P329)</f>
        <v>9.5665462851357257E-5</v>
      </c>
      <c r="M329" s="11">
        <f t="shared" si="20"/>
        <v>0.1350396346505332</v>
      </c>
      <c r="N329" s="11">
        <f t="shared" si="21"/>
        <v>9.0647954278700024E-2</v>
      </c>
      <c r="O329" s="11">
        <f t="shared" si="22"/>
        <v>0.10535326170970426</v>
      </c>
      <c r="P329" s="11">
        <f t="shared" si="23"/>
        <v>0.13852388747565592</v>
      </c>
      <c r="R329" s="12">
        <f t="shared" si="24"/>
        <v>0.52546128817476434</v>
      </c>
      <c r="S329" s="12">
        <f t="shared" si="25"/>
        <v>0.82930980669835896</v>
      </c>
      <c r="T329" s="12">
        <f t="shared" si="26"/>
        <v>0.35298523390676961</v>
      </c>
      <c r="U329">
        <f>_xlfn.T.TEST(normalized!H329:J329,normalized!$E329:$G329,2,3)</f>
        <v>1.7143692210167372E-2</v>
      </c>
      <c r="V329">
        <f>_xlfn.T.TEST(normalized!K329:M329,normalized!$E329:$G329,2,3)</f>
        <v>0.15182040209456868</v>
      </c>
      <c r="W329">
        <f>_xlfn.T.TEST(normalized!N329:P329,normalized!$E329:$G329,2,3)</f>
        <v>7.9719494649158583E-3</v>
      </c>
    </row>
    <row r="330" spans="1:23" x14ac:dyDescent="0.3">
      <c r="A330" t="str">
        <f>normalized!A330</f>
        <v>w/o MS2: PC O-8:0_16:2;O2</v>
      </c>
      <c r="B330" t="str">
        <f>normalized!B330</f>
        <v>PC O- 24:2:2O</v>
      </c>
      <c r="C330" t="str">
        <f>normalized!C330</f>
        <v>EtherOxPC</v>
      </c>
      <c r="D330" t="str">
        <f>normalized!D330</f>
        <v>C32H62NO9P</v>
      </c>
      <c r="E330">
        <f>AVERAGE(normalized!E330:G330)</f>
        <v>7.6658659180790949E-5</v>
      </c>
      <c r="F330">
        <f>AVERAGE(normalized!H330:J330)</f>
        <v>1.1882089869281048E-4</v>
      </c>
      <c r="G330">
        <f>AVERAGE(normalized!K330:M330)</f>
        <v>1.7052947980342802E-4</v>
      </c>
      <c r="H330">
        <f>AVERAGE(normalized!N330:P330)</f>
        <v>1.7140437621637438E-4</v>
      </c>
      <c r="I330">
        <f>_xlfn.STDEV.S(normalized!E330:G330)</f>
        <v>2.1907547980849406E-5</v>
      </c>
      <c r="J330">
        <f>_xlfn.STDEV.S(normalized!H330:J330)</f>
        <v>2.8018192565953331E-5</v>
      </c>
      <c r="K330">
        <f>_xlfn.STDEV.S(normalized!K330:M330)</f>
        <v>2.900951699989052E-5</v>
      </c>
      <c r="L330">
        <f>_xlfn.STDEV.S(normalized!N330:P330)</f>
        <v>3.0268279459120964E-5</v>
      </c>
      <c r="M330" s="11">
        <f t="shared" si="20"/>
        <v>0.28578047431253506</v>
      </c>
      <c r="N330" s="11">
        <f t="shared" si="21"/>
        <v>0.23580189069592211</v>
      </c>
      <c r="O330" s="11">
        <f t="shared" si="22"/>
        <v>0.17011438159155964</v>
      </c>
      <c r="P330" s="11">
        <f t="shared" si="23"/>
        <v>0.17658988718532739</v>
      </c>
      <c r="R330" s="12">
        <f t="shared" si="24"/>
        <v>1.549999699480584</v>
      </c>
      <c r="S330" s="12">
        <f t="shared" si="25"/>
        <v>2.2245299047202631</v>
      </c>
      <c r="T330" s="12">
        <f t="shared" si="26"/>
        <v>2.23594278908709</v>
      </c>
      <c r="U330">
        <f>_xlfn.T.TEST(normalized!H330:J330,normalized!$E330:$G330,2,3)</f>
        <v>0.11334433542846109</v>
      </c>
      <c r="V330">
        <f>_xlfn.T.TEST(normalized!K330:M330,normalized!$E330:$G330,2,3)</f>
        <v>1.3015385893474797E-2</v>
      </c>
      <c r="W330">
        <f>_xlfn.T.TEST(normalized!N330:P330,normalized!$E330:$G330,2,3)</f>
        <v>1.4450088643870837E-2</v>
      </c>
    </row>
    <row r="331" spans="1:23" x14ac:dyDescent="0.3">
      <c r="A331" t="str">
        <f>normalized!A331</f>
        <v>w/o MS2: PC O-9:0_22:4;O</v>
      </c>
      <c r="B331" t="str">
        <f>normalized!B331</f>
        <v>PC O- 31:4:1O</v>
      </c>
      <c r="C331" t="str">
        <f>normalized!C331</f>
        <v>EtherOxPC</v>
      </c>
      <c r="D331" t="str">
        <f>normalized!D331</f>
        <v>C39H72NO8P</v>
      </c>
      <c r="E331">
        <f>AVERAGE(normalized!E331:G331)</f>
        <v>1.9417778954802258E-4</v>
      </c>
      <c r="F331">
        <f>AVERAGE(normalized!H331:J331)</f>
        <v>1.9365226657329598E-4</v>
      </c>
      <c r="G331">
        <f>AVERAGE(normalized!K331:M331)</f>
        <v>1.5299710050134944E-4</v>
      </c>
      <c r="H331">
        <f>AVERAGE(normalized!N331:P331)</f>
        <v>8.8084556466621106E-5</v>
      </c>
      <c r="I331">
        <f>_xlfn.STDEV.S(normalized!E331:G331)</f>
        <v>2.3694337033453887E-5</v>
      </c>
      <c r="J331">
        <f>_xlfn.STDEV.S(normalized!H331:J331)</f>
        <v>4.6116967282925798E-5</v>
      </c>
      <c r="K331">
        <f>_xlfn.STDEV.S(normalized!K331:M331)</f>
        <v>3.1237216974159233E-5</v>
      </c>
      <c r="L331">
        <f>_xlfn.STDEV.S(normalized!N331:P331)</f>
        <v>1.2474462012300184E-5</v>
      </c>
      <c r="M331" s="11">
        <f t="shared" si="20"/>
        <v>0.12202393017556719</v>
      </c>
      <c r="N331" s="11">
        <f t="shared" si="21"/>
        <v>0.23814318365063317</v>
      </c>
      <c r="O331" s="11">
        <f t="shared" si="22"/>
        <v>0.20416868601953486</v>
      </c>
      <c r="P331" s="11">
        <f t="shared" si="23"/>
        <v>0.14161917267560148</v>
      </c>
      <c r="R331" s="12">
        <f t="shared" si="24"/>
        <v>0.99729359894378333</v>
      </c>
      <c r="S331" s="12">
        <f t="shared" si="25"/>
        <v>0.78792276324430688</v>
      </c>
      <c r="T331" s="12">
        <f t="shared" si="26"/>
        <v>0.45362838186411997</v>
      </c>
      <c r="U331">
        <f>_xlfn.T.TEST(normalized!H331:J331,normalized!$E331:$G331,2,3)</f>
        <v>0.98709990584049023</v>
      </c>
      <c r="V331">
        <f>_xlfn.T.TEST(normalized!K331:M331,normalized!$E331:$G331,2,3)</f>
        <v>0.14818719982384801</v>
      </c>
      <c r="W331">
        <f>_xlfn.T.TEST(normalized!N331:P331,normalized!$E331:$G331,2,3)</f>
        <v>6.1387690901683369E-3</v>
      </c>
    </row>
    <row r="332" spans="1:23" x14ac:dyDescent="0.3">
      <c r="A332" t="str">
        <f>normalized!A332</f>
        <v>w/o MS2: PC O-9:0_18:3;O2</v>
      </c>
      <c r="B332" t="str">
        <f>normalized!B332</f>
        <v>PC O- 27:3:2O</v>
      </c>
      <c r="C332" t="str">
        <f>normalized!C332</f>
        <v>EtherOxPC</v>
      </c>
      <c r="D332" t="str">
        <f>normalized!D332</f>
        <v>C35H66NO9P</v>
      </c>
      <c r="E332">
        <f>AVERAGE(normalized!E332:G332)</f>
        <v>9.0388301694915241E-5</v>
      </c>
      <c r="F332">
        <f>AVERAGE(normalized!H332:J332)</f>
        <v>7.7644591503267987E-5</v>
      </c>
      <c r="G332">
        <f>AVERAGE(normalized!K332:M332)</f>
        <v>1.0740931929306832E-4</v>
      </c>
      <c r="H332">
        <f>AVERAGE(normalized!N332:P332)</f>
        <v>9.7723734924364894E-5</v>
      </c>
      <c r="I332">
        <f>_xlfn.STDEV.S(normalized!E332:G332)</f>
        <v>5.4243309744231609E-5</v>
      </c>
      <c r="J332">
        <f>_xlfn.STDEV.S(normalized!H332:J332)</f>
        <v>2.4322133138040389E-5</v>
      </c>
      <c r="K332">
        <f>_xlfn.STDEV.S(normalized!K332:M332)</f>
        <v>9.3250106407379344E-6</v>
      </c>
      <c r="L332">
        <f>_xlfn.STDEV.S(normalized!N332:P332)</f>
        <v>1.0603141788810341E-5</v>
      </c>
      <c r="M332" s="11">
        <f t="shared" si="20"/>
        <v>0.60011427062007783</v>
      </c>
      <c r="N332" s="11">
        <f t="shared" si="21"/>
        <v>0.3132495472916062</v>
      </c>
      <c r="O332" s="11">
        <f t="shared" si="22"/>
        <v>8.6817519207010987E-2</v>
      </c>
      <c r="P332" s="11">
        <f t="shared" si="23"/>
        <v>0.10850119264288087</v>
      </c>
      <c r="R332" s="12">
        <f t="shared" si="24"/>
        <v>0.85901150975642071</v>
      </c>
      <c r="S332" s="12">
        <f t="shared" si="25"/>
        <v>1.1883099613443737</v>
      </c>
      <c r="T332" s="12">
        <f t="shared" si="26"/>
        <v>1.0811546747963992</v>
      </c>
      <c r="U332">
        <f>_xlfn.T.TEST(normalized!H332:J332,normalized!$E332:$G332,2,3)</f>
        <v>0.73694547145154499</v>
      </c>
      <c r="V332">
        <f>_xlfn.T.TEST(normalized!K332:M332,normalized!$E332:$G332,2,3)</f>
        <v>0.64315235701569118</v>
      </c>
      <c r="W332">
        <f>_xlfn.T.TEST(normalized!N332:P332,normalized!$E332:$G332,2,3)</f>
        <v>0.83820331314835239</v>
      </c>
    </row>
    <row r="333" spans="1:23" x14ac:dyDescent="0.3">
      <c r="A333" t="str">
        <f>normalized!A333</f>
        <v>w/o MS2: PC O-8:0_20:5;O2</v>
      </c>
      <c r="B333" t="str">
        <f>normalized!B333</f>
        <v>PC O- 28:5:2O</v>
      </c>
      <c r="C333" t="str">
        <f>normalized!C333</f>
        <v>EtherOxPC</v>
      </c>
      <c r="D333" t="str">
        <f>normalized!D333</f>
        <v>C36H64NO9P</v>
      </c>
      <c r="E333">
        <f>AVERAGE(normalized!E333:G333)</f>
        <v>8.1679258615819205E-5</v>
      </c>
      <c r="F333">
        <f>AVERAGE(normalized!H333:J333)</f>
        <v>1.1295827030812325E-4</v>
      </c>
      <c r="G333">
        <f>AVERAGE(normalized!K333:M333)</f>
        <v>9.7089094099120875E-5</v>
      </c>
      <c r="H333">
        <f>AVERAGE(normalized!N333:P333)</f>
        <v>9.9374077546122682E-5</v>
      </c>
      <c r="I333">
        <f>_xlfn.STDEV.S(normalized!E333:G333)</f>
        <v>2.2767688415111352E-5</v>
      </c>
      <c r="J333">
        <f>_xlfn.STDEV.S(normalized!H333:J333)</f>
        <v>1.0393739612919326E-5</v>
      </c>
      <c r="K333">
        <f>_xlfn.STDEV.S(normalized!K333:M333)</f>
        <v>1.3526072429926301E-5</v>
      </c>
      <c r="L333">
        <f>_xlfn.STDEV.S(normalized!N333:P333)</f>
        <v>7.4394062201492756E-6</v>
      </c>
      <c r="M333" s="11">
        <f t="shared" si="20"/>
        <v>0.27874504251072901</v>
      </c>
      <c r="N333" s="11">
        <f t="shared" si="21"/>
        <v>9.2013976352219987E-2</v>
      </c>
      <c r="O333" s="11">
        <f t="shared" si="22"/>
        <v>0.13931608442156407</v>
      </c>
      <c r="P333" s="11">
        <f t="shared" si="23"/>
        <v>7.4862644301743678E-2</v>
      </c>
      <c r="R333" s="12">
        <f t="shared" si="24"/>
        <v>1.3829492605880007</v>
      </c>
      <c r="S333" s="12">
        <f t="shared" si="25"/>
        <v>1.1886627736887561</v>
      </c>
      <c r="T333" s="12">
        <f t="shared" si="26"/>
        <v>1.216637849439006</v>
      </c>
      <c r="U333">
        <f>_xlfn.T.TEST(normalized!H333:J333,normalized!$E333:$G333,2,3)</f>
        <v>0.12549372638472595</v>
      </c>
      <c r="V333">
        <f>_xlfn.T.TEST(normalized!K333:M333,normalized!$E333:$G333,2,3)</f>
        <v>0.3824548393625492</v>
      </c>
      <c r="W333">
        <f>_xlfn.T.TEST(normalized!N333:P333,normalized!$E333:$G333,2,3)</f>
        <v>0.3095215981802909</v>
      </c>
    </row>
    <row r="334" spans="1:23" x14ac:dyDescent="0.3">
      <c r="A334" t="str">
        <f>normalized!A334</f>
        <v>w/o MS2: PC O-10:0_22:6;O</v>
      </c>
      <c r="B334" t="str">
        <f>normalized!B334</f>
        <v>PC O- 32:6:1O</v>
      </c>
      <c r="C334" t="str">
        <f>normalized!C334</f>
        <v>EtherOxPC</v>
      </c>
      <c r="D334" t="str">
        <f>normalized!D334</f>
        <v>C40H70NO8P</v>
      </c>
      <c r="E334">
        <f>AVERAGE(normalized!E334:G334)</f>
        <v>6.4541544745762714E-4</v>
      </c>
      <c r="F334">
        <f>AVERAGE(normalized!H334:J334)</f>
        <v>8.6674495681605967E-4</v>
      </c>
      <c r="G334">
        <f>AVERAGE(normalized!K334:M334)</f>
        <v>5.5482882614787531E-4</v>
      </c>
      <c r="H334">
        <f>AVERAGE(normalized!N334:P334)</f>
        <v>5.8360750777275948E-4</v>
      </c>
      <c r="I334">
        <f>_xlfn.STDEV.S(normalized!E334:G334)</f>
        <v>2.1515136457751495E-4</v>
      </c>
      <c r="J334">
        <f>_xlfn.STDEV.S(normalized!H334:J334)</f>
        <v>1.4656467753229084E-4</v>
      </c>
      <c r="K334">
        <f>_xlfn.STDEV.S(normalized!K334:M334)</f>
        <v>1.7530499431050452E-4</v>
      </c>
      <c r="L334">
        <f>_xlfn.STDEV.S(normalized!N334:P334)</f>
        <v>1.1121317293480933E-4</v>
      </c>
      <c r="M334" s="11">
        <f t="shared" si="20"/>
        <v>0.33335329271250524</v>
      </c>
      <c r="N334" s="11">
        <f t="shared" si="21"/>
        <v>0.16909781404519295</v>
      </c>
      <c r="O334" s="11">
        <f t="shared" si="22"/>
        <v>0.31596230413554882</v>
      </c>
      <c r="P334" s="11">
        <f t="shared" si="23"/>
        <v>0.19056158711740331</v>
      </c>
      <c r="R334" s="12">
        <f t="shared" si="24"/>
        <v>1.3429256461559409</v>
      </c>
      <c r="S334" s="12">
        <f t="shared" si="25"/>
        <v>0.85964602851297722</v>
      </c>
      <c r="T334" s="12">
        <f t="shared" si="26"/>
        <v>0.90423541932822193</v>
      </c>
      <c r="U334">
        <f>_xlfn.T.TEST(normalized!H334:J334,normalized!$E334:$G334,2,3)</f>
        <v>0.22400261709829455</v>
      </c>
      <c r="V334">
        <f>_xlfn.T.TEST(normalized!K334:M334,normalized!$E334:$G334,2,3)</f>
        <v>0.60320117534656947</v>
      </c>
      <c r="W334">
        <f>_xlfn.T.TEST(normalized!N334:P334,normalized!$E334:$G334,2,3)</f>
        <v>0.6884222572773091</v>
      </c>
    </row>
    <row r="335" spans="1:23" x14ac:dyDescent="0.3">
      <c r="A335" t="str">
        <f>normalized!A335</f>
        <v>w/o MS2: PC O-17:2_22:6;O2</v>
      </c>
      <c r="B335" t="str">
        <f>normalized!B335</f>
        <v>PC O- 39:8:2O</v>
      </c>
      <c r="C335" t="str">
        <f>normalized!C335</f>
        <v>EtherOxPC</v>
      </c>
      <c r="D335" t="str">
        <f>normalized!D335</f>
        <v>C47H80NO9P</v>
      </c>
      <c r="E335">
        <f>AVERAGE(normalized!E335:G335)</f>
        <v>8.498863177966101E-5</v>
      </c>
      <c r="F335">
        <f>AVERAGE(normalized!H335:J335)</f>
        <v>3.7429123482726421E-5</v>
      </c>
      <c r="G335">
        <f>AVERAGE(normalized!K335:M335)</f>
        <v>6.6957978193571326E-5</v>
      </c>
      <c r="H335">
        <f>AVERAGE(normalized!N335:P335)</f>
        <v>3.49906681517776E-5</v>
      </c>
      <c r="I335">
        <f>_xlfn.STDEV.S(normalized!E335:G335)</f>
        <v>1.6265362573969594E-5</v>
      </c>
      <c r="J335">
        <f>_xlfn.STDEV.S(normalized!H335:J335)</f>
        <v>2.3909824847170348E-5</v>
      </c>
      <c r="K335">
        <f>_xlfn.STDEV.S(normalized!K335:M335)</f>
        <v>2.7947912498111707E-5</v>
      </c>
      <c r="L335">
        <f>_xlfn.STDEV.S(normalized!N335:P335)</f>
        <v>7.0389915039845463E-6</v>
      </c>
      <c r="M335" s="11">
        <f t="shared" si="20"/>
        <v>0.19138280300992122</v>
      </c>
      <c r="N335" s="11">
        <f t="shared" si="21"/>
        <v>0.63880269219247832</v>
      </c>
      <c r="O335" s="11">
        <f t="shared" si="22"/>
        <v>0.41739480868606937</v>
      </c>
      <c r="P335" s="11">
        <f t="shared" si="23"/>
        <v>0.20116767914953207</v>
      </c>
      <c r="R335" s="12">
        <f t="shared" si="24"/>
        <v>0.44040153016892952</v>
      </c>
      <c r="S335" s="12">
        <f t="shared" si="25"/>
        <v>0.787846289456272</v>
      </c>
      <c r="T335" s="12">
        <f t="shared" si="26"/>
        <v>0.41170998307742335</v>
      </c>
      <c r="U335">
        <f>_xlfn.T.TEST(normalized!H335:J335,normalized!$E335:$G335,2,3)</f>
        <v>5.3907480577992758E-2</v>
      </c>
      <c r="V335">
        <f>_xlfn.T.TEST(normalized!K335:M335,normalized!$E335:$G335,2,3)</f>
        <v>0.40104135450995676</v>
      </c>
      <c r="W335">
        <f>_xlfn.T.TEST(normalized!N335:P335,normalized!$E335:$G335,2,3)</f>
        <v>2.0454995463186427E-2</v>
      </c>
    </row>
    <row r="336" spans="1:23" x14ac:dyDescent="0.3">
      <c r="A336" t="str">
        <f>normalized!A336</f>
        <v>w/o MS2: PC O-8:0_18:3;O2</v>
      </c>
      <c r="B336" t="str">
        <f>normalized!B336</f>
        <v>PC O- 26:3:2O</v>
      </c>
      <c r="C336" t="str">
        <f>normalized!C336</f>
        <v>EtherOxPC</v>
      </c>
      <c r="D336" t="str">
        <f>normalized!D336</f>
        <v>C34H64NO9P</v>
      </c>
      <c r="E336">
        <f>AVERAGE(normalized!E336:G336)</f>
        <v>1.7411888926553674E-4</v>
      </c>
      <c r="F336">
        <f>AVERAGE(normalized!H336:J336)</f>
        <v>2.2419117063492066E-4</v>
      </c>
      <c r="G336">
        <f>AVERAGE(normalized!K336:M336)</f>
        <v>2.4915213435173822E-4</v>
      </c>
      <c r="H336">
        <f>AVERAGE(normalized!N336:P336)</f>
        <v>2.8051845815116647E-4</v>
      </c>
      <c r="I336">
        <f>_xlfn.STDEV.S(normalized!E336:G336)</f>
        <v>6.0329732435467438E-5</v>
      </c>
      <c r="J336">
        <f>_xlfn.STDEV.S(normalized!H336:J336)</f>
        <v>4.8852516845985178E-6</v>
      </c>
      <c r="K336">
        <f>_xlfn.STDEV.S(normalized!K336:M336)</f>
        <v>2.5198360947610198E-5</v>
      </c>
      <c r="L336">
        <f>_xlfn.STDEV.S(normalized!N336:P336)</f>
        <v>1.1857213261097916E-5</v>
      </c>
      <c r="M336" s="11">
        <f t="shared" si="20"/>
        <v>0.3464858562442511</v>
      </c>
      <c r="N336" s="11">
        <f t="shared" si="21"/>
        <v>2.179056236141343E-2</v>
      </c>
      <c r="O336" s="11">
        <f t="shared" si="22"/>
        <v>0.10113644425793537</v>
      </c>
      <c r="P336" s="11">
        <f t="shared" si="23"/>
        <v>4.2268923546942755E-2</v>
      </c>
      <c r="R336" s="12">
        <f t="shared" si="24"/>
        <v>1.2875752400018021</v>
      </c>
      <c r="S336" s="12">
        <f t="shared" si="25"/>
        <v>1.4309311034701895</v>
      </c>
      <c r="T336" s="12">
        <f t="shared" si="26"/>
        <v>1.6110742455022617</v>
      </c>
      <c r="U336">
        <f>_xlfn.T.TEST(normalized!H336:J336,normalized!$E336:$G336,2,3)</f>
        <v>0.28676511070952104</v>
      </c>
      <c r="V336">
        <f>_xlfn.T.TEST(normalized!K336:M336,normalized!$E336:$G336,2,3)</f>
        <v>0.15194728320241299</v>
      </c>
      <c r="W336">
        <f>_xlfn.T.TEST(normalized!N336:P336,normalized!$E336:$G336,2,3)</f>
        <v>8.7374881682492897E-2</v>
      </c>
    </row>
    <row r="337" spans="1:23" x14ac:dyDescent="0.3">
      <c r="A337" t="str">
        <f>normalized!A337</f>
        <v>w/o MS2: PC O-9:0_18:2;O2</v>
      </c>
      <c r="B337" t="str">
        <f>normalized!B337</f>
        <v>PC O- 27:2:2O</v>
      </c>
      <c r="C337" t="str">
        <f>normalized!C337</f>
        <v>EtherOxPC</v>
      </c>
      <c r="D337" t="str">
        <f>normalized!D337</f>
        <v>C35H68NO9P</v>
      </c>
      <c r="E337">
        <f>AVERAGE(normalized!E337:G337)</f>
        <v>8.0949255748587569E-4</v>
      </c>
      <c r="F337">
        <f>AVERAGE(normalized!H337:J337)</f>
        <v>7.4680623716153122E-4</v>
      </c>
      <c r="G337">
        <f>AVERAGE(normalized!K337:M337)</f>
        <v>9.8586022475996809E-4</v>
      </c>
      <c r="H337">
        <f>AVERAGE(normalized!N337:P337)</f>
        <v>9.0041510725389663E-4</v>
      </c>
      <c r="I337">
        <f>_xlfn.STDEV.S(normalized!E337:G337)</f>
        <v>1.2529872559588427E-4</v>
      </c>
      <c r="J337">
        <f>_xlfn.STDEV.S(normalized!H337:J337)</f>
        <v>1.6411839294003692E-4</v>
      </c>
      <c r="K337">
        <f>_xlfn.STDEV.S(normalized!K337:M337)</f>
        <v>1.1464817710897076E-4</v>
      </c>
      <c r="L337">
        <f>_xlfn.STDEV.S(normalized!N337:P337)</f>
        <v>8.6890821580271158E-5</v>
      </c>
      <c r="M337" s="11">
        <f t="shared" si="20"/>
        <v>0.15478675429090716</v>
      </c>
      <c r="N337" s="11">
        <f t="shared" si="21"/>
        <v>0.21976034046504456</v>
      </c>
      <c r="O337" s="11">
        <f t="shared" si="22"/>
        <v>0.1162925273071897</v>
      </c>
      <c r="P337" s="11">
        <f t="shared" si="23"/>
        <v>9.6500848197974443E-2</v>
      </c>
      <c r="R337" s="12">
        <f t="shared" si="24"/>
        <v>0.92256096767703977</v>
      </c>
      <c r="S337" s="12">
        <f t="shared" si="25"/>
        <v>1.2178743530661427</v>
      </c>
      <c r="T337" s="12">
        <f t="shared" si="26"/>
        <v>1.1123204270715081</v>
      </c>
      <c r="U337">
        <f>_xlfn.T.TEST(normalized!H337:J337,normalized!$E337:$G337,2,3)</f>
        <v>0.62862343205748727</v>
      </c>
      <c r="V337">
        <f>_xlfn.T.TEST(normalized!K337:M337,normalized!$E337:$G337,2,3)</f>
        <v>0.14702683981114686</v>
      </c>
      <c r="W337">
        <f>_xlfn.T.TEST(normalized!N337:P337,normalized!$E337:$G337,2,3)</f>
        <v>0.36664057535036582</v>
      </c>
    </row>
    <row r="338" spans="1:23" x14ac:dyDescent="0.3">
      <c r="A338" t="str">
        <f>normalized!A338</f>
        <v>w/o MS2: PC O-12:0_18:0;O</v>
      </c>
      <c r="B338" t="str">
        <f>normalized!B338</f>
        <v>PC O- 30:0:1O</v>
      </c>
      <c r="C338" t="str">
        <f>normalized!C338</f>
        <v>EtherOxPC</v>
      </c>
      <c r="D338" t="str">
        <f>normalized!D338</f>
        <v>C38H78NO8P</v>
      </c>
      <c r="E338">
        <f>AVERAGE(normalized!E338:G338)</f>
        <v>2.0605222443502826E-4</v>
      </c>
      <c r="F338">
        <f>AVERAGE(normalized!H338:J338)</f>
        <v>1.1459377801120447E-4</v>
      </c>
      <c r="G338">
        <f>AVERAGE(normalized!K338:M338)</f>
        <v>1.5441773611576088E-4</v>
      </c>
      <c r="H338">
        <f>AVERAGE(normalized!N338:P338)</f>
        <v>9.433500806441159E-5</v>
      </c>
      <c r="I338">
        <f>_xlfn.STDEV.S(normalized!E338:G338)</f>
        <v>2.521236439853812E-5</v>
      </c>
      <c r="J338">
        <f>_xlfn.STDEV.S(normalized!H338:J338)</f>
        <v>9.0196268176072263E-6</v>
      </c>
      <c r="K338">
        <f>_xlfn.STDEV.S(normalized!K338:M338)</f>
        <v>4.6033972994980557E-5</v>
      </c>
      <c r="L338">
        <f>_xlfn.STDEV.S(normalized!N338:P338)</f>
        <v>2.3270062396149559E-5</v>
      </c>
      <c r="M338" s="11">
        <f t="shared" si="20"/>
        <v>0.12235909836774417</v>
      </c>
      <c r="N338" s="11">
        <f t="shared" si="21"/>
        <v>7.8709568478712064E-2</v>
      </c>
      <c r="O338" s="11">
        <f t="shared" si="22"/>
        <v>0.29811324885938428</v>
      </c>
      <c r="P338" s="11">
        <f t="shared" si="23"/>
        <v>0.24667472737438945</v>
      </c>
      <c r="R338" s="12">
        <f t="shared" si="24"/>
        <v>0.55613948514949341</v>
      </c>
      <c r="S338" s="12">
        <f t="shared" si="25"/>
        <v>0.74941067265425909</v>
      </c>
      <c r="T338" s="12">
        <f t="shared" si="26"/>
        <v>0.45782086712758108</v>
      </c>
      <c r="U338">
        <f>_xlfn.T.TEST(normalized!H338:J338,normalized!$E338:$G338,2,3)</f>
        <v>1.574176205602805E-2</v>
      </c>
      <c r="V338">
        <f>_xlfn.T.TEST(normalized!K338:M338,normalized!$E338:$G338,2,3)</f>
        <v>0.1839617954640399</v>
      </c>
      <c r="W338">
        <f>_xlfn.T.TEST(normalized!N338:P338,normalized!$E338:$G338,2,3)</f>
        <v>4.9594995445226189E-3</v>
      </c>
    </row>
    <row r="339" spans="1:23" x14ac:dyDescent="0.3">
      <c r="A339" t="str">
        <f>normalized!A339</f>
        <v>w/o MS2: PC O-9:0_18:3;O</v>
      </c>
      <c r="B339" t="str">
        <f>normalized!B339</f>
        <v>PC O- 27:3:1O</v>
      </c>
      <c r="C339" t="str">
        <f>normalized!C339</f>
        <v>EtherOxPC</v>
      </c>
      <c r="D339" t="str">
        <f>normalized!D339</f>
        <v>C35H66NO8P</v>
      </c>
      <c r="E339">
        <f>AVERAGE(normalized!E339:G339)</f>
        <v>5.3268790254237287E-4</v>
      </c>
      <c r="F339">
        <f>AVERAGE(normalized!H339:J339)</f>
        <v>6.7825369747899153E-4</v>
      </c>
      <c r="G339">
        <f>AVERAGE(normalized!K339:M339)</f>
        <v>4.8654776221651851E-4</v>
      </c>
      <c r="H339">
        <f>AVERAGE(normalized!N339:P339)</f>
        <v>6.1063709541374789E-4</v>
      </c>
      <c r="I339">
        <f>_xlfn.STDEV.S(normalized!E339:G339)</f>
        <v>4.7173468385883177E-5</v>
      </c>
      <c r="J339">
        <f>_xlfn.STDEV.S(normalized!H339:J339)</f>
        <v>2.4932871596941544E-5</v>
      </c>
      <c r="K339">
        <f>_xlfn.STDEV.S(normalized!K339:M339)</f>
        <v>6.586140179756344E-5</v>
      </c>
      <c r="L339">
        <f>_xlfn.STDEV.S(normalized!N339:P339)</f>
        <v>7.6323631099920798E-5</v>
      </c>
      <c r="M339" s="11">
        <f t="shared" si="20"/>
        <v>8.8557423888804651E-2</v>
      </c>
      <c r="N339" s="11">
        <f t="shared" si="21"/>
        <v>3.6760391708316228E-2</v>
      </c>
      <c r="O339" s="11">
        <f t="shared" si="22"/>
        <v>0.13536472040797193</v>
      </c>
      <c r="P339" s="11">
        <f t="shared" si="23"/>
        <v>0.12499016465451772</v>
      </c>
      <c r="R339" s="12">
        <f t="shared" si="24"/>
        <v>1.2732665679882595</v>
      </c>
      <c r="S339" s="12">
        <f t="shared" si="25"/>
        <v>0.91338241378180329</v>
      </c>
      <c r="T339" s="12">
        <f t="shared" si="26"/>
        <v>1.1463318248815957</v>
      </c>
      <c r="U339">
        <f>_xlfn.T.TEST(normalized!H339:J339,normalized!$E339:$G339,2,3)</f>
        <v>1.7474825284570478E-2</v>
      </c>
      <c r="V339">
        <f>_xlfn.T.TEST(normalized!K339:M339,normalized!$E339:$G339,2,3)</f>
        <v>0.38508668884270936</v>
      </c>
      <c r="W339">
        <f>_xlfn.T.TEST(normalized!N339:P339,normalized!$E339:$G339,2,3)</f>
        <v>0.22054186866631573</v>
      </c>
    </row>
    <row r="340" spans="1:23" x14ac:dyDescent="0.3">
      <c r="A340" t="str">
        <f>normalized!A340</f>
        <v>w/o MS2: PC O-16:2_5:0;O</v>
      </c>
      <c r="B340" t="str">
        <f>normalized!B340</f>
        <v>PC O- 21:2:1O</v>
      </c>
      <c r="C340" t="str">
        <f>normalized!C340</f>
        <v>EtherOxPC</v>
      </c>
      <c r="D340" t="str">
        <f>normalized!D340</f>
        <v>C29H56NO8P</v>
      </c>
      <c r="E340">
        <f>AVERAGE(normalized!E340:G340)</f>
        <v>8.7144491101694905E-5</v>
      </c>
      <c r="F340">
        <f>AVERAGE(normalized!H340:J340)</f>
        <v>1.5486760154061628E-4</v>
      </c>
      <c r="G340">
        <f>AVERAGE(normalized!K340:M340)</f>
        <v>2.1398880570951489E-4</v>
      </c>
      <c r="H340">
        <f>AVERAGE(normalized!N340:P340)</f>
        <v>2.9602535850059347E-4</v>
      </c>
      <c r="I340">
        <f>_xlfn.STDEV.S(normalized!E340:G340)</f>
        <v>4.5514927214910793E-5</v>
      </c>
      <c r="J340">
        <f>_xlfn.STDEV.S(normalized!H340:J340)</f>
        <v>6.9552503710676293E-5</v>
      </c>
      <c r="K340">
        <f>_xlfn.STDEV.S(normalized!K340:M340)</f>
        <v>3.576944376074251E-5</v>
      </c>
      <c r="L340">
        <f>_xlfn.STDEV.S(normalized!N340:P340)</f>
        <v>3.3533997155506534E-5</v>
      </c>
      <c r="M340" s="11">
        <f t="shared" si="20"/>
        <v>0.52229265028120131</v>
      </c>
      <c r="N340" s="11">
        <f t="shared" si="21"/>
        <v>0.44910945232424965</v>
      </c>
      <c r="O340" s="11">
        <f t="shared" si="22"/>
        <v>0.16715567733621892</v>
      </c>
      <c r="P340" s="11">
        <f t="shared" si="23"/>
        <v>0.1132808260932798</v>
      </c>
      <c r="R340" s="12">
        <f t="shared" si="24"/>
        <v>1.7771358760921629</v>
      </c>
      <c r="S340" s="12">
        <f t="shared" si="25"/>
        <v>2.4555632031839698</v>
      </c>
      <c r="T340" s="12">
        <f t="shared" si="26"/>
        <v>3.3969486166961618</v>
      </c>
      <c r="U340">
        <f>_xlfn.T.TEST(normalized!H340:J340,normalized!$E340:$G340,2,3)</f>
        <v>0.24174163169108639</v>
      </c>
      <c r="V340">
        <f>_xlfn.T.TEST(normalized!K340:M340,normalized!$E340:$G340,2,3)</f>
        <v>2.1181964309498792E-2</v>
      </c>
      <c r="W340">
        <f>_xlfn.T.TEST(normalized!N340:P340,normalized!$E340:$G340,2,3)</f>
        <v>4.0620200926011424E-3</v>
      </c>
    </row>
    <row r="341" spans="1:23" x14ac:dyDescent="0.3">
      <c r="A341" t="str">
        <f>normalized!A341</f>
        <v>w/o MS2: PC O-14:0_17:0;O</v>
      </c>
      <c r="B341" t="str">
        <f>normalized!B341</f>
        <v>PC O- 31:0:1O</v>
      </c>
      <c r="C341" t="str">
        <f>normalized!C341</f>
        <v>EtherOxPC</v>
      </c>
      <c r="D341" t="str">
        <f>normalized!D341</f>
        <v>C39H80NO8P</v>
      </c>
      <c r="E341">
        <f>AVERAGE(normalized!E341:G341)</f>
        <v>8.5000962005649721E-5</v>
      </c>
      <c r="F341">
        <f>AVERAGE(normalized!H341:J341)</f>
        <v>2.5778292483660131E-5</v>
      </c>
      <c r="G341">
        <f>AVERAGE(normalized!K341:M341)</f>
        <v>8.678885375722782E-5</v>
      </c>
      <c r="H341">
        <f>AVERAGE(normalized!N341:P341)</f>
        <v>4.9828822494060481E-5</v>
      </c>
      <c r="I341">
        <f>_xlfn.STDEV.S(normalized!E341:G341)</f>
        <v>4.4555541852572783E-5</v>
      </c>
      <c r="J341">
        <f>_xlfn.STDEV.S(normalized!H341:J341)</f>
        <v>1.518082048058579E-5</v>
      </c>
      <c r="K341">
        <f>_xlfn.STDEV.S(normalized!K341:M341)</f>
        <v>2.0198507843131546E-5</v>
      </c>
      <c r="L341">
        <f>_xlfn.STDEV.S(normalized!N341:P341)</f>
        <v>3.3393979814562022E-5</v>
      </c>
      <c r="M341" s="11">
        <f t="shared" si="20"/>
        <v>0.52417691284024914</v>
      </c>
      <c r="N341" s="11">
        <f t="shared" si="21"/>
        <v>0.58889938075643788</v>
      </c>
      <c r="O341" s="11">
        <f t="shared" si="22"/>
        <v>0.23273158900833396</v>
      </c>
      <c r="P341" s="11">
        <f t="shared" si="23"/>
        <v>0.67017397046744454</v>
      </c>
      <c r="R341" s="12">
        <f t="shared" si="24"/>
        <v>0.30327059688979446</v>
      </c>
      <c r="S341" s="12">
        <f t="shared" si="25"/>
        <v>1.0210337825524758</v>
      </c>
      <c r="T341" s="12">
        <f t="shared" si="26"/>
        <v>0.58621480649534918</v>
      </c>
      <c r="U341">
        <f>_xlfn.T.TEST(normalized!H341:J341,normalized!$E341:$G341,2,3)</f>
        <v>0.13701984978455073</v>
      </c>
      <c r="V341">
        <f>_xlfn.T.TEST(normalized!K341:M341,normalized!$E341:$G341,2,3)</f>
        <v>0.95378691207715627</v>
      </c>
      <c r="W341">
        <f>_xlfn.T.TEST(normalized!N341:P341,normalized!$E341:$G341,2,3)</f>
        <v>0.33984169252763713</v>
      </c>
    </row>
    <row r="342" spans="1:23" x14ac:dyDescent="0.3">
      <c r="A342" t="str">
        <f>normalized!A342</f>
        <v>w/o MS2: PC O-10:0_18:2;O2</v>
      </c>
      <c r="B342" t="str">
        <f>normalized!B342</f>
        <v>PC O- 28:2:2O</v>
      </c>
      <c r="C342" t="str">
        <f>normalized!C342</f>
        <v>EtherOxPC</v>
      </c>
      <c r="D342" t="str">
        <f>normalized!D342</f>
        <v>C36H70NO9P</v>
      </c>
      <c r="E342">
        <f>AVERAGE(normalized!E342:G342)</f>
        <v>3.3508700395480233E-4</v>
      </c>
      <c r="F342">
        <f>AVERAGE(normalized!H342:J342)</f>
        <v>4.2008024042950511E-4</v>
      </c>
      <c r="G342">
        <f>AVERAGE(normalized!K342:M342)</f>
        <v>4.4119486674767619E-4</v>
      </c>
      <c r="H342">
        <f>AVERAGE(normalized!N342:P342)</f>
        <v>4.4654854511904036E-4</v>
      </c>
      <c r="I342">
        <f>_xlfn.STDEV.S(normalized!E342:G342)</f>
        <v>6.6637824703773892E-5</v>
      </c>
      <c r="J342">
        <f>_xlfn.STDEV.S(normalized!H342:J342)</f>
        <v>5.6351116155051604E-5</v>
      </c>
      <c r="K342">
        <f>_xlfn.STDEV.S(normalized!K342:M342)</f>
        <v>5.2302201619015017E-5</v>
      </c>
      <c r="L342">
        <f>_xlfn.STDEV.S(normalized!N342:P342)</f>
        <v>5.6310622472140328E-5</v>
      </c>
      <c r="M342" s="11">
        <f t="shared" si="20"/>
        <v>0.19886723124828268</v>
      </c>
      <c r="N342" s="11">
        <f t="shared" si="21"/>
        <v>0.13414369620774402</v>
      </c>
      <c r="O342" s="11">
        <f t="shared" si="22"/>
        <v>0.1185467138468027</v>
      </c>
      <c r="P342" s="11">
        <f t="shared" si="23"/>
        <v>0.12610190557698292</v>
      </c>
      <c r="R342" s="12">
        <f t="shared" si="24"/>
        <v>1.2536452786040218</v>
      </c>
      <c r="S342" s="12">
        <f t="shared" si="25"/>
        <v>1.316657648731689</v>
      </c>
      <c r="T342" s="12">
        <f t="shared" si="26"/>
        <v>1.3326346287642725</v>
      </c>
      <c r="U342">
        <f>_xlfn.T.TEST(normalized!H342:J342,normalized!$E342:$G342,2,3)</f>
        <v>0.16887403321172881</v>
      </c>
      <c r="V342">
        <f>_xlfn.T.TEST(normalized!K342:M342,normalized!$E342:$G342,2,3)</f>
        <v>9.9716635347734714E-2</v>
      </c>
      <c r="W342">
        <f>_xlfn.T.TEST(normalized!N342:P342,normalized!$E342:$G342,2,3)</f>
        <v>9.3218191668024919E-2</v>
      </c>
    </row>
    <row r="343" spans="1:23" x14ac:dyDescent="0.3">
      <c r="A343" t="str">
        <f>normalized!A343</f>
        <v>w/o MS2: PC O-15:0_20:5;O2</v>
      </c>
      <c r="B343" t="str">
        <f>normalized!B343</f>
        <v>PC O- 35:5:2O</v>
      </c>
      <c r="C343" t="str">
        <f>normalized!C343</f>
        <v>EtherOxPC</v>
      </c>
      <c r="D343" t="str">
        <f>normalized!D343</f>
        <v>C43H78NO9P</v>
      </c>
      <c r="E343">
        <f>AVERAGE(normalized!E343:G343)</f>
        <v>3.0267116016949156E-4</v>
      </c>
      <c r="F343">
        <f>AVERAGE(normalized!H343:J343)</f>
        <v>3.8854711601307186E-4</v>
      </c>
      <c r="G343">
        <f>AVERAGE(normalized!K343:M343)</f>
        <v>2.5464354197406869E-4</v>
      </c>
      <c r="H343">
        <f>AVERAGE(normalized!N343:P343)</f>
        <v>3.4337167849940838E-4</v>
      </c>
      <c r="I343">
        <f>_xlfn.STDEV.S(normalized!E343:G343)</f>
        <v>4.4223376295463722E-5</v>
      </c>
      <c r="J343">
        <f>_xlfn.STDEV.S(normalized!H343:J343)</f>
        <v>1.499700324215582E-4</v>
      </c>
      <c r="K343">
        <f>_xlfn.STDEV.S(normalized!K343:M343)</f>
        <v>8.7807324370313834E-5</v>
      </c>
      <c r="L343">
        <f>_xlfn.STDEV.S(normalized!N343:P343)</f>
        <v>7.6231983995307459E-5</v>
      </c>
      <c r="M343" s="11">
        <f t="shared" si="20"/>
        <v>0.14611030753871382</v>
      </c>
      <c r="N343" s="11">
        <f t="shared" si="21"/>
        <v>0.38597643951245481</v>
      </c>
      <c r="O343" s="11">
        <f t="shared" si="22"/>
        <v>0.34482446988290633</v>
      </c>
      <c r="P343" s="11">
        <f t="shared" si="23"/>
        <v>0.22201010965276452</v>
      </c>
      <c r="R343" s="12">
        <f t="shared" si="24"/>
        <v>1.2837269193255512</v>
      </c>
      <c r="S343" s="12">
        <f t="shared" si="25"/>
        <v>0.84132079789654191</v>
      </c>
      <c r="T343" s="12">
        <f t="shared" si="26"/>
        <v>1.1344710817744417</v>
      </c>
      <c r="U343">
        <f>_xlfn.T.TEST(normalized!H343:J343,normalized!$E343:$G343,2,3)</f>
        <v>0.42889102973761012</v>
      </c>
      <c r="V343">
        <f>_xlfn.T.TEST(normalized!K343:M343,normalized!$E343:$G343,2,3)</f>
        <v>0.46052999166646802</v>
      </c>
      <c r="W343">
        <f>_xlfn.T.TEST(normalized!N343:P343,normalized!$E343:$G343,2,3)</f>
        <v>0.47874901814956489</v>
      </c>
    </row>
    <row r="344" spans="1:23" x14ac:dyDescent="0.3">
      <c r="A344" t="str">
        <f>normalized!A344</f>
        <v>w/o MS2: PC O-16:2_5:0;O</v>
      </c>
      <c r="B344" t="str">
        <f>normalized!B344</f>
        <v>PC O- 21:2:1O</v>
      </c>
      <c r="C344" t="str">
        <f>normalized!C344</f>
        <v>EtherOxPC</v>
      </c>
      <c r="D344" t="str">
        <f>normalized!D344</f>
        <v>C29H56NO8P</v>
      </c>
      <c r="E344">
        <f>AVERAGE(normalized!E344:G344)</f>
        <v>2.0318648163841807E-5</v>
      </c>
      <c r="F344">
        <f>AVERAGE(normalized!H344:J344)</f>
        <v>2.6947187208216619E-5</v>
      </c>
      <c r="G344">
        <f>AVERAGE(normalized!K344:M344)</f>
        <v>5.8461513265301912E-5</v>
      </c>
      <c r="H344">
        <f>AVERAGE(normalized!N344:P344)</f>
        <v>1.1880825111522202E-4</v>
      </c>
      <c r="I344">
        <f>_xlfn.STDEV.S(normalized!E344:G344)</f>
        <v>1.208190037822412E-5</v>
      </c>
      <c r="J344">
        <f>_xlfn.STDEV.S(normalized!H344:J344)</f>
        <v>2.6258768664249546E-6</v>
      </c>
      <c r="K344">
        <f>_xlfn.STDEV.S(normalized!K344:M344)</f>
        <v>4.1392668616235538E-5</v>
      </c>
      <c r="L344">
        <f>_xlfn.STDEV.S(normalized!N344:P344)</f>
        <v>6.0521802886321126E-6</v>
      </c>
      <c r="M344" s="11">
        <f t="shared" si="20"/>
        <v>0.5946212701160184</v>
      </c>
      <c r="N344" s="11">
        <f t="shared" si="21"/>
        <v>9.7445304629949783E-2</v>
      </c>
      <c r="O344" s="11">
        <f t="shared" si="22"/>
        <v>0.70803279464205937</v>
      </c>
      <c r="P344" s="11">
        <f t="shared" si="23"/>
        <v>5.0940740494215486E-2</v>
      </c>
      <c r="R344" s="12">
        <f t="shared" si="24"/>
        <v>1.3262293333161148</v>
      </c>
      <c r="S344" s="12">
        <f t="shared" si="25"/>
        <v>2.8772343904914655</v>
      </c>
      <c r="T344" s="12">
        <f t="shared" si="26"/>
        <v>5.8472517540142297</v>
      </c>
      <c r="U344">
        <f>_xlfn.T.TEST(normalized!H344:J344,normalized!$E344:$G344,2,3)</f>
        <v>0.44379106637380561</v>
      </c>
      <c r="V344">
        <f>_xlfn.T.TEST(normalized!K344:M344,normalized!$E344:$G344,2,3)</f>
        <v>0.24741526504137237</v>
      </c>
      <c r="W344">
        <f>_xlfn.T.TEST(normalized!N344:P344,normalized!$E344:$G344,2,3)</f>
        <v>1.175007922588825E-3</v>
      </c>
    </row>
    <row r="345" spans="1:23" x14ac:dyDescent="0.3">
      <c r="A345" t="str">
        <f>normalized!A345</f>
        <v>w/o MS2: PC O-18:3_7:0;O</v>
      </c>
      <c r="B345" t="str">
        <f>normalized!B345</f>
        <v>PC O- 25:3:1O</v>
      </c>
      <c r="C345" t="str">
        <f>normalized!C345</f>
        <v>EtherOxPC</v>
      </c>
      <c r="D345" t="str">
        <f>normalized!D345</f>
        <v>C33H62NO8P</v>
      </c>
      <c r="E345">
        <f>AVERAGE(normalized!E345:G345)</f>
        <v>6.8489239209039551E-4</v>
      </c>
      <c r="F345">
        <f>AVERAGE(normalized!H345:J345)</f>
        <v>7.1293933473389349E-4</v>
      </c>
      <c r="G345">
        <f>AVERAGE(normalized!K345:M345)</f>
        <v>1.0055027280768101E-3</v>
      </c>
      <c r="H345">
        <f>AVERAGE(normalized!N345:P345)</f>
        <v>8.934198845150336E-4</v>
      </c>
      <c r="I345">
        <f>_xlfn.STDEV.S(normalized!E345:G345)</f>
        <v>1.3189261813455151E-4</v>
      </c>
      <c r="J345">
        <f>_xlfn.STDEV.S(normalized!H345:J345)</f>
        <v>6.2208053637428237E-5</v>
      </c>
      <c r="K345">
        <f>_xlfn.STDEV.S(normalized!K345:M345)</f>
        <v>1.1018440626707196E-4</v>
      </c>
      <c r="L345">
        <f>_xlfn.STDEV.S(normalized!N345:P345)</f>
        <v>4.7029331238537372E-5</v>
      </c>
      <c r="M345" s="11">
        <f t="shared" si="20"/>
        <v>0.19257421991795706</v>
      </c>
      <c r="N345" s="11">
        <f t="shared" si="21"/>
        <v>8.7255746185820368E-2</v>
      </c>
      <c r="O345" s="11">
        <f t="shared" si="22"/>
        <v>0.10958140956794599</v>
      </c>
      <c r="P345" s="11">
        <f t="shared" si="23"/>
        <v>5.2639673745414617E-2</v>
      </c>
      <c r="R345" s="12">
        <f t="shared" si="24"/>
        <v>1.0409508748635599</v>
      </c>
      <c r="S345" s="12">
        <f t="shared" si="25"/>
        <v>1.4681178236012569</v>
      </c>
      <c r="T345" s="12">
        <f t="shared" si="26"/>
        <v>1.304467526333853</v>
      </c>
      <c r="U345">
        <f>_xlfn.T.TEST(normalized!H345:J345,normalized!$E345:$G345,2,3)</f>
        <v>0.76204482147460584</v>
      </c>
      <c r="V345">
        <f>_xlfn.T.TEST(normalized!K345:M345,normalized!$E345:$G345,2,3)</f>
        <v>3.3404119059870556E-2</v>
      </c>
      <c r="W345">
        <f>_xlfn.T.TEST(normalized!N345:P345,normalized!$E345:$G345,2,3)</f>
        <v>9.838459876892082E-2</v>
      </c>
    </row>
    <row r="346" spans="1:23" x14ac:dyDescent="0.3">
      <c r="A346" t="str">
        <f>normalized!A346</f>
        <v>w/o MS2: PC O-9:0_18:2;O2</v>
      </c>
      <c r="B346" t="str">
        <f>normalized!B346</f>
        <v>PC O- 27:2:2O</v>
      </c>
      <c r="C346" t="str">
        <f>normalized!C346</f>
        <v>EtherOxPC</v>
      </c>
      <c r="D346" t="str">
        <f>normalized!D346</f>
        <v>C35H68NO9P</v>
      </c>
      <c r="E346">
        <f>AVERAGE(normalized!E346:G346)</f>
        <v>6.7957204237288139E-4</v>
      </c>
      <c r="F346">
        <f>AVERAGE(normalized!H346:J346)</f>
        <v>6.9164640289449129E-4</v>
      </c>
      <c r="G346">
        <f>AVERAGE(normalized!K346:M346)</f>
        <v>7.9544910269604497E-4</v>
      </c>
      <c r="H346">
        <f>AVERAGE(normalized!N346:P346)</f>
        <v>7.4077020093439789E-4</v>
      </c>
      <c r="I346">
        <f>_xlfn.STDEV.S(normalized!E346:G346)</f>
        <v>1.8209405787168032E-4</v>
      </c>
      <c r="J346">
        <f>_xlfn.STDEV.S(normalized!H346:J346)</f>
        <v>1.5510087103117712E-4</v>
      </c>
      <c r="K346">
        <f>_xlfn.STDEV.S(normalized!K346:M346)</f>
        <v>7.6590819373335373E-5</v>
      </c>
      <c r="L346">
        <f>_xlfn.STDEV.S(normalized!N346:P346)</f>
        <v>5.7208778735519027E-5</v>
      </c>
      <c r="M346" s="11">
        <f t="shared" ref="M346:M409" si="27">I346/E346</f>
        <v>0.26795401593605472</v>
      </c>
      <c r="N346" s="11">
        <f t="shared" ref="N346:N409" si="28">J346/F346</f>
        <v>0.22424879299898176</v>
      </c>
      <c r="O346" s="11">
        <f t="shared" ref="O346:O409" si="29">K346/G346</f>
        <v>9.6286260319790776E-2</v>
      </c>
      <c r="P346" s="11">
        <f t="shared" ref="P346:P409" si="30">L346/H346</f>
        <v>7.7228779806958511E-2</v>
      </c>
      <c r="R346" s="12">
        <f t="shared" ref="R346:R409" si="31">F346/$E346</f>
        <v>1.0177675945576712</v>
      </c>
      <c r="S346" s="12">
        <f t="shared" ref="S346:S409" si="32">G346/$E346</f>
        <v>1.1705147550192798</v>
      </c>
      <c r="T346" s="12">
        <f t="shared" ref="T346:T409" si="33">H346/$E346</f>
        <v>1.0900539674172427</v>
      </c>
      <c r="U346">
        <f>_xlfn.T.TEST(normalized!H346:J346,normalized!$E346:$G346,2,3)</f>
        <v>0.93463107052853567</v>
      </c>
      <c r="V346">
        <f>_xlfn.T.TEST(normalized!K346:M346,normalized!$E346:$G346,2,3)</f>
        <v>0.39224845825358795</v>
      </c>
      <c r="W346">
        <f>_xlfn.T.TEST(normalized!N346:P346,normalized!$E346:$G346,2,3)</f>
        <v>0.62628725665765428</v>
      </c>
    </row>
    <row r="347" spans="1:23" x14ac:dyDescent="0.3">
      <c r="A347" t="str">
        <f>normalized!A347</f>
        <v>w/o MS2: PC O-8:0_17:2;O</v>
      </c>
      <c r="B347" t="str">
        <f>normalized!B347</f>
        <v>PC O- 25:2:1O</v>
      </c>
      <c r="C347" t="str">
        <f>normalized!C347</f>
        <v>EtherOxPC</v>
      </c>
      <c r="D347" t="str">
        <f>normalized!D347</f>
        <v>C33H64NO8P</v>
      </c>
      <c r="E347">
        <f>AVERAGE(normalized!E347:G347)</f>
        <v>5.0557421892655371E-5</v>
      </c>
      <c r="F347">
        <f>AVERAGE(normalized!H347:J347)</f>
        <v>5.9066617647058824E-5</v>
      </c>
      <c r="G347">
        <f>AVERAGE(normalized!K347:M347)</f>
        <v>5.4581006274101354E-5</v>
      </c>
      <c r="H347">
        <f>AVERAGE(normalized!N347:P347)</f>
        <v>4.4995734472535639E-5</v>
      </c>
      <c r="I347">
        <f>_xlfn.STDEV.S(normalized!E347:G347)</f>
        <v>1.4062645662193903E-5</v>
      </c>
      <c r="J347">
        <f>_xlfn.STDEV.S(normalized!H347:J347)</f>
        <v>1.0509173804387585E-5</v>
      </c>
      <c r="K347">
        <f>_xlfn.STDEV.S(normalized!K347:M347)</f>
        <v>1.8926440593468147E-5</v>
      </c>
      <c r="L347">
        <f>_xlfn.STDEV.S(normalized!N347:P347)</f>
        <v>6.3814169548521235E-6</v>
      </c>
      <c r="M347" s="11">
        <f t="shared" si="27"/>
        <v>0.27815195347682131</v>
      </c>
      <c r="N347" s="11">
        <f t="shared" si="28"/>
        <v>0.17792069739261396</v>
      </c>
      <c r="O347" s="11">
        <f t="shared" si="29"/>
        <v>0.34675873321977813</v>
      </c>
      <c r="P347" s="11">
        <f t="shared" si="30"/>
        <v>0.14182270896693983</v>
      </c>
      <c r="R347" s="12">
        <f t="shared" si="31"/>
        <v>1.1683075488396217</v>
      </c>
      <c r="S347" s="12">
        <f t="shared" si="32"/>
        <v>1.0795844453854657</v>
      </c>
      <c r="T347" s="12">
        <f t="shared" si="33"/>
        <v>0.88999266157343959</v>
      </c>
      <c r="U347">
        <f>_xlfn.T.TEST(normalized!H347:J347,normalized!$E347:$G347,2,3)</f>
        <v>0.45194926924757911</v>
      </c>
      <c r="V347">
        <f>_xlfn.T.TEST(normalized!K347:M347,normalized!$E347:$G347,2,3)</f>
        <v>0.78343084938627006</v>
      </c>
      <c r="W347">
        <f>_xlfn.T.TEST(normalized!N347:P347,normalized!$E347:$G347,2,3)</f>
        <v>0.58001731367673903</v>
      </c>
    </row>
    <row r="348" spans="1:23" x14ac:dyDescent="0.3">
      <c r="A348" t="str">
        <f>normalized!A348</f>
        <v>w/o MS2: PC O-9:0_18:3;O2</v>
      </c>
      <c r="B348" t="str">
        <f>normalized!B348</f>
        <v>PC O- 27:3:2O</v>
      </c>
      <c r="C348" t="str">
        <f>normalized!C348</f>
        <v>EtherOxPC</v>
      </c>
      <c r="D348" t="str">
        <f>normalized!D348</f>
        <v>C35H66NO9P</v>
      </c>
      <c r="E348">
        <f>AVERAGE(normalized!E348:G348)</f>
        <v>3.9157849011299427E-5</v>
      </c>
      <c r="F348">
        <f>AVERAGE(normalized!H348:J348)</f>
        <v>4.9044198179271706E-5</v>
      </c>
      <c r="G348">
        <f>AVERAGE(normalized!K348:M348)</f>
        <v>1.7683540403476796E-5</v>
      </c>
      <c r="H348">
        <f>AVERAGE(normalized!N348:P348)</f>
        <v>3.7356041410892422E-5</v>
      </c>
      <c r="I348">
        <f>_xlfn.STDEV.S(normalized!E348:G348)</f>
        <v>1.1172059107726218E-5</v>
      </c>
      <c r="J348">
        <f>_xlfn.STDEV.S(normalized!H348:J348)</f>
        <v>1.2230489504150369E-5</v>
      </c>
      <c r="K348">
        <f>_xlfn.STDEV.S(normalized!K348:M348)</f>
        <v>1.1631335352911748E-5</v>
      </c>
      <c r="L348">
        <f>_xlfn.STDEV.S(normalized!N348:P348)</f>
        <v>4.9264402713151082E-6</v>
      </c>
      <c r="M348" s="11">
        <f t="shared" si="27"/>
        <v>0.28530829424523291</v>
      </c>
      <c r="N348" s="11">
        <f t="shared" si="28"/>
        <v>0.24937688775019112</v>
      </c>
      <c r="O348" s="11">
        <f t="shared" si="29"/>
        <v>0.65774924520345979</v>
      </c>
      <c r="P348" s="11">
        <f t="shared" si="30"/>
        <v>0.13187800648166745</v>
      </c>
      <c r="R348" s="12">
        <f t="shared" si="31"/>
        <v>1.2524742655072669</v>
      </c>
      <c r="S348" s="12">
        <f t="shared" si="32"/>
        <v>0.45159631721277682</v>
      </c>
      <c r="T348" s="12">
        <f t="shared" si="33"/>
        <v>0.95398604249464591</v>
      </c>
      <c r="U348">
        <f>_xlfn.T.TEST(normalized!H348:J348,normalized!$E348:$G348,2,3)</f>
        <v>0.36010709590231915</v>
      </c>
      <c r="V348">
        <f>_xlfn.T.TEST(normalized!K348:M348,normalized!$E348:$G348,2,3)</f>
        <v>8.247758345549816E-2</v>
      </c>
      <c r="W348">
        <f>_xlfn.T.TEST(normalized!N348:P348,normalized!$E348:$G348,2,3)</f>
        <v>0.816175006217287</v>
      </c>
    </row>
    <row r="349" spans="1:23" x14ac:dyDescent="0.3">
      <c r="A349" t="str">
        <f>normalized!A349</f>
        <v>w/o MS2: PC O-9:0_22:6;O</v>
      </c>
      <c r="B349" t="str">
        <f>normalized!B349</f>
        <v>PC O- 31:6:1O</v>
      </c>
      <c r="C349" t="str">
        <f>normalized!C349</f>
        <v>EtherOxPC</v>
      </c>
      <c r="D349" t="str">
        <f>normalized!D349</f>
        <v>C39H68NO8P</v>
      </c>
      <c r="E349">
        <f>AVERAGE(normalized!E349:G349)</f>
        <v>9.7025548163841792E-5</v>
      </c>
      <c r="F349">
        <f>AVERAGE(normalized!H349:J349)</f>
        <v>1.4107905462184875E-4</v>
      </c>
      <c r="G349">
        <f>AVERAGE(normalized!K349:M349)</f>
        <v>1.1829902664633163E-4</v>
      </c>
      <c r="H349">
        <f>AVERAGE(normalized!N349:P349)</f>
        <v>1.356660359111674E-4</v>
      </c>
      <c r="I349">
        <f>_xlfn.STDEV.S(normalized!E349:G349)</f>
        <v>2.6381014604332291E-5</v>
      </c>
      <c r="J349">
        <f>_xlfn.STDEV.S(normalized!H349:J349)</f>
        <v>9.8925122438410429E-6</v>
      </c>
      <c r="K349">
        <f>_xlfn.STDEV.S(normalized!K349:M349)</f>
        <v>2.3157665833304821E-5</v>
      </c>
      <c r="L349">
        <f>_xlfn.STDEV.S(normalized!N349:P349)</f>
        <v>2.9684388120726905E-5</v>
      </c>
      <c r="M349" s="11">
        <f t="shared" si="27"/>
        <v>0.27189760948100078</v>
      </c>
      <c r="N349" s="11">
        <f t="shared" si="28"/>
        <v>7.0120346853451351E-2</v>
      </c>
      <c r="O349" s="11">
        <f t="shared" si="29"/>
        <v>0.19575533704547962</v>
      </c>
      <c r="P349" s="11">
        <f t="shared" si="30"/>
        <v>0.21880486093191304</v>
      </c>
      <c r="R349" s="12">
        <f t="shared" si="31"/>
        <v>1.4540402738422686</v>
      </c>
      <c r="S349" s="12">
        <f t="shared" si="32"/>
        <v>1.2192564627057449</v>
      </c>
      <c r="T349" s="12">
        <f t="shared" si="33"/>
        <v>1.398250651282851</v>
      </c>
      <c r="U349">
        <f>_xlfn.T.TEST(normalized!H349:J349,normalized!$E349:$G349,2,3)</f>
        <v>8.7407798370889925E-2</v>
      </c>
      <c r="V349">
        <f>_xlfn.T.TEST(normalized!K349:M349,normalized!$E349:$G349,2,3)</f>
        <v>0.35402516065046213</v>
      </c>
      <c r="W349">
        <f>_xlfn.T.TEST(normalized!N349:P349,normalized!$E349:$G349,2,3)</f>
        <v>0.16820146338137845</v>
      </c>
    </row>
    <row r="350" spans="1:23" x14ac:dyDescent="0.3">
      <c r="A350" t="str">
        <f>normalized!A350</f>
        <v>w/o MS2: PC O-8:0_22:6;O</v>
      </c>
      <c r="B350" t="str">
        <f>normalized!B350</f>
        <v>PC O- 30:6:1O</v>
      </c>
      <c r="C350" t="str">
        <f>normalized!C350</f>
        <v>EtherOxPC</v>
      </c>
      <c r="D350" t="str">
        <f>normalized!D350</f>
        <v>C38H66NO8P</v>
      </c>
      <c r="E350">
        <f>AVERAGE(normalized!E350:G350)</f>
        <v>1.1008226398305083E-4</v>
      </c>
      <c r="F350">
        <f>AVERAGE(normalized!H350:J350)</f>
        <v>9.2738371848739495E-5</v>
      </c>
      <c r="G350">
        <f>AVERAGE(normalized!K350:M350)</f>
        <v>8.2550646112578385E-5</v>
      </c>
      <c r="H350">
        <f>AVERAGE(normalized!N350:P350)</f>
        <v>7.5970384582622712E-5</v>
      </c>
      <c r="I350">
        <f>_xlfn.STDEV.S(normalized!E350:G350)</f>
        <v>4.263239334568369E-5</v>
      </c>
      <c r="J350">
        <f>_xlfn.STDEV.S(normalized!H350:J350)</f>
        <v>1.0441071844976326E-5</v>
      </c>
      <c r="K350">
        <f>_xlfn.STDEV.S(normalized!K350:M350)</f>
        <v>1.3187924021075518E-5</v>
      </c>
      <c r="L350">
        <f>_xlfn.STDEV.S(normalized!N350:P350)</f>
        <v>1.8519295159701097E-5</v>
      </c>
      <c r="M350" s="11">
        <f t="shared" si="27"/>
        <v>0.38727758499087306</v>
      </c>
      <c r="N350" s="11">
        <f t="shared" si="28"/>
        <v>0.11258631822872833</v>
      </c>
      <c r="O350" s="11">
        <f t="shared" si="29"/>
        <v>0.15975555179895862</v>
      </c>
      <c r="P350" s="11">
        <f t="shared" si="30"/>
        <v>0.24376992773493419</v>
      </c>
      <c r="R350" s="12">
        <f t="shared" si="31"/>
        <v>0.8424460807148576</v>
      </c>
      <c r="S350" s="12">
        <f t="shared" si="32"/>
        <v>0.74989960349369778</v>
      </c>
      <c r="T350" s="12">
        <f t="shared" si="33"/>
        <v>0.69012374776666785</v>
      </c>
      <c r="U350">
        <f>_xlfn.T.TEST(normalized!H350:J350,normalized!$E350:$G350,2,3)</f>
        <v>0.55770217382946286</v>
      </c>
      <c r="V350">
        <f>_xlfn.T.TEST(normalized!K350:M350,normalized!$E350:$G350,2,3)</f>
        <v>0.38154914695556041</v>
      </c>
      <c r="W350">
        <f>_xlfn.T.TEST(normalized!N350:P350,normalized!$E350:$G350,2,3)</f>
        <v>0.30122185745613572</v>
      </c>
    </row>
    <row r="351" spans="1:23" x14ac:dyDescent="0.3">
      <c r="A351" t="str">
        <f>normalized!A351</f>
        <v>w/o MS2: PC O-18:3_6:0;O</v>
      </c>
      <c r="B351" t="str">
        <f>normalized!B351</f>
        <v>PC O- 24:3:1O</v>
      </c>
      <c r="C351" t="str">
        <f>normalized!C351</f>
        <v>EtherOxPC</v>
      </c>
      <c r="D351" t="str">
        <f>normalized!D351</f>
        <v>C32H60NO8P</v>
      </c>
      <c r="E351">
        <f>AVERAGE(normalized!E351:G351)</f>
        <v>4.0393425988700563E-5</v>
      </c>
      <c r="F351">
        <f>AVERAGE(normalized!H351:J351)</f>
        <v>9.2547817460317448E-5</v>
      </c>
      <c r="G351">
        <f>AVERAGE(normalized!K351:M351)</f>
        <v>1.1216828396301669E-4</v>
      </c>
      <c r="H351">
        <f>AVERAGE(normalized!N351:P351)</f>
        <v>1.5819051005783045E-4</v>
      </c>
      <c r="I351">
        <f>_xlfn.STDEV.S(normalized!E351:G351)</f>
        <v>1.2984410178624671E-5</v>
      </c>
      <c r="J351">
        <f>_xlfn.STDEV.S(normalized!H351:J351)</f>
        <v>2.68978303882778E-5</v>
      </c>
      <c r="K351">
        <f>_xlfn.STDEV.S(normalized!K351:M351)</f>
        <v>2.0247425084859688E-5</v>
      </c>
      <c r="L351">
        <f>_xlfn.STDEV.S(normalized!N351:P351)</f>
        <v>1.4183783042367307E-5</v>
      </c>
      <c r="M351" s="11">
        <f t="shared" si="27"/>
        <v>0.32144859864713776</v>
      </c>
      <c r="N351" s="11">
        <f t="shared" si="28"/>
        <v>0.29063711199684444</v>
      </c>
      <c r="O351" s="11">
        <f t="shared" si="29"/>
        <v>0.18050935941514021</v>
      </c>
      <c r="P351" s="11">
        <f t="shared" si="30"/>
        <v>8.9662667104253441E-2</v>
      </c>
      <c r="R351" s="12">
        <f t="shared" si="31"/>
        <v>2.2911603855094209</v>
      </c>
      <c r="S351" s="12">
        <f t="shared" si="32"/>
        <v>2.7768945371059646</v>
      </c>
      <c r="T351" s="12">
        <f t="shared" si="33"/>
        <v>3.9162439477671884</v>
      </c>
      <c r="U351">
        <f>_xlfn.T.TEST(normalized!H351:J351,normalized!$E351:$G351,2,3)</f>
        <v>5.9493393783997615E-2</v>
      </c>
      <c r="V351">
        <f>_xlfn.T.TEST(normalized!K351:M351,normalized!$E351:$G351,2,3)</f>
        <v>1.0189861338725617E-2</v>
      </c>
      <c r="W351">
        <f>_xlfn.T.TEST(normalized!N351:P351,normalized!$E351:$G351,2,3)</f>
        <v>4.6506046675102395E-4</v>
      </c>
    </row>
    <row r="352" spans="1:23" x14ac:dyDescent="0.3">
      <c r="A352" t="str">
        <f>normalized!A352</f>
        <v>w/o MS2: PC O-8:0_16:2;O2</v>
      </c>
      <c r="B352" t="str">
        <f>normalized!B352</f>
        <v>PC O- 24:2:2O</v>
      </c>
      <c r="C352" t="str">
        <f>normalized!C352</f>
        <v>EtherOxPC</v>
      </c>
      <c r="D352" t="str">
        <f>normalized!D352</f>
        <v>C32H62NO9P</v>
      </c>
      <c r="E352">
        <f>AVERAGE(normalized!E352:G352)</f>
        <v>6.3182139971751413E-5</v>
      </c>
      <c r="F352">
        <f>AVERAGE(normalized!H352:J352)</f>
        <v>1.0676045051353875E-4</v>
      </c>
      <c r="G352">
        <f>AVERAGE(normalized!K352:M352)</f>
        <v>1.1101517098786098E-4</v>
      </c>
      <c r="H352">
        <f>AVERAGE(normalized!N352:P352)</f>
        <v>1.5426823992133727E-4</v>
      </c>
      <c r="I352">
        <f>_xlfn.STDEV.S(normalized!E352:G352)</f>
        <v>2.6982913492103399E-5</v>
      </c>
      <c r="J352">
        <f>_xlfn.STDEV.S(normalized!H352:J352)</f>
        <v>4.9761285484268407E-5</v>
      </c>
      <c r="K352">
        <f>_xlfn.STDEV.S(normalized!K352:M352)</f>
        <v>9.5918152124108939E-6</v>
      </c>
      <c r="L352">
        <f>_xlfn.STDEV.S(normalized!N352:P352)</f>
        <v>1.5977082900992731E-5</v>
      </c>
      <c r="M352" s="11">
        <f t="shared" si="27"/>
        <v>0.42706552048043001</v>
      </c>
      <c r="N352" s="11">
        <f t="shared" si="28"/>
        <v>0.46610224333924077</v>
      </c>
      <c r="O352" s="11">
        <f t="shared" si="29"/>
        <v>8.6400940763850353E-2</v>
      </c>
      <c r="P352" s="11">
        <f t="shared" si="30"/>
        <v>0.10356689691371074</v>
      </c>
      <c r="R352" s="12">
        <f t="shared" si="31"/>
        <v>1.6897251432330576</v>
      </c>
      <c r="S352" s="12">
        <f t="shared" si="32"/>
        <v>1.757065699855934</v>
      </c>
      <c r="T352" s="12">
        <f t="shared" si="33"/>
        <v>2.4416431603980211</v>
      </c>
      <c r="U352">
        <f>_xlfn.T.TEST(normalized!H352:J352,normalized!$E352:$G352,2,3)</f>
        <v>0.27236845749196775</v>
      </c>
      <c r="V352">
        <f>_xlfn.T.TEST(normalized!K352:M352,normalized!$E352:$G352,2,3)</f>
        <v>7.8295569580594748E-2</v>
      </c>
      <c r="W352">
        <f>_xlfn.T.TEST(normalized!N352:P352,normalized!$E352:$G352,2,3)</f>
        <v>1.2462819344666054E-2</v>
      </c>
    </row>
    <row r="353" spans="1:23" x14ac:dyDescent="0.3">
      <c r="A353" t="str">
        <f>normalized!A353</f>
        <v>w/o MS2: PC O-8:0_24:0;O</v>
      </c>
      <c r="B353" t="str">
        <f>normalized!B353</f>
        <v>PC O- 32:0:1O</v>
      </c>
      <c r="C353" t="str">
        <f>normalized!C353</f>
        <v>EtherOxPC</v>
      </c>
      <c r="D353" t="str">
        <f>normalized!D353</f>
        <v>C40H82NO8P</v>
      </c>
      <c r="E353">
        <f>AVERAGE(normalized!E353:G353)</f>
        <v>1.8996531200564975E-4</v>
      </c>
      <c r="F353">
        <f>AVERAGE(normalized!H353:J353)</f>
        <v>4.1305772642390285E-5</v>
      </c>
      <c r="G353">
        <f>AVERAGE(normalized!K353:M353)</f>
        <v>8.7074898428168152E-5</v>
      </c>
      <c r="H353">
        <f>AVERAGE(normalized!N353:P353)</f>
        <v>1.0239854951696861E-5</v>
      </c>
      <c r="I353">
        <f>_xlfn.STDEV.S(normalized!E353:G353)</f>
        <v>4.7198211298695206E-5</v>
      </c>
      <c r="J353">
        <f>_xlfn.STDEV.S(normalized!H353:J353)</f>
        <v>2.2142594817620525E-5</v>
      </c>
      <c r="K353">
        <f>_xlfn.STDEV.S(normalized!K353:M353)</f>
        <v>1.6318270016805768E-5</v>
      </c>
      <c r="L353">
        <f>_xlfn.STDEV.S(normalized!N353:P353)</f>
        <v>7.8352988335521034E-6</v>
      </c>
      <c r="M353" s="11">
        <f t="shared" si="27"/>
        <v>0.24845699880876929</v>
      </c>
      <c r="N353" s="11">
        <f t="shared" si="28"/>
        <v>0.53606538266025705</v>
      </c>
      <c r="O353" s="11">
        <f t="shared" si="29"/>
        <v>0.18740498480474732</v>
      </c>
      <c r="P353" s="11">
        <f t="shared" si="30"/>
        <v>0.76517674034569261</v>
      </c>
      <c r="R353" s="12">
        <f t="shared" si="31"/>
        <v>0.21743850077829899</v>
      </c>
      <c r="S353" s="12">
        <f t="shared" si="32"/>
        <v>0.45837262344810858</v>
      </c>
      <c r="T353" s="12">
        <f t="shared" si="33"/>
        <v>5.3903814562694045E-2</v>
      </c>
      <c r="U353">
        <f>_xlfn.T.TEST(normalized!H353:J353,normalized!$E353:$G353,2,3)</f>
        <v>1.8096372900745825E-2</v>
      </c>
      <c r="V353">
        <f>_xlfn.T.TEST(normalized!K353:M353,normalized!$E353:$G353,2,3)</f>
        <v>5.1091260210453938E-2</v>
      </c>
      <c r="W353">
        <f>_xlfn.T.TEST(normalized!N353:P353,normalized!$E353:$G353,2,3)</f>
        <v>1.9903033761855295E-2</v>
      </c>
    </row>
    <row r="354" spans="1:23" x14ac:dyDescent="0.3">
      <c r="A354" t="str">
        <f>normalized!A354</f>
        <v>w/o MS2: PE O-20:5_20:5;O2</v>
      </c>
      <c r="B354" t="str">
        <f>normalized!B354</f>
        <v>PE O- 40:10:2O</v>
      </c>
      <c r="C354" t="str">
        <f>normalized!C354</f>
        <v>EtherOxPE</v>
      </c>
      <c r="D354" t="str">
        <f>normalized!D354</f>
        <v>C45H72NO9P</v>
      </c>
      <c r="E354">
        <f>AVERAGE(normalized!E354:G354)</f>
        <v>6.4255264985875699E-4</v>
      </c>
      <c r="F354">
        <f>AVERAGE(normalized!H354:J354)</f>
        <v>6.8918637254901957E-4</v>
      </c>
      <c r="G354">
        <f>AVERAGE(normalized!K354:M354)</f>
        <v>2.6758484852054377E-3</v>
      </c>
      <c r="H354">
        <f>AVERAGE(normalized!N354:P354)</f>
        <v>3.2926220770442961E-3</v>
      </c>
      <c r="I354">
        <f>_xlfn.STDEV.S(normalized!E354:G354)</f>
        <v>2.0796738791304414E-4</v>
      </c>
      <c r="J354">
        <f>_xlfn.STDEV.S(normalized!H354:J354)</f>
        <v>1.7539202390054996E-4</v>
      </c>
      <c r="K354">
        <f>_xlfn.STDEV.S(normalized!K354:M354)</f>
        <v>2.2693446294506245E-4</v>
      </c>
      <c r="L354">
        <f>_xlfn.STDEV.S(normalized!N354:P354)</f>
        <v>6.3514683686329151E-4</v>
      </c>
      <c r="M354" s="11">
        <f t="shared" si="27"/>
        <v>0.32365812818413958</v>
      </c>
      <c r="N354" s="11">
        <f t="shared" si="28"/>
        <v>0.25449142769878969</v>
      </c>
      <c r="O354" s="11">
        <f t="shared" si="29"/>
        <v>8.4808412808036707E-2</v>
      </c>
      <c r="P354" s="11">
        <f t="shared" si="30"/>
        <v>0.1929000116021353</v>
      </c>
      <c r="R354" s="12">
        <f t="shared" si="31"/>
        <v>1.0725757223170949</v>
      </c>
      <c r="S354" s="12">
        <f t="shared" si="32"/>
        <v>4.1644034707406945</v>
      </c>
      <c r="T354" s="12">
        <f t="shared" si="33"/>
        <v>5.1242837108648844</v>
      </c>
      <c r="U354">
        <f>_xlfn.T.TEST(normalized!H354:J354,normalized!$E354:$G354,2,3)</f>
        <v>0.78172245821263897</v>
      </c>
      <c r="V354">
        <f>_xlfn.T.TEST(normalized!K354:M354,normalized!$E354:$G354,2,3)</f>
        <v>3.471591953718387E-4</v>
      </c>
      <c r="W354">
        <f>_xlfn.T.TEST(normalized!N354:P354,normalized!$E354:$G354,2,3)</f>
        <v>1.2109148843795369E-2</v>
      </c>
    </row>
    <row r="355" spans="1:23" x14ac:dyDescent="0.3">
      <c r="A355" t="str">
        <f>normalized!A355</f>
        <v>w/o MS2: PE O-10:0_20:5;O4</v>
      </c>
      <c r="B355" t="str">
        <f>normalized!B355</f>
        <v>PE O- 30:5:4O</v>
      </c>
      <c r="C355" t="str">
        <f>normalized!C355</f>
        <v>EtherOxPE</v>
      </c>
      <c r="D355" t="str">
        <f>normalized!D355</f>
        <v>C35H62NO11P</v>
      </c>
      <c r="E355">
        <f>AVERAGE(normalized!E355:G355)</f>
        <v>7.6730861581920895E-6</v>
      </c>
      <c r="F355">
        <f>AVERAGE(normalized!H355:J355)</f>
        <v>1.4851351540616247E-5</v>
      </c>
      <c r="G355">
        <f>AVERAGE(normalized!K355:M355)</f>
        <v>1.5851661727568436E-5</v>
      </c>
      <c r="H355">
        <f>AVERAGE(normalized!N355:P355)</f>
        <v>2.1924703672223794E-5</v>
      </c>
      <c r="I355">
        <f>_xlfn.STDEV.S(normalized!E355:G355)</f>
        <v>3.1678674009066934E-6</v>
      </c>
      <c r="J355">
        <f>_xlfn.STDEV.S(normalized!H355:J355)</f>
        <v>4.8261319498779945E-6</v>
      </c>
      <c r="K355">
        <f>_xlfn.STDEV.S(normalized!K355:M355)</f>
        <v>2.5816404361324985E-6</v>
      </c>
      <c r="L355">
        <f>_xlfn.STDEV.S(normalized!N355:P355)</f>
        <v>1.0038606190745301E-5</v>
      </c>
      <c r="M355" s="11">
        <f t="shared" si="27"/>
        <v>0.41285440246549993</v>
      </c>
      <c r="N355" s="11">
        <f t="shared" si="28"/>
        <v>0.32496247474037893</v>
      </c>
      <c r="O355" s="11">
        <f t="shared" si="29"/>
        <v>0.16286244814590231</v>
      </c>
      <c r="P355" s="11">
        <f t="shared" si="30"/>
        <v>0.45786736007123874</v>
      </c>
      <c r="R355" s="12">
        <f t="shared" si="31"/>
        <v>1.9355121569644254</v>
      </c>
      <c r="S355" s="12">
        <f t="shared" si="32"/>
        <v>2.0658782399627529</v>
      </c>
      <c r="T355" s="12">
        <f t="shared" si="33"/>
        <v>2.8573514255168524</v>
      </c>
      <c r="U355">
        <f>_xlfn.T.TEST(normalized!H355:J355,normalized!$E355:$G355,2,3)</f>
        <v>0.10839923414598708</v>
      </c>
      <c r="V355">
        <f>_xlfn.T.TEST(normalized!K355:M355,normalized!$E355:$G355,2,3)</f>
        <v>2.7362196353850836E-2</v>
      </c>
      <c r="W355">
        <f>_xlfn.T.TEST(normalized!N355:P355,normalized!$E355:$G355,2,3)</f>
        <v>0.12268533322613175</v>
      </c>
    </row>
    <row r="356" spans="1:23" x14ac:dyDescent="0.3">
      <c r="A356" t="str">
        <f>normalized!A356</f>
        <v>w/o MS2: PE O-17:0_22:6;O</v>
      </c>
      <c r="B356" t="str">
        <f>normalized!B356</f>
        <v>PE O- 39:6:1O</v>
      </c>
      <c r="C356" t="str">
        <f>normalized!C356</f>
        <v>EtherOxPE</v>
      </c>
      <c r="D356" t="str">
        <f>normalized!D356</f>
        <v>C44H78NO8P</v>
      </c>
      <c r="E356">
        <f>AVERAGE(normalized!E356:G356)</f>
        <v>1.524151372881356E-4</v>
      </c>
      <c r="F356">
        <f>AVERAGE(normalized!H356:J356)</f>
        <v>1.1355652544351075E-4</v>
      </c>
      <c r="G356">
        <f>AVERAGE(normalized!K356:M356)</f>
        <v>1.869241608699426E-4</v>
      </c>
      <c r="H356">
        <f>AVERAGE(normalized!N356:P356)</f>
        <v>1.3693298779505469E-4</v>
      </c>
      <c r="I356">
        <f>_xlfn.STDEV.S(normalized!E356:G356)</f>
        <v>1.1140603941983456E-5</v>
      </c>
      <c r="J356">
        <f>_xlfn.STDEV.S(normalized!H356:J356)</f>
        <v>2.9946572877317359E-5</v>
      </c>
      <c r="K356">
        <f>_xlfn.STDEV.S(normalized!K356:M356)</f>
        <v>4.2402219348955373E-5</v>
      </c>
      <c r="L356">
        <f>_xlfn.STDEV.S(normalized!N356:P356)</f>
        <v>2.6667277231437596E-5</v>
      </c>
      <c r="M356" s="11">
        <f t="shared" si="27"/>
        <v>7.3093815615718843E-2</v>
      </c>
      <c r="N356" s="11">
        <f t="shared" si="28"/>
        <v>0.26371512126103602</v>
      </c>
      <c r="O356" s="11">
        <f t="shared" si="29"/>
        <v>0.2268418333489689</v>
      </c>
      <c r="P356" s="11">
        <f t="shared" si="30"/>
        <v>0.19474691716615475</v>
      </c>
      <c r="R356" s="12">
        <f t="shared" si="31"/>
        <v>0.74504755540675738</v>
      </c>
      <c r="S356" s="12">
        <f t="shared" si="32"/>
        <v>1.2264146737378774</v>
      </c>
      <c r="T356" s="12">
        <f t="shared" si="33"/>
        <v>0.89842118198658683</v>
      </c>
      <c r="U356">
        <f>_xlfn.T.TEST(normalized!H356:J356,normalized!$E356:$G356,2,3)</f>
        <v>0.14190855107781236</v>
      </c>
      <c r="V356">
        <f>_xlfn.T.TEST(normalized!K356:M356,normalized!$E356:$G356,2,3)</f>
        <v>0.29199624147386671</v>
      </c>
      <c r="W356">
        <f>_xlfn.T.TEST(normalized!N356:P356,normalized!$E356:$G356,2,3)</f>
        <v>0.42931036097845238</v>
      </c>
    </row>
    <row r="357" spans="1:23" x14ac:dyDescent="0.3">
      <c r="A357" t="str">
        <f>normalized!A357</f>
        <v>w/o MS2: PE O-20:4_22:6;O3</v>
      </c>
      <c r="B357" t="str">
        <f>normalized!B357</f>
        <v>PE O- 42:10:3O</v>
      </c>
      <c r="C357" t="str">
        <f>normalized!C357</f>
        <v>EtherOxPE</v>
      </c>
      <c r="D357" t="str">
        <f>normalized!D357</f>
        <v>C47H76NO10P</v>
      </c>
      <c r="E357">
        <f>AVERAGE(normalized!E357:G357)</f>
        <v>5.6119668079096043E-6</v>
      </c>
      <c r="F357">
        <f>AVERAGE(normalized!H357:J357)</f>
        <v>2.1409187675070025E-5</v>
      </c>
      <c r="G357">
        <f>AVERAGE(normalized!K357:M357)</f>
        <v>2.7018133206859352E-5</v>
      </c>
      <c r="H357">
        <f>AVERAGE(normalized!N357:P357)</f>
        <v>4.0373466234095704E-5</v>
      </c>
      <c r="I357">
        <f>_xlfn.STDEV.S(normalized!E357:G357)</f>
        <v>5.777313449518134E-6</v>
      </c>
      <c r="J357">
        <f>_xlfn.STDEV.S(normalized!H357:J357)</f>
        <v>6.0619991636313735E-6</v>
      </c>
      <c r="K357">
        <f>_xlfn.STDEV.S(normalized!K357:M357)</f>
        <v>1.4811451822580563E-5</v>
      </c>
      <c r="L357">
        <f>_xlfn.STDEV.S(normalized!N357:P357)</f>
        <v>2.0716510499778697E-5</v>
      </c>
      <c r="M357" s="11">
        <f t="shared" si="27"/>
        <v>1.0294632251522742</v>
      </c>
      <c r="N357" s="11">
        <f t="shared" si="28"/>
        <v>0.28314942423949513</v>
      </c>
      <c r="O357" s="11">
        <f t="shared" si="29"/>
        <v>0.54820411570182936</v>
      </c>
      <c r="P357" s="11">
        <f t="shared" si="30"/>
        <v>0.51312191971972532</v>
      </c>
      <c r="R357" s="12">
        <f t="shared" si="31"/>
        <v>3.8149170171312385</v>
      </c>
      <c r="S357" s="12">
        <f t="shared" si="32"/>
        <v>4.8143786539826863</v>
      </c>
      <c r="T357" s="12">
        <f t="shared" si="33"/>
        <v>7.1941740954691022</v>
      </c>
      <c r="U357">
        <f>_xlfn.T.TEST(normalized!H357:J357,normalized!$E357:$G357,2,3)</f>
        <v>3.0968688151619753E-2</v>
      </c>
      <c r="V357">
        <f>_xlfn.T.TEST(normalized!K357:M357,normalized!$E357:$G357,2,3)</f>
        <v>0.11555586373608104</v>
      </c>
      <c r="W357">
        <f>_xlfn.T.TEST(normalized!N357:P357,normalized!$E357:$G357,2,3)</f>
        <v>9.1474760643314321E-2</v>
      </c>
    </row>
    <row r="358" spans="1:23" x14ac:dyDescent="0.3">
      <c r="A358" t="str">
        <f>normalized!A358</f>
        <v>w/o MS2: PE O-14:0_22:6;O</v>
      </c>
      <c r="B358" t="str">
        <f>normalized!B358</f>
        <v>PE O- 36:6:1O</v>
      </c>
      <c r="C358" t="str">
        <f>normalized!C358</f>
        <v>EtherOxPE</v>
      </c>
      <c r="D358" t="str">
        <f>normalized!D358</f>
        <v>C41H72NO8P</v>
      </c>
      <c r="E358">
        <f>AVERAGE(normalized!E358:G358)</f>
        <v>9.714475583333333E-4</v>
      </c>
      <c r="F358">
        <f>AVERAGE(normalized!H358:J358)</f>
        <v>1.192740926704015E-3</v>
      </c>
      <c r="G358">
        <f>AVERAGE(normalized!K358:M358)</f>
        <v>1.5547939630373593E-3</v>
      </c>
      <c r="H358">
        <f>AVERAGE(normalized!N358:P358)</f>
        <v>1.4481450128419505E-3</v>
      </c>
      <c r="I358">
        <f>_xlfn.STDEV.S(normalized!E358:G358)</f>
        <v>1.5170784353448974E-4</v>
      </c>
      <c r="J358">
        <f>_xlfn.STDEV.S(normalized!H358:J358)</f>
        <v>1.0267357957017001E-4</v>
      </c>
      <c r="K358">
        <f>_xlfn.STDEV.S(normalized!K358:M358)</f>
        <v>2.4211833479471058E-4</v>
      </c>
      <c r="L358">
        <f>_xlfn.STDEV.S(normalized!N358:P358)</f>
        <v>5.5352866132297646E-5</v>
      </c>
      <c r="M358" s="11">
        <f t="shared" si="27"/>
        <v>0.15616678659913225</v>
      </c>
      <c r="N358" s="11">
        <f t="shared" si="28"/>
        <v>8.6082046210902763E-2</v>
      </c>
      <c r="O358" s="11">
        <f t="shared" si="29"/>
        <v>0.15572374253481253</v>
      </c>
      <c r="P358" s="11">
        <f t="shared" si="30"/>
        <v>3.8223289547273276E-2</v>
      </c>
      <c r="R358" s="12">
        <f t="shared" si="31"/>
        <v>1.2277975444709999</v>
      </c>
      <c r="S358" s="12">
        <f t="shared" si="32"/>
        <v>1.6004919150806718</v>
      </c>
      <c r="T358" s="12">
        <f t="shared" si="33"/>
        <v>1.4907083768129126</v>
      </c>
      <c r="U358">
        <f>_xlfn.T.TEST(normalized!H358:J358,normalized!$E358:$G358,2,3)</f>
        <v>0.11411347708867557</v>
      </c>
      <c r="V358">
        <f>_xlfn.T.TEST(normalized!K358:M358,normalized!$E358:$G358,2,3)</f>
        <v>3.2046957478736579E-2</v>
      </c>
      <c r="W358">
        <f>_xlfn.T.TEST(normalized!N358:P358,normalized!$E358:$G358,2,3)</f>
        <v>2.180052646247975E-2</v>
      </c>
    </row>
    <row r="359" spans="1:23" x14ac:dyDescent="0.3">
      <c r="A359" t="str">
        <f>normalized!A359</f>
        <v>w/o MS2: PE O-15:0_22:6;O</v>
      </c>
      <c r="B359" t="str">
        <f>normalized!B359</f>
        <v>PE O- 37:6:1O</v>
      </c>
      <c r="C359" t="str">
        <f>normalized!C359</f>
        <v>EtherOxPE</v>
      </c>
      <c r="D359" t="str">
        <f>normalized!D359</f>
        <v>C42H74NO8P</v>
      </c>
      <c r="E359">
        <f>AVERAGE(normalized!E359:G359)</f>
        <v>1.4003021803672318E-3</v>
      </c>
      <c r="F359">
        <f>AVERAGE(normalized!H359:J359)</f>
        <v>1.2314038468720821E-3</v>
      </c>
      <c r="G359">
        <f>AVERAGE(normalized!K359:M359)</f>
        <v>1.9427733240131105E-3</v>
      </c>
      <c r="H359">
        <f>AVERAGE(normalized!N359:P359)</f>
        <v>1.4675206415142208E-3</v>
      </c>
      <c r="I359">
        <f>_xlfn.STDEV.S(normalized!E359:G359)</f>
        <v>1.5839408006842895E-4</v>
      </c>
      <c r="J359">
        <f>_xlfn.STDEV.S(normalized!H359:J359)</f>
        <v>5.5490167318477499E-5</v>
      </c>
      <c r="K359">
        <f>_xlfn.STDEV.S(normalized!K359:M359)</f>
        <v>2.4458468065076329E-4</v>
      </c>
      <c r="L359">
        <f>_xlfn.STDEV.S(normalized!N359:P359)</f>
        <v>9.9127140550007032E-5</v>
      </c>
      <c r="M359" s="11">
        <f t="shared" si="27"/>
        <v>0.11311421369556807</v>
      </c>
      <c r="N359" s="11">
        <f t="shared" si="28"/>
        <v>4.5062525555226565E-2</v>
      </c>
      <c r="O359" s="11">
        <f t="shared" si="29"/>
        <v>0.1258946052159777</v>
      </c>
      <c r="P359" s="11">
        <f t="shared" si="30"/>
        <v>6.7547356913307474E-2</v>
      </c>
      <c r="R359" s="12">
        <f t="shared" si="31"/>
        <v>0.87938436727217273</v>
      </c>
      <c r="S359" s="12">
        <f t="shared" si="32"/>
        <v>1.3873957716066789</v>
      </c>
      <c r="T359" s="12">
        <f t="shared" si="33"/>
        <v>1.0480028254539751</v>
      </c>
      <c r="U359">
        <f>_xlfn.T.TEST(normalized!H359:J359,normalized!$E359:$G359,2,3)</f>
        <v>0.19837970407682809</v>
      </c>
      <c r="V359">
        <f>_xlfn.T.TEST(normalized!K359:M359,normalized!$E359:$G359,2,3)</f>
        <v>4.0105415159408998E-2</v>
      </c>
      <c r="W359">
        <f>_xlfn.T.TEST(normalized!N359:P359,normalized!$E359:$G359,2,3)</f>
        <v>0.57300916723231843</v>
      </c>
    </row>
    <row r="360" spans="1:23" x14ac:dyDescent="0.3">
      <c r="A360" t="str">
        <f>normalized!A360</f>
        <v>w/o MS2: PE O-15:0_22:6;O</v>
      </c>
      <c r="B360" t="str">
        <f>normalized!B360</f>
        <v>PE O- 37:6:1O</v>
      </c>
      <c r="C360" t="str">
        <f>normalized!C360</f>
        <v>EtherOxPE</v>
      </c>
      <c r="D360" t="str">
        <f>normalized!D360</f>
        <v>C42H74NO8P</v>
      </c>
      <c r="E360">
        <f>AVERAGE(normalized!E360:G360)</f>
        <v>1.2841106131355933E-3</v>
      </c>
      <c r="F360">
        <f>AVERAGE(normalized!H360:J360)</f>
        <v>1.1612797689075631E-3</v>
      </c>
      <c r="G360">
        <f>AVERAGE(normalized!K360:M360)</f>
        <v>1.5597706464638948E-3</v>
      </c>
      <c r="H360">
        <f>AVERAGE(normalized!N360:P360)</f>
        <v>1.2065459718217794E-3</v>
      </c>
      <c r="I360">
        <f>_xlfn.STDEV.S(normalized!E360:G360)</f>
        <v>1.6532686284651441E-4</v>
      </c>
      <c r="J360">
        <f>_xlfn.STDEV.S(normalized!H360:J360)</f>
        <v>5.1669267572317408E-5</v>
      </c>
      <c r="K360">
        <f>_xlfn.STDEV.S(normalized!K360:M360)</f>
        <v>1.3953252628143701E-4</v>
      </c>
      <c r="L360">
        <f>_xlfn.STDEV.S(normalized!N360:P360)</f>
        <v>5.1937714156049003E-5</v>
      </c>
      <c r="M360" s="11">
        <f t="shared" si="27"/>
        <v>0.12874814767149426</v>
      </c>
      <c r="N360" s="11">
        <f t="shared" si="28"/>
        <v>4.4493384760266361E-2</v>
      </c>
      <c r="O360" s="11">
        <f t="shared" si="29"/>
        <v>8.9457079217234059E-2</v>
      </c>
      <c r="P360" s="11">
        <f t="shared" si="30"/>
        <v>4.3046610215462883E-2</v>
      </c>
      <c r="R360" s="12">
        <f t="shared" si="31"/>
        <v>0.904345589101474</v>
      </c>
      <c r="S360" s="12">
        <f t="shared" si="32"/>
        <v>1.2146700062350422</v>
      </c>
      <c r="T360" s="12">
        <f t="shared" si="33"/>
        <v>0.93959660443549065</v>
      </c>
      <c r="U360">
        <f>_xlfn.T.TEST(normalized!H360:J360,normalized!$E360:$G360,2,3)</f>
        <v>0.32661579065468282</v>
      </c>
      <c r="V360">
        <f>_xlfn.T.TEST(normalized!K360:M360,normalized!$E360:$G360,2,3)</f>
        <v>9.3845192410165507E-2</v>
      </c>
      <c r="W360">
        <f>_xlfn.T.TEST(normalized!N360:P360,normalized!$E360:$G360,2,3)</f>
        <v>0.50752930220485537</v>
      </c>
    </row>
    <row r="361" spans="1:23" x14ac:dyDescent="0.3">
      <c r="A361" t="str">
        <f>normalized!A361</f>
        <v>w/o MS2: PE O-9:0_22:5;O4</v>
      </c>
      <c r="B361" t="str">
        <f>normalized!B361</f>
        <v>PE O- 31:5:4O</v>
      </c>
      <c r="C361" t="str">
        <f>normalized!C361</f>
        <v>EtherOxPE</v>
      </c>
      <c r="D361" t="str">
        <f>normalized!D361</f>
        <v>C36H64NO12P</v>
      </c>
      <c r="E361">
        <f>AVERAGE(normalized!E361:G361)</f>
        <v>1.8126126059322034E-4</v>
      </c>
      <c r="F361">
        <f>AVERAGE(normalized!H361:J361)</f>
        <v>2.1333949929971987E-4</v>
      </c>
      <c r="G361">
        <f>AVERAGE(normalized!K361:M361)</f>
        <v>2.0393523984591668E-4</v>
      </c>
      <c r="H361">
        <f>AVERAGE(normalized!N361:P361)</f>
        <v>2.5933272669699851E-4</v>
      </c>
      <c r="I361">
        <f>_xlfn.STDEV.S(normalized!E361:G361)</f>
        <v>3.1977654201343097E-5</v>
      </c>
      <c r="J361">
        <f>_xlfn.STDEV.S(normalized!H361:J361)</f>
        <v>1.1068836824165741E-5</v>
      </c>
      <c r="K361">
        <f>_xlfn.STDEV.S(normalized!K361:M361)</f>
        <v>4.2725686292818543E-5</v>
      </c>
      <c r="L361">
        <f>_xlfn.STDEV.S(normalized!N361:P361)</f>
        <v>2.9154918346782502E-5</v>
      </c>
      <c r="M361" s="11">
        <f t="shared" si="27"/>
        <v>0.17641747661187318</v>
      </c>
      <c r="N361" s="11">
        <f t="shared" si="28"/>
        <v>5.1883673021165075E-2</v>
      </c>
      <c r="O361" s="11">
        <f t="shared" si="29"/>
        <v>0.20950614678022272</v>
      </c>
      <c r="P361" s="11">
        <f t="shared" si="30"/>
        <v>0.11242282730033833</v>
      </c>
      <c r="R361" s="12">
        <f t="shared" si="31"/>
        <v>1.1769723911304373</v>
      </c>
      <c r="S361" s="12">
        <f t="shared" si="32"/>
        <v>1.125090045045976</v>
      </c>
      <c r="T361" s="12">
        <f t="shared" si="33"/>
        <v>1.4307123642871666</v>
      </c>
      <c r="U361">
        <f>_xlfn.T.TEST(normalized!H361:J361,normalized!$E361:$G361,2,3)</f>
        <v>0.21809066723664941</v>
      </c>
      <c r="V361">
        <f>_xlfn.T.TEST(normalized!K361:M361,normalized!$E361:$G361,2,3)</f>
        <v>0.50564942430345761</v>
      </c>
      <c r="W361">
        <f>_xlfn.T.TEST(normalized!N361:P361,normalized!$E361:$G361,2,3)</f>
        <v>3.5769930978180646E-2</v>
      </c>
    </row>
    <row r="362" spans="1:23" x14ac:dyDescent="0.3">
      <c r="A362" t="str">
        <f>normalized!A362</f>
        <v>w/o MS2: PE O-8:0_17:1;O2</v>
      </c>
      <c r="B362" t="str">
        <f>normalized!B362</f>
        <v>PE O- 25:1:2O</v>
      </c>
      <c r="C362" t="str">
        <f>normalized!C362</f>
        <v>EtherOxPE</v>
      </c>
      <c r="D362" t="str">
        <f>normalized!D362</f>
        <v>C30H60NO9P</v>
      </c>
      <c r="E362">
        <f>AVERAGE(normalized!E362:G362)</f>
        <v>5.3715505932203393E-4</v>
      </c>
      <c r="F362">
        <f>AVERAGE(normalized!H362:J362)</f>
        <v>4.5444636671335202E-4</v>
      </c>
      <c r="G362">
        <f>AVERAGE(normalized!K362:M362)</f>
        <v>5.6019373106506803E-4</v>
      </c>
      <c r="H362">
        <f>AVERAGE(normalized!N362:P362)</f>
        <v>5.3882229189466458E-4</v>
      </c>
      <c r="I362">
        <f>_xlfn.STDEV.S(normalized!E362:G362)</f>
        <v>1.7127847358315831E-4</v>
      </c>
      <c r="J362">
        <f>_xlfn.STDEV.S(normalized!H362:J362)</f>
        <v>2.8258507434720479E-4</v>
      </c>
      <c r="K362">
        <f>_xlfn.STDEV.S(normalized!K362:M362)</f>
        <v>1.9906249041553247E-4</v>
      </c>
      <c r="L362">
        <f>_xlfn.STDEV.S(normalized!N362:P362)</f>
        <v>2.6746811647928871E-4</v>
      </c>
      <c r="M362" s="11">
        <f t="shared" si="27"/>
        <v>0.31886225515465888</v>
      </c>
      <c r="N362" s="11">
        <f t="shared" si="28"/>
        <v>0.62182271670674183</v>
      </c>
      <c r="O362" s="11">
        <f t="shared" si="29"/>
        <v>0.355345801598074</v>
      </c>
      <c r="P362" s="11">
        <f t="shared" si="30"/>
        <v>0.49639393266152504</v>
      </c>
      <c r="R362" s="12">
        <f t="shared" si="31"/>
        <v>0.84602454882753586</v>
      </c>
      <c r="S362" s="12">
        <f t="shared" si="32"/>
        <v>1.0428901698740625</v>
      </c>
      <c r="T362" s="12">
        <f t="shared" si="33"/>
        <v>1.0031038199188422</v>
      </c>
      <c r="U362">
        <f>_xlfn.T.TEST(normalized!H362:J362,normalized!$E362:$G362,2,3)</f>
        <v>0.69146616210441691</v>
      </c>
      <c r="V362">
        <f>_xlfn.T.TEST(normalized!K362:M362,normalized!$E362:$G362,2,3)</f>
        <v>0.88673489438546493</v>
      </c>
      <c r="W362">
        <f>_xlfn.T.TEST(normalized!N362:P362,normalized!$E362:$G362,2,3)</f>
        <v>0.99325282550577709</v>
      </c>
    </row>
    <row r="363" spans="1:23" x14ac:dyDescent="0.3">
      <c r="A363" t="str">
        <f>normalized!A363</f>
        <v>w/o MS2: PE O-22:6_4:0;O</v>
      </c>
      <c r="B363" t="str">
        <f>normalized!B363</f>
        <v>PE O- 26:6:1O</v>
      </c>
      <c r="C363" t="str">
        <f>normalized!C363</f>
        <v>EtherOxPE</v>
      </c>
      <c r="D363" t="str">
        <f>normalized!D363</f>
        <v>C31H52NO8P</v>
      </c>
      <c r="E363">
        <f>AVERAGE(normalized!E363:G363)</f>
        <v>5.1202877683615817E-5</v>
      </c>
      <c r="F363">
        <f>AVERAGE(normalized!H363:J363)</f>
        <v>4.294337535014006E-5</v>
      </c>
      <c r="G363">
        <f>AVERAGE(normalized!K363:M363)</f>
        <v>3.2383175757500606E-5</v>
      </c>
      <c r="H363">
        <f>AVERAGE(normalized!N363:P363)</f>
        <v>7.0793262697976204E-5</v>
      </c>
      <c r="I363">
        <f>_xlfn.STDEV.S(normalized!E363:G363)</f>
        <v>2.0851286533590699E-5</v>
      </c>
      <c r="J363">
        <f>_xlfn.STDEV.S(normalized!H363:J363)</f>
        <v>9.2472987795994684E-6</v>
      </c>
      <c r="K363">
        <f>_xlfn.STDEV.S(normalized!K363:M363)</f>
        <v>1.502359242516083E-5</v>
      </c>
      <c r="L363">
        <f>_xlfn.STDEV.S(normalized!N363:P363)</f>
        <v>1.0224074962806267E-5</v>
      </c>
      <c r="M363" s="11">
        <f t="shared" si="27"/>
        <v>0.40722880191288174</v>
      </c>
      <c r="N363" s="11">
        <f t="shared" si="28"/>
        <v>0.21533702705484487</v>
      </c>
      <c r="O363" s="11">
        <f t="shared" si="29"/>
        <v>0.4639320287072542</v>
      </c>
      <c r="P363" s="11">
        <f t="shared" si="30"/>
        <v>0.14442158156242949</v>
      </c>
      <c r="R363" s="12">
        <f t="shared" si="31"/>
        <v>0.83869066140166026</v>
      </c>
      <c r="S363" s="12">
        <f t="shared" si="32"/>
        <v>0.6324483549068719</v>
      </c>
      <c r="T363" s="12">
        <f t="shared" si="33"/>
        <v>1.3826032031912345</v>
      </c>
      <c r="U363">
        <f>_xlfn.T.TEST(normalized!H363:J363,normalized!$E363:$G363,2,3)</f>
        <v>0.57860267331684079</v>
      </c>
      <c r="V363">
        <f>_xlfn.T.TEST(normalized!K363:M363,normalized!$E363:$G363,2,3)</f>
        <v>0.2797989272344148</v>
      </c>
      <c r="W363">
        <f>_xlfn.T.TEST(normalized!N363:P363,normalized!$E363:$G363,2,3)</f>
        <v>0.24283820275205897</v>
      </c>
    </row>
    <row r="364" spans="1:23" x14ac:dyDescent="0.3">
      <c r="A364" t="str">
        <f>normalized!A364</f>
        <v>w/o MS2: PE O-14:0_22:6;O</v>
      </c>
      <c r="B364" t="str">
        <f>normalized!B364</f>
        <v>PE O- 36:6:1O</v>
      </c>
      <c r="C364" t="str">
        <f>normalized!C364</f>
        <v>EtherOxPE</v>
      </c>
      <c r="D364" t="str">
        <f>normalized!D364</f>
        <v>C41H72NO8P</v>
      </c>
      <c r="E364">
        <f>AVERAGE(normalized!E364:G364)</f>
        <v>5.3204818283898309E-3</v>
      </c>
      <c r="F364">
        <f>AVERAGE(normalized!H364:J364)</f>
        <v>5.2750155625583576E-3</v>
      </c>
      <c r="G364">
        <f>AVERAGE(normalized!K364:M364)</f>
        <v>5.7260645080327507E-3</v>
      </c>
      <c r="H364">
        <f>AVERAGE(normalized!N364:P364)</f>
        <v>4.7293601696767017E-3</v>
      </c>
      <c r="I364">
        <f>_xlfn.STDEV.S(normalized!E364:G364)</f>
        <v>2.2296385787580868E-4</v>
      </c>
      <c r="J364">
        <f>_xlfn.STDEV.S(normalized!H364:J364)</f>
        <v>3.3055480537716014E-4</v>
      </c>
      <c r="K364">
        <f>_xlfn.STDEV.S(normalized!K364:M364)</f>
        <v>3.4703234925430738E-4</v>
      </c>
      <c r="L364">
        <f>_xlfn.STDEV.S(normalized!N364:P364)</f>
        <v>3.1179465901556494E-4</v>
      </c>
      <c r="M364" s="11">
        <f t="shared" si="27"/>
        <v>4.1906704142110673E-2</v>
      </c>
      <c r="N364" s="11">
        <f t="shared" si="28"/>
        <v>6.2664233205947661E-2</v>
      </c>
      <c r="O364" s="11">
        <f t="shared" si="29"/>
        <v>6.0605735189933091E-2</v>
      </c>
      <c r="P364" s="11">
        <f t="shared" si="30"/>
        <v>6.5927450612601399E-2</v>
      </c>
      <c r="R364" s="12">
        <f t="shared" si="31"/>
        <v>0.99145448339117193</v>
      </c>
      <c r="S364" s="12">
        <f t="shared" si="32"/>
        <v>1.0762304416639017</v>
      </c>
      <c r="T364" s="12">
        <f t="shared" si="33"/>
        <v>0.88889696877472024</v>
      </c>
      <c r="U364">
        <f>_xlfn.T.TEST(normalized!H364:J364,normalized!$E364:$G364,2,3)</f>
        <v>0.85433726040014579</v>
      </c>
      <c r="V364">
        <f>_xlfn.T.TEST(normalized!K364:M364,normalized!$E364:$G364,2,3)</f>
        <v>0.17598983642479793</v>
      </c>
      <c r="W364">
        <f>_xlfn.T.TEST(normalized!N364:P364,normalized!$E364:$G364,2,3)</f>
        <v>6.1896434755146827E-2</v>
      </c>
    </row>
    <row r="365" spans="1:23" x14ac:dyDescent="0.3">
      <c r="A365" t="str">
        <f>normalized!A365</f>
        <v>w/o MS2: PE O-10:0_20:4;O4</v>
      </c>
      <c r="B365" t="str">
        <f>normalized!B365</f>
        <v>PE O- 30:4:4O</v>
      </c>
      <c r="C365" t="str">
        <f>normalized!C365</f>
        <v>EtherOxPE</v>
      </c>
      <c r="D365" t="str">
        <f>normalized!D365</f>
        <v>C35H64NO11P</v>
      </c>
      <c r="E365">
        <f>AVERAGE(normalized!E365:G365)</f>
        <v>2.9011839406779664E-5</v>
      </c>
      <c r="F365">
        <f>AVERAGE(normalized!H365:J365)</f>
        <v>2.9720709617180206E-5</v>
      </c>
      <c r="G365">
        <f>AVERAGE(normalized!K365:M365)</f>
        <v>8.9629121150499889E-5</v>
      </c>
      <c r="H365">
        <f>AVERAGE(normalized!N365:P365)</f>
        <v>1.3333488663529785E-4</v>
      </c>
      <c r="I365">
        <f>_xlfn.STDEV.S(normalized!E365:G365)</f>
        <v>7.3222331549076049E-6</v>
      </c>
      <c r="J365">
        <f>_xlfn.STDEV.S(normalized!H365:J365)</f>
        <v>9.5392486709461458E-6</v>
      </c>
      <c r="K365">
        <f>_xlfn.STDEV.S(normalized!K365:M365)</f>
        <v>2.7566892386031884E-5</v>
      </c>
      <c r="L365">
        <f>_xlfn.STDEV.S(normalized!N365:P365)</f>
        <v>3.3729210275852812E-6</v>
      </c>
      <c r="M365" s="11">
        <f t="shared" si="27"/>
        <v>0.25238775977770306</v>
      </c>
      <c r="N365" s="11">
        <f t="shared" si="28"/>
        <v>0.32096301850854647</v>
      </c>
      <c r="O365" s="11">
        <f t="shared" si="29"/>
        <v>0.30756624668608762</v>
      </c>
      <c r="P365" s="11">
        <f t="shared" si="30"/>
        <v>2.5296613007299511E-2</v>
      </c>
      <c r="R365" s="12">
        <f t="shared" si="31"/>
        <v>1.0244338251174412</v>
      </c>
      <c r="S365" s="12">
        <f t="shared" si="32"/>
        <v>3.0893980865465154</v>
      </c>
      <c r="T365" s="12">
        <f t="shared" si="33"/>
        <v>4.5958784193510782</v>
      </c>
      <c r="U365">
        <f>_xlfn.T.TEST(normalized!H365:J365,normalized!$E365:$G365,2,3)</f>
        <v>0.92390220690307612</v>
      </c>
      <c r="V365">
        <f>_xlfn.T.TEST(normalized!K365:M365,normalized!$E365:$G365,2,3)</f>
        <v>5.4286168865219968E-2</v>
      </c>
      <c r="W365">
        <f>_xlfn.T.TEST(normalized!N365:P365,normalized!$E365:$G365,2,3)</f>
        <v>2.9534522225279063E-4</v>
      </c>
    </row>
    <row r="366" spans="1:23" x14ac:dyDescent="0.3">
      <c r="A366" t="str">
        <f>normalized!A366</f>
        <v>w/o MS2: PE O-18:0_18:2;O</v>
      </c>
      <c r="B366" t="str">
        <f>normalized!B366</f>
        <v>PE O- 36:2:1O</v>
      </c>
      <c r="C366" t="str">
        <f>normalized!C366</f>
        <v>EtherOxPE</v>
      </c>
      <c r="D366" t="str">
        <f>normalized!D366</f>
        <v>C41H80NO8P</v>
      </c>
      <c r="E366">
        <f>AVERAGE(normalized!E366:G366)</f>
        <v>1.090245873022599E-3</v>
      </c>
      <c r="F366">
        <f>AVERAGE(normalized!H366:J366)</f>
        <v>1.1777909045284781E-3</v>
      </c>
      <c r="G366">
        <f>AVERAGE(normalized!K366:M366)</f>
        <v>1.1103355787631176E-3</v>
      </c>
      <c r="H366">
        <f>AVERAGE(normalized!N366:P366)</f>
        <v>1.0089305500002779E-3</v>
      </c>
      <c r="I366">
        <f>_xlfn.STDEV.S(normalized!E366:G366)</f>
        <v>1.0501253528327584E-4</v>
      </c>
      <c r="J366">
        <f>_xlfn.STDEV.S(normalized!H366:J366)</f>
        <v>7.3721680502101563E-5</v>
      </c>
      <c r="K366">
        <f>_xlfn.STDEV.S(normalized!K366:M366)</f>
        <v>1.2009926552653434E-4</v>
      </c>
      <c r="L366">
        <f>_xlfn.STDEV.S(normalized!N366:P366)</f>
        <v>8.3969226547942524E-5</v>
      </c>
      <c r="M366" s="11">
        <f t="shared" si="27"/>
        <v>9.6320048423700025E-2</v>
      </c>
      <c r="N366" s="11">
        <f t="shared" si="28"/>
        <v>6.2593182048400697E-2</v>
      </c>
      <c r="O366" s="11">
        <f t="shared" si="29"/>
        <v>0.10816483577003047</v>
      </c>
      <c r="P366" s="11">
        <f t="shared" si="30"/>
        <v>8.3225972836207016E-2</v>
      </c>
      <c r="R366" s="12">
        <f t="shared" si="31"/>
        <v>1.0802984296222733</v>
      </c>
      <c r="S366" s="12">
        <f t="shared" si="32"/>
        <v>1.0184267661429636</v>
      </c>
      <c r="T366" s="12">
        <f t="shared" si="33"/>
        <v>0.92541561033670106</v>
      </c>
      <c r="U366">
        <f>_xlfn.T.TEST(normalized!H366:J366,normalized!$E366:$G366,2,3)</f>
        <v>0.30967857388124892</v>
      </c>
      <c r="V366">
        <f>_xlfn.T.TEST(normalized!K366:M366,normalized!$E366:$G366,2,3)</f>
        <v>0.83819850425886711</v>
      </c>
      <c r="W366">
        <f>_xlfn.T.TEST(normalized!N366:P366,normalized!$E366:$G366,2,3)</f>
        <v>0.35663744358458743</v>
      </c>
    </row>
    <row r="367" spans="1:23" x14ac:dyDescent="0.3">
      <c r="A367" t="str">
        <f>normalized!A367</f>
        <v>w/o MS2: PE O-8:0_22:5;O4</v>
      </c>
      <c r="B367" t="str">
        <f>normalized!B367</f>
        <v>PE O- 30:5:4O</v>
      </c>
      <c r="C367" t="str">
        <f>normalized!C367</f>
        <v>EtherOxPE</v>
      </c>
      <c r="D367" t="str">
        <f>normalized!D367</f>
        <v>C35H62NO12P</v>
      </c>
      <c r="E367">
        <f>AVERAGE(normalized!E367:G367)</f>
        <v>2.1291230197740112E-4</v>
      </c>
      <c r="F367">
        <f>AVERAGE(normalized!H367:J367)</f>
        <v>2.7866197362278242E-4</v>
      </c>
      <c r="G367">
        <f>AVERAGE(normalized!K367:M367)</f>
        <v>3.2373704003356104E-4</v>
      </c>
      <c r="H367">
        <f>AVERAGE(normalized!N367:P367)</f>
        <v>3.4980804950493217E-4</v>
      </c>
      <c r="I367">
        <f>_xlfn.STDEV.S(normalized!E367:G367)</f>
        <v>4.1197788686221853E-5</v>
      </c>
      <c r="J367">
        <f>_xlfn.STDEV.S(normalized!H367:J367)</f>
        <v>4.6504598736373259E-5</v>
      </c>
      <c r="K367">
        <f>_xlfn.STDEV.S(normalized!K367:M367)</f>
        <v>3.4658878302914575E-5</v>
      </c>
      <c r="L367">
        <f>_xlfn.STDEV.S(normalized!N367:P367)</f>
        <v>1.8138116620856826E-5</v>
      </c>
      <c r="M367" s="11">
        <f t="shared" si="27"/>
        <v>0.19349651618812827</v>
      </c>
      <c r="N367" s="11">
        <f t="shared" si="28"/>
        <v>0.1668853418777739</v>
      </c>
      <c r="O367" s="11">
        <f t="shared" si="29"/>
        <v>0.10705873600166843</v>
      </c>
      <c r="P367" s="11">
        <f t="shared" si="30"/>
        <v>5.1851627332552518E-2</v>
      </c>
      <c r="R367" s="12">
        <f t="shared" si="31"/>
        <v>1.3088110505346002</v>
      </c>
      <c r="S367" s="12">
        <f t="shared" si="32"/>
        <v>1.5205182463713303</v>
      </c>
      <c r="T367" s="12">
        <f t="shared" si="33"/>
        <v>1.64296776774346</v>
      </c>
      <c r="U367">
        <f>_xlfn.T.TEST(normalized!H367:J367,normalized!$E367:$G367,2,3)</f>
        <v>0.14177569546366753</v>
      </c>
      <c r="V367">
        <f>_xlfn.T.TEST(normalized!K367:M367,normalized!$E367:$G367,2,3)</f>
        <v>2.4630837691712811E-2</v>
      </c>
      <c r="W367">
        <f>_xlfn.T.TEST(normalized!N367:P367,normalized!$E367:$G367,2,3)</f>
        <v>1.6580434854441349E-2</v>
      </c>
    </row>
    <row r="368" spans="1:23" x14ac:dyDescent="0.3">
      <c r="A368" t="str">
        <f>normalized!A368</f>
        <v>w/o MS2: PE O-20:3_22:4;O</v>
      </c>
      <c r="B368" t="str">
        <f>normalized!B368</f>
        <v>PE O- 42:7:1O</v>
      </c>
      <c r="C368" t="str">
        <f>normalized!C368</f>
        <v>EtherOxPE</v>
      </c>
      <c r="D368" t="str">
        <f>normalized!D368</f>
        <v>C47H82NO8P</v>
      </c>
      <c r="E368">
        <f>AVERAGE(normalized!E368:G368)</f>
        <v>2.5481468333333335E-4</v>
      </c>
      <c r="F368">
        <f>AVERAGE(normalized!H368:J368)</f>
        <v>2.1990591853408032E-4</v>
      </c>
      <c r="G368">
        <f>AVERAGE(normalized!K368:M368)</f>
        <v>5.0113736686133745E-4</v>
      </c>
      <c r="H368">
        <f>AVERAGE(normalized!N368:P368)</f>
        <v>4.4030540403535378E-4</v>
      </c>
      <c r="I368">
        <f>_xlfn.STDEV.S(normalized!E368:G368)</f>
        <v>5.4493922494172076E-5</v>
      </c>
      <c r="J368">
        <f>_xlfn.STDEV.S(normalized!H368:J368)</f>
        <v>6.2591204089677081E-5</v>
      </c>
      <c r="K368">
        <f>_xlfn.STDEV.S(normalized!K368:M368)</f>
        <v>9.4063164135495868E-5</v>
      </c>
      <c r="L368">
        <f>_xlfn.STDEV.S(normalized!N368:P368)</f>
        <v>4.7153439731595911E-5</v>
      </c>
      <c r="M368" s="11">
        <f t="shared" si="27"/>
        <v>0.21385707362431067</v>
      </c>
      <c r="N368" s="11">
        <f t="shared" si="28"/>
        <v>0.28462719196880959</v>
      </c>
      <c r="O368" s="11">
        <f t="shared" si="29"/>
        <v>0.18769936220206612</v>
      </c>
      <c r="P368" s="11">
        <f t="shared" si="30"/>
        <v>0.10709257551562956</v>
      </c>
      <c r="R368" s="12">
        <f t="shared" si="31"/>
        <v>0.86300332326772755</v>
      </c>
      <c r="S368" s="12">
        <f t="shared" si="32"/>
        <v>1.9666738207773509</v>
      </c>
      <c r="T368" s="12">
        <f t="shared" si="33"/>
        <v>1.7279436109236004</v>
      </c>
      <c r="U368">
        <f>_xlfn.T.TEST(normalized!H368:J368,normalized!$E368:$G368,2,3)</f>
        <v>0.50734505149924081</v>
      </c>
      <c r="V368">
        <f>_xlfn.T.TEST(normalized!K368:M368,normalized!$E368:$G368,2,3)</f>
        <v>2.6054482961512047E-2</v>
      </c>
      <c r="W368">
        <f>_xlfn.T.TEST(normalized!N368:P368,normalized!$E368:$G368,2,3)</f>
        <v>1.1704804495924296E-2</v>
      </c>
    </row>
    <row r="369" spans="1:23" x14ac:dyDescent="0.3">
      <c r="A369" t="str">
        <f>normalized!A369</f>
        <v>w/o MS2: PE O-15:0_22:6;O3</v>
      </c>
      <c r="B369" t="str">
        <f>normalized!B369</f>
        <v>PE O- 37:6:3O</v>
      </c>
      <c r="C369" t="str">
        <f>normalized!C369</f>
        <v>EtherOxPE</v>
      </c>
      <c r="D369" t="str">
        <f>normalized!D369</f>
        <v>C42H74NO10P</v>
      </c>
      <c r="E369">
        <f>AVERAGE(normalized!E369:G369)</f>
        <v>2.6594592019774013E-4</v>
      </c>
      <c r="F369">
        <f>AVERAGE(normalized!H369:J369)</f>
        <v>2.3049294117647056E-4</v>
      </c>
      <c r="G369">
        <f>AVERAGE(normalized!K369:M369)</f>
        <v>1.8902906122001927E-4</v>
      </c>
      <c r="H369">
        <f>AVERAGE(normalized!N369:P369)</f>
        <v>1.6106459922374253E-4</v>
      </c>
      <c r="I369">
        <f>_xlfn.STDEV.S(normalized!E369:G369)</f>
        <v>8.8578257553451254E-5</v>
      </c>
      <c r="J369">
        <f>_xlfn.STDEV.S(normalized!H369:J369)</f>
        <v>4.4584222894916918E-5</v>
      </c>
      <c r="K369">
        <f>_xlfn.STDEV.S(normalized!K369:M369)</f>
        <v>4.1729612177772287E-5</v>
      </c>
      <c r="L369">
        <f>_xlfn.STDEV.S(normalized!N369:P369)</f>
        <v>5.6593987258555159E-5</v>
      </c>
      <c r="M369" s="11">
        <f t="shared" si="27"/>
        <v>0.33306868361654207</v>
      </c>
      <c r="N369" s="11">
        <f t="shared" si="28"/>
        <v>0.19342988408821699</v>
      </c>
      <c r="O369" s="11">
        <f t="shared" si="29"/>
        <v>0.22075765444976395</v>
      </c>
      <c r="P369" s="11">
        <f t="shared" si="30"/>
        <v>0.35137446422933538</v>
      </c>
      <c r="R369" s="12">
        <f t="shared" si="31"/>
        <v>0.86669102126135633</v>
      </c>
      <c r="S369" s="12">
        <f t="shared" si="32"/>
        <v>0.71078007543589883</v>
      </c>
      <c r="T369" s="12">
        <f t="shared" si="33"/>
        <v>0.60562914108246269</v>
      </c>
      <c r="U369">
        <f>_xlfn.T.TEST(normalized!H369:J369,normalized!$E369:$G369,2,3)</f>
        <v>0.58026227851679568</v>
      </c>
      <c r="V369">
        <f>_xlfn.T.TEST(normalized!K369:M369,normalized!$E369:$G369,2,3)</f>
        <v>0.2713616335661409</v>
      </c>
      <c r="W369">
        <f>_xlfn.T.TEST(normalized!N369:P369,normalized!$E369:$G369,2,3)</f>
        <v>0.17152628349083074</v>
      </c>
    </row>
    <row r="370" spans="1:23" x14ac:dyDescent="0.3">
      <c r="A370" t="str">
        <f>normalized!A370</f>
        <v>w/o MS2: PE O-17:0_18:2;O</v>
      </c>
      <c r="B370" t="str">
        <f>normalized!B370</f>
        <v>PE O- 35:2:1O</v>
      </c>
      <c r="C370" t="str">
        <f>normalized!C370</f>
        <v>EtherOxPE</v>
      </c>
      <c r="D370" t="str">
        <f>normalized!D370</f>
        <v>C40H78NO8P</v>
      </c>
      <c r="E370">
        <f>AVERAGE(normalized!E370:G370)</f>
        <v>3.5956048685028253E-3</v>
      </c>
      <c r="F370">
        <f>AVERAGE(normalized!H370:J370)</f>
        <v>3.91890320961718E-3</v>
      </c>
      <c r="G370">
        <f>AVERAGE(normalized!K370:M370)</f>
        <v>4.176737879473604E-3</v>
      </c>
      <c r="H370">
        <f>AVERAGE(normalized!N370:P370)</f>
        <v>3.7037377083460644E-3</v>
      </c>
      <c r="I370">
        <f>_xlfn.STDEV.S(normalized!E370:G370)</f>
        <v>4.7803743709020084E-4</v>
      </c>
      <c r="J370">
        <f>_xlfn.STDEV.S(normalized!H370:J370)</f>
        <v>1.3541411699163712E-4</v>
      </c>
      <c r="K370">
        <f>_xlfn.STDEV.S(normalized!K370:M370)</f>
        <v>1.2992881802228849E-4</v>
      </c>
      <c r="L370">
        <f>_xlfn.STDEV.S(normalized!N370:P370)</f>
        <v>2.7020718756885748E-4</v>
      </c>
      <c r="M370" s="11">
        <f t="shared" si="27"/>
        <v>0.13295049221836519</v>
      </c>
      <c r="N370" s="11">
        <f t="shared" si="28"/>
        <v>3.4554085607249561E-2</v>
      </c>
      <c r="O370" s="11">
        <f t="shared" si="29"/>
        <v>3.1107726118226858E-2</v>
      </c>
      <c r="P370" s="11">
        <f t="shared" si="30"/>
        <v>7.2955270822760501E-2</v>
      </c>
      <c r="R370" s="12">
        <f t="shared" si="31"/>
        <v>1.0899148691076761</v>
      </c>
      <c r="S370" s="12">
        <f t="shared" si="32"/>
        <v>1.1616231572221551</v>
      </c>
      <c r="T370" s="12">
        <f t="shared" si="33"/>
        <v>1.0300736159277326</v>
      </c>
      <c r="U370">
        <f>_xlfn.T.TEST(normalized!H370:J370,normalized!$E370:$G370,2,3)</f>
        <v>0.36276560350543519</v>
      </c>
      <c r="V370">
        <f>_xlfn.T.TEST(normalized!K370:M370,normalized!$E370:$G370,2,3)</f>
        <v>0.16265015926776577</v>
      </c>
      <c r="W370">
        <f>_xlfn.T.TEST(normalized!N370:P370,normalized!$E370:$G370,2,3)</f>
        <v>0.75447714812889488</v>
      </c>
    </row>
    <row r="371" spans="1:23" x14ac:dyDescent="0.3">
      <c r="A371" t="str">
        <f>normalized!A371</f>
        <v>w/o MS2: PE O-17:1_22:6;O</v>
      </c>
      <c r="B371" t="str">
        <f>normalized!B371</f>
        <v>PE O- 39:7:1O</v>
      </c>
      <c r="C371" t="str">
        <f>normalized!C371</f>
        <v>EtherOxPE</v>
      </c>
      <c r="D371" t="str">
        <f>normalized!D371</f>
        <v>C44H76NO8P</v>
      </c>
      <c r="E371">
        <f>AVERAGE(normalized!E371:G371)</f>
        <v>2.2212592853107345E-4</v>
      </c>
      <c r="F371">
        <f>AVERAGE(normalized!H371:J371)</f>
        <v>2.3068895658263306E-4</v>
      </c>
      <c r="G371">
        <f>AVERAGE(normalized!K371:M371)</f>
        <v>4.2745525538651031E-4</v>
      </c>
      <c r="H371">
        <f>AVERAGE(normalized!N371:P371)</f>
        <v>3.5265877048740152E-4</v>
      </c>
      <c r="I371">
        <f>_xlfn.STDEV.S(normalized!E371:G371)</f>
        <v>1.9546782322922866E-5</v>
      </c>
      <c r="J371">
        <f>_xlfn.STDEV.S(normalized!H371:J371)</f>
        <v>3.341484682697559E-5</v>
      </c>
      <c r="K371">
        <f>_xlfn.STDEV.S(normalized!K371:M371)</f>
        <v>1.1062035595874589E-4</v>
      </c>
      <c r="L371">
        <f>_xlfn.STDEV.S(normalized!N371:P371)</f>
        <v>3.5635975332560775E-5</v>
      </c>
      <c r="M371" s="11">
        <f t="shared" si="27"/>
        <v>8.7998652170804298E-2</v>
      </c>
      <c r="N371" s="11">
        <f t="shared" si="28"/>
        <v>0.14484805567624279</v>
      </c>
      <c r="O371" s="11">
        <f t="shared" si="29"/>
        <v>0.25878815282952033</v>
      </c>
      <c r="P371" s="11">
        <f t="shared" si="30"/>
        <v>0.10104945152309446</v>
      </c>
      <c r="R371" s="12">
        <f t="shared" si="31"/>
        <v>1.0385503309234867</v>
      </c>
      <c r="S371" s="12">
        <f t="shared" si="32"/>
        <v>1.9243825257739469</v>
      </c>
      <c r="T371" s="12">
        <f t="shared" si="33"/>
        <v>1.5876524313012279</v>
      </c>
      <c r="U371">
        <f>_xlfn.T.TEST(normalized!H371:J371,normalized!$E371:$G371,2,3)</f>
        <v>0.7254981020037865</v>
      </c>
      <c r="V371">
        <f>_xlfn.T.TEST(normalized!K371:M371,normalized!$E371:$G371,2,3)</f>
        <v>8.0410323899141892E-2</v>
      </c>
      <c r="W371">
        <f>_xlfn.T.TEST(normalized!N371:P371,normalized!$E371:$G371,2,3)</f>
        <v>1.0468594561590617E-2</v>
      </c>
    </row>
    <row r="372" spans="1:23" x14ac:dyDescent="0.3">
      <c r="A372" t="str">
        <f>normalized!A372</f>
        <v>w/o MS2: PE O-15:0_18:2;O2</v>
      </c>
      <c r="B372" t="str">
        <f>normalized!B372</f>
        <v>PE O- 33:2:2O</v>
      </c>
      <c r="C372" t="str">
        <f>normalized!C372</f>
        <v>EtherOxPE</v>
      </c>
      <c r="D372" t="str">
        <f>normalized!D372</f>
        <v>C38H74NO9P</v>
      </c>
      <c r="E372">
        <f>AVERAGE(normalized!E372:G372)</f>
        <v>1.6335120016949152E-3</v>
      </c>
      <c r="F372">
        <f>AVERAGE(normalized!H372:J372)</f>
        <v>1.3733667507002799E-3</v>
      </c>
      <c r="G372">
        <f>AVERAGE(normalized!K372:M372)</f>
        <v>1.8244624222453678E-3</v>
      </c>
      <c r="H372">
        <f>AVERAGE(normalized!N372:P372)</f>
        <v>1.5113304149144396E-3</v>
      </c>
      <c r="I372">
        <f>_xlfn.STDEV.S(normalized!E372:G372)</f>
        <v>4.2169998019634362E-4</v>
      </c>
      <c r="J372">
        <f>_xlfn.STDEV.S(normalized!H372:J372)</f>
        <v>3.3492547096630244E-4</v>
      </c>
      <c r="K372">
        <f>_xlfn.STDEV.S(normalized!K372:M372)</f>
        <v>1.684775272930347E-4</v>
      </c>
      <c r="L372">
        <f>_xlfn.STDEV.S(normalized!N372:P372)</f>
        <v>3.1394309223587531E-4</v>
      </c>
      <c r="M372" s="11">
        <f t="shared" si="27"/>
        <v>0.25815542203472769</v>
      </c>
      <c r="N372" s="11">
        <f t="shared" si="28"/>
        <v>0.24387183597937251</v>
      </c>
      <c r="O372" s="11">
        <f t="shared" si="29"/>
        <v>9.2343654349257148E-2</v>
      </c>
      <c r="P372" s="11">
        <f t="shared" si="30"/>
        <v>0.20772631129351582</v>
      </c>
      <c r="R372" s="12">
        <f t="shared" si="31"/>
        <v>0.84074481808232127</v>
      </c>
      <c r="S372" s="12">
        <f t="shared" si="32"/>
        <v>1.1168956336729234</v>
      </c>
      <c r="T372" s="12">
        <f t="shared" si="33"/>
        <v>0.92520312880854183</v>
      </c>
      <c r="U372">
        <f>_xlfn.T.TEST(normalized!H372:J372,normalized!$E372:$G372,2,3)</f>
        <v>0.45208077155880694</v>
      </c>
      <c r="V372">
        <f>_xlfn.T.TEST(normalized!K372:M372,normalized!$E372:$G372,2,3)</f>
        <v>0.52597612229652935</v>
      </c>
      <c r="W372">
        <f>_xlfn.T.TEST(normalized!N372:P372,normalized!$E372:$G372,2,3)</f>
        <v>0.70947308314179747</v>
      </c>
    </row>
    <row r="373" spans="1:23" x14ac:dyDescent="0.3">
      <c r="A373" t="str">
        <f>normalized!A373</f>
        <v>w/o MS2: PE O-16:1_22:6;O4</v>
      </c>
      <c r="B373" t="str">
        <f>normalized!B373</f>
        <v>PE O- 38:7:4O</v>
      </c>
      <c r="C373" t="str">
        <f>normalized!C373</f>
        <v>EtherOxPE</v>
      </c>
      <c r="D373" t="str">
        <f>normalized!D373</f>
        <v>C43H74NO11P</v>
      </c>
      <c r="E373">
        <f>AVERAGE(normalized!E373:G373)</f>
        <v>4.0158757062146897E-5</v>
      </c>
      <c r="F373">
        <f>AVERAGE(normalized!H373:J373)</f>
        <v>1.4053501400560225E-5</v>
      </c>
      <c r="G373">
        <f>AVERAGE(normalized!K373:M373)</f>
        <v>3.2530216876010037E-4</v>
      </c>
      <c r="H373">
        <f>AVERAGE(normalized!N373:P373)</f>
        <v>2.8216406962059304E-4</v>
      </c>
      <c r="I373">
        <f>_xlfn.STDEV.S(normalized!E373:G373)</f>
        <v>4.7286218487757848E-5</v>
      </c>
      <c r="J373">
        <f>_xlfn.STDEV.S(normalized!H373:J373)</f>
        <v>2.4341378450010685E-5</v>
      </c>
      <c r="K373">
        <f>_xlfn.STDEV.S(normalized!K373:M373)</f>
        <v>6.1458250699101202E-5</v>
      </c>
      <c r="L373">
        <f>_xlfn.STDEV.S(normalized!N373:P373)</f>
        <v>1.1225991481393151E-4</v>
      </c>
      <c r="M373" s="11">
        <f t="shared" si="27"/>
        <v>1.1774821221329381</v>
      </c>
      <c r="N373" s="11">
        <f t="shared" si="28"/>
        <v>1.7320508075688772</v>
      </c>
      <c r="O373" s="11">
        <f t="shared" si="29"/>
        <v>0.18892665527977048</v>
      </c>
      <c r="P373" s="11">
        <f t="shared" si="30"/>
        <v>0.39785333038639481</v>
      </c>
      <c r="R373" s="12">
        <f t="shared" si="31"/>
        <v>0.34994861466484145</v>
      </c>
      <c r="S373" s="12">
        <f t="shared" si="32"/>
        <v>8.1004043092440678</v>
      </c>
      <c r="T373" s="12">
        <f t="shared" si="33"/>
        <v>7.0262152084023803</v>
      </c>
      <c r="U373">
        <f>_xlfn.T.TEST(normalized!H373:J373,normalized!$E373:$G373,2,3)</f>
        <v>0.45787645164478841</v>
      </c>
      <c r="V373">
        <f>_xlfn.T.TEST(normalized!K373:M373,normalized!$E373:$G373,2,3)</f>
        <v>3.8583460581307853E-3</v>
      </c>
      <c r="W373">
        <f>_xlfn.T.TEST(normalized!N373:P373,normalized!$E373:$G373,2,3)</f>
        <v>4.8708466906669419E-2</v>
      </c>
    </row>
    <row r="374" spans="1:23" x14ac:dyDescent="0.3">
      <c r="A374" t="str">
        <f>normalized!A374</f>
        <v>w/o MS2: PE O-16:0_18:2;O</v>
      </c>
      <c r="B374" t="str">
        <f>normalized!B374</f>
        <v>PE O- 34:2:1O</v>
      </c>
      <c r="C374" t="str">
        <f>normalized!C374</f>
        <v>EtherOxPE</v>
      </c>
      <c r="D374" t="str">
        <f>normalized!D374</f>
        <v>C39H76NO8P</v>
      </c>
      <c r="E374">
        <f>AVERAGE(normalized!E374:G374)</f>
        <v>1.7172638001412431E-3</v>
      </c>
      <c r="F374">
        <f>AVERAGE(normalized!H374:J374)</f>
        <v>2.341021191643324E-3</v>
      </c>
      <c r="G374">
        <f>AVERAGE(normalized!K374:M374)</f>
        <v>2.2945169978342366E-3</v>
      </c>
      <c r="H374">
        <f>AVERAGE(normalized!N374:P374)</f>
        <v>2.4972302842728236E-3</v>
      </c>
      <c r="I374">
        <f>_xlfn.STDEV.S(normalized!E374:G374)</f>
        <v>2.1351316750442434E-4</v>
      </c>
      <c r="J374">
        <f>_xlfn.STDEV.S(normalized!H374:J374)</f>
        <v>7.9652549364082832E-5</v>
      </c>
      <c r="K374">
        <f>_xlfn.STDEV.S(normalized!K374:M374)</f>
        <v>4.7175766165949911E-4</v>
      </c>
      <c r="L374">
        <f>_xlfn.STDEV.S(normalized!N374:P374)</f>
        <v>1.0753929791385129E-4</v>
      </c>
      <c r="M374" s="11">
        <f t="shared" si="27"/>
        <v>0.12433335372635416</v>
      </c>
      <c r="N374" s="11">
        <f t="shared" si="28"/>
        <v>3.4024702402701966E-2</v>
      </c>
      <c r="O374" s="11">
        <f t="shared" si="29"/>
        <v>0.20560216468423845</v>
      </c>
      <c r="P374" s="11">
        <f t="shared" si="30"/>
        <v>4.3063428547666358E-2</v>
      </c>
      <c r="R374" s="12">
        <f t="shared" si="31"/>
        <v>1.3632274735254872</v>
      </c>
      <c r="S374" s="12">
        <f t="shared" si="32"/>
        <v>1.3361470716645369</v>
      </c>
      <c r="T374" s="12">
        <f t="shared" si="33"/>
        <v>1.454191420134419</v>
      </c>
      <c r="U374">
        <f>_xlfn.T.TEST(normalized!H374:J374,normalized!$E374:$G374,2,3)</f>
        <v>2.5512821048093891E-2</v>
      </c>
      <c r="V374">
        <f>_xlfn.T.TEST(normalized!K374:M374,normalized!$E374:$G374,2,3)</f>
        <v>0.15605164201580649</v>
      </c>
      <c r="W374">
        <f>_xlfn.T.TEST(normalized!N374:P374,normalized!$E374:$G374,2,3)</f>
        <v>1.1441475580695755E-2</v>
      </c>
    </row>
    <row r="375" spans="1:23" x14ac:dyDescent="0.3">
      <c r="A375" t="str">
        <f>normalized!A375</f>
        <v>w/o MS2: PE O-8:0_22:5;O4</v>
      </c>
      <c r="B375" t="str">
        <f>normalized!B375</f>
        <v>PE O- 30:5:4O</v>
      </c>
      <c r="C375" t="str">
        <f>normalized!C375</f>
        <v>EtherOxPE</v>
      </c>
      <c r="D375" t="str">
        <f>normalized!D375</f>
        <v>C35H62NO12P</v>
      </c>
      <c r="E375">
        <f>AVERAGE(normalized!E375:G375)</f>
        <v>8.4924415254237289E-5</v>
      </c>
      <c r="F375">
        <f>AVERAGE(normalized!H375:J375)</f>
        <v>1.8088554621848742E-4</v>
      </c>
      <c r="G375">
        <f>AVERAGE(normalized!K375:M375)</f>
        <v>2.0707274795719725E-4</v>
      </c>
      <c r="H375">
        <f>AVERAGE(normalized!N375:P375)</f>
        <v>2.5502974605899338E-4</v>
      </c>
      <c r="I375">
        <f>_xlfn.STDEV.S(normalized!E375:G375)</f>
        <v>9.6291223710134862E-6</v>
      </c>
      <c r="J375">
        <f>_xlfn.STDEV.S(normalized!H375:J375)</f>
        <v>6.7673325727915993E-6</v>
      </c>
      <c r="K375">
        <f>_xlfn.STDEV.S(normalized!K375:M375)</f>
        <v>2.1960094492871796E-5</v>
      </c>
      <c r="L375">
        <f>_xlfn.STDEV.S(normalized!N375:P375)</f>
        <v>1.3446198893624184E-5</v>
      </c>
      <c r="M375" s="11">
        <f t="shared" si="27"/>
        <v>0.11338461786503785</v>
      </c>
      <c r="N375" s="11">
        <f t="shared" si="28"/>
        <v>3.7412235052863188E-2</v>
      </c>
      <c r="O375" s="11">
        <f t="shared" si="29"/>
        <v>0.10605014280976767</v>
      </c>
      <c r="P375" s="11">
        <f t="shared" si="30"/>
        <v>5.2724041416383698E-2</v>
      </c>
      <c r="R375" s="12">
        <f t="shared" si="31"/>
        <v>2.129959278223728</v>
      </c>
      <c r="S375" s="12">
        <f t="shared" si="32"/>
        <v>2.4383182072821561</v>
      </c>
      <c r="T375" s="12">
        <f t="shared" si="33"/>
        <v>3.0030203363251147</v>
      </c>
      <c r="U375">
        <f>_xlfn.T.TEST(normalized!H375:J375,normalized!$E375:$G375,2,3)</f>
        <v>2.8352046429105449E-4</v>
      </c>
      <c r="V375">
        <f>_xlfn.T.TEST(normalized!K375:M375,normalized!$E375:$G375,2,3)</f>
        <v>4.3220093602436534E-3</v>
      </c>
      <c r="W375">
        <f>_xlfn.T.TEST(normalized!N375:P375,normalized!$E375:$G375,2,3)</f>
        <v>1.1632076422199723E-4</v>
      </c>
    </row>
    <row r="376" spans="1:23" x14ac:dyDescent="0.3">
      <c r="A376" t="str">
        <f>normalized!A376</f>
        <v>w/o MS2: PE O-15:0_18:2;O</v>
      </c>
      <c r="B376" t="str">
        <f>normalized!B376</f>
        <v>PE O- 33:2:1O</v>
      </c>
      <c r="C376" t="str">
        <f>normalized!C376</f>
        <v>EtherOxPE</v>
      </c>
      <c r="D376" t="str">
        <f>normalized!D376</f>
        <v>C38H74NO8P</v>
      </c>
      <c r="E376">
        <f>AVERAGE(normalized!E376:G376)</f>
        <v>8.7364057485875713E-4</v>
      </c>
      <c r="F376">
        <f>AVERAGE(normalized!H376:J376)</f>
        <v>1.3479486858076564E-3</v>
      </c>
      <c r="G376">
        <f>AVERAGE(normalized!K376:M376)</f>
        <v>1.8065466464762944E-3</v>
      </c>
      <c r="H376">
        <f>AVERAGE(normalized!N376:P376)</f>
        <v>1.9676083059272961E-3</v>
      </c>
      <c r="I376">
        <f>_xlfn.STDEV.S(normalized!E376:G376)</f>
        <v>1.3815727481894746E-4</v>
      </c>
      <c r="J376">
        <f>_xlfn.STDEV.S(normalized!H376:J376)</f>
        <v>2.025203132828806E-4</v>
      </c>
      <c r="K376">
        <f>_xlfn.STDEV.S(normalized!K376:M376)</f>
        <v>2.1159253162541367E-4</v>
      </c>
      <c r="L376">
        <f>_xlfn.STDEV.S(normalized!N376:P376)</f>
        <v>9.4703199623259957E-5</v>
      </c>
      <c r="M376" s="11">
        <f t="shared" si="27"/>
        <v>0.15813971877540553</v>
      </c>
      <c r="N376" s="11">
        <f t="shared" si="28"/>
        <v>0.15024334042919119</v>
      </c>
      <c r="O376" s="11">
        <f t="shared" si="29"/>
        <v>0.11712541828805205</v>
      </c>
      <c r="P376" s="11">
        <f t="shared" si="30"/>
        <v>4.8131124135821407E-2</v>
      </c>
      <c r="R376" s="12">
        <f t="shared" si="31"/>
        <v>1.5429098929220193</v>
      </c>
      <c r="S376" s="12">
        <f t="shared" si="32"/>
        <v>2.0678373904146583</v>
      </c>
      <c r="T376" s="12">
        <f t="shared" si="33"/>
        <v>2.2521942805202273</v>
      </c>
      <c r="U376">
        <f>_xlfn.T.TEST(normalized!H376:J376,normalized!$E376:$G376,2,3)</f>
        <v>3.4500220984645752E-2</v>
      </c>
      <c r="V376">
        <f>_xlfn.T.TEST(normalized!K376:M376,normalized!$E376:$G376,2,3)</f>
        <v>5.0454021176113122E-3</v>
      </c>
      <c r="W376">
        <f>_xlfn.T.TEST(normalized!N376:P376,normalized!$E376:$G376,2,3)</f>
        <v>6.6430342809256258E-4</v>
      </c>
    </row>
    <row r="377" spans="1:23" x14ac:dyDescent="0.3">
      <c r="A377" t="str">
        <f>normalized!A377</f>
        <v>w/o MS2: PE O-20:4_22:6;O2</v>
      </c>
      <c r="B377" t="str">
        <f>normalized!B377</f>
        <v>PE O- 42:10:2O</v>
      </c>
      <c r="C377" t="str">
        <f>normalized!C377</f>
        <v>EtherOxPE</v>
      </c>
      <c r="D377" t="str">
        <f>normalized!D377</f>
        <v>C47H76NO9P</v>
      </c>
      <c r="E377">
        <f>AVERAGE(normalized!E377:G377)</f>
        <v>1.2294955621468928E-3</v>
      </c>
      <c r="F377">
        <f>AVERAGE(normalized!H377:J377)</f>
        <v>1.3541896533613446E-3</v>
      </c>
      <c r="G377">
        <f>AVERAGE(normalized!K377:M377)</f>
        <v>1.5185502965525505E-3</v>
      </c>
      <c r="H377">
        <f>AVERAGE(normalized!N377:P377)</f>
        <v>1.4836557337410906E-3</v>
      </c>
      <c r="I377">
        <f>_xlfn.STDEV.S(normalized!E377:G377)</f>
        <v>2.4885118258934899E-4</v>
      </c>
      <c r="J377">
        <f>_xlfn.STDEV.S(normalized!H377:J377)</f>
        <v>1.2629781972380645E-4</v>
      </c>
      <c r="K377">
        <f>_xlfn.STDEV.S(normalized!K377:M377)</f>
        <v>1.7720994864946134E-4</v>
      </c>
      <c r="L377">
        <f>_xlfn.STDEV.S(normalized!N377:P377)</f>
        <v>1.1737024513546917E-4</v>
      </c>
      <c r="M377" s="11">
        <f t="shared" si="27"/>
        <v>0.2024010417368369</v>
      </c>
      <c r="N377" s="11">
        <f t="shared" si="28"/>
        <v>9.32644991123011E-2</v>
      </c>
      <c r="O377" s="11">
        <f t="shared" si="29"/>
        <v>0.11669679236293169</v>
      </c>
      <c r="P377" s="11">
        <f t="shared" si="30"/>
        <v>7.9108813767406763E-2</v>
      </c>
      <c r="R377" s="12">
        <f t="shared" si="31"/>
        <v>1.1014189030472923</v>
      </c>
      <c r="S377" s="12">
        <f t="shared" si="32"/>
        <v>1.2351002665686102</v>
      </c>
      <c r="T377" s="12">
        <f t="shared" si="33"/>
        <v>1.2067190638332961</v>
      </c>
      <c r="U377">
        <f>_xlfn.T.TEST(normalized!H377:J377,normalized!$E377:$G377,2,3)</f>
        <v>0.49595478896882284</v>
      </c>
      <c r="V377">
        <f>_xlfn.T.TEST(normalized!K377:M377,normalized!$E377:$G377,2,3)</f>
        <v>0.18415142878932397</v>
      </c>
      <c r="W377">
        <f>_xlfn.T.TEST(normalized!N377:P377,normalized!$E377:$G377,2,3)</f>
        <v>0.21269510899313018</v>
      </c>
    </row>
    <row r="378" spans="1:23" x14ac:dyDescent="0.3">
      <c r="A378" t="str">
        <f>normalized!A378</f>
        <v>w/o MS2: PE O-24:0_14:0;O2</v>
      </c>
      <c r="B378" t="str">
        <f>normalized!B378</f>
        <v>PE O- 38:0:2O</v>
      </c>
      <c r="C378" t="str">
        <f>normalized!C378</f>
        <v>EtherOxPE</v>
      </c>
      <c r="D378" t="str">
        <f>normalized!D378</f>
        <v>C43H88NO9P</v>
      </c>
      <c r="E378">
        <f>AVERAGE(normalized!E378:G378)</f>
        <v>6.5787207499999991E-4</v>
      </c>
      <c r="F378">
        <f>AVERAGE(normalized!H378:J378)</f>
        <v>2.0516911181139123E-4</v>
      </c>
      <c r="G378">
        <f>AVERAGE(normalized!K378:M378)</f>
        <v>3.4174608891616759E-4</v>
      </c>
      <c r="H378">
        <f>AVERAGE(normalized!N378:P378)</f>
        <v>8.6982578556257375E-5</v>
      </c>
      <c r="I378">
        <f>_xlfn.STDEV.S(normalized!E378:G378)</f>
        <v>9.0486107894620376E-5</v>
      </c>
      <c r="J378">
        <f>_xlfn.STDEV.S(normalized!H378:J378)</f>
        <v>2.6339981807294095E-5</v>
      </c>
      <c r="K378">
        <f>_xlfn.STDEV.S(normalized!K378:M378)</f>
        <v>8.3142707356238238E-5</v>
      </c>
      <c r="L378">
        <f>_xlfn.STDEV.S(normalized!N378:P378)</f>
        <v>1.6698667749133699E-5</v>
      </c>
      <c r="M378" s="11">
        <f t="shared" si="27"/>
        <v>0.13754362182742047</v>
      </c>
      <c r="N378" s="11">
        <f t="shared" si="28"/>
        <v>0.12838180939978933</v>
      </c>
      <c r="O378" s="11">
        <f t="shared" si="29"/>
        <v>0.24328795574492632</v>
      </c>
      <c r="P378" s="11">
        <f t="shared" si="30"/>
        <v>0.19197715250914948</v>
      </c>
      <c r="R378" s="12">
        <f t="shared" si="31"/>
        <v>0.31186779255129693</v>
      </c>
      <c r="S378" s="12">
        <f t="shared" si="32"/>
        <v>0.51947194888332604</v>
      </c>
      <c r="T378" s="12">
        <f t="shared" si="33"/>
        <v>0.13221807378928097</v>
      </c>
      <c r="U378">
        <f>_xlfn.T.TEST(normalized!H378:J378,normalized!$E378:$G378,2,3)</f>
        <v>8.7115158578722554E-3</v>
      </c>
      <c r="V378">
        <f>_xlfn.T.TEST(normalized!K378:M378,normalized!$E378:$G378,2,3)</f>
        <v>1.1378499339370728E-2</v>
      </c>
      <c r="W378">
        <f>_xlfn.T.TEST(normalized!N378:P378,normalized!$E378:$G378,2,3)</f>
        <v>6.7700082195206917E-3</v>
      </c>
    </row>
    <row r="379" spans="1:23" x14ac:dyDescent="0.3">
      <c r="A379" t="str">
        <f>normalized!A379</f>
        <v>w/o MS2: PE O-9:0_18:2;O2</v>
      </c>
      <c r="B379" t="str">
        <f>normalized!B379</f>
        <v>PE O- 27:2:2O</v>
      </c>
      <c r="C379" t="str">
        <f>normalized!C379</f>
        <v>EtherOxPE</v>
      </c>
      <c r="D379" t="str">
        <f>normalized!D379</f>
        <v>C32H62NO9P</v>
      </c>
      <c r="E379">
        <f>AVERAGE(normalized!E379:G379)</f>
        <v>1.8166905932203392E-5</v>
      </c>
      <c r="F379">
        <f>AVERAGE(normalized!H379:J379)</f>
        <v>3.0299528478057891E-5</v>
      </c>
      <c r="G379">
        <f>AVERAGE(normalized!K379:M379)</f>
        <v>5.0868001049816695E-5</v>
      </c>
      <c r="H379">
        <f>AVERAGE(normalized!N379:P379)</f>
        <v>4.3486677656857898E-5</v>
      </c>
      <c r="I379">
        <f>_xlfn.STDEV.S(normalized!E379:G379)</f>
        <v>2.3979999144225477E-5</v>
      </c>
      <c r="J379">
        <f>_xlfn.STDEV.S(normalized!H379:J379)</f>
        <v>3.0083548924446365E-6</v>
      </c>
      <c r="K379">
        <f>_xlfn.STDEV.S(normalized!K379:M379)</f>
        <v>7.5684249902044302E-6</v>
      </c>
      <c r="L379">
        <f>_xlfn.STDEV.S(normalized!N379:P379)</f>
        <v>1.2565024425308815E-5</v>
      </c>
      <c r="M379" s="11">
        <f t="shared" si="27"/>
        <v>1.3199825679571313</v>
      </c>
      <c r="N379" s="11">
        <f t="shared" si="28"/>
        <v>9.9287185100032385E-2</v>
      </c>
      <c r="O379" s="11">
        <f t="shared" si="29"/>
        <v>0.14878557902820722</v>
      </c>
      <c r="P379" s="11">
        <f t="shared" si="30"/>
        <v>0.28893962708432608</v>
      </c>
      <c r="R379" s="12">
        <f t="shared" si="31"/>
        <v>1.6678419864743024</v>
      </c>
      <c r="S379" s="12">
        <f t="shared" si="32"/>
        <v>2.8000365741777755</v>
      </c>
      <c r="T379" s="12">
        <f t="shared" si="33"/>
        <v>2.3937305460349005</v>
      </c>
      <c r="U379">
        <f>_xlfn.T.TEST(normalized!H379:J379,normalized!$E379:$G379,2,3)</f>
        <v>0.47382102925443398</v>
      </c>
      <c r="V379">
        <f>_xlfn.T.TEST(normalized!K379:M379,normalized!$E379:$G379,2,3)</f>
        <v>0.13191137632908592</v>
      </c>
      <c r="W379">
        <f>_xlfn.T.TEST(normalized!N379:P379,normalized!$E379:$G379,2,3)</f>
        <v>0.20305592173459772</v>
      </c>
    </row>
    <row r="380" spans="1:23" x14ac:dyDescent="0.3">
      <c r="A380" t="str">
        <f>normalized!A380</f>
        <v>w/o MS2: PE O-12:0_17:1;O</v>
      </c>
      <c r="B380" t="str">
        <f>normalized!B380</f>
        <v>PE O- 29:1:1O</v>
      </c>
      <c r="C380" t="str">
        <f>normalized!C380</f>
        <v>EtherOxPE</v>
      </c>
      <c r="D380" t="str">
        <f>normalized!D380</f>
        <v>C34H68NO8P</v>
      </c>
      <c r="E380">
        <f>AVERAGE(normalized!E380:G380)</f>
        <v>1.6608201504237287E-3</v>
      </c>
      <c r="F380">
        <f>AVERAGE(normalized!H380:J380)</f>
        <v>2.0517513888888886E-3</v>
      </c>
      <c r="G380">
        <f>AVERAGE(normalized!K380:M380)</f>
        <v>1.0338741744059649E-3</v>
      </c>
      <c r="H380">
        <f>AVERAGE(normalized!N380:P380)</f>
        <v>2.349763306880952E-3</v>
      </c>
      <c r="I380">
        <f>_xlfn.STDEV.S(normalized!E380:G380)</f>
        <v>1.2241723760620629E-3</v>
      </c>
      <c r="J380">
        <f>_xlfn.STDEV.S(normalized!H380:J380)</f>
        <v>8.5262857132350708E-4</v>
      </c>
      <c r="K380">
        <f>_xlfn.STDEV.S(normalized!K380:M380)</f>
        <v>9.0888380381985029E-4</v>
      </c>
      <c r="L380">
        <f>_xlfn.STDEV.S(normalized!N380:P380)</f>
        <v>1.4548554415083877E-3</v>
      </c>
      <c r="M380" s="11">
        <f t="shared" si="27"/>
        <v>0.73708906756082959</v>
      </c>
      <c r="N380" s="11">
        <f t="shared" si="28"/>
        <v>0.41556134721821342</v>
      </c>
      <c r="O380" s="11">
        <f t="shared" si="29"/>
        <v>0.87910485271775884</v>
      </c>
      <c r="P380" s="11">
        <f t="shared" si="30"/>
        <v>0.6191497829794379</v>
      </c>
      <c r="R380" s="12">
        <f t="shared" si="31"/>
        <v>1.2353844504869602</v>
      </c>
      <c r="S380" s="12">
        <f t="shared" si="32"/>
        <v>0.62250820725061062</v>
      </c>
      <c r="T380" s="12">
        <f t="shared" si="33"/>
        <v>1.414821048673724</v>
      </c>
      <c r="U380">
        <f>_xlfn.T.TEST(normalized!H380:J380,normalized!$E380:$G380,2,3)</f>
        <v>0.67611417932006534</v>
      </c>
      <c r="V380">
        <f>_xlfn.T.TEST(normalized!K380:M380,normalized!$E380:$G380,2,3)</f>
        <v>0.51874909010553671</v>
      </c>
      <c r="W380">
        <f>_xlfn.T.TEST(normalized!N380:P380,normalized!$E380:$G380,2,3)</f>
        <v>0.56525363928263639</v>
      </c>
    </row>
    <row r="381" spans="1:23" x14ac:dyDescent="0.3">
      <c r="A381" t="str">
        <f>normalized!A381</f>
        <v>w/o MS2: PE O-18:2_22:6;O2</v>
      </c>
      <c r="B381" t="str">
        <f>normalized!B381</f>
        <v>PE O- 40:8:2O</v>
      </c>
      <c r="C381" t="str">
        <f>normalized!C381</f>
        <v>EtherOxPE</v>
      </c>
      <c r="D381" t="str">
        <f>normalized!D381</f>
        <v>C45H76NO9P</v>
      </c>
      <c r="E381">
        <f>AVERAGE(normalized!E381:G381)</f>
        <v>3.1665383192090393E-5</v>
      </c>
      <c r="F381">
        <f>AVERAGE(normalized!H381:J381)</f>
        <v>3.5139744397759102E-5</v>
      </c>
      <c r="G381">
        <f>AVERAGE(normalized!K381:M381)</f>
        <v>3.7282005873187102E-5</v>
      </c>
      <c r="H381">
        <f>AVERAGE(normalized!N381:P381)</f>
        <v>2.5712591175996757E-5</v>
      </c>
      <c r="I381">
        <f>_xlfn.STDEV.S(normalized!E381:G381)</f>
        <v>1.0774647667164132E-5</v>
      </c>
      <c r="J381">
        <f>_xlfn.STDEV.S(normalized!H381:J381)</f>
        <v>2.4754565012998354E-5</v>
      </c>
      <c r="K381">
        <f>_xlfn.STDEV.S(normalized!K381:M381)</f>
        <v>7.0362112745729218E-6</v>
      </c>
      <c r="L381">
        <f>_xlfn.STDEV.S(normalized!N381:P381)</f>
        <v>1.0571635154038128E-5</v>
      </c>
      <c r="M381" s="11">
        <f t="shared" si="27"/>
        <v>0.34026582283253409</v>
      </c>
      <c r="N381" s="11">
        <f t="shared" si="28"/>
        <v>0.70446058835240066</v>
      </c>
      <c r="O381" s="11">
        <f t="shared" si="29"/>
        <v>0.18872941811409627</v>
      </c>
      <c r="P381" s="11">
        <f t="shared" si="30"/>
        <v>0.41114623888653318</v>
      </c>
      <c r="R381" s="12">
        <f t="shared" si="31"/>
        <v>1.1097211167347112</v>
      </c>
      <c r="S381" s="12">
        <f t="shared" si="32"/>
        <v>1.1773742211494749</v>
      </c>
      <c r="T381" s="12">
        <f t="shared" si="33"/>
        <v>0.81200947482673869</v>
      </c>
      <c r="U381">
        <f>_xlfn.T.TEST(normalized!H381:J381,normalized!$E381:$G381,2,3)</f>
        <v>0.83922602968034121</v>
      </c>
      <c r="V381">
        <f>_xlfn.T.TEST(normalized!K381:M381,normalized!$E381:$G381,2,3)</f>
        <v>0.49805955737717833</v>
      </c>
      <c r="W381">
        <f>_xlfn.T.TEST(normalized!N381:P381,normalized!$E381:$G381,2,3)</f>
        <v>0.5320967949862806</v>
      </c>
    </row>
    <row r="382" spans="1:23" x14ac:dyDescent="0.3">
      <c r="A382" t="str">
        <f>normalized!A382</f>
        <v>w/o MS2: PE O-9:0_20:4;O2</v>
      </c>
      <c r="B382" t="str">
        <f>normalized!B382</f>
        <v>PE O- 29:4:2O</v>
      </c>
      <c r="C382" t="str">
        <f>normalized!C382</f>
        <v>EtherOxPE</v>
      </c>
      <c r="D382" t="str">
        <f>normalized!D382</f>
        <v>C34H62NO9P</v>
      </c>
      <c r="E382">
        <f>AVERAGE(normalized!E382:G382)</f>
        <v>1.170174604519774E-5</v>
      </c>
      <c r="F382">
        <f>AVERAGE(normalized!H382:J382)</f>
        <v>2.2489586834733894E-5</v>
      </c>
      <c r="G382">
        <f>AVERAGE(normalized!K382:M382)</f>
        <v>3.3567026559535765E-5</v>
      </c>
      <c r="H382">
        <f>AVERAGE(normalized!N382:P382)</f>
        <v>5.9054926975873428E-5</v>
      </c>
      <c r="I382">
        <f>_xlfn.STDEV.S(normalized!E382:G382)</f>
        <v>1.2243931953702435E-6</v>
      </c>
      <c r="J382">
        <f>_xlfn.STDEV.S(normalized!H382:J382)</f>
        <v>1.7179103711737911E-5</v>
      </c>
      <c r="K382">
        <f>_xlfn.STDEV.S(normalized!K382:M382)</f>
        <v>1.5129452896161451E-5</v>
      </c>
      <c r="L382">
        <f>_xlfn.STDEV.S(normalized!N382:P382)</f>
        <v>6.7319755690655357E-6</v>
      </c>
      <c r="M382" s="11">
        <f t="shared" si="27"/>
        <v>0.10463337613387363</v>
      </c>
      <c r="N382" s="11">
        <f t="shared" si="28"/>
        <v>0.76386924481892915</v>
      </c>
      <c r="O382" s="11">
        <f t="shared" si="29"/>
        <v>0.4507236549334292</v>
      </c>
      <c r="P382" s="11">
        <f t="shared" si="30"/>
        <v>0.11399515525293678</v>
      </c>
      <c r="R382" s="12">
        <f t="shared" si="31"/>
        <v>1.9219000948976634</v>
      </c>
      <c r="S382" s="12">
        <f t="shared" si="32"/>
        <v>2.8685485422332575</v>
      </c>
      <c r="T382" s="12">
        <f t="shared" si="33"/>
        <v>5.0466765171432586</v>
      </c>
      <c r="U382">
        <f>_xlfn.T.TEST(normalized!H382:J382,normalized!$E382:$G382,2,3)</f>
        <v>0.39035525603145443</v>
      </c>
      <c r="V382">
        <f>_xlfn.T.TEST(normalized!K382:M382,normalized!$E382:$G382,2,3)</f>
        <v>0.12842912499136996</v>
      </c>
      <c r="W382">
        <f>_xlfn.T.TEST(normalized!N382:P382,normalized!$E382:$G382,2,3)</f>
        <v>5.4144471240300113E-3</v>
      </c>
    </row>
    <row r="383" spans="1:23" x14ac:dyDescent="0.3">
      <c r="A383" t="str">
        <f>normalized!A383</f>
        <v>w/o MS2: PE O-14:0_17:2;O2</v>
      </c>
      <c r="B383" t="str">
        <f>normalized!B383</f>
        <v>PE O- 31:2:2O</v>
      </c>
      <c r="C383" t="str">
        <f>normalized!C383</f>
        <v>EtherOxPE</v>
      </c>
      <c r="D383" t="str">
        <f>normalized!D383</f>
        <v>C36H70NO9P</v>
      </c>
      <c r="E383">
        <f>AVERAGE(normalized!E383:G383)</f>
        <v>1.25054897740113E-4</v>
      </c>
      <c r="F383">
        <f>AVERAGE(normalized!H383:J383)</f>
        <v>7.1331286181139128E-5</v>
      </c>
      <c r="G383">
        <f>AVERAGE(normalized!K383:M383)</f>
        <v>3.0710071317271969E-5</v>
      </c>
      <c r="H383">
        <f>AVERAGE(normalized!N383:P383)</f>
        <v>6.1888531545644944E-5</v>
      </c>
      <c r="I383">
        <f>_xlfn.STDEV.S(normalized!E383:G383)</f>
        <v>3.284969374875973E-5</v>
      </c>
      <c r="J383">
        <f>_xlfn.STDEV.S(normalized!H383:J383)</f>
        <v>2.2756869883104558E-5</v>
      </c>
      <c r="K383">
        <f>_xlfn.STDEV.S(normalized!K383:M383)</f>
        <v>2.7189739864161527E-5</v>
      </c>
      <c r="L383">
        <f>_xlfn.STDEV.S(normalized!N383:P383)</f>
        <v>9.4411456689758203E-6</v>
      </c>
      <c r="M383" s="11">
        <f t="shared" si="27"/>
        <v>0.26268218472360366</v>
      </c>
      <c r="N383" s="11">
        <f t="shared" si="28"/>
        <v>0.31903069608636547</v>
      </c>
      <c r="O383" s="11">
        <f t="shared" si="29"/>
        <v>0.88536882846212939</v>
      </c>
      <c r="P383" s="11">
        <f t="shared" si="30"/>
        <v>0.15255081083985078</v>
      </c>
      <c r="R383" s="12">
        <f t="shared" si="31"/>
        <v>0.57039978017797122</v>
      </c>
      <c r="S383" s="12">
        <f t="shared" si="32"/>
        <v>0.24557271943953068</v>
      </c>
      <c r="T383" s="12">
        <f t="shared" si="33"/>
        <v>0.49489090522676416</v>
      </c>
      <c r="U383">
        <f>_xlfn.T.TEST(normalized!H383:J383,normalized!$E383:$G383,2,3)</f>
        <v>8.8496080100034402E-2</v>
      </c>
      <c r="V383">
        <f>_xlfn.T.TEST(normalized!K383:M383,normalized!$E383:$G383,2,3)</f>
        <v>1.9804343671061507E-2</v>
      </c>
      <c r="W383">
        <f>_xlfn.T.TEST(normalized!N383:P383,normalized!$E383:$G383,2,3)</f>
        <v>6.9771122799858351E-2</v>
      </c>
    </row>
    <row r="384" spans="1:23" x14ac:dyDescent="0.3">
      <c r="A384" t="str">
        <f>normalized!A384</f>
        <v>w/o MS2: PE O-14:0_17:1;O2</v>
      </c>
      <c r="B384" t="str">
        <f>normalized!B384</f>
        <v>PE O- 31:1:2O</v>
      </c>
      <c r="C384" t="str">
        <f>normalized!C384</f>
        <v>EtherOxPE</v>
      </c>
      <c r="D384" t="str">
        <f>normalized!D384</f>
        <v>C36H72NO9P</v>
      </c>
      <c r="E384">
        <f>AVERAGE(normalized!E384:G384)</f>
        <v>4.2607495367231644E-4</v>
      </c>
      <c r="F384">
        <f>AVERAGE(normalized!H384:J384)</f>
        <v>3.8931810574229691E-4</v>
      </c>
      <c r="G384">
        <f>AVERAGE(normalized!K384:M384)</f>
        <v>8.1700347648451922E-4</v>
      </c>
      <c r="H384">
        <f>AVERAGE(normalized!N384:P384)</f>
        <v>8.2312290394739515E-4</v>
      </c>
      <c r="I384">
        <f>_xlfn.STDEV.S(normalized!E384:G384)</f>
        <v>6.8902160025596302E-5</v>
      </c>
      <c r="J384">
        <f>_xlfn.STDEV.S(normalized!H384:J384)</f>
        <v>5.9797061667204367E-5</v>
      </c>
      <c r="K384">
        <f>_xlfn.STDEV.S(normalized!K384:M384)</f>
        <v>1.1803862008651218E-4</v>
      </c>
      <c r="L384">
        <f>_xlfn.STDEV.S(normalized!N384:P384)</f>
        <v>4.6737046149165134E-5</v>
      </c>
      <c r="M384" s="11">
        <f t="shared" si="27"/>
        <v>0.16171370654794984</v>
      </c>
      <c r="N384" s="11">
        <f t="shared" si="28"/>
        <v>0.15359435069990324</v>
      </c>
      <c r="O384" s="11">
        <f t="shared" si="29"/>
        <v>0.14447750038276466</v>
      </c>
      <c r="P384" s="11">
        <f t="shared" si="30"/>
        <v>5.6780155095953987E-2</v>
      </c>
      <c r="R384" s="12">
        <f t="shared" si="31"/>
        <v>0.91373149814788623</v>
      </c>
      <c r="S384" s="12">
        <f t="shared" si="32"/>
        <v>1.9175111548867434</v>
      </c>
      <c r="T384" s="12">
        <f t="shared" si="33"/>
        <v>1.9318734810693388</v>
      </c>
      <c r="U384">
        <f>_xlfn.T.TEST(normalized!H384:J384,normalized!$E384:$G384,2,3)</f>
        <v>0.52443228367768902</v>
      </c>
      <c r="V384">
        <f>_xlfn.T.TEST(normalized!K384:M384,normalized!$E384:$G384,2,3)</f>
        <v>1.3315609961396675E-2</v>
      </c>
      <c r="W384">
        <f>_xlfn.T.TEST(normalized!N384:P384,normalized!$E384:$G384,2,3)</f>
        <v>2.0016649435558092E-3</v>
      </c>
    </row>
    <row r="385" spans="1:23" x14ac:dyDescent="0.3">
      <c r="A385" t="str">
        <f>normalized!A385</f>
        <v>w/o MS2: PE O-10:0_18:1;O2</v>
      </c>
      <c r="B385" t="str">
        <f>normalized!B385</f>
        <v>PE O- 28:1:2O</v>
      </c>
      <c r="C385" t="str">
        <f>normalized!C385</f>
        <v>EtherOxPE</v>
      </c>
      <c r="D385" t="str">
        <f>normalized!D385</f>
        <v>C33H66NO9P</v>
      </c>
      <c r="E385">
        <f>AVERAGE(normalized!E385:G385)</f>
        <v>4.2006927881355934E-4</v>
      </c>
      <c r="F385">
        <f>AVERAGE(normalized!H385:J385)</f>
        <v>3.5362283846872088E-4</v>
      </c>
      <c r="G385">
        <f>AVERAGE(normalized!K385:M385)</f>
        <v>3.8504815207462788E-4</v>
      </c>
      <c r="H385">
        <f>AVERAGE(normalized!N385:P385)</f>
        <v>3.3234957029926274E-4</v>
      </c>
      <c r="I385">
        <f>_xlfn.STDEV.S(normalized!E385:G385)</f>
        <v>7.3815307789683806E-5</v>
      </c>
      <c r="J385">
        <f>_xlfn.STDEV.S(normalized!H385:J385)</f>
        <v>4.7739570029271078E-5</v>
      </c>
      <c r="K385">
        <f>_xlfn.STDEV.S(normalized!K385:M385)</f>
        <v>6.0526790604298862E-5</v>
      </c>
      <c r="L385">
        <f>_xlfn.STDEV.S(normalized!N385:P385)</f>
        <v>4.8031399114682372E-5</v>
      </c>
      <c r="M385" s="11">
        <f t="shared" si="27"/>
        <v>0.17572174760831649</v>
      </c>
      <c r="N385" s="11">
        <f t="shared" si="28"/>
        <v>0.13500137670970536</v>
      </c>
      <c r="O385" s="11">
        <f t="shared" si="29"/>
        <v>0.15719278297579753</v>
      </c>
      <c r="P385" s="11">
        <f t="shared" si="30"/>
        <v>0.14452071976934619</v>
      </c>
      <c r="R385" s="12">
        <f t="shared" si="31"/>
        <v>0.84182028132952424</v>
      </c>
      <c r="S385" s="12">
        <f t="shared" si="32"/>
        <v>0.91663011673254258</v>
      </c>
      <c r="T385" s="12">
        <f t="shared" si="33"/>
        <v>0.79117799625325724</v>
      </c>
      <c r="U385">
        <f>_xlfn.T.TEST(normalized!H385:J385,normalized!$E385:$G385,2,3)</f>
        <v>0.27140094276384241</v>
      </c>
      <c r="V385">
        <f>_xlfn.T.TEST(normalized!K385:M385,normalized!$E385:$G385,2,3)</f>
        <v>0.56091872328450931</v>
      </c>
      <c r="W385">
        <f>_xlfn.T.TEST(normalized!N385:P385,normalized!$E385:$G385,2,3)</f>
        <v>0.17120333351564607</v>
      </c>
    </row>
    <row r="386" spans="1:23" x14ac:dyDescent="0.3">
      <c r="A386" t="str">
        <f>normalized!A386</f>
        <v>w/o MS2: PE O-9:0_18:2;O4</v>
      </c>
      <c r="B386" t="str">
        <f>normalized!B386</f>
        <v>PE O- 27:2:4O</v>
      </c>
      <c r="C386" t="str">
        <f>normalized!C386</f>
        <v>EtherOxPE</v>
      </c>
      <c r="D386" t="str">
        <f>normalized!D386</f>
        <v>C32H62NO11P</v>
      </c>
      <c r="E386">
        <f>AVERAGE(normalized!E386:G386)</f>
        <v>4.3542162570621466E-5</v>
      </c>
      <c r="F386">
        <f>AVERAGE(normalized!H386:J386)</f>
        <v>5.2279684873949584E-5</v>
      </c>
      <c r="G386">
        <f>AVERAGE(normalized!K386:M386)</f>
        <v>9.6757534191372488E-5</v>
      </c>
      <c r="H386">
        <f>AVERAGE(normalized!N386:P386)</f>
        <v>1.2856162502060083E-4</v>
      </c>
      <c r="I386">
        <f>_xlfn.STDEV.S(normalized!E386:G386)</f>
        <v>3.9954915265345838E-6</v>
      </c>
      <c r="J386">
        <f>_xlfn.STDEV.S(normalized!H386:J386)</f>
        <v>4.0826915104702442E-5</v>
      </c>
      <c r="K386">
        <f>_xlfn.STDEV.S(normalized!K386:M386)</f>
        <v>3.2273903057057763E-5</v>
      </c>
      <c r="L386">
        <f>_xlfn.STDEV.S(normalized!N386:P386)</f>
        <v>1.5275361372313748E-5</v>
      </c>
      <c r="M386" s="11">
        <f t="shared" si="27"/>
        <v>9.1761439732219466E-2</v>
      </c>
      <c r="N386" s="11">
        <f t="shared" si="28"/>
        <v>0.78093269313193703</v>
      </c>
      <c r="O386" s="11">
        <f t="shared" si="29"/>
        <v>0.33355441854506779</v>
      </c>
      <c r="P386" s="11">
        <f t="shared" si="30"/>
        <v>0.11881742603880442</v>
      </c>
      <c r="R386" s="12">
        <f t="shared" si="31"/>
        <v>1.2006680832436065</v>
      </c>
      <c r="S386" s="12">
        <f t="shared" si="32"/>
        <v>2.2221572948849402</v>
      </c>
      <c r="T386" s="12">
        <f t="shared" si="33"/>
        <v>2.9525778562809197</v>
      </c>
      <c r="U386">
        <f>_xlfn.T.TEST(normalized!H386:J386,normalized!$E386:$G386,2,3)</f>
        <v>0.74699203964814065</v>
      </c>
      <c r="V386">
        <f>_xlfn.T.TEST(normalized!K386:M386,normalized!$E386:$G386,2,3)</f>
        <v>0.10168527955381791</v>
      </c>
      <c r="W386">
        <f>_xlfn.T.TEST(normalized!N386:P386,normalized!$E386:$G386,2,3)</f>
        <v>7.3946727468809127E-3</v>
      </c>
    </row>
    <row r="387" spans="1:23" x14ac:dyDescent="0.3">
      <c r="A387" t="str">
        <f>normalized!A387</f>
        <v>w/o MS2: PE O-9:0_18:2;O</v>
      </c>
      <c r="B387" t="str">
        <f>normalized!B387</f>
        <v>PE O- 27:2:1O</v>
      </c>
      <c r="C387" t="str">
        <f>normalized!C387</f>
        <v>EtherOxPE</v>
      </c>
      <c r="D387" t="str">
        <f>normalized!D387</f>
        <v>C32H62NO8P</v>
      </c>
      <c r="E387">
        <f>AVERAGE(normalized!E387:G387)</f>
        <v>5.5329703107344629E-5</v>
      </c>
      <c r="F387">
        <f>AVERAGE(normalized!H387:J387)</f>
        <v>1.3959765056022408E-4</v>
      </c>
      <c r="G387">
        <f>AVERAGE(normalized!K387:M387)</f>
        <v>1.453945440530364E-4</v>
      </c>
      <c r="H387">
        <f>AVERAGE(normalized!N387:P387)</f>
        <v>3.3162280742444361E-4</v>
      </c>
      <c r="I387">
        <f>_xlfn.STDEV.S(normalized!E387:G387)</f>
        <v>5.2733044372731384E-6</v>
      </c>
      <c r="J387">
        <f>_xlfn.STDEV.S(normalized!H387:J387)</f>
        <v>6.9782891439292111E-5</v>
      </c>
      <c r="K387">
        <f>_xlfn.STDEV.S(normalized!K387:M387)</f>
        <v>3.9748679810518242E-5</v>
      </c>
      <c r="L387">
        <f>_xlfn.STDEV.S(normalized!N387:P387)</f>
        <v>2.08366763758446E-5</v>
      </c>
      <c r="M387" s="11">
        <f t="shared" si="27"/>
        <v>9.5306935355182559E-2</v>
      </c>
      <c r="N387" s="11">
        <f t="shared" si="28"/>
        <v>0.49988585881813924</v>
      </c>
      <c r="O387" s="11">
        <f t="shared" si="29"/>
        <v>0.27338494762237359</v>
      </c>
      <c r="P387" s="11">
        <f t="shared" si="30"/>
        <v>6.2832458773487684E-2</v>
      </c>
      <c r="R387" s="12">
        <f t="shared" si="31"/>
        <v>2.5230146326538572</v>
      </c>
      <c r="S387" s="12">
        <f t="shared" si="32"/>
        <v>2.6277846416590709</v>
      </c>
      <c r="T387" s="12">
        <f t="shared" si="33"/>
        <v>5.9935764842450965</v>
      </c>
      <c r="U387">
        <f>_xlfn.T.TEST(normalized!H387:J387,normalized!$E387:$G387,2,3)</f>
        <v>0.17089227754146025</v>
      </c>
      <c r="V387">
        <f>_xlfn.T.TEST(normalized!K387:M387,normalized!$E387:$G387,2,3)</f>
        <v>5.6895525503979846E-2</v>
      </c>
      <c r="W387">
        <f>_xlfn.T.TEST(normalized!N387:P387,normalized!$E387:$G387,2,3)</f>
        <v>1.0863690427504933E-3</v>
      </c>
    </row>
    <row r="388" spans="1:23" x14ac:dyDescent="0.3">
      <c r="A388" t="str">
        <f>normalized!A388</f>
        <v>w/o MS2: PE O-9:0_18:2;O</v>
      </c>
      <c r="B388" t="str">
        <f>normalized!B388</f>
        <v>PE O- 27:2:1O</v>
      </c>
      <c r="C388" t="str">
        <f>normalized!C388</f>
        <v>EtherOxPE</v>
      </c>
      <c r="D388" t="str">
        <f>normalized!D388</f>
        <v>C32H62NO8P</v>
      </c>
      <c r="E388">
        <f>AVERAGE(normalized!E388:G388)</f>
        <v>2.9717636440677968E-5</v>
      </c>
      <c r="F388">
        <f>AVERAGE(normalized!H388:J388)</f>
        <v>7.9296832399626516E-5</v>
      </c>
      <c r="G388">
        <f>AVERAGE(normalized!K388:M388)</f>
        <v>7.2135947645558744E-5</v>
      </c>
      <c r="H388">
        <f>AVERAGE(normalized!N388:P388)</f>
        <v>2.3991613155453339E-4</v>
      </c>
      <c r="I388">
        <f>_xlfn.STDEV.S(normalized!E388:G388)</f>
        <v>1.2850255254534659E-5</v>
      </c>
      <c r="J388">
        <f>_xlfn.STDEV.S(normalized!H388:J388)</f>
        <v>1.5905249888909242E-5</v>
      </c>
      <c r="K388">
        <f>_xlfn.STDEV.S(normalized!K388:M388)</f>
        <v>2.0698344791779458E-5</v>
      </c>
      <c r="L388">
        <f>_xlfn.STDEV.S(normalized!N388:P388)</f>
        <v>1.0238396650281079E-4</v>
      </c>
      <c r="M388" s="11">
        <f t="shared" si="27"/>
        <v>0.43241175253577796</v>
      </c>
      <c r="N388" s="11">
        <f t="shared" si="28"/>
        <v>0.20057862852267166</v>
      </c>
      <c r="O388" s="11">
        <f t="shared" si="29"/>
        <v>0.28693523087103728</v>
      </c>
      <c r="P388" s="11">
        <f t="shared" si="30"/>
        <v>0.42674898865455707</v>
      </c>
      <c r="R388" s="12">
        <f t="shared" si="31"/>
        <v>2.6683425028742787</v>
      </c>
      <c r="S388" s="12">
        <f t="shared" si="32"/>
        <v>2.4273783613160407</v>
      </c>
      <c r="T388" s="12">
        <f t="shared" si="33"/>
        <v>8.0731902092365733</v>
      </c>
      <c r="U388">
        <f>_xlfn.T.TEST(normalized!H388:J388,normalized!$E388:$G388,2,3)</f>
        <v>1.4996819158980167E-2</v>
      </c>
      <c r="V388">
        <f>_xlfn.T.TEST(normalized!K388:M388,normalized!$E388:$G388,2,3)</f>
        <v>4.9573945538056177E-2</v>
      </c>
      <c r="W388">
        <f>_xlfn.T.TEST(normalized!N388:P388,normalized!$E388:$G388,2,3)</f>
        <v>6.8615458695749032E-2</v>
      </c>
    </row>
    <row r="389" spans="1:23" x14ac:dyDescent="0.3">
      <c r="A389" t="str">
        <f>normalized!A389</f>
        <v>w/o MS2: PE O-15:0_22:5;O</v>
      </c>
      <c r="B389" t="str">
        <f>normalized!B389</f>
        <v>PE O- 37:5:1O</v>
      </c>
      <c r="C389" t="str">
        <f>normalized!C389</f>
        <v>EtherOxPE</v>
      </c>
      <c r="D389" t="str">
        <f>normalized!D389</f>
        <v>C42H76NO8P</v>
      </c>
      <c r="E389">
        <f>AVERAGE(normalized!E389:G389)</f>
        <v>3.7838999039548028E-4</v>
      </c>
      <c r="F389">
        <f>AVERAGE(normalized!H389:J389)</f>
        <v>3.4444865546218493E-4</v>
      </c>
      <c r="G389">
        <f>AVERAGE(normalized!K389:M389)</f>
        <v>3.8049263423394381E-4</v>
      </c>
      <c r="H389">
        <f>AVERAGE(normalized!N389:P389)</f>
        <v>3.2721841292194647E-4</v>
      </c>
      <c r="I389">
        <f>_xlfn.STDEV.S(normalized!E389:G389)</f>
        <v>8.647429182799257E-5</v>
      </c>
      <c r="J389">
        <f>_xlfn.STDEV.S(normalized!H389:J389)</f>
        <v>1.9478570901401381E-5</v>
      </c>
      <c r="K389">
        <f>_xlfn.STDEV.S(normalized!K389:M389)</f>
        <v>1.5249933955352926E-4</v>
      </c>
      <c r="L389">
        <f>_xlfn.STDEV.S(normalized!N389:P389)</f>
        <v>2.3644056777683845E-5</v>
      </c>
      <c r="M389" s="11">
        <f t="shared" si="27"/>
        <v>0.22853218642917217</v>
      </c>
      <c r="N389" s="11">
        <f t="shared" si="28"/>
        <v>5.6549998359740505E-2</v>
      </c>
      <c r="O389" s="11">
        <f t="shared" si="29"/>
        <v>0.40079445916360601</v>
      </c>
      <c r="P389" s="11">
        <f t="shared" si="30"/>
        <v>7.2257720971600131E-2</v>
      </c>
      <c r="R389" s="12">
        <f t="shared" si="31"/>
        <v>0.91030065330792442</v>
      </c>
      <c r="S389" s="12">
        <f t="shared" si="32"/>
        <v>1.0055568167547613</v>
      </c>
      <c r="T389" s="12">
        <f t="shared" si="33"/>
        <v>0.86476498117708922</v>
      </c>
      <c r="U389">
        <f>_xlfn.T.TEST(normalized!H389:J389,normalized!$E389:$G389,2,3)</f>
        <v>0.56986340757790244</v>
      </c>
      <c r="V389">
        <f>_xlfn.T.TEST(normalized!K389:M389,normalized!$E389:$G389,2,3)</f>
        <v>0.98466670290794045</v>
      </c>
      <c r="W389">
        <f>_xlfn.T.TEST(normalized!N389:P389,normalized!$E389:$G389,2,3)</f>
        <v>0.41526469350462347</v>
      </c>
    </row>
    <row r="390" spans="1:23" x14ac:dyDescent="0.3">
      <c r="A390" t="str">
        <f>normalized!A390</f>
        <v>w/o MS2: PE O-12:0_17:2;O</v>
      </c>
      <c r="B390" t="str">
        <f>normalized!B390</f>
        <v>PE O- 29:2:1O</v>
      </c>
      <c r="C390" t="str">
        <f>normalized!C390</f>
        <v>EtherOxPE</v>
      </c>
      <c r="D390" t="str">
        <f>normalized!D390</f>
        <v>C34H66NO8P</v>
      </c>
      <c r="E390">
        <f>AVERAGE(normalized!E390:G390)</f>
        <v>7.9096607838983048E-4</v>
      </c>
      <c r="F390">
        <f>AVERAGE(normalized!H390:J390)</f>
        <v>8.7824138888888896E-4</v>
      </c>
      <c r="G390">
        <f>AVERAGE(normalized!K390:M390)</f>
        <v>1.1379024907314413E-3</v>
      </c>
      <c r="H390">
        <f>AVERAGE(normalized!N390:P390)</f>
        <v>1.1078909166115768E-3</v>
      </c>
      <c r="I390">
        <f>_xlfn.STDEV.S(normalized!E390:G390)</f>
        <v>1.1808775876876965E-4</v>
      </c>
      <c r="J390">
        <f>_xlfn.STDEV.S(normalized!H390:J390)</f>
        <v>7.6972595731937028E-5</v>
      </c>
      <c r="K390">
        <f>_xlfn.STDEV.S(normalized!K390:M390)</f>
        <v>1.6202421431460597E-4</v>
      </c>
      <c r="L390">
        <f>_xlfn.STDEV.S(normalized!N390:P390)</f>
        <v>3.7035758769841426E-5</v>
      </c>
      <c r="M390" s="11">
        <f t="shared" si="27"/>
        <v>0.1492956044450868</v>
      </c>
      <c r="N390" s="11">
        <f t="shared" si="28"/>
        <v>8.7644008476210913E-2</v>
      </c>
      <c r="O390" s="11">
        <f t="shared" si="29"/>
        <v>0.14238848726876163</v>
      </c>
      <c r="P390" s="11">
        <f t="shared" si="30"/>
        <v>3.3429066178386271E-2</v>
      </c>
      <c r="R390" s="12">
        <f t="shared" si="31"/>
        <v>1.1103401433810218</v>
      </c>
      <c r="S390" s="12">
        <f t="shared" si="32"/>
        <v>1.4386236297868413</v>
      </c>
      <c r="T390" s="12">
        <f t="shared" si="33"/>
        <v>1.4006806952668693</v>
      </c>
      <c r="U390">
        <f>_xlfn.T.TEST(normalized!H390:J390,normalized!$E390:$G390,2,3)</f>
        <v>0.35294551249740952</v>
      </c>
      <c r="V390">
        <f>_xlfn.T.TEST(normalized!K390:M390,normalized!$E390:$G390,2,3)</f>
        <v>4.4903765585346901E-2</v>
      </c>
      <c r="W390">
        <f>_xlfn.T.TEST(normalized!N390:P390,normalized!$E390:$G390,2,3)</f>
        <v>3.37613582004175E-2</v>
      </c>
    </row>
    <row r="391" spans="1:23" x14ac:dyDescent="0.3">
      <c r="A391" t="str">
        <f>normalized!A391</f>
        <v>w/o MS2: PE O-10:0_18:2;O2</v>
      </c>
      <c r="B391" t="str">
        <f>normalized!B391</f>
        <v>PE O- 28:2:2O</v>
      </c>
      <c r="C391" t="str">
        <f>normalized!C391</f>
        <v>EtherOxPE</v>
      </c>
      <c r="D391" t="str">
        <f>normalized!D391</f>
        <v>C33H64NO9P</v>
      </c>
      <c r="E391">
        <f>AVERAGE(normalized!E391:G391)</f>
        <v>2.1178312048022603E-4</v>
      </c>
      <c r="F391">
        <f>AVERAGE(normalized!H391:J391)</f>
        <v>3.487574591503268E-4</v>
      </c>
      <c r="G391">
        <f>AVERAGE(normalized!K391:M391)</f>
        <v>3.9210300437699164E-4</v>
      </c>
      <c r="H391">
        <f>AVERAGE(normalized!N391:P391)</f>
        <v>4.656609206113768E-4</v>
      </c>
      <c r="I391">
        <f>_xlfn.STDEV.S(normalized!E391:G391)</f>
        <v>9.4357452082360213E-5</v>
      </c>
      <c r="J391">
        <f>_xlfn.STDEV.S(normalized!H391:J391)</f>
        <v>5.3120707317682418E-5</v>
      </c>
      <c r="K391">
        <f>_xlfn.STDEV.S(normalized!K391:M391)</f>
        <v>5.6564837709145388E-5</v>
      </c>
      <c r="L391">
        <f>_xlfn.STDEV.S(normalized!N391:P391)</f>
        <v>4.5573526891232269E-5</v>
      </c>
      <c r="M391" s="11">
        <f t="shared" si="27"/>
        <v>0.44553811403100119</v>
      </c>
      <c r="N391" s="11">
        <f t="shared" si="28"/>
        <v>0.15231418260443719</v>
      </c>
      <c r="O391" s="11">
        <f t="shared" si="29"/>
        <v>0.14426014867960696</v>
      </c>
      <c r="P391" s="11">
        <f t="shared" si="30"/>
        <v>9.7868480849536935E-2</v>
      </c>
      <c r="R391" s="12">
        <f t="shared" si="31"/>
        <v>1.6467670244895174</v>
      </c>
      <c r="S391" s="12">
        <f t="shared" si="32"/>
        <v>1.8514365237790606</v>
      </c>
      <c r="T391" s="12">
        <f t="shared" si="33"/>
        <v>2.1987631476742506</v>
      </c>
      <c r="U391">
        <f>_xlfn.T.TEST(normalized!H391:J391,normalized!$E391:$G391,2,3)</f>
        <v>0.11181768365905539</v>
      </c>
      <c r="V391">
        <f>_xlfn.T.TEST(normalized!K391:M391,normalized!$E391:$G391,2,3)</f>
        <v>5.932327542790352E-2</v>
      </c>
      <c r="W391">
        <f>_xlfn.T.TEST(normalized!N391:P391,normalized!$E391:$G391,2,3)</f>
        <v>2.6652790706186404E-2</v>
      </c>
    </row>
    <row r="392" spans="1:23" x14ac:dyDescent="0.3">
      <c r="A392" t="str">
        <f>normalized!A392</f>
        <v>w/o MS2: PE O-10:0_18:1;O2</v>
      </c>
      <c r="B392" t="str">
        <f>normalized!B392</f>
        <v>PE O- 28:1:2O</v>
      </c>
      <c r="C392" t="str">
        <f>normalized!C392</f>
        <v>EtherOxPE</v>
      </c>
      <c r="D392" t="str">
        <f>normalized!D392</f>
        <v>C33H66NO9P</v>
      </c>
      <c r="E392">
        <f>AVERAGE(normalized!E392:G392)</f>
        <v>2.7543250214689271E-3</v>
      </c>
      <c r="F392">
        <f>AVERAGE(normalized!H392:J392)</f>
        <v>3.6126296988795519E-3</v>
      </c>
      <c r="G392">
        <f>AVERAGE(normalized!K392:M392)</f>
        <v>5.3647992365063422E-3</v>
      </c>
      <c r="H392">
        <f>AVERAGE(normalized!N392:P392)</f>
        <v>6.3309874216474354E-3</v>
      </c>
      <c r="I392">
        <f>_xlfn.STDEV.S(normalized!E392:G392)</f>
        <v>5.2004914031244522E-4</v>
      </c>
      <c r="J392">
        <f>_xlfn.STDEV.S(normalized!H392:J392)</f>
        <v>2.8628258646971232E-4</v>
      </c>
      <c r="K392">
        <f>_xlfn.STDEV.S(normalized!K392:M392)</f>
        <v>2.9588737680158206E-4</v>
      </c>
      <c r="L392">
        <f>_xlfn.STDEV.S(normalized!N392:P392)</f>
        <v>4.1528061785045675E-4</v>
      </c>
      <c r="M392" s="11">
        <f t="shared" si="27"/>
        <v>0.1888118273111771</v>
      </c>
      <c r="N392" s="11">
        <f t="shared" si="28"/>
        <v>7.9244929686123705E-2</v>
      </c>
      <c r="O392" s="11">
        <f t="shared" si="29"/>
        <v>5.5153485481456613E-2</v>
      </c>
      <c r="P392" s="11">
        <f t="shared" si="30"/>
        <v>6.559492069601891E-2</v>
      </c>
      <c r="R392" s="12">
        <f t="shared" si="31"/>
        <v>1.3116206949871432</v>
      </c>
      <c r="S392" s="12">
        <f t="shared" si="32"/>
        <v>1.9477727554626818</v>
      </c>
      <c r="T392" s="12">
        <f t="shared" si="33"/>
        <v>2.2985622148075375</v>
      </c>
      <c r="U392">
        <f>_xlfn.T.TEST(normalized!H392:J392,normalized!$E392:$G392,2,3)</f>
        <v>8.4395161325960019E-2</v>
      </c>
      <c r="V392">
        <f>_xlfn.T.TEST(normalized!K392:M392,normalized!$E392:$G392,2,3)</f>
        <v>3.9489605200131884E-3</v>
      </c>
      <c r="W392">
        <f>_xlfn.T.TEST(normalized!N392:P392,normalized!$E392:$G392,2,3)</f>
        <v>9.27363764753377E-4</v>
      </c>
    </row>
    <row r="393" spans="1:23" x14ac:dyDescent="0.3">
      <c r="A393" t="str">
        <f>normalized!A393</f>
        <v>w/o MS2: PE O-12:0_18:1;O2</v>
      </c>
      <c r="B393" t="str">
        <f>normalized!B393</f>
        <v>PE O- 30:1:2O</v>
      </c>
      <c r="C393" t="str">
        <f>normalized!C393</f>
        <v>EtherOxPE</v>
      </c>
      <c r="D393" t="str">
        <f>normalized!D393</f>
        <v>C35H70NO9P</v>
      </c>
      <c r="E393">
        <f>AVERAGE(normalized!E393:G393)</f>
        <v>1.5465201525423728E-3</v>
      </c>
      <c r="F393">
        <f>AVERAGE(normalized!H393:J393)</f>
        <v>1.4154384208683475E-3</v>
      </c>
      <c r="G393">
        <f>AVERAGE(normalized!K393:M393)</f>
        <v>2.9067945359934201E-3</v>
      </c>
      <c r="H393">
        <f>AVERAGE(normalized!N393:P393)</f>
        <v>2.5574596631742484E-3</v>
      </c>
      <c r="I393">
        <f>_xlfn.STDEV.S(normalized!E393:G393)</f>
        <v>1.345259730806291E-4</v>
      </c>
      <c r="J393">
        <f>_xlfn.STDEV.S(normalized!H393:J393)</f>
        <v>5.2891303623197939E-5</v>
      </c>
      <c r="K393">
        <f>_xlfn.STDEV.S(normalized!K393:M393)</f>
        <v>5.6911572741557615E-5</v>
      </c>
      <c r="L393">
        <f>_xlfn.STDEV.S(normalized!N393:P393)</f>
        <v>1.4006455582628541E-4</v>
      </c>
      <c r="M393" s="11">
        <f t="shared" si="27"/>
        <v>8.698623995263019E-2</v>
      </c>
      <c r="N393" s="11">
        <f t="shared" si="28"/>
        <v>3.7367435307252728E-2</v>
      </c>
      <c r="O393" s="11">
        <f t="shared" si="29"/>
        <v>1.9578808215320809E-2</v>
      </c>
      <c r="P393" s="11">
        <f t="shared" si="30"/>
        <v>5.476706352132301E-2</v>
      </c>
      <c r="R393" s="12">
        <f t="shared" si="31"/>
        <v>0.91524085123718824</v>
      </c>
      <c r="S393" s="12">
        <f t="shared" si="32"/>
        <v>1.8795710687732388</v>
      </c>
      <c r="T393" s="12">
        <f t="shared" si="33"/>
        <v>1.6536866066503955</v>
      </c>
      <c r="U393">
        <f>_xlfn.T.TEST(normalized!H393:J393,normalized!$E393:$G393,2,3)</f>
        <v>0.2277021094718992</v>
      </c>
      <c r="V393">
        <f>_xlfn.T.TEST(normalized!K393:M393,normalized!$E393:$G393,2,3)</f>
        <v>9.314830589520766E-4</v>
      </c>
      <c r="W393">
        <f>_xlfn.T.TEST(normalized!N393:P393,normalized!$E393:$G393,2,3)</f>
        <v>8.4432293296599081E-4</v>
      </c>
    </row>
    <row r="394" spans="1:23" x14ac:dyDescent="0.3">
      <c r="A394" t="str">
        <f>normalized!A394</f>
        <v>w/o MS2: PE O-9:0_18:1;O2</v>
      </c>
      <c r="B394" t="str">
        <f>normalized!B394</f>
        <v>PE O- 27:1:2O</v>
      </c>
      <c r="C394" t="str">
        <f>normalized!C394</f>
        <v>EtherOxPE</v>
      </c>
      <c r="D394" t="str">
        <f>normalized!D394</f>
        <v>C32H64NO9P</v>
      </c>
      <c r="E394">
        <f>AVERAGE(normalized!E394:G394)</f>
        <v>1.2223584731638418E-4</v>
      </c>
      <c r="F394">
        <f>AVERAGE(normalized!H394:J394)</f>
        <v>1.3391840919701215E-4</v>
      </c>
      <c r="G394">
        <f>AVERAGE(normalized!K394:M394)</f>
        <v>2.4217666162423999E-4</v>
      </c>
      <c r="H394">
        <f>AVERAGE(normalized!N394:P394)</f>
        <v>2.5530456416993964E-4</v>
      </c>
      <c r="I394">
        <f>_xlfn.STDEV.S(normalized!E394:G394)</f>
        <v>1.1425706990198416E-5</v>
      </c>
      <c r="J394">
        <f>_xlfn.STDEV.S(normalized!H394:J394)</f>
        <v>1.2526747767638228E-5</v>
      </c>
      <c r="K394">
        <f>_xlfn.STDEV.S(normalized!K394:M394)</f>
        <v>2.2835379426793638E-5</v>
      </c>
      <c r="L394">
        <f>_xlfn.STDEV.S(normalized!N394:P394)</f>
        <v>1.7611384137546551E-5</v>
      </c>
      <c r="M394" s="11">
        <f t="shared" si="27"/>
        <v>9.3472637045867182E-2</v>
      </c>
      <c r="N394" s="11">
        <f t="shared" si="28"/>
        <v>9.3540147637280274E-2</v>
      </c>
      <c r="O394" s="11">
        <f t="shared" si="29"/>
        <v>9.4292238044906621E-2</v>
      </c>
      <c r="P394" s="11">
        <f t="shared" si="30"/>
        <v>6.8981861702338387E-2</v>
      </c>
      <c r="R394" s="12">
        <f t="shared" si="31"/>
        <v>1.0955739428090181</v>
      </c>
      <c r="S394" s="12">
        <f t="shared" si="32"/>
        <v>1.9812245502533465</v>
      </c>
      <c r="T394" s="12">
        <f t="shared" si="33"/>
        <v>2.0886226894564937</v>
      </c>
      <c r="U394">
        <f>_xlfn.T.TEST(normalized!H394:J394,normalized!$E394:$G394,2,3)</f>
        <v>0.29914983057970962</v>
      </c>
      <c r="V394">
        <f>_xlfn.T.TEST(normalized!K394:M394,normalized!$E394:$G394,2,3)</f>
        <v>4.1681470296622237E-3</v>
      </c>
      <c r="W394">
        <f>_xlfn.T.TEST(normalized!N394:P394,normalized!$E394:$G394,2,3)</f>
        <v>8.6050216501408223E-4</v>
      </c>
    </row>
    <row r="395" spans="1:23" x14ac:dyDescent="0.3">
      <c r="A395" t="str">
        <f>normalized!A395</f>
        <v>w/o MS2: PE O-18:3_22:6;O3</v>
      </c>
      <c r="B395" t="str">
        <f>normalized!B395</f>
        <v>PE O- 40:9:3O</v>
      </c>
      <c r="C395" t="str">
        <f>normalized!C395</f>
        <v>EtherOxPE</v>
      </c>
      <c r="D395" t="str">
        <f>normalized!D395</f>
        <v>C45H74NO10P</v>
      </c>
      <c r="E395">
        <f>AVERAGE(normalized!E395:G395)</f>
        <v>9.0055579519774024E-5</v>
      </c>
      <c r="F395">
        <f>AVERAGE(normalized!H395:J395)</f>
        <v>6.1006866246498603E-5</v>
      </c>
      <c r="G395">
        <f>AVERAGE(normalized!K395:M395)</f>
        <v>8.8280437037863664E-5</v>
      </c>
      <c r="H395">
        <f>AVERAGE(normalized!N395:P395)</f>
        <v>9.0699840470939407E-5</v>
      </c>
      <c r="I395">
        <f>_xlfn.STDEV.S(normalized!E395:G395)</f>
        <v>3.7457963427709163E-5</v>
      </c>
      <c r="J395">
        <f>_xlfn.STDEV.S(normalized!H395:J395)</f>
        <v>2.0901670907325469E-5</v>
      </c>
      <c r="K395">
        <f>_xlfn.STDEV.S(normalized!K395:M395)</f>
        <v>4.0429823629425609E-5</v>
      </c>
      <c r="L395">
        <f>_xlfn.STDEV.S(normalized!N395:P395)</f>
        <v>1.2812754068752915E-5</v>
      </c>
      <c r="M395" s="11">
        <f t="shared" si="27"/>
        <v>0.41594272811807625</v>
      </c>
      <c r="N395" s="11">
        <f t="shared" si="28"/>
        <v>0.3426117778754959</v>
      </c>
      <c r="O395" s="11">
        <f t="shared" si="29"/>
        <v>0.45797036111279299</v>
      </c>
      <c r="P395" s="11">
        <f t="shared" si="30"/>
        <v>0.14126545319402378</v>
      </c>
      <c r="R395" s="12">
        <f t="shared" si="31"/>
        <v>0.67743571882853715</v>
      </c>
      <c r="S395" s="12">
        <f t="shared" si="32"/>
        <v>0.98028836756837945</v>
      </c>
      <c r="T395" s="12">
        <f t="shared" si="33"/>
        <v>1.0071540370358054</v>
      </c>
      <c r="U395">
        <f>_xlfn.T.TEST(normalized!H395:J395,normalized!$E395:$G395,2,3)</f>
        <v>0.32216505346843971</v>
      </c>
      <c r="V395">
        <f>_xlfn.T.TEST(normalized!K395:M395,normalized!$E395:$G395,2,3)</f>
        <v>0.958202537399368</v>
      </c>
      <c r="W395">
        <f>_xlfn.T.TEST(normalized!N395:P395,normalized!$E395:$G395,2,3)</f>
        <v>0.97963676080501816</v>
      </c>
    </row>
    <row r="396" spans="1:23" x14ac:dyDescent="0.3">
      <c r="A396" t="str">
        <f>normalized!A396</f>
        <v>w/o MS2: PE O-12:0_18:1;O2</v>
      </c>
      <c r="B396" t="str">
        <f>normalized!B396</f>
        <v>PE O- 30:1:2O</v>
      </c>
      <c r="C396" t="str">
        <f>normalized!C396</f>
        <v>EtherOxPE</v>
      </c>
      <c r="D396" t="str">
        <f>normalized!D396</f>
        <v>C35H70NO9P</v>
      </c>
      <c r="E396">
        <f>AVERAGE(normalized!E396:G396)</f>
        <v>1.073148231638418E-3</v>
      </c>
      <c r="F396">
        <f>AVERAGE(normalized!H396:J396)</f>
        <v>1.058330960550887E-3</v>
      </c>
      <c r="G396">
        <f>AVERAGE(normalized!K396:M396)</f>
        <v>1.9108168263090675E-3</v>
      </c>
      <c r="H396">
        <f>AVERAGE(normalized!N396:P396)</f>
        <v>2.1995860268097705E-3</v>
      </c>
      <c r="I396">
        <f>_xlfn.STDEV.S(normalized!E396:G396)</f>
        <v>1.5605728672746184E-4</v>
      </c>
      <c r="J396">
        <f>_xlfn.STDEV.S(normalized!H396:J396)</f>
        <v>7.9055719510714783E-5</v>
      </c>
      <c r="K396">
        <f>_xlfn.STDEV.S(normalized!K396:M396)</f>
        <v>1.1941971355429283E-4</v>
      </c>
      <c r="L396">
        <f>_xlfn.STDEV.S(normalized!N396:P396)</f>
        <v>1.1371600906916521E-4</v>
      </c>
      <c r="M396" s="11">
        <f t="shared" si="27"/>
        <v>0.14542006605108318</v>
      </c>
      <c r="N396" s="11">
        <f t="shared" si="28"/>
        <v>7.4698485121860517E-2</v>
      </c>
      <c r="O396" s="11">
        <f t="shared" si="29"/>
        <v>6.2496683046780507E-2</v>
      </c>
      <c r="P396" s="11">
        <f t="shared" si="30"/>
        <v>5.1698823179967338E-2</v>
      </c>
      <c r="R396" s="12">
        <f t="shared" si="31"/>
        <v>0.98619270791239266</v>
      </c>
      <c r="S396" s="12">
        <f t="shared" si="32"/>
        <v>1.7805711922869665</v>
      </c>
      <c r="T396" s="12">
        <f t="shared" si="33"/>
        <v>2.049657225313203</v>
      </c>
      <c r="U396">
        <f>_xlfn.T.TEST(normalized!H396:J396,normalized!$E396:$G396,2,3)</f>
        <v>0.89277730917364972</v>
      </c>
      <c r="V396">
        <f>_xlfn.T.TEST(normalized!K396:M396,normalized!$E396:$G396,2,3)</f>
        <v>2.3140236156537902E-3</v>
      </c>
      <c r="W396">
        <f>_xlfn.T.TEST(normalized!N396:P396,normalized!$E396:$G396,2,3)</f>
        <v>8.4011910239041284E-4</v>
      </c>
    </row>
    <row r="397" spans="1:23" x14ac:dyDescent="0.3">
      <c r="A397" t="str">
        <f>normalized!A397</f>
        <v>w/o MS2: PE O-14:0_17:1;O2</v>
      </c>
      <c r="B397" t="str">
        <f>normalized!B397</f>
        <v>PE O- 31:1:2O</v>
      </c>
      <c r="C397" t="str">
        <f>normalized!C397</f>
        <v>EtherOxPE</v>
      </c>
      <c r="D397" t="str">
        <f>normalized!D397</f>
        <v>C36H72NO9P</v>
      </c>
      <c r="E397">
        <f>AVERAGE(normalized!E397:G397)</f>
        <v>4.520359816384181E-5</v>
      </c>
      <c r="F397">
        <f>AVERAGE(normalized!H397:J397)</f>
        <v>6.7448465219421101E-5</v>
      </c>
      <c r="G397">
        <f>AVERAGE(normalized!K397:M397)</f>
        <v>5.9791892439253225E-5</v>
      </c>
      <c r="H397">
        <f>AVERAGE(normalized!N397:P397)</f>
        <v>7.8624700153881187E-5</v>
      </c>
      <c r="I397">
        <f>_xlfn.STDEV.S(normalized!E397:G397)</f>
        <v>1.6667208944171011E-5</v>
      </c>
      <c r="J397">
        <f>_xlfn.STDEV.S(normalized!H397:J397)</f>
        <v>6.0809367590918748E-6</v>
      </c>
      <c r="K397">
        <f>_xlfn.STDEV.S(normalized!K397:M397)</f>
        <v>2.0416236392883196E-5</v>
      </c>
      <c r="L397">
        <f>_xlfn.STDEV.S(normalized!N397:P397)</f>
        <v>9.0842134536210519E-6</v>
      </c>
      <c r="M397" s="11">
        <f t="shared" si="27"/>
        <v>0.36871420907159225</v>
      </c>
      <c r="N397" s="11">
        <f t="shared" si="28"/>
        <v>9.0156784729045703E-2</v>
      </c>
      <c r="O397" s="11">
        <f t="shared" si="29"/>
        <v>0.34145492908801112</v>
      </c>
      <c r="P397" s="11">
        <f t="shared" si="30"/>
        <v>0.11553892651853406</v>
      </c>
      <c r="R397" s="12">
        <f t="shared" si="31"/>
        <v>1.4921039023254763</v>
      </c>
      <c r="S397" s="12">
        <f t="shared" si="32"/>
        <v>1.3227241827638521</v>
      </c>
      <c r="T397" s="12">
        <f t="shared" si="33"/>
        <v>1.7393460553494786</v>
      </c>
      <c r="U397">
        <f>_xlfn.T.TEST(normalized!H397:J397,normalized!$E397:$G397,2,3)</f>
        <v>0.13510355200653112</v>
      </c>
      <c r="V397">
        <f>_xlfn.T.TEST(normalized!K397:M397,normalized!$E397:$G397,2,3)</f>
        <v>0.39401009857479569</v>
      </c>
      <c r="W397">
        <f>_xlfn.T.TEST(normalized!N397:P397,normalized!$E397:$G397,2,3)</f>
        <v>5.3309975563477698E-2</v>
      </c>
    </row>
    <row r="398" spans="1:23" x14ac:dyDescent="0.3">
      <c r="A398" t="str">
        <f>normalized!A398</f>
        <v>w/o MS2: PE O-9:0_18:2;O</v>
      </c>
      <c r="B398" t="str">
        <f>normalized!B398</f>
        <v>PE O- 27:2:1O</v>
      </c>
      <c r="C398" t="str">
        <f>normalized!C398</f>
        <v>EtherOxPE</v>
      </c>
      <c r="D398" t="str">
        <f>normalized!D398</f>
        <v>C32H62NO8P</v>
      </c>
      <c r="E398">
        <f>AVERAGE(normalized!E398:G398)</f>
        <v>1.8571876694915257E-4</v>
      </c>
      <c r="F398">
        <f>AVERAGE(normalized!H398:J398)</f>
        <v>2.7868528478057893E-4</v>
      </c>
      <c r="G398">
        <f>AVERAGE(normalized!K398:M398)</f>
        <v>4.2077131758194979E-4</v>
      </c>
      <c r="H398">
        <f>AVERAGE(normalized!N398:P398)</f>
        <v>4.5025936360589382E-4</v>
      </c>
      <c r="I398">
        <f>_xlfn.STDEV.S(normalized!E398:G398)</f>
        <v>6.987445131910511E-5</v>
      </c>
      <c r="J398">
        <f>_xlfn.STDEV.S(normalized!H398:J398)</f>
        <v>4.4686921347627151E-5</v>
      </c>
      <c r="K398">
        <f>_xlfn.STDEV.S(normalized!K398:M398)</f>
        <v>3.4113890998235387E-5</v>
      </c>
      <c r="L398">
        <f>_xlfn.STDEV.S(normalized!N398:P398)</f>
        <v>3.7095206434213612E-5</v>
      </c>
      <c r="M398" s="11">
        <f t="shared" si="27"/>
        <v>0.37623796704527895</v>
      </c>
      <c r="N398" s="11">
        <f t="shared" si="28"/>
        <v>0.16034905245467521</v>
      </c>
      <c r="O398" s="11">
        <f t="shared" si="29"/>
        <v>8.1074658782062381E-2</v>
      </c>
      <c r="P398" s="11">
        <f t="shared" si="30"/>
        <v>8.2386307609768145E-2</v>
      </c>
      <c r="R398" s="12">
        <f t="shared" si="31"/>
        <v>1.5005768633865602</v>
      </c>
      <c r="S398" s="12">
        <f t="shared" si="32"/>
        <v>2.2656370408551743</v>
      </c>
      <c r="T398" s="12">
        <f t="shared" si="33"/>
        <v>2.4244149958693679</v>
      </c>
      <c r="U398">
        <f>_xlfn.T.TEST(normalized!H398:J398,normalized!$E398:$G398,2,3)</f>
        <v>0.13658257550253441</v>
      </c>
      <c r="V398">
        <f>_xlfn.T.TEST(normalized!K398:M398,normalized!$E398:$G398,2,3)</f>
        <v>1.4724233676607083E-2</v>
      </c>
      <c r="W398">
        <f>_xlfn.T.TEST(normalized!N398:P398,normalized!$E398:$G398,2,3)</f>
        <v>9.8313336730162498E-3</v>
      </c>
    </row>
    <row r="399" spans="1:23" x14ac:dyDescent="0.3">
      <c r="A399" t="str">
        <f>normalized!A399</f>
        <v>w/o MS2: PE O-8:0_18:1;O2</v>
      </c>
      <c r="B399" t="str">
        <f>normalized!B399</f>
        <v>PE O- 26:1:2O</v>
      </c>
      <c r="C399" t="str">
        <f>normalized!C399</f>
        <v>EtherOxPE</v>
      </c>
      <c r="D399" t="str">
        <f>normalized!D399</f>
        <v>C31H62NO9P</v>
      </c>
      <c r="E399">
        <f>AVERAGE(normalized!E399:G399)</f>
        <v>8.2926818220338975E-5</v>
      </c>
      <c r="F399">
        <f>AVERAGE(normalized!H399:J399)</f>
        <v>1.10859360410831E-4</v>
      </c>
      <c r="G399">
        <f>AVERAGE(normalized!K399:M399)</f>
        <v>2.2989602578250609E-4</v>
      </c>
      <c r="H399">
        <f>AVERAGE(normalized!N399:P399)</f>
        <v>2.8192595749842135E-4</v>
      </c>
      <c r="I399">
        <f>_xlfn.STDEV.S(normalized!E399:G399)</f>
        <v>1.3055103405421578E-5</v>
      </c>
      <c r="J399">
        <f>_xlfn.STDEV.S(normalized!H399:J399)</f>
        <v>2.3588373519444898E-5</v>
      </c>
      <c r="K399">
        <f>_xlfn.STDEV.S(normalized!K399:M399)</f>
        <v>2.6968739868860127E-5</v>
      </c>
      <c r="L399">
        <f>_xlfn.STDEV.S(normalized!N399:P399)</f>
        <v>1.7180967746939718E-5</v>
      </c>
      <c r="M399" s="11">
        <f t="shared" si="27"/>
        <v>0.15742920909775879</v>
      </c>
      <c r="N399" s="11">
        <f t="shared" si="28"/>
        <v>0.21277746355408619</v>
      </c>
      <c r="O399" s="11">
        <f t="shared" si="29"/>
        <v>0.11730842139208615</v>
      </c>
      <c r="P399" s="11">
        <f t="shared" si="30"/>
        <v>6.0941418446848486E-2</v>
      </c>
      <c r="R399" s="12">
        <f t="shared" si="31"/>
        <v>1.3368336418777631</v>
      </c>
      <c r="S399" s="12">
        <f t="shared" si="32"/>
        <v>2.7722759743617034</v>
      </c>
      <c r="T399" s="12">
        <f t="shared" si="33"/>
        <v>3.3996958227594827</v>
      </c>
      <c r="U399">
        <f>_xlfn.T.TEST(normalized!H399:J399,normalized!$E399:$G399,2,3)</f>
        <v>0.16706326012016626</v>
      </c>
      <c r="V399">
        <f>_xlfn.T.TEST(normalized!K399:M399,normalized!$E399:$G399,2,3)</f>
        <v>3.9478415986885125E-3</v>
      </c>
      <c r="W399">
        <f>_xlfn.T.TEST(normalized!N399:P399,normalized!$E399:$G399,2,3)</f>
        <v>1.4242152831176068E-4</v>
      </c>
    </row>
    <row r="400" spans="1:23" x14ac:dyDescent="0.3">
      <c r="A400" t="str">
        <f>normalized!A400</f>
        <v>w/o MS2: PE O-16:1_22:6;O</v>
      </c>
      <c r="B400" t="str">
        <f>normalized!B400</f>
        <v>PE O- 38:7:1O</v>
      </c>
      <c r="C400" t="str">
        <f>normalized!C400</f>
        <v>EtherOxPE</v>
      </c>
      <c r="D400" t="str">
        <f>normalized!D400</f>
        <v>C43H74NO8P</v>
      </c>
      <c r="E400">
        <f>AVERAGE(normalized!E400:G400)</f>
        <v>3.5220866807909607E-5</v>
      </c>
      <c r="F400">
        <f>AVERAGE(normalized!H400:J400)</f>
        <v>3.7765602240896362E-5</v>
      </c>
      <c r="G400">
        <f>AVERAGE(normalized!K400:M400)</f>
        <v>5.5048017851016955E-5</v>
      </c>
      <c r="H400">
        <f>AVERAGE(normalized!N400:P400)</f>
        <v>3.1481559903486312E-5</v>
      </c>
      <c r="I400">
        <f>_xlfn.STDEV.S(normalized!E400:G400)</f>
        <v>2.0244226942300267E-5</v>
      </c>
      <c r="J400">
        <f>_xlfn.STDEV.S(normalized!H400:J400)</f>
        <v>1.1083785829804518E-5</v>
      </c>
      <c r="K400">
        <f>_xlfn.STDEV.S(normalized!K400:M400)</f>
        <v>1.8141963624677534E-5</v>
      </c>
      <c r="L400">
        <f>_xlfn.STDEV.S(normalized!N400:P400)</f>
        <v>2.3247296258943623E-5</v>
      </c>
      <c r="M400" s="11">
        <f t="shared" si="27"/>
        <v>0.57477935034108785</v>
      </c>
      <c r="N400" s="11">
        <f t="shared" si="28"/>
        <v>0.29348892039650543</v>
      </c>
      <c r="O400" s="11">
        <f t="shared" si="29"/>
        <v>0.32956615574746584</v>
      </c>
      <c r="P400" s="11">
        <f t="shared" si="30"/>
        <v>0.73844168872868288</v>
      </c>
      <c r="R400" s="12">
        <f t="shared" si="31"/>
        <v>1.0722507894784485</v>
      </c>
      <c r="S400" s="12">
        <f t="shared" si="32"/>
        <v>1.5629376230642549</v>
      </c>
      <c r="T400" s="12">
        <f t="shared" si="33"/>
        <v>0.8938326269816973</v>
      </c>
      <c r="U400">
        <f>_xlfn.T.TEST(normalized!H400:J400,normalized!$E400:$G400,2,3)</f>
        <v>0.86037332703654201</v>
      </c>
      <c r="V400">
        <f>_xlfn.T.TEST(normalized!K400:M400,normalized!$E400:$G400,2,3)</f>
        <v>0.27585157429331303</v>
      </c>
      <c r="W400">
        <f>_xlfn.T.TEST(normalized!N400:P400,normalized!$E400:$G400,2,3)</f>
        <v>0.8440406323123415</v>
      </c>
    </row>
    <row r="401" spans="1:23" x14ac:dyDescent="0.3">
      <c r="A401" t="str">
        <f>normalized!A401</f>
        <v>w/o MS2: PE O-12:0_17:2;O2</v>
      </c>
      <c r="B401" t="str">
        <f>normalized!B401</f>
        <v>PE O- 29:2:2O</v>
      </c>
      <c r="C401" t="str">
        <f>normalized!C401</f>
        <v>EtherOxPE</v>
      </c>
      <c r="D401" t="str">
        <f>normalized!D401</f>
        <v>C34H66NO9P</v>
      </c>
      <c r="E401">
        <f>AVERAGE(normalized!E401:G401)</f>
        <v>5.9297199011299443E-5</v>
      </c>
      <c r="F401">
        <f>AVERAGE(normalized!H401:J401)</f>
        <v>8.493939775910363E-5</v>
      </c>
      <c r="G401">
        <f>AVERAGE(normalized!K401:M401)</f>
        <v>7.7302566471169302E-5</v>
      </c>
      <c r="H401">
        <f>AVERAGE(normalized!N401:P401)</f>
        <v>7.4581837482199959E-5</v>
      </c>
      <c r="I401">
        <f>_xlfn.STDEV.S(normalized!E401:G401)</f>
        <v>1.1293210559071692E-5</v>
      </c>
      <c r="J401">
        <f>_xlfn.STDEV.S(normalized!H401:J401)</f>
        <v>9.2786965664168412E-6</v>
      </c>
      <c r="K401">
        <f>_xlfn.STDEV.S(normalized!K401:M401)</f>
        <v>1.5374881638569068E-5</v>
      </c>
      <c r="L401">
        <f>_xlfn.STDEV.S(normalized!N401:P401)</f>
        <v>1.7012512553226633E-5</v>
      </c>
      <c r="M401" s="11">
        <f t="shared" si="27"/>
        <v>0.19045099511225991</v>
      </c>
      <c r="N401" s="11">
        <f t="shared" si="28"/>
        <v>0.10923901995081393</v>
      </c>
      <c r="O401" s="11">
        <f t="shared" si="29"/>
        <v>0.1988922533937249</v>
      </c>
      <c r="P401" s="11">
        <f t="shared" si="30"/>
        <v>0.22810530187442643</v>
      </c>
      <c r="R401" s="12">
        <f t="shared" si="31"/>
        <v>1.4324352444188453</v>
      </c>
      <c r="S401" s="12">
        <f t="shared" si="32"/>
        <v>1.3036461714901377</v>
      </c>
      <c r="T401" s="12">
        <f t="shared" si="33"/>
        <v>1.2577632455790693</v>
      </c>
      <c r="U401">
        <f>_xlfn.T.TEST(normalized!H401:J401,normalized!$E401:$G401,2,3)</f>
        <v>4.0350076816311732E-2</v>
      </c>
      <c r="V401">
        <f>_xlfn.T.TEST(normalized!K401:M401,normalized!$E401:$G401,2,3)</f>
        <v>0.18376065384391077</v>
      </c>
      <c r="W401">
        <f>_xlfn.T.TEST(normalized!N401:P401,normalized!$E401:$G401,2,3)</f>
        <v>0.27417267637058362</v>
      </c>
    </row>
    <row r="402" spans="1:23" x14ac:dyDescent="0.3">
      <c r="A402" t="str">
        <f>normalized!A402</f>
        <v>w/o MS2: PE O-10:0_18:2;O2</v>
      </c>
      <c r="B402" t="str">
        <f>normalized!B402</f>
        <v>PE O- 28:2:2O</v>
      </c>
      <c r="C402" t="str">
        <f>normalized!C402</f>
        <v>EtherOxPE</v>
      </c>
      <c r="D402" t="str">
        <f>normalized!D402</f>
        <v>C33H64NO9P</v>
      </c>
      <c r="E402">
        <f>AVERAGE(normalized!E402:G402)</f>
        <v>2.0491108488700566E-4</v>
      </c>
      <c r="F402">
        <f>AVERAGE(normalized!H402:J402)</f>
        <v>2.6668601540616243E-4</v>
      </c>
      <c r="G402">
        <f>AVERAGE(normalized!K402:M402)</f>
        <v>3.4917118532157867E-4</v>
      </c>
      <c r="H402">
        <f>AVERAGE(normalized!N402:P402)</f>
        <v>3.0292629252796623E-4</v>
      </c>
      <c r="I402">
        <f>_xlfn.STDEV.S(normalized!E402:G402)</f>
        <v>7.4830466578338181E-5</v>
      </c>
      <c r="J402">
        <f>_xlfn.STDEV.S(normalized!H402:J402)</f>
        <v>4.0498763200871124E-5</v>
      </c>
      <c r="K402">
        <f>_xlfn.STDEV.S(normalized!K402:M402)</f>
        <v>2.5361562634958832E-5</v>
      </c>
      <c r="L402">
        <f>_xlfn.STDEV.S(normalized!N402:P402)</f>
        <v>3.4506337504315204E-5</v>
      </c>
      <c r="M402" s="11">
        <f t="shared" si="27"/>
        <v>0.36518505877611268</v>
      </c>
      <c r="N402" s="11">
        <f t="shared" si="28"/>
        <v>0.15185934342748181</v>
      </c>
      <c r="O402" s="11">
        <f t="shared" si="29"/>
        <v>7.2633606955858659E-2</v>
      </c>
      <c r="P402" s="11">
        <f t="shared" si="30"/>
        <v>0.11391001162809125</v>
      </c>
      <c r="R402" s="12">
        <f t="shared" si="31"/>
        <v>1.3014718825641931</v>
      </c>
      <c r="S402" s="12">
        <f t="shared" si="32"/>
        <v>1.7040131602159176</v>
      </c>
      <c r="T402" s="12">
        <f t="shared" si="33"/>
        <v>1.478330431440589</v>
      </c>
      <c r="U402">
        <f>_xlfn.T.TEST(normalized!H402:J402,normalized!$E402:$G402,2,3)</f>
        <v>0.29549050387107861</v>
      </c>
      <c r="V402">
        <f>_xlfn.T.TEST(normalized!K402:M402,normalized!$E402:$G402,2,3)</f>
        <v>6.6664016802487847E-2</v>
      </c>
      <c r="W402">
        <f>_xlfn.T.TEST(normalized!N402:P402,normalized!$E402:$G402,2,3)</f>
        <v>0.13747519890656704</v>
      </c>
    </row>
    <row r="403" spans="1:23" x14ac:dyDescent="0.3">
      <c r="A403" t="str">
        <f>normalized!A403</f>
        <v>w/o MS2: PE O-12:0_18:2;O2</v>
      </c>
      <c r="B403" t="str">
        <f>normalized!B403</f>
        <v>PE O- 30:2:2O</v>
      </c>
      <c r="C403" t="str">
        <f>normalized!C403</f>
        <v>EtherOxPE</v>
      </c>
      <c r="D403" t="str">
        <f>normalized!D403</f>
        <v>C35H68NO9P</v>
      </c>
      <c r="E403">
        <f>AVERAGE(normalized!E403:G403)</f>
        <v>1.0941764731638418E-4</v>
      </c>
      <c r="F403">
        <f>AVERAGE(normalized!H403:J403)</f>
        <v>9.9947949346405223E-5</v>
      </c>
      <c r="G403">
        <f>AVERAGE(normalized!K403:M403)</f>
        <v>9.144386456538002E-5</v>
      </c>
      <c r="H403">
        <f>AVERAGE(normalized!N403:P403)</f>
        <v>7.3256338340490381E-5</v>
      </c>
      <c r="I403">
        <f>_xlfn.STDEV.S(normalized!E403:G403)</f>
        <v>4.29710149970541E-7</v>
      </c>
      <c r="J403">
        <f>_xlfn.STDEV.S(normalized!H403:J403)</f>
        <v>4.8491611374792657E-6</v>
      </c>
      <c r="K403">
        <f>_xlfn.STDEV.S(normalized!K403:M403)</f>
        <v>1.4383606433953511E-5</v>
      </c>
      <c r="L403">
        <f>_xlfn.STDEV.S(normalized!N403:P403)</f>
        <v>9.8695064679957838E-6</v>
      </c>
      <c r="M403" s="11">
        <f t="shared" si="27"/>
        <v>3.9272472083778419E-3</v>
      </c>
      <c r="N403" s="11">
        <f t="shared" si="28"/>
        <v>4.8516864719983101E-2</v>
      </c>
      <c r="O403" s="11">
        <f t="shared" si="29"/>
        <v>0.15729438494662046</v>
      </c>
      <c r="P403" s="11">
        <f t="shared" si="30"/>
        <v>0.13472563182346081</v>
      </c>
      <c r="R403" s="12">
        <f t="shared" si="31"/>
        <v>0.91345365028186853</v>
      </c>
      <c r="S403" s="12">
        <f t="shared" si="32"/>
        <v>0.83573232296767941</v>
      </c>
      <c r="T403" s="12">
        <f t="shared" si="33"/>
        <v>0.66951118157994782</v>
      </c>
      <c r="U403">
        <f>_xlfn.T.TEST(normalized!H403:J403,normalized!$E403:$G403,2,3)</f>
        <v>7.6273645729530035E-2</v>
      </c>
      <c r="V403">
        <f>_xlfn.T.TEST(normalized!K403:M403,normalized!$E403:$G403,2,3)</f>
        <v>0.162746486281791</v>
      </c>
      <c r="W403">
        <f>_xlfn.T.TEST(normalized!N403:P403,normalized!$E403:$G403,2,3)</f>
        <v>2.3762971287465903E-2</v>
      </c>
    </row>
    <row r="404" spans="1:23" x14ac:dyDescent="0.3">
      <c r="A404" t="str">
        <f>normalized!A404</f>
        <v>w/o MS2: PE O-20:5_20:5;O2</v>
      </c>
      <c r="B404" t="str">
        <f>normalized!B404</f>
        <v>PE O- 40:10:2O</v>
      </c>
      <c r="C404" t="str">
        <f>normalized!C404</f>
        <v>EtherOxPE</v>
      </c>
      <c r="D404" t="str">
        <f>normalized!D404</f>
        <v>C45H72NO9P</v>
      </c>
      <c r="E404">
        <f>AVERAGE(normalized!E404:G404)</f>
        <v>3.5878898898305086E-4</v>
      </c>
      <c r="F404">
        <f>AVERAGE(normalized!H404:J404)</f>
        <v>4.356051260504202E-4</v>
      </c>
      <c r="G404">
        <f>AVERAGE(normalized!K404:M404)</f>
        <v>3.1586861327067504E-4</v>
      </c>
      <c r="H404">
        <f>AVERAGE(normalized!N404:P404)</f>
        <v>3.6953180003036881E-4</v>
      </c>
      <c r="I404">
        <f>_xlfn.STDEV.S(normalized!E404:G404)</f>
        <v>1.5488676849840992E-4</v>
      </c>
      <c r="J404">
        <f>_xlfn.STDEV.S(normalized!H404:J404)</f>
        <v>4.8644021699860533E-5</v>
      </c>
      <c r="K404">
        <f>_xlfn.STDEV.S(normalized!K404:M404)</f>
        <v>6.4397565456677928E-5</v>
      </c>
      <c r="L404">
        <f>_xlfn.STDEV.S(normalized!N404:P404)</f>
        <v>1.3900310148646543E-4</v>
      </c>
      <c r="M404" s="11">
        <f t="shared" si="27"/>
        <v>0.43169320479265533</v>
      </c>
      <c r="N404" s="11">
        <f t="shared" si="28"/>
        <v>0.11166999374160283</v>
      </c>
      <c r="O404" s="11">
        <f t="shared" si="29"/>
        <v>0.20387453121685814</v>
      </c>
      <c r="P404" s="11">
        <f t="shared" si="30"/>
        <v>0.37616005300502392</v>
      </c>
      <c r="R404" s="12">
        <f t="shared" si="31"/>
        <v>1.2140983681943431</v>
      </c>
      <c r="S404" s="12">
        <f t="shared" si="32"/>
        <v>0.88037432298569407</v>
      </c>
      <c r="T404" s="12">
        <f t="shared" si="33"/>
        <v>1.0299418638174134</v>
      </c>
      <c r="U404">
        <f>_xlfn.T.TEST(normalized!H404:J404,normalized!$E404:$G404,2,3)</f>
        <v>0.48613873933123042</v>
      </c>
      <c r="V404">
        <f>_xlfn.T.TEST(normalized!K404:M404,normalized!$E404:$G404,2,3)</f>
        <v>0.69102785260956734</v>
      </c>
      <c r="W404">
        <f>_xlfn.T.TEST(normalized!N404:P404,normalized!$E404:$G404,2,3)</f>
        <v>0.93310302539885503</v>
      </c>
    </row>
    <row r="405" spans="1:23" x14ac:dyDescent="0.3">
      <c r="A405" t="str">
        <f>normalized!A405</f>
        <v>w/o MS2: PE O-16:2_22:6;O3</v>
      </c>
      <c r="B405" t="str">
        <f>normalized!B405</f>
        <v>PE O- 38:8:3O</v>
      </c>
      <c r="C405" t="str">
        <f>normalized!C405</f>
        <v>EtherOxPE</v>
      </c>
      <c r="D405" t="str">
        <f>normalized!D405</f>
        <v>C43H72NO10P</v>
      </c>
      <c r="E405">
        <f>AVERAGE(normalized!E405:G405)</f>
        <v>2.3375615960451978E-5</v>
      </c>
      <c r="F405">
        <f>AVERAGE(normalized!H405:J405)</f>
        <v>4.8222331932773118E-5</v>
      </c>
      <c r="G405">
        <f>AVERAGE(normalized!K405:M405)</f>
        <v>3.700394373561152E-5</v>
      </c>
      <c r="H405">
        <f>AVERAGE(normalized!N405:P405)</f>
        <v>2.1028097391426727E-5</v>
      </c>
      <c r="I405">
        <f>_xlfn.STDEV.S(normalized!E405:G405)</f>
        <v>1.1136692872011418E-5</v>
      </c>
      <c r="J405">
        <f>_xlfn.STDEV.S(normalized!H405:J405)</f>
        <v>1.0399200876690256E-5</v>
      </c>
      <c r="K405">
        <f>_xlfn.STDEV.S(normalized!K405:M405)</f>
        <v>2.6401057589882648E-5</v>
      </c>
      <c r="L405">
        <f>_xlfn.STDEV.S(normalized!N405:P405)</f>
        <v>1.0423541156829673E-5</v>
      </c>
      <c r="M405" s="11">
        <f t="shared" si="27"/>
        <v>0.47642350434114872</v>
      </c>
      <c r="N405" s="11">
        <f t="shared" si="28"/>
        <v>0.21565114045475467</v>
      </c>
      <c r="O405" s="11">
        <f t="shared" si="29"/>
        <v>0.71346605049761325</v>
      </c>
      <c r="P405" s="11">
        <f t="shared" si="30"/>
        <v>0.49569587598920906</v>
      </c>
      <c r="R405" s="12">
        <f t="shared" si="31"/>
        <v>2.0629331015002146</v>
      </c>
      <c r="S405" s="12">
        <f t="shared" si="32"/>
        <v>1.5830147020817171</v>
      </c>
      <c r="T405" s="12">
        <f t="shared" si="33"/>
        <v>0.89957404446595546</v>
      </c>
      <c r="U405">
        <f>_xlfn.T.TEST(normalized!H405:J405,normalized!$E405:$G405,2,3)</f>
        <v>4.7871785942848501E-2</v>
      </c>
      <c r="V405">
        <f>_xlfn.T.TEST(normalized!K405:M405,normalized!$E405:$G405,2,3)</f>
        <v>0.47671713307421565</v>
      </c>
      <c r="W405">
        <f>_xlfn.T.TEST(normalized!N405:P405,normalized!$E405:$G405,2,3)</f>
        <v>0.80304047294390069</v>
      </c>
    </row>
    <row r="406" spans="1:23" x14ac:dyDescent="0.3">
      <c r="A406" t="str">
        <f>normalized!A406</f>
        <v>w/o MS2: PE O-14:0_17:1;O2</v>
      </c>
      <c r="B406" t="str">
        <f>normalized!B406</f>
        <v>PE O- 31:1:2O</v>
      </c>
      <c r="C406" t="str">
        <f>normalized!C406</f>
        <v>EtherOxPE</v>
      </c>
      <c r="D406" t="str">
        <f>normalized!D406</f>
        <v>C36H72NO9P</v>
      </c>
      <c r="E406">
        <f>AVERAGE(normalized!E406:G406)</f>
        <v>1.7900002542372882E-5</v>
      </c>
      <c r="F406">
        <f>AVERAGE(normalized!H406:J406)</f>
        <v>5.4406102941176478E-5</v>
      </c>
      <c r="G406">
        <f>AVERAGE(normalized!K406:M406)</f>
        <v>2.9465156315226066E-5</v>
      </c>
      <c r="H406">
        <f>AVERAGE(normalized!N406:P406)</f>
        <v>7.9349472433785725E-5</v>
      </c>
      <c r="I406">
        <f>_xlfn.STDEV.S(normalized!E406:G406)</f>
        <v>1.1831909878856216E-5</v>
      </c>
      <c r="J406">
        <f>_xlfn.STDEV.S(normalized!H406:J406)</f>
        <v>1.7122850641353864E-5</v>
      </c>
      <c r="K406">
        <f>_xlfn.STDEV.S(normalized!K406:M406)</f>
        <v>1.0026109094742111E-5</v>
      </c>
      <c r="L406">
        <f>_xlfn.STDEV.S(normalized!N406:P406)</f>
        <v>1.6018409944617753E-5</v>
      </c>
      <c r="M406" s="11">
        <f t="shared" si="27"/>
        <v>0.66100045800818863</v>
      </c>
      <c r="N406" s="11">
        <f t="shared" si="28"/>
        <v>0.31472297620483825</v>
      </c>
      <c r="O406" s="11">
        <f t="shared" si="29"/>
        <v>0.34027001206035135</v>
      </c>
      <c r="P406" s="11">
        <f t="shared" si="30"/>
        <v>0.20187166282654923</v>
      </c>
      <c r="R406" s="12">
        <f t="shared" si="31"/>
        <v>3.0394466599871346</v>
      </c>
      <c r="S406" s="12">
        <f t="shared" si="32"/>
        <v>1.6460978843704717</v>
      </c>
      <c r="T406" s="12">
        <f t="shared" si="33"/>
        <v>4.4329307912638374</v>
      </c>
      <c r="U406">
        <f>_xlfn.T.TEST(normalized!H406:J406,normalized!$E406:$G406,2,3)</f>
        <v>4.4869110707015908E-2</v>
      </c>
      <c r="V406">
        <f>_xlfn.T.TEST(normalized!K406:M406,normalized!$E406:$G406,2,3)</f>
        <v>0.26779689334688173</v>
      </c>
      <c r="W406">
        <f>_xlfn.T.TEST(normalized!N406:P406,normalized!$E406:$G406,2,3)</f>
        <v>7.4423615974463231E-3</v>
      </c>
    </row>
    <row r="407" spans="1:23" x14ac:dyDescent="0.3">
      <c r="A407" t="str">
        <f>normalized!A407</f>
        <v>w/o MS2: PE O-15:0_20:5;O</v>
      </c>
      <c r="B407" t="str">
        <f>normalized!B407</f>
        <v>PE O- 35:5:1O</v>
      </c>
      <c r="C407" t="str">
        <f>normalized!C407</f>
        <v>EtherOxPE</v>
      </c>
      <c r="D407" t="str">
        <f>normalized!D407</f>
        <v>C40H72NO8P</v>
      </c>
      <c r="E407">
        <f>AVERAGE(normalized!E407:G407)</f>
        <v>3.1550302929378529E-3</v>
      </c>
      <c r="F407">
        <f>AVERAGE(normalized!H407:J407)</f>
        <v>3.7542270786647992E-3</v>
      </c>
      <c r="G407">
        <f>AVERAGE(normalized!K407:M407)</f>
        <v>3.9936294342355974E-3</v>
      </c>
      <c r="H407">
        <f>AVERAGE(normalized!N407:P407)</f>
        <v>3.5529005375657141E-3</v>
      </c>
      <c r="I407">
        <f>_xlfn.STDEV.S(normalized!E407:G407)</f>
        <v>3.8824086463948071E-4</v>
      </c>
      <c r="J407">
        <f>_xlfn.STDEV.S(normalized!H407:J407)</f>
        <v>2.9987500473627513E-4</v>
      </c>
      <c r="K407">
        <f>_xlfn.STDEV.S(normalized!K407:M407)</f>
        <v>4.346612057957288E-4</v>
      </c>
      <c r="L407">
        <f>_xlfn.STDEV.S(normalized!N407:P407)</f>
        <v>4.1904618408687607E-4</v>
      </c>
      <c r="M407" s="11">
        <f t="shared" si="27"/>
        <v>0.12305456004923633</v>
      </c>
      <c r="N407" s="11">
        <f t="shared" si="28"/>
        <v>7.9876629317512271E-2</v>
      </c>
      <c r="O407" s="11">
        <f t="shared" si="29"/>
        <v>0.1088386423811816</v>
      </c>
      <c r="P407" s="11">
        <f t="shared" si="30"/>
        <v>0.11794481147338491</v>
      </c>
      <c r="R407" s="12">
        <f t="shared" si="31"/>
        <v>1.1899179184010291</v>
      </c>
      <c r="S407" s="12">
        <f t="shared" si="32"/>
        <v>1.2657974927134124</v>
      </c>
      <c r="T407" s="12">
        <f t="shared" si="33"/>
        <v>1.1261066321671918</v>
      </c>
      <c r="U407">
        <f>_xlfn.T.TEST(normalized!H407:J407,normalized!$E407:$G407,2,3)</f>
        <v>0.10625355792981907</v>
      </c>
      <c r="V407">
        <f>_xlfn.T.TEST(normalized!K407:M407,normalized!$E407:$G407,2,3)</f>
        <v>6.8110278846086031E-2</v>
      </c>
      <c r="W407">
        <f>_xlfn.T.TEST(normalized!N407:P407,normalized!$E407:$G407,2,3)</f>
        <v>0.29450873711545961</v>
      </c>
    </row>
    <row r="408" spans="1:23" x14ac:dyDescent="0.3">
      <c r="A408" t="str">
        <f>normalized!A408</f>
        <v>w/o MS2: PE O-9:0_20:5;O</v>
      </c>
      <c r="B408" t="str">
        <f>normalized!B408</f>
        <v>PE O- 29:5:1O</v>
      </c>
      <c r="C408" t="str">
        <f>normalized!C408</f>
        <v>EtherOxPE</v>
      </c>
      <c r="D408" t="str">
        <f>normalized!D408</f>
        <v>C34H60NO8P</v>
      </c>
      <c r="E408">
        <f>AVERAGE(normalized!E408:G408)</f>
        <v>3.3196337005649717E-5</v>
      </c>
      <c r="F408">
        <f>AVERAGE(normalized!H408:J408)</f>
        <v>4.5928581932773113E-5</v>
      </c>
      <c r="G408">
        <f>AVERAGE(normalized!K408:M408)</f>
        <v>4.423697524664493E-5</v>
      </c>
      <c r="H408">
        <f>AVERAGE(normalized!N408:P408)</f>
        <v>4.6696930847902049E-5</v>
      </c>
      <c r="I408">
        <f>_xlfn.STDEV.S(normalized!E408:G408)</f>
        <v>2.0126022045945294E-6</v>
      </c>
      <c r="J408">
        <f>_xlfn.STDEV.S(normalized!H408:J408)</f>
        <v>7.1965685079520177E-6</v>
      </c>
      <c r="K408">
        <f>_xlfn.STDEV.S(normalized!K408:M408)</f>
        <v>1.2050616808496936E-5</v>
      </c>
      <c r="L408">
        <f>_xlfn.STDEV.S(normalized!N408:P408)</f>
        <v>2.4855498161712366E-5</v>
      </c>
      <c r="M408" s="11">
        <f t="shared" si="27"/>
        <v>6.0627237404295618E-2</v>
      </c>
      <c r="N408" s="11">
        <f t="shared" si="28"/>
        <v>0.1566904137925666</v>
      </c>
      <c r="O408" s="11">
        <f t="shared" si="29"/>
        <v>0.27241050594685251</v>
      </c>
      <c r="P408" s="11">
        <f t="shared" si="30"/>
        <v>0.53227262927985441</v>
      </c>
      <c r="R408" s="12">
        <f t="shared" si="31"/>
        <v>1.3835436700427666</v>
      </c>
      <c r="S408" s="12">
        <f t="shared" si="32"/>
        <v>1.3325860392101754</v>
      </c>
      <c r="T408" s="12">
        <f t="shared" si="33"/>
        <v>1.406689263335128</v>
      </c>
      <c r="U408">
        <f>_xlfn.T.TEST(normalized!H408:J408,normalized!$E408:$G408,2,3)</f>
        <v>8.2612276449243668E-2</v>
      </c>
      <c r="V408">
        <f>_xlfn.T.TEST(normalized!K408:M408,normalized!$E408:$G408,2,3)</f>
        <v>0.25156654685113133</v>
      </c>
      <c r="W408">
        <f>_xlfn.T.TEST(normalized!N408:P408,normalized!$E408:$G408,2,3)</f>
        <v>0.44627795887827865</v>
      </c>
    </row>
    <row r="409" spans="1:23" x14ac:dyDescent="0.3">
      <c r="A409" t="str">
        <f>normalized!A409</f>
        <v>w/o MS2: PE O-9:0_20:3;O4</v>
      </c>
      <c r="B409" t="str">
        <f>normalized!B409</f>
        <v>PE O- 29:3:4O</v>
      </c>
      <c r="C409" t="str">
        <f>normalized!C409</f>
        <v>EtherOxPE</v>
      </c>
      <c r="D409" t="str">
        <f>normalized!D409</f>
        <v>C34H64NO11P</v>
      </c>
      <c r="E409">
        <f>AVERAGE(normalized!E409:G409)</f>
        <v>2.7778864646892657E-4</v>
      </c>
      <c r="F409">
        <f>AVERAGE(normalized!H409:J409)</f>
        <v>4.3750279528478056E-4</v>
      </c>
      <c r="G409">
        <f>AVERAGE(normalized!K409:M409)</f>
        <v>4.7931049599705722E-4</v>
      </c>
      <c r="H409">
        <f>AVERAGE(normalized!N409:P409)</f>
        <v>5.2295543056180525E-4</v>
      </c>
      <c r="I409">
        <f>_xlfn.STDEV.S(normalized!E409:G409)</f>
        <v>9.5388251635073701E-5</v>
      </c>
      <c r="J409">
        <f>_xlfn.STDEV.S(normalized!H409:J409)</f>
        <v>6.5372613509703472E-5</v>
      </c>
      <c r="K409">
        <f>_xlfn.STDEV.S(normalized!K409:M409)</f>
        <v>8.343473850759953E-5</v>
      </c>
      <c r="L409">
        <f>_xlfn.STDEV.S(normalized!N409:P409)</f>
        <v>2.8807020956350401E-5</v>
      </c>
      <c r="M409" s="11">
        <f t="shared" si="27"/>
        <v>0.34338427019098433</v>
      </c>
      <c r="N409" s="11">
        <f t="shared" si="28"/>
        <v>0.14942216190219068</v>
      </c>
      <c r="O409" s="11">
        <f t="shared" si="29"/>
        <v>0.17407242112242788</v>
      </c>
      <c r="P409" s="11">
        <f t="shared" si="30"/>
        <v>5.5085040278486708E-2</v>
      </c>
      <c r="R409" s="12">
        <f t="shared" si="31"/>
        <v>1.5749484395638165</v>
      </c>
      <c r="S409" s="12">
        <f t="shared" si="32"/>
        <v>1.7254502733993948</v>
      </c>
      <c r="T409" s="12">
        <f t="shared" si="33"/>
        <v>1.8825658903244737</v>
      </c>
      <c r="U409">
        <f>_xlfn.T.TEST(normalized!H409:J409,normalized!$E409:$G409,2,3)</f>
        <v>8.3391620681218082E-2</v>
      </c>
      <c r="V409">
        <f>_xlfn.T.TEST(normalized!K409:M409,normalized!$E409:$G409,2,3)</f>
        <v>5.215265988915517E-2</v>
      </c>
      <c r="W409">
        <f>_xlfn.T.TEST(normalized!N409:P409,normalized!$E409:$G409,2,3)</f>
        <v>3.7653846982848453E-2</v>
      </c>
    </row>
    <row r="410" spans="1:23" x14ac:dyDescent="0.3">
      <c r="A410" t="str">
        <f>normalized!A410</f>
        <v>w/o MS2: PE O-15:0_18:2;O2</v>
      </c>
      <c r="B410" t="str">
        <f>normalized!B410</f>
        <v>PE O- 33:2:2O</v>
      </c>
      <c r="C410" t="str">
        <f>normalized!C410</f>
        <v>EtherOxPE</v>
      </c>
      <c r="D410" t="str">
        <f>normalized!D410</f>
        <v>C38H74NO9P</v>
      </c>
      <c r="E410">
        <f>AVERAGE(normalized!E410:G410)</f>
        <v>1.1040384279661018E-4</v>
      </c>
      <c r="F410">
        <f>AVERAGE(normalized!H410:J410)</f>
        <v>1.3001258286647992E-4</v>
      </c>
      <c r="G410">
        <f>AVERAGE(normalized!K410:M410)</f>
        <v>1.567919824383026E-4</v>
      </c>
      <c r="H410">
        <f>AVERAGE(normalized!N410:P410)</f>
        <v>1.4316046156025533E-4</v>
      </c>
      <c r="I410">
        <f>_xlfn.STDEV.S(normalized!E410:G410)</f>
        <v>4.5358283899009256E-5</v>
      </c>
      <c r="J410">
        <f>_xlfn.STDEV.S(normalized!H410:J410)</f>
        <v>3.3552162272931366E-5</v>
      </c>
      <c r="K410">
        <f>_xlfn.STDEV.S(normalized!K410:M410)</f>
        <v>3.3065326164114214E-5</v>
      </c>
      <c r="L410">
        <f>_xlfn.STDEV.S(normalized!N410:P410)</f>
        <v>1.4278740699982844E-5</v>
      </c>
      <c r="M410" s="11">
        <f t="shared" ref="M410:M473" si="34">I410/E410</f>
        <v>0.4108397203398968</v>
      </c>
      <c r="N410" s="11">
        <f t="shared" ref="N410:N473" si="35">J410/F410</f>
        <v>0.25806857715755638</v>
      </c>
      <c r="O410" s="11">
        <f t="shared" ref="O410:O473" si="36">K410/G410</f>
        <v>0.21088658775728772</v>
      </c>
      <c r="P410" s="11">
        <f t="shared" ref="P410:P473" si="37">L410/H410</f>
        <v>9.9739415089640612E-2</v>
      </c>
      <c r="R410" s="12">
        <f t="shared" ref="R410:R473" si="38">F410/$E410</f>
        <v>1.17760921697258</v>
      </c>
      <c r="S410" s="12">
        <f t="shared" ref="S410:S473" si="39">G410/$E410</f>
        <v>1.4201677991150206</v>
      </c>
      <c r="T410" s="12">
        <f t="shared" ref="T410:T473" si="40">H410/$E410</f>
        <v>1.2966981758414926</v>
      </c>
      <c r="U410">
        <f>_xlfn.T.TEST(normalized!H410:J410,normalized!$E410:$G410,2,3)</f>
        <v>0.58225362558394878</v>
      </c>
      <c r="V410">
        <f>_xlfn.T.TEST(normalized!K410:M410,normalized!$E410:$G410,2,3)</f>
        <v>0.23190107127924614</v>
      </c>
      <c r="W410">
        <f>_xlfn.T.TEST(normalized!N410:P410,normalized!$E410:$G410,2,3)</f>
        <v>0.3376544432404418</v>
      </c>
    </row>
    <row r="411" spans="1:23" x14ac:dyDescent="0.3">
      <c r="A411" t="str">
        <f>normalized!A411</f>
        <v>w/o MS2: PE O-14:0_17:2;O2</v>
      </c>
      <c r="B411" t="str">
        <f>normalized!B411</f>
        <v>PE O- 31:2:2O</v>
      </c>
      <c r="C411" t="str">
        <f>normalized!C411</f>
        <v>EtherOxPE</v>
      </c>
      <c r="D411" t="str">
        <f>normalized!D411</f>
        <v>C36H70NO9P</v>
      </c>
      <c r="E411">
        <f>AVERAGE(normalized!E411:G411)</f>
        <v>2.8596415211864411E-4</v>
      </c>
      <c r="F411">
        <f>AVERAGE(normalized!H411:J411)</f>
        <v>3.1332936974789918E-4</v>
      </c>
      <c r="G411">
        <f>AVERAGE(normalized!K411:M411)</f>
        <v>3.4000162463266752E-4</v>
      </c>
      <c r="H411">
        <f>AVERAGE(normalized!N411:P411)</f>
        <v>2.7935009846729886E-4</v>
      </c>
      <c r="I411">
        <f>_xlfn.STDEV.S(normalized!E411:G411)</f>
        <v>2.865043479385695E-5</v>
      </c>
      <c r="J411">
        <f>_xlfn.STDEV.S(normalized!H411:J411)</f>
        <v>1.2411222071053089E-5</v>
      </c>
      <c r="K411">
        <f>_xlfn.STDEV.S(normalized!K411:M411)</f>
        <v>2.4697621664229454E-5</v>
      </c>
      <c r="L411">
        <f>_xlfn.STDEV.S(normalized!N411:P411)</f>
        <v>1.6325795019945297E-5</v>
      </c>
      <c r="M411" s="11">
        <f t="shared" si="34"/>
        <v>0.10018890333488417</v>
      </c>
      <c r="N411" s="11">
        <f t="shared" si="35"/>
        <v>3.9610784271640415E-2</v>
      </c>
      <c r="O411" s="11">
        <f t="shared" si="36"/>
        <v>7.2639716621684919E-2</v>
      </c>
      <c r="P411" s="11">
        <f t="shared" si="37"/>
        <v>5.8442059299493747E-2</v>
      </c>
      <c r="R411" s="12">
        <f t="shared" si="38"/>
        <v>1.0956945736957318</v>
      </c>
      <c r="S411" s="12">
        <f t="shared" si="39"/>
        <v>1.1889658969967807</v>
      </c>
      <c r="T411" s="12">
        <f t="shared" si="40"/>
        <v>0.976871039246202</v>
      </c>
      <c r="U411">
        <f>_xlfn.T.TEST(normalized!H411:J411,normalized!$E411:$G411,2,3)</f>
        <v>0.23513163995273292</v>
      </c>
      <c r="V411">
        <f>_xlfn.T.TEST(normalized!K411:M411,normalized!$E411:$G411,2,3)</f>
        <v>6.9987214315001448E-2</v>
      </c>
      <c r="W411">
        <f>_xlfn.T.TEST(normalized!N411:P411,normalized!$E411:$G411,2,3)</f>
        <v>0.75005120246148749</v>
      </c>
    </row>
    <row r="412" spans="1:23" x14ac:dyDescent="0.3">
      <c r="A412" t="str">
        <f>normalized!A412</f>
        <v>w/o MS2: PE O-14:0_17:2;O</v>
      </c>
      <c r="B412" t="str">
        <f>normalized!B412</f>
        <v>PE O- 31:2:1O</v>
      </c>
      <c r="C412" t="str">
        <f>normalized!C412</f>
        <v>EtherOxPE</v>
      </c>
      <c r="D412" t="str">
        <f>normalized!D412</f>
        <v>C36H70NO8P</v>
      </c>
      <c r="E412">
        <f>AVERAGE(normalized!E412:G412)</f>
        <v>9.0828122824858761E-4</v>
      </c>
      <c r="F412">
        <f>AVERAGE(normalized!H412:J412)</f>
        <v>7.5507426704014933E-4</v>
      </c>
      <c r="G412">
        <f>AVERAGE(normalized!K412:M412)</f>
        <v>1.0069225541130909E-3</v>
      </c>
      <c r="H412">
        <f>AVERAGE(normalized!N412:P412)</f>
        <v>9.4193236203930547E-4</v>
      </c>
      <c r="I412">
        <f>_xlfn.STDEV.S(normalized!E412:G412)</f>
        <v>1.0484748662498603E-4</v>
      </c>
      <c r="J412">
        <f>_xlfn.STDEV.S(normalized!H412:J412)</f>
        <v>8.2094231821245364E-5</v>
      </c>
      <c r="K412">
        <f>_xlfn.STDEV.S(normalized!K412:M412)</f>
        <v>1.0508755634151267E-4</v>
      </c>
      <c r="L412">
        <f>_xlfn.STDEV.S(normalized!N412:P412)</f>
        <v>4.6783630082926022E-5</v>
      </c>
      <c r="M412" s="11">
        <f t="shared" si="34"/>
        <v>0.11543504738852789</v>
      </c>
      <c r="N412" s="11">
        <f t="shared" si="35"/>
        <v>0.10872338709548447</v>
      </c>
      <c r="O412" s="11">
        <f t="shared" si="36"/>
        <v>0.10436508340413034</v>
      </c>
      <c r="P412" s="11">
        <f t="shared" si="37"/>
        <v>4.9667717097688815E-2</v>
      </c>
      <c r="R412" s="12">
        <f t="shared" si="38"/>
        <v>0.83132210988895716</v>
      </c>
      <c r="S412" s="12">
        <f t="shared" si="39"/>
        <v>1.1086021848703298</v>
      </c>
      <c r="T412" s="12">
        <f t="shared" si="40"/>
        <v>1.0370492450401143</v>
      </c>
      <c r="U412">
        <f>_xlfn.T.TEST(normalized!H412:J412,normalized!$E412:$G412,2,3)</f>
        <v>0.12113360964386173</v>
      </c>
      <c r="V412">
        <f>_xlfn.T.TEST(normalized!K412:M412,normalized!$E412:$G412,2,3)</f>
        <v>0.31388032501169033</v>
      </c>
      <c r="W412">
        <f>_xlfn.T.TEST(normalized!N412:P412,normalized!$E412:$G412,2,3)</f>
        <v>0.64937569318663502</v>
      </c>
    </row>
    <row r="413" spans="1:23" x14ac:dyDescent="0.3">
      <c r="A413" t="str">
        <f>normalized!A413</f>
        <v>w/o MS2: PE O-14:0_17:1;O</v>
      </c>
      <c r="B413" t="str">
        <f>normalized!B413</f>
        <v>PE O- 31:1:1O</v>
      </c>
      <c r="C413" t="str">
        <f>normalized!C413</f>
        <v>EtherOxPE</v>
      </c>
      <c r="D413" t="str">
        <f>normalized!D413</f>
        <v>C36H72NO8P</v>
      </c>
      <c r="E413">
        <f>AVERAGE(normalized!E413:G413)</f>
        <v>7.6301218483050852E-3</v>
      </c>
      <c r="F413">
        <f>AVERAGE(normalized!H413:J413)</f>
        <v>7.0257815802987865E-3</v>
      </c>
      <c r="G413">
        <f>AVERAGE(normalized!K413:M413)</f>
        <v>8.3282681330002026E-3</v>
      </c>
      <c r="H413">
        <f>AVERAGE(normalized!N413:P413)</f>
        <v>6.7475571347358557E-3</v>
      </c>
      <c r="I413">
        <f>_xlfn.STDEV.S(normalized!E413:G413)</f>
        <v>2.6359798914904096E-4</v>
      </c>
      <c r="J413">
        <f>_xlfn.STDEV.S(normalized!H413:J413)</f>
        <v>6.3325752892861588E-4</v>
      </c>
      <c r="K413">
        <f>_xlfn.STDEV.S(normalized!K413:M413)</f>
        <v>4.0369515694932179E-4</v>
      </c>
      <c r="L413">
        <f>_xlfn.STDEV.S(normalized!N413:P413)</f>
        <v>5.1062734824693686E-4</v>
      </c>
      <c r="M413" s="11">
        <f t="shared" si="34"/>
        <v>3.4547022234985042E-2</v>
      </c>
      <c r="N413" s="11">
        <f t="shared" si="35"/>
        <v>9.0133392518827099E-2</v>
      </c>
      <c r="O413" s="11">
        <f t="shared" si="36"/>
        <v>4.8472881816773748E-2</v>
      </c>
      <c r="P413" s="11">
        <f t="shared" si="37"/>
        <v>7.5675883590265627E-2</v>
      </c>
      <c r="R413" s="12">
        <f t="shared" si="38"/>
        <v>0.92079546303175441</v>
      </c>
      <c r="S413" s="12">
        <f t="shared" si="39"/>
        <v>1.0914987071733593</v>
      </c>
      <c r="T413" s="12">
        <f t="shared" si="40"/>
        <v>0.88433150464493859</v>
      </c>
      <c r="U413">
        <f>_xlfn.T.TEST(normalized!H413:J413,normalized!$E413:$G413,2,3)</f>
        <v>0.23514220186439</v>
      </c>
      <c r="V413">
        <f>_xlfn.T.TEST(normalized!K413:M413,normalized!$E413:$G413,2,3)</f>
        <v>7.6283168059995118E-2</v>
      </c>
      <c r="W413">
        <f>_xlfn.T.TEST(normalized!N413:P413,normalized!$E413:$G413,2,3)</f>
        <v>7.6458140147551645E-2</v>
      </c>
    </row>
    <row r="414" spans="1:23" x14ac:dyDescent="0.3">
      <c r="A414" t="str">
        <f>normalized!A414</f>
        <v>w/o MS2: PE O-9:0_22:4;O2</v>
      </c>
      <c r="B414" t="str">
        <f>normalized!B414</f>
        <v>PE O- 31:4:2O</v>
      </c>
      <c r="C414" t="str">
        <f>normalized!C414</f>
        <v>EtherOxPE</v>
      </c>
      <c r="D414" t="str">
        <f>normalized!D414</f>
        <v>C36H66NO9P</v>
      </c>
      <c r="E414">
        <f>AVERAGE(normalized!E414:G414)</f>
        <v>4.1579740169491526E-4</v>
      </c>
      <c r="F414">
        <f>AVERAGE(normalized!H414:J414)</f>
        <v>5.3566119281045759E-4</v>
      </c>
      <c r="G414">
        <f>AVERAGE(normalized!K414:M414)</f>
        <v>5.6049588473921976E-4</v>
      </c>
      <c r="H414">
        <f>AVERAGE(normalized!N414:P414)</f>
        <v>4.9886684267638466E-4</v>
      </c>
      <c r="I414">
        <f>_xlfn.STDEV.S(normalized!E414:G414)</f>
        <v>1.1145461107394079E-4</v>
      </c>
      <c r="J414">
        <f>_xlfn.STDEV.S(normalized!H414:J414)</f>
        <v>4.8082315272129487E-5</v>
      </c>
      <c r="K414">
        <f>_xlfn.STDEV.S(normalized!K414:M414)</f>
        <v>6.6983328156562049E-6</v>
      </c>
      <c r="L414">
        <f>_xlfn.STDEV.S(normalized!N414:P414)</f>
        <v>8.5849936293972581E-6</v>
      </c>
      <c r="M414" s="11">
        <f t="shared" si="34"/>
        <v>0.26805028270888243</v>
      </c>
      <c r="N414" s="11">
        <f t="shared" si="35"/>
        <v>8.9762551249709999E-2</v>
      </c>
      <c r="O414" s="11">
        <f t="shared" si="36"/>
        <v>1.1950726130260025E-2</v>
      </c>
      <c r="P414" s="11">
        <f t="shared" si="37"/>
        <v>1.7208988240908909E-2</v>
      </c>
      <c r="R414" s="12">
        <f t="shared" si="38"/>
        <v>1.2882745073127957</v>
      </c>
      <c r="S414" s="12">
        <f t="shared" si="39"/>
        <v>1.3480023743642215</v>
      </c>
      <c r="T414" s="12">
        <f t="shared" si="40"/>
        <v>1.1997834537754526</v>
      </c>
      <c r="U414">
        <f>_xlfn.T.TEST(normalized!H414:J414,normalized!$E414:$G414,2,3)</f>
        <v>0.19506234433329481</v>
      </c>
      <c r="V414">
        <f>_xlfn.T.TEST(normalized!K414:M414,normalized!$E414:$G414,2,3)</f>
        <v>0.15301635676357481</v>
      </c>
      <c r="W414">
        <f>_xlfn.T.TEST(normalized!N414:P414,normalized!$E414:$G414,2,3)</f>
        <v>0.3256201209796673</v>
      </c>
    </row>
    <row r="415" spans="1:23" x14ac:dyDescent="0.3">
      <c r="A415" t="str">
        <f>normalized!A415</f>
        <v>w/o MS2: PE O-8:0_20:3;O4</v>
      </c>
      <c r="B415" t="str">
        <f>normalized!B415</f>
        <v>PE O- 28:3:4O</v>
      </c>
      <c r="C415" t="str">
        <f>normalized!C415</f>
        <v>EtherOxPE</v>
      </c>
      <c r="D415" t="str">
        <f>normalized!D415</f>
        <v>C33H62NO11P</v>
      </c>
      <c r="E415">
        <f>AVERAGE(normalized!E415:G415)</f>
        <v>1.1196369067796609E-5</v>
      </c>
      <c r="F415">
        <f>AVERAGE(normalized!H415:J415)</f>
        <v>2.5945238095238092E-5</v>
      </c>
      <c r="G415">
        <f>AVERAGE(normalized!K415:M415)</f>
        <v>4.6084607166032222E-5</v>
      </c>
      <c r="H415">
        <f>AVERAGE(normalized!N415:P415)</f>
        <v>4.5463310353000869E-5</v>
      </c>
      <c r="I415">
        <f>_xlfn.STDEV.S(normalized!E415:G415)</f>
        <v>1.7090080865780153E-6</v>
      </c>
      <c r="J415">
        <f>_xlfn.STDEV.S(normalized!H415:J415)</f>
        <v>2.1350258261872138E-5</v>
      </c>
      <c r="K415">
        <f>_xlfn.STDEV.S(normalized!K415:M415)</f>
        <v>3.1799415755038664E-5</v>
      </c>
      <c r="L415">
        <f>_xlfn.STDEV.S(normalized!N415:P415)</f>
        <v>2.8657787405640619E-5</v>
      </c>
      <c r="M415" s="11">
        <f t="shared" si="34"/>
        <v>0.15263949198437238</v>
      </c>
      <c r="N415" s="11">
        <f t="shared" si="35"/>
        <v>0.82289698724293836</v>
      </c>
      <c r="O415" s="11">
        <f t="shared" si="36"/>
        <v>0.69002249797796245</v>
      </c>
      <c r="P415" s="11">
        <f t="shared" si="37"/>
        <v>0.6303497739853654</v>
      </c>
      <c r="R415" s="12">
        <f t="shared" si="38"/>
        <v>2.3172903588773881</v>
      </c>
      <c r="S415" s="12">
        <f t="shared" si="39"/>
        <v>4.116031446175028</v>
      </c>
      <c r="T415" s="12">
        <f t="shared" si="40"/>
        <v>4.0605405268181132</v>
      </c>
      <c r="U415">
        <f>_xlfn.T.TEST(normalized!H415:J415,normalized!$E415:$G415,2,3)</f>
        <v>0.35398504779844864</v>
      </c>
      <c r="V415">
        <f>_xlfn.T.TEST(normalized!K415:M415,normalized!$E415:$G415,2,3)</f>
        <v>0.1974581862244939</v>
      </c>
      <c r="W415">
        <f>_xlfn.T.TEST(normalized!N415:P415,normalized!$E415:$G415,2,3)</f>
        <v>0.17373289718264992</v>
      </c>
    </row>
    <row r="416" spans="1:23" x14ac:dyDescent="0.3">
      <c r="A416" t="str">
        <f>normalized!A416</f>
        <v>w/o MS2: PE O-12:0_22:5;O</v>
      </c>
      <c r="B416" t="str">
        <f>normalized!B416</f>
        <v>PE O- 34:5:1O</v>
      </c>
      <c r="C416" t="str">
        <f>normalized!C416</f>
        <v>EtherOxPE</v>
      </c>
      <c r="D416" t="str">
        <f>normalized!D416</f>
        <v>C39H70NO8P</v>
      </c>
      <c r="E416">
        <f>AVERAGE(normalized!E416:G416)</f>
        <v>5.9001014576271188E-4</v>
      </c>
      <c r="F416">
        <f>AVERAGE(normalized!H416:J416)</f>
        <v>8.7040195028011212E-4</v>
      </c>
      <c r="G416">
        <f>AVERAGE(normalized!K416:M416)</f>
        <v>9.3543864823701064E-4</v>
      </c>
      <c r="H416">
        <f>AVERAGE(normalized!N416:P416)</f>
        <v>9.6530272324346752E-4</v>
      </c>
      <c r="I416">
        <f>_xlfn.STDEV.S(normalized!E416:G416)</f>
        <v>3.7762790568064086E-5</v>
      </c>
      <c r="J416">
        <f>_xlfn.STDEV.S(normalized!H416:J416)</f>
        <v>4.7495785275419816E-5</v>
      </c>
      <c r="K416">
        <f>_xlfn.STDEV.S(normalized!K416:M416)</f>
        <v>4.9689860225123533E-5</v>
      </c>
      <c r="L416">
        <f>_xlfn.STDEV.S(normalized!N416:P416)</f>
        <v>1.192506902939059E-4</v>
      </c>
      <c r="M416" s="11">
        <f t="shared" si="34"/>
        <v>6.4003629156660954E-2</v>
      </c>
      <c r="N416" s="11">
        <f t="shared" si="35"/>
        <v>5.456764574129775E-2</v>
      </c>
      <c r="O416" s="11">
        <f t="shared" si="36"/>
        <v>5.3119315006678762E-2</v>
      </c>
      <c r="P416" s="11">
        <f t="shared" si="37"/>
        <v>0.12353709092751479</v>
      </c>
      <c r="R416" s="12">
        <f t="shared" si="38"/>
        <v>1.4752321744483479</v>
      </c>
      <c r="S416" s="12">
        <f t="shared" si="39"/>
        <v>1.5854619703662214</v>
      </c>
      <c r="T416" s="12">
        <f t="shared" si="40"/>
        <v>1.6360781762415479</v>
      </c>
      <c r="U416">
        <f>_xlfn.T.TEST(normalized!H416:J416,normalized!$E416:$G416,2,3)</f>
        <v>1.623143320766507E-3</v>
      </c>
      <c r="V416">
        <f>_xlfn.T.TEST(normalized!K416:M416,normalized!$E416:$G416,2,3)</f>
        <v>9.2054044529465398E-4</v>
      </c>
      <c r="W416">
        <f>_xlfn.T.TEST(normalized!N416:P416,normalized!$E416:$G416,2,3)</f>
        <v>2.3606750380895391E-2</v>
      </c>
    </row>
    <row r="417" spans="1:23" x14ac:dyDescent="0.3">
      <c r="A417" t="str">
        <f>normalized!A417</f>
        <v>w/o MS2: PE O-16:2_22:6;O4</v>
      </c>
      <c r="B417" t="str">
        <f>normalized!B417</f>
        <v>PE O- 38:8:4O</v>
      </c>
      <c r="C417" t="str">
        <f>normalized!C417</f>
        <v>EtherOxPE</v>
      </c>
      <c r="D417" t="str">
        <f>normalized!D417</f>
        <v>C43H72NO11P</v>
      </c>
      <c r="E417">
        <f>AVERAGE(normalized!E417:G417)</f>
        <v>8.1311973220338978E-4</v>
      </c>
      <c r="F417">
        <f>AVERAGE(normalized!H417:J417)</f>
        <v>6.390431407563025E-4</v>
      </c>
      <c r="G417">
        <f>AVERAGE(normalized!K417:M417)</f>
        <v>7.344901039277197E-4</v>
      </c>
      <c r="H417">
        <f>AVERAGE(normalized!N417:P417)</f>
        <v>3.7328243550785418E-4</v>
      </c>
      <c r="I417">
        <f>_xlfn.STDEV.S(normalized!E417:G417)</f>
        <v>6.6409871634060794E-5</v>
      </c>
      <c r="J417">
        <f>_xlfn.STDEV.S(normalized!H417:J417)</f>
        <v>1.6915824018204391E-4</v>
      </c>
      <c r="K417">
        <f>_xlfn.STDEV.S(normalized!K417:M417)</f>
        <v>9.6458159921542308E-5</v>
      </c>
      <c r="L417">
        <f>_xlfn.STDEV.S(normalized!N417:P417)</f>
        <v>1.5137372150652711E-4</v>
      </c>
      <c r="M417" s="11">
        <f t="shared" si="34"/>
        <v>8.167293081684722E-2</v>
      </c>
      <c r="N417" s="11">
        <f t="shared" si="35"/>
        <v>0.26470550952451577</v>
      </c>
      <c r="O417" s="11">
        <f t="shared" si="36"/>
        <v>0.1313266978080819</v>
      </c>
      <c r="P417" s="11">
        <f t="shared" si="37"/>
        <v>0.40552061149242602</v>
      </c>
      <c r="R417" s="12">
        <f t="shared" si="38"/>
        <v>0.7859151800739419</v>
      </c>
      <c r="S417" s="12">
        <f t="shared" si="39"/>
        <v>0.90329883144933687</v>
      </c>
      <c r="T417" s="12">
        <f t="shared" si="40"/>
        <v>0.45907437825464448</v>
      </c>
      <c r="U417">
        <f>_xlfn.T.TEST(normalized!H417:J417,normalized!$E417:$G417,2,3)</f>
        <v>0.20935887232094694</v>
      </c>
      <c r="V417">
        <f>_xlfn.T.TEST(normalized!K417:M417,normalized!$E417:$G417,2,3)</f>
        <v>0.31705404717015789</v>
      </c>
      <c r="W417">
        <f>_xlfn.T.TEST(normalized!N417:P417,normalized!$E417:$G417,2,3)</f>
        <v>2.3321022242453606E-2</v>
      </c>
    </row>
    <row r="418" spans="1:23" x14ac:dyDescent="0.3">
      <c r="A418" t="str">
        <f>normalized!A418</f>
        <v>w/o MS2: PE O-9:0_18:2;O4</v>
      </c>
      <c r="B418" t="str">
        <f>normalized!B418</f>
        <v>PE O- 27:2:4O</v>
      </c>
      <c r="C418" t="str">
        <f>normalized!C418</f>
        <v>EtherOxPE</v>
      </c>
      <c r="D418" t="str">
        <f>normalized!D418</f>
        <v>C32H62NO11P</v>
      </c>
      <c r="E418">
        <f>AVERAGE(normalized!E418:G418)</f>
        <v>4.321631172316385E-5</v>
      </c>
      <c r="F418">
        <f>AVERAGE(normalized!H418:J418)</f>
        <v>8.9935346638655468E-5</v>
      </c>
      <c r="G418">
        <f>AVERAGE(normalized!K418:M418)</f>
        <v>1.1950383513744745E-4</v>
      </c>
      <c r="H418">
        <f>AVERAGE(normalized!N418:P418)</f>
        <v>9.1687387667653653E-5</v>
      </c>
      <c r="I418">
        <f>_xlfn.STDEV.S(normalized!E418:G418)</f>
        <v>2.0479730127574771E-5</v>
      </c>
      <c r="J418">
        <f>_xlfn.STDEV.S(normalized!H418:J418)</f>
        <v>3.1323400577880042E-5</v>
      </c>
      <c r="K418">
        <f>_xlfn.STDEV.S(normalized!K418:M418)</f>
        <v>1.1233750858727034E-5</v>
      </c>
      <c r="L418">
        <f>_xlfn.STDEV.S(normalized!N418:P418)</f>
        <v>1.1716373925772496E-5</v>
      </c>
      <c r="M418" s="11">
        <f t="shared" si="34"/>
        <v>0.4738888931282324</v>
      </c>
      <c r="N418" s="11">
        <f t="shared" si="35"/>
        <v>0.34828798407518236</v>
      </c>
      <c r="O418" s="11">
        <f t="shared" si="36"/>
        <v>9.4003266470959065E-2</v>
      </c>
      <c r="P418" s="11">
        <f t="shared" si="37"/>
        <v>0.127786102579798</v>
      </c>
      <c r="R418" s="12">
        <f t="shared" si="38"/>
        <v>2.0810509516583831</v>
      </c>
      <c r="S418" s="12">
        <f t="shared" si="39"/>
        <v>2.7652483604563054</v>
      </c>
      <c r="T418" s="12">
        <f t="shared" si="40"/>
        <v>2.1215921491631922</v>
      </c>
      <c r="U418">
        <f>_xlfn.T.TEST(normalized!H418:J418,normalized!$E418:$G418,2,3)</f>
        <v>0.1076315632527701</v>
      </c>
      <c r="V418">
        <f>_xlfn.T.TEST(normalized!K418:M418,normalized!$E418:$G418,2,3)</f>
        <v>9.9739769987963554E-3</v>
      </c>
      <c r="W418">
        <f>_xlfn.T.TEST(normalized!N418:P418,normalized!$E418:$G418,2,3)</f>
        <v>3.4423427273275041E-2</v>
      </c>
    </row>
    <row r="419" spans="1:23" x14ac:dyDescent="0.3">
      <c r="A419" t="str">
        <f>normalized!A419</f>
        <v>w/o MS2: PE O-9:0_20:3;O4</v>
      </c>
      <c r="B419" t="str">
        <f>normalized!B419</f>
        <v>PE O- 29:3:4O</v>
      </c>
      <c r="C419" t="str">
        <f>normalized!C419</f>
        <v>EtherOxPE</v>
      </c>
      <c r="D419" t="str">
        <f>normalized!D419</f>
        <v>C34H64NO11P</v>
      </c>
      <c r="E419">
        <f>AVERAGE(normalized!E419:G419)</f>
        <v>3.7282168036723164E-4</v>
      </c>
      <c r="F419">
        <f>AVERAGE(normalized!H419:J419)</f>
        <v>4.6546291549953315E-4</v>
      </c>
      <c r="G419">
        <f>AVERAGE(normalized!K419:M419)</f>
        <v>5.4933901040310484E-4</v>
      </c>
      <c r="H419">
        <f>AVERAGE(normalized!N419:P419)</f>
        <v>5.022515715880873E-4</v>
      </c>
      <c r="I419">
        <f>_xlfn.STDEV.S(normalized!E419:G419)</f>
        <v>7.4245124220471709E-5</v>
      </c>
      <c r="J419">
        <f>_xlfn.STDEV.S(normalized!H419:J419)</f>
        <v>3.5801708556498256E-5</v>
      </c>
      <c r="K419">
        <f>_xlfn.STDEV.S(normalized!K419:M419)</f>
        <v>8.3763652138310236E-5</v>
      </c>
      <c r="L419">
        <f>_xlfn.STDEV.S(normalized!N419:P419)</f>
        <v>5.935558504059464E-5</v>
      </c>
      <c r="M419" s="11">
        <f t="shared" si="34"/>
        <v>0.19914379482260744</v>
      </c>
      <c r="N419" s="11">
        <f t="shared" si="35"/>
        <v>7.6916350077161327E-2</v>
      </c>
      <c r="O419" s="11">
        <f t="shared" si="36"/>
        <v>0.15248080065685574</v>
      </c>
      <c r="P419" s="11">
        <f t="shared" si="37"/>
        <v>0.11817899315459797</v>
      </c>
      <c r="R419" s="12">
        <f t="shared" si="38"/>
        <v>1.2484867163332598</v>
      </c>
      <c r="S419" s="12">
        <f t="shared" si="39"/>
        <v>1.4734631576736701</v>
      </c>
      <c r="T419" s="12">
        <f t="shared" si="40"/>
        <v>1.3471629951706843</v>
      </c>
      <c r="U419">
        <f>_xlfn.T.TEST(normalized!H419:J419,normalized!$E419:$G419,2,3)</f>
        <v>0.15048237159244018</v>
      </c>
      <c r="V419">
        <f>_xlfn.T.TEST(normalized!K419:M419,normalized!$E419:$G419,2,3)</f>
        <v>5.3187036525213609E-2</v>
      </c>
      <c r="W419">
        <f>_xlfn.T.TEST(normalized!N419:P419,normalized!$E419:$G419,2,3)</f>
        <v>8.0951081386746254E-2</v>
      </c>
    </row>
    <row r="420" spans="1:23" x14ac:dyDescent="0.3">
      <c r="A420" t="str">
        <f>normalized!A420</f>
        <v>w/o MS2: PE O-18:3_22:6;O3</v>
      </c>
      <c r="B420" t="str">
        <f>normalized!B420</f>
        <v>PE O- 40:9:3O</v>
      </c>
      <c r="C420" t="str">
        <f>normalized!C420</f>
        <v>EtherOxPE</v>
      </c>
      <c r="D420" t="str">
        <f>normalized!D420</f>
        <v>C45H74NO10P</v>
      </c>
      <c r="E420">
        <f>AVERAGE(normalized!E420:G420)</f>
        <v>1.2307209251412429E-4</v>
      </c>
      <c r="F420">
        <f>AVERAGE(normalized!H420:J420)</f>
        <v>9.3817100840336135E-5</v>
      </c>
      <c r="G420">
        <f>AVERAGE(normalized!K420:M420)</f>
        <v>1.8718840107544212E-4</v>
      </c>
      <c r="H420">
        <f>AVERAGE(normalized!N420:P420)</f>
        <v>1.2180628130630505E-4</v>
      </c>
      <c r="I420">
        <f>_xlfn.STDEV.S(normalized!E420:G420)</f>
        <v>3.8195691746420049E-5</v>
      </c>
      <c r="J420">
        <f>_xlfn.STDEV.S(normalized!H420:J420)</f>
        <v>5.268246819162252E-6</v>
      </c>
      <c r="K420">
        <f>_xlfn.STDEV.S(normalized!K420:M420)</f>
        <v>5.2806946408133932E-5</v>
      </c>
      <c r="L420">
        <f>_xlfn.STDEV.S(normalized!N420:P420)</f>
        <v>1.5084125868724284E-5</v>
      </c>
      <c r="M420" s="11">
        <f t="shared" si="34"/>
        <v>0.31035217624203915</v>
      </c>
      <c r="N420" s="11">
        <f t="shared" si="35"/>
        <v>5.6154440629412404E-2</v>
      </c>
      <c r="O420" s="11">
        <f t="shared" si="36"/>
        <v>0.28210586823085937</v>
      </c>
      <c r="P420" s="11">
        <f t="shared" si="37"/>
        <v>0.12383701158064568</v>
      </c>
      <c r="R420" s="12">
        <f t="shared" si="38"/>
        <v>0.76229386308329217</v>
      </c>
      <c r="S420" s="12">
        <f t="shared" si="39"/>
        <v>1.5209654540809856</v>
      </c>
      <c r="T420" s="12">
        <f t="shared" si="40"/>
        <v>0.98971488026276977</v>
      </c>
      <c r="U420">
        <f>_xlfn.T.TEST(normalized!H420:J420,normalized!$E420:$G420,2,3)</f>
        <v>0.31519005553603702</v>
      </c>
      <c r="V420">
        <f>_xlfn.T.TEST(normalized!K420:M420,normalized!$E420:$G420,2,3)</f>
        <v>0.17055904951315182</v>
      </c>
      <c r="W420">
        <f>_xlfn.T.TEST(normalized!N420:P420,normalized!$E420:$G420,2,3)</f>
        <v>0.96124111050413386</v>
      </c>
    </row>
    <row r="421" spans="1:23" x14ac:dyDescent="0.3">
      <c r="A421" t="str">
        <f>normalized!A421</f>
        <v>w/o MS2: PE O-8:0_18:1;O2</v>
      </c>
      <c r="B421" t="str">
        <f>normalized!B421</f>
        <v>PE O- 26:1:2O</v>
      </c>
      <c r="C421" t="str">
        <f>normalized!C421</f>
        <v>EtherOxPE</v>
      </c>
      <c r="D421" t="str">
        <f>normalized!D421</f>
        <v>C31H62NO9P</v>
      </c>
      <c r="E421">
        <f>AVERAGE(normalized!E421:G421)</f>
        <v>1.1758047923728814E-4</v>
      </c>
      <c r="F421">
        <f>AVERAGE(normalized!H421:J421)</f>
        <v>7.8078313492063492E-5</v>
      </c>
      <c r="G421">
        <f>AVERAGE(normalized!K421:M421)</f>
        <v>3.5087009190029221E-4</v>
      </c>
      <c r="H421">
        <f>AVERAGE(normalized!N421:P421)</f>
        <v>3.2470764813611171E-4</v>
      </c>
      <c r="I421">
        <f>_xlfn.STDEV.S(normalized!E421:G421)</f>
        <v>7.6691089472596007E-6</v>
      </c>
      <c r="J421">
        <f>_xlfn.STDEV.S(normalized!H421:J421)</f>
        <v>2.6939528535055888E-5</v>
      </c>
      <c r="K421">
        <f>_xlfn.STDEV.S(normalized!K421:M421)</f>
        <v>6.7959338247780457E-5</v>
      </c>
      <c r="L421">
        <f>_xlfn.STDEV.S(normalized!N421:P421)</f>
        <v>4.2670974499310751E-5</v>
      </c>
      <c r="M421" s="11">
        <f t="shared" si="34"/>
        <v>6.5224338232051593E-2</v>
      </c>
      <c r="N421" s="11">
        <f t="shared" si="35"/>
        <v>0.34503215208143856</v>
      </c>
      <c r="O421" s="11">
        <f t="shared" si="36"/>
        <v>0.19368803388090616</v>
      </c>
      <c r="P421" s="11">
        <f t="shared" si="37"/>
        <v>0.1314135184195718</v>
      </c>
      <c r="R421" s="12">
        <f t="shared" si="38"/>
        <v>0.66404146333248337</v>
      </c>
      <c r="S421" s="12">
        <f t="shared" si="39"/>
        <v>2.9840845536290455</v>
      </c>
      <c r="T421" s="12">
        <f t="shared" si="40"/>
        <v>2.7615778592024789</v>
      </c>
      <c r="U421">
        <f>_xlfn.T.TEST(normalized!H421:J421,normalized!$E421:$G421,2,3)</f>
        <v>0.11713169376130131</v>
      </c>
      <c r="V421">
        <f>_xlfn.T.TEST(normalized!K421:M421,normalized!$E421:$G421,2,3)</f>
        <v>2.5895826024938586E-2</v>
      </c>
      <c r="W421">
        <f>_xlfn.T.TEST(normalized!N421:P421,normalized!$E421:$G421,2,3)</f>
        <v>1.1831669176519125E-2</v>
      </c>
    </row>
    <row r="422" spans="1:23" x14ac:dyDescent="0.3">
      <c r="A422" t="str">
        <f>normalized!A422</f>
        <v>w/o MS2: PE O-9:0_20:5;O</v>
      </c>
      <c r="B422" t="str">
        <f>normalized!B422</f>
        <v>PE O- 29:5:1O</v>
      </c>
      <c r="C422" t="str">
        <f>normalized!C422</f>
        <v>EtherOxPE</v>
      </c>
      <c r="D422" t="str">
        <f>normalized!D422</f>
        <v>C34H60NO8P</v>
      </c>
      <c r="E422">
        <f>AVERAGE(normalized!E422:G422)</f>
        <v>4.6829048870056495E-5</v>
      </c>
      <c r="F422">
        <f>AVERAGE(normalized!H422:J422)</f>
        <v>7.3892530345471522E-5</v>
      </c>
      <c r="G422">
        <f>AVERAGE(normalized!K422:M422)</f>
        <v>6.0212303211033828E-5</v>
      </c>
      <c r="H422">
        <f>AVERAGE(normalized!N422:P422)</f>
        <v>8.0475627792684433E-5</v>
      </c>
      <c r="I422">
        <f>_xlfn.STDEV.S(normalized!E422:G422)</f>
        <v>1.4553527792736183E-5</v>
      </c>
      <c r="J422">
        <f>_xlfn.STDEV.S(normalized!H422:J422)</f>
        <v>7.7451232943187645E-6</v>
      </c>
      <c r="K422">
        <f>_xlfn.STDEV.S(normalized!K422:M422)</f>
        <v>5.3660289284103949E-6</v>
      </c>
      <c r="L422">
        <f>_xlfn.STDEV.S(normalized!N422:P422)</f>
        <v>4.7787694770858866E-6</v>
      </c>
      <c r="M422" s="11">
        <f t="shared" si="34"/>
        <v>0.31077991426048424</v>
      </c>
      <c r="N422" s="11">
        <f t="shared" si="35"/>
        <v>0.10481605188112796</v>
      </c>
      <c r="O422" s="11">
        <f t="shared" si="36"/>
        <v>8.911847981638206E-2</v>
      </c>
      <c r="P422" s="11">
        <f t="shared" si="37"/>
        <v>5.9381574374251685E-2</v>
      </c>
      <c r="R422" s="12">
        <f t="shared" si="38"/>
        <v>1.5779208019046487</v>
      </c>
      <c r="S422" s="12">
        <f t="shared" si="39"/>
        <v>1.2857895828316701</v>
      </c>
      <c r="T422" s="12">
        <f t="shared" si="40"/>
        <v>1.7184980206621767</v>
      </c>
      <c r="U422">
        <f>_xlfn.T.TEST(normalized!H422:J422,normalized!$E422:$G422,2,3)</f>
        <v>6.4239710077306222E-2</v>
      </c>
      <c r="V422">
        <f>_xlfn.T.TEST(normalized!K422:M422,normalized!$E422:$G422,2,3)</f>
        <v>0.24779459492753522</v>
      </c>
      <c r="W422">
        <f>_xlfn.T.TEST(normalized!N422:P422,normalized!$E422:$G422,2,3)</f>
        <v>4.5842158220794051E-2</v>
      </c>
    </row>
    <row r="423" spans="1:23" x14ac:dyDescent="0.3">
      <c r="A423" t="str">
        <f>normalized!A423</f>
        <v>w/o MS2: PE O-12:0_17:2;O2</v>
      </c>
      <c r="B423" t="str">
        <f>normalized!B423</f>
        <v>PE O- 29:2:2O</v>
      </c>
      <c r="C423" t="str">
        <f>normalized!C423</f>
        <v>EtherOxPE</v>
      </c>
      <c r="D423" t="str">
        <f>normalized!D423</f>
        <v>C34H66NO9P</v>
      </c>
      <c r="E423">
        <f>AVERAGE(normalized!E423:G423)</f>
        <v>1.7470266073446326E-4</v>
      </c>
      <c r="F423">
        <f>AVERAGE(normalized!H423:J423)</f>
        <v>2.4162517040149392E-4</v>
      </c>
      <c r="G423">
        <f>AVERAGE(normalized!K423:M423)</f>
        <v>2.6822295368407131E-4</v>
      </c>
      <c r="H423">
        <f>AVERAGE(normalized!N423:P423)</f>
        <v>2.8999783700629783E-4</v>
      </c>
      <c r="I423">
        <f>_xlfn.STDEV.S(normalized!E423:G423)</f>
        <v>6.8488015872638109E-5</v>
      </c>
      <c r="J423">
        <f>_xlfn.STDEV.S(normalized!H423:J423)</f>
        <v>4.1992807208854081E-5</v>
      </c>
      <c r="K423">
        <f>_xlfn.STDEV.S(normalized!K423:M423)</f>
        <v>2.6828771461274848E-5</v>
      </c>
      <c r="L423">
        <f>_xlfn.STDEV.S(normalized!N423:P423)</f>
        <v>2.6219351246542313E-5</v>
      </c>
      <c r="M423" s="11">
        <f t="shared" si="34"/>
        <v>0.39202617512926985</v>
      </c>
      <c r="N423" s="11">
        <f t="shared" si="35"/>
        <v>0.17379318197304186</v>
      </c>
      <c r="O423" s="11">
        <f t="shared" si="36"/>
        <v>0.10002414443946264</v>
      </c>
      <c r="P423" s="11">
        <f t="shared" si="37"/>
        <v>9.0412230371128291E-2</v>
      </c>
      <c r="R423" s="12">
        <f t="shared" si="38"/>
        <v>1.3830651999556467</v>
      </c>
      <c r="S423" s="12">
        <f t="shared" si="39"/>
        <v>1.5353112113830529</v>
      </c>
      <c r="T423" s="12">
        <f t="shared" si="40"/>
        <v>1.6599508890541501</v>
      </c>
      <c r="U423">
        <f>_xlfn.T.TEST(normalized!H423:J423,normalized!$E423:$G423,2,3)</f>
        <v>0.23638813440139164</v>
      </c>
      <c r="V423">
        <f>_xlfn.T.TEST(normalized!K423:M423,normalized!$E423:$G423,2,3)</f>
        <v>0.12862350499346867</v>
      </c>
      <c r="W423">
        <f>_xlfn.T.TEST(normalized!N423:P423,normalized!$E423:$G423,2,3)</f>
        <v>8.5619683297164392E-2</v>
      </c>
    </row>
    <row r="424" spans="1:23" x14ac:dyDescent="0.3">
      <c r="A424" t="str">
        <f>normalized!A424</f>
        <v>w/o MS2: PE O-12:0_17:2;O2</v>
      </c>
      <c r="B424" t="str">
        <f>normalized!B424</f>
        <v>PE O- 29:2:2O</v>
      </c>
      <c r="C424" t="str">
        <f>normalized!C424</f>
        <v>EtherOxPE</v>
      </c>
      <c r="D424" t="str">
        <f>normalized!D424</f>
        <v>C34H66NO9P</v>
      </c>
      <c r="E424">
        <f>AVERAGE(normalized!E424:G424)</f>
        <v>9.6350621045197742E-5</v>
      </c>
      <c r="F424">
        <f>AVERAGE(normalized!H424:J424)</f>
        <v>9.893354458450047E-5</v>
      </c>
      <c r="G424">
        <f>AVERAGE(normalized!K424:M424)</f>
        <v>1.0431588457389428E-4</v>
      </c>
      <c r="H424">
        <f>AVERAGE(normalized!N424:P424)</f>
        <v>1.0025186009218057E-4</v>
      </c>
      <c r="I424">
        <f>_xlfn.STDEV.S(normalized!E424:G424)</f>
        <v>1.7615199271372329E-6</v>
      </c>
      <c r="J424">
        <f>_xlfn.STDEV.S(normalized!H424:J424)</f>
        <v>4.3293780194474896E-6</v>
      </c>
      <c r="K424">
        <f>_xlfn.STDEV.S(normalized!K424:M424)</f>
        <v>1.8412658900010205E-5</v>
      </c>
      <c r="L424">
        <f>_xlfn.STDEV.S(normalized!N424:P424)</f>
        <v>1.2828064191707323E-6</v>
      </c>
      <c r="M424" s="11">
        <f t="shared" si="34"/>
        <v>1.8282393076749448E-2</v>
      </c>
      <c r="N424" s="11">
        <f t="shared" si="35"/>
        <v>4.3760466054561603E-2</v>
      </c>
      <c r="O424" s="11">
        <f t="shared" si="36"/>
        <v>0.17650867818665933</v>
      </c>
      <c r="P424" s="11">
        <f t="shared" si="37"/>
        <v>1.2795836585886834E-2</v>
      </c>
      <c r="R424" s="12">
        <f t="shared" si="38"/>
        <v>1.0268075442719886</v>
      </c>
      <c r="S424" s="12">
        <f t="shared" si="39"/>
        <v>1.0826695608423744</v>
      </c>
      <c r="T424" s="12">
        <f t="shared" si="40"/>
        <v>1.0404900249179792</v>
      </c>
      <c r="U424">
        <f>_xlfn.T.TEST(normalized!H424:J424,normalized!$E424:$G424,2,3)</f>
        <v>0.41758485244898041</v>
      </c>
      <c r="V424">
        <f>_xlfn.T.TEST(normalized!K424:M424,normalized!$E424:$G424,2,3)</f>
        <v>0.53227737334164227</v>
      </c>
      <c r="W424">
        <f>_xlfn.T.TEST(normalized!N424:P424,normalized!$E424:$G424,2,3)</f>
        <v>4.0857200722794265E-2</v>
      </c>
    </row>
    <row r="425" spans="1:23" x14ac:dyDescent="0.3">
      <c r="A425" t="str">
        <f>normalized!A425</f>
        <v>w/o MS2: PE O-14:0_18:1;O2</v>
      </c>
      <c r="B425" t="str">
        <f>normalized!B425</f>
        <v>PE O- 32:1:2O</v>
      </c>
      <c r="C425" t="str">
        <f>normalized!C425</f>
        <v>EtherOxPE</v>
      </c>
      <c r="D425" t="str">
        <f>normalized!D425</f>
        <v>C37H74NO9P</v>
      </c>
      <c r="E425">
        <f>AVERAGE(normalized!E425:G425)</f>
        <v>4.1287106101694913E-4</v>
      </c>
      <c r="F425">
        <f>AVERAGE(normalized!H425:J425)</f>
        <v>3.9639174486461249E-4</v>
      </c>
      <c r="G425">
        <f>AVERAGE(normalized!K425:M425)</f>
        <v>4.2177043939375155E-4</v>
      </c>
      <c r="H425">
        <f>AVERAGE(normalized!N425:P425)</f>
        <v>4.4259391553570473E-4</v>
      </c>
      <c r="I425">
        <f>_xlfn.STDEV.S(normalized!E425:G425)</f>
        <v>1.2584649854332285E-4</v>
      </c>
      <c r="J425">
        <f>_xlfn.STDEV.S(normalized!H425:J425)</f>
        <v>4.4159233044732487E-5</v>
      </c>
      <c r="K425">
        <f>_xlfn.STDEV.S(normalized!K425:M425)</f>
        <v>2.656874177785656E-5</v>
      </c>
      <c r="L425">
        <f>_xlfn.STDEV.S(normalized!N425:P425)</f>
        <v>1.710642593181274E-5</v>
      </c>
      <c r="M425" s="11">
        <f t="shared" si="34"/>
        <v>0.3048082329465</v>
      </c>
      <c r="N425" s="11">
        <f t="shared" si="35"/>
        <v>0.11140300880840762</v>
      </c>
      <c r="O425" s="11">
        <f t="shared" si="36"/>
        <v>6.2993371029146081E-2</v>
      </c>
      <c r="P425" s="11">
        <f t="shared" si="37"/>
        <v>3.8650386576389209E-2</v>
      </c>
      <c r="R425" s="12">
        <f t="shared" si="38"/>
        <v>0.96008604693255517</v>
      </c>
      <c r="S425" s="12">
        <f t="shared" si="39"/>
        <v>1.0215548611105905</v>
      </c>
      <c r="T425" s="12">
        <f t="shared" si="40"/>
        <v>1.0719906462941355</v>
      </c>
      <c r="U425">
        <f>_xlfn.T.TEST(normalized!H425:J425,normalized!$E425:$G425,2,3)</f>
        <v>0.84685394986361695</v>
      </c>
      <c r="V425">
        <f>_xlfn.T.TEST(normalized!K425:M425,normalized!$E425:$G425,2,3)</f>
        <v>0.91476017609359128</v>
      </c>
      <c r="W425">
        <f>_xlfn.T.TEST(normalized!N425:P425,normalized!$E425:$G425,2,3)</f>
        <v>0.72322609472374344</v>
      </c>
    </row>
    <row r="426" spans="1:23" x14ac:dyDescent="0.3">
      <c r="A426" t="str">
        <f>normalized!A426</f>
        <v>w/o MS2: PE O-14:0_22:5;O</v>
      </c>
      <c r="B426" t="str">
        <f>normalized!B426</f>
        <v>PE O- 36:5:1O</v>
      </c>
      <c r="C426" t="str">
        <f>normalized!C426</f>
        <v>EtherOxPE</v>
      </c>
      <c r="D426" t="str">
        <f>normalized!D426</f>
        <v>C41H74NO8P</v>
      </c>
      <c r="E426">
        <f>AVERAGE(normalized!E426:G426)</f>
        <v>9.2992289477401141E-4</v>
      </c>
      <c r="F426">
        <f>AVERAGE(normalized!H426:J426)</f>
        <v>9.0064688842203544E-4</v>
      </c>
      <c r="G426">
        <f>AVERAGE(normalized!K426:M426)</f>
        <v>1.2701887174670484E-3</v>
      </c>
      <c r="H426">
        <f>AVERAGE(normalized!N426:P426)</f>
        <v>9.9195516927857302E-4</v>
      </c>
      <c r="I426">
        <f>_xlfn.STDEV.S(normalized!E426:G426)</f>
        <v>8.0818935049749296E-5</v>
      </c>
      <c r="J426">
        <f>_xlfn.STDEV.S(normalized!H426:J426)</f>
        <v>4.0090059973422391E-5</v>
      </c>
      <c r="K426">
        <f>_xlfn.STDEV.S(normalized!K426:M426)</f>
        <v>1.5777626424735849E-4</v>
      </c>
      <c r="L426">
        <f>_xlfn.STDEV.S(normalized!N426:P426)</f>
        <v>3.9305620533664035E-5</v>
      </c>
      <c r="M426" s="11">
        <f t="shared" si="34"/>
        <v>8.6909286247210643E-2</v>
      </c>
      <c r="N426" s="11">
        <f t="shared" si="35"/>
        <v>4.4512517046121775E-2</v>
      </c>
      <c r="O426" s="11">
        <f t="shared" si="36"/>
        <v>0.1242148210558732</v>
      </c>
      <c r="P426" s="11">
        <f t="shared" si="37"/>
        <v>3.9624392060228025E-2</v>
      </c>
      <c r="R426" s="12">
        <f t="shared" si="38"/>
        <v>0.96851781312568863</v>
      </c>
      <c r="S426" s="12">
        <f t="shared" si="39"/>
        <v>1.3659075656758919</v>
      </c>
      <c r="T426" s="12">
        <f t="shared" si="40"/>
        <v>1.0667069010271402</v>
      </c>
      <c r="U426">
        <f>_xlfn.T.TEST(normalized!H426:J426,normalized!$E426:$G426,2,3)</f>
        <v>0.61421693349048534</v>
      </c>
      <c r="V426">
        <f>_xlfn.T.TEST(normalized!K426:M426,normalized!$E426:$G426,2,3)</f>
        <v>4.5298745536709005E-2</v>
      </c>
      <c r="W426">
        <f>_xlfn.T.TEST(normalized!N426:P426,normalized!$E426:$G426,2,3)</f>
        <v>0.32052984780705834</v>
      </c>
    </row>
    <row r="427" spans="1:23" x14ac:dyDescent="0.3">
      <c r="A427" t="str">
        <f>normalized!A427</f>
        <v>w/o MS2: PE O-9:0_18:2;O2</v>
      </c>
      <c r="B427" t="str">
        <f>normalized!B427</f>
        <v>PE O- 27:2:2O</v>
      </c>
      <c r="C427" t="str">
        <f>normalized!C427</f>
        <v>EtherOxPE</v>
      </c>
      <c r="D427" t="str">
        <f>normalized!D427</f>
        <v>C32H62NO9P</v>
      </c>
      <c r="E427">
        <f>AVERAGE(normalized!E427:G427)</f>
        <v>1.2962938841807909E-5</v>
      </c>
      <c r="F427">
        <f>AVERAGE(normalized!H427:J427)</f>
        <v>1.9755618580765637E-5</v>
      </c>
      <c r="G427">
        <f>AVERAGE(normalized!K427:M427)</f>
        <v>1.3403759501047749E-5</v>
      </c>
      <c r="H427">
        <f>AVERAGE(normalized!N427:P427)</f>
        <v>2.321551542793231E-5</v>
      </c>
      <c r="I427">
        <f>_xlfn.STDEV.S(normalized!E427:G427)</f>
        <v>3.4194321301316854E-6</v>
      </c>
      <c r="J427">
        <f>_xlfn.STDEV.S(normalized!H427:J427)</f>
        <v>1.7252758720443918E-5</v>
      </c>
      <c r="K427">
        <f>_xlfn.STDEV.S(normalized!K427:M427)</f>
        <v>5.9802768161623346E-6</v>
      </c>
      <c r="L427">
        <f>_xlfn.STDEV.S(normalized!N427:P427)</f>
        <v>1.1671274818970598E-5</v>
      </c>
      <c r="M427" s="11">
        <f t="shared" si="34"/>
        <v>0.2637852551694046</v>
      </c>
      <c r="N427" s="11">
        <f t="shared" si="35"/>
        <v>0.87330896017811654</v>
      </c>
      <c r="O427" s="11">
        <f t="shared" si="36"/>
        <v>0.44616413892646067</v>
      </c>
      <c r="P427" s="11">
        <f t="shared" si="37"/>
        <v>0.50273597651543078</v>
      </c>
      <c r="R427" s="12">
        <f t="shared" si="38"/>
        <v>1.5240076977799248</v>
      </c>
      <c r="S427" s="12">
        <f t="shared" si="39"/>
        <v>1.0340062284192926</v>
      </c>
      <c r="T427" s="12">
        <f t="shared" si="40"/>
        <v>1.790914522643424</v>
      </c>
      <c r="U427">
        <f>_xlfn.T.TEST(normalized!H427:J427,normalized!$E427:$G427,2,3)</f>
        <v>0.568002887927195</v>
      </c>
      <c r="V427">
        <f>_xlfn.T.TEST(normalized!K427:M427,normalized!$E427:$G427,2,3)</f>
        <v>0.91837334990455233</v>
      </c>
      <c r="W427">
        <f>_xlfn.T.TEST(normalized!N427:P427,normalized!$E427:$G427,2,3)</f>
        <v>0.26418058773221575</v>
      </c>
    </row>
    <row r="428" spans="1:23" x14ac:dyDescent="0.3">
      <c r="A428" t="str">
        <f>normalized!A428</f>
        <v>w/o MS2: AAHFA 28:6/12:0;O</v>
      </c>
      <c r="B428" t="str">
        <f>normalized!B428</f>
        <v>AAHFA 40:6:1O</v>
      </c>
      <c r="C428" t="str">
        <f>normalized!C428</f>
        <v>FAHFA</v>
      </c>
      <c r="D428" t="str">
        <f>normalized!D428</f>
        <v>C40H66O4</v>
      </c>
      <c r="E428">
        <f>AVERAGE(normalized!E428:G428)</f>
        <v>1.5349677566384183E-3</v>
      </c>
      <c r="F428">
        <f>AVERAGE(normalized!H428:J428)</f>
        <v>1.2991200326797384E-3</v>
      </c>
      <c r="G428">
        <f>AVERAGE(normalized!K428:M428)</f>
        <v>1.7722526847822045E-3</v>
      </c>
      <c r="H428">
        <f>AVERAGE(normalized!N428:P428)</f>
        <v>1.1115637744964603E-3</v>
      </c>
      <c r="I428">
        <f>_xlfn.STDEV.S(normalized!E428:G428)</f>
        <v>2.8957742444251982E-4</v>
      </c>
      <c r="J428">
        <f>_xlfn.STDEV.S(normalized!H428:J428)</f>
        <v>7.1344726179565387E-5</v>
      </c>
      <c r="K428">
        <f>_xlfn.STDEV.S(normalized!K428:M428)</f>
        <v>1.7006299153632094E-4</v>
      </c>
      <c r="L428">
        <f>_xlfn.STDEV.S(normalized!N428:P428)</f>
        <v>7.5731255882686646E-5</v>
      </c>
      <c r="M428" s="11">
        <f t="shared" si="34"/>
        <v>0.18865375066685103</v>
      </c>
      <c r="N428" s="11">
        <f t="shared" si="35"/>
        <v>5.4917732299455214E-2</v>
      </c>
      <c r="O428" s="11">
        <f t="shared" si="36"/>
        <v>9.5958659279571243E-2</v>
      </c>
      <c r="P428" s="11">
        <f t="shared" si="37"/>
        <v>6.8130374181178219E-2</v>
      </c>
      <c r="R428" s="12">
        <f t="shared" si="38"/>
        <v>0.84635004680802761</v>
      </c>
      <c r="S428" s="12">
        <f t="shared" si="39"/>
        <v>1.1545862622309673</v>
      </c>
      <c r="T428" s="12">
        <f t="shared" si="40"/>
        <v>0.72416099275647761</v>
      </c>
      <c r="U428">
        <f>_xlfn.T.TEST(normalized!H428:J428,normalized!$E428:$G428,2,3)</f>
        <v>0.2918082201588092</v>
      </c>
      <c r="V428">
        <f>_xlfn.T.TEST(normalized!K428:M428,normalized!$E428:$G428,2,3)</f>
        <v>0.30265730240886263</v>
      </c>
      <c r="W428">
        <f>_xlfn.T.TEST(normalized!N428:P428,normalized!$E428:$G428,2,3)</f>
        <v>0.11887765925662876</v>
      </c>
    </row>
    <row r="429" spans="1:23" x14ac:dyDescent="0.3">
      <c r="A429" t="str">
        <f>normalized!A429</f>
        <v>w/o MS2: AAHFA 28:6/13:0;O</v>
      </c>
      <c r="B429" t="str">
        <f>normalized!B429</f>
        <v>AAHFA 41:6:1O</v>
      </c>
      <c r="C429" t="str">
        <f>normalized!C429</f>
        <v>FAHFA</v>
      </c>
      <c r="D429" t="str">
        <f>normalized!D429</f>
        <v>C41H68O4</v>
      </c>
      <c r="E429">
        <f>AVERAGE(normalized!E429:G429)</f>
        <v>8.4145503121468932E-4</v>
      </c>
      <c r="F429">
        <f>AVERAGE(normalized!H429:J429)</f>
        <v>8.2925155929038281E-4</v>
      </c>
      <c r="G429">
        <f>AVERAGE(normalized!K429:M429)</f>
        <v>9.109840488826065E-4</v>
      </c>
      <c r="H429">
        <f>AVERAGE(normalized!N429:P429)</f>
        <v>7.2345972673588542E-4</v>
      </c>
      <c r="I429">
        <f>_xlfn.STDEV.S(normalized!E429:G429)</f>
        <v>1.4572579486689266E-4</v>
      </c>
      <c r="J429">
        <f>_xlfn.STDEV.S(normalized!H429:J429)</f>
        <v>4.0277241351780854E-5</v>
      </c>
      <c r="K429">
        <f>_xlfn.STDEV.S(normalized!K429:M429)</f>
        <v>2.7698435030097681E-5</v>
      </c>
      <c r="L429">
        <f>_xlfn.STDEV.S(normalized!N429:P429)</f>
        <v>2.2006161440683814E-4</v>
      </c>
      <c r="M429" s="11">
        <f t="shared" si="34"/>
        <v>0.17318310481372842</v>
      </c>
      <c r="N429" s="11">
        <f t="shared" si="35"/>
        <v>4.8570594653144075E-2</v>
      </c>
      <c r="O429" s="11">
        <f t="shared" si="36"/>
        <v>3.0404961606157636E-2</v>
      </c>
      <c r="P429" s="11">
        <f t="shared" si="37"/>
        <v>0.30417949510432996</v>
      </c>
      <c r="R429" s="12">
        <f t="shared" si="38"/>
        <v>0.98549717873016918</v>
      </c>
      <c r="S429" s="12">
        <f t="shared" si="39"/>
        <v>1.0826295108932298</v>
      </c>
      <c r="T429" s="12">
        <f t="shared" si="40"/>
        <v>0.85977229905147656</v>
      </c>
      <c r="U429">
        <f>_xlfn.T.TEST(normalized!H429:J429,normalized!$E429:$G429,2,3)</f>
        <v>0.90010036244797309</v>
      </c>
      <c r="V429">
        <f>_xlfn.T.TEST(normalized!K429:M429,normalized!$E429:$G429,2,3)</f>
        <v>0.49712141295058104</v>
      </c>
      <c r="W429">
        <f>_xlfn.T.TEST(normalized!N429:P429,normalized!$E429:$G429,2,3)</f>
        <v>0.48807150630973106</v>
      </c>
    </row>
    <row r="430" spans="1:23" x14ac:dyDescent="0.3">
      <c r="A430" t="str">
        <f>normalized!A430</f>
        <v>w/o MS2: AAHFA 28:6/12:0;O</v>
      </c>
      <c r="B430" t="str">
        <f>normalized!B430</f>
        <v>AAHFA 40:6:1O</v>
      </c>
      <c r="C430" t="str">
        <f>normalized!C430</f>
        <v>FAHFA</v>
      </c>
      <c r="D430" t="str">
        <f>normalized!D430</f>
        <v>C40H66O4</v>
      </c>
      <c r="E430">
        <f>AVERAGE(normalized!E430:G430)</f>
        <v>8.4128809361581919E-3</v>
      </c>
      <c r="F430">
        <f>AVERAGE(normalized!H430:J430)</f>
        <v>7.2311388585434176E-3</v>
      </c>
      <c r="G430">
        <f>AVERAGE(normalized!K430:M430)</f>
        <v>9.3806734980181605E-3</v>
      </c>
      <c r="H430">
        <f>AVERAGE(normalized!N430:P430)</f>
        <v>7.530697726224801E-3</v>
      </c>
      <c r="I430">
        <f>_xlfn.STDEV.S(normalized!E430:G430)</f>
        <v>7.299872662322425E-4</v>
      </c>
      <c r="J430">
        <f>_xlfn.STDEV.S(normalized!H430:J430)</f>
        <v>5.9917186709261268E-5</v>
      </c>
      <c r="K430">
        <f>_xlfn.STDEV.S(normalized!K430:M430)</f>
        <v>3.7155475285403428E-4</v>
      </c>
      <c r="L430">
        <f>_xlfn.STDEV.S(normalized!N430:P430)</f>
        <v>6.2665110886529719E-4</v>
      </c>
      <c r="M430" s="11">
        <f t="shared" si="34"/>
        <v>8.6770188687063113E-2</v>
      </c>
      <c r="N430" s="11">
        <f t="shared" si="35"/>
        <v>8.2859958688900771E-3</v>
      </c>
      <c r="O430" s="11">
        <f t="shared" si="36"/>
        <v>3.9608536949136117E-2</v>
      </c>
      <c r="P430" s="11">
        <f t="shared" si="37"/>
        <v>8.3212888320169293E-2</v>
      </c>
      <c r="R430" s="12">
        <f t="shared" si="38"/>
        <v>0.8595318195297762</v>
      </c>
      <c r="S430" s="12">
        <f t="shared" si="39"/>
        <v>1.1150369973382648</v>
      </c>
      <c r="T430" s="12">
        <f t="shared" si="40"/>
        <v>0.89513898786540458</v>
      </c>
      <c r="U430">
        <f>_xlfn.T.TEST(normalized!H430:J430,normalized!$E430:$G430,2,3)</f>
        <v>0.10616489008428254</v>
      </c>
      <c r="V430">
        <f>_xlfn.T.TEST(normalized!K430:M430,normalized!$E430:$G430,2,3)</f>
        <v>0.13410314416978986</v>
      </c>
      <c r="W430">
        <f>_xlfn.T.TEST(normalized!N430:P430,normalized!$E430:$G430,2,3)</f>
        <v>0.18904883896528848</v>
      </c>
    </row>
    <row r="431" spans="1:23" x14ac:dyDescent="0.3">
      <c r="A431" t="str">
        <f>normalized!A431</f>
        <v>w/o MS2: AAHFA 28:6/11:0;O</v>
      </c>
      <c r="B431" t="str">
        <f>normalized!B431</f>
        <v>AAHFA 39:6:1O</v>
      </c>
      <c r="C431" t="str">
        <f>normalized!C431</f>
        <v>FAHFA</v>
      </c>
      <c r="D431" t="str">
        <f>normalized!D431</f>
        <v>C39H64O4</v>
      </c>
      <c r="E431">
        <f>AVERAGE(normalized!E431:G431)</f>
        <v>1.0182264713276834E-3</v>
      </c>
      <c r="F431">
        <f>AVERAGE(normalized!H431:J431)</f>
        <v>8.9055621965452843E-4</v>
      </c>
      <c r="G431">
        <f>AVERAGE(normalized!K431:M431)</f>
        <v>1.2059714036545194E-3</v>
      </c>
      <c r="H431">
        <f>AVERAGE(normalized!N431:P431)</f>
        <v>1.1365880123123475E-3</v>
      </c>
      <c r="I431">
        <f>_xlfn.STDEV.S(normalized!E431:G431)</f>
        <v>5.4432734425264341E-5</v>
      </c>
      <c r="J431">
        <f>_xlfn.STDEV.S(normalized!H431:J431)</f>
        <v>1.4366268876208021E-4</v>
      </c>
      <c r="K431">
        <f>_xlfn.STDEV.S(normalized!K431:M431)</f>
        <v>4.1730912743211892E-5</v>
      </c>
      <c r="L431">
        <f>_xlfn.STDEV.S(normalized!N431:P431)</f>
        <v>3.2434789884242352E-5</v>
      </c>
      <c r="M431" s="11">
        <f t="shared" si="34"/>
        <v>5.3458376852340658E-2</v>
      </c>
      <c r="N431" s="11">
        <f t="shared" si="35"/>
        <v>0.16131793321011331</v>
      </c>
      <c r="O431" s="11">
        <f t="shared" si="36"/>
        <v>3.4603567395339957E-2</v>
      </c>
      <c r="P431" s="11">
        <f t="shared" si="37"/>
        <v>2.8536980447519358E-2</v>
      </c>
      <c r="R431" s="12">
        <f t="shared" si="38"/>
        <v>0.87461507310187736</v>
      </c>
      <c r="S431" s="12">
        <f t="shared" si="39"/>
        <v>1.1843842579362842</v>
      </c>
      <c r="T431" s="12">
        <f t="shared" si="40"/>
        <v>1.1162428441192758</v>
      </c>
      <c r="U431">
        <f>_xlfn.T.TEST(normalized!H431:J431,normalized!$E431:$G431,2,3)</f>
        <v>0.2601496959193782</v>
      </c>
      <c r="V431">
        <f>_xlfn.T.TEST(normalized!K431:M431,normalized!$E431:$G431,2,3)</f>
        <v>1.0583806238582946E-2</v>
      </c>
      <c r="W431">
        <f>_xlfn.T.TEST(normalized!N431:P431,normalized!$E431:$G431,2,3)</f>
        <v>4.2646873872056366E-2</v>
      </c>
    </row>
    <row r="432" spans="1:23" x14ac:dyDescent="0.3">
      <c r="A432" t="str">
        <f>normalized!A432</f>
        <v>w/o MS2: AAHFA 15:0/26:6;O</v>
      </c>
      <c r="B432" t="str">
        <f>normalized!B432</f>
        <v>AAHFA 41:6:1O</v>
      </c>
      <c r="C432" t="str">
        <f>normalized!C432</f>
        <v>FAHFA</v>
      </c>
      <c r="D432" t="str">
        <f>normalized!D432</f>
        <v>C41H68O4</v>
      </c>
      <c r="E432">
        <f>AVERAGE(normalized!E432:G432)</f>
        <v>1.5490855149152544E-2</v>
      </c>
      <c r="F432">
        <f>AVERAGE(normalized!H432:J432)</f>
        <v>1.0578210173902895E-2</v>
      </c>
      <c r="G432">
        <f>AVERAGE(normalized!K432:M432)</f>
        <v>1.2824845073301179E-2</v>
      </c>
      <c r="H432">
        <f>AVERAGE(normalized!N432:P432)</f>
        <v>8.5614444476387278E-3</v>
      </c>
      <c r="I432">
        <f>_xlfn.STDEV.S(normalized!E432:G432)</f>
        <v>1.7592379150752529E-3</v>
      </c>
      <c r="J432">
        <f>_xlfn.STDEV.S(normalized!H432:J432)</f>
        <v>1.2560472738486626E-3</v>
      </c>
      <c r="K432">
        <f>_xlfn.STDEV.S(normalized!K432:M432)</f>
        <v>1.7633201846627821E-3</v>
      </c>
      <c r="L432">
        <f>_xlfn.STDEV.S(normalized!N432:P432)</f>
        <v>7.9011381347354195E-4</v>
      </c>
      <c r="M432" s="11">
        <f t="shared" si="34"/>
        <v>0.11356622330636765</v>
      </c>
      <c r="N432" s="11">
        <f t="shared" si="35"/>
        <v>0.1187391111728343</v>
      </c>
      <c r="O432" s="11">
        <f t="shared" si="36"/>
        <v>0.13749251352234032</v>
      </c>
      <c r="P432" s="11">
        <f t="shared" si="37"/>
        <v>9.2287442651275711E-2</v>
      </c>
      <c r="R432" s="12">
        <f t="shared" si="38"/>
        <v>0.68286805809307405</v>
      </c>
      <c r="S432" s="12">
        <f t="shared" si="39"/>
        <v>0.82789781130984141</v>
      </c>
      <c r="T432" s="12">
        <f t="shared" si="40"/>
        <v>0.55267732899220201</v>
      </c>
      <c r="U432">
        <f>_xlfn.T.TEST(normalized!H432:J432,normalized!$E432:$G432,2,3)</f>
        <v>2.0604392589437196E-2</v>
      </c>
      <c r="V432">
        <f>_xlfn.T.TEST(normalized!K432:M432,normalized!$E432:$G432,2,3)</f>
        <v>0.13737277940284484</v>
      </c>
      <c r="W432">
        <f>_xlfn.T.TEST(normalized!N432:P432,normalized!$E432:$G432,2,3)</f>
        <v>1.0479711002670951E-2</v>
      </c>
    </row>
    <row r="433" spans="1:23" x14ac:dyDescent="0.3">
      <c r="A433" t="str">
        <f>normalized!A433</f>
        <v>w/o MS2: AAHFA 28:6/11:0;O</v>
      </c>
      <c r="B433" t="str">
        <f>normalized!B433</f>
        <v>AAHFA 39:6:1O</v>
      </c>
      <c r="C433" t="str">
        <f>normalized!C433</f>
        <v>FAHFA</v>
      </c>
      <c r="D433" t="str">
        <f>normalized!D433</f>
        <v>C39H64O4</v>
      </c>
      <c r="E433">
        <f>AVERAGE(normalized!E433:G433)</f>
        <v>1.7635649576271185E-4</v>
      </c>
      <c r="F433">
        <f>AVERAGE(normalized!H433:J433)</f>
        <v>1.8382964285714286E-4</v>
      </c>
      <c r="G433">
        <f>AVERAGE(normalized!K433:M433)</f>
        <v>2.1199284740046372E-4</v>
      </c>
      <c r="H433">
        <f>AVERAGE(normalized!N433:P433)</f>
        <v>1.8353720989876431E-4</v>
      </c>
      <c r="I433">
        <f>_xlfn.STDEV.S(normalized!E433:G433)</f>
        <v>3.9713768190834122E-5</v>
      </c>
      <c r="J433">
        <f>_xlfn.STDEV.S(normalized!H433:J433)</f>
        <v>2.5756821533036524E-5</v>
      </c>
      <c r="K433">
        <f>_xlfn.STDEV.S(normalized!K433:M433)</f>
        <v>7.0877223819156821E-6</v>
      </c>
      <c r="L433">
        <f>_xlfn.STDEV.S(normalized!N433:P433)</f>
        <v>4.038109604666987E-5</v>
      </c>
      <c r="M433" s="11">
        <f t="shared" si="34"/>
        <v>0.2251902773361357</v>
      </c>
      <c r="N433" s="11">
        <f t="shared" si="35"/>
        <v>0.14011244939997292</v>
      </c>
      <c r="O433" s="11">
        <f t="shared" si="36"/>
        <v>3.3433780756417057E-2</v>
      </c>
      <c r="P433" s="11">
        <f t="shared" si="37"/>
        <v>0.22001585438148116</v>
      </c>
      <c r="R433" s="12">
        <f t="shared" si="38"/>
        <v>1.0423752301388782</v>
      </c>
      <c r="S433" s="12">
        <f t="shared" si="39"/>
        <v>1.2020699690342038</v>
      </c>
      <c r="T433" s="12">
        <f t="shared" si="40"/>
        <v>1.0407170379803539</v>
      </c>
      <c r="U433">
        <f>_xlfn.T.TEST(normalized!H433:J433,normalized!$E433:$G433,2,3)</f>
        <v>0.80016376545132772</v>
      </c>
      <c r="V433">
        <f>_xlfn.T.TEST(normalized!K433:M433,normalized!$E433:$G433,2,3)</f>
        <v>0.25839839367142359</v>
      </c>
      <c r="W433">
        <f>_xlfn.T.TEST(normalized!N433:P433,normalized!$E433:$G433,2,3)</f>
        <v>0.83694009488999743</v>
      </c>
    </row>
    <row r="434" spans="1:23" x14ac:dyDescent="0.3">
      <c r="A434" t="str">
        <f>normalized!A434</f>
        <v>w/o MS2: AAHFA 15:0/26:6;O</v>
      </c>
      <c r="B434" t="str">
        <f>normalized!B434</f>
        <v>AAHFA 41:6:1O</v>
      </c>
      <c r="C434" t="str">
        <f>normalized!C434</f>
        <v>FAHFA</v>
      </c>
      <c r="D434" t="str">
        <f>normalized!D434</f>
        <v>C41H68O4</v>
      </c>
      <c r="E434">
        <f>AVERAGE(normalized!E434:G434)</f>
        <v>5.7389571079096043E-3</v>
      </c>
      <c r="F434">
        <f>AVERAGE(normalized!H434:J434)</f>
        <v>5.9517763562091505E-3</v>
      </c>
      <c r="G434">
        <f>AVERAGE(normalized!K434:M434)</f>
        <v>7.0890802753288936E-3</v>
      </c>
      <c r="H434">
        <f>AVERAGE(normalized!N434:P434)</f>
        <v>6.6162311927459192E-3</v>
      </c>
      <c r="I434">
        <f>_xlfn.STDEV.S(normalized!E434:G434)</f>
        <v>9.2236292826432871E-4</v>
      </c>
      <c r="J434">
        <f>_xlfn.STDEV.S(normalized!H434:J434)</f>
        <v>4.6198409685059821E-4</v>
      </c>
      <c r="K434">
        <f>_xlfn.STDEV.S(normalized!K434:M434)</f>
        <v>3.48719410397596E-4</v>
      </c>
      <c r="L434">
        <f>_xlfn.STDEV.S(normalized!N434:P434)</f>
        <v>3.9316216062770218E-4</v>
      </c>
      <c r="M434" s="11">
        <f t="shared" si="34"/>
        <v>0.16071960652800493</v>
      </c>
      <c r="N434" s="11">
        <f t="shared" si="35"/>
        <v>7.7621212424864791E-2</v>
      </c>
      <c r="O434" s="11">
        <f t="shared" si="36"/>
        <v>4.9191065251608733E-2</v>
      </c>
      <c r="P434" s="11">
        <f t="shared" si="37"/>
        <v>5.9423884863450335E-2</v>
      </c>
      <c r="R434" s="12">
        <f t="shared" si="38"/>
        <v>1.0370832616968391</v>
      </c>
      <c r="S434" s="12">
        <f t="shared" si="39"/>
        <v>1.2352558386537702</v>
      </c>
      <c r="T434" s="12">
        <f t="shared" si="40"/>
        <v>1.1528629798656675</v>
      </c>
      <c r="U434">
        <f>_xlfn.T.TEST(normalized!H434:J434,normalized!$E434:$G434,2,3)</f>
        <v>0.74492364160292324</v>
      </c>
      <c r="V434">
        <f>_xlfn.T.TEST(normalized!K434:M434,normalized!$E434:$G434,2,3)</f>
        <v>0.11322346674577281</v>
      </c>
      <c r="W434">
        <f>_xlfn.T.TEST(normalized!N434:P434,normalized!$E434:$G434,2,3)</f>
        <v>0.23649440875826463</v>
      </c>
    </row>
    <row r="435" spans="1:23" x14ac:dyDescent="0.3">
      <c r="A435" t="str">
        <f>normalized!A435</f>
        <v>w/o MS2: AAHFA 28:6/14:0;O</v>
      </c>
      <c r="B435" t="str">
        <f>normalized!B435</f>
        <v>AAHFA 42:6:1O</v>
      </c>
      <c r="C435" t="str">
        <f>normalized!C435</f>
        <v>FAHFA</v>
      </c>
      <c r="D435" t="str">
        <f>normalized!D435</f>
        <v>C42H70O4</v>
      </c>
      <c r="E435">
        <f>AVERAGE(normalized!E435:G435)</f>
        <v>8.6813424524011303E-3</v>
      </c>
      <c r="F435">
        <f>AVERAGE(normalized!H435:J435)</f>
        <v>6.8114161017740421E-3</v>
      </c>
      <c r="G435">
        <f>AVERAGE(normalized!K435:M435)</f>
        <v>7.844953047981584E-3</v>
      </c>
      <c r="H435">
        <f>AVERAGE(normalized!N435:P435)</f>
        <v>5.9741362262905372E-3</v>
      </c>
      <c r="I435">
        <f>_xlfn.STDEV.S(normalized!E435:G435)</f>
        <v>1.2456244309385026E-3</v>
      </c>
      <c r="J435">
        <f>_xlfn.STDEV.S(normalized!H435:J435)</f>
        <v>2.9518520701312019E-4</v>
      </c>
      <c r="K435">
        <f>_xlfn.STDEV.S(normalized!K435:M435)</f>
        <v>7.7258699697970357E-4</v>
      </c>
      <c r="L435">
        <f>_xlfn.STDEV.S(normalized!N435:P435)</f>
        <v>5.112124649715112E-4</v>
      </c>
      <c r="M435" s="11">
        <f t="shared" si="34"/>
        <v>0.14348292764259996</v>
      </c>
      <c r="N435" s="11">
        <f t="shared" si="35"/>
        <v>4.3336833721880359E-2</v>
      </c>
      <c r="O435" s="11">
        <f t="shared" si="36"/>
        <v>9.8482042181053123E-2</v>
      </c>
      <c r="P435" s="11">
        <f t="shared" si="37"/>
        <v>8.5570942075576584E-2</v>
      </c>
      <c r="R435" s="12">
        <f t="shared" si="38"/>
        <v>0.78460401016551373</v>
      </c>
      <c r="S435" s="12">
        <f t="shared" si="39"/>
        <v>0.90365667418312545</v>
      </c>
      <c r="T435" s="12">
        <f t="shared" si="40"/>
        <v>0.68815811138036376</v>
      </c>
      <c r="U435">
        <f>_xlfn.T.TEST(normalized!H435:J435,normalized!$E435:$G435,2,3)</f>
        <v>0.11461016418514844</v>
      </c>
      <c r="V435">
        <f>_xlfn.T.TEST(normalized!K435:M435,normalized!$E435:$G435,2,3)</f>
        <v>0.38906218803171921</v>
      </c>
      <c r="W435">
        <f>_xlfn.T.TEST(normalized!N435:P435,normalized!$E435:$G435,2,3)</f>
        <v>4.8289816013874616E-2</v>
      </c>
    </row>
    <row r="436" spans="1:23" x14ac:dyDescent="0.3">
      <c r="A436" t="str">
        <f>normalized!A436</f>
        <v>w/o MS2: AAHFA 28:6/12:0;O</v>
      </c>
      <c r="B436" t="str">
        <f>normalized!B436</f>
        <v>AAHFA 40:6:1O</v>
      </c>
      <c r="C436" t="str">
        <f>normalized!C436</f>
        <v>FAHFA</v>
      </c>
      <c r="D436" t="str">
        <f>normalized!D436</f>
        <v>C40H66O4</v>
      </c>
      <c r="E436">
        <f>AVERAGE(normalized!E436:G436)</f>
        <v>6.7230299844632773E-4</v>
      </c>
      <c r="F436">
        <f>AVERAGE(normalized!H436:J436)</f>
        <v>8.8927850840336137E-4</v>
      </c>
      <c r="G436">
        <f>AVERAGE(normalized!K436:M436)</f>
        <v>9.4121460299156435E-4</v>
      </c>
      <c r="H436">
        <f>AVERAGE(normalized!N436:P436)</f>
        <v>9.732964563808847E-4</v>
      </c>
      <c r="I436">
        <f>_xlfn.STDEV.S(normalized!E436:G436)</f>
        <v>3.0441344112343481E-5</v>
      </c>
      <c r="J436">
        <f>_xlfn.STDEV.S(normalized!H436:J436)</f>
        <v>6.8399551848415929E-5</v>
      </c>
      <c r="K436">
        <f>_xlfn.STDEV.S(normalized!K436:M436)</f>
        <v>1.5681107103648206E-4</v>
      </c>
      <c r="L436">
        <f>_xlfn.STDEV.S(normalized!N436:P436)</f>
        <v>7.9419888951152062E-5</v>
      </c>
      <c r="M436" s="11">
        <f t="shared" si="34"/>
        <v>4.5279203250160306E-2</v>
      </c>
      <c r="N436" s="11">
        <f t="shared" si="35"/>
        <v>7.691578195364536E-2</v>
      </c>
      <c r="O436" s="11">
        <f t="shared" si="36"/>
        <v>0.16660501286111845</v>
      </c>
      <c r="P436" s="11">
        <f t="shared" si="37"/>
        <v>8.1598867878824685E-2</v>
      </c>
      <c r="R436" s="12">
        <f t="shared" si="38"/>
        <v>1.3227347051232221</v>
      </c>
      <c r="S436" s="12">
        <f t="shared" si="39"/>
        <v>1.3999857284091894</v>
      </c>
      <c r="T436" s="12">
        <f t="shared" si="40"/>
        <v>1.4477050654692065</v>
      </c>
      <c r="U436">
        <f>_xlfn.T.TEST(normalized!H436:J436,normalized!$E436:$G436,2,3)</f>
        <v>1.8503627760233572E-2</v>
      </c>
      <c r="V436">
        <f>_xlfn.T.TEST(normalized!K436:M436,normalized!$E436:$G436,2,3)</f>
        <v>9.20752062258864E-2</v>
      </c>
      <c r="W436">
        <f>_xlfn.T.TEST(normalized!N436:P436,normalized!$E436:$G436,2,3)</f>
        <v>1.340995190761413E-2</v>
      </c>
    </row>
    <row r="437" spans="1:23" x14ac:dyDescent="0.3">
      <c r="A437" t="str">
        <f>normalized!A437</f>
        <v>w/o MS2: AAHFA 28:4/10:0;O</v>
      </c>
      <c r="B437" t="str">
        <f>normalized!B437</f>
        <v>AAHFA 38:4:1O</v>
      </c>
      <c r="C437" t="str">
        <f>normalized!C437</f>
        <v>FAHFA</v>
      </c>
      <c r="D437" t="str">
        <f>normalized!D437</f>
        <v>C38H66O4</v>
      </c>
      <c r="E437">
        <f>AVERAGE(normalized!E437:G437)</f>
        <v>8.8344255367231653E-5</v>
      </c>
      <c r="F437">
        <f>AVERAGE(normalized!H437:J437)</f>
        <v>1.5056357726423903E-4</v>
      </c>
      <c r="G437">
        <f>AVERAGE(normalized!K437:M437)</f>
        <v>1.8271720635097772E-4</v>
      </c>
      <c r="H437">
        <f>AVERAGE(normalized!N437:P437)</f>
        <v>1.0564350263968284E-4</v>
      </c>
      <c r="I437">
        <f>_xlfn.STDEV.S(normalized!E437:G437)</f>
        <v>2.2073512304186998E-5</v>
      </c>
      <c r="J437">
        <f>_xlfn.STDEV.S(normalized!H437:J437)</f>
        <v>2.2272753393105351E-5</v>
      </c>
      <c r="K437">
        <f>_xlfn.STDEV.S(normalized!K437:M437)</f>
        <v>2.3660884672261456E-5</v>
      </c>
      <c r="L437">
        <f>_xlfn.STDEV.S(normalized!N437:P437)</f>
        <v>5.2816513627794834E-5</v>
      </c>
      <c r="M437" s="11">
        <f t="shared" si="34"/>
        <v>0.24985792468826931</v>
      </c>
      <c r="N437" s="11">
        <f t="shared" si="35"/>
        <v>0.14792922563215058</v>
      </c>
      <c r="O437" s="11">
        <f t="shared" si="36"/>
        <v>0.12949456236109341</v>
      </c>
      <c r="P437" s="11">
        <f t="shared" si="37"/>
        <v>0.49995042106787724</v>
      </c>
      <c r="R437" s="12">
        <f t="shared" si="38"/>
        <v>1.7042826003611951</v>
      </c>
      <c r="S437" s="12">
        <f t="shared" si="39"/>
        <v>2.0682409466405502</v>
      </c>
      <c r="T437" s="12">
        <f t="shared" si="40"/>
        <v>1.1958163233199628</v>
      </c>
      <c r="U437">
        <f>_xlfn.T.TEST(normalized!H437:J437,normalized!$E437:$G437,2,3)</f>
        <v>2.6377061923930582E-2</v>
      </c>
      <c r="V437">
        <f>_xlfn.T.TEST(normalized!K437:M437,normalized!$E437:$G437,2,3)</f>
        <v>7.3158092886406716E-3</v>
      </c>
      <c r="W437">
        <f>_xlfn.T.TEST(normalized!N437:P437,normalized!$E437:$G437,2,3)</f>
        <v>0.64085912176334126</v>
      </c>
    </row>
    <row r="438" spans="1:23" x14ac:dyDescent="0.3">
      <c r="A438" t="str">
        <f>normalized!A438</f>
        <v>w/o MS2: AAHFA 28:6/14:0;O</v>
      </c>
      <c r="B438" t="str">
        <f>normalized!B438</f>
        <v>AAHFA 42:6:1O</v>
      </c>
      <c r="C438" t="str">
        <f>normalized!C438</f>
        <v>FAHFA</v>
      </c>
      <c r="D438" t="str">
        <f>normalized!D438</f>
        <v>C42H70O4</v>
      </c>
      <c r="E438">
        <f>AVERAGE(normalized!E438:G438)</f>
        <v>1.0380908721751413E-3</v>
      </c>
      <c r="F438">
        <f>AVERAGE(normalized!H438:J438)</f>
        <v>1.0760719619514472E-3</v>
      </c>
      <c r="G438">
        <f>AVERAGE(normalized!K438:M438)</f>
        <v>1.1570273398719554E-3</v>
      </c>
      <c r="H438">
        <f>AVERAGE(normalized!N438:P438)</f>
        <v>1.0241106525229295E-3</v>
      </c>
      <c r="I438">
        <f>_xlfn.STDEV.S(normalized!E438:G438)</f>
        <v>1.2448873604282656E-4</v>
      </c>
      <c r="J438">
        <f>_xlfn.STDEV.S(normalized!H438:J438)</f>
        <v>5.4952563766251495E-5</v>
      </c>
      <c r="K438">
        <f>_xlfn.STDEV.S(normalized!K438:M438)</f>
        <v>5.0291528499898985E-5</v>
      </c>
      <c r="L438">
        <f>_xlfn.STDEV.S(normalized!N438:P438)</f>
        <v>9.3231358635211605E-5</v>
      </c>
      <c r="M438" s="11">
        <f t="shared" si="34"/>
        <v>0.11992084641104855</v>
      </c>
      <c r="N438" s="11">
        <f t="shared" si="35"/>
        <v>5.1067740550172401E-2</v>
      </c>
      <c r="O438" s="11">
        <f t="shared" si="36"/>
        <v>4.3466153967860945E-2</v>
      </c>
      <c r="P438" s="11">
        <f t="shared" si="37"/>
        <v>9.1036411354117996E-2</v>
      </c>
      <c r="R438" s="12">
        <f t="shared" si="38"/>
        <v>1.0365874421925345</v>
      </c>
      <c r="S438" s="12">
        <f t="shared" si="39"/>
        <v>1.1145723085375012</v>
      </c>
      <c r="T438" s="12">
        <f t="shared" si="40"/>
        <v>0.98653275929214301</v>
      </c>
      <c r="U438">
        <f>_xlfn.T.TEST(normalized!H438:J438,normalized!$E438:$G438,2,3)</f>
        <v>0.66462623108932917</v>
      </c>
      <c r="V438">
        <f>_xlfn.T.TEST(normalized!K438:M438,normalized!$E438:$G438,2,3)</f>
        <v>0.23460237952393326</v>
      </c>
      <c r="W438">
        <f>_xlfn.T.TEST(normalized!N438:P438,normalized!$E438:$G438,2,3)</f>
        <v>0.88438356668943618</v>
      </c>
    </row>
    <row r="439" spans="1:23" x14ac:dyDescent="0.3">
      <c r="A439" t="str">
        <f>normalized!A439</f>
        <v>w/o MS2: AAHFA 28:4/9:0;O</v>
      </c>
      <c r="B439" t="str">
        <f>normalized!B439</f>
        <v>AAHFA 37:4:1O</v>
      </c>
      <c r="C439" t="str">
        <f>normalized!C439</f>
        <v>FAHFA</v>
      </c>
      <c r="D439" t="str">
        <f>normalized!D439</f>
        <v>C37H64O4</v>
      </c>
      <c r="E439">
        <f>AVERAGE(normalized!E439:G439)</f>
        <v>1.4222939844632767E-4</v>
      </c>
      <c r="F439">
        <f>AVERAGE(normalized!H439:J439)</f>
        <v>2.5046232959850606E-4</v>
      </c>
      <c r="G439">
        <f>AVERAGE(normalized!K439:M439)</f>
        <v>3.0776830793520895E-4</v>
      </c>
      <c r="H439">
        <f>AVERAGE(normalized!N439:P439)</f>
        <v>3.3125348959403881E-4</v>
      </c>
      <c r="I439">
        <f>_xlfn.STDEV.S(normalized!E439:G439)</f>
        <v>6.1072173199677135E-5</v>
      </c>
      <c r="J439">
        <f>_xlfn.STDEV.S(normalized!H439:J439)</f>
        <v>2.1697226151887472E-5</v>
      </c>
      <c r="K439">
        <f>_xlfn.STDEV.S(normalized!K439:M439)</f>
        <v>7.9813730335897095E-5</v>
      </c>
      <c r="L439">
        <f>_xlfn.STDEV.S(normalized!N439:P439)</f>
        <v>2.289302150958503E-5</v>
      </c>
      <c r="M439" s="11">
        <f t="shared" si="34"/>
        <v>0.42939205162091443</v>
      </c>
      <c r="N439" s="11">
        <f t="shared" si="35"/>
        <v>8.6628700558157273E-2</v>
      </c>
      <c r="O439" s="11">
        <f t="shared" si="36"/>
        <v>0.25933056873646454</v>
      </c>
      <c r="P439" s="11">
        <f t="shared" si="37"/>
        <v>6.9110280280039071E-2</v>
      </c>
      <c r="R439" s="12">
        <f t="shared" si="38"/>
        <v>1.7609744000500829</v>
      </c>
      <c r="S439" s="12">
        <f t="shared" si="39"/>
        <v>2.1638867301498839</v>
      </c>
      <c r="T439" s="12">
        <f t="shared" si="40"/>
        <v>2.3290085819989046</v>
      </c>
      <c r="U439">
        <f>_xlfn.T.TEST(normalized!H439:J439,normalized!$E439:$G439,2,3)</f>
        <v>7.8351288853123813E-2</v>
      </c>
      <c r="V439">
        <f>_xlfn.T.TEST(normalized!K439:M439,normalized!$E439:$G439,2,3)</f>
        <v>4.9996265039021576E-2</v>
      </c>
      <c r="W439">
        <f>_xlfn.T.TEST(normalized!N439:P439,normalized!$E439:$G439,2,3)</f>
        <v>2.2202350070865528E-2</v>
      </c>
    </row>
    <row r="440" spans="1:23" x14ac:dyDescent="0.3">
      <c r="A440" t="str">
        <f>normalized!A440</f>
        <v>w/o MS2: AAHFA 28:4/13:0;O</v>
      </c>
      <c r="B440" t="str">
        <f>normalized!B440</f>
        <v>AAHFA 41:4:1O</v>
      </c>
      <c r="C440" t="str">
        <f>normalized!C440</f>
        <v>FAHFA</v>
      </c>
      <c r="D440" t="str">
        <f>normalized!D440</f>
        <v>C41H72O4</v>
      </c>
      <c r="E440">
        <f>AVERAGE(normalized!E440:G440)</f>
        <v>1.0192732570621469E-4</v>
      </c>
      <c r="F440">
        <f>AVERAGE(normalized!H440:J440)</f>
        <v>1.0457501867413631E-4</v>
      </c>
      <c r="G440">
        <f>AVERAGE(normalized!K440:M440)</f>
        <v>9.7928795769321384E-5</v>
      </c>
      <c r="H440">
        <f>AVERAGE(normalized!N440:P440)</f>
        <v>7.2490456310517806E-5</v>
      </c>
      <c r="I440">
        <f>_xlfn.STDEV.S(normalized!E440:G440)</f>
        <v>9.1248276597395817E-6</v>
      </c>
      <c r="J440">
        <f>_xlfn.STDEV.S(normalized!H440:J440)</f>
        <v>1.6573175355679242E-5</v>
      </c>
      <c r="K440">
        <f>_xlfn.STDEV.S(normalized!K440:M440)</f>
        <v>1.4266205049570173E-5</v>
      </c>
      <c r="L440">
        <f>_xlfn.STDEV.S(normalized!N440:P440)</f>
        <v>6.7223244140262062E-6</v>
      </c>
      <c r="M440" s="11">
        <f t="shared" si="34"/>
        <v>8.9522879134885658E-2</v>
      </c>
      <c r="N440" s="11">
        <f t="shared" si="35"/>
        <v>0.15848120866535548</v>
      </c>
      <c r="O440" s="11">
        <f t="shared" si="36"/>
        <v>0.14567936772321075</v>
      </c>
      <c r="P440" s="11">
        <f t="shared" si="37"/>
        <v>9.2733923279923525E-2</v>
      </c>
      <c r="R440" s="12">
        <f t="shared" si="38"/>
        <v>1.0259762821164669</v>
      </c>
      <c r="S440" s="12">
        <f t="shared" si="39"/>
        <v>0.96077077555808466</v>
      </c>
      <c r="T440" s="12">
        <f t="shared" si="40"/>
        <v>0.71119747141661671</v>
      </c>
      <c r="U440">
        <f>_xlfn.T.TEST(normalized!H440:J440,normalized!$E440:$G440,2,3)</f>
        <v>0.82358136007497484</v>
      </c>
      <c r="V440">
        <f>_xlfn.T.TEST(normalized!K440:M440,normalized!$E440:$G440,2,3)</f>
        <v>0.70697666835114781</v>
      </c>
      <c r="W440">
        <f>_xlfn.T.TEST(normalized!N440:P440,normalized!$E440:$G440,2,3)</f>
        <v>1.3123452101582824E-2</v>
      </c>
    </row>
    <row r="441" spans="1:23" x14ac:dyDescent="0.3">
      <c r="A441" t="str">
        <f>normalized!A441</f>
        <v>w/o MS2: AAHFA 28:6/13:0;O</v>
      </c>
      <c r="B441" t="str">
        <f>normalized!B441</f>
        <v>AAHFA 41:6:1O</v>
      </c>
      <c r="C441" t="str">
        <f>normalized!C441</f>
        <v>FAHFA</v>
      </c>
      <c r="D441" t="str">
        <f>normalized!D441</f>
        <v>C41H68O4</v>
      </c>
      <c r="E441">
        <f>AVERAGE(normalized!E441:G441)</f>
        <v>1.3653339413841807E-3</v>
      </c>
      <c r="F441">
        <f>AVERAGE(normalized!H441:J441)</f>
        <v>1.1824970985060692E-3</v>
      </c>
      <c r="G441">
        <f>AVERAGE(normalized!K441:M441)</f>
        <v>1.4362665791474993E-3</v>
      </c>
      <c r="H441">
        <f>AVERAGE(normalized!N441:P441)</f>
        <v>1.1490753247522809E-3</v>
      </c>
      <c r="I441">
        <f>_xlfn.STDEV.S(normalized!E441:G441)</f>
        <v>1.7169806681596863E-4</v>
      </c>
      <c r="J441">
        <f>_xlfn.STDEV.S(normalized!H441:J441)</f>
        <v>2.8358490750919247E-5</v>
      </c>
      <c r="K441">
        <f>_xlfn.STDEV.S(normalized!K441:M441)</f>
        <v>1.0323774569040878E-4</v>
      </c>
      <c r="L441">
        <f>_xlfn.STDEV.S(normalized!N441:P441)</f>
        <v>4.672806340860726E-5</v>
      </c>
      <c r="M441" s="11">
        <f t="shared" si="34"/>
        <v>0.12575536402610812</v>
      </c>
      <c r="N441" s="11">
        <f t="shared" si="35"/>
        <v>2.3981869204369718E-2</v>
      </c>
      <c r="O441" s="11">
        <f t="shared" si="36"/>
        <v>7.1879236897432988E-2</v>
      </c>
      <c r="P441" s="11">
        <f t="shared" si="37"/>
        <v>4.0665796577505443E-2</v>
      </c>
      <c r="R441" s="12">
        <f t="shared" si="38"/>
        <v>0.86608635635853981</v>
      </c>
      <c r="S441" s="12">
        <f t="shared" si="39"/>
        <v>1.0519525924122319</v>
      </c>
      <c r="T441" s="12">
        <f t="shared" si="40"/>
        <v>0.84160752906160374</v>
      </c>
      <c r="U441">
        <f>_xlfn.T.TEST(normalized!H441:J441,normalized!$E441:$G441,2,3)</f>
        <v>0.20383134927718752</v>
      </c>
      <c r="V441">
        <f>_xlfn.T.TEST(normalized!K441:M441,normalized!$E441:$G441,2,3)</f>
        <v>0.57965794912122393</v>
      </c>
      <c r="W441">
        <f>_xlfn.T.TEST(normalized!N441:P441,normalized!$E441:$G441,2,3)</f>
        <v>0.15334040857765752</v>
      </c>
    </row>
    <row r="442" spans="1:23" x14ac:dyDescent="0.3">
      <c r="A442" t="str">
        <f>normalized!A442</f>
        <v>w/o MS2: AAHFA 28:5/10:0;O</v>
      </c>
      <c r="B442" t="str">
        <f>normalized!B442</f>
        <v>AAHFA 38:5:1O</v>
      </c>
      <c r="C442" t="str">
        <f>normalized!C442</f>
        <v>FAHFA</v>
      </c>
      <c r="D442" t="str">
        <f>normalized!D442</f>
        <v>C38H64O4</v>
      </c>
      <c r="E442">
        <f>AVERAGE(normalized!E442:G442)</f>
        <v>1.4642372241525422E-3</v>
      </c>
      <c r="F442">
        <f>AVERAGE(normalized!H442:J442)</f>
        <v>5.9377163748832861E-4</v>
      </c>
      <c r="G442">
        <f>AVERAGE(normalized!K442:M442)</f>
        <v>1.4155435386675594E-3</v>
      </c>
      <c r="H442">
        <f>AVERAGE(normalized!N442:P442)</f>
        <v>9.1575008656974552E-4</v>
      </c>
      <c r="I442">
        <f>_xlfn.STDEV.S(normalized!E442:G442)</f>
        <v>1.1875564940376897E-4</v>
      </c>
      <c r="J442">
        <f>_xlfn.STDEV.S(normalized!H442:J442)</f>
        <v>2.5316682533674571E-4</v>
      </c>
      <c r="K442">
        <f>_xlfn.STDEV.S(normalized!K442:M442)</f>
        <v>2.1860374783966256E-4</v>
      </c>
      <c r="L442">
        <f>_xlfn.STDEV.S(normalized!N442:P442)</f>
        <v>3.9257704218259365E-4</v>
      </c>
      <c r="M442" s="11">
        <f t="shared" si="34"/>
        <v>8.1104104884713119E-2</v>
      </c>
      <c r="N442" s="11">
        <f t="shared" si="35"/>
        <v>0.42637069430875613</v>
      </c>
      <c r="O442" s="11">
        <f t="shared" si="36"/>
        <v>0.15443096017055941</v>
      </c>
      <c r="P442" s="11">
        <f t="shared" si="37"/>
        <v>0.4286945182316334</v>
      </c>
      <c r="R442" s="12">
        <f t="shared" si="38"/>
        <v>0.40551601044836594</v>
      </c>
      <c r="S442" s="12">
        <f t="shared" si="39"/>
        <v>0.96674467450916957</v>
      </c>
      <c r="T442" s="12">
        <f t="shared" si="40"/>
        <v>0.62541101364210638</v>
      </c>
      <c r="U442">
        <f>_xlfn.T.TEST(normalized!H442:J442,normalized!$E442:$G442,2,3)</f>
        <v>1.4382590326694549E-2</v>
      </c>
      <c r="V442">
        <f>_xlfn.T.TEST(normalized!K442:M442,normalized!$E442:$G442,2,3)</f>
        <v>0.75636148523599744</v>
      </c>
      <c r="W442">
        <f>_xlfn.T.TEST(normalized!N442:P442,normalized!$E442:$G442,2,3)</f>
        <v>0.12689308382861525</v>
      </c>
    </row>
    <row r="443" spans="1:23" x14ac:dyDescent="0.3">
      <c r="A443" t="str">
        <f>normalized!A443</f>
        <v>w/o MS2: AAHFA 28:5/10:0;O</v>
      </c>
      <c r="B443" t="str">
        <f>normalized!B443</f>
        <v>AAHFA 38:5:1O</v>
      </c>
      <c r="C443" t="str">
        <f>normalized!C443</f>
        <v>FAHFA</v>
      </c>
      <c r="D443" t="str">
        <f>normalized!D443</f>
        <v>C38H64O4</v>
      </c>
      <c r="E443">
        <f>AVERAGE(normalized!E443:G443)</f>
        <v>1.7827994915254239E-4</v>
      </c>
      <c r="F443">
        <f>AVERAGE(normalized!H443:J443)</f>
        <v>3.220312721755369E-4</v>
      </c>
      <c r="G443">
        <f>AVERAGE(normalized!K443:M443)</f>
        <v>1.5954413352924402E-4</v>
      </c>
      <c r="H443">
        <f>AVERAGE(normalized!N443:P443)</f>
        <v>1.7001235924314897E-4</v>
      </c>
      <c r="I443">
        <f>_xlfn.STDEV.S(normalized!E443:G443)</f>
        <v>6.9223485622313695E-5</v>
      </c>
      <c r="J443">
        <f>_xlfn.STDEV.S(normalized!H443:J443)</f>
        <v>1.4724077987178432E-4</v>
      </c>
      <c r="K443">
        <f>_xlfn.STDEV.S(normalized!K443:M443)</f>
        <v>6.2490169870648628E-5</v>
      </c>
      <c r="L443">
        <f>_xlfn.STDEV.S(normalized!N443:P443)</f>
        <v>9.6315889308841901E-5</v>
      </c>
      <c r="M443" s="11">
        <f t="shared" si="34"/>
        <v>0.38828531167620944</v>
      </c>
      <c r="N443" s="11">
        <f t="shared" si="35"/>
        <v>0.45722509766543556</v>
      </c>
      <c r="O443" s="11">
        <f t="shared" si="36"/>
        <v>0.39167952144849216</v>
      </c>
      <c r="P443" s="11">
        <f t="shared" si="37"/>
        <v>0.56652286773511829</v>
      </c>
      <c r="R443" s="12">
        <f t="shared" si="38"/>
        <v>1.806323558573578</v>
      </c>
      <c r="S443" s="12">
        <f t="shared" si="39"/>
        <v>0.89490789226517353</v>
      </c>
      <c r="T443" s="12">
        <f t="shared" si="40"/>
        <v>0.95362580060913416</v>
      </c>
      <c r="U443">
        <f>_xlfn.T.TEST(normalized!H443:J443,normalized!$E443:$G443,2,3)</f>
        <v>0.22830645044143483</v>
      </c>
      <c r="V443">
        <f>_xlfn.T.TEST(normalized!K443:M443,normalized!$E443:$G443,2,3)</f>
        <v>0.74557132685966598</v>
      </c>
      <c r="W443">
        <f>_xlfn.T.TEST(normalized!N443:P443,normalized!$E443:$G443,2,3)</f>
        <v>0.910286293047188</v>
      </c>
    </row>
    <row r="444" spans="1:23" x14ac:dyDescent="0.3">
      <c r="A444" t="str">
        <f>normalized!A444</f>
        <v>w/o MS2: Hex2Cer 31:5;O2</v>
      </c>
      <c r="B444" t="str">
        <f>normalized!B444</f>
        <v>Hex2Cer 31:5:2O</v>
      </c>
      <c r="C444" t="str">
        <f>normalized!C444</f>
        <v>Hex2Cer</v>
      </c>
      <c r="D444" t="str">
        <f>normalized!D444</f>
        <v>C43H73NO13</v>
      </c>
      <c r="E444">
        <f>AVERAGE(normalized!E444:G444)</f>
        <v>4.79780843220339E-5</v>
      </c>
      <c r="F444">
        <f>AVERAGE(normalized!H444:J444)</f>
        <v>5.5614281045751633E-5</v>
      </c>
      <c r="G444">
        <f>AVERAGE(normalized!K444:M444)</f>
        <v>5.4927662876580399E-5</v>
      </c>
      <c r="H444">
        <f>AVERAGE(normalized!N444:P444)</f>
        <v>7.9141416864341962E-5</v>
      </c>
      <c r="I444">
        <f>_xlfn.STDEV.S(normalized!E444:G444)</f>
        <v>1.8545943782076463E-5</v>
      </c>
      <c r="J444">
        <f>_xlfn.STDEV.S(normalized!H444:J444)</f>
        <v>4.8294964691423927E-5</v>
      </c>
      <c r="K444">
        <f>_xlfn.STDEV.S(normalized!K444:M444)</f>
        <v>1.642295878688011E-5</v>
      </c>
      <c r="L444">
        <f>_xlfn.STDEV.S(normalized!N444:P444)</f>
        <v>4.0264181613440228E-5</v>
      </c>
      <c r="M444" s="11">
        <f t="shared" si="34"/>
        <v>0.38655031863286071</v>
      </c>
      <c r="N444" s="11">
        <f t="shared" si="35"/>
        <v>0.86839142362900645</v>
      </c>
      <c r="O444" s="11">
        <f t="shared" si="36"/>
        <v>0.29899249170279907</v>
      </c>
      <c r="P444" s="11">
        <f t="shared" si="37"/>
        <v>0.50876245597748071</v>
      </c>
      <c r="R444" s="12">
        <f t="shared" si="38"/>
        <v>1.1591601005255396</v>
      </c>
      <c r="S444" s="12">
        <f t="shared" si="39"/>
        <v>1.1448490212301976</v>
      </c>
      <c r="T444" s="12">
        <f t="shared" si="40"/>
        <v>1.6495326560588899</v>
      </c>
      <c r="U444">
        <f>_xlfn.T.TEST(normalized!H444:J444,normalized!$E444:$G444,2,3)</f>
        <v>0.81722435014515349</v>
      </c>
      <c r="V444">
        <f>_xlfn.T.TEST(normalized!K444:M444,normalized!$E444:$G444,2,3)</f>
        <v>0.65280266041346136</v>
      </c>
      <c r="W444">
        <f>_xlfn.T.TEST(normalized!N444:P444,normalized!$E444:$G444,2,3)</f>
        <v>0.31560838859362206</v>
      </c>
    </row>
    <row r="445" spans="1:23" x14ac:dyDescent="0.3">
      <c r="A445" t="str">
        <f>normalized!A445</f>
        <v>w/o MS2: Hex2Cer 32:5;O2</v>
      </c>
      <c r="B445" t="str">
        <f>normalized!B445</f>
        <v>Hex2Cer 32:5:2O</v>
      </c>
      <c r="C445" t="str">
        <f>normalized!C445</f>
        <v>Hex2Cer</v>
      </c>
      <c r="D445" t="str">
        <f>normalized!D445</f>
        <v>C44H75NO13</v>
      </c>
      <c r="E445">
        <f>AVERAGE(normalized!E445:G445)</f>
        <v>4.0819171186440684E-5</v>
      </c>
      <c r="F445">
        <f>AVERAGE(normalized!H445:J445)</f>
        <v>4.4369052287581703E-5</v>
      </c>
      <c r="G445">
        <f>AVERAGE(normalized!K445:M445)</f>
        <v>3.6064079219829134E-5</v>
      </c>
      <c r="H445">
        <f>AVERAGE(normalized!N445:P445)</f>
        <v>5.1785100837550711E-5</v>
      </c>
      <c r="I445">
        <f>_xlfn.STDEV.S(normalized!E445:G445)</f>
        <v>1.7802199433048042E-5</v>
      </c>
      <c r="J445">
        <f>_xlfn.STDEV.S(normalized!H445:J445)</f>
        <v>2.2017405746266226E-5</v>
      </c>
      <c r="K445">
        <f>_xlfn.STDEV.S(normalized!K445:M445)</f>
        <v>1.3533010210426523E-5</v>
      </c>
      <c r="L445">
        <f>_xlfn.STDEV.S(normalized!N445:P445)</f>
        <v>4.393276443345617E-5</v>
      </c>
      <c r="M445" s="11">
        <f t="shared" si="34"/>
        <v>0.43612349088953523</v>
      </c>
      <c r="N445" s="11">
        <f t="shared" si="35"/>
        <v>0.49623340168635066</v>
      </c>
      <c r="O445" s="11">
        <f t="shared" si="36"/>
        <v>0.37524901517479087</v>
      </c>
      <c r="P445" s="11">
        <f t="shared" si="37"/>
        <v>0.84836688010462247</v>
      </c>
      <c r="R445" s="12">
        <f t="shared" si="38"/>
        <v>1.0869660259618457</v>
      </c>
      <c r="S445" s="12">
        <f t="shared" si="39"/>
        <v>0.88350836559388313</v>
      </c>
      <c r="T445" s="12">
        <f t="shared" si="40"/>
        <v>1.2686465533810909</v>
      </c>
      <c r="U445">
        <f>_xlfn.T.TEST(normalized!H445:J445,normalized!$E445:$G445,2,3)</f>
        <v>0.83915503798945801</v>
      </c>
      <c r="V445">
        <f>_xlfn.T.TEST(normalized!K445:M445,normalized!$E445:$G445,2,3)</f>
        <v>0.73257178164886771</v>
      </c>
      <c r="W445">
        <f>_xlfn.T.TEST(normalized!N445:P445,normalized!$E445:$G445,2,3)</f>
        <v>0.71883996087510338</v>
      </c>
    </row>
    <row r="446" spans="1:23" x14ac:dyDescent="0.3">
      <c r="A446" t="str">
        <f>normalized!A446</f>
        <v>w/o MS2: Hex2Cer 31:3;O2</v>
      </c>
      <c r="B446" t="str">
        <f>normalized!B446</f>
        <v>Hex2Cer 31:3:2O</v>
      </c>
      <c r="C446" t="str">
        <f>normalized!C446</f>
        <v>Hex2Cer</v>
      </c>
      <c r="D446" t="str">
        <f>normalized!D446</f>
        <v>C43H77NO13</v>
      </c>
      <c r="E446">
        <f>AVERAGE(normalized!E446:G446)</f>
        <v>4.3413437288135592E-5</v>
      </c>
      <c r="F446">
        <f>AVERAGE(normalized!H446:J446)</f>
        <v>1.0133035714285715E-5</v>
      </c>
      <c r="G446">
        <f>AVERAGE(normalized!K446:M446)</f>
        <v>3.7662686249467855E-5</v>
      </c>
      <c r="H446">
        <f>AVERAGE(normalized!N446:P446)</f>
        <v>1.0554802259887004E-5</v>
      </c>
      <c r="I446">
        <f>_xlfn.STDEV.S(normalized!E446:G446)</f>
        <v>4.065067625498033E-5</v>
      </c>
      <c r="J446">
        <f>_xlfn.STDEV.S(normalized!H446:J446)</f>
        <v>8.8886304409662251E-6</v>
      </c>
      <c r="K446">
        <f>_xlfn.STDEV.S(normalized!K446:M446)</f>
        <v>3.881028308349133E-5</v>
      </c>
      <c r="L446">
        <f>_xlfn.STDEV.S(normalized!N446:P446)</f>
        <v>1.82814537779671E-5</v>
      </c>
      <c r="M446" s="11">
        <f t="shared" si="34"/>
        <v>0.93636161507279925</v>
      </c>
      <c r="N446" s="11">
        <f t="shared" si="35"/>
        <v>0.87719324115624031</v>
      </c>
      <c r="O446" s="11">
        <f t="shared" si="36"/>
        <v>1.0304703925371146</v>
      </c>
      <c r="P446" s="11">
        <f t="shared" si="37"/>
        <v>1.7320508075688776</v>
      </c>
      <c r="R446" s="12">
        <f t="shared" si="38"/>
        <v>0.23340781903613425</v>
      </c>
      <c r="S446" s="12">
        <f t="shared" si="39"/>
        <v>0.86753522877030165</v>
      </c>
      <c r="T446" s="12">
        <f t="shared" si="40"/>
        <v>0.24312293426191145</v>
      </c>
      <c r="U446">
        <f>_xlfn.T.TEST(normalized!H446:J446,normalized!$E446:$G446,2,3)</f>
        <v>0.29013843709699766</v>
      </c>
      <c r="V446">
        <f>_xlfn.T.TEST(normalized!K446:M446,normalized!$E446:$G446,2,3)</f>
        <v>0.86795995980579488</v>
      </c>
      <c r="W446">
        <f>_xlfn.T.TEST(normalized!N446:P446,normalized!$E446:$G446,2,3)</f>
        <v>0.29795096569624274</v>
      </c>
    </row>
    <row r="447" spans="1:23" x14ac:dyDescent="0.3">
      <c r="A447" t="str">
        <f>normalized!A447</f>
        <v>w/o MS2: Hex2Cer 32:3;O2</v>
      </c>
      <c r="B447" t="str">
        <f>normalized!B447</f>
        <v>Hex2Cer 32:3:2O</v>
      </c>
      <c r="C447" t="str">
        <f>normalized!C447</f>
        <v>Hex2Cer</v>
      </c>
      <c r="D447" t="str">
        <f>normalized!D447</f>
        <v>C44H79NO13</v>
      </c>
      <c r="E447">
        <f>AVERAGE(normalized!E447:G447)</f>
        <v>4.9497905508474578E-4</v>
      </c>
      <c r="F447">
        <f>AVERAGE(normalized!H447:J447)</f>
        <v>1.2945387371615313E-4</v>
      </c>
      <c r="G447">
        <f>AVERAGE(normalized!K447:M447)</f>
        <v>2.8033617269484639E-4</v>
      </c>
      <c r="H447">
        <f>AVERAGE(normalized!N447:P447)</f>
        <v>9.4817561621918903E-5</v>
      </c>
      <c r="I447">
        <f>_xlfn.STDEV.S(normalized!E447:G447)</f>
        <v>1.4254291536372639E-4</v>
      </c>
      <c r="J447">
        <f>_xlfn.STDEV.S(normalized!H447:J447)</f>
        <v>9.9621998655614367E-5</v>
      </c>
      <c r="K447">
        <f>_xlfn.STDEV.S(normalized!K447:M447)</f>
        <v>7.8783930338073121E-5</v>
      </c>
      <c r="L447">
        <f>_xlfn.STDEV.S(normalized!N447:P447)</f>
        <v>8.3752409580097642E-5</v>
      </c>
      <c r="M447" s="11">
        <f t="shared" si="34"/>
        <v>0.28797767077098141</v>
      </c>
      <c r="N447" s="11">
        <f t="shared" si="35"/>
        <v>0.76955594912555814</v>
      </c>
      <c r="O447" s="11">
        <f t="shared" si="36"/>
        <v>0.28103376592728041</v>
      </c>
      <c r="P447" s="11">
        <f t="shared" si="37"/>
        <v>0.88330060536735699</v>
      </c>
      <c r="R447" s="12">
        <f t="shared" si="38"/>
        <v>0.26153404348389897</v>
      </c>
      <c r="S447" s="12">
        <f t="shared" si="39"/>
        <v>0.56635966676781868</v>
      </c>
      <c r="T447" s="12">
        <f t="shared" si="40"/>
        <v>0.19155873495634096</v>
      </c>
      <c r="U447">
        <f>_xlfn.T.TEST(normalized!H447:J447,normalized!$E447:$G447,2,3)</f>
        <v>2.6582959020486709E-2</v>
      </c>
      <c r="V447">
        <f>_xlfn.T.TEST(normalized!K447:M447,normalized!$E447:$G447,2,3)</f>
        <v>0.10333887389873603</v>
      </c>
      <c r="W447">
        <f>_xlfn.T.TEST(normalized!N447:P447,normalized!$E447:$G447,2,3)</f>
        <v>2.1324518740745809E-2</v>
      </c>
    </row>
    <row r="448" spans="1:23" x14ac:dyDescent="0.3">
      <c r="A448" t="str">
        <f>normalized!A448</f>
        <v>w/o MS2: Hex2Cer 33:5;O2</v>
      </c>
      <c r="B448" t="str">
        <f>normalized!B448</f>
        <v>Hex2Cer 33:5:2O</v>
      </c>
      <c r="C448" t="str">
        <f>normalized!C448</f>
        <v>Hex2Cer</v>
      </c>
      <c r="D448" t="str">
        <f>normalized!D448</f>
        <v>C45H77NO13</v>
      </c>
      <c r="E448">
        <f>AVERAGE(normalized!E448:G448)</f>
        <v>1.7456540155367229E-4</v>
      </c>
      <c r="F448">
        <f>AVERAGE(normalized!H448:J448)</f>
        <v>1.7314380252100839E-4</v>
      </c>
      <c r="G448">
        <f>AVERAGE(normalized!K448:M448)</f>
        <v>1.2334600160365699E-4</v>
      </c>
      <c r="H448">
        <f>AVERAGE(normalized!N448:P448)</f>
        <v>8.7331185709233061E-5</v>
      </c>
      <c r="I448">
        <f>_xlfn.STDEV.S(normalized!E448:G448)</f>
        <v>1.2188079555838811E-4</v>
      </c>
      <c r="J448">
        <f>_xlfn.STDEV.S(normalized!H448:J448)</f>
        <v>1.2384357296315728E-4</v>
      </c>
      <c r="K448">
        <f>_xlfn.STDEV.S(normalized!K448:M448)</f>
        <v>4.7370660344124808E-5</v>
      </c>
      <c r="L448">
        <f>_xlfn.STDEV.S(normalized!N448:P448)</f>
        <v>6.3274199700130013E-5</v>
      </c>
      <c r="M448" s="11">
        <f t="shared" si="34"/>
        <v>0.6981956016118942</v>
      </c>
      <c r="N448" s="11">
        <f t="shared" si="35"/>
        <v>0.71526425526048343</v>
      </c>
      <c r="O448" s="11">
        <f t="shared" si="36"/>
        <v>0.3840469875654271</v>
      </c>
      <c r="P448" s="11">
        <f t="shared" si="37"/>
        <v>0.7245315540636289</v>
      </c>
      <c r="R448" s="12">
        <f t="shared" si="38"/>
        <v>0.99185635286252982</v>
      </c>
      <c r="S448" s="12">
        <f t="shared" si="39"/>
        <v>0.70658905204495948</v>
      </c>
      <c r="T448" s="12">
        <f t="shared" si="40"/>
        <v>0.50027774651772572</v>
      </c>
      <c r="U448">
        <f>_xlfn.T.TEST(normalized!H448:J448,normalized!$E448:$G448,2,3)</f>
        <v>0.98937260005511096</v>
      </c>
      <c r="V448">
        <f>_xlfn.T.TEST(normalized!K448:M448,normalized!$E448:$G448,2,3)</f>
        <v>0.55309497920358419</v>
      </c>
      <c r="W448">
        <f>_xlfn.T.TEST(normalized!N448:P448,normalized!$E448:$G448,2,3)</f>
        <v>0.35146615721189989</v>
      </c>
    </row>
    <row r="449" spans="1:23" x14ac:dyDescent="0.3">
      <c r="A449" t="str">
        <f>normalized!A449</f>
        <v>w/o MS2: Hex2Cer 35:8;O2</v>
      </c>
      <c r="B449" t="str">
        <f>normalized!B449</f>
        <v>Hex2Cer 35:8:2O</v>
      </c>
      <c r="C449" t="str">
        <f>normalized!C449</f>
        <v>Hex2Cer</v>
      </c>
      <c r="D449" t="str">
        <f>normalized!D449</f>
        <v>C47H75NO13</v>
      </c>
      <c r="E449">
        <f>AVERAGE(normalized!E449:G449)</f>
        <v>6.677315432203389E-4</v>
      </c>
      <c r="F449">
        <f>AVERAGE(normalized!H449:J449)</f>
        <v>5.2180816876750693E-4</v>
      </c>
      <c r="G449">
        <f>AVERAGE(normalized!K449:M449)</f>
        <v>4.7934236382348198E-4</v>
      </c>
      <c r="H449">
        <f>AVERAGE(normalized!N449:P449)</f>
        <v>3.883276390347149E-4</v>
      </c>
      <c r="I449">
        <f>_xlfn.STDEV.S(normalized!E449:G449)</f>
        <v>1.7618683031063161E-4</v>
      </c>
      <c r="J449">
        <f>_xlfn.STDEV.S(normalized!H449:J449)</f>
        <v>5.2616489103478244E-5</v>
      </c>
      <c r="K449">
        <f>_xlfn.STDEV.S(normalized!K449:M449)</f>
        <v>1.1536232330934663E-4</v>
      </c>
      <c r="L449">
        <f>_xlfn.STDEV.S(normalized!N449:P449)</f>
        <v>4.497906132583159E-5</v>
      </c>
      <c r="M449" s="11">
        <f t="shared" si="34"/>
        <v>0.26385877992361556</v>
      </c>
      <c r="N449" s="11">
        <f t="shared" si="35"/>
        <v>0.10083492795399619</v>
      </c>
      <c r="O449" s="11">
        <f t="shared" si="36"/>
        <v>0.24066790673195923</v>
      </c>
      <c r="P449" s="11">
        <f t="shared" si="37"/>
        <v>0.11582760742356185</v>
      </c>
      <c r="R449" s="12">
        <f t="shared" si="38"/>
        <v>0.78146400910001645</v>
      </c>
      <c r="S449" s="12">
        <f t="shared" si="39"/>
        <v>0.71786688631138695</v>
      </c>
      <c r="T449" s="12">
        <f t="shared" si="40"/>
        <v>0.5815625201138267</v>
      </c>
      <c r="U449">
        <f>_xlfn.T.TEST(normalized!H449:J449,normalized!$E449:$G449,2,3)</f>
        <v>0.28548076524448884</v>
      </c>
      <c r="V449">
        <f>_xlfn.T.TEST(normalized!K449:M449,normalized!$E449:$G449,2,3)</f>
        <v>0.20730499762782736</v>
      </c>
      <c r="W449">
        <f>_xlfn.T.TEST(normalized!N449:P449,normalized!$E449:$G449,2,3)</f>
        <v>0.10293343775916663</v>
      </c>
    </row>
    <row r="450" spans="1:23" x14ac:dyDescent="0.3">
      <c r="A450" t="str">
        <f>normalized!A450</f>
        <v>w/o MS2: Hex2Cer 36:8;O2</v>
      </c>
      <c r="B450" t="str">
        <f>normalized!B450</f>
        <v>Hex2Cer 36:8:2O</v>
      </c>
      <c r="C450" t="str">
        <f>normalized!C450</f>
        <v>Hex2Cer</v>
      </c>
      <c r="D450" t="str">
        <f>normalized!D450</f>
        <v>C48H77NO13</v>
      </c>
      <c r="E450">
        <f>AVERAGE(normalized!E450:G450)</f>
        <v>5.5846421751412428E-4</v>
      </c>
      <c r="F450">
        <f>AVERAGE(normalized!H450:J450)</f>
        <v>4.8608249533146588E-4</v>
      </c>
      <c r="G450">
        <f>AVERAGE(normalized!K450:M450)</f>
        <v>3.7768819813843529E-4</v>
      </c>
      <c r="H450">
        <f>AVERAGE(normalized!N450:P450)</f>
        <v>3.9668729535745437E-4</v>
      </c>
      <c r="I450">
        <f>_xlfn.STDEV.S(normalized!E450:G450)</f>
        <v>7.1858723455003101E-5</v>
      </c>
      <c r="J450">
        <f>_xlfn.STDEV.S(normalized!H450:J450)</f>
        <v>3.7362012724095634E-5</v>
      </c>
      <c r="K450">
        <f>_xlfn.STDEV.S(normalized!K450:M450)</f>
        <v>7.1089106215105352E-5</v>
      </c>
      <c r="L450">
        <f>_xlfn.STDEV.S(normalized!N450:P450)</f>
        <v>4.7475515818871559E-5</v>
      </c>
      <c r="M450" s="11">
        <f t="shared" si="34"/>
        <v>0.12867202803944319</v>
      </c>
      <c r="N450" s="11">
        <f t="shared" si="35"/>
        <v>7.6863522309352034E-2</v>
      </c>
      <c r="O450" s="11">
        <f t="shared" si="36"/>
        <v>0.18822167747229643</v>
      </c>
      <c r="P450" s="11">
        <f t="shared" si="37"/>
        <v>0.11967995036516467</v>
      </c>
      <c r="R450" s="12">
        <f t="shared" si="38"/>
        <v>0.87039147735400291</v>
      </c>
      <c r="S450" s="12">
        <f t="shared" si="39"/>
        <v>0.67629793690207751</v>
      </c>
      <c r="T450" s="12">
        <f t="shared" si="40"/>
        <v>0.71031819571756472</v>
      </c>
      <c r="U450">
        <f>_xlfn.T.TEST(normalized!H450:J450,normalized!$E450:$G450,2,3)</f>
        <v>0.21916114065777939</v>
      </c>
      <c r="V450">
        <f>_xlfn.T.TEST(normalized!K450:M450,normalized!$E450:$G450,2,3)</f>
        <v>3.6309357228917663E-2</v>
      </c>
      <c r="W450">
        <f>_xlfn.T.TEST(normalized!N450:P450,normalized!$E450:$G450,2,3)</f>
        <v>3.8488176717474086E-2</v>
      </c>
    </row>
    <row r="451" spans="1:23" x14ac:dyDescent="0.3">
      <c r="A451" t="str">
        <f>normalized!A451</f>
        <v>w/o MS2: Hex2Cer 35:8;O2</v>
      </c>
      <c r="B451" t="str">
        <f>normalized!B451</f>
        <v>Hex2Cer 35:8:2O</v>
      </c>
      <c r="C451" t="str">
        <f>normalized!C451</f>
        <v>Hex2Cer</v>
      </c>
      <c r="D451" t="str">
        <f>normalized!D451</f>
        <v>C47H75NO13</v>
      </c>
      <c r="E451">
        <f>AVERAGE(normalized!E451:G451)</f>
        <v>9.4510492288135597E-4</v>
      </c>
      <c r="F451">
        <f>AVERAGE(normalized!H451:J451)</f>
        <v>1.0453493930905695E-3</v>
      </c>
      <c r="G451">
        <f>AVERAGE(normalized!K451:M451)</f>
        <v>9.593103710730036E-4</v>
      </c>
      <c r="H451">
        <f>AVERAGE(normalized!N451:P451)</f>
        <v>9.3028728160814177E-4</v>
      </c>
      <c r="I451">
        <f>_xlfn.STDEV.S(normalized!E451:G451)</f>
        <v>5.9360116767589929E-5</v>
      </c>
      <c r="J451">
        <f>_xlfn.STDEV.S(normalized!H451:J451)</f>
        <v>1.2494426728375894E-4</v>
      </c>
      <c r="K451">
        <f>_xlfn.STDEV.S(normalized!K451:M451)</f>
        <v>8.2609120538602355E-5</v>
      </c>
      <c r="L451">
        <f>_xlfn.STDEV.S(normalized!N451:P451)</f>
        <v>6.427626925447636E-5</v>
      </c>
      <c r="M451" s="11">
        <f t="shared" si="34"/>
        <v>6.2807964841213426E-2</v>
      </c>
      <c r="N451" s="11">
        <f t="shared" si="35"/>
        <v>0.11952392961587889</v>
      </c>
      <c r="O451" s="11">
        <f t="shared" si="36"/>
        <v>8.6113027680710635E-2</v>
      </c>
      <c r="P451" s="11">
        <f t="shared" si="37"/>
        <v>6.9092924868719194E-2</v>
      </c>
      <c r="R451" s="12">
        <f t="shared" si="38"/>
        <v>1.1060670278846889</v>
      </c>
      <c r="S451" s="12">
        <f t="shared" si="39"/>
        <v>1.0150305514739457</v>
      </c>
      <c r="T451" s="12">
        <f t="shared" si="40"/>
        <v>0.98432169707883921</v>
      </c>
      <c r="U451">
        <f>_xlfn.T.TEST(normalized!H451:J451,normalized!$E451:$G451,2,3)</f>
        <v>0.30220632956439514</v>
      </c>
      <c r="V451">
        <f>_xlfn.T.TEST(normalized!K451:M451,normalized!$E451:$G451,2,3)</f>
        <v>0.82191571061176349</v>
      </c>
      <c r="W451">
        <f>_xlfn.T.TEST(normalized!N451:P451,normalized!$E451:$G451,2,3)</f>
        <v>0.7839421289699654</v>
      </c>
    </row>
    <row r="452" spans="1:23" x14ac:dyDescent="0.3">
      <c r="A452" t="str">
        <f>normalized!A452</f>
        <v>w/o MS2: Hex2Cer 34:8;O2</v>
      </c>
      <c r="B452" t="str">
        <f>normalized!B452</f>
        <v>Hex2Cer 34:8:2O</v>
      </c>
      <c r="C452" t="str">
        <f>normalized!C452</f>
        <v>Hex2Cer</v>
      </c>
      <c r="D452" t="str">
        <f>normalized!D452</f>
        <v>C46H73NO13</v>
      </c>
      <c r="E452">
        <f>AVERAGE(normalized!E452:G452)</f>
        <v>4.4420799661016951E-4</v>
      </c>
      <c r="F452">
        <f>AVERAGE(normalized!H452:J452)</f>
        <v>4.070135422502335E-4</v>
      </c>
      <c r="G452">
        <f>AVERAGE(normalized!K452:M452)</f>
        <v>3.668444994151612E-4</v>
      </c>
      <c r="H452">
        <f>AVERAGE(normalized!N452:P452)</f>
        <v>7.118287875421043E-4</v>
      </c>
      <c r="I452">
        <f>_xlfn.STDEV.S(normalized!E452:G452)</f>
        <v>1.8185496050584677E-4</v>
      </c>
      <c r="J452">
        <f>_xlfn.STDEV.S(normalized!H452:J452)</f>
        <v>1.3442281209693308E-4</v>
      </c>
      <c r="K452">
        <f>_xlfn.STDEV.S(normalized!K452:M452)</f>
        <v>2.8960642030057276E-5</v>
      </c>
      <c r="L452">
        <f>_xlfn.STDEV.S(normalized!N452:P452)</f>
        <v>5.4662223128339792E-5</v>
      </c>
      <c r="M452" s="11">
        <f t="shared" si="34"/>
        <v>0.40939146051762781</v>
      </c>
      <c r="N452" s="11">
        <f t="shared" si="35"/>
        <v>0.33026619053940326</v>
      </c>
      <c r="O452" s="11">
        <f t="shared" si="36"/>
        <v>7.8945280837596152E-2</v>
      </c>
      <c r="P452" s="11">
        <f t="shared" si="37"/>
        <v>7.6791251049405679E-2</v>
      </c>
      <c r="R452" s="12">
        <f t="shared" si="38"/>
        <v>0.91626793159111608</v>
      </c>
      <c r="S452" s="12">
        <f t="shared" si="39"/>
        <v>0.82583947658443124</v>
      </c>
      <c r="T452" s="12">
        <f t="shared" si="40"/>
        <v>1.6024672967938371</v>
      </c>
      <c r="U452">
        <f>_xlfn.T.TEST(normalized!H452:J452,normalized!$E452:$G452,2,3)</f>
        <v>0.79103098708014397</v>
      </c>
      <c r="V452">
        <f>_xlfn.T.TEST(normalized!K452:M452,normalized!$E452:$G452,2,3)</f>
        <v>0.53927940685383202</v>
      </c>
      <c r="W452">
        <f>_xlfn.T.TEST(normalized!N452:P452,normalized!$E452:$G452,2,3)</f>
        <v>0.1155890179363049</v>
      </c>
    </row>
    <row r="453" spans="1:23" x14ac:dyDescent="0.3">
      <c r="A453" t="str">
        <f>normalized!A453</f>
        <v>w/o MS2: Hex3Cer 58:3;O2</v>
      </c>
      <c r="B453" t="str">
        <f>normalized!B453</f>
        <v>Hex3Cer 58:3:2O</v>
      </c>
      <c r="C453" t="str">
        <f>normalized!C453</f>
        <v>Hex3Cer</v>
      </c>
      <c r="D453" t="str">
        <f>normalized!D453</f>
        <v>C76H141NO18</v>
      </c>
      <c r="E453">
        <f>AVERAGE(normalized!E453:G453)</f>
        <v>2.5286213192090391E-4</v>
      </c>
      <c r="F453">
        <f>AVERAGE(normalized!H453:J453)</f>
        <v>2.2647812791783378E-4</v>
      </c>
      <c r="G453">
        <f>AVERAGE(normalized!K453:M453)</f>
        <v>2.8137816102286869E-4</v>
      </c>
      <c r="H453">
        <f>AVERAGE(normalized!N453:P453)</f>
        <v>2.3673915123688261E-4</v>
      </c>
      <c r="I453">
        <f>_xlfn.STDEV.S(normalized!E453:G453)</f>
        <v>3.3670819590025921E-5</v>
      </c>
      <c r="J453">
        <f>_xlfn.STDEV.S(normalized!H453:J453)</f>
        <v>4.5531932518194358E-5</v>
      </c>
      <c r="K453">
        <f>_xlfn.STDEV.S(normalized!K453:M453)</f>
        <v>4.3054703993485568E-5</v>
      </c>
      <c r="L453">
        <f>_xlfn.STDEV.S(normalized!N453:P453)</f>
        <v>2.9069283208855655E-5</v>
      </c>
      <c r="M453" s="11">
        <f t="shared" si="34"/>
        <v>0.13315880608235267</v>
      </c>
      <c r="N453" s="11">
        <f t="shared" si="35"/>
        <v>0.20104339848090469</v>
      </c>
      <c r="O453" s="11">
        <f t="shared" si="36"/>
        <v>0.15301366615295472</v>
      </c>
      <c r="P453" s="11">
        <f t="shared" si="37"/>
        <v>0.12279034987233166</v>
      </c>
      <c r="R453" s="12">
        <f t="shared" si="38"/>
        <v>0.89565854008016066</v>
      </c>
      <c r="S453" s="12">
        <f t="shared" si="39"/>
        <v>1.1127730312377684</v>
      </c>
      <c r="T453" s="12">
        <f t="shared" si="40"/>
        <v>0.93623805762634071</v>
      </c>
      <c r="U453">
        <f>_xlfn.T.TEST(normalized!H453:J453,normalized!$E453:$G453,2,3)</f>
        <v>0.468543417143364</v>
      </c>
      <c r="V453">
        <f>_xlfn.T.TEST(normalized!K453:M453,normalized!$E453:$G453,2,3)</f>
        <v>0.42003914253790908</v>
      </c>
      <c r="W453">
        <f>_xlfn.T.TEST(normalized!N453:P453,normalized!$E453:$G453,2,3)</f>
        <v>0.56488583192256336</v>
      </c>
    </row>
    <row r="454" spans="1:23" x14ac:dyDescent="0.3">
      <c r="A454" t="str">
        <f>normalized!A454</f>
        <v>w/o MS2: Hex3Cer 59:8;O2</v>
      </c>
      <c r="B454" t="str">
        <f>normalized!B454</f>
        <v>Hex3Cer 59:8:2O</v>
      </c>
      <c r="C454" t="str">
        <f>normalized!C454</f>
        <v>Hex3Cer</v>
      </c>
      <c r="D454" t="str">
        <f>normalized!D454</f>
        <v>C77H133NO18</v>
      </c>
      <c r="E454">
        <f>AVERAGE(normalized!E454:G454)</f>
        <v>1.8789743771186439E-4</v>
      </c>
      <c r="F454">
        <f>AVERAGE(normalized!H454:J454)</f>
        <v>1.8287098739495799E-4</v>
      </c>
      <c r="G454">
        <f>AVERAGE(normalized!K454:M454)</f>
        <v>2.412269805990568E-4</v>
      </c>
      <c r="H454">
        <f>AVERAGE(normalized!N454:P454)</f>
        <v>2.792975722510171E-4</v>
      </c>
      <c r="I454">
        <f>_xlfn.STDEV.S(normalized!E454:G454)</f>
        <v>6.6854506903248266E-5</v>
      </c>
      <c r="J454">
        <f>_xlfn.STDEV.S(normalized!H454:J454)</f>
        <v>2.5217944056061389E-5</v>
      </c>
      <c r="K454">
        <f>_xlfn.STDEV.S(normalized!K454:M454)</f>
        <v>4.1077555235356058E-5</v>
      </c>
      <c r="L454">
        <f>_xlfn.STDEV.S(normalized!N454:P454)</f>
        <v>6.3154076347131076E-5</v>
      </c>
      <c r="M454" s="11">
        <f t="shared" si="34"/>
        <v>0.35580318559621782</v>
      </c>
      <c r="N454" s="11">
        <f t="shared" si="35"/>
        <v>0.13790019081373803</v>
      </c>
      <c r="O454" s="11">
        <f t="shared" si="36"/>
        <v>0.17028590721214157</v>
      </c>
      <c r="P454" s="11">
        <f t="shared" si="37"/>
        <v>0.22611752704521079</v>
      </c>
      <c r="R454" s="12">
        <f t="shared" si="38"/>
        <v>0.97324896827696861</v>
      </c>
      <c r="S454" s="12">
        <f t="shared" si="39"/>
        <v>1.2838226190661088</v>
      </c>
      <c r="T454" s="12">
        <f t="shared" si="40"/>
        <v>1.4864363008468073</v>
      </c>
      <c r="U454">
        <f>_xlfn.T.TEST(normalized!H454:J454,normalized!$E454:$G454,2,3)</f>
        <v>0.91194700322838029</v>
      </c>
      <c r="V454">
        <f>_xlfn.T.TEST(normalized!K454:M454,normalized!$E454:$G454,2,3)</f>
        <v>0.31652990826657829</v>
      </c>
      <c r="W454">
        <f>_xlfn.T.TEST(normalized!N454:P454,normalized!$E454:$G454,2,3)</f>
        <v>0.16052416442397519</v>
      </c>
    </row>
    <row r="455" spans="1:23" x14ac:dyDescent="0.3">
      <c r="A455" t="str">
        <f>normalized!A455</f>
        <v>w/o MS2: Hex3Cer 53:1;O2</v>
      </c>
      <c r="B455" t="str">
        <f>normalized!B455</f>
        <v>Hex3Cer 53:1:2O</v>
      </c>
      <c r="C455" t="str">
        <f>normalized!C455</f>
        <v>Hex3Cer</v>
      </c>
      <c r="D455" t="str">
        <f>normalized!D455</f>
        <v>C71H135NO18</v>
      </c>
      <c r="E455">
        <f>AVERAGE(normalized!E455:G455)</f>
        <v>8.9412533474576272E-5</v>
      </c>
      <c r="F455">
        <f>AVERAGE(normalized!H455:J455)</f>
        <v>1.3057721055088702E-4</v>
      </c>
      <c r="G455">
        <f>AVERAGE(normalized!K455:M455)</f>
        <v>2.3124729889190606E-4</v>
      </c>
      <c r="H455">
        <f>AVERAGE(normalized!N455:P455)</f>
        <v>2.7375662161336381E-4</v>
      </c>
      <c r="I455">
        <f>_xlfn.STDEV.S(normalized!E455:G455)</f>
        <v>4.4894797913571181E-5</v>
      </c>
      <c r="J455">
        <f>_xlfn.STDEV.S(normalized!H455:J455)</f>
        <v>7.262036422139868E-5</v>
      </c>
      <c r="K455">
        <f>_xlfn.STDEV.S(normalized!K455:M455)</f>
        <v>4.9873750998446632E-5</v>
      </c>
      <c r="L455">
        <f>_xlfn.STDEV.S(normalized!N455:P455)</f>
        <v>2.5843234318305942E-5</v>
      </c>
      <c r="M455" s="11">
        <f t="shared" si="34"/>
        <v>0.50210855423682466</v>
      </c>
      <c r="N455" s="11">
        <f t="shared" si="35"/>
        <v>0.55614884032997414</v>
      </c>
      <c r="O455" s="11">
        <f t="shared" si="36"/>
        <v>0.21567279374692092</v>
      </c>
      <c r="P455" s="11">
        <f t="shared" si="37"/>
        <v>9.4402225473125753E-2</v>
      </c>
      <c r="R455" s="12">
        <f t="shared" si="38"/>
        <v>1.4603904561994723</v>
      </c>
      <c r="S455" s="12">
        <f t="shared" si="39"/>
        <v>2.5862962372904841</v>
      </c>
      <c r="T455" s="12">
        <f t="shared" si="40"/>
        <v>3.0617253641650168</v>
      </c>
      <c r="U455">
        <f>_xlfn.T.TEST(normalized!H455:J455,normalized!$E455:$G455,2,3)</f>
        <v>0.45928921057286198</v>
      </c>
      <c r="V455">
        <f>_xlfn.T.TEST(normalized!K455:M455,normalized!$E455:$G455,2,3)</f>
        <v>2.1974931192732756E-2</v>
      </c>
      <c r="W455">
        <f>_xlfn.T.TEST(normalized!N455:P455,normalized!$E455:$G455,2,3)</f>
        <v>7.1368436908543992E-3</v>
      </c>
    </row>
    <row r="456" spans="1:23" x14ac:dyDescent="0.3">
      <c r="A456" t="str">
        <f>normalized!A456</f>
        <v>w/o MS2: Hex3Cer 53:2;O2</v>
      </c>
      <c r="B456" t="str">
        <f>normalized!B456</f>
        <v>Hex3Cer 53:2:2O</v>
      </c>
      <c r="C456" t="str">
        <f>normalized!C456</f>
        <v>Hex3Cer</v>
      </c>
      <c r="D456" t="str">
        <f>normalized!D456</f>
        <v>C71H133NO18</v>
      </c>
      <c r="E456">
        <f>AVERAGE(normalized!E456:G456)</f>
        <v>4.777118474576271E-4</v>
      </c>
      <c r="F456">
        <f>AVERAGE(normalized!H456:J456)</f>
        <v>3.8235024509803919E-4</v>
      </c>
      <c r="G456">
        <f>AVERAGE(normalized!K456:M456)</f>
        <v>7.1006389136877082E-4</v>
      </c>
      <c r="H456">
        <f>AVERAGE(normalized!N456:P456)</f>
        <v>6.9858471141257753E-4</v>
      </c>
      <c r="I456">
        <f>_xlfn.STDEV.S(normalized!E456:G456)</f>
        <v>7.3357299438551207E-5</v>
      </c>
      <c r="J456">
        <f>_xlfn.STDEV.S(normalized!H456:J456)</f>
        <v>1.798657682018539E-5</v>
      </c>
      <c r="K456">
        <f>_xlfn.STDEV.S(normalized!K456:M456)</f>
        <v>4.5799232209662577E-5</v>
      </c>
      <c r="L456">
        <f>_xlfn.STDEV.S(normalized!N456:P456)</f>
        <v>5.8281668101788695E-5</v>
      </c>
      <c r="M456" s="11">
        <f t="shared" si="34"/>
        <v>0.15355972398205589</v>
      </c>
      <c r="N456" s="11">
        <f t="shared" si="35"/>
        <v>4.7042148006400296E-2</v>
      </c>
      <c r="O456" s="11">
        <f t="shared" si="36"/>
        <v>6.4500156628689631E-2</v>
      </c>
      <c r="P456" s="11">
        <f t="shared" si="37"/>
        <v>8.3428204410514351E-2</v>
      </c>
      <c r="R456" s="12">
        <f t="shared" si="38"/>
        <v>0.80037840202812538</v>
      </c>
      <c r="S456" s="12">
        <f t="shared" si="39"/>
        <v>1.4863853495526993</v>
      </c>
      <c r="T456" s="12">
        <f t="shared" si="40"/>
        <v>1.4623558430263586</v>
      </c>
      <c r="U456">
        <f>_xlfn.T.TEST(normalized!H456:J456,normalized!$E456:$G456,2,3)</f>
        <v>0.14654840209906067</v>
      </c>
      <c r="V456">
        <f>_xlfn.T.TEST(normalized!K456:M456,normalized!$E456:$G456,2,3)</f>
        <v>1.4567222583771843E-2</v>
      </c>
      <c r="W456">
        <f>_xlfn.T.TEST(normalized!N456:P456,normalized!$E456:$G456,2,3)</f>
        <v>1.6651195769347368E-2</v>
      </c>
    </row>
    <row r="457" spans="1:23" x14ac:dyDescent="0.3">
      <c r="A457" t="str">
        <f>normalized!A457</f>
        <v>w/o MS2: Hex3Cer 58:7;O2</v>
      </c>
      <c r="B457" t="str">
        <f>normalized!B457</f>
        <v>Hex3Cer 58:7:2O</v>
      </c>
      <c r="C457" t="str">
        <f>normalized!C457</f>
        <v>Hex3Cer</v>
      </c>
      <c r="D457" t="str">
        <f>normalized!D457</f>
        <v>C76H133NO18</v>
      </c>
      <c r="E457">
        <f>AVERAGE(normalized!E457:G457)</f>
        <v>1.0133346701977403E-3</v>
      </c>
      <c r="F457">
        <f>AVERAGE(normalized!H457:J457)</f>
        <v>1.1775460760971056E-3</v>
      </c>
      <c r="G457">
        <f>AVERAGE(normalized!K457:M457)</f>
        <v>1.4603933341806265E-3</v>
      </c>
      <c r="H457">
        <f>AVERAGE(normalized!N457:P457)</f>
        <v>1.3808561762189669E-3</v>
      </c>
      <c r="I457">
        <f>_xlfn.STDEV.S(normalized!E457:G457)</f>
        <v>1.397845974973942E-4</v>
      </c>
      <c r="J457">
        <f>_xlfn.STDEV.S(normalized!H457:J457)</f>
        <v>1.2149217285240361E-4</v>
      </c>
      <c r="K457">
        <f>_xlfn.STDEV.S(normalized!K457:M457)</f>
        <v>2.6838920515849659E-4</v>
      </c>
      <c r="L457">
        <f>_xlfn.STDEV.S(normalized!N457:P457)</f>
        <v>1.2706257904774278E-4</v>
      </c>
      <c r="M457" s="11">
        <f t="shared" si="34"/>
        <v>0.13794514449023726</v>
      </c>
      <c r="N457" s="11">
        <f t="shared" si="35"/>
        <v>0.10317402887119369</v>
      </c>
      <c r="O457" s="11">
        <f t="shared" si="36"/>
        <v>0.18377871144494096</v>
      </c>
      <c r="P457" s="11">
        <f t="shared" si="37"/>
        <v>9.2017243530505125E-2</v>
      </c>
      <c r="R457" s="12">
        <f t="shared" si="38"/>
        <v>1.1620505157169068</v>
      </c>
      <c r="S457" s="12">
        <f t="shared" si="39"/>
        <v>1.4411757311092968</v>
      </c>
      <c r="T457" s="12">
        <f t="shared" si="40"/>
        <v>1.362685218250264</v>
      </c>
      <c r="U457">
        <f>_xlfn.T.TEST(normalized!H457:J457,normalized!$E457:$G457,2,3)</f>
        <v>0.20076122733612595</v>
      </c>
      <c r="V457">
        <f>_xlfn.T.TEST(normalized!K457:M457,normalized!$E457:$G457,2,3)</f>
        <v>8.3003717219930259E-2</v>
      </c>
      <c r="W457">
        <f>_xlfn.T.TEST(normalized!N457:P457,normalized!$E457:$G457,2,3)</f>
        <v>2.8439923154026436E-2</v>
      </c>
    </row>
    <row r="458" spans="1:23" x14ac:dyDescent="0.3">
      <c r="A458" t="str">
        <f>normalized!A458</f>
        <v>w/o MS2: Hex3Cer 55:5;O2</v>
      </c>
      <c r="B458" t="str">
        <f>normalized!B458</f>
        <v>Hex3Cer 55:5:2O</v>
      </c>
      <c r="C458" t="str">
        <f>normalized!C458</f>
        <v>Hex3Cer</v>
      </c>
      <c r="D458" t="str">
        <f>normalized!D458</f>
        <v>C73H131NO18</v>
      </c>
      <c r="E458">
        <f>AVERAGE(normalized!E458:G458)</f>
        <v>1.8209785988700566E-4</v>
      </c>
      <c r="F458">
        <f>AVERAGE(normalized!H458:J458)</f>
        <v>1.3810791199813258E-4</v>
      </c>
      <c r="G458">
        <f>AVERAGE(normalized!K458:M458)</f>
        <v>1.8910541544222493E-4</v>
      </c>
      <c r="H458">
        <f>AVERAGE(normalized!N458:P458)</f>
        <v>2.0335973631873964E-4</v>
      </c>
      <c r="I458">
        <f>_xlfn.STDEV.S(normalized!E458:G458)</f>
        <v>4.5716110109793456E-5</v>
      </c>
      <c r="J458">
        <f>_xlfn.STDEV.S(normalized!H458:J458)</f>
        <v>1.350484253593102E-5</v>
      </c>
      <c r="K458">
        <f>_xlfn.STDEV.S(normalized!K458:M458)</f>
        <v>6.4835575471444123E-5</v>
      </c>
      <c r="L458">
        <f>_xlfn.STDEV.S(normalized!N458:P458)</f>
        <v>5.1314725810370583E-5</v>
      </c>
      <c r="M458" s="11">
        <f t="shared" si="34"/>
        <v>0.25105242938143785</v>
      </c>
      <c r="N458" s="11">
        <f t="shared" si="35"/>
        <v>9.7784712986708724E-2</v>
      </c>
      <c r="O458" s="11">
        <f t="shared" si="36"/>
        <v>0.34285414470984593</v>
      </c>
      <c r="P458" s="11">
        <f t="shared" si="37"/>
        <v>0.25233473813096169</v>
      </c>
      <c r="R458" s="12">
        <f t="shared" si="38"/>
        <v>0.75842688147917015</v>
      </c>
      <c r="S458" s="12">
        <f t="shared" si="39"/>
        <v>1.0384823608556826</v>
      </c>
      <c r="T458" s="12">
        <f t="shared" si="40"/>
        <v>1.1167607156115249</v>
      </c>
      <c r="U458">
        <f>_xlfn.T.TEST(normalized!H458:J458,normalized!$E458:$G458,2,3)</f>
        <v>0.232640091369997</v>
      </c>
      <c r="V458">
        <f>_xlfn.T.TEST(normalized!K458:M458,normalized!$E458:$G458,2,3)</f>
        <v>0.88659958294558627</v>
      </c>
      <c r="W458">
        <f>_xlfn.T.TEST(normalized!N458:P458,normalized!$E458:$G458,2,3)</f>
        <v>0.62082399280313028</v>
      </c>
    </row>
    <row r="459" spans="1:23" x14ac:dyDescent="0.3">
      <c r="A459" t="str">
        <f>normalized!A459</f>
        <v>w/o MS2: Hex3Cer 55:7;O2</v>
      </c>
      <c r="B459" t="str">
        <f>normalized!B459</f>
        <v>Hex3Cer 55:7:2O</v>
      </c>
      <c r="C459" t="str">
        <f>normalized!C459</f>
        <v>Hex3Cer</v>
      </c>
      <c r="D459" t="str">
        <f>normalized!D459</f>
        <v>C73H127NO18</v>
      </c>
      <c r="E459">
        <f>AVERAGE(normalized!E459:G459)</f>
        <v>3.739175E-5</v>
      </c>
      <c r="F459">
        <f>AVERAGE(normalized!H459:J459)</f>
        <v>2.985014005602241E-5</v>
      </c>
      <c r="G459">
        <f>AVERAGE(normalized!K459:M459)</f>
        <v>5.7900038024856678E-5</v>
      </c>
      <c r="H459">
        <f>AVERAGE(normalized!N459:P459)</f>
        <v>6.9592927899901291E-5</v>
      </c>
      <c r="I459">
        <f>_xlfn.STDEV.S(normalized!E459:G459)</f>
        <v>4.3942150199865045E-5</v>
      </c>
      <c r="J459">
        <f>_xlfn.STDEV.S(normalized!H459:J459)</f>
        <v>2.5852365094343151E-5</v>
      </c>
      <c r="K459">
        <f>_xlfn.STDEV.S(normalized!K459:M459)</f>
        <v>2.1753804697722227E-5</v>
      </c>
      <c r="L459">
        <f>_xlfn.STDEV.S(normalized!N459:P459)</f>
        <v>4.1186361765787948E-5</v>
      </c>
      <c r="M459" s="11">
        <f t="shared" si="34"/>
        <v>1.1751830336869775</v>
      </c>
      <c r="N459" s="11">
        <f t="shared" si="35"/>
        <v>0.86607181895373753</v>
      </c>
      <c r="O459" s="11">
        <f t="shared" si="36"/>
        <v>0.37571313318280114</v>
      </c>
      <c r="P459" s="11">
        <f t="shared" si="37"/>
        <v>0.59181820637045457</v>
      </c>
      <c r="R459" s="12">
        <f t="shared" si="38"/>
        <v>0.79830818445305207</v>
      </c>
      <c r="S459" s="12">
        <f t="shared" si="39"/>
        <v>1.5484709334239954</v>
      </c>
      <c r="T459" s="12">
        <f t="shared" si="40"/>
        <v>1.8611840285598105</v>
      </c>
      <c r="U459">
        <f>_xlfn.T.TEST(normalized!H459:J459,normalized!$E459:$G459,2,3)</f>
        <v>0.81322019669320034</v>
      </c>
      <c r="V459">
        <f>_xlfn.T.TEST(normalized!K459:M459,normalized!$E459:$G459,2,3)</f>
        <v>0.52240709837050847</v>
      </c>
      <c r="W459">
        <f>_xlfn.T.TEST(normalized!N459:P459,normalized!$E459:$G459,2,3)</f>
        <v>0.40702812182188114</v>
      </c>
    </row>
    <row r="460" spans="1:23" x14ac:dyDescent="0.3">
      <c r="A460" t="str">
        <f>normalized!A460</f>
        <v>w/o MS2: Hex3Cer 58:4;O2</v>
      </c>
      <c r="B460" t="str">
        <f>normalized!B460</f>
        <v>Hex3Cer 58:4:2O</v>
      </c>
      <c r="C460" t="str">
        <f>normalized!C460</f>
        <v>Hex3Cer</v>
      </c>
      <c r="D460" t="str">
        <f>normalized!D460</f>
        <v>C76H139NO18</v>
      </c>
      <c r="E460">
        <f>AVERAGE(normalized!E460:G460)</f>
        <v>2.0764674985875706E-4</v>
      </c>
      <c r="F460">
        <f>AVERAGE(normalized!H460:J460)</f>
        <v>2.342432306255836E-4</v>
      </c>
      <c r="G460">
        <f>AVERAGE(normalized!K460:M460)</f>
        <v>4.4148709707084611E-4</v>
      </c>
      <c r="H460">
        <f>AVERAGE(normalized!N460:P460)</f>
        <v>5.4292170099828343E-4</v>
      </c>
      <c r="I460">
        <f>_xlfn.STDEV.S(normalized!E460:G460)</f>
        <v>6.6213224527155262E-5</v>
      </c>
      <c r="J460">
        <f>_xlfn.STDEV.S(normalized!H460:J460)</f>
        <v>1.7792397572287695E-5</v>
      </c>
      <c r="K460">
        <f>_xlfn.STDEV.S(normalized!K460:M460)</f>
        <v>5.3978259158260509E-5</v>
      </c>
      <c r="L460">
        <f>_xlfn.STDEV.S(normalized!N460:P460)</f>
        <v>9.6783046053895423E-5</v>
      </c>
      <c r="M460" s="11">
        <f t="shared" si="34"/>
        <v>0.31887436028829735</v>
      </c>
      <c r="N460" s="11">
        <f t="shared" si="35"/>
        <v>7.5956933845090349E-2</v>
      </c>
      <c r="O460" s="11">
        <f t="shared" si="36"/>
        <v>0.12226463585548127</v>
      </c>
      <c r="P460" s="11">
        <f t="shared" si="37"/>
        <v>0.17826335892622835</v>
      </c>
      <c r="R460" s="12">
        <f t="shared" si="38"/>
        <v>1.1280852254365534</v>
      </c>
      <c r="S460" s="12">
        <f t="shared" si="39"/>
        <v>2.1261449908132395</v>
      </c>
      <c r="T460" s="12">
        <f t="shared" si="40"/>
        <v>2.614640977369417</v>
      </c>
      <c r="U460">
        <f>_xlfn.T.TEST(normalized!H460:J460,normalized!$E460:$G460,2,3)</f>
        <v>0.56314802438961564</v>
      </c>
      <c r="V460">
        <f>_xlfn.T.TEST(normalized!K460:M460,normalized!$E460:$G460,2,3)</f>
        <v>9.9512767197886751E-3</v>
      </c>
      <c r="W460">
        <f>_xlfn.T.TEST(normalized!N460:P460,normalized!$E460:$G460,2,3)</f>
        <v>1.0602259953375675E-2</v>
      </c>
    </row>
    <row r="461" spans="1:23" x14ac:dyDescent="0.3">
      <c r="A461" t="str">
        <f>normalized!A461</f>
        <v>w/o MS2: Hex3Cer 57:7;O2</v>
      </c>
      <c r="B461" t="str">
        <f>normalized!B461</f>
        <v>Hex3Cer 57:7:2O</v>
      </c>
      <c r="C461" t="str">
        <f>normalized!C461</f>
        <v>Hex3Cer</v>
      </c>
      <c r="D461" t="str">
        <f>normalized!D461</f>
        <v>C75H131NO18</v>
      </c>
      <c r="E461">
        <f>AVERAGE(normalized!E461:G461)</f>
        <v>5.365476790960452E-4</v>
      </c>
      <c r="F461">
        <f>AVERAGE(normalized!H461:J461)</f>
        <v>5.6392450163398689E-4</v>
      </c>
      <c r="G461">
        <f>AVERAGE(normalized!K461:M461)</f>
        <v>1.1401119456947181E-3</v>
      </c>
      <c r="H461">
        <f>AVERAGE(normalized!N461:P461)</f>
        <v>1.005580156779198E-3</v>
      </c>
      <c r="I461">
        <f>_xlfn.STDEV.S(normalized!E461:G461)</f>
        <v>1.414095967623795E-4</v>
      </c>
      <c r="J461">
        <f>_xlfn.STDEV.S(normalized!H461:J461)</f>
        <v>4.0837298086869318E-5</v>
      </c>
      <c r="K461">
        <f>_xlfn.STDEV.S(normalized!K461:M461)</f>
        <v>1.156643906294448E-4</v>
      </c>
      <c r="L461">
        <f>_xlfn.STDEV.S(normalized!N461:P461)</f>
        <v>1.002996670181796E-4</v>
      </c>
      <c r="M461" s="11">
        <f t="shared" si="34"/>
        <v>0.2635545772942694</v>
      </c>
      <c r="N461" s="11">
        <f t="shared" si="35"/>
        <v>7.241625070118804E-2</v>
      </c>
      <c r="O461" s="11">
        <f t="shared" si="36"/>
        <v>0.10145002959245868</v>
      </c>
      <c r="P461" s="11">
        <f t="shared" si="37"/>
        <v>9.9743084966426088E-2</v>
      </c>
      <c r="R461" s="12">
        <f t="shared" si="38"/>
        <v>1.0510240256449626</v>
      </c>
      <c r="S461" s="12">
        <f t="shared" si="39"/>
        <v>2.1249033219480786</v>
      </c>
      <c r="T461" s="12">
        <f t="shared" si="40"/>
        <v>1.8741673777684782</v>
      </c>
      <c r="U461">
        <f>_xlfn.T.TEST(normalized!H461:J461,normalized!$E461:$G461,2,3)</f>
        <v>0.77397547783178977</v>
      </c>
      <c r="V461">
        <f>_xlfn.T.TEST(normalized!K461:M461,normalized!$E461:$G461,2,3)</f>
        <v>5.186558021546865E-3</v>
      </c>
      <c r="W461">
        <f>_xlfn.T.TEST(normalized!N461:P461,normalized!$E461:$G461,2,3)</f>
        <v>1.2049399601163618E-2</v>
      </c>
    </row>
    <row r="462" spans="1:23" x14ac:dyDescent="0.3">
      <c r="A462" t="str">
        <f>normalized!A462</f>
        <v>w/o MS2: Hex3Cer 55:5;O2</v>
      </c>
      <c r="B462" t="str">
        <f>normalized!B462</f>
        <v>Hex3Cer 55:5:2O</v>
      </c>
      <c r="C462" t="str">
        <f>normalized!C462</f>
        <v>Hex3Cer</v>
      </c>
      <c r="D462" t="str">
        <f>normalized!D462</f>
        <v>C73H131NO18</v>
      </c>
      <c r="E462">
        <f>AVERAGE(normalized!E462:G462)</f>
        <v>4.0693665819209044E-5</v>
      </c>
      <c r="F462">
        <f>AVERAGE(normalized!H462:J462)</f>
        <v>4.3612942343604111E-5</v>
      </c>
      <c r="G462">
        <f>AVERAGE(normalized!K462:M462)</f>
        <v>9.7152685402174843E-5</v>
      </c>
      <c r="H462">
        <f>AVERAGE(normalized!N462:P462)</f>
        <v>1.2672065554129703E-4</v>
      </c>
      <c r="I462">
        <f>_xlfn.STDEV.S(normalized!E462:G462)</f>
        <v>1.5322467170386523E-5</v>
      </c>
      <c r="J462">
        <f>_xlfn.STDEV.S(normalized!H462:J462)</f>
        <v>2.1298848332870993E-5</v>
      </c>
      <c r="K462">
        <f>_xlfn.STDEV.S(normalized!K462:M462)</f>
        <v>3.9556010079026628E-5</v>
      </c>
      <c r="L462">
        <f>_xlfn.STDEV.S(normalized!N462:P462)</f>
        <v>1.5392942895844117E-5</v>
      </c>
      <c r="M462" s="11">
        <f t="shared" si="34"/>
        <v>0.37653199489227884</v>
      </c>
      <c r="N462" s="11">
        <f t="shared" si="35"/>
        <v>0.48836072936946651</v>
      </c>
      <c r="O462" s="11">
        <f t="shared" si="36"/>
        <v>0.40715302840348594</v>
      </c>
      <c r="P462" s="11">
        <f t="shared" si="37"/>
        <v>0.12147145885642696</v>
      </c>
      <c r="R462" s="12">
        <f t="shared" si="38"/>
        <v>1.0717378605644579</v>
      </c>
      <c r="S462" s="12">
        <f t="shared" si="39"/>
        <v>2.3874154231717033</v>
      </c>
      <c r="T462" s="12">
        <f t="shared" si="40"/>
        <v>3.1140142572626082</v>
      </c>
      <c r="U462">
        <f>_xlfn.T.TEST(normalized!H462:J462,normalized!$E462:$G462,2,3)</f>
        <v>0.85747056082838169</v>
      </c>
      <c r="V462">
        <f>_xlfn.T.TEST(normalized!K462:M462,normalized!$E462:$G462,2,3)</f>
        <v>0.11845187861400737</v>
      </c>
      <c r="W462">
        <f>_xlfn.T.TEST(normalized!N462:P462,normalized!$E462:$G462,2,3)</f>
        <v>2.3639120411518061E-3</v>
      </c>
    </row>
    <row r="463" spans="1:23" x14ac:dyDescent="0.3">
      <c r="A463" t="str">
        <f>normalized!A463</f>
        <v>w/o MS2: Hex3Cer 55:2;O2</v>
      </c>
      <c r="B463" t="str">
        <f>normalized!B463</f>
        <v>Hex3Cer 55:2:2O</v>
      </c>
      <c r="C463" t="str">
        <f>normalized!C463</f>
        <v>Hex3Cer</v>
      </c>
      <c r="D463" t="str">
        <f>normalized!D463</f>
        <v>C73H137NO18</v>
      </c>
      <c r="E463">
        <f>AVERAGE(normalized!E463:G463)</f>
        <v>5.2553372259887007E-4</v>
      </c>
      <c r="F463">
        <f>AVERAGE(normalized!H463:J463)</f>
        <v>5.4808025676937437E-4</v>
      </c>
      <c r="G463">
        <f>AVERAGE(normalized!K463:M463)</f>
        <v>8.0108528045398381E-4</v>
      </c>
      <c r="H463">
        <f>AVERAGE(normalized!N463:P463)</f>
        <v>8.2101552214055955E-4</v>
      </c>
      <c r="I463">
        <f>_xlfn.STDEV.S(normalized!E463:G463)</f>
        <v>3.3592724451356305E-5</v>
      </c>
      <c r="J463">
        <f>_xlfn.STDEV.S(normalized!H463:J463)</f>
        <v>4.0943922829974361E-5</v>
      </c>
      <c r="K463">
        <f>_xlfn.STDEV.S(normalized!K463:M463)</f>
        <v>6.2169763876292157E-5</v>
      </c>
      <c r="L463">
        <f>_xlfn.STDEV.S(normalized!N463:P463)</f>
        <v>1.2986198404138226E-4</v>
      </c>
      <c r="M463" s="11">
        <f t="shared" si="34"/>
        <v>6.3921158637039538E-2</v>
      </c>
      <c r="N463" s="11">
        <f t="shared" si="35"/>
        <v>7.4704246913245551E-2</v>
      </c>
      <c r="O463" s="11">
        <f t="shared" si="36"/>
        <v>7.7606923249244911E-2</v>
      </c>
      <c r="P463" s="11">
        <f t="shared" si="37"/>
        <v>0.15817238595295355</v>
      </c>
      <c r="R463" s="12">
        <f t="shared" si="38"/>
        <v>1.0429021644110812</v>
      </c>
      <c r="S463" s="12">
        <f t="shared" si="39"/>
        <v>1.5243270717099862</v>
      </c>
      <c r="T463" s="12">
        <f t="shared" si="40"/>
        <v>1.5622508829318744</v>
      </c>
      <c r="U463">
        <f>_xlfn.T.TEST(normalized!H463:J463,normalized!$E463:$G463,2,3)</f>
        <v>0.50327639313892292</v>
      </c>
      <c r="V463">
        <f>_xlfn.T.TEST(normalized!K463:M463,normalized!$E463:$G463,2,3)</f>
        <v>6.121910752121049E-3</v>
      </c>
      <c r="W463">
        <f>_xlfn.T.TEST(normalized!N463:P463,normalized!$E463:$G463,2,3)</f>
        <v>5.0990839464127719E-2</v>
      </c>
    </row>
    <row r="464" spans="1:23" x14ac:dyDescent="0.3">
      <c r="A464" t="str">
        <f>normalized!A464</f>
        <v>w/o MS2: Hex3Cer 57:8;O2</v>
      </c>
      <c r="B464" t="str">
        <f>normalized!B464</f>
        <v>Hex3Cer 57:8:2O</v>
      </c>
      <c r="C464" t="str">
        <f>normalized!C464</f>
        <v>Hex3Cer</v>
      </c>
      <c r="D464" t="str">
        <f>normalized!D464</f>
        <v>C75H129NO18</v>
      </c>
      <c r="E464">
        <f>AVERAGE(normalized!E464:G464)</f>
        <v>8.6939611299435024E-5</v>
      </c>
      <c r="F464">
        <f>AVERAGE(normalized!H464:J464)</f>
        <v>6.2597624883286646E-5</v>
      </c>
      <c r="G464">
        <f>AVERAGE(normalized!K464:M464)</f>
        <v>1.4611254675610776E-4</v>
      </c>
      <c r="H464">
        <f>AVERAGE(normalized!N464:P464)</f>
        <v>9.935061038614735E-5</v>
      </c>
      <c r="I464">
        <f>_xlfn.STDEV.S(normalized!E464:G464)</f>
        <v>9.2417352897131174E-6</v>
      </c>
      <c r="J464">
        <f>_xlfn.STDEV.S(normalized!H464:J464)</f>
        <v>1.1741354281530495E-5</v>
      </c>
      <c r="K464">
        <f>_xlfn.STDEV.S(normalized!K464:M464)</f>
        <v>2.6632298727022751E-5</v>
      </c>
      <c r="L464">
        <f>_xlfn.STDEV.S(normalized!N464:P464)</f>
        <v>6.9414359562806554E-5</v>
      </c>
      <c r="M464" s="11">
        <f t="shared" si="34"/>
        <v>0.10630062812085721</v>
      </c>
      <c r="N464" s="11">
        <f t="shared" si="35"/>
        <v>0.18756868656633963</v>
      </c>
      <c r="O464" s="11">
        <f t="shared" si="36"/>
        <v>0.18227249690936945</v>
      </c>
      <c r="P464" s="11">
        <f t="shared" si="37"/>
        <v>0.69868075589080769</v>
      </c>
      <c r="R464" s="12">
        <f t="shared" si="38"/>
        <v>0.72001270706961895</v>
      </c>
      <c r="S464" s="12">
        <f t="shared" si="39"/>
        <v>1.6806211181790418</v>
      </c>
      <c r="T464" s="12">
        <f t="shared" si="40"/>
        <v>1.1427542509244342</v>
      </c>
      <c r="U464">
        <f>_xlfn.T.TEST(normalized!H464:J464,normalized!$E464:$G464,2,3)</f>
        <v>5.0802080610688381E-2</v>
      </c>
      <c r="V464">
        <f>_xlfn.T.TEST(normalized!K464:M464,normalized!$E464:$G464,2,3)</f>
        <v>4.8968511952305185E-2</v>
      </c>
      <c r="W464">
        <f>_xlfn.T.TEST(normalized!N464:P464,normalized!$E464:$G464,2,3)</f>
        <v>0.7869933545994714</v>
      </c>
    </row>
    <row r="465" spans="1:23" x14ac:dyDescent="0.3">
      <c r="A465" t="str">
        <f>normalized!A465</f>
        <v>w/o MS2: Hex3Cer 59:8;O2</v>
      </c>
      <c r="B465" t="str">
        <f>normalized!B465</f>
        <v>Hex3Cer 59:8:2O</v>
      </c>
      <c r="C465" t="str">
        <f>normalized!C465</f>
        <v>Hex3Cer</v>
      </c>
      <c r="D465" t="str">
        <f>normalized!D465</f>
        <v>C77H133NO18</v>
      </c>
      <c r="E465">
        <f>AVERAGE(normalized!E465:G465)</f>
        <v>2.233626627118644E-4</v>
      </c>
      <c r="F465">
        <f>AVERAGE(normalized!H465:J465)</f>
        <v>2.2035722805788984E-4</v>
      </c>
      <c r="G465">
        <f>AVERAGE(normalized!K465:M465)</f>
        <v>2.7896655899845832E-4</v>
      </c>
      <c r="H465">
        <f>AVERAGE(normalized!N465:P465)</f>
        <v>2.5640273028015268E-4</v>
      </c>
      <c r="I465">
        <f>_xlfn.STDEV.S(normalized!E465:G465)</f>
        <v>3.2759373555178526E-5</v>
      </c>
      <c r="J465">
        <f>_xlfn.STDEV.S(normalized!H465:J465)</f>
        <v>2.8521000660381584E-5</v>
      </c>
      <c r="K465">
        <f>_xlfn.STDEV.S(normalized!K465:M465)</f>
        <v>5.6756914889815731E-5</v>
      </c>
      <c r="L465">
        <f>_xlfn.STDEV.S(normalized!N465:P465)</f>
        <v>7.1373578281238456E-5</v>
      </c>
      <c r="M465" s="11">
        <f t="shared" si="34"/>
        <v>0.14666450138731463</v>
      </c>
      <c r="N465" s="11">
        <f t="shared" si="35"/>
        <v>0.12943074711798816</v>
      </c>
      <c r="O465" s="11">
        <f t="shared" si="36"/>
        <v>0.20345418853637362</v>
      </c>
      <c r="P465" s="11">
        <f t="shared" si="37"/>
        <v>0.2783651258442284</v>
      </c>
      <c r="R465" s="12">
        <f t="shared" si="38"/>
        <v>0.9865445969461264</v>
      </c>
      <c r="S465" s="12">
        <f t="shared" si="39"/>
        <v>1.2489399777541261</v>
      </c>
      <c r="T465" s="12">
        <f t="shared" si="40"/>
        <v>1.147921175218571</v>
      </c>
      <c r="U465">
        <f>_xlfn.T.TEST(normalized!H465:J465,normalized!$E465:$G465,2,3)</f>
        <v>0.91048717360504861</v>
      </c>
      <c r="V465">
        <f>_xlfn.T.TEST(normalized!K465:M465,normalized!$E465:$G465,2,3)</f>
        <v>0.2325223503051474</v>
      </c>
      <c r="W465">
        <f>_xlfn.T.TEST(normalized!N465:P465,normalized!$E465:$G465,2,3)</f>
        <v>0.52221813622138835</v>
      </c>
    </row>
    <row r="466" spans="1:23" x14ac:dyDescent="0.3">
      <c r="A466" t="str">
        <f>normalized!A466</f>
        <v>w/o MS2: Hex3Cer 55:2;O2</v>
      </c>
      <c r="B466" t="str">
        <f>normalized!B466</f>
        <v>Hex3Cer 55:2:2O</v>
      </c>
      <c r="C466" t="str">
        <f>normalized!C466</f>
        <v>Hex3Cer</v>
      </c>
      <c r="D466" t="str">
        <f>normalized!D466</f>
        <v>C73H137NO18</v>
      </c>
      <c r="E466">
        <f>AVERAGE(normalized!E466:G466)</f>
        <v>6.4986807104519767E-4</v>
      </c>
      <c r="F466">
        <f>AVERAGE(normalized!H466:J466)</f>
        <v>5.7699296451914101E-4</v>
      </c>
      <c r="G466">
        <f>AVERAGE(normalized!K466:M466)</f>
        <v>1.043784929860672E-3</v>
      </c>
      <c r="H466">
        <f>AVERAGE(normalized!N466:P466)</f>
        <v>9.1918818688695202E-4</v>
      </c>
      <c r="I466">
        <f>_xlfn.STDEV.S(normalized!E466:G466)</f>
        <v>7.8815611423182236E-5</v>
      </c>
      <c r="J466">
        <f>_xlfn.STDEV.S(normalized!H466:J466)</f>
        <v>6.3182895431790936E-5</v>
      </c>
      <c r="K466">
        <f>_xlfn.STDEV.S(normalized!K466:M466)</f>
        <v>8.6695715573653509E-5</v>
      </c>
      <c r="L466">
        <f>_xlfn.STDEV.S(normalized!N466:P466)</f>
        <v>1.1641259902758147E-4</v>
      </c>
      <c r="M466" s="11">
        <f t="shared" si="34"/>
        <v>0.12127940259693215</v>
      </c>
      <c r="N466" s="11">
        <f t="shared" si="35"/>
        <v>0.10950375362799579</v>
      </c>
      <c r="O466" s="11">
        <f t="shared" si="36"/>
        <v>8.3058983793937266E-2</v>
      </c>
      <c r="P466" s="11">
        <f t="shared" si="37"/>
        <v>0.12664718790810425</v>
      </c>
      <c r="R466" s="12">
        <f t="shared" si="38"/>
        <v>0.88786169105238555</v>
      </c>
      <c r="S466" s="12">
        <f t="shared" si="39"/>
        <v>1.6061489652537151</v>
      </c>
      <c r="T466" s="12">
        <f t="shared" si="40"/>
        <v>1.4144227541577796</v>
      </c>
      <c r="U466">
        <f>_xlfn.T.TEST(normalized!H466:J466,normalized!$E466:$G466,2,3)</f>
        <v>0.28256149757220206</v>
      </c>
      <c r="V466">
        <f>_xlfn.T.TEST(normalized!K466:M466,normalized!$E466:$G466,2,3)</f>
        <v>4.4534002009170457E-3</v>
      </c>
      <c r="W466">
        <f>_xlfn.T.TEST(normalized!N466:P466,normalized!$E466:$G466,2,3)</f>
        <v>3.569965053859548E-2</v>
      </c>
    </row>
    <row r="467" spans="1:23" x14ac:dyDescent="0.3">
      <c r="A467" t="str">
        <f>normalized!A467</f>
        <v>w/o MS2: Hex3Cer 59:7;O2</v>
      </c>
      <c r="B467" t="str">
        <f>normalized!B467</f>
        <v>Hex3Cer 59:7:2O</v>
      </c>
      <c r="C467" t="str">
        <f>normalized!C467</f>
        <v>Hex3Cer</v>
      </c>
      <c r="D467" t="str">
        <f>normalized!D467</f>
        <v>C77H135NO18</v>
      </c>
      <c r="E467">
        <f>AVERAGE(normalized!E467:G467)</f>
        <v>2.1760513598870056E-3</v>
      </c>
      <c r="F467">
        <f>AVERAGE(normalized!H467:J467)</f>
        <v>2.2996972549019605E-3</v>
      </c>
      <c r="G467">
        <f>AVERAGE(normalized!K467:M467)</f>
        <v>3.0042915132239708E-3</v>
      </c>
      <c r="H467">
        <f>AVERAGE(normalized!N467:P467)</f>
        <v>2.8005869631055487E-3</v>
      </c>
      <c r="I467">
        <f>_xlfn.STDEV.S(normalized!E467:G467)</f>
        <v>3.2819210622220154E-4</v>
      </c>
      <c r="J467">
        <f>_xlfn.STDEV.S(normalized!H467:J467)</f>
        <v>2.9906745223869314E-4</v>
      </c>
      <c r="K467">
        <f>_xlfn.STDEV.S(normalized!K467:M467)</f>
        <v>4.3506474481945278E-4</v>
      </c>
      <c r="L467">
        <f>_xlfn.STDEV.S(normalized!N467:P467)</f>
        <v>2.7568454852075778E-4</v>
      </c>
      <c r="M467" s="11">
        <f t="shared" si="34"/>
        <v>0.15082001843892295</v>
      </c>
      <c r="N467" s="11">
        <f t="shared" si="35"/>
        <v>0.13004644485321301</v>
      </c>
      <c r="O467" s="11">
        <f t="shared" si="36"/>
        <v>0.14481442393470509</v>
      </c>
      <c r="P467" s="11">
        <f t="shared" si="37"/>
        <v>9.843813177472388E-2</v>
      </c>
      <c r="R467" s="12">
        <f t="shared" si="38"/>
        <v>1.0568212209023298</v>
      </c>
      <c r="S467" s="12">
        <f t="shared" si="39"/>
        <v>1.3806160868280115</v>
      </c>
      <c r="T467" s="12">
        <f t="shared" si="40"/>
        <v>1.2870040729419976</v>
      </c>
      <c r="U467">
        <f>_xlfn.T.TEST(normalized!H467:J467,normalized!$E467:$G467,2,3)</f>
        <v>0.65498517710006521</v>
      </c>
      <c r="V467">
        <f>_xlfn.T.TEST(normalized!K467:M467,normalized!$E467:$G467,2,3)</f>
        <v>6.2536176619300624E-2</v>
      </c>
      <c r="W467">
        <f>_xlfn.T.TEST(normalized!N467:P467,normalized!$E467:$G467,2,3)</f>
        <v>6.6933605626531126E-2</v>
      </c>
    </row>
    <row r="468" spans="1:23" x14ac:dyDescent="0.3">
      <c r="A468" t="str">
        <f>normalized!A468</f>
        <v>w/o MS2: Hex3Cer 60:6;O2</v>
      </c>
      <c r="B468" t="str">
        <f>normalized!B468</f>
        <v>Hex3Cer 60:6:2O</v>
      </c>
      <c r="C468" t="str">
        <f>normalized!C468</f>
        <v>Hex3Cer</v>
      </c>
      <c r="D468" t="str">
        <f>normalized!D468</f>
        <v>C78H139NO18</v>
      </c>
      <c r="E468">
        <f>AVERAGE(normalized!E468:G468)</f>
        <v>1.2752254901129942E-4</v>
      </c>
      <c r="F468">
        <f>AVERAGE(normalized!H468:J468)</f>
        <v>8.9079864612511678E-5</v>
      </c>
      <c r="G468">
        <f>AVERAGE(normalized!K468:M468)</f>
        <v>7.4888539018876034E-5</v>
      </c>
      <c r="H468">
        <f>AVERAGE(normalized!N468:P468)</f>
        <v>9.5385644606658547E-5</v>
      </c>
      <c r="I468">
        <f>_xlfn.STDEV.S(normalized!E468:G468)</f>
        <v>3.1052798052657914E-5</v>
      </c>
      <c r="J468">
        <f>_xlfn.STDEV.S(normalized!H468:J468)</f>
        <v>2.9575608364351795E-5</v>
      </c>
      <c r="K468">
        <f>_xlfn.STDEV.S(normalized!K468:M468)</f>
        <v>8.1293867190107974E-6</v>
      </c>
      <c r="L468">
        <f>_xlfn.STDEV.S(normalized!N468:P468)</f>
        <v>2.9998601100437283E-6</v>
      </c>
      <c r="M468" s="11">
        <f t="shared" si="34"/>
        <v>0.24350829161912699</v>
      </c>
      <c r="N468" s="11">
        <f t="shared" si="35"/>
        <v>0.33201227340210576</v>
      </c>
      <c r="O468" s="11">
        <f t="shared" si="36"/>
        <v>0.10855314879305823</v>
      </c>
      <c r="P468" s="11">
        <f t="shared" si="37"/>
        <v>3.1449806964289451E-2</v>
      </c>
      <c r="R468" s="12">
        <f t="shared" si="38"/>
        <v>0.69854206415383491</v>
      </c>
      <c r="S468" s="12">
        <f t="shared" si="39"/>
        <v>0.58725723097207194</v>
      </c>
      <c r="T468" s="12">
        <f t="shared" si="40"/>
        <v>0.7479904169591739</v>
      </c>
      <c r="U468">
        <f>_xlfn.T.TEST(normalized!H468:J468,normalized!$E468:$G468,2,3)</f>
        <v>0.1956199736102345</v>
      </c>
      <c r="V468">
        <f>_xlfn.T.TEST(normalized!K468:M468,normalized!$E468:$G468,2,3)</f>
        <v>9.0640672164936667E-2</v>
      </c>
      <c r="W468">
        <f>_xlfn.T.TEST(normalized!N468:P468,normalized!$E468:$G468,2,3)</f>
        <v>0.214009886788781</v>
      </c>
    </row>
    <row r="469" spans="1:23" x14ac:dyDescent="0.3">
      <c r="A469" t="str">
        <f>normalized!A469</f>
        <v>w/o MS2: Hex3Cer 53:2;O2</v>
      </c>
      <c r="B469" t="str">
        <f>normalized!B469</f>
        <v>Hex3Cer 53:2:2O</v>
      </c>
      <c r="C469" t="str">
        <f>normalized!C469</f>
        <v>Hex3Cer</v>
      </c>
      <c r="D469" t="str">
        <f>normalized!D469</f>
        <v>C71H133NO18</v>
      </c>
      <c r="E469">
        <f>AVERAGE(normalized!E469:G469)</f>
        <v>1.1744623389830509E-4</v>
      </c>
      <c r="F469">
        <f>AVERAGE(normalized!H469:J469)</f>
        <v>1.3886160597572362E-4</v>
      </c>
      <c r="G469">
        <f>AVERAGE(normalized!K469:M469)</f>
        <v>3.334164310778807E-4</v>
      </c>
      <c r="H469">
        <f>AVERAGE(normalized!N469:P469)</f>
        <v>4.0360310827051239E-4</v>
      </c>
      <c r="I469">
        <f>_xlfn.STDEV.S(normalized!E469:G469)</f>
        <v>4.6604666781758045E-5</v>
      </c>
      <c r="J469">
        <f>_xlfn.STDEV.S(normalized!H469:J469)</f>
        <v>1.7647521376277444E-5</v>
      </c>
      <c r="K469">
        <f>_xlfn.STDEV.S(normalized!K469:M469)</f>
        <v>4.1840995966277569E-5</v>
      </c>
      <c r="L469">
        <f>_xlfn.STDEV.S(normalized!N469:P469)</f>
        <v>2.9929211076425965E-5</v>
      </c>
      <c r="M469" s="11">
        <f t="shared" si="34"/>
        <v>0.39681703903858101</v>
      </c>
      <c r="N469" s="11">
        <f t="shared" si="35"/>
        <v>0.1270871185182941</v>
      </c>
      <c r="O469" s="11">
        <f t="shared" si="36"/>
        <v>0.1254917036662305</v>
      </c>
      <c r="P469" s="11">
        <f t="shared" si="37"/>
        <v>7.4155055952557489E-2</v>
      </c>
      <c r="R469" s="12">
        <f t="shared" si="38"/>
        <v>1.1823419224831149</v>
      </c>
      <c r="S469" s="12">
        <f t="shared" si="39"/>
        <v>2.8388856756920866</v>
      </c>
      <c r="T469" s="12">
        <f t="shared" si="40"/>
        <v>3.4364925538607412</v>
      </c>
      <c r="U469">
        <f>_xlfn.T.TEST(normalized!H469:J469,normalized!$E469:$G469,2,3)</f>
        <v>0.51899855350783797</v>
      </c>
      <c r="V469">
        <f>_xlfn.T.TEST(normalized!K469:M469,normalized!$E469:$G469,2,3)</f>
        <v>4.0947649921340822E-3</v>
      </c>
      <c r="W469">
        <f>_xlfn.T.TEST(normalized!N469:P469,normalized!$E469:$G469,2,3)</f>
        <v>1.745355821636446E-3</v>
      </c>
    </row>
    <row r="470" spans="1:23" x14ac:dyDescent="0.3">
      <c r="A470" t="str">
        <f>normalized!A470</f>
        <v>w/o MS2: Hex3Cer 57:5;O2</v>
      </c>
      <c r="B470" t="str">
        <f>normalized!B470</f>
        <v>Hex3Cer 57:5:2O</v>
      </c>
      <c r="C470" t="str">
        <f>normalized!C470</f>
        <v>Hex3Cer</v>
      </c>
      <c r="D470" t="str">
        <f>normalized!D470</f>
        <v>C75H135NO18</v>
      </c>
      <c r="E470">
        <f>AVERAGE(normalized!E470:G470)</f>
        <v>2.7735946553672318E-4</v>
      </c>
      <c r="F470">
        <f>AVERAGE(normalized!H470:J470)</f>
        <v>2.2489324112978526E-4</v>
      </c>
      <c r="G470">
        <f>AVERAGE(normalized!K470:M470)</f>
        <v>4.2316778189024863E-4</v>
      </c>
      <c r="H470">
        <f>AVERAGE(normalized!N470:P470)</f>
        <v>3.6663239291739115E-4</v>
      </c>
      <c r="I470">
        <f>_xlfn.STDEV.S(normalized!E470:G470)</f>
        <v>6.4360858536077802E-5</v>
      </c>
      <c r="J470">
        <f>_xlfn.STDEV.S(normalized!H470:J470)</f>
        <v>1.6728513229224974E-5</v>
      </c>
      <c r="K470">
        <f>_xlfn.STDEV.S(normalized!K470:M470)</f>
        <v>5.5536001557152036E-5</v>
      </c>
      <c r="L470">
        <f>_xlfn.STDEV.S(normalized!N470:P470)</f>
        <v>4.9179953016442893E-5</v>
      </c>
      <c r="M470" s="11">
        <f t="shared" si="34"/>
        <v>0.23204853820846522</v>
      </c>
      <c r="N470" s="11">
        <f t="shared" si="35"/>
        <v>7.4384241808187535E-2</v>
      </c>
      <c r="O470" s="11">
        <f t="shared" si="36"/>
        <v>0.13123872831026551</v>
      </c>
      <c r="P470" s="11">
        <f t="shared" si="37"/>
        <v>0.13413968314448424</v>
      </c>
      <c r="R470" s="12">
        <f t="shared" si="38"/>
        <v>0.81083672660888062</v>
      </c>
      <c r="S470" s="12">
        <f t="shared" si="39"/>
        <v>1.5257016055730033</v>
      </c>
      <c r="T470" s="12">
        <f t="shared" si="40"/>
        <v>1.3218672462030974</v>
      </c>
      <c r="U470">
        <f>_xlfn.T.TEST(normalized!H470:J470,normalized!$E470:$G470,2,3)</f>
        <v>0.29140452120673876</v>
      </c>
      <c r="V470">
        <f>_xlfn.T.TEST(normalized!K470:M470,normalized!$E470:$G470,2,3)</f>
        <v>4.2221197468427077E-2</v>
      </c>
      <c r="W470">
        <f>_xlfn.T.TEST(normalized!N470:P470,normalized!$E470:$G470,2,3)</f>
        <v>0.13380356316642114</v>
      </c>
    </row>
    <row r="471" spans="1:23" x14ac:dyDescent="0.3">
      <c r="A471" t="str">
        <f>normalized!A471</f>
        <v>w/o MS2: Hex3Cer 57:5;O2</v>
      </c>
      <c r="B471" t="str">
        <f>normalized!B471</f>
        <v>Hex3Cer 57:5:2O</v>
      </c>
      <c r="C471" t="str">
        <f>normalized!C471</f>
        <v>Hex3Cer</v>
      </c>
      <c r="D471" t="str">
        <f>normalized!D471</f>
        <v>C75H135NO18</v>
      </c>
      <c r="E471">
        <f>AVERAGE(normalized!E471:G471)</f>
        <v>2.2479741596045198E-4</v>
      </c>
      <c r="F471">
        <f>AVERAGE(normalized!H471:J471)</f>
        <v>1.4699124533146591E-4</v>
      </c>
      <c r="G471">
        <f>AVERAGE(normalized!K471:M471)</f>
        <v>3.0711773435917783E-4</v>
      </c>
      <c r="H471">
        <f>AVERAGE(normalized!N471:P471)</f>
        <v>2.5142362733715165E-4</v>
      </c>
      <c r="I471">
        <f>_xlfn.STDEV.S(normalized!E471:G471)</f>
        <v>7.9434677842693242E-5</v>
      </c>
      <c r="J471">
        <f>_xlfn.STDEV.S(normalized!H471:J471)</f>
        <v>1.7636275509265729E-5</v>
      </c>
      <c r="K471">
        <f>_xlfn.STDEV.S(normalized!K471:M471)</f>
        <v>2.6501735822010286E-5</v>
      </c>
      <c r="L471">
        <f>_xlfn.STDEV.S(normalized!N471:P471)</f>
        <v>8.2147640568318181E-5</v>
      </c>
      <c r="M471" s="11">
        <f t="shared" si="34"/>
        <v>0.3533611696705089</v>
      </c>
      <c r="N471" s="11">
        <f t="shared" si="35"/>
        <v>0.11998180891314889</v>
      </c>
      <c r="O471" s="11">
        <f t="shared" si="36"/>
        <v>8.6291779526532303E-2</v>
      </c>
      <c r="P471" s="11">
        <f t="shared" si="37"/>
        <v>0.32672999526078994</v>
      </c>
      <c r="R471" s="12">
        <f t="shared" si="38"/>
        <v>0.65388316277321312</v>
      </c>
      <c r="S471" s="12">
        <f t="shared" si="39"/>
        <v>1.3661977965672356</v>
      </c>
      <c r="T471" s="12">
        <f t="shared" si="40"/>
        <v>1.1184453622962638</v>
      </c>
      <c r="U471">
        <f>_xlfn.T.TEST(normalized!H471:J471,normalized!$E471:$G471,2,3)</f>
        <v>0.22831723214553309</v>
      </c>
      <c r="V471">
        <f>_xlfn.T.TEST(normalized!K471:M471,normalized!$E471:$G471,2,3)</f>
        <v>0.2076996472871703</v>
      </c>
      <c r="W471">
        <f>_xlfn.T.TEST(normalized!N471:P471,normalized!$E471:$G471,2,3)</f>
        <v>0.70718700376773569</v>
      </c>
    </row>
    <row r="472" spans="1:23" x14ac:dyDescent="0.3">
      <c r="A472" t="str">
        <f>normalized!A472</f>
        <v>w/o MS2: Hex3Cer 51:2;O2</v>
      </c>
      <c r="B472" t="str">
        <f>normalized!B472</f>
        <v>Hex3Cer 51:2:2O</v>
      </c>
      <c r="C472" t="str">
        <f>normalized!C472</f>
        <v>Hex3Cer</v>
      </c>
      <c r="D472" t="str">
        <f>normalized!D472</f>
        <v>C69H129NO18</v>
      </c>
      <c r="E472">
        <f>AVERAGE(normalized!E472:G472)</f>
        <v>7.1943333333333333E-6</v>
      </c>
      <c r="F472">
        <f>AVERAGE(normalized!H472:J472)</f>
        <v>1.963922619047619E-5</v>
      </c>
      <c r="G472">
        <f>AVERAGE(normalized!K472:M472)</f>
        <v>3.8332702410031945E-5</v>
      </c>
      <c r="H472">
        <f>AVERAGE(normalized!N472:P472)</f>
        <v>5.3866521766504265E-5</v>
      </c>
      <c r="I472">
        <f>_xlfn.STDEV.S(normalized!E472:G472)</f>
        <v>7.4896806562985933E-6</v>
      </c>
      <c r="J472">
        <f>_xlfn.STDEV.S(normalized!H472:J472)</f>
        <v>1.9965205615732746E-5</v>
      </c>
      <c r="K472">
        <f>_xlfn.STDEV.S(normalized!K472:M472)</f>
        <v>4.3484549964942782E-6</v>
      </c>
      <c r="L472">
        <f>_xlfn.STDEV.S(normalized!N472:P472)</f>
        <v>1.418281833024715E-5</v>
      </c>
      <c r="M472" s="11">
        <f t="shared" si="34"/>
        <v>1.0410527715746551</v>
      </c>
      <c r="N472" s="11">
        <f t="shared" si="35"/>
        <v>1.0165983843810831</v>
      </c>
      <c r="O472" s="11">
        <f t="shared" si="36"/>
        <v>0.11343982352144982</v>
      </c>
      <c r="P472" s="11">
        <f t="shared" si="37"/>
        <v>0.26329560300413585</v>
      </c>
      <c r="R472" s="12">
        <f t="shared" si="38"/>
        <v>2.7298187727113268</v>
      </c>
      <c r="S472" s="12">
        <f t="shared" si="39"/>
        <v>5.3281799207754172</v>
      </c>
      <c r="T472" s="12">
        <f t="shared" si="40"/>
        <v>7.487354181509188</v>
      </c>
      <c r="U472">
        <f>_xlfn.T.TEST(normalized!H472:J472,normalized!$E472:$G472,2,3)</f>
        <v>0.39814494292945563</v>
      </c>
      <c r="V472">
        <f>_xlfn.T.TEST(normalized!K472:M472,normalized!$E472:$G472,2,3)</f>
        <v>6.8131898482122286E-3</v>
      </c>
      <c r="W472">
        <f>_xlfn.T.TEST(normalized!N472:P472,normalized!$E472:$G472,2,3)</f>
        <v>1.4643203890239568E-2</v>
      </c>
    </row>
    <row r="473" spans="1:23" x14ac:dyDescent="0.3">
      <c r="A473" t="str">
        <f>normalized!A473</f>
        <v>w/o MS2: Hex3Cer 57:8;O2</v>
      </c>
      <c r="B473" t="str">
        <f>normalized!B473</f>
        <v>Hex3Cer 57:8:2O</v>
      </c>
      <c r="C473" t="str">
        <f>normalized!C473</f>
        <v>Hex3Cer</v>
      </c>
      <c r="D473" t="str">
        <f>normalized!D473</f>
        <v>C75H129NO18</v>
      </c>
      <c r="E473">
        <f>AVERAGE(normalized!E473:G473)</f>
        <v>2.752662175141243E-5</v>
      </c>
      <c r="F473">
        <f>AVERAGE(normalized!H473:J473)</f>
        <v>1.6797777777777779E-5</v>
      </c>
      <c r="G473">
        <f>AVERAGE(normalized!K473:M473)</f>
        <v>6.3753532488520221E-5</v>
      </c>
      <c r="H473">
        <f>AVERAGE(normalized!N473:P473)</f>
        <v>8.0713450901528989E-5</v>
      </c>
      <c r="I473">
        <f>_xlfn.STDEV.S(normalized!E473:G473)</f>
        <v>1.388124190978709E-5</v>
      </c>
      <c r="J473">
        <f>_xlfn.STDEV.S(normalized!H473:J473)</f>
        <v>1.7668940917557797E-5</v>
      </c>
      <c r="K473">
        <f>_xlfn.STDEV.S(normalized!K473:M473)</f>
        <v>1.674908756934627E-5</v>
      </c>
      <c r="L473">
        <f>_xlfn.STDEV.S(normalized!N473:P473)</f>
        <v>6.4839287787144256E-6</v>
      </c>
      <c r="M473" s="11">
        <f t="shared" si="34"/>
        <v>0.50428425380876329</v>
      </c>
      <c r="N473" s="11">
        <f t="shared" si="35"/>
        <v>1.0518618088240519</v>
      </c>
      <c r="O473" s="11">
        <f t="shared" si="36"/>
        <v>0.26271622787901511</v>
      </c>
      <c r="P473" s="11">
        <f t="shared" si="37"/>
        <v>8.0332691841225656E-2</v>
      </c>
      <c r="R473" s="12">
        <f t="shared" si="38"/>
        <v>0.61023753403070102</v>
      </c>
      <c r="S473" s="12">
        <f t="shared" si="39"/>
        <v>2.316068170815365</v>
      </c>
      <c r="T473" s="12">
        <f t="shared" si="40"/>
        <v>2.9321960257396085</v>
      </c>
      <c r="U473">
        <f>_xlfn.T.TEST(normalized!H473:J473,normalized!$E473:$G473,2,3)</f>
        <v>0.45713113320056137</v>
      </c>
      <c r="V473">
        <f>_xlfn.T.TEST(normalized!K473:M473,normalized!$E473:$G473,2,3)</f>
        <v>4.666734426046322E-2</v>
      </c>
      <c r="W473">
        <f>_xlfn.T.TEST(normalized!N473:P473,normalized!$E473:$G473,2,3)</f>
        <v>1.0833001383099412E-2</v>
      </c>
    </row>
    <row r="474" spans="1:23" x14ac:dyDescent="0.3">
      <c r="A474" t="str">
        <f>normalized!A474</f>
        <v>w/o MS2: HexCer 17:1;O3/16:3(2OH)</v>
      </c>
      <c r="B474" t="str">
        <f>normalized!B474</f>
        <v>HexCer 33:4:5O</v>
      </c>
      <c r="C474" t="str">
        <f>normalized!C474</f>
        <v>HexCer_AP</v>
      </c>
      <c r="D474" t="str">
        <f>normalized!D474</f>
        <v>C39H69NO10</v>
      </c>
      <c r="E474">
        <f>AVERAGE(normalized!E474:G474)</f>
        <v>2.4966747146892653E-4</v>
      </c>
      <c r="F474">
        <f>AVERAGE(normalized!H474:J474)</f>
        <v>3.5342372198879547E-4</v>
      </c>
      <c r="G474">
        <f>AVERAGE(normalized!K474:M474)</f>
        <v>4.3895022639255706E-4</v>
      </c>
      <c r="H474">
        <f>AVERAGE(normalized!N474:P474)</f>
        <v>3.7497550881715171E-4</v>
      </c>
      <c r="I474">
        <f>_xlfn.STDEV.S(normalized!E474:G474)</f>
        <v>7.2177913389051063E-5</v>
      </c>
      <c r="J474">
        <f>_xlfn.STDEV.S(normalized!H474:J474)</f>
        <v>3.5516738058391574E-5</v>
      </c>
      <c r="K474">
        <f>_xlfn.STDEV.S(normalized!K474:M474)</f>
        <v>3.7745393330778855E-5</v>
      </c>
      <c r="L474">
        <f>_xlfn.STDEV.S(normalized!N474:P474)</f>
        <v>3.1143356156806063E-5</v>
      </c>
      <c r="M474" s="11">
        <f t="shared" ref="M474:M537" si="41">I474/E474</f>
        <v>0.28909618447445318</v>
      </c>
      <c r="N474" s="11">
        <f t="shared" ref="N474:N537" si="42">J474/F474</f>
        <v>0.10049336207125778</v>
      </c>
      <c r="O474" s="11">
        <f t="shared" ref="O474:O537" si="43">K474/G474</f>
        <v>8.5990144351862835E-2</v>
      </c>
      <c r="P474" s="11">
        <f t="shared" ref="P474:P537" si="44">L474/H474</f>
        <v>8.3054374017777294E-2</v>
      </c>
      <c r="R474" s="12">
        <f t="shared" ref="R474:R537" si="45">F474/$E474</f>
        <v>1.415577767938353</v>
      </c>
      <c r="S474" s="12">
        <f t="shared" ref="S474:S537" si="46">G474/$E474</f>
        <v>1.7581394316607581</v>
      </c>
      <c r="T474" s="12">
        <f t="shared" ref="T474:T537" si="47">H474/$E474</f>
        <v>1.5018997333171653</v>
      </c>
      <c r="U474">
        <f>_xlfn.T.TEST(normalized!H474:J474,normalized!$E474:$G474,2,3)</f>
        <v>0.11417506040990291</v>
      </c>
      <c r="V474">
        <f>_xlfn.T.TEST(normalized!K474:M474,normalized!$E474:$G474,2,3)</f>
        <v>2.7250291568855115E-2</v>
      </c>
      <c r="W474">
        <f>_xlfn.T.TEST(normalized!N474:P474,normalized!$E474:$G474,2,3)</f>
        <v>7.8250030391532166E-2</v>
      </c>
    </row>
    <row r="475" spans="1:23" x14ac:dyDescent="0.3">
      <c r="A475" t="str">
        <f>normalized!A475</f>
        <v>w/o MS2: HexCer 16:1;O3/16:3(2OH)</v>
      </c>
      <c r="B475" t="str">
        <f>normalized!B475</f>
        <v>HexCer 32:4:5O</v>
      </c>
      <c r="C475" t="str">
        <f>normalized!C475</f>
        <v>HexCer_AP</v>
      </c>
      <c r="D475" t="str">
        <f>normalized!D475</f>
        <v>C38H67NO10</v>
      </c>
      <c r="E475">
        <f>AVERAGE(normalized!E475:G475)</f>
        <v>2.5646373121468929E-4</v>
      </c>
      <c r="F475">
        <f>AVERAGE(normalized!H475:J475)</f>
        <v>5.7631890056022408E-4</v>
      </c>
      <c r="G475">
        <f>AVERAGE(normalized!K475:M475)</f>
        <v>7.6459428883185162E-4</v>
      </c>
      <c r="H475">
        <f>AVERAGE(normalized!N475:P475)</f>
        <v>7.9223179678979008E-4</v>
      </c>
      <c r="I475">
        <f>_xlfn.STDEV.S(normalized!E475:G475)</f>
        <v>1.8682948438574184E-4</v>
      </c>
      <c r="J475">
        <f>_xlfn.STDEV.S(normalized!H475:J475)</f>
        <v>1.0982214171153937E-5</v>
      </c>
      <c r="K475">
        <f>_xlfn.STDEV.S(normalized!K475:M475)</f>
        <v>8.5705976057743656E-5</v>
      </c>
      <c r="L475">
        <f>_xlfn.STDEV.S(normalized!N475:P475)</f>
        <v>1.789110010812504E-4</v>
      </c>
      <c r="M475" s="11">
        <f t="shared" si="41"/>
        <v>0.72848306269608287</v>
      </c>
      <c r="N475" s="11">
        <f t="shared" si="42"/>
        <v>1.9055793867732644E-2</v>
      </c>
      <c r="O475" s="11">
        <f t="shared" si="43"/>
        <v>0.11209340340311119</v>
      </c>
      <c r="P475" s="11">
        <f t="shared" si="44"/>
        <v>0.22583163388066138</v>
      </c>
      <c r="R475" s="12">
        <f t="shared" si="45"/>
        <v>2.2471750599221365</v>
      </c>
      <c r="S475" s="12">
        <f t="shared" si="46"/>
        <v>2.9812959719898924</v>
      </c>
      <c r="T475" s="12">
        <f t="shared" si="47"/>
        <v>3.0890597786967469</v>
      </c>
      <c r="U475">
        <f>_xlfn.T.TEST(normalized!H475:J475,normalized!$E475:$G475,2,3)</f>
        <v>9.6889450085997086E-2</v>
      </c>
      <c r="V475">
        <f>_xlfn.T.TEST(normalized!K475:M475,normalized!$E475:$G475,2,3)</f>
        <v>2.674429984076071E-2</v>
      </c>
      <c r="W475">
        <f>_xlfn.T.TEST(normalized!N475:P475,normalized!$E475:$G475,2,3)</f>
        <v>2.3088285813624963E-2</v>
      </c>
    </row>
    <row r="476" spans="1:23" x14ac:dyDescent="0.3">
      <c r="A476" t="str">
        <f>normalized!A476</f>
        <v>w/o MS2: HexCer 16:1;O3/16:2(2OH)</v>
      </c>
      <c r="B476" t="str">
        <f>normalized!B476</f>
        <v>HexCer 32:3:5O</v>
      </c>
      <c r="C476" t="str">
        <f>normalized!C476</f>
        <v>HexCer_AP</v>
      </c>
      <c r="D476" t="str">
        <f>normalized!D476</f>
        <v>C38H69NO10</v>
      </c>
      <c r="E476">
        <f>AVERAGE(normalized!E476:G476)</f>
        <v>2.641317420903955E-4</v>
      </c>
      <c r="F476">
        <f>AVERAGE(normalized!H476:J476)</f>
        <v>4.514718557422969E-4</v>
      </c>
      <c r="G476">
        <f>AVERAGE(normalized!K476:M476)</f>
        <v>6.0476933315974167E-4</v>
      </c>
      <c r="H476">
        <f>AVERAGE(normalized!N476:P476)</f>
        <v>5.8668556137007964E-4</v>
      </c>
      <c r="I476">
        <f>_xlfn.STDEV.S(normalized!E476:G476)</f>
        <v>8.2920714902000661E-5</v>
      </c>
      <c r="J476">
        <f>_xlfn.STDEV.S(normalized!H476:J476)</f>
        <v>1.0941816496257247E-4</v>
      </c>
      <c r="K476">
        <f>_xlfn.STDEV.S(normalized!K476:M476)</f>
        <v>1.0509514239656033E-4</v>
      </c>
      <c r="L476">
        <f>_xlfn.STDEV.S(normalized!N476:P476)</f>
        <v>1.3318972655956821E-4</v>
      </c>
      <c r="M476" s="11">
        <f t="shared" si="41"/>
        <v>0.31393695526992804</v>
      </c>
      <c r="N476" s="11">
        <f t="shared" si="42"/>
        <v>0.24235877291325347</v>
      </c>
      <c r="O476" s="11">
        <f t="shared" si="43"/>
        <v>0.17377723478052229</v>
      </c>
      <c r="P476" s="11">
        <f t="shared" si="44"/>
        <v>0.22702063137284623</v>
      </c>
      <c r="R476" s="12">
        <f t="shared" si="45"/>
        <v>1.7092677016751239</v>
      </c>
      <c r="S476" s="12">
        <f t="shared" si="46"/>
        <v>2.2896503402940778</v>
      </c>
      <c r="T476" s="12">
        <f t="shared" si="47"/>
        <v>2.2211853703266549</v>
      </c>
      <c r="U476">
        <f>_xlfn.T.TEST(normalized!H476:J476,normalized!$E476:$G476,2,3)</f>
        <v>8.2119387795437232E-2</v>
      </c>
      <c r="V476">
        <f>_xlfn.T.TEST(normalized!K476:M476,normalized!$E476:$G476,2,3)</f>
        <v>1.3072899396260454E-2</v>
      </c>
      <c r="W476">
        <f>_xlfn.T.TEST(normalized!N476:P476,normalized!$E476:$G476,2,3)</f>
        <v>3.1631714546186976E-2</v>
      </c>
    </row>
    <row r="477" spans="1:23" x14ac:dyDescent="0.3">
      <c r="A477" t="str">
        <f>normalized!A477</f>
        <v>w/o MS2: HexCer 17:1;O3/16:3(2OH)</v>
      </c>
      <c r="B477" t="str">
        <f>normalized!B477</f>
        <v>HexCer 33:4:5O</v>
      </c>
      <c r="C477" t="str">
        <f>normalized!C477</f>
        <v>HexCer_AP</v>
      </c>
      <c r="D477" t="str">
        <f>normalized!D477</f>
        <v>C39H69NO10</v>
      </c>
      <c r="E477">
        <f>AVERAGE(normalized!E477:G477)</f>
        <v>2.1880814021186441E-3</v>
      </c>
      <c r="F477">
        <f>AVERAGE(normalized!H477:J477)</f>
        <v>2.6093496697012137E-3</v>
      </c>
      <c r="G477">
        <f>AVERAGE(normalized!K477:M477)</f>
        <v>3.0942778748031595E-3</v>
      </c>
      <c r="H477">
        <f>AVERAGE(normalized!N477:P477)</f>
        <v>2.6226630008314399E-3</v>
      </c>
      <c r="I477">
        <f>_xlfn.STDEV.S(normalized!E477:G477)</f>
        <v>5.1873888311609483E-4</v>
      </c>
      <c r="J477">
        <f>_xlfn.STDEV.S(normalized!H477:J477)</f>
        <v>2.8618400597729611E-4</v>
      </c>
      <c r="K477">
        <f>_xlfn.STDEV.S(normalized!K477:M477)</f>
        <v>3.6636230482704502E-4</v>
      </c>
      <c r="L477">
        <f>_xlfn.STDEV.S(normalized!N477:P477)</f>
        <v>4.1764953169162359E-4</v>
      </c>
      <c r="M477" s="11">
        <f t="shared" si="41"/>
        <v>0.23707476450090831</v>
      </c>
      <c r="N477" s="11">
        <f t="shared" si="42"/>
        <v>0.10967637235452078</v>
      </c>
      <c r="O477" s="11">
        <f t="shared" si="43"/>
        <v>0.11839993680281573</v>
      </c>
      <c r="P477" s="11">
        <f t="shared" si="44"/>
        <v>0.15924635820889677</v>
      </c>
      <c r="R477" s="12">
        <f t="shared" si="45"/>
        <v>1.1925286084762066</v>
      </c>
      <c r="S477" s="12">
        <f t="shared" si="46"/>
        <v>1.4141511699734188</v>
      </c>
      <c r="T477" s="12">
        <f t="shared" si="47"/>
        <v>1.1986130855515729</v>
      </c>
      <c r="U477">
        <f>_xlfn.T.TEST(normalized!H477:J477,normalized!$E477:$G477,2,3)</f>
        <v>0.30292670781221914</v>
      </c>
      <c r="V477">
        <f>_xlfn.T.TEST(normalized!K477:M477,normalized!$E477:$G477,2,3)</f>
        <v>7.5879044667473541E-2</v>
      </c>
      <c r="W477">
        <f>_xlfn.T.TEST(normalized!N477:P477,normalized!$E477:$G477,2,3)</f>
        <v>0.32420985349471432</v>
      </c>
    </row>
    <row r="478" spans="1:23" x14ac:dyDescent="0.3">
      <c r="A478" t="str">
        <f>normalized!A478</f>
        <v>w/o MS2: HexCer 16:1;O3/16:2(2OH)</v>
      </c>
      <c r="B478" t="str">
        <f>normalized!B478</f>
        <v>HexCer 32:3:5O</v>
      </c>
      <c r="C478" t="str">
        <f>normalized!C478</f>
        <v>HexCer_AP</v>
      </c>
      <c r="D478" t="str">
        <f>normalized!D478</f>
        <v>C38H69NO10</v>
      </c>
      <c r="E478">
        <f>AVERAGE(normalized!E478:G478)</f>
        <v>6.2050174081920912E-4</v>
      </c>
      <c r="F478">
        <f>AVERAGE(normalized!H478:J478)</f>
        <v>6.5720903244631187E-4</v>
      </c>
      <c r="G478">
        <f>AVERAGE(normalized!K478:M478)</f>
        <v>7.7245455037673551E-4</v>
      </c>
      <c r="H478">
        <f>AVERAGE(normalized!N478:P478)</f>
        <v>6.3280184157458791E-4</v>
      </c>
      <c r="I478">
        <f>_xlfn.STDEV.S(normalized!E478:G478)</f>
        <v>7.3285558986156273E-5</v>
      </c>
      <c r="J478">
        <f>_xlfn.STDEV.S(normalized!H478:J478)</f>
        <v>6.3769847811952538E-5</v>
      </c>
      <c r="K478">
        <f>_xlfn.STDEV.S(normalized!K478:M478)</f>
        <v>4.9381747217714746E-5</v>
      </c>
      <c r="L478">
        <f>_xlfn.STDEV.S(normalized!N478:P478)</f>
        <v>4.6992443133860498E-5</v>
      </c>
      <c r="M478" s="11">
        <f t="shared" si="41"/>
        <v>0.11810693534783963</v>
      </c>
      <c r="N478" s="11">
        <f t="shared" si="42"/>
        <v>9.7031301554976676E-2</v>
      </c>
      <c r="O478" s="11">
        <f t="shared" si="43"/>
        <v>6.3928353057963946E-2</v>
      </c>
      <c r="P478" s="11">
        <f t="shared" si="44"/>
        <v>7.4260913996283831E-2</v>
      </c>
      <c r="R478" s="12">
        <f t="shared" si="45"/>
        <v>1.059157435366161</v>
      </c>
      <c r="S478" s="12">
        <f t="shared" si="46"/>
        <v>1.2448869996027936</v>
      </c>
      <c r="T478" s="12">
        <f t="shared" si="47"/>
        <v>1.0198228303745607</v>
      </c>
      <c r="U478">
        <f>_xlfn.T.TEST(normalized!H478:J478,normalized!$E478:$G478,2,3)</f>
        <v>0.54917494515117649</v>
      </c>
      <c r="V478">
        <f>_xlfn.T.TEST(normalized!K478:M478,normalized!$E478:$G478,2,3)</f>
        <v>4.820792049251707E-2</v>
      </c>
      <c r="W478">
        <f>_xlfn.T.TEST(normalized!N478:P478,normalized!$E478:$G478,2,3)</f>
        <v>0.82069101078452844</v>
      </c>
    </row>
    <row r="479" spans="1:23" x14ac:dyDescent="0.3">
      <c r="A479" t="str">
        <f>normalized!A479</f>
        <v>w/o MS2: HexCer 16:1;O3/18:3(2OH)</v>
      </c>
      <c r="B479" t="str">
        <f>normalized!B479</f>
        <v>HexCer 34:4:5O</v>
      </c>
      <c r="C479" t="str">
        <f>normalized!C479</f>
        <v>HexCer_AP</v>
      </c>
      <c r="D479" t="str">
        <f>normalized!D479</f>
        <v>C40H71NO10</v>
      </c>
      <c r="E479">
        <f>AVERAGE(normalized!E479:G479)</f>
        <v>1.7969869533898306E-4</v>
      </c>
      <c r="F479">
        <f>AVERAGE(normalized!H479:J479)</f>
        <v>1.7581881769374413E-4</v>
      </c>
      <c r="G479">
        <f>AVERAGE(normalized!K479:M479)</f>
        <v>2.495869230657954E-4</v>
      </c>
      <c r="H479">
        <f>AVERAGE(normalized!N479:P479)</f>
        <v>2.0806473000424051E-4</v>
      </c>
      <c r="I479">
        <f>_xlfn.STDEV.S(normalized!E479:G479)</f>
        <v>4.6412563118551648E-5</v>
      </c>
      <c r="J479">
        <f>_xlfn.STDEV.S(normalized!H479:J479)</f>
        <v>5.1451670843155202E-5</v>
      </c>
      <c r="K479">
        <f>_xlfn.STDEV.S(normalized!K479:M479)</f>
        <v>3.6067384977166172E-5</v>
      </c>
      <c r="L479">
        <f>_xlfn.STDEV.S(normalized!N479:P479)</f>
        <v>3.6561710761513831E-5</v>
      </c>
      <c r="M479" s="11">
        <f t="shared" si="41"/>
        <v>0.25827991144286905</v>
      </c>
      <c r="N479" s="11">
        <f t="shared" si="42"/>
        <v>0.29264029594817326</v>
      </c>
      <c r="O479" s="11">
        <f t="shared" si="43"/>
        <v>0.14450831211079992</v>
      </c>
      <c r="P479" s="11">
        <f t="shared" si="44"/>
        <v>0.17572277031656772</v>
      </c>
      <c r="R479" s="12">
        <f t="shared" si="45"/>
        <v>0.97840898267001908</v>
      </c>
      <c r="S479" s="12">
        <f t="shared" si="46"/>
        <v>1.3889189489939</v>
      </c>
      <c r="T479" s="12">
        <f t="shared" si="47"/>
        <v>1.1578533144703573</v>
      </c>
      <c r="U479">
        <f>_xlfn.T.TEST(normalized!H479:J479,normalized!$E479:$G479,2,3)</f>
        <v>0.92745187226734527</v>
      </c>
      <c r="V479">
        <f>_xlfn.T.TEST(normalized!K479:M479,normalized!$E479:$G479,2,3)</f>
        <v>0.11277893150060653</v>
      </c>
      <c r="W479">
        <f>_xlfn.T.TEST(normalized!N479:P479,normalized!$E479:$G479,2,3)</f>
        <v>0.45480807088149183</v>
      </c>
    </row>
    <row r="480" spans="1:23" x14ac:dyDescent="0.3">
      <c r="A480" t="str">
        <f>normalized!A480</f>
        <v>w/o MS2: HexCer 16:1;O3/17:2(2OH)</v>
      </c>
      <c r="B480" t="str">
        <f>normalized!B480</f>
        <v>HexCer 33:3:5O</v>
      </c>
      <c r="C480" t="str">
        <f>normalized!C480</f>
        <v>HexCer_AP</v>
      </c>
      <c r="D480" t="str">
        <f>normalized!D480</f>
        <v>C39H71NO10</v>
      </c>
      <c r="E480">
        <f>AVERAGE(normalized!E480:G480)</f>
        <v>1.1629093059322033E-2</v>
      </c>
      <c r="F480">
        <f>AVERAGE(normalized!H480:J480)</f>
        <v>1.0510748950746966E-2</v>
      </c>
      <c r="G480">
        <f>AVERAGE(normalized!K480:M480)</f>
        <v>1.2229867694267753E-2</v>
      </c>
      <c r="H480">
        <f>AVERAGE(normalized!N480:P480)</f>
        <v>1.0317563712323641E-2</v>
      </c>
      <c r="I480">
        <f>_xlfn.STDEV.S(normalized!E480:G480)</f>
        <v>2.579767869946062E-3</v>
      </c>
      <c r="J480">
        <f>_xlfn.STDEV.S(normalized!H480:J480)</f>
        <v>1.0760888552405097E-3</v>
      </c>
      <c r="K480">
        <f>_xlfn.STDEV.S(normalized!K480:M480)</f>
        <v>1.3695217852423935E-3</v>
      </c>
      <c r="L480">
        <f>_xlfn.STDEV.S(normalized!N480:P480)</f>
        <v>1.446743256488783E-3</v>
      </c>
      <c r="M480" s="11">
        <f t="shared" si="41"/>
        <v>0.22183740871160079</v>
      </c>
      <c r="N480" s="11">
        <f t="shared" si="42"/>
        <v>0.10237984564972751</v>
      </c>
      <c r="O480" s="11">
        <f t="shared" si="43"/>
        <v>0.11198173352965221</v>
      </c>
      <c r="P480" s="11">
        <f t="shared" si="44"/>
        <v>0.14022140272909048</v>
      </c>
      <c r="R480" s="12">
        <f t="shared" si="45"/>
        <v>0.9038322160747877</v>
      </c>
      <c r="S480" s="12">
        <f t="shared" si="46"/>
        <v>1.0516613489874973</v>
      </c>
      <c r="T480" s="12">
        <f t="shared" si="47"/>
        <v>0.88721998006998037</v>
      </c>
      <c r="U480">
        <f>_xlfn.T.TEST(normalized!H480:J480,normalized!$E480:$G480,2,3)</f>
        <v>0.54363363366024087</v>
      </c>
      <c r="V480">
        <f>_xlfn.T.TEST(normalized!K480:M480,normalized!$E480:$G480,2,3)</f>
        <v>0.74490248006414039</v>
      </c>
      <c r="W480">
        <f>_xlfn.T.TEST(normalized!N480:P480,normalized!$E480:$G480,2,3)</f>
        <v>0.49602335885493681</v>
      </c>
    </row>
    <row r="481" spans="1:23" x14ac:dyDescent="0.3">
      <c r="A481" t="str">
        <f>normalized!A481</f>
        <v>w/o MS2: HexCer 17:1;O3/18:3(2OH)</v>
      </c>
      <c r="B481" t="str">
        <f>normalized!B481</f>
        <v>HexCer 35:4:5O</v>
      </c>
      <c r="C481" t="str">
        <f>normalized!C481</f>
        <v>HexCer_AP</v>
      </c>
      <c r="D481" t="str">
        <f>normalized!D481</f>
        <v>C41H73NO10</v>
      </c>
      <c r="E481">
        <f>AVERAGE(normalized!E481:G481)</f>
        <v>2.1158142429378529E-4</v>
      </c>
      <c r="F481">
        <f>AVERAGE(normalized!H481:J481)</f>
        <v>1.200025233426704E-4</v>
      </c>
      <c r="G481">
        <f>AVERAGE(normalized!K481:M481)</f>
        <v>1.532036910976371E-4</v>
      </c>
      <c r="H481">
        <f>AVERAGE(normalized!N481:P481)</f>
        <v>1.075854865127114E-4</v>
      </c>
      <c r="I481">
        <f>_xlfn.STDEV.S(normalized!E481:G481)</f>
        <v>7.1720892261229241E-5</v>
      </c>
      <c r="J481">
        <f>_xlfn.STDEV.S(normalized!H481:J481)</f>
        <v>2.3606647313057384E-5</v>
      </c>
      <c r="K481">
        <f>_xlfn.STDEV.S(normalized!K481:M481)</f>
        <v>2.1183815874831958E-5</v>
      </c>
      <c r="L481">
        <f>_xlfn.STDEV.S(normalized!N481:P481)</f>
        <v>1.3151943352805089E-5</v>
      </c>
      <c r="M481" s="11">
        <f t="shared" si="41"/>
        <v>0.33897537319553755</v>
      </c>
      <c r="N481" s="11">
        <f t="shared" si="42"/>
        <v>0.19671792438603958</v>
      </c>
      <c r="O481" s="11">
        <f t="shared" si="43"/>
        <v>0.13827222910270132</v>
      </c>
      <c r="P481" s="11">
        <f t="shared" si="44"/>
        <v>0.12224644586471396</v>
      </c>
      <c r="R481" s="12">
        <f t="shared" si="45"/>
        <v>0.56716946557673398</v>
      </c>
      <c r="S481" s="12">
        <f t="shared" si="46"/>
        <v>0.72408857067201948</v>
      </c>
      <c r="T481" s="12">
        <f t="shared" si="47"/>
        <v>0.50848266511017848</v>
      </c>
      <c r="U481">
        <f>_xlfn.T.TEST(normalized!H481:J481,normalized!$E481:$G481,2,3)</f>
        <v>0.14754268899111747</v>
      </c>
      <c r="V481">
        <f>_xlfn.T.TEST(normalized!K481:M481,normalized!$E481:$G481,2,3)</f>
        <v>0.29190150276198934</v>
      </c>
      <c r="W481">
        <f>_xlfn.T.TEST(normalized!N481:P481,normalized!$E481:$G481,2,3)</f>
        <v>0.12429795199981569</v>
      </c>
    </row>
    <row r="482" spans="1:23" x14ac:dyDescent="0.3">
      <c r="A482" t="str">
        <f>normalized!A482</f>
        <v>w/o MS2: HexCer 16:1;O3/19:2(2OH)</v>
      </c>
      <c r="B482" t="str">
        <f>normalized!B482</f>
        <v>HexCer 35:3:5O</v>
      </c>
      <c r="C482" t="str">
        <f>normalized!C482</f>
        <v>HexCer_AP</v>
      </c>
      <c r="D482" t="str">
        <f>normalized!D482</f>
        <v>C41H75NO10</v>
      </c>
      <c r="E482">
        <f>AVERAGE(normalized!E482:G482)</f>
        <v>3.0164058115819208E-3</v>
      </c>
      <c r="F482">
        <f>AVERAGE(normalized!H482:J482)</f>
        <v>1.7707766409897291E-3</v>
      </c>
      <c r="G482">
        <f>AVERAGE(normalized!K482:M482)</f>
        <v>2.4780458522940976E-3</v>
      </c>
      <c r="H482">
        <f>AVERAGE(normalized!N482:P482)</f>
        <v>1.4649145497354762E-3</v>
      </c>
      <c r="I482">
        <f>_xlfn.STDEV.S(normalized!E482:G482)</f>
        <v>4.0621709515449448E-4</v>
      </c>
      <c r="J482">
        <f>_xlfn.STDEV.S(normalized!H482:J482)</f>
        <v>2.4135002682790463E-4</v>
      </c>
      <c r="K482">
        <f>_xlfn.STDEV.S(normalized!K482:M482)</f>
        <v>4.1742739055496023E-4</v>
      </c>
      <c r="L482">
        <f>_xlfn.STDEV.S(normalized!N482:P482)</f>
        <v>1.6095684366445361E-4</v>
      </c>
      <c r="M482" s="11">
        <f t="shared" si="41"/>
        <v>0.13466924562827917</v>
      </c>
      <c r="N482" s="11">
        <f t="shared" si="42"/>
        <v>0.13629614330862663</v>
      </c>
      <c r="O482" s="11">
        <f t="shared" si="43"/>
        <v>0.1684502287027978</v>
      </c>
      <c r="P482" s="11">
        <f t="shared" si="44"/>
        <v>0.10987456141623964</v>
      </c>
      <c r="R482" s="12">
        <f t="shared" si="45"/>
        <v>0.58704854439365528</v>
      </c>
      <c r="S482" s="12">
        <f t="shared" si="46"/>
        <v>0.82152270187893373</v>
      </c>
      <c r="T482" s="12">
        <f t="shared" si="47"/>
        <v>0.48564902776368074</v>
      </c>
      <c r="U482">
        <f>_xlfn.T.TEST(normalized!H482:J482,normalized!$E482:$G482,2,3)</f>
        <v>1.6468178018576089E-2</v>
      </c>
      <c r="V482">
        <f>_xlfn.T.TEST(normalized!K482:M482,normalized!$E482:$G482,2,3)</f>
        <v>0.18470240061697493</v>
      </c>
      <c r="W482">
        <f>_xlfn.T.TEST(normalized!N482:P482,normalized!$E482:$G482,2,3)</f>
        <v>1.2783044290148995E-2</v>
      </c>
    </row>
    <row r="483" spans="1:23" x14ac:dyDescent="0.3">
      <c r="A483" t="str">
        <f>normalized!A483</f>
        <v>w/o MS2: HexCer 17:2;O3/18:5(2OH)</v>
      </c>
      <c r="B483" t="str">
        <f>normalized!B483</f>
        <v>HexCer 35:7:5O</v>
      </c>
      <c r="C483" t="str">
        <f>normalized!C483</f>
        <v>HexCer_AP</v>
      </c>
      <c r="D483" t="str">
        <f>normalized!D483</f>
        <v>C41H67NO10</v>
      </c>
      <c r="E483">
        <f>AVERAGE(normalized!E483:G483)</f>
        <v>1.0801224047175142E-2</v>
      </c>
      <c r="F483">
        <f>AVERAGE(normalized!H483:J483)</f>
        <v>1.2608748398692809E-2</v>
      </c>
      <c r="G483">
        <f>AVERAGE(normalized!K483:M483)</f>
        <v>1.2794816522316871E-2</v>
      </c>
      <c r="H483">
        <f>AVERAGE(normalized!N483:P483)</f>
        <v>1.0165490368768598E-2</v>
      </c>
      <c r="I483">
        <f>_xlfn.STDEV.S(normalized!E483:G483)</f>
        <v>4.7817697876555406E-3</v>
      </c>
      <c r="J483">
        <f>_xlfn.STDEV.S(normalized!H483:J483)</f>
        <v>4.9532384058994649E-4</v>
      </c>
      <c r="K483">
        <f>_xlfn.STDEV.S(normalized!K483:M483)</f>
        <v>9.1333739052979932E-4</v>
      </c>
      <c r="L483">
        <f>_xlfn.STDEV.S(normalized!N483:P483)</f>
        <v>2.6826099029863041E-3</v>
      </c>
      <c r="M483" s="11">
        <f t="shared" si="41"/>
        <v>0.44270628650704852</v>
      </c>
      <c r="N483" s="11">
        <f t="shared" si="42"/>
        <v>3.9284140259416893E-2</v>
      </c>
      <c r="O483" s="11">
        <f t="shared" si="43"/>
        <v>7.1383390995622756E-2</v>
      </c>
      <c r="P483" s="11">
        <f t="shared" si="44"/>
        <v>0.26389380203714297</v>
      </c>
      <c r="R483" s="12">
        <f t="shared" si="45"/>
        <v>1.167344399451689</v>
      </c>
      <c r="S483" s="12">
        <f t="shared" si="46"/>
        <v>1.1845709769961781</v>
      </c>
      <c r="T483" s="12">
        <f t="shared" si="47"/>
        <v>0.94114244129832603</v>
      </c>
      <c r="U483">
        <f>_xlfn.T.TEST(normalized!H483:J483,normalized!$E483:$G483,2,3)</f>
        <v>0.58049485180859972</v>
      </c>
      <c r="V483">
        <f>_xlfn.T.TEST(normalized!K483:M483,normalized!$E483:$G483,2,3)</f>
        <v>0.54729095464833255</v>
      </c>
      <c r="W483">
        <f>_xlfn.T.TEST(normalized!N483:P483,normalized!$E483:$G483,2,3)</f>
        <v>0.85312170642859408</v>
      </c>
    </row>
    <row r="484" spans="1:23" x14ac:dyDescent="0.3">
      <c r="A484" t="str">
        <f>normalized!A484</f>
        <v>w/o MS2: HexCer 16:0;O2/18:4;O</v>
      </c>
      <c r="B484" t="str">
        <f>normalized!B484</f>
        <v>HexCer 34:4:3O</v>
      </c>
      <c r="C484" t="str">
        <f>normalized!C484</f>
        <v>HexCer_HDS</v>
      </c>
      <c r="D484" t="str">
        <f>normalized!D484</f>
        <v>C40H71NO9</v>
      </c>
      <c r="E484">
        <f>AVERAGE(normalized!E484:G484)</f>
        <v>1.6259571483050848E-4</v>
      </c>
      <c r="F484">
        <f>AVERAGE(normalized!H484:J484)</f>
        <v>1.0430800420168067E-4</v>
      </c>
      <c r="G484">
        <f>AVERAGE(normalized!K484:M484)</f>
        <v>1.4138464653415831E-4</v>
      </c>
      <c r="H484">
        <f>AVERAGE(normalized!N484:P484)</f>
        <v>8.812249558818355E-5</v>
      </c>
      <c r="I484">
        <f>_xlfn.STDEV.S(normalized!E484:G484)</f>
        <v>4.9843779525012266E-5</v>
      </c>
      <c r="J484">
        <f>_xlfn.STDEV.S(normalized!H484:J484)</f>
        <v>1.7482830862730524E-5</v>
      </c>
      <c r="K484">
        <f>_xlfn.STDEV.S(normalized!K484:M484)</f>
        <v>2.2153775335318124E-5</v>
      </c>
      <c r="L484">
        <f>_xlfn.STDEV.S(normalized!N484:P484)</f>
        <v>2.65574879906728E-5</v>
      </c>
      <c r="M484" s="11">
        <f t="shared" si="41"/>
        <v>0.30655038834799525</v>
      </c>
      <c r="N484" s="11">
        <f t="shared" si="42"/>
        <v>0.16760775931372704</v>
      </c>
      <c r="O484" s="11">
        <f t="shared" si="43"/>
        <v>0.15669152116857191</v>
      </c>
      <c r="P484" s="11">
        <f t="shared" si="44"/>
        <v>0.30137013044639566</v>
      </c>
      <c r="R484" s="12">
        <f t="shared" si="45"/>
        <v>0.64151754743605915</v>
      </c>
      <c r="S484" s="12">
        <f t="shared" si="46"/>
        <v>0.86954718752298721</v>
      </c>
      <c r="T484" s="12">
        <f t="shared" si="47"/>
        <v>0.54197305064308354</v>
      </c>
      <c r="U484">
        <f>_xlfn.T.TEST(normalized!H484:J484,normalized!$E484:$G484,2,3)</f>
        <v>0.1706984294273205</v>
      </c>
      <c r="V484">
        <f>_xlfn.T.TEST(normalized!K484:M484,normalized!$E484:$G484,2,3)</f>
        <v>0.55266436739174485</v>
      </c>
      <c r="W484">
        <f>_xlfn.T.TEST(normalized!N484:P484,normalized!$E484:$G484,2,3)</f>
        <v>0.10507612701050963</v>
      </c>
    </row>
    <row r="485" spans="1:23" x14ac:dyDescent="0.3">
      <c r="A485" t="str">
        <f>normalized!A485</f>
        <v>w/o MS2: HexCer 16:0;O2/17:1;O</v>
      </c>
      <c r="B485" t="str">
        <f>normalized!B485</f>
        <v>HexCer 33:1:3O</v>
      </c>
      <c r="C485" t="str">
        <f>normalized!C485</f>
        <v>HexCer_HDS</v>
      </c>
      <c r="D485" t="str">
        <f>normalized!D485</f>
        <v>C39H75NO9</v>
      </c>
      <c r="E485">
        <f>AVERAGE(normalized!E485:G485)</f>
        <v>8.9660553389830507E-5</v>
      </c>
      <c r="F485">
        <f>AVERAGE(normalized!H485:J485)</f>
        <v>4.9165149393090573E-6</v>
      </c>
      <c r="G485">
        <f>AVERAGE(normalized!K485:M485)</f>
        <v>4.951146170442287E-5</v>
      </c>
      <c r="H485">
        <f>AVERAGE(normalized!N485:P485)</f>
        <v>1.5920903954802259E-6</v>
      </c>
      <c r="I485">
        <f>_xlfn.STDEV.S(normalized!E485:G485)</f>
        <v>3.2087702668822975E-5</v>
      </c>
      <c r="J485">
        <f>_xlfn.STDEV.S(normalized!H485:J485)</f>
        <v>4.3040941547515509E-6</v>
      </c>
      <c r="K485">
        <f>_xlfn.STDEV.S(normalized!K485:M485)</f>
        <v>1.8588772234160426E-5</v>
      </c>
      <c r="L485">
        <f>_xlfn.STDEV.S(normalized!N485:P485)</f>
        <v>2.7575814552141785E-6</v>
      </c>
      <c r="M485" s="11">
        <f t="shared" si="41"/>
        <v>0.35787981956023074</v>
      </c>
      <c r="N485" s="11">
        <f t="shared" si="42"/>
        <v>0.87543599640855096</v>
      </c>
      <c r="O485" s="11">
        <f t="shared" si="43"/>
        <v>0.37544381834519513</v>
      </c>
      <c r="P485" s="11">
        <f t="shared" si="44"/>
        <v>1.7320508075688772</v>
      </c>
      <c r="R485" s="12">
        <f t="shared" si="45"/>
        <v>5.4834760141762619E-2</v>
      </c>
      <c r="S485" s="12">
        <f t="shared" si="46"/>
        <v>0.55221008383870362</v>
      </c>
      <c r="T485" s="12">
        <f t="shared" si="47"/>
        <v>1.7756865592364324E-2</v>
      </c>
      <c r="U485">
        <f>_xlfn.T.TEST(normalized!H485:J485,normalized!$E485:$G485,2,3)</f>
        <v>4.2452482204180686E-2</v>
      </c>
      <c r="V485">
        <f>_xlfn.T.TEST(normalized!K485:M485,normalized!$E485:$G485,2,3)</f>
        <v>0.15147884078472298</v>
      </c>
      <c r="W485">
        <f>_xlfn.T.TEST(normalized!N485:P485,normalized!$E485:$G485,2,3)</f>
        <v>4.0625829198302217E-2</v>
      </c>
    </row>
    <row r="486" spans="1:23" x14ac:dyDescent="0.3">
      <c r="A486" t="str">
        <f>normalized!A486</f>
        <v>w/o MS2: HexCer 16:0;O2/16:0;O</v>
      </c>
      <c r="B486" t="str">
        <f>normalized!B486</f>
        <v>HexCer 32:0:3O</v>
      </c>
      <c r="C486" t="str">
        <f>normalized!C486</f>
        <v>HexCer_HDS</v>
      </c>
      <c r="D486" t="str">
        <f>normalized!D486</f>
        <v>C38H75NO9</v>
      </c>
      <c r="E486">
        <f>AVERAGE(normalized!E486:G486)</f>
        <v>5.968733398305085E-4</v>
      </c>
      <c r="F486">
        <f>AVERAGE(normalized!H486:J486)</f>
        <v>5.4367129901960792E-4</v>
      </c>
      <c r="G486">
        <f>AVERAGE(normalized!K486:M486)</f>
        <v>6.2409176978842475E-4</v>
      </c>
      <c r="H486">
        <f>AVERAGE(normalized!N486:P486)</f>
        <v>4.4438960922324255E-4</v>
      </c>
      <c r="I486">
        <f>_xlfn.STDEV.S(normalized!E486:G486)</f>
        <v>7.8576721708930602E-5</v>
      </c>
      <c r="J486">
        <f>_xlfn.STDEV.S(normalized!H486:J486)</f>
        <v>2.9103276029007095E-5</v>
      </c>
      <c r="K486">
        <f>_xlfn.STDEV.S(normalized!K486:M486)</f>
        <v>2.1212945216984594E-5</v>
      </c>
      <c r="L486">
        <f>_xlfn.STDEV.S(normalized!N486:P486)</f>
        <v>2.9962463102745478E-5</v>
      </c>
      <c r="M486" s="11">
        <f t="shared" si="41"/>
        <v>0.13164722976443158</v>
      </c>
      <c r="N486" s="11">
        <f t="shared" si="42"/>
        <v>5.3531014201942381E-2</v>
      </c>
      <c r="O486" s="11">
        <f t="shared" si="43"/>
        <v>3.3990105692590783E-2</v>
      </c>
      <c r="P486" s="11">
        <f t="shared" si="44"/>
        <v>6.7423860686386131E-2</v>
      </c>
      <c r="R486" s="12">
        <f t="shared" si="45"/>
        <v>0.91086544286597193</v>
      </c>
      <c r="S486" s="12">
        <f t="shared" si="46"/>
        <v>1.0456016848828351</v>
      </c>
      <c r="T486" s="12">
        <f t="shared" si="47"/>
        <v>0.74452916484665554</v>
      </c>
      <c r="U486">
        <f>_xlfn.T.TEST(normalized!H486:J486,normalized!$E486:$G486,2,3)</f>
        <v>0.3647042523817558</v>
      </c>
      <c r="V486">
        <f>_xlfn.T.TEST(normalized!K486:M486,normalized!$E486:$G486,2,3)</f>
        <v>0.6143636206775005</v>
      </c>
      <c r="W486">
        <f>_xlfn.T.TEST(normalized!N486:P486,normalized!$E486:$G486,2,3)</f>
        <v>6.3601420083198829E-2</v>
      </c>
    </row>
    <row r="487" spans="1:23" x14ac:dyDescent="0.3">
      <c r="A487" t="str">
        <f>normalized!A487</f>
        <v>w/o MS2: HexCer 16:0;O2/16:0;O</v>
      </c>
      <c r="B487" t="str">
        <f>normalized!B487</f>
        <v>HexCer 32:0:3O</v>
      </c>
      <c r="C487" t="str">
        <f>normalized!C487</f>
        <v>HexCer_HDS</v>
      </c>
      <c r="D487" t="str">
        <f>normalized!D487</f>
        <v>C38H75NO9</v>
      </c>
      <c r="E487">
        <f>AVERAGE(normalized!E487:G487)</f>
        <v>2.2804598644067794E-4</v>
      </c>
      <c r="F487">
        <f>AVERAGE(normalized!H487:J487)</f>
        <v>2.1481048202614378E-4</v>
      </c>
      <c r="G487">
        <f>AVERAGE(normalized!K487:M487)</f>
        <v>2.6036066183916313E-4</v>
      </c>
      <c r="H487">
        <f>AVERAGE(normalized!N487:P487)</f>
        <v>2.0132948505352511E-4</v>
      </c>
      <c r="I487">
        <f>_xlfn.STDEV.S(normalized!E487:G487)</f>
        <v>4.6943073708560374E-5</v>
      </c>
      <c r="J487">
        <f>_xlfn.STDEV.S(normalized!H487:J487)</f>
        <v>2.4723100419739317E-5</v>
      </c>
      <c r="K487">
        <f>_xlfn.STDEV.S(normalized!K487:M487)</f>
        <v>4.6613540027714071E-5</v>
      </c>
      <c r="L487">
        <f>_xlfn.STDEV.S(normalized!N487:P487)</f>
        <v>1.9239020854703344E-5</v>
      </c>
      <c r="M487" s="11">
        <f t="shared" si="41"/>
        <v>0.20584915543239246</v>
      </c>
      <c r="N487" s="11">
        <f t="shared" si="42"/>
        <v>0.11509261646147398</v>
      </c>
      <c r="O487" s="11">
        <f t="shared" si="43"/>
        <v>0.17903449660344395</v>
      </c>
      <c r="P487" s="11">
        <f t="shared" si="44"/>
        <v>9.5559877131700263E-2</v>
      </c>
      <c r="R487" s="12">
        <f t="shared" si="45"/>
        <v>0.94196124816265014</v>
      </c>
      <c r="S487" s="12">
        <f t="shared" si="46"/>
        <v>1.1417024517854923</v>
      </c>
      <c r="T487" s="12">
        <f t="shared" si="47"/>
        <v>0.88284599170482381</v>
      </c>
      <c r="U487">
        <f>_xlfn.T.TEST(normalized!H487:J487,normalized!$E487:$G487,2,3)</f>
        <v>0.69458205882959678</v>
      </c>
      <c r="V487">
        <f>_xlfn.T.TEST(normalized!K487:M487,normalized!$E487:$G487,2,3)</f>
        <v>0.44516913477617326</v>
      </c>
      <c r="W487">
        <f>_xlfn.T.TEST(normalized!N487:P487,normalized!$E487:$G487,2,3)</f>
        <v>0.43682902723154471</v>
      </c>
    </row>
    <row r="488" spans="1:23" x14ac:dyDescent="0.3">
      <c r="A488" t="str">
        <f>normalized!A488</f>
        <v>w/o MS2: HexCer 16:0;O2/17:0;O</v>
      </c>
      <c r="B488" t="str">
        <f>normalized!B488</f>
        <v>HexCer 33:0:3O</v>
      </c>
      <c r="C488" t="str">
        <f>normalized!C488</f>
        <v>HexCer_HDS</v>
      </c>
      <c r="D488" t="str">
        <f>normalized!D488</f>
        <v>C39H77NO9</v>
      </c>
      <c r="E488">
        <f>AVERAGE(normalized!E488:G488)</f>
        <v>9.4842888570621457E-3</v>
      </c>
      <c r="F488">
        <f>AVERAGE(normalized!H488:J488)</f>
        <v>6.922358432539682E-3</v>
      </c>
      <c r="G488">
        <f>AVERAGE(normalized!K488:M488)</f>
        <v>1.0007824702104181E-2</v>
      </c>
      <c r="H488">
        <f>AVERAGE(normalized!N488:P488)</f>
        <v>5.7286197329485368E-3</v>
      </c>
      <c r="I488">
        <f>_xlfn.STDEV.S(normalized!E488:G488)</f>
        <v>9.4425695497055173E-4</v>
      </c>
      <c r="J488">
        <f>_xlfn.STDEV.S(normalized!H488:J488)</f>
        <v>1.9797133604650962E-4</v>
      </c>
      <c r="K488">
        <f>_xlfn.STDEV.S(normalized!K488:M488)</f>
        <v>3.7100724659357121E-4</v>
      </c>
      <c r="L488">
        <f>_xlfn.STDEV.S(normalized!N488:P488)</f>
        <v>1.9637971469854337E-4</v>
      </c>
      <c r="M488" s="11">
        <f t="shared" si="41"/>
        <v>9.95601219238956E-2</v>
      </c>
      <c r="N488" s="11">
        <f t="shared" si="42"/>
        <v>2.8598827693739878E-2</v>
      </c>
      <c r="O488" s="11">
        <f t="shared" si="43"/>
        <v>3.707171714504208E-2</v>
      </c>
      <c r="P488" s="11">
        <f t="shared" si="44"/>
        <v>3.4280459142549194E-2</v>
      </c>
      <c r="R488" s="12">
        <f t="shared" si="45"/>
        <v>0.72987638154706647</v>
      </c>
      <c r="S488" s="12">
        <f t="shared" si="46"/>
        <v>1.0552003268702852</v>
      </c>
      <c r="T488" s="12">
        <f t="shared" si="47"/>
        <v>0.60401152045078421</v>
      </c>
      <c r="U488">
        <f>_xlfn.T.TEST(normalized!H488:J488,normalized!$E488:$G488,2,3)</f>
        <v>3.757508023424197E-2</v>
      </c>
      <c r="V488">
        <f>_xlfn.T.TEST(normalized!K488:M488,normalized!$E488:$G488,2,3)</f>
        <v>0.44626881012151254</v>
      </c>
      <c r="W488">
        <f>_xlfn.T.TEST(normalized!N488:P488,normalized!$E488:$G488,2,3)</f>
        <v>1.7107451751790632E-2</v>
      </c>
    </row>
    <row r="489" spans="1:23" x14ac:dyDescent="0.3">
      <c r="A489" t="str">
        <f>normalized!A489</f>
        <v>w/o MS2: HexCer 16:0;O2/17:0;O</v>
      </c>
      <c r="B489" t="str">
        <f>normalized!B489</f>
        <v>HexCer 33:0:3O</v>
      </c>
      <c r="C489" t="str">
        <f>normalized!C489</f>
        <v>HexCer_HDS</v>
      </c>
      <c r="D489" t="str">
        <f>normalized!D489</f>
        <v>C39H77NO9</v>
      </c>
      <c r="E489">
        <f>AVERAGE(normalized!E489:G489)</f>
        <v>2.293620399717514E-4</v>
      </c>
      <c r="F489">
        <f>AVERAGE(normalized!H489:J489)</f>
        <v>4.5324175887021478E-4</v>
      </c>
      <c r="G489">
        <f>AVERAGE(normalized!K489:M489)</f>
        <v>4.3541165978499419E-4</v>
      </c>
      <c r="H489">
        <f>AVERAGE(normalized!N489:P489)</f>
        <v>4.7745148182405688E-4</v>
      </c>
      <c r="I489">
        <f>_xlfn.STDEV.S(normalized!E489:G489)</f>
        <v>1.4550036522010387E-4</v>
      </c>
      <c r="J489">
        <f>_xlfn.STDEV.S(normalized!H489:J489)</f>
        <v>3.1156864381248718E-4</v>
      </c>
      <c r="K489">
        <f>_xlfn.STDEV.S(normalized!K489:M489)</f>
        <v>3.4928760858568873E-4</v>
      </c>
      <c r="L489">
        <f>_xlfn.STDEV.S(normalized!N489:P489)</f>
        <v>7.262496356468956E-5</v>
      </c>
      <c r="M489" s="11">
        <f t="shared" si="41"/>
        <v>0.6343698601478428</v>
      </c>
      <c r="N489" s="11">
        <f t="shared" si="42"/>
        <v>0.68742263420106553</v>
      </c>
      <c r="O489" s="11">
        <f t="shared" si="43"/>
        <v>0.80220086149775272</v>
      </c>
      <c r="P489" s="11">
        <f t="shared" si="44"/>
        <v>0.15210962020105784</v>
      </c>
      <c r="R489" s="12">
        <f t="shared" si="45"/>
        <v>1.9760975221795061</v>
      </c>
      <c r="S489" s="12">
        <f t="shared" si="46"/>
        <v>1.8983597278722328</v>
      </c>
      <c r="T489" s="12">
        <f t="shared" si="47"/>
        <v>2.0816499621422122</v>
      </c>
      <c r="U489">
        <f>_xlfn.T.TEST(normalized!H489:J489,normalized!$E489:$G489,2,3)</f>
        <v>0.34584040701811836</v>
      </c>
      <c r="V489">
        <f>_xlfn.T.TEST(normalized!K489:M489,normalized!$E489:$G489,2,3)</f>
        <v>0.4227645512740511</v>
      </c>
      <c r="W489">
        <f>_xlfn.T.TEST(normalized!N489:P489,normalized!$E489:$G489,2,3)</f>
        <v>7.9204968676936008E-2</v>
      </c>
    </row>
    <row r="490" spans="1:23" x14ac:dyDescent="0.3">
      <c r="A490" t="str">
        <f>normalized!A490</f>
        <v>w/o MS2: HexCer 22:0;O2/12:0;O</v>
      </c>
      <c r="B490" t="str">
        <f>normalized!B490</f>
        <v>HexCer 34:0:3O</v>
      </c>
      <c r="C490" t="str">
        <f>normalized!C490</f>
        <v>HexCer_HDS</v>
      </c>
      <c r="D490" t="str">
        <f>normalized!D490</f>
        <v>C40H79NO9</v>
      </c>
      <c r="E490">
        <f>AVERAGE(normalized!E490:G490)</f>
        <v>4.9870961580508475E-3</v>
      </c>
      <c r="F490">
        <f>AVERAGE(normalized!H490:J490)</f>
        <v>3.4804225081699349E-3</v>
      </c>
      <c r="G490">
        <f>AVERAGE(normalized!K490:M490)</f>
        <v>4.8439099783216984E-3</v>
      </c>
      <c r="H490">
        <f>AVERAGE(normalized!N490:P490)</f>
        <v>3.1538416670370186E-3</v>
      </c>
      <c r="I490">
        <f>_xlfn.STDEV.S(normalized!E490:G490)</f>
        <v>5.970121511971716E-4</v>
      </c>
      <c r="J490">
        <f>_xlfn.STDEV.S(normalized!H490:J490)</f>
        <v>1.5192276174565985E-4</v>
      </c>
      <c r="K490">
        <f>_xlfn.STDEV.S(normalized!K490:M490)</f>
        <v>2.6584809653485173E-4</v>
      </c>
      <c r="L490">
        <f>_xlfn.STDEV.S(normalized!N490:P490)</f>
        <v>8.8955905769882754E-5</v>
      </c>
      <c r="M490" s="11">
        <f t="shared" si="41"/>
        <v>0.11971137757859221</v>
      </c>
      <c r="N490" s="11">
        <f t="shared" si="42"/>
        <v>4.3650666374279772E-2</v>
      </c>
      <c r="O490" s="11">
        <f t="shared" si="43"/>
        <v>5.4882955654547878E-2</v>
      </c>
      <c r="P490" s="11">
        <f t="shared" si="44"/>
        <v>2.8205571224333318E-2</v>
      </c>
      <c r="R490" s="12">
        <f t="shared" si="45"/>
        <v>0.69788558268550016</v>
      </c>
      <c r="S490" s="12">
        <f t="shared" si="46"/>
        <v>0.97128866675289616</v>
      </c>
      <c r="T490" s="12">
        <f t="shared" si="47"/>
        <v>0.63240041240144518</v>
      </c>
      <c r="U490">
        <f>_xlfn.T.TEST(normalized!H490:J490,normalized!$E490:$G490,2,3)</f>
        <v>4.1430897249844438E-2</v>
      </c>
      <c r="V490">
        <f>_xlfn.T.TEST(normalized!K490:M490,normalized!$E490:$G490,2,3)</f>
        <v>0.73159073208666547</v>
      </c>
      <c r="W490">
        <f>_xlfn.T.TEST(normalized!N490:P490,normalized!$E490:$G490,2,3)</f>
        <v>3.1236480314930003E-2</v>
      </c>
    </row>
    <row r="491" spans="1:23" x14ac:dyDescent="0.3">
      <c r="A491" t="str">
        <f>normalized!A491</f>
        <v>w/o MS2: HexCer 16:0;O2/17:0;O</v>
      </c>
      <c r="B491" t="str">
        <f>normalized!B491</f>
        <v>HexCer 33:0:3O</v>
      </c>
      <c r="C491" t="str">
        <f>normalized!C491</f>
        <v>HexCer_HDS</v>
      </c>
      <c r="D491" t="str">
        <f>normalized!D491</f>
        <v>C39H77NO9</v>
      </c>
      <c r="E491">
        <f>AVERAGE(normalized!E491:G491)</f>
        <v>1.0290078286723163E-3</v>
      </c>
      <c r="F491">
        <f>AVERAGE(normalized!H491:J491)</f>
        <v>8.198025980392156E-4</v>
      </c>
      <c r="G491">
        <f>AVERAGE(normalized!K491:M491)</f>
        <v>9.4829586789668804E-4</v>
      </c>
      <c r="H491">
        <f>AVERAGE(normalized!N491:P491)</f>
        <v>5.7407683703777771E-4</v>
      </c>
      <c r="I491">
        <f>_xlfn.STDEV.S(normalized!E491:G491)</f>
        <v>1.4076115605173573E-4</v>
      </c>
      <c r="J491">
        <f>_xlfn.STDEV.S(normalized!H491:J491)</f>
        <v>6.0670432812106826E-5</v>
      </c>
      <c r="K491">
        <f>_xlfn.STDEV.S(normalized!K491:M491)</f>
        <v>2.0337162647535866E-4</v>
      </c>
      <c r="L491">
        <f>_xlfn.STDEV.S(normalized!N491:P491)</f>
        <v>6.6866089667460312E-5</v>
      </c>
      <c r="M491" s="11">
        <f t="shared" si="41"/>
        <v>0.13679308565937121</v>
      </c>
      <c r="N491" s="11">
        <f t="shared" si="42"/>
        <v>7.4006148501135433E-2</v>
      </c>
      <c r="O491" s="11">
        <f t="shared" si="43"/>
        <v>0.21446009980665123</v>
      </c>
      <c r="P491" s="11">
        <f t="shared" si="44"/>
        <v>0.11647585367228486</v>
      </c>
      <c r="R491" s="12">
        <f t="shared" si="45"/>
        <v>0.79669228473895182</v>
      </c>
      <c r="S491" s="12">
        <f t="shared" si="46"/>
        <v>0.92156331708402317</v>
      </c>
      <c r="T491" s="12">
        <f t="shared" si="47"/>
        <v>0.55789355633813198</v>
      </c>
      <c r="U491">
        <f>_xlfn.T.TEST(normalized!H491:J491,normalized!$E491:$G491,2,3)</f>
        <v>0.10802744430857401</v>
      </c>
      <c r="V491">
        <f>_xlfn.T.TEST(normalized!K491:M491,normalized!$E491:$G491,2,3)</f>
        <v>0.605633909296732</v>
      </c>
      <c r="W491">
        <f>_xlfn.T.TEST(normalized!N491:P491,normalized!$E491:$G491,2,3)</f>
        <v>1.6750801353875109E-2</v>
      </c>
    </row>
    <row r="492" spans="1:23" x14ac:dyDescent="0.3">
      <c r="A492" t="str">
        <f>normalized!A492</f>
        <v>w/o MS2: HexCer 16:0;O2/18:0;O</v>
      </c>
      <c r="B492" t="str">
        <f>normalized!B492</f>
        <v>HexCer 34:0:3O</v>
      </c>
      <c r="C492" t="str">
        <f>normalized!C492</f>
        <v>HexCer_HDS</v>
      </c>
      <c r="D492" t="str">
        <f>normalized!D492</f>
        <v>C40H79NO9</v>
      </c>
      <c r="E492">
        <f>AVERAGE(normalized!E492:G492)</f>
        <v>4.6580644223163844E-4</v>
      </c>
      <c r="F492">
        <f>AVERAGE(normalized!H492:J492)</f>
        <v>3.8096665149393096E-4</v>
      </c>
      <c r="G492">
        <f>AVERAGE(normalized!K492:M492)</f>
        <v>6.9012382257271215E-4</v>
      </c>
      <c r="H492">
        <f>AVERAGE(normalized!N492:P492)</f>
        <v>2.8403870056497172E-4</v>
      </c>
      <c r="I492">
        <f>_xlfn.STDEV.S(normalized!E492:G492)</f>
        <v>5.5152218890880102E-5</v>
      </c>
      <c r="J492">
        <f>_xlfn.STDEV.S(normalized!H492:J492)</f>
        <v>2.9142636613049897E-5</v>
      </c>
      <c r="K492">
        <f>_xlfn.STDEV.S(normalized!K492:M492)</f>
        <v>1.3983242139198232E-4</v>
      </c>
      <c r="L492">
        <f>_xlfn.STDEV.S(normalized!N492:P492)</f>
        <v>1.1217754806471462E-4</v>
      </c>
      <c r="M492" s="11">
        <f t="shared" si="41"/>
        <v>0.11840158033592361</v>
      </c>
      <c r="N492" s="11">
        <f t="shared" si="42"/>
        <v>7.6496555535161215E-2</v>
      </c>
      <c r="O492" s="11">
        <f t="shared" si="43"/>
        <v>0.20261932253070344</v>
      </c>
      <c r="P492" s="11">
        <f t="shared" si="44"/>
        <v>0.39493754844528606</v>
      </c>
      <c r="R492" s="12">
        <f t="shared" si="45"/>
        <v>0.81786471150710716</v>
      </c>
      <c r="S492" s="12">
        <f t="shared" si="46"/>
        <v>1.481567792979394</v>
      </c>
      <c r="T492" s="12">
        <f t="shared" si="47"/>
        <v>0.60977838606990242</v>
      </c>
      <c r="U492">
        <f>_xlfn.T.TEST(normalized!H492:J492,normalized!$E492:$G492,2,3)</f>
        <v>9.8751063740400574E-2</v>
      </c>
      <c r="V492">
        <f>_xlfn.T.TEST(normalized!K492:M492,normalized!$E492:$G492,2,3)</f>
        <v>9.3901641792621782E-2</v>
      </c>
      <c r="W492">
        <f>_xlfn.T.TEST(normalized!N492:P492,normalized!$E492:$G492,2,3)</f>
        <v>8.8775381939164524E-2</v>
      </c>
    </row>
    <row r="493" spans="1:23" x14ac:dyDescent="0.3">
      <c r="A493" t="str">
        <f>normalized!A493</f>
        <v>w/o MS2: HexCer 16:0;O2/20:0;O</v>
      </c>
      <c r="B493" t="str">
        <f>normalized!B493</f>
        <v>HexCer 36:0:3O</v>
      </c>
      <c r="C493" t="str">
        <f>normalized!C493</f>
        <v>HexCer_HDS</v>
      </c>
      <c r="D493" t="str">
        <f>normalized!D493</f>
        <v>C42H83NO9</v>
      </c>
      <c r="E493">
        <f>AVERAGE(normalized!E493:G493)</f>
        <v>2.3463868898305085E-4</v>
      </c>
      <c r="F493">
        <f>AVERAGE(normalized!H493:J493)</f>
        <v>6.5923679971988789E-5</v>
      </c>
      <c r="G493">
        <f>AVERAGE(normalized!K493:M493)</f>
        <v>1.2023721269534237E-4</v>
      </c>
      <c r="H493">
        <f>AVERAGE(normalized!N493:P493)</f>
        <v>3.0685786358830206E-5</v>
      </c>
      <c r="I493">
        <f>_xlfn.STDEV.S(normalized!E493:G493)</f>
        <v>5.4690101625512083E-5</v>
      </c>
      <c r="J493">
        <f>_xlfn.STDEV.S(normalized!H493:J493)</f>
        <v>2.0357667660880685E-5</v>
      </c>
      <c r="K493">
        <f>_xlfn.STDEV.S(normalized!K493:M493)</f>
        <v>1.7820836758525881E-5</v>
      </c>
      <c r="L493">
        <f>_xlfn.STDEV.S(normalized!N493:P493)</f>
        <v>2.5386126311287341E-5</v>
      </c>
      <c r="M493" s="11">
        <f t="shared" si="41"/>
        <v>0.23308219911449737</v>
      </c>
      <c r="N493" s="11">
        <f t="shared" si="42"/>
        <v>0.30880660287063361</v>
      </c>
      <c r="O493" s="11">
        <f t="shared" si="43"/>
        <v>0.14821398765854962</v>
      </c>
      <c r="P493" s="11">
        <f t="shared" si="44"/>
        <v>0.82729267597804856</v>
      </c>
      <c r="R493" s="12">
        <f t="shared" si="45"/>
        <v>0.28095826931913515</v>
      </c>
      <c r="S493" s="12">
        <f t="shared" si="46"/>
        <v>0.51243558006764911</v>
      </c>
      <c r="T493" s="12">
        <f t="shared" si="47"/>
        <v>0.13077888600480034</v>
      </c>
      <c r="U493">
        <f>_xlfn.T.TEST(normalized!H493:J493,normalized!$E493:$G493,2,3)</f>
        <v>2.2476465334395304E-2</v>
      </c>
      <c r="V493">
        <f>_xlfn.T.TEST(normalized!K493:M493,normalized!$E493:$G493,2,3)</f>
        <v>5.6855429395165996E-2</v>
      </c>
      <c r="W493">
        <f>_xlfn.T.TEST(normalized!N493:P493,normalized!$E493:$G493,2,3)</f>
        <v>1.1714679038865462E-2</v>
      </c>
    </row>
    <row r="494" spans="1:23" x14ac:dyDescent="0.3">
      <c r="A494" t="str">
        <f>normalized!A494</f>
        <v>w/o MS2: HexCer 16:0;O2/16:0;O</v>
      </c>
      <c r="B494" t="str">
        <f>normalized!B494</f>
        <v>HexCer 32:0:3O</v>
      </c>
      <c r="C494" t="str">
        <f>normalized!C494</f>
        <v>HexCer_HDS</v>
      </c>
      <c r="D494" t="str">
        <f>normalized!D494</f>
        <v>C38H75NO9</v>
      </c>
      <c r="E494">
        <f>AVERAGE(normalized!E494:G494)</f>
        <v>2.8659885141242938E-4</v>
      </c>
      <c r="F494">
        <f>AVERAGE(normalized!H494:J494)</f>
        <v>1.904982971521942E-4</v>
      </c>
      <c r="G494">
        <f>AVERAGE(normalized!K494:M494)</f>
        <v>2.3927672413793103E-4</v>
      </c>
      <c r="H494">
        <f>AVERAGE(normalized!N494:P494)</f>
        <v>1.378622496652945E-4</v>
      </c>
      <c r="I494">
        <f>_xlfn.STDEV.S(normalized!E494:G494)</f>
        <v>2.4414410973400514E-5</v>
      </c>
      <c r="J494">
        <f>_xlfn.STDEV.S(normalized!H494:J494)</f>
        <v>3.487716034683207E-5</v>
      </c>
      <c r="K494">
        <f>_xlfn.STDEV.S(normalized!K494:M494)</f>
        <v>6.5393757838262175E-6</v>
      </c>
      <c r="L494">
        <f>_xlfn.STDEV.S(normalized!N494:P494)</f>
        <v>1.4503042487641606E-5</v>
      </c>
      <c r="M494" s="11">
        <f t="shared" si="41"/>
        <v>8.5186702085791044E-2</v>
      </c>
      <c r="N494" s="11">
        <f t="shared" si="42"/>
        <v>0.18308384310106338</v>
      </c>
      <c r="O494" s="11">
        <f t="shared" si="43"/>
        <v>2.7329761419069728E-2</v>
      </c>
      <c r="P494" s="11">
        <f t="shared" si="44"/>
        <v>0.10519951997629853</v>
      </c>
      <c r="R494" s="12">
        <f t="shared" si="45"/>
        <v>0.66468618493539633</v>
      </c>
      <c r="S494" s="12">
        <f t="shared" si="46"/>
        <v>0.83488375113409108</v>
      </c>
      <c r="T494" s="12">
        <f t="shared" si="47"/>
        <v>0.4810286188722514</v>
      </c>
      <c r="U494">
        <f>_xlfn.T.TEST(normalized!H494:J494,normalized!$E494:$G494,2,3)</f>
        <v>2.1454937597051339E-2</v>
      </c>
      <c r="V494">
        <f>_xlfn.T.TEST(normalized!K494:M494,normalized!$E494:$G494,2,3)</f>
        <v>6.9716626935117626E-2</v>
      </c>
      <c r="W494">
        <f>_xlfn.T.TEST(normalized!N494:P494,normalized!$E494:$G494,2,3)</f>
        <v>2.0290866862444274E-3</v>
      </c>
    </row>
    <row r="495" spans="1:23" x14ac:dyDescent="0.3">
      <c r="A495" t="str">
        <f>normalized!A495</f>
        <v>w/o MS2: HexCer 16:0;O2/19:0;O</v>
      </c>
      <c r="B495" t="str">
        <f>normalized!B495</f>
        <v>HexCer 35:0:3O</v>
      </c>
      <c r="C495" t="str">
        <f>normalized!C495</f>
        <v>HexCer_HDS</v>
      </c>
      <c r="D495" t="str">
        <f>normalized!D495</f>
        <v>C41H81NO9</v>
      </c>
      <c r="E495">
        <f>AVERAGE(normalized!E495:G495)</f>
        <v>2.6012133360169489E-3</v>
      </c>
      <c r="F495">
        <f>AVERAGE(normalized!H495:J495)</f>
        <v>1.4923444444444444E-3</v>
      </c>
      <c r="G495">
        <f>AVERAGE(normalized!K495:M495)</f>
        <v>2.118227404555543E-3</v>
      </c>
      <c r="H495">
        <f>AVERAGE(normalized!N495:P495)</f>
        <v>1.0457133913674688E-3</v>
      </c>
      <c r="I495">
        <f>_xlfn.STDEV.S(normalized!E495:G495)</f>
        <v>5.5758075213776734E-4</v>
      </c>
      <c r="J495">
        <f>_xlfn.STDEV.S(normalized!H495:J495)</f>
        <v>3.64306524719414E-5</v>
      </c>
      <c r="K495">
        <f>_xlfn.STDEV.S(normalized!K495:M495)</f>
        <v>3.1991007284345449E-5</v>
      </c>
      <c r="L495">
        <f>_xlfn.STDEV.S(normalized!N495:P495)</f>
        <v>7.0275035717471705E-5</v>
      </c>
      <c r="M495" s="11">
        <f t="shared" si="41"/>
        <v>0.21435410330148111</v>
      </c>
      <c r="N495" s="11">
        <f t="shared" si="42"/>
        <v>2.4411691689249029E-2</v>
      </c>
      <c r="O495" s="11">
        <f t="shared" si="43"/>
        <v>1.5102725616496289E-2</v>
      </c>
      <c r="P495" s="11">
        <f t="shared" si="44"/>
        <v>6.7202960483822197E-2</v>
      </c>
      <c r="R495" s="12">
        <f t="shared" si="45"/>
        <v>0.57371090013307569</v>
      </c>
      <c r="S495" s="12">
        <f t="shared" si="46"/>
        <v>0.8143228297449191</v>
      </c>
      <c r="T495" s="12">
        <f t="shared" si="47"/>
        <v>0.40200985320515642</v>
      </c>
      <c r="U495">
        <f>_xlfn.T.TEST(normalized!H495:J495,normalized!$E495:$G495,2,3)</f>
        <v>7.4319368926553608E-2</v>
      </c>
      <c r="V495">
        <f>_xlfn.T.TEST(normalized!K495:M495,normalized!$E495:$G495,2,3)</f>
        <v>0.27210211576942567</v>
      </c>
      <c r="W495">
        <f>_xlfn.T.TEST(normalized!N495:P495,normalized!$E495:$G495,2,3)</f>
        <v>3.8416413398511859E-2</v>
      </c>
    </row>
    <row r="496" spans="1:23" x14ac:dyDescent="0.3">
      <c r="A496" t="str">
        <f>normalized!A496</f>
        <v>w/o MS2: HexCer 16:0;O2/19:0;O</v>
      </c>
      <c r="B496" t="str">
        <f>normalized!B496</f>
        <v>HexCer 35:0:3O</v>
      </c>
      <c r="C496" t="str">
        <f>normalized!C496</f>
        <v>HexCer_HDS</v>
      </c>
      <c r="D496" t="str">
        <f>normalized!D496</f>
        <v>C41H81NO9</v>
      </c>
      <c r="E496">
        <f>AVERAGE(normalized!E496:G496)</f>
        <v>3.8327088131355938E-3</v>
      </c>
      <c r="F496">
        <f>AVERAGE(normalized!H496:J496)</f>
        <v>2.323294328898226E-3</v>
      </c>
      <c r="G496">
        <f>AVERAGE(normalized!K496:M496)</f>
        <v>3.6713079441985231E-3</v>
      </c>
      <c r="H496">
        <f>AVERAGE(normalized!N496:P496)</f>
        <v>1.9326499633814604E-3</v>
      </c>
      <c r="I496">
        <f>_xlfn.STDEV.S(normalized!E496:G496)</f>
        <v>6.3393371636842925E-4</v>
      </c>
      <c r="J496">
        <f>_xlfn.STDEV.S(normalized!H496:J496)</f>
        <v>1.8485014184673872E-4</v>
      </c>
      <c r="K496">
        <f>_xlfn.STDEV.S(normalized!K496:M496)</f>
        <v>2.3418067292283341E-4</v>
      </c>
      <c r="L496">
        <f>_xlfn.STDEV.S(normalized!N496:P496)</f>
        <v>1.3182748376687831E-4</v>
      </c>
      <c r="M496" s="11">
        <f t="shared" si="41"/>
        <v>0.16540095981092784</v>
      </c>
      <c r="N496" s="11">
        <f t="shared" si="42"/>
        <v>7.9563807111086113E-2</v>
      </c>
      <c r="O496" s="11">
        <f t="shared" si="43"/>
        <v>6.3786714839023664E-2</v>
      </c>
      <c r="P496" s="11">
        <f t="shared" si="44"/>
        <v>6.8210739794921996E-2</v>
      </c>
      <c r="R496" s="12">
        <f t="shared" si="45"/>
        <v>0.60617553854750206</v>
      </c>
      <c r="S496" s="12">
        <f t="shared" si="46"/>
        <v>0.95788856477071471</v>
      </c>
      <c r="T496" s="12">
        <f t="shared" si="47"/>
        <v>0.50425170750196691</v>
      </c>
      <c r="U496">
        <f>_xlfn.T.TEST(normalized!H496:J496,normalized!$E496:$G496,2,3)</f>
        <v>4.4851707293431541E-2</v>
      </c>
      <c r="V496">
        <f>_xlfn.T.TEST(normalized!K496:M496,normalized!$E496:$G496,2,3)</f>
        <v>0.7115593720785427</v>
      </c>
      <c r="W496">
        <f>_xlfn.T.TEST(normalized!N496:P496,normalized!$E496:$G496,2,3)</f>
        <v>3.0751798405702187E-2</v>
      </c>
    </row>
    <row r="497" spans="1:23" x14ac:dyDescent="0.3">
      <c r="A497" t="str">
        <f>normalized!A497</f>
        <v>w/o MS2: HexCer 16:0;O2/15:2</v>
      </c>
      <c r="B497" t="str">
        <f>normalized!B497</f>
        <v>HexCer 31:2:2O</v>
      </c>
      <c r="C497" t="str">
        <f>normalized!C497</f>
        <v>HexCer_NDS</v>
      </c>
      <c r="D497" t="str">
        <f>normalized!D497</f>
        <v>C37H69NO8</v>
      </c>
      <c r="E497">
        <f>AVERAGE(normalized!E497:G497)</f>
        <v>1.7744822546610171E-3</v>
      </c>
      <c r="F497">
        <f>AVERAGE(normalized!H497:J497)</f>
        <v>2.0119073867880485E-3</v>
      </c>
      <c r="G497">
        <f>AVERAGE(normalized!K497:M497)</f>
        <v>2.2234621480117546E-3</v>
      </c>
      <c r="H497">
        <f>AVERAGE(normalized!N497:P497)</f>
        <v>1.715885904964011E-3</v>
      </c>
      <c r="I497">
        <f>_xlfn.STDEV.S(normalized!E497:G497)</f>
        <v>4.264731853623397E-5</v>
      </c>
      <c r="J497">
        <f>_xlfn.STDEV.S(normalized!H497:J497)</f>
        <v>1.194353877502068E-4</v>
      </c>
      <c r="K497">
        <f>_xlfn.STDEV.S(normalized!K497:M497)</f>
        <v>1.7100660262300886E-4</v>
      </c>
      <c r="L497">
        <f>_xlfn.STDEV.S(normalized!N497:P497)</f>
        <v>8.6416435528193622E-5</v>
      </c>
      <c r="M497" s="11">
        <f t="shared" si="41"/>
        <v>2.4033668651355984E-2</v>
      </c>
      <c r="N497" s="11">
        <f t="shared" si="42"/>
        <v>5.9364257288642856E-2</v>
      </c>
      <c r="O497" s="11">
        <f t="shared" si="43"/>
        <v>7.6910057936414589E-2</v>
      </c>
      <c r="P497" s="11">
        <f t="shared" si="44"/>
        <v>5.0362576718063386E-2</v>
      </c>
      <c r="R497" s="12">
        <f t="shared" si="45"/>
        <v>1.1337996655099756</v>
      </c>
      <c r="S497" s="12">
        <f t="shared" si="46"/>
        <v>1.2530202216288193</v>
      </c>
      <c r="T497" s="12">
        <f t="shared" si="47"/>
        <v>0.96697833999574156</v>
      </c>
      <c r="U497">
        <f>_xlfn.T.TEST(normalized!H497:J497,normalized!$E497:$G497,2,3)</f>
        <v>6.1596766688946918E-2</v>
      </c>
      <c r="V497">
        <f>_xlfn.T.TEST(normalized!K497:M497,normalized!$E497:$G497,2,3)</f>
        <v>3.8405060299736289E-2</v>
      </c>
      <c r="W497">
        <f>_xlfn.T.TEST(normalized!N497:P497,normalized!$E497:$G497,2,3)</f>
        <v>0.37150743812937709</v>
      </c>
    </row>
    <row r="498" spans="1:23" x14ac:dyDescent="0.3">
      <c r="A498" t="str">
        <f>normalized!A498</f>
        <v>w/o MS2: HexCer 16:0;O2/15:2</v>
      </c>
      <c r="B498" t="str">
        <f>normalized!B498</f>
        <v>HexCer 31:2:2O</v>
      </c>
      <c r="C498" t="str">
        <f>normalized!C498</f>
        <v>HexCer_NDS</v>
      </c>
      <c r="D498" t="str">
        <f>normalized!D498</f>
        <v>C37H69NO8</v>
      </c>
      <c r="E498">
        <f>AVERAGE(normalized!E498:G498)</f>
        <v>6.8190331539548024E-3</v>
      </c>
      <c r="F498">
        <f>AVERAGE(normalized!H498:J498)</f>
        <v>8.0399347712418311E-3</v>
      </c>
      <c r="G498">
        <f>AVERAGE(normalized!K498:M498)</f>
        <v>9.7128240934998156E-3</v>
      </c>
      <c r="H498">
        <f>AVERAGE(normalized!N498:P498)</f>
        <v>8.574149127126977E-3</v>
      </c>
      <c r="I498">
        <f>_xlfn.STDEV.S(normalized!E498:G498)</f>
        <v>5.2070357108310503E-4</v>
      </c>
      <c r="J498">
        <f>_xlfn.STDEV.S(normalized!H498:J498)</f>
        <v>4.07331855351516E-4</v>
      </c>
      <c r="K498">
        <f>_xlfn.STDEV.S(normalized!K498:M498)</f>
        <v>4.0389957557555373E-4</v>
      </c>
      <c r="L498">
        <f>_xlfn.STDEV.S(normalized!N498:P498)</f>
        <v>9.9627085653130492E-4</v>
      </c>
      <c r="M498" s="11">
        <f t="shared" si="41"/>
        <v>7.6360322545303227E-2</v>
      </c>
      <c r="N498" s="11">
        <f t="shared" si="42"/>
        <v>5.0663577123599028E-2</v>
      </c>
      <c r="O498" s="11">
        <f t="shared" si="43"/>
        <v>4.1584154277627496E-2</v>
      </c>
      <c r="P498" s="11">
        <f t="shared" si="44"/>
        <v>0.11619471993778291</v>
      </c>
      <c r="R498" s="12">
        <f t="shared" si="45"/>
        <v>1.1790432147377006</v>
      </c>
      <c r="S498" s="12">
        <f t="shared" si="46"/>
        <v>1.4243696832397295</v>
      </c>
      <c r="T498" s="12">
        <f t="shared" si="47"/>
        <v>1.2573848716594476</v>
      </c>
      <c r="U498">
        <f>_xlfn.T.TEST(normalized!H498:J498,normalized!$E498:$G498,2,3)</f>
        <v>3.5675171544298889E-2</v>
      </c>
      <c r="V498">
        <f>_xlfn.T.TEST(normalized!K498:M498,normalized!$E498:$G498,2,3)</f>
        <v>2.0337911443322489E-3</v>
      </c>
      <c r="W498">
        <f>_xlfn.T.TEST(normalized!N498:P498,normalized!$E498:$G498,2,3)</f>
        <v>7.3076070806609578E-2</v>
      </c>
    </row>
    <row r="499" spans="1:23" x14ac:dyDescent="0.3">
      <c r="A499" t="str">
        <f>normalized!A499</f>
        <v>w/o MS2: HexCer 16:0;O2/15:3</v>
      </c>
      <c r="B499" t="str">
        <f>normalized!B499</f>
        <v>HexCer 31:3:2O</v>
      </c>
      <c r="C499" t="str">
        <f>normalized!C499</f>
        <v>HexCer_NDS</v>
      </c>
      <c r="D499" t="str">
        <f>normalized!D499</f>
        <v>C37H67NO8</v>
      </c>
      <c r="E499">
        <f>AVERAGE(normalized!E499:G499)</f>
        <v>7.0633163644067797E-4</v>
      </c>
      <c r="F499">
        <f>AVERAGE(normalized!H499:J499)</f>
        <v>1.3743313562091502E-3</v>
      </c>
      <c r="G499">
        <f>AVERAGE(normalized!K499:M499)</f>
        <v>1.8047193644682514E-3</v>
      </c>
      <c r="H499">
        <f>AVERAGE(normalized!N499:P499)</f>
        <v>1.535732989230168E-3</v>
      </c>
      <c r="I499">
        <f>_xlfn.STDEV.S(normalized!E499:G499)</f>
        <v>3.9740951498391948E-4</v>
      </c>
      <c r="J499">
        <f>_xlfn.STDEV.S(normalized!H499:J499)</f>
        <v>1.8085263926822528E-4</v>
      </c>
      <c r="K499">
        <f>_xlfn.STDEV.S(normalized!K499:M499)</f>
        <v>1.9276446087441366E-4</v>
      </c>
      <c r="L499">
        <f>_xlfn.STDEV.S(normalized!N499:P499)</f>
        <v>6.4824544649333095E-5</v>
      </c>
      <c r="M499" s="11">
        <f t="shared" si="41"/>
        <v>0.56263870182359632</v>
      </c>
      <c r="N499" s="11">
        <f t="shared" si="42"/>
        <v>0.13159318416999177</v>
      </c>
      <c r="O499" s="11">
        <f t="shared" si="43"/>
        <v>0.10681132184294506</v>
      </c>
      <c r="P499" s="11">
        <f t="shared" si="44"/>
        <v>4.2210817312603496E-2</v>
      </c>
      <c r="R499" s="12">
        <f t="shared" si="45"/>
        <v>1.9457309927877977</v>
      </c>
      <c r="S499" s="12">
        <f t="shared" si="46"/>
        <v>2.5550595093864561</v>
      </c>
      <c r="T499" s="12">
        <f t="shared" si="47"/>
        <v>2.1742378650473322</v>
      </c>
      <c r="U499">
        <f>_xlfn.T.TEST(normalized!H499:J499,normalized!$E499:$G499,2,3)</f>
        <v>8.2990859431239641E-2</v>
      </c>
      <c r="V499">
        <f>_xlfn.T.TEST(normalized!K499:M499,normalized!$E499:$G499,2,3)</f>
        <v>2.4811305938203854E-2</v>
      </c>
      <c r="W499">
        <f>_xlfn.T.TEST(normalized!N499:P499,normalized!$E499:$G499,2,3)</f>
        <v>6.5182316804309665E-2</v>
      </c>
    </row>
    <row r="500" spans="1:23" x14ac:dyDescent="0.3">
      <c r="A500" t="str">
        <f>normalized!A500</f>
        <v>w/o MS2: HexCer 16:0;O2/17:2</v>
      </c>
      <c r="B500" t="str">
        <f>normalized!B500</f>
        <v>HexCer 33:2:2O</v>
      </c>
      <c r="C500" t="str">
        <f>normalized!C500</f>
        <v>HexCer_NDS</v>
      </c>
      <c r="D500" t="str">
        <f>normalized!D500</f>
        <v>C39H73NO8</v>
      </c>
      <c r="E500">
        <f>AVERAGE(normalized!E500:G500)</f>
        <v>8.7062589329096052E-3</v>
      </c>
      <c r="F500">
        <f>AVERAGE(normalized!H500:J500)</f>
        <v>7.8138713608776837E-3</v>
      </c>
      <c r="G500">
        <f>AVERAGE(normalized!K500:M500)</f>
        <v>1.0157319509541346E-2</v>
      </c>
      <c r="H500">
        <f>AVERAGE(normalized!N500:P500)</f>
        <v>7.141583116955264E-3</v>
      </c>
      <c r="I500">
        <f>_xlfn.STDEV.S(normalized!E500:G500)</f>
        <v>4.7577051491755996E-4</v>
      </c>
      <c r="J500">
        <f>_xlfn.STDEV.S(normalized!H500:J500)</f>
        <v>1.1645683947002608E-4</v>
      </c>
      <c r="K500">
        <f>_xlfn.STDEV.S(normalized!K500:M500)</f>
        <v>6.077663390652181E-4</v>
      </c>
      <c r="L500">
        <f>_xlfn.STDEV.S(normalized!N500:P500)</f>
        <v>3.8500564984924842E-4</v>
      </c>
      <c r="M500" s="11">
        <f t="shared" si="41"/>
        <v>5.4646952104669244E-2</v>
      </c>
      <c r="N500" s="11">
        <f t="shared" si="42"/>
        <v>1.4903859315255634E-2</v>
      </c>
      <c r="O500" s="11">
        <f t="shared" si="43"/>
        <v>5.983530777921367E-2</v>
      </c>
      <c r="P500" s="11">
        <f t="shared" si="44"/>
        <v>5.3910406634515427E-2</v>
      </c>
      <c r="R500" s="12">
        <f t="shared" si="45"/>
        <v>0.89750045583198745</v>
      </c>
      <c r="S500" s="12">
        <f t="shared" si="46"/>
        <v>1.166668667657786</v>
      </c>
      <c r="T500" s="12">
        <f t="shared" si="47"/>
        <v>0.8202814977119649</v>
      </c>
      <c r="U500">
        <f>_xlfn.T.TEST(normalized!H500:J500,normalized!$E500:$G500,2,3)</f>
        <v>7.5568394773640968E-2</v>
      </c>
      <c r="V500">
        <f>_xlfn.T.TEST(normalized!K500:M500,normalized!$E500:$G500,2,3)</f>
        <v>3.3840616966876055E-2</v>
      </c>
      <c r="W500">
        <f>_xlfn.T.TEST(normalized!N500:P500,normalized!$E500:$G500,2,3)</f>
        <v>1.2586182525067153E-2</v>
      </c>
    </row>
    <row r="501" spans="1:23" x14ac:dyDescent="0.3">
      <c r="A501" t="str">
        <f>normalized!A501</f>
        <v>w/o MS2: HexCer 16:0;O2/18:2</v>
      </c>
      <c r="B501" t="str">
        <f>normalized!B501</f>
        <v>HexCer 34:2:2O</v>
      </c>
      <c r="C501" t="str">
        <f>normalized!C501</f>
        <v>HexCer_NDS</v>
      </c>
      <c r="D501" t="str">
        <f>normalized!D501</f>
        <v>C40H75NO8</v>
      </c>
      <c r="E501">
        <f>AVERAGE(normalized!E501:G501)</f>
        <v>1.9204396582909605E-2</v>
      </c>
      <c r="F501">
        <f>AVERAGE(normalized!H501:J501)</f>
        <v>1.0424791663165267E-2</v>
      </c>
      <c r="G501">
        <f>AVERAGE(normalized!K501:M501)</f>
        <v>1.4934641413925365E-2</v>
      </c>
      <c r="H501">
        <f>AVERAGE(normalized!N501:P501)</f>
        <v>8.1505969851970363E-3</v>
      </c>
      <c r="I501">
        <f>_xlfn.STDEV.S(normalized!E501:G501)</f>
        <v>3.0386079198040025E-3</v>
      </c>
      <c r="J501">
        <f>_xlfn.STDEV.S(normalized!H501:J501)</f>
        <v>1.002413253671533E-3</v>
      </c>
      <c r="K501">
        <f>_xlfn.STDEV.S(normalized!K501:M501)</f>
        <v>2.5726944928356589E-3</v>
      </c>
      <c r="L501">
        <f>_xlfn.STDEV.S(normalized!N501:P501)</f>
        <v>3.2160239999558119E-4</v>
      </c>
      <c r="M501" s="11">
        <f t="shared" si="41"/>
        <v>0.15822459751264059</v>
      </c>
      <c r="N501" s="11">
        <f t="shared" si="42"/>
        <v>9.6156670182046738E-2</v>
      </c>
      <c r="O501" s="11">
        <f t="shared" si="43"/>
        <v>0.17226355970199766</v>
      </c>
      <c r="P501" s="11">
        <f t="shared" si="44"/>
        <v>3.9457526924674295E-2</v>
      </c>
      <c r="R501" s="12">
        <f t="shared" si="45"/>
        <v>0.54283359636732909</v>
      </c>
      <c r="S501" s="12">
        <f t="shared" si="46"/>
        <v>0.77766782983517513</v>
      </c>
      <c r="T501" s="12">
        <f t="shared" si="47"/>
        <v>0.4244130738505173</v>
      </c>
      <c r="U501">
        <f>_xlfn.T.TEST(normalized!H501:J501,normalized!$E501:$G501,2,3)</f>
        <v>2.7998302822343116E-2</v>
      </c>
      <c r="V501">
        <f>_xlfn.T.TEST(normalized!K501:M501,normalized!$E501:$G501,2,3)</f>
        <v>0.13874245883614583</v>
      </c>
      <c r="W501">
        <f>_xlfn.T.TEST(normalized!N501:P501,normalized!$E501:$G501,2,3)</f>
        <v>2.3237232517269207E-2</v>
      </c>
    </row>
    <row r="502" spans="1:23" x14ac:dyDescent="0.3">
      <c r="A502" t="str">
        <f>normalized!A502</f>
        <v>w/o MS2: HexCer 16:0;O2/17:2</v>
      </c>
      <c r="B502" t="str">
        <f>normalized!B502</f>
        <v>HexCer 33:2:2O</v>
      </c>
      <c r="C502" t="str">
        <f>normalized!C502</f>
        <v>HexCer_NDS</v>
      </c>
      <c r="D502" t="str">
        <f>normalized!D502</f>
        <v>C39H73NO8</v>
      </c>
      <c r="E502">
        <f>AVERAGE(normalized!E502:G502)</f>
        <v>7.551848973022599E-3</v>
      </c>
      <c r="F502">
        <f>AVERAGE(normalized!H502:J502)</f>
        <v>7.0053175968720826E-3</v>
      </c>
      <c r="G502">
        <f>AVERAGE(normalized!K502:M502)</f>
        <v>1.0751926643025123E-2</v>
      </c>
      <c r="H502">
        <f>AVERAGE(normalized!N502:P502)</f>
        <v>7.6102039679034573E-3</v>
      </c>
      <c r="I502">
        <f>_xlfn.STDEV.S(normalized!E502:G502)</f>
        <v>2.9384667273594589E-4</v>
      </c>
      <c r="J502">
        <f>_xlfn.STDEV.S(normalized!H502:J502)</f>
        <v>1.4131149481132351E-4</v>
      </c>
      <c r="K502">
        <f>_xlfn.STDEV.S(normalized!K502:M502)</f>
        <v>2.1252454921049063E-4</v>
      </c>
      <c r="L502">
        <f>_xlfn.STDEV.S(normalized!N502:P502)</f>
        <v>4.5437724875474223E-4</v>
      </c>
      <c r="M502" s="11">
        <f t="shared" si="41"/>
        <v>3.8910560021214895E-2</v>
      </c>
      <c r="N502" s="11">
        <f t="shared" si="42"/>
        <v>2.0172032581994563E-2</v>
      </c>
      <c r="O502" s="11">
        <f t="shared" si="43"/>
        <v>1.9766182961112121E-2</v>
      </c>
      <c r="P502" s="11">
        <f t="shared" si="44"/>
        <v>5.9706316765110186E-2</v>
      </c>
      <c r="R502" s="12">
        <f t="shared" si="45"/>
        <v>0.92762946159240134</v>
      </c>
      <c r="S502" s="12">
        <f t="shared" si="46"/>
        <v>1.4237475724731958</v>
      </c>
      <c r="T502" s="12">
        <f t="shared" si="47"/>
        <v>1.0077272460147599</v>
      </c>
      <c r="U502">
        <f>_xlfn.T.TEST(normalized!H502:J502,normalized!$E502:$G502,2,3)</f>
        <v>6.5548198318047257E-2</v>
      </c>
      <c r="V502">
        <f>_xlfn.T.TEST(normalized!K502:M502,normalized!$E502:$G502,2,3)</f>
        <v>1.9512641580257797E-4</v>
      </c>
      <c r="W502">
        <f>_xlfn.T.TEST(normalized!N502:P502,normalized!$E502:$G502,2,3)</f>
        <v>0.86235875315998767</v>
      </c>
    </row>
    <row r="503" spans="1:23" x14ac:dyDescent="0.3">
      <c r="A503" t="str">
        <f>normalized!A503</f>
        <v>w/o MS2: HexCer 17:0;O2/15:3</v>
      </c>
      <c r="B503" t="str">
        <f>normalized!B503</f>
        <v>HexCer 32:3:2O</v>
      </c>
      <c r="C503" t="str">
        <f>normalized!C503</f>
        <v>HexCer_NDS</v>
      </c>
      <c r="D503" t="str">
        <f>normalized!D503</f>
        <v>C38H69NO8</v>
      </c>
      <c r="E503">
        <f>AVERAGE(normalized!E503:G503)</f>
        <v>7.7813383288135593E-3</v>
      </c>
      <c r="F503">
        <f>AVERAGE(normalized!H503:J503)</f>
        <v>9.4053614402427651E-3</v>
      </c>
      <c r="G503">
        <f>AVERAGE(normalized!K503:M503)</f>
        <v>1.0811509210281589E-2</v>
      </c>
      <c r="H503">
        <f>AVERAGE(normalized!N503:P503)</f>
        <v>8.5702942326494787E-3</v>
      </c>
      <c r="I503">
        <f>_xlfn.STDEV.S(normalized!E503:G503)</f>
        <v>7.1699298035679646E-4</v>
      </c>
      <c r="J503">
        <f>_xlfn.STDEV.S(normalized!H503:J503)</f>
        <v>2.0414412697874134E-4</v>
      </c>
      <c r="K503">
        <f>_xlfn.STDEV.S(normalized!K503:M503)</f>
        <v>3.8720741930854192E-4</v>
      </c>
      <c r="L503">
        <f>_xlfn.STDEV.S(normalized!N503:P503)</f>
        <v>4.3748760001126536E-4</v>
      </c>
      <c r="M503" s="11">
        <f t="shared" si="41"/>
        <v>9.2142630233907105E-2</v>
      </c>
      <c r="N503" s="11">
        <f t="shared" si="42"/>
        <v>2.1705080477318915E-2</v>
      </c>
      <c r="O503" s="11">
        <f t="shared" si="43"/>
        <v>3.5814372607694142E-2</v>
      </c>
      <c r="P503" s="11">
        <f t="shared" si="44"/>
        <v>5.1046975533769683E-2</v>
      </c>
      <c r="R503" s="12">
        <f t="shared" si="45"/>
        <v>1.2087074283116057</v>
      </c>
      <c r="S503" s="12">
        <f t="shared" si="46"/>
        <v>1.3894151305884739</v>
      </c>
      <c r="T503" s="12">
        <f t="shared" si="47"/>
        <v>1.1013907724477794</v>
      </c>
      <c r="U503">
        <f>_xlfn.T.TEST(normalized!H503:J503,normalized!$E503:$G503,2,3)</f>
        <v>5.0140868435915933E-2</v>
      </c>
      <c r="V503">
        <f>_xlfn.T.TEST(normalized!K503:M503,normalized!$E503:$G503,2,3)</f>
        <v>7.0365961709979883E-3</v>
      </c>
      <c r="W503">
        <f>_xlfn.T.TEST(normalized!N503:P503,normalized!$E503:$G503,2,3)</f>
        <v>0.19373322597700968</v>
      </c>
    </row>
    <row r="504" spans="1:23" x14ac:dyDescent="0.3">
      <c r="A504" t="str">
        <f>normalized!A504</f>
        <v>w/o MS2: HexCer 16:0;O2/17:3</v>
      </c>
      <c r="B504" t="str">
        <f>normalized!B504</f>
        <v>HexCer 33:3:2O</v>
      </c>
      <c r="C504" t="str">
        <f>normalized!C504</f>
        <v>HexCer_NDS</v>
      </c>
      <c r="D504" t="str">
        <f>normalized!D504</f>
        <v>C39H71NO8</v>
      </c>
      <c r="E504">
        <f>AVERAGE(normalized!E504:G504)</f>
        <v>2.0467915960451977E-4</v>
      </c>
      <c r="F504">
        <f>AVERAGE(normalized!H504:J504)</f>
        <v>2.4064216970121381E-4</v>
      </c>
      <c r="G504">
        <f>AVERAGE(normalized!K504:M504)</f>
        <v>4.2979967224226795E-4</v>
      </c>
      <c r="H504">
        <f>AVERAGE(normalized!N504:P504)</f>
        <v>2.6080610214859631E-4</v>
      </c>
      <c r="I504">
        <f>_xlfn.STDEV.S(normalized!E504:G504)</f>
        <v>6.1018731182194345E-5</v>
      </c>
      <c r="J504">
        <f>_xlfn.STDEV.S(normalized!H504:J504)</f>
        <v>2.1797534734755361E-5</v>
      </c>
      <c r="K504">
        <f>_xlfn.STDEV.S(normalized!K504:M504)</f>
        <v>1.2335920441883226E-5</v>
      </c>
      <c r="L504">
        <f>_xlfn.STDEV.S(normalized!N504:P504)</f>
        <v>3.6580898565660374E-5</v>
      </c>
      <c r="M504" s="11">
        <f t="shared" si="41"/>
        <v>0.29811892573769838</v>
      </c>
      <c r="N504" s="11">
        <f t="shared" si="42"/>
        <v>9.0580693989834038E-2</v>
      </c>
      <c r="O504" s="11">
        <f t="shared" si="43"/>
        <v>2.8701558513357261E-2</v>
      </c>
      <c r="P504" s="11">
        <f t="shared" si="44"/>
        <v>0.14026089981904688</v>
      </c>
      <c r="R504" s="12">
        <f t="shared" si="45"/>
        <v>1.1757043079822178</v>
      </c>
      <c r="S504" s="12">
        <f t="shared" si="46"/>
        <v>2.0998702216323593</v>
      </c>
      <c r="T504" s="12">
        <f t="shared" si="47"/>
        <v>1.2742191371731484</v>
      </c>
      <c r="U504">
        <f>_xlfn.T.TEST(normalized!H504:J504,normalized!$E504:$G504,2,3)</f>
        <v>0.41982480095424352</v>
      </c>
      <c r="V504">
        <f>_xlfn.T.TEST(normalized!K504:M504,normalized!$E504:$G504,2,3)</f>
        <v>2.0195444590239656E-2</v>
      </c>
      <c r="W504">
        <f>_xlfn.T.TEST(normalized!N504:P504,normalized!$E504:$G504,2,3)</f>
        <v>0.25810713445398126</v>
      </c>
    </row>
    <row r="505" spans="1:23" x14ac:dyDescent="0.3">
      <c r="A505" t="str">
        <f>normalized!A505</f>
        <v>w/o MS2: HexCer 16:0;O2/18:3</v>
      </c>
      <c r="B505" t="str">
        <f>normalized!B505</f>
        <v>HexCer 34:3:2O</v>
      </c>
      <c r="C505" t="str">
        <f>normalized!C505</f>
        <v>HexCer_NDS</v>
      </c>
      <c r="D505" t="str">
        <f>normalized!D505</f>
        <v>C40H73NO8</v>
      </c>
      <c r="E505">
        <f>AVERAGE(normalized!E505:G505)</f>
        <v>7.8102175663841806E-4</v>
      </c>
      <c r="F505">
        <f>AVERAGE(normalized!H505:J505)</f>
        <v>5.5267348272642388E-4</v>
      </c>
      <c r="G505">
        <f>AVERAGE(normalized!K505:M505)</f>
        <v>6.8491016152297821E-4</v>
      </c>
      <c r="H505">
        <f>AVERAGE(normalized!N505:P505)</f>
        <v>3.9754211775522335E-4</v>
      </c>
      <c r="I505">
        <f>_xlfn.STDEV.S(normalized!E505:G505)</f>
        <v>1.1879985263953063E-5</v>
      </c>
      <c r="J505">
        <f>_xlfn.STDEV.S(normalized!H505:J505)</f>
        <v>3.4775411953731298E-5</v>
      </c>
      <c r="K505">
        <f>_xlfn.STDEV.S(normalized!K505:M505)</f>
        <v>3.8739783478656284E-5</v>
      </c>
      <c r="L505">
        <f>_xlfn.STDEV.S(normalized!N505:P505)</f>
        <v>3.0108195683049524E-5</v>
      </c>
      <c r="M505" s="11">
        <f t="shared" si="41"/>
        <v>1.5210825003243824E-2</v>
      </c>
      <c r="N505" s="11">
        <f t="shared" si="42"/>
        <v>6.2922164787387311E-2</v>
      </c>
      <c r="O505" s="11">
        <f t="shared" si="43"/>
        <v>5.6561846582205505E-2</v>
      </c>
      <c r="P505" s="11">
        <f t="shared" si="44"/>
        <v>7.5735863794909639E-2</v>
      </c>
      <c r="R505" s="12">
        <f t="shared" si="45"/>
        <v>0.70762879270505352</v>
      </c>
      <c r="S505" s="12">
        <f t="shared" si="46"/>
        <v>0.87694120644076279</v>
      </c>
      <c r="T505" s="12">
        <f t="shared" si="47"/>
        <v>0.50900261660606916</v>
      </c>
      <c r="U505">
        <f>_xlfn.T.TEST(normalized!H505:J505,normalized!$E505:$G505,2,3)</f>
        <v>3.950202086062512E-3</v>
      </c>
      <c r="V505">
        <f>_xlfn.T.TEST(normalized!K505:M505,normalized!$E505:$G505,2,3)</f>
        <v>4.0389716704768923E-2</v>
      </c>
      <c r="W505">
        <f>_xlfn.T.TEST(normalized!N505:P505,normalized!$E505:$G505,2,3)</f>
        <v>5.9011461209514191E-4</v>
      </c>
    </row>
    <row r="506" spans="1:23" x14ac:dyDescent="0.3">
      <c r="A506" t="str">
        <f>normalized!A506</f>
        <v>w/o MS2: HexCer 16:0;O2/17:3</v>
      </c>
      <c r="B506" t="str">
        <f>normalized!B506</f>
        <v>HexCer 33:3:2O</v>
      </c>
      <c r="C506" t="str">
        <f>normalized!C506</f>
        <v>HexCer_NDS</v>
      </c>
      <c r="D506" t="str">
        <f>normalized!D506</f>
        <v>C39H71NO8</v>
      </c>
      <c r="E506">
        <f>AVERAGE(normalized!E506:G506)</f>
        <v>6.1852134364406787E-4</v>
      </c>
      <c r="F506">
        <f>AVERAGE(normalized!H506:J506)</f>
        <v>7.0904986577964525E-4</v>
      </c>
      <c r="G506">
        <f>AVERAGE(normalized!K506:M506)</f>
        <v>9.2805532254997989E-4</v>
      </c>
      <c r="H506">
        <f>AVERAGE(normalized!N506:P506)</f>
        <v>6.5308043898730994E-4</v>
      </c>
      <c r="I506">
        <f>_xlfn.STDEV.S(normalized!E506:G506)</f>
        <v>7.9420416407148016E-5</v>
      </c>
      <c r="J506">
        <f>_xlfn.STDEV.S(normalized!H506:J506)</f>
        <v>3.5132578111215659E-5</v>
      </c>
      <c r="K506">
        <f>_xlfn.STDEV.S(normalized!K506:M506)</f>
        <v>3.7216622345565819E-5</v>
      </c>
      <c r="L506">
        <f>_xlfn.STDEV.S(normalized!N506:P506)</f>
        <v>1.6150060430907087E-5</v>
      </c>
      <c r="M506" s="11">
        <f t="shared" si="41"/>
        <v>0.12840367955491447</v>
      </c>
      <c r="N506" s="11">
        <f t="shared" si="42"/>
        <v>4.9548811454304648E-2</v>
      </c>
      <c r="O506" s="11">
        <f t="shared" si="43"/>
        <v>4.0101728249677206E-2</v>
      </c>
      <c r="P506" s="11">
        <f t="shared" si="44"/>
        <v>2.4729052451716291E-2</v>
      </c>
      <c r="R506" s="12">
        <f t="shared" si="45"/>
        <v>1.1463628103797054</v>
      </c>
      <c r="S506" s="12">
        <f t="shared" si="46"/>
        <v>1.5004418717101464</v>
      </c>
      <c r="T506" s="12">
        <f t="shared" si="47"/>
        <v>1.0558737312760047</v>
      </c>
      <c r="U506">
        <f>_xlfn.T.TEST(normalized!H506:J506,normalized!$E506:$G506,2,3)</f>
        <v>0.17689744685729428</v>
      </c>
      <c r="V506">
        <f>_xlfn.T.TEST(normalized!K506:M506,normalized!$E506:$G506,2,3)</f>
        <v>1.0316556666353652E-2</v>
      </c>
      <c r="W506">
        <f>_xlfn.T.TEST(normalized!N506:P506,normalized!$E506:$G506,2,3)</f>
        <v>0.53192767270425145</v>
      </c>
    </row>
    <row r="507" spans="1:23" x14ac:dyDescent="0.3">
      <c r="A507" t="str">
        <f>normalized!A507</f>
        <v>w/o MS2: HexCer 16:0;O2/16:3</v>
      </c>
      <c r="B507" t="str">
        <f>normalized!B507</f>
        <v>HexCer 32:3:2O</v>
      </c>
      <c r="C507" t="str">
        <f>normalized!C507</f>
        <v>HexCer_NDS</v>
      </c>
      <c r="D507" t="str">
        <f>normalized!D507</f>
        <v>C38H69NO8</v>
      </c>
      <c r="E507">
        <f>AVERAGE(normalized!E507:G507)</f>
        <v>8.4858301836158187E-4</v>
      </c>
      <c r="F507">
        <f>AVERAGE(normalized!H507:J507)</f>
        <v>1.0604737640056022E-3</v>
      </c>
      <c r="G507">
        <f>AVERAGE(normalized!K507:M507)</f>
        <v>1.4653819928538067E-3</v>
      </c>
      <c r="H507">
        <f>AVERAGE(normalized!N507:P507)</f>
        <v>1.1758174283415461E-3</v>
      </c>
      <c r="I507">
        <f>_xlfn.STDEV.S(normalized!E507:G507)</f>
        <v>3.8444139150213928E-5</v>
      </c>
      <c r="J507">
        <f>_xlfn.STDEV.S(normalized!H507:J507)</f>
        <v>6.8522594248176348E-5</v>
      </c>
      <c r="K507">
        <f>_xlfn.STDEV.S(normalized!K507:M507)</f>
        <v>8.704954409610583E-5</v>
      </c>
      <c r="L507">
        <f>_xlfn.STDEV.S(normalized!N507:P507)</f>
        <v>2.5528976657394847E-5</v>
      </c>
      <c r="M507" s="11">
        <f t="shared" si="41"/>
        <v>4.5303922325055118E-2</v>
      </c>
      <c r="N507" s="11">
        <f t="shared" si="42"/>
        <v>6.4615077311629146E-2</v>
      </c>
      <c r="O507" s="11">
        <f t="shared" si="43"/>
        <v>5.9403994672118432E-2</v>
      </c>
      <c r="P507" s="11">
        <f t="shared" si="44"/>
        <v>2.171168417991786E-2</v>
      </c>
      <c r="R507" s="12">
        <f t="shared" si="45"/>
        <v>1.2496994885110151</v>
      </c>
      <c r="S507" s="12">
        <f t="shared" si="46"/>
        <v>1.7268575509360551</v>
      </c>
      <c r="T507" s="12">
        <f t="shared" si="47"/>
        <v>1.3856245092103991</v>
      </c>
      <c r="U507">
        <f>_xlfn.T.TEST(normalized!H507:J507,normalized!$E507:$G507,2,3)</f>
        <v>1.6664672472061721E-2</v>
      </c>
      <c r="V507">
        <f>_xlfn.T.TEST(normalized!K507:M507,normalized!$E507:$G507,2,3)</f>
        <v>2.2294590596198798E-3</v>
      </c>
      <c r="W507">
        <f>_xlfn.T.TEST(normalized!N507:P507,normalized!$E507:$G507,2,3)</f>
        <v>5.4971872712050002E-4</v>
      </c>
    </row>
    <row r="508" spans="1:23" x14ac:dyDescent="0.3">
      <c r="A508" t="str">
        <f>normalized!A508</f>
        <v>w/o MS2: LPA 18:3</v>
      </c>
      <c r="B508" t="str">
        <f>normalized!B508</f>
        <v>LPA 18:3</v>
      </c>
      <c r="C508" t="str">
        <f>normalized!C508</f>
        <v>LPA</v>
      </c>
      <c r="D508" t="str">
        <f>normalized!D508</f>
        <v>C21H37O7P</v>
      </c>
      <c r="E508">
        <f>AVERAGE(normalized!E508:G508)</f>
        <v>6.5927415112994358E-4</v>
      </c>
      <c r="F508">
        <f>AVERAGE(normalized!H508:J508)</f>
        <v>6.0062240079365085E-4</v>
      </c>
      <c r="G508">
        <f>AVERAGE(normalized!K508:M508)</f>
        <v>7.7458250577605841E-4</v>
      </c>
      <c r="H508">
        <f>AVERAGE(normalized!N508:P508)</f>
        <v>2.5983805999514842E-4</v>
      </c>
      <c r="I508">
        <f>_xlfn.STDEV.S(normalized!E508:G508)</f>
        <v>4.5713203235118636E-4</v>
      </c>
      <c r="J508">
        <f>_xlfn.STDEV.S(normalized!H508:J508)</f>
        <v>5.4646701115617204E-4</v>
      </c>
      <c r="K508">
        <f>_xlfn.STDEV.S(normalized!K508:M508)</f>
        <v>3.7131675731922166E-4</v>
      </c>
      <c r="L508">
        <f>_xlfn.STDEV.S(normalized!N508:P508)</f>
        <v>1.1155245987109923E-4</v>
      </c>
      <c r="M508" s="11">
        <f t="shared" si="41"/>
        <v>0.6933868582101973</v>
      </c>
      <c r="N508" s="11">
        <f t="shared" si="42"/>
        <v>0.9098345490179538</v>
      </c>
      <c r="O508" s="11">
        <f t="shared" si="43"/>
        <v>0.47937663780206008</v>
      </c>
      <c r="P508" s="11">
        <f t="shared" si="44"/>
        <v>0.42931531998500178</v>
      </c>
      <c r="R508" s="12">
        <f t="shared" si="45"/>
        <v>0.9110358714416934</v>
      </c>
      <c r="S508" s="12">
        <f t="shared" si="46"/>
        <v>1.1749019803802188</v>
      </c>
      <c r="T508" s="12">
        <f t="shared" si="47"/>
        <v>0.39412748027479405</v>
      </c>
      <c r="U508">
        <f>_xlfn.T.TEST(normalized!H508:J508,normalized!$E508:$G508,2,3)</f>
        <v>0.893713895742136</v>
      </c>
      <c r="V508">
        <f>_xlfn.T.TEST(normalized!K508:M508,normalized!$E508:$G508,2,3)</f>
        <v>0.75225432150033955</v>
      </c>
      <c r="W508">
        <f>_xlfn.T.TEST(normalized!N508:P508,normalized!$E508:$G508,2,3)</f>
        <v>0.26656460278643651</v>
      </c>
    </row>
    <row r="509" spans="1:23" x14ac:dyDescent="0.3">
      <c r="A509" t="str">
        <f>normalized!A509</f>
        <v>w/o MS2: LPA 20:5</v>
      </c>
      <c r="B509" t="str">
        <f>normalized!B509</f>
        <v>LPA 20:5</v>
      </c>
      <c r="C509" t="str">
        <f>normalized!C509</f>
        <v>LPA</v>
      </c>
      <c r="D509" t="str">
        <f>normalized!D509</f>
        <v>C23H37O7P</v>
      </c>
      <c r="E509">
        <f>AVERAGE(normalized!E509:G509)</f>
        <v>1.0002195903954802E-5</v>
      </c>
      <c r="F509">
        <f>AVERAGE(normalized!H509:J509)</f>
        <v>1.2514147992530344E-5</v>
      </c>
      <c r="G509">
        <f>AVERAGE(normalized!K509:M509)</f>
        <v>2.6426910025749439E-5</v>
      </c>
      <c r="H509">
        <f>AVERAGE(normalized!N509:P509)</f>
        <v>1.9152938556775862E-5</v>
      </c>
      <c r="I509">
        <f>_xlfn.STDEV.S(normalized!E509:G509)</f>
        <v>1.0847550307689149E-5</v>
      </c>
      <c r="J509">
        <f>_xlfn.STDEV.S(normalized!H509:J509)</f>
        <v>1.3682648314666287E-5</v>
      </c>
      <c r="K509">
        <f>_xlfn.STDEV.S(normalized!K509:M509)</f>
        <v>1.0578426126051984E-5</v>
      </c>
      <c r="L509">
        <f>_xlfn.STDEV.S(normalized!N509:P509)</f>
        <v>2.2207337574689179E-5</v>
      </c>
      <c r="M509" s="11">
        <f t="shared" si="41"/>
        <v>1.0845168812780501</v>
      </c>
      <c r="N509" s="11">
        <f t="shared" si="42"/>
        <v>1.0933743410125418</v>
      </c>
      <c r="O509" s="11">
        <f t="shared" si="43"/>
        <v>0.40028993611983932</v>
      </c>
      <c r="P509" s="11">
        <f t="shared" si="44"/>
        <v>1.1594741720106829</v>
      </c>
      <c r="R509" s="12">
        <f t="shared" si="45"/>
        <v>1.2511400609122576</v>
      </c>
      <c r="S509" s="12">
        <f t="shared" si="46"/>
        <v>2.6421108204149868</v>
      </c>
      <c r="T509" s="12">
        <f t="shared" si="47"/>
        <v>1.9148733678774397</v>
      </c>
      <c r="U509">
        <f>_xlfn.T.TEST(normalized!H509:J509,normalized!$E509:$G509,2,3)</f>
        <v>0.81610254312169428</v>
      </c>
      <c r="V509">
        <f>_xlfn.T.TEST(normalized!K509:M509,normalized!$E509:$G509,2,3)</f>
        <v>0.13369950301294234</v>
      </c>
      <c r="W509">
        <f>_xlfn.T.TEST(normalized!N509:P509,normalized!$E509:$G509,2,3)</f>
        <v>0.5683620473010409</v>
      </c>
    </row>
    <row r="510" spans="1:23" x14ac:dyDescent="0.3">
      <c r="A510" t="str">
        <f>normalized!A510</f>
        <v>w/o MS2: LPA 19:4</v>
      </c>
      <c r="B510" t="str">
        <f>normalized!B510</f>
        <v>LPA 19:4</v>
      </c>
      <c r="C510" t="str">
        <f>normalized!C510</f>
        <v>LPA</v>
      </c>
      <c r="D510" t="str">
        <f>normalized!D510</f>
        <v>C22H37O7P</v>
      </c>
      <c r="E510">
        <f>AVERAGE(normalized!E510:G510)</f>
        <v>2.4551190338983051E-4</v>
      </c>
      <c r="F510">
        <f>AVERAGE(normalized!H510:J510)</f>
        <v>2.7790995214752566E-4</v>
      </c>
      <c r="G510">
        <f>AVERAGE(normalized!K510:M510)</f>
        <v>1.2993968245111532E-4</v>
      </c>
      <c r="H510">
        <f>AVERAGE(normalized!N510:P510)</f>
        <v>1.9435519210150604E-4</v>
      </c>
      <c r="I510">
        <f>_xlfn.STDEV.S(normalized!E510:G510)</f>
        <v>2.614340525904872E-4</v>
      </c>
      <c r="J510">
        <f>_xlfn.STDEV.S(normalized!H510:J510)</f>
        <v>2.7833977391160489E-4</v>
      </c>
      <c r="K510">
        <f>_xlfn.STDEV.S(normalized!K510:M510)</f>
        <v>3.4598121902204209E-5</v>
      </c>
      <c r="L510">
        <f>_xlfn.STDEV.S(normalized!N510:P510)</f>
        <v>1.3956698440142839E-4</v>
      </c>
      <c r="M510" s="11">
        <f t="shared" si="41"/>
        <v>1.0648528604145724</v>
      </c>
      <c r="N510" s="11">
        <f t="shared" si="42"/>
        <v>1.0015466224248459</v>
      </c>
      <c r="O510" s="11">
        <f t="shared" si="43"/>
        <v>0.26626294023167546</v>
      </c>
      <c r="P510" s="11">
        <f t="shared" si="44"/>
        <v>0.71810268041893432</v>
      </c>
      <c r="R510" s="12">
        <f t="shared" si="45"/>
        <v>1.1319612137349309</v>
      </c>
      <c r="S510" s="12">
        <f t="shared" si="46"/>
        <v>0.52926021368826881</v>
      </c>
      <c r="T510" s="12">
        <f t="shared" si="47"/>
        <v>0.79163246025144274</v>
      </c>
      <c r="U510">
        <f>_xlfn.T.TEST(normalized!H510:J510,normalized!$E510:$G510,2,3)</f>
        <v>0.89030696603029791</v>
      </c>
      <c r="V510">
        <f>_xlfn.T.TEST(normalized!K510:M510,normalized!$E510:$G510,2,3)</f>
        <v>0.52473663119264413</v>
      </c>
      <c r="W510">
        <f>_xlfn.T.TEST(normalized!N510:P510,normalized!$E510:$G510,2,3)</f>
        <v>0.78414337083143448</v>
      </c>
    </row>
    <row r="511" spans="1:23" x14ac:dyDescent="0.3">
      <c r="A511" t="str">
        <f>normalized!A511</f>
        <v>w/o MS2: LPC 15:3</v>
      </c>
      <c r="B511" t="str">
        <f>normalized!B511</f>
        <v>LPC 15:3</v>
      </c>
      <c r="C511" t="str">
        <f>normalized!C511</f>
        <v>LPC</v>
      </c>
      <c r="D511" t="str">
        <f>normalized!D511</f>
        <v>C23H42NO7P</v>
      </c>
      <c r="E511">
        <f>AVERAGE(normalized!E511:G511)</f>
        <v>2.503676526836158E-4</v>
      </c>
      <c r="F511">
        <f>AVERAGE(normalized!H511:J511)</f>
        <v>2.1858806022408963E-4</v>
      </c>
      <c r="G511">
        <f>AVERAGE(normalized!K511:M511)</f>
        <v>2.3747621958528108E-4</v>
      </c>
      <c r="H511">
        <f>AVERAGE(normalized!N511:P511)</f>
        <v>2.4603643748368138E-4</v>
      </c>
      <c r="I511">
        <f>_xlfn.STDEV.S(normalized!E511:G511)</f>
        <v>6.4622775372391204E-5</v>
      </c>
      <c r="J511">
        <f>_xlfn.STDEV.S(normalized!H511:J511)</f>
        <v>8.5451036872057198E-5</v>
      </c>
      <c r="K511">
        <f>_xlfn.STDEV.S(normalized!K511:M511)</f>
        <v>2.3007791339045827E-5</v>
      </c>
      <c r="L511">
        <f>_xlfn.STDEV.S(normalized!N511:P511)</f>
        <v>5.9054326499807687E-5</v>
      </c>
      <c r="M511" s="11">
        <f t="shared" si="41"/>
        <v>0.25811151991768527</v>
      </c>
      <c r="N511" s="11">
        <f t="shared" si="42"/>
        <v>0.39092270997992967</v>
      </c>
      <c r="O511" s="11">
        <f t="shared" si="43"/>
        <v>9.6884611769657222E-2</v>
      </c>
      <c r="P511" s="11">
        <f t="shared" si="44"/>
        <v>0.24002268567932961</v>
      </c>
      <c r="R511" s="12">
        <f t="shared" si="45"/>
        <v>0.87306829728644963</v>
      </c>
      <c r="S511" s="12">
        <f t="shared" si="46"/>
        <v>0.94850998936901276</v>
      </c>
      <c r="T511" s="12">
        <f t="shared" si="47"/>
        <v>0.98270057991314208</v>
      </c>
      <c r="U511">
        <f>_xlfn.T.TEST(normalized!H511:J511,normalized!$E511:$G511,2,3)</f>
        <v>0.63637754502254662</v>
      </c>
      <c r="V511">
        <f>_xlfn.T.TEST(normalized!K511:M511,normalized!$E511:$G511,2,3)</f>
        <v>0.77009339205024818</v>
      </c>
      <c r="W511">
        <f>_xlfn.T.TEST(normalized!N511:P511,normalized!$E511:$G511,2,3)</f>
        <v>0.93585838946785627</v>
      </c>
    </row>
    <row r="512" spans="1:23" x14ac:dyDescent="0.3">
      <c r="A512" t="str">
        <f>normalized!A512</f>
        <v>w/o MS2: LPC 17:4</v>
      </c>
      <c r="B512" t="str">
        <f>normalized!B512</f>
        <v>LPC 17:4</v>
      </c>
      <c r="C512" t="str">
        <f>normalized!C512</f>
        <v>LPC</v>
      </c>
      <c r="D512" t="str">
        <f>normalized!D512</f>
        <v>C25H44NO7P</v>
      </c>
      <c r="E512">
        <f>AVERAGE(normalized!E512:G512)</f>
        <v>1.2923564971751413E-5</v>
      </c>
      <c r="F512">
        <f>AVERAGE(normalized!H512:J512)</f>
        <v>8.9908858543417366E-6</v>
      </c>
      <c r="G512">
        <f>AVERAGE(normalized!K512:M512)</f>
        <v>1.2095486924822379E-5</v>
      </c>
      <c r="H512">
        <f>AVERAGE(normalized!N512:P512)</f>
        <v>1.1178841057947104E-5</v>
      </c>
      <c r="I512">
        <f>_xlfn.STDEV.S(normalized!E512:G512)</f>
        <v>1.0503553030411375E-5</v>
      </c>
      <c r="J512">
        <f>_xlfn.STDEV.S(normalized!H512:J512)</f>
        <v>4.8765596254464342E-6</v>
      </c>
      <c r="K512">
        <f>_xlfn.STDEV.S(normalized!K512:M512)</f>
        <v>9.7999133503205803E-6</v>
      </c>
      <c r="L512">
        <f>_xlfn.STDEV.S(normalized!N512:P512)</f>
        <v>9.6993467719868306E-6</v>
      </c>
      <c r="M512" s="11">
        <f t="shared" si="41"/>
        <v>0.81274424304518544</v>
      </c>
      <c r="N512" s="11">
        <f t="shared" si="42"/>
        <v>0.54238922665128964</v>
      </c>
      <c r="O512" s="11">
        <f t="shared" si="43"/>
        <v>0.81021238840820708</v>
      </c>
      <c r="P512" s="11">
        <f t="shared" si="44"/>
        <v>0.86765226571420906</v>
      </c>
      <c r="R512" s="12">
        <f t="shared" si="45"/>
        <v>0.69569703669182581</v>
      </c>
      <c r="S512" s="12">
        <f t="shared" si="46"/>
        <v>0.93592495192007297</v>
      </c>
      <c r="T512" s="12">
        <f t="shared" si="47"/>
        <v>0.86499670039822907</v>
      </c>
      <c r="U512">
        <f>_xlfn.T.TEST(normalized!H512:J512,normalized!$E512:$G512,2,3)</f>
        <v>0.60010852619612109</v>
      </c>
      <c r="V512">
        <f>_xlfn.T.TEST(normalized!K512:M512,normalized!$E512:$G512,2,3)</f>
        <v>0.92529502437312294</v>
      </c>
      <c r="W512">
        <f>_xlfn.T.TEST(normalized!N512:P512,normalized!$E512:$G512,2,3)</f>
        <v>0.8429924718079731</v>
      </c>
    </row>
    <row r="513" spans="1:23" x14ac:dyDescent="0.3">
      <c r="A513" t="str">
        <f>normalized!A513</f>
        <v>w/o MS2: LPC 15:2</v>
      </c>
      <c r="B513" t="str">
        <f>normalized!B513</f>
        <v>LPC 15:2</v>
      </c>
      <c r="C513" t="str">
        <f>normalized!C513</f>
        <v>LPC</v>
      </c>
      <c r="D513" t="str">
        <f>normalized!D513</f>
        <v>C23H44NO7P</v>
      </c>
      <c r="E513">
        <f>AVERAGE(normalized!E513:G513)</f>
        <v>1.1636980706214689E-4</v>
      </c>
      <c r="F513">
        <f>AVERAGE(normalized!H513:J513)</f>
        <v>1.6340946195144725E-4</v>
      </c>
      <c r="G513">
        <f>AVERAGE(normalized!K513:M513)</f>
        <v>1.5881143948881366E-4</v>
      </c>
      <c r="H513">
        <f>AVERAGE(normalized!N513:P513)</f>
        <v>1.2613809564151422E-4</v>
      </c>
      <c r="I513">
        <f>_xlfn.STDEV.S(normalized!E513:G513)</f>
        <v>2.2345898275495525E-5</v>
      </c>
      <c r="J513">
        <f>_xlfn.STDEV.S(normalized!H513:J513)</f>
        <v>1.4662237574375079E-5</v>
      </c>
      <c r="K513">
        <f>_xlfn.STDEV.S(normalized!K513:M513)</f>
        <v>4.8239383133675627E-5</v>
      </c>
      <c r="L513">
        <f>_xlfn.STDEV.S(normalized!N513:P513)</f>
        <v>4.1261581993030541E-5</v>
      </c>
      <c r="M513" s="11">
        <f t="shared" si="41"/>
        <v>0.19202488033310716</v>
      </c>
      <c r="N513" s="11">
        <f t="shared" si="42"/>
        <v>8.9726980306266302E-2</v>
      </c>
      <c r="O513" s="11">
        <f t="shared" si="43"/>
        <v>0.30375257153357332</v>
      </c>
      <c r="P513" s="11">
        <f t="shared" si="44"/>
        <v>0.32711435655645527</v>
      </c>
      <c r="R513" s="12">
        <f t="shared" si="45"/>
        <v>1.4042255983476797</v>
      </c>
      <c r="S513" s="12">
        <f t="shared" si="46"/>
        <v>1.3647134381171653</v>
      </c>
      <c r="T513" s="12">
        <f t="shared" si="47"/>
        <v>1.0839417785933994</v>
      </c>
      <c r="U513">
        <f>_xlfn.T.TEST(normalized!H513:J513,normalized!$E513:$G513,2,3)</f>
        <v>4.6187529850651797E-2</v>
      </c>
      <c r="V513">
        <f>_xlfn.T.TEST(normalized!K513:M513,normalized!$E513:$G513,2,3)</f>
        <v>0.26605571266768202</v>
      </c>
      <c r="W513">
        <f>_xlfn.T.TEST(normalized!N513:P513,normalized!$E513:$G513,2,3)</f>
        <v>0.74173789260132728</v>
      </c>
    </row>
    <row r="514" spans="1:23" x14ac:dyDescent="0.3">
      <c r="A514" t="str">
        <f>normalized!A514</f>
        <v>w/o MS2: LPC 14:2</v>
      </c>
      <c r="B514" t="str">
        <f>normalized!B514</f>
        <v>LPC 14:2</v>
      </c>
      <c r="C514" t="str">
        <f>normalized!C514</f>
        <v>LPC</v>
      </c>
      <c r="D514" t="str">
        <f>normalized!D514</f>
        <v>C22H42NO7P</v>
      </c>
      <c r="E514">
        <f>AVERAGE(normalized!E514:G514)</f>
        <v>2.192522925141243E-4</v>
      </c>
      <c r="F514">
        <f>AVERAGE(normalized!H514:J514)</f>
        <v>2.7896904178338004E-4</v>
      </c>
      <c r="G514">
        <f>AVERAGE(normalized!K514:M514)</f>
        <v>2.0921880391160051E-4</v>
      </c>
      <c r="H514">
        <f>AVERAGE(normalized!N514:P514)</f>
        <v>2.2372869518561109E-4</v>
      </c>
      <c r="I514">
        <f>_xlfn.STDEV.S(normalized!E514:G514)</f>
        <v>1.0142475146750756E-4</v>
      </c>
      <c r="J514">
        <f>_xlfn.STDEV.S(normalized!H514:J514)</f>
        <v>6.1734546812169738E-5</v>
      </c>
      <c r="K514">
        <f>_xlfn.STDEV.S(normalized!K514:M514)</f>
        <v>5.582124584819777E-5</v>
      </c>
      <c r="L514">
        <f>_xlfn.STDEV.S(normalized!N514:P514)</f>
        <v>5.3656458313111416E-5</v>
      </c>
      <c r="M514" s="11">
        <f t="shared" si="41"/>
        <v>0.46259380143527462</v>
      </c>
      <c r="N514" s="11">
        <f t="shared" si="42"/>
        <v>0.22129533233335161</v>
      </c>
      <c r="O514" s="11">
        <f t="shared" si="43"/>
        <v>0.26680797712515103</v>
      </c>
      <c r="P514" s="11">
        <f t="shared" si="44"/>
        <v>0.23982823601861458</v>
      </c>
      <c r="R514" s="12">
        <f t="shared" si="45"/>
        <v>1.2723654497952799</v>
      </c>
      <c r="S514" s="12">
        <f t="shared" si="46"/>
        <v>0.95423770265992802</v>
      </c>
      <c r="T514" s="12">
        <f t="shared" si="47"/>
        <v>1.0204166744172056</v>
      </c>
      <c r="U514">
        <f>_xlfn.T.TEST(normalized!H514:J514,normalized!$E514:$G514,2,3)</f>
        <v>0.44239555250914825</v>
      </c>
      <c r="V514">
        <f>_xlfn.T.TEST(normalized!K514:M514,normalized!$E514:$G514,2,3)</f>
        <v>0.8898880020206863</v>
      </c>
      <c r="W514">
        <f>_xlfn.T.TEST(normalized!N514:P514,normalized!$E514:$G514,2,3)</f>
        <v>0.9503285179167309</v>
      </c>
    </row>
    <row r="515" spans="1:23" x14ac:dyDescent="0.3">
      <c r="A515" t="str">
        <f>normalized!A515</f>
        <v>w/o MS2: LPE 11:0</v>
      </c>
      <c r="B515" t="str">
        <f>normalized!B515</f>
        <v>LPE 11:0</v>
      </c>
      <c r="C515" t="str">
        <f>normalized!C515</f>
        <v>LPE</v>
      </c>
      <c r="D515" t="str">
        <f>normalized!D515</f>
        <v>C16H34NO7P</v>
      </c>
      <c r="E515">
        <f>AVERAGE(normalized!E515:G515)</f>
        <v>5.1577080240112995E-4</v>
      </c>
      <c r="F515">
        <f>AVERAGE(normalized!H515:J515)</f>
        <v>4.741173867880485E-4</v>
      </c>
      <c r="G515">
        <f>AVERAGE(normalized!K515:M515)</f>
        <v>5.4825900093822199E-4</v>
      </c>
      <c r="H515">
        <f>AVERAGE(normalized!N515:P515)</f>
        <v>4.2088187373038759E-4</v>
      </c>
      <c r="I515">
        <f>_xlfn.STDEV.S(normalized!E515:G515)</f>
        <v>1.5655326638417492E-4</v>
      </c>
      <c r="J515">
        <f>_xlfn.STDEV.S(normalized!H515:J515)</f>
        <v>9.1377898661527845E-5</v>
      </c>
      <c r="K515">
        <f>_xlfn.STDEV.S(normalized!K515:M515)</f>
        <v>8.4461147341629555E-5</v>
      </c>
      <c r="L515">
        <f>_xlfn.STDEV.S(normalized!N515:P515)</f>
        <v>3.8019388787031238E-5</v>
      </c>
      <c r="M515" s="11">
        <f t="shared" si="41"/>
        <v>0.30353262661506553</v>
      </c>
      <c r="N515" s="11">
        <f t="shared" si="42"/>
        <v>0.19273264640340604</v>
      </c>
      <c r="O515" s="11">
        <f t="shared" si="43"/>
        <v>0.15405337112038889</v>
      </c>
      <c r="P515" s="11">
        <f t="shared" si="44"/>
        <v>9.0332682778793305E-2</v>
      </c>
      <c r="R515" s="12">
        <f t="shared" si="45"/>
        <v>0.91924045444378144</v>
      </c>
      <c r="S515" s="12">
        <f t="shared" si="46"/>
        <v>1.0629896038818907</v>
      </c>
      <c r="T515" s="12">
        <f t="shared" si="47"/>
        <v>0.81602500911452436</v>
      </c>
      <c r="U515">
        <f>_xlfn.T.TEST(normalized!H515:J515,normalized!$E515:$G515,2,3)</f>
        <v>0.71555501462310422</v>
      </c>
      <c r="V515">
        <f>_xlfn.T.TEST(normalized!K515:M515,normalized!$E515:$G515,2,3)</f>
        <v>0.77201927856117358</v>
      </c>
      <c r="W515">
        <f>_xlfn.T.TEST(normalized!N515:P515,normalized!$E515:$G515,2,3)</f>
        <v>0.4051645434770263</v>
      </c>
    </row>
    <row r="516" spans="1:23" x14ac:dyDescent="0.3">
      <c r="A516" t="str">
        <f>normalized!A516</f>
        <v>LPE 14:0</v>
      </c>
      <c r="B516" t="str">
        <f>normalized!B516</f>
        <v>LPE 14:0</v>
      </c>
      <c r="C516" t="str">
        <f>normalized!C516</f>
        <v>LPE</v>
      </c>
      <c r="D516" t="str">
        <f>normalized!D516</f>
        <v>C19H40NO7P</v>
      </c>
      <c r="E516">
        <f>AVERAGE(normalized!E516:G516)</f>
        <v>1.9023702165254237E-3</v>
      </c>
      <c r="F516">
        <f>AVERAGE(normalized!H516:J516)</f>
        <v>1.8403117612044819E-3</v>
      </c>
      <c r="G516">
        <f>AVERAGE(normalized!K516:M516)</f>
        <v>1.9497741171620234E-3</v>
      </c>
      <c r="H516">
        <f>AVERAGE(normalized!N516:P516)</f>
        <v>2.4732354470702392E-3</v>
      </c>
      <c r="I516">
        <f>_xlfn.STDEV.S(normalized!E516:G516)</f>
        <v>3.9729488759325093E-4</v>
      </c>
      <c r="J516">
        <f>_xlfn.STDEV.S(normalized!H516:J516)</f>
        <v>2.3678229779336567E-4</v>
      </c>
      <c r="K516">
        <f>_xlfn.STDEV.S(normalized!K516:M516)</f>
        <v>9.9127413622591867E-5</v>
      </c>
      <c r="L516">
        <f>_xlfn.STDEV.S(normalized!N516:P516)</f>
        <v>4.9956879073465775E-5</v>
      </c>
      <c r="M516" s="11">
        <f t="shared" si="41"/>
        <v>0.20884204564497891</v>
      </c>
      <c r="N516" s="11">
        <f t="shared" si="42"/>
        <v>0.12866423112918213</v>
      </c>
      <c r="O516" s="11">
        <f t="shared" si="43"/>
        <v>5.0840460312846857E-2</v>
      </c>
      <c r="P516" s="11">
        <f t="shared" si="44"/>
        <v>2.0198998495126703E-2</v>
      </c>
      <c r="R516" s="12">
        <f t="shared" si="45"/>
        <v>0.96737835002784678</v>
      </c>
      <c r="S516" s="12">
        <f t="shared" si="46"/>
        <v>1.0249183362022878</v>
      </c>
      <c r="T516" s="12">
        <f t="shared" si="47"/>
        <v>1.3000810386883948</v>
      </c>
      <c r="U516">
        <f>_xlfn.T.TEST(normalized!H516:J516,normalized!$E516:$G516,2,3)</f>
        <v>0.83005291870558773</v>
      </c>
      <c r="V516">
        <f>_xlfn.T.TEST(normalized!K516:M516,normalized!$E516:$G516,2,3)</f>
        <v>0.85778008174815579</v>
      </c>
      <c r="W516">
        <f>_xlfn.T.TEST(normalized!N516:P516,normalized!$E516:$G516,2,3)</f>
        <v>0.12842265805216208</v>
      </c>
    </row>
    <row r="517" spans="1:23" x14ac:dyDescent="0.3">
      <c r="A517" t="str">
        <f>normalized!A517</f>
        <v>w/o MS2: LPE 12:0</v>
      </c>
      <c r="B517" t="str">
        <f>normalized!B517</f>
        <v>LPE 12:0</v>
      </c>
      <c r="C517" t="str">
        <f>normalized!C517</f>
        <v>LPE</v>
      </c>
      <c r="D517" t="str">
        <f>normalized!D517</f>
        <v>C17H36NO7P</v>
      </c>
      <c r="E517">
        <f>AVERAGE(normalized!E517:G517)</f>
        <v>3.5565038149717516E-4</v>
      </c>
      <c r="F517">
        <f>AVERAGE(normalized!H517:J517)</f>
        <v>4.6708680088702144E-4</v>
      </c>
      <c r="G517">
        <f>AVERAGE(normalized!K517:M517)</f>
        <v>5.1636322965360184E-4</v>
      </c>
      <c r="H517">
        <f>AVERAGE(normalized!N517:P517)</f>
        <v>7.9494930309040107E-4</v>
      </c>
      <c r="I517">
        <f>_xlfn.STDEV.S(normalized!E517:G517)</f>
        <v>1.4436246430764042E-4</v>
      </c>
      <c r="J517">
        <f>_xlfn.STDEV.S(normalized!H517:J517)</f>
        <v>4.8058582467900239E-5</v>
      </c>
      <c r="K517">
        <f>_xlfn.STDEV.S(normalized!K517:M517)</f>
        <v>1.0463745436924729E-4</v>
      </c>
      <c r="L517">
        <f>_xlfn.STDEV.S(normalized!N517:P517)</f>
        <v>8.339747862037024E-5</v>
      </c>
      <c r="M517" s="11">
        <f t="shared" si="41"/>
        <v>0.40591117518254949</v>
      </c>
      <c r="N517" s="11">
        <f t="shared" si="42"/>
        <v>0.10289004608272929</v>
      </c>
      <c r="O517" s="11">
        <f t="shared" si="43"/>
        <v>0.20264311701559867</v>
      </c>
      <c r="P517" s="11">
        <f t="shared" si="44"/>
        <v>0.1049091788572665</v>
      </c>
      <c r="R517" s="12">
        <f t="shared" si="45"/>
        <v>1.3133313646979214</v>
      </c>
      <c r="S517" s="12">
        <f t="shared" si="46"/>
        <v>1.4518843688002714</v>
      </c>
      <c r="T517" s="12">
        <f t="shared" si="47"/>
        <v>2.2351987919819374</v>
      </c>
      <c r="U517">
        <f>_xlfn.T.TEST(normalized!H517:J517,normalized!$E517:$G517,2,3)</f>
        <v>0.31221104327653132</v>
      </c>
      <c r="V517">
        <f>_xlfn.T.TEST(normalized!K517:M517,normalized!$E517:$G517,2,3)</f>
        <v>0.20025699486411819</v>
      </c>
      <c r="W517">
        <f>_xlfn.T.TEST(normalized!N517:P517,normalized!$E517:$G517,2,3)</f>
        <v>1.7117950299173144E-2</v>
      </c>
    </row>
    <row r="518" spans="1:23" x14ac:dyDescent="0.3">
      <c r="A518" t="str">
        <f>normalized!A518</f>
        <v>LPE 16:0</v>
      </c>
      <c r="B518" t="str">
        <f>normalized!B518</f>
        <v>LPE 16:0</v>
      </c>
      <c r="C518" t="str">
        <f>normalized!C518</f>
        <v>LPE</v>
      </c>
      <c r="D518" t="str">
        <f>normalized!D518</f>
        <v>C21H44NO7P</v>
      </c>
      <c r="E518">
        <f>AVERAGE(normalized!E518:G518)</f>
        <v>5.6337470475988707E-3</v>
      </c>
      <c r="F518">
        <f>AVERAGE(normalized!H518:J518)</f>
        <v>5.0299628723155928E-3</v>
      </c>
      <c r="G518">
        <f>AVERAGE(normalized!K518:M518)</f>
        <v>5.4337254920499116E-3</v>
      </c>
      <c r="H518">
        <f>AVERAGE(normalized!N518:P518)</f>
        <v>4.9671507157975428E-3</v>
      </c>
      <c r="I518">
        <f>_xlfn.STDEV.S(normalized!E518:G518)</f>
        <v>8.1557520303440051E-4</v>
      </c>
      <c r="J518">
        <f>_xlfn.STDEV.S(normalized!H518:J518)</f>
        <v>6.3883944973562709E-4</v>
      </c>
      <c r="K518">
        <f>_xlfn.STDEV.S(normalized!K518:M518)</f>
        <v>4.119632185280753E-4</v>
      </c>
      <c r="L518">
        <f>_xlfn.STDEV.S(normalized!N518:P518)</f>
        <v>2.8948249368930686E-4</v>
      </c>
      <c r="M518" s="11">
        <f t="shared" si="41"/>
        <v>0.14476603158496484</v>
      </c>
      <c r="N518" s="11">
        <f t="shared" si="42"/>
        <v>0.12700679228702361</v>
      </c>
      <c r="O518" s="11">
        <f t="shared" si="43"/>
        <v>7.5815979134540204E-2</v>
      </c>
      <c r="P518" s="11">
        <f t="shared" si="44"/>
        <v>5.827938596037277E-2</v>
      </c>
      <c r="R518" s="12">
        <f t="shared" si="45"/>
        <v>0.89282724797865864</v>
      </c>
      <c r="S518" s="12">
        <f t="shared" si="46"/>
        <v>0.96449582243238818</v>
      </c>
      <c r="T518" s="12">
        <f t="shared" si="47"/>
        <v>0.88167797982952845</v>
      </c>
      <c r="U518">
        <f>_xlfn.T.TEST(normalized!H518:J518,normalized!$E518:$G518,2,3)</f>
        <v>0.3728932782350759</v>
      </c>
      <c r="V518">
        <f>_xlfn.T.TEST(normalized!K518:M518,normalized!$E518:$G518,2,3)</f>
        <v>0.73014298518878962</v>
      </c>
      <c r="W518">
        <f>_xlfn.T.TEST(normalized!N518:P518,normalized!$E518:$G518,2,3)</f>
        <v>0.29082116273093989</v>
      </c>
    </row>
    <row r="519" spans="1:23" x14ac:dyDescent="0.3">
      <c r="A519" t="str">
        <f>normalized!A519</f>
        <v>w/o MS2: LPE 11:0</v>
      </c>
      <c r="B519" t="str">
        <f>normalized!B519</f>
        <v>LPE 11:0</v>
      </c>
      <c r="C519" t="str">
        <f>normalized!C519</f>
        <v>LPE</v>
      </c>
      <c r="D519" t="str">
        <f>normalized!D519</f>
        <v>C16H34NO7P</v>
      </c>
      <c r="E519">
        <f>AVERAGE(normalized!E519:G519)</f>
        <v>6.9839613107344637E-4</v>
      </c>
      <c r="F519">
        <f>AVERAGE(normalized!H519:J519)</f>
        <v>1.0319655158730159E-3</v>
      </c>
      <c r="G519">
        <f>AVERAGE(normalized!K519:M519)</f>
        <v>9.1830205354891776E-4</v>
      </c>
      <c r="H519">
        <f>AVERAGE(normalized!N519:P519)</f>
        <v>1.8614499313460251E-3</v>
      </c>
      <c r="I519">
        <f>_xlfn.STDEV.S(normalized!E519:G519)</f>
        <v>2.3332630116210755E-4</v>
      </c>
      <c r="J519">
        <f>_xlfn.STDEV.S(normalized!H519:J519)</f>
        <v>2.5045248590898879E-4</v>
      </c>
      <c r="K519">
        <f>_xlfn.STDEV.S(normalized!K519:M519)</f>
        <v>1.6819886976605328E-4</v>
      </c>
      <c r="L519">
        <f>_xlfn.STDEV.S(normalized!N519:P519)</f>
        <v>1.6628776737282277E-4</v>
      </c>
      <c r="M519" s="11">
        <f t="shared" si="41"/>
        <v>0.33408876535939735</v>
      </c>
      <c r="N519" s="11">
        <f t="shared" si="42"/>
        <v>0.24269462695864652</v>
      </c>
      <c r="O519" s="11">
        <f t="shared" si="43"/>
        <v>0.18316290279001685</v>
      </c>
      <c r="P519" s="11">
        <f t="shared" si="44"/>
        <v>8.9332387926533779E-2</v>
      </c>
      <c r="R519" s="12">
        <f t="shared" si="45"/>
        <v>1.4776220399257767</v>
      </c>
      <c r="S519" s="12">
        <f t="shared" si="46"/>
        <v>1.314872767318273</v>
      </c>
      <c r="T519" s="12">
        <f t="shared" si="47"/>
        <v>2.6653210814397639</v>
      </c>
      <c r="U519">
        <f>_xlfn.T.TEST(normalized!H519:J519,normalized!$E519:$G519,2,3)</f>
        <v>0.16706295981756494</v>
      </c>
      <c r="V519">
        <f>_xlfn.T.TEST(normalized!K519:M519,normalized!$E519:$G519,2,3)</f>
        <v>0.26251598260231013</v>
      </c>
      <c r="W519">
        <f>_xlfn.T.TEST(normalized!N519:P519,normalized!$E519:$G519,2,3)</f>
        <v>3.1219767205991652E-3</v>
      </c>
    </row>
    <row r="520" spans="1:23" x14ac:dyDescent="0.3">
      <c r="A520" t="str">
        <f>normalized!A520</f>
        <v>LPE 14:0</v>
      </c>
      <c r="B520" t="str">
        <f>normalized!B520</f>
        <v>LPE 14:0</v>
      </c>
      <c r="C520" t="str">
        <f>normalized!C520</f>
        <v>LPE</v>
      </c>
      <c r="D520" t="str">
        <f>normalized!D520</f>
        <v>C19H40NO7P</v>
      </c>
      <c r="E520">
        <f>AVERAGE(normalized!E520:G520)</f>
        <v>3.8170297959039547E-3</v>
      </c>
      <c r="F520">
        <f>AVERAGE(normalized!H520:J520)</f>
        <v>3.7596439845938375E-3</v>
      </c>
      <c r="G520">
        <f>AVERAGE(normalized!K520:M520)</f>
        <v>3.9499786704319537E-3</v>
      </c>
      <c r="H520">
        <f>AVERAGE(normalized!N520:P520)</f>
        <v>5.0383946993391064E-3</v>
      </c>
      <c r="I520">
        <f>_xlfn.STDEV.S(normalized!E520:G520)</f>
        <v>7.066707587176105E-4</v>
      </c>
      <c r="J520">
        <f>_xlfn.STDEV.S(normalized!H520:J520)</f>
        <v>3.7987729543323753E-4</v>
      </c>
      <c r="K520">
        <f>_xlfn.STDEV.S(normalized!K520:M520)</f>
        <v>3.7199261299760984E-4</v>
      </c>
      <c r="L520">
        <f>_xlfn.STDEV.S(normalized!N520:P520)</f>
        <v>2.0339294123955341E-4</v>
      </c>
      <c r="M520" s="11">
        <f t="shared" si="41"/>
        <v>0.18513629615255744</v>
      </c>
      <c r="N520" s="11">
        <f t="shared" si="42"/>
        <v>0.10104076263334719</v>
      </c>
      <c r="O520" s="11">
        <f t="shared" si="43"/>
        <v>9.4175853601996845E-2</v>
      </c>
      <c r="P520" s="11">
        <f t="shared" si="44"/>
        <v>4.0368600194469237E-2</v>
      </c>
      <c r="R520" s="12">
        <f t="shared" si="45"/>
        <v>0.98496584664555209</v>
      </c>
      <c r="S520" s="12">
        <f t="shared" si="46"/>
        <v>1.0348304523770462</v>
      </c>
      <c r="T520" s="12">
        <f t="shared" si="47"/>
        <v>1.3199778279817975</v>
      </c>
      <c r="U520">
        <f>_xlfn.T.TEST(normalized!H520:J520,normalized!$E520:$G520,2,3)</f>
        <v>0.90908002071217209</v>
      </c>
      <c r="V520">
        <f>_xlfn.T.TEST(normalized!K520:M520,normalized!$E520:$G520,2,3)</f>
        <v>0.79168638993326146</v>
      </c>
      <c r="W520">
        <f>_xlfn.T.TEST(normalized!N520:P520,normalized!$E520:$G520,2,3)</f>
        <v>8.5978807532807358E-2</v>
      </c>
    </row>
    <row r="521" spans="1:23" x14ac:dyDescent="0.3">
      <c r="A521" t="str">
        <f>normalized!A521</f>
        <v>w/o MS2: LPE 18:0</v>
      </c>
      <c r="B521" t="str">
        <f>normalized!B521</f>
        <v>LPE 18:0</v>
      </c>
      <c r="C521" t="str">
        <f>normalized!C521</f>
        <v>LPE</v>
      </c>
      <c r="D521" t="str">
        <f>normalized!D521</f>
        <v>C23H48NO7P</v>
      </c>
      <c r="E521">
        <f>AVERAGE(normalized!E521:G521)</f>
        <v>4.7824543587570616E-4</v>
      </c>
      <c r="F521">
        <f>AVERAGE(normalized!H521:J521)</f>
        <v>5.7048779645191413E-4</v>
      </c>
      <c r="G521">
        <f>AVERAGE(normalized!K521:M521)</f>
        <v>6.4688994593857334E-4</v>
      </c>
      <c r="H521">
        <f>AVERAGE(normalized!N521:P521)</f>
        <v>5.3543482247183944E-4</v>
      </c>
      <c r="I521">
        <f>_xlfn.STDEV.S(normalized!E521:G521)</f>
        <v>8.5274768819519533E-5</v>
      </c>
      <c r="J521">
        <f>_xlfn.STDEV.S(normalized!H521:J521)</f>
        <v>3.1870509725993169E-5</v>
      </c>
      <c r="K521">
        <f>_xlfn.STDEV.S(normalized!K521:M521)</f>
        <v>1.9073956462085465E-4</v>
      </c>
      <c r="L521">
        <f>_xlfn.STDEV.S(normalized!N521:P521)</f>
        <v>1.0031783851362349E-4</v>
      </c>
      <c r="M521" s="11">
        <f t="shared" si="41"/>
        <v>0.1783075434130898</v>
      </c>
      <c r="N521" s="11">
        <f t="shared" si="42"/>
        <v>5.5865366313194227E-2</v>
      </c>
      <c r="O521" s="11">
        <f t="shared" si="43"/>
        <v>0.29485628246101492</v>
      </c>
      <c r="P521" s="11">
        <f t="shared" si="44"/>
        <v>0.18735770312902947</v>
      </c>
      <c r="R521" s="12">
        <f t="shared" si="45"/>
        <v>1.1928766145092524</v>
      </c>
      <c r="S521" s="12">
        <f t="shared" si="46"/>
        <v>1.3526317188036838</v>
      </c>
      <c r="T521" s="12">
        <f t="shared" si="47"/>
        <v>1.1195816672905929</v>
      </c>
      <c r="U521">
        <f>_xlfn.T.TEST(normalized!H521:J521,normalized!$E521:$G521,2,3)</f>
        <v>0.19353922979834762</v>
      </c>
      <c r="V521">
        <f>_xlfn.T.TEST(normalized!K521:M521,normalized!$E521:$G521,2,3)</f>
        <v>0.26359019900978647</v>
      </c>
      <c r="W521">
        <f>_xlfn.T.TEST(normalized!N521:P521,normalized!$E521:$G521,2,3)</f>
        <v>0.49471999498975611</v>
      </c>
    </row>
    <row r="522" spans="1:23" x14ac:dyDescent="0.3">
      <c r="A522" t="str">
        <f>normalized!A522</f>
        <v>LPE 18:1</v>
      </c>
      <c r="B522" t="str">
        <f>normalized!B522</f>
        <v>LPE 18:1</v>
      </c>
      <c r="C522" t="str">
        <f>normalized!C522</f>
        <v>LPE</v>
      </c>
      <c r="D522" t="str">
        <f>normalized!D522</f>
        <v>C23H46NO7P</v>
      </c>
      <c r="E522">
        <f>AVERAGE(normalized!E522:G522)</f>
        <v>5.9997425353107339E-4</v>
      </c>
      <c r="F522">
        <f>AVERAGE(normalized!H522:J522)</f>
        <v>6.9452974089635863E-4</v>
      </c>
      <c r="G522">
        <f>AVERAGE(normalized!K522:M522)</f>
        <v>6.9531611210306389E-4</v>
      </c>
      <c r="H522">
        <f>AVERAGE(normalized!N522:P522)</f>
        <v>7.0119886454751343E-4</v>
      </c>
      <c r="I522">
        <f>_xlfn.STDEV.S(normalized!E522:G522)</f>
        <v>1.3701469771315E-4</v>
      </c>
      <c r="J522">
        <f>_xlfn.STDEV.S(normalized!H522:J522)</f>
        <v>2.9360771740848523E-5</v>
      </c>
      <c r="K522">
        <f>_xlfn.STDEV.S(normalized!K522:M522)</f>
        <v>1.4576676796856859E-4</v>
      </c>
      <c r="L522">
        <f>_xlfn.STDEV.S(normalized!N522:P522)</f>
        <v>4.7652440661323495E-5</v>
      </c>
      <c r="M522" s="11">
        <f t="shared" si="41"/>
        <v>0.22836762895535459</v>
      </c>
      <c r="N522" s="11">
        <f t="shared" si="42"/>
        <v>4.2274318883674548E-2</v>
      </c>
      <c r="O522" s="11">
        <f t="shared" si="43"/>
        <v>0.20964100418682974</v>
      </c>
      <c r="P522" s="11">
        <f t="shared" si="44"/>
        <v>6.7958525135481812E-2</v>
      </c>
      <c r="R522" s="12">
        <f t="shared" si="45"/>
        <v>1.1575992416487719</v>
      </c>
      <c r="S522" s="12">
        <f t="shared" si="46"/>
        <v>1.1589099165686993</v>
      </c>
      <c r="T522" s="12">
        <f t="shared" si="47"/>
        <v>1.1687149247166779</v>
      </c>
      <c r="U522">
        <f>_xlfn.T.TEST(normalized!H522:J522,normalized!$E522:$G522,2,3)</f>
        <v>0.35424209444231475</v>
      </c>
      <c r="V522">
        <f>_xlfn.T.TEST(normalized!K522:M522,normalized!$E522:$G522,2,3)</f>
        <v>0.45565780591817462</v>
      </c>
      <c r="W522">
        <f>_xlfn.T.TEST(normalized!N522:P522,normalized!$E522:$G522,2,3)</f>
        <v>0.32947821049502524</v>
      </c>
    </row>
    <row r="523" spans="1:23" x14ac:dyDescent="0.3">
      <c r="A523" t="str">
        <f>normalized!A523</f>
        <v>LPE 15:0</v>
      </c>
      <c r="B523" t="str">
        <f>normalized!B523</f>
        <v>LPE 15:0</v>
      </c>
      <c r="C523" t="str">
        <f>normalized!C523</f>
        <v>LPE</v>
      </c>
      <c r="D523" t="str">
        <f>normalized!D523</f>
        <v>C20H42NO7P</v>
      </c>
      <c r="E523">
        <f>AVERAGE(normalized!E523:G523)</f>
        <v>1.3731012776836159E-2</v>
      </c>
      <c r="F523">
        <f>AVERAGE(normalized!H523:J523)</f>
        <v>1.1693173503734828E-2</v>
      </c>
      <c r="G523">
        <f>AVERAGE(normalized!K523:M523)</f>
        <v>1.0500232632043381E-2</v>
      </c>
      <c r="H523">
        <f>AVERAGE(normalized!N523:P523)</f>
        <v>1.1698120148205551E-2</v>
      </c>
      <c r="I523">
        <f>_xlfn.STDEV.S(normalized!E523:G523)</f>
        <v>4.8990780331581102E-3</v>
      </c>
      <c r="J523">
        <f>_xlfn.STDEV.S(normalized!H523:J523)</f>
        <v>3.1525330426567465E-3</v>
      </c>
      <c r="K523">
        <f>_xlfn.STDEV.S(normalized!K523:M523)</f>
        <v>1.2590107261802475E-3</v>
      </c>
      <c r="L523">
        <f>_xlfn.STDEV.S(normalized!N523:P523)</f>
        <v>2.116219896314091E-3</v>
      </c>
      <c r="M523" s="11">
        <f t="shared" si="41"/>
        <v>0.35678927059355159</v>
      </c>
      <c r="N523" s="11">
        <f t="shared" si="42"/>
        <v>0.26960457241567654</v>
      </c>
      <c r="O523" s="11">
        <f t="shared" si="43"/>
        <v>0.11990312694007807</v>
      </c>
      <c r="P523" s="11">
        <f t="shared" si="44"/>
        <v>0.18090256122379725</v>
      </c>
      <c r="R523" s="12">
        <f t="shared" si="45"/>
        <v>0.85158856770280555</v>
      </c>
      <c r="S523" s="12">
        <f t="shared" si="46"/>
        <v>0.76470926090440938</v>
      </c>
      <c r="T523" s="12">
        <f t="shared" si="47"/>
        <v>0.85194882113429815</v>
      </c>
      <c r="U523">
        <f>_xlfn.T.TEST(normalized!H523:J523,normalized!$E523:$G523,2,3)</f>
        <v>0.58254060082403614</v>
      </c>
      <c r="V523">
        <f>_xlfn.T.TEST(normalized!K523:M523,normalized!$E523:$G523,2,3)</f>
        <v>0.37224554621573286</v>
      </c>
      <c r="W523">
        <f>_xlfn.T.TEST(normalized!N523:P523,normalized!$E523:$G523,2,3)</f>
        <v>0.56091199128338787</v>
      </c>
    </row>
    <row r="524" spans="1:23" x14ac:dyDescent="0.3">
      <c r="A524" t="str">
        <f>normalized!A524</f>
        <v>w/o MS2: LPE 13:0</v>
      </c>
      <c r="B524" t="str">
        <f>normalized!B524</f>
        <v>LPE 13:0</v>
      </c>
      <c r="C524" t="str">
        <f>normalized!C524</f>
        <v>LPE</v>
      </c>
      <c r="D524" t="str">
        <f>normalized!D524</f>
        <v>C18H38NO7P</v>
      </c>
      <c r="E524">
        <f>AVERAGE(normalized!E524:G524)</f>
        <v>1.243937301440678E-2</v>
      </c>
      <c r="F524">
        <f>AVERAGE(normalized!H524:J524)</f>
        <v>1.2687475015172736E-2</v>
      </c>
      <c r="G524">
        <f>AVERAGE(normalized!K524:M524)</f>
        <v>1.2828022970526603E-2</v>
      </c>
      <c r="H524">
        <f>AVERAGE(normalized!N524:P524)</f>
        <v>1.9865018600690332E-2</v>
      </c>
      <c r="I524">
        <f>_xlfn.STDEV.S(normalized!E524:G524)</f>
        <v>4.0902609163008209E-3</v>
      </c>
      <c r="J524">
        <f>_xlfn.STDEV.S(normalized!H524:J524)</f>
        <v>1.7580957336820369E-3</v>
      </c>
      <c r="K524">
        <f>_xlfn.STDEV.S(normalized!K524:M524)</f>
        <v>9.6084189133722781E-4</v>
      </c>
      <c r="L524">
        <f>_xlfn.STDEV.S(normalized!N524:P524)</f>
        <v>9.7188429282366181E-4</v>
      </c>
      <c r="M524" s="11">
        <f t="shared" si="41"/>
        <v>0.32881568159131863</v>
      </c>
      <c r="N524" s="11">
        <f t="shared" si="42"/>
        <v>0.13856939474399438</v>
      </c>
      <c r="O524" s="11">
        <f t="shared" si="43"/>
        <v>7.4901790676929564E-2</v>
      </c>
      <c r="P524" s="11">
        <f t="shared" si="44"/>
        <v>4.8924408899868217E-2</v>
      </c>
      <c r="R524" s="12">
        <f t="shared" si="45"/>
        <v>1.0199448959749511</v>
      </c>
      <c r="S524" s="12">
        <f t="shared" si="46"/>
        <v>1.0312435325855818</v>
      </c>
      <c r="T524" s="12">
        <f t="shared" si="47"/>
        <v>1.5969469343578224</v>
      </c>
      <c r="U524">
        <f>_xlfn.T.TEST(normalized!H524:J524,normalized!$E524:$G524,2,3)</f>
        <v>0.92978268801340447</v>
      </c>
      <c r="V524">
        <f>_xlfn.T.TEST(normalized!K524:M524,normalized!$E524:$G524,2,3)</f>
        <v>0.88612144252304614</v>
      </c>
      <c r="W524">
        <f>_xlfn.T.TEST(normalized!N524:P524,normalized!$E524:$G524,2,3)</f>
        <v>8.0803862592091005E-2</v>
      </c>
    </row>
    <row r="525" spans="1:23" x14ac:dyDescent="0.3">
      <c r="A525" t="str">
        <f>normalized!A525</f>
        <v>LPE 15:0</v>
      </c>
      <c r="B525" t="str">
        <f>normalized!B525</f>
        <v>LPE 15:0</v>
      </c>
      <c r="C525" t="str">
        <f>normalized!C525</f>
        <v>LPE</v>
      </c>
      <c r="D525" t="str">
        <f>normalized!D525</f>
        <v>C20H42NO7P</v>
      </c>
      <c r="E525">
        <f>AVERAGE(normalized!E525:G525)</f>
        <v>6.5197187696892658E-2</v>
      </c>
      <c r="F525">
        <f>AVERAGE(normalized!H525:J525)</f>
        <v>5.2011794856442577E-2</v>
      </c>
      <c r="G525">
        <f>AVERAGE(normalized!K525:M525)</f>
        <v>4.9333580772441897E-2</v>
      </c>
      <c r="H525">
        <f>AVERAGE(normalized!N525:P525)</f>
        <v>5.7372878704074058E-2</v>
      </c>
      <c r="I525">
        <f>_xlfn.STDEV.S(normalized!E525:G525)</f>
        <v>1.9267648419667962E-2</v>
      </c>
      <c r="J525">
        <f>_xlfn.STDEV.S(normalized!H525:J525)</f>
        <v>3.5451933059290038E-3</v>
      </c>
      <c r="K525">
        <f>_xlfn.STDEV.S(normalized!K525:M525)</f>
        <v>1.6276354713873032E-3</v>
      </c>
      <c r="L525">
        <f>_xlfn.STDEV.S(normalized!N525:P525)</f>
        <v>6.2717773844711425E-4</v>
      </c>
      <c r="M525" s="11">
        <f t="shared" si="41"/>
        <v>0.29552882724397439</v>
      </c>
      <c r="N525" s="11">
        <f t="shared" si="42"/>
        <v>6.8161333707365213E-2</v>
      </c>
      <c r="O525" s="11">
        <f t="shared" si="43"/>
        <v>3.2992445427689539E-2</v>
      </c>
      <c r="P525" s="11">
        <f t="shared" si="44"/>
        <v>1.0931606581605574E-2</v>
      </c>
      <c r="R525" s="12">
        <f t="shared" si="45"/>
        <v>0.7977613252008644</v>
      </c>
      <c r="S525" s="12">
        <f t="shared" si="46"/>
        <v>0.75668265020568004</v>
      </c>
      <c r="T525" s="12">
        <f t="shared" si="47"/>
        <v>0.87999008440065718</v>
      </c>
      <c r="U525">
        <f>_xlfn.T.TEST(normalized!H525:J525,normalized!$E525:$G525,2,3)</f>
        <v>0.35740509913341256</v>
      </c>
      <c r="V525">
        <f>_xlfn.T.TEST(normalized!K525:M525,normalized!$E525:$G525,2,3)</f>
        <v>0.28957211287990581</v>
      </c>
      <c r="W525">
        <f>_xlfn.T.TEST(normalized!N525:P525,normalized!$E525:$G525,2,3)</f>
        <v>0.55473990906488835</v>
      </c>
    </row>
    <row r="526" spans="1:23" x14ac:dyDescent="0.3">
      <c r="A526" t="str">
        <f>normalized!A526</f>
        <v>LPE 15:0</v>
      </c>
      <c r="B526" t="str">
        <f>normalized!B526</f>
        <v>LPE 15:0</v>
      </c>
      <c r="C526" t="str">
        <f>normalized!C526</f>
        <v>LPE</v>
      </c>
      <c r="D526" t="str">
        <f>normalized!D526</f>
        <v>C20H42NO7P</v>
      </c>
      <c r="E526">
        <f>AVERAGE(normalized!E526:G526)</f>
        <v>1.2974777521045198E-2</v>
      </c>
      <c r="F526">
        <f>AVERAGE(normalized!H526:J526)</f>
        <v>1.3108225696778711E-2</v>
      </c>
      <c r="G526">
        <f>AVERAGE(normalized!K526:M526)</f>
        <v>1.2417618254927732E-2</v>
      </c>
      <c r="H526">
        <f>AVERAGE(normalized!N526:P526)</f>
        <v>1.4774777112348087E-2</v>
      </c>
      <c r="I526">
        <f>_xlfn.STDEV.S(normalized!E526:G526)</f>
        <v>2.0224296354848363E-3</v>
      </c>
      <c r="J526">
        <f>_xlfn.STDEV.S(normalized!H526:J526)</f>
        <v>1.6299650591877484E-3</v>
      </c>
      <c r="K526">
        <f>_xlfn.STDEV.S(normalized!K526:M526)</f>
        <v>5.9388694516273536E-4</v>
      </c>
      <c r="L526">
        <f>_xlfn.STDEV.S(normalized!N526:P526)</f>
        <v>7.9576798137633757E-4</v>
      </c>
      <c r="M526" s="11">
        <f t="shared" si="41"/>
        <v>0.15587393558035492</v>
      </c>
      <c r="N526" s="11">
        <f t="shared" si="42"/>
        <v>0.12434673440115585</v>
      </c>
      <c r="O526" s="11">
        <f t="shared" si="43"/>
        <v>4.7826155786924833E-2</v>
      </c>
      <c r="P526" s="11">
        <f t="shared" si="44"/>
        <v>5.3859897535189945E-2</v>
      </c>
      <c r="R526" s="12">
        <f t="shared" si="45"/>
        <v>1.0102851995355648</v>
      </c>
      <c r="S526" s="12">
        <f t="shared" si="46"/>
        <v>0.95705827978832392</v>
      </c>
      <c r="T526" s="12">
        <f t="shared" si="47"/>
        <v>1.1387306709793885</v>
      </c>
      <c r="U526">
        <f>_xlfn.T.TEST(normalized!H526:J526,normalized!$E526:$G526,2,3)</f>
        <v>0.93355418859599992</v>
      </c>
      <c r="V526">
        <f>_xlfn.T.TEST(normalized!K526:M526,normalized!$E526:$G526,2,3)</f>
        <v>0.68609850483801693</v>
      </c>
      <c r="W526">
        <f>_xlfn.T.TEST(normalized!N526:P526,normalized!$E526:$G526,2,3)</f>
        <v>0.25980360679584197</v>
      </c>
    </row>
    <row r="527" spans="1:23" x14ac:dyDescent="0.3">
      <c r="A527" t="str">
        <f>normalized!A527</f>
        <v>w/o MS2: LPE 12:0</v>
      </c>
      <c r="B527" t="str">
        <f>normalized!B527</f>
        <v>LPE 12:0</v>
      </c>
      <c r="C527" t="str">
        <f>normalized!C527</f>
        <v>LPE</v>
      </c>
      <c r="D527" t="str">
        <f>normalized!D527</f>
        <v>C17H36NO7P</v>
      </c>
      <c r="E527">
        <f>AVERAGE(normalized!E527:G527)</f>
        <v>1.8668931299435027E-4</v>
      </c>
      <c r="F527">
        <f>AVERAGE(normalized!H527:J527)</f>
        <v>2.5684917833800183E-4</v>
      </c>
      <c r="G527">
        <f>AVERAGE(normalized!K527:M527)</f>
        <v>2.4988021136860552E-4</v>
      </c>
      <c r="H527">
        <f>AVERAGE(normalized!N527:P527)</f>
        <v>4.6845515423302913E-4</v>
      </c>
      <c r="I527">
        <f>_xlfn.STDEV.S(normalized!E527:G527)</f>
        <v>4.4390867266479125E-5</v>
      </c>
      <c r="J527">
        <f>_xlfn.STDEV.S(normalized!H527:J527)</f>
        <v>2.254544272840306E-5</v>
      </c>
      <c r="K527">
        <f>_xlfn.STDEV.S(normalized!K527:M527)</f>
        <v>5.1872771837547482E-5</v>
      </c>
      <c r="L527">
        <f>_xlfn.STDEV.S(normalized!N527:P527)</f>
        <v>4.5259066185760724E-5</v>
      </c>
      <c r="M527" s="11">
        <f t="shared" si="41"/>
        <v>0.23777937019792084</v>
      </c>
      <c r="N527" s="11">
        <f t="shared" si="42"/>
        <v>8.7776970416211658E-2</v>
      </c>
      <c r="O527" s="11">
        <f t="shared" si="43"/>
        <v>0.20759055530423118</v>
      </c>
      <c r="P527" s="11">
        <f t="shared" si="44"/>
        <v>9.6613444802118614E-2</v>
      </c>
      <c r="R527" s="12">
        <f t="shared" si="45"/>
        <v>1.3758108282597556</v>
      </c>
      <c r="S527" s="12">
        <f t="shared" si="46"/>
        <v>1.338481605404845</v>
      </c>
      <c r="T527" s="12">
        <f t="shared" si="47"/>
        <v>2.509276758906954</v>
      </c>
      <c r="U527">
        <f>_xlfn.T.TEST(normalized!H527:J527,normalized!$E527:$G527,2,3)</f>
        <v>9.3376191657983998E-2</v>
      </c>
      <c r="V527">
        <f>_xlfn.T.TEST(normalized!K527:M527,normalized!$E527:$G527,2,3)</f>
        <v>0.18586423406674021</v>
      </c>
      <c r="W527">
        <f>_xlfn.T.TEST(normalized!N527:P527,normalized!$E527:$G527,2,3)</f>
        <v>1.5342523176597193E-3</v>
      </c>
    </row>
    <row r="528" spans="1:23" x14ac:dyDescent="0.3">
      <c r="A528" t="str">
        <f>normalized!A528</f>
        <v>w/o MS2: LPE 15:1</v>
      </c>
      <c r="B528" t="str">
        <f>normalized!B528</f>
        <v>LPE 15:1</v>
      </c>
      <c r="C528" t="str">
        <f>normalized!C528</f>
        <v>LPE</v>
      </c>
      <c r="D528" t="str">
        <f>normalized!D528</f>
        <v>C20H40NO7P</v>
      </c>
      <c r="E528">
        <f>AVERAGE(normalized!E528:G528)</f>
        <v>2.3052362429378534E-5</v>
      </c>
      <c r="F528">
        <f>AVERAGE(normalized!H528:J528)</f>
        <v>8.2335457516339877E-6</v>
      </c>
      <c r="G528">
        <f>AVERAGE(normalized!K528:M528)</f>
        <v>3.9876436781609193E-6</v>
      </c>
      <c r="H528">
        <f>AVERAGE(normalized!N528:P528)</f>
        <v>1.5346676879119007E-5</v>
      </c>
      <c r="I528">
        <f>_xlfn.STDEV.S(normalized!E528:G528)</f>
        <v>1.7035908078183048E-5</v>
      </c>
      <c r="J528">
        <f>_xlfn.STDEV.S(normalized!H528:J528)</f>
        <v>8.0879441400854391E-6</v>
      </c>
      <c r="K528">
        <f>_xlfn.STDEV.S(normalized!K528:M528)</f>
        <v>6.906801453055549E-6</v>
      </c>
      <c r="L528">
        <f>_xlfn.STDEV.S(normalized!N528:P528)</f>
        <v>1.4051724892851228E-5</v>
      </c>
      <c r="M528" s="11">
        <f t="shared" si="41"/>
        <v>0.73900920699008454</v>
      </c>
      <c r="N528" s="11">
        <f t="shared" si="42"/>
        <v>0.98231604998130317</v>
      </c>
      <c r="O528" s="11">
        <f t="shared" si="43"/>
        <v>1.7320508075688774</v>
      </c>
      <c r="P528" s="11">
        <f t="shared" si="44"/>
        <v>0.91562003966932304</v>
      </c>
      <c r="R528" s="12">
        <f t="shared" si="45"/>
        <v>0.35716711364649301</v>
      </c>
      <c r="S528" s="12">
        <f t="shared" si="46"/>
        <v>0.17298199654708543</v>
      </c>
      <c r="T528" s="12">
        <f t="shared" si="47"/>
        <v>0.66573119896643651</v>
      </c>
      <c r="U528">
        <f>_xlfn.T.TEST(normalized!H528:J528,normalized!$E528:$G528,2,3)</f>
        <v>0.27087344108625733</v>
      </c>
      <c r="V528">
        <f>_xlfn.T.TEST(normalized!K528:M528,normalized!$E528:$G528,2,3)</f>
        <v>0.18268885556720721</v>
      </c>
      <c r="W528">
        <f>_xlfn.T.TEST(normalized!N528:P528,normalized!$E528:$G528,2,3)</f>
        <v>0.57931015293527632</v>
      </c>
    </row>
    <row r="529" spans="1:23" x14ac:dyDescent="0.3">
      <c r="A529" t="str">
        <f>normalized!A529</f>
        <v>w/o MS2: LPS 17:2</v>
      </c>
      <c r="B529" t="str">
        <f>normalized!B529</f>
        <v>LPS 17:2</v>
      </c>
      <c r="C529" t="str">
        <f>normalized!C529</f>
        <v>LPS</v>
      </c>
      <c r="D529" t="str">
        <f>normalized!D529</f>
        <v>C23H42NO9P</v>
      </c>
      <c r="E529">
        <f>AVERAGE(normalized!E529:G529)</f>
        <v>4.6452676935028253E-4</v>
      </c>
      <c r="F529">
        <f>AVERAGE(normalized!H529:J529)</f>
        <v>3.3048588235294114E-4</v>
      </c>
      <c r="G529">
        <f>AVERAGE(normalized!K529:M529)</f>
        <v>2.8681832922086242E-4</v>
      </c>
      <c r="H529">
        <f>AVERAGE(normalized!N529:P529)</f>
        <v>3.6721351802780226E-4</v>
      </c>
      <c r="I529">
        <f>_xlfn.STDEV.S(normalized!E529:G529)</f>
        <v>2.0476617206053349E-4</v>
      </c>
      <c r="J529">
        <f>_xlfn.STDEV.S(normalized!H529:J529)</f>
        <v>2.3049052440517147E-4</v>
      </c>
      <c r="K529">
        <f>_xlfn.STDEV.S(normalized!K529:M529)</f>
        <v>3.478191203877176E-5</v>
      </c>
      <c r="L529">
        <f>_xlfn.STDEV.S(normalized!N529:P529)</f>
        <v>1.4325230641643963E-4</v>
      </c>
      <c r="M529" s="11">
        <f t="shared" si="41"/>
        <v>0.44080596764516461</v>
      </c>
      <c r="N529" s="11">
        <f t="shared" si="42"/>
        <v>0.6974292601068508</v>
      </c>
      <c r="O529" s="11">
        <f t="shared" si="43"/>
        <v>0.12126809375557095</v>
      </c>
      <c r="P529" s="11">
        <f t="shared" si="44"/>
        <v>0.39010629887975362</v>
      </c>
      <c r="R529" s="12">
        <f t="shared" si="45"/>
        <v>0.71144636683733053</v>
      </c>
      <c r="S529" s="12">
        <f t="shared" si="46"/>
        <v>0.61744198213167623</v>
      </c>
      <c r="T529" s="12">
        <f t="shared" si="47"/>
        <v>0.79051099367515687</v>
      </c>
      <c r="U529">
        <f>_xlfn.T.TEST(normalized!H529:J529,normalized!$E529:$G529,2,3)</f>
        <v>0.49387291301018371</v>
      </c>
      <c r="V529">
        <f>_xlfn.T.TEST(normalized!K529:M529,normalized!$E529:$G529,2,3)</f>
        <v>0.27004877632596447</v>
      </c>
      <c r="W529">
        <f>_xlfn.T.TEST(normalized!N529:P529,normalized!$E529:$G529,2,3)</f>
        <v>0.54104275311210592</v>
      </c>
    </row>
    <row r="530" spans="1:23" x14ac:dyDescent="0.3">
      <c r="A530" t="str">
        <f>normalized!A530</f>
        <v>w/o MS2: LPS 15:2</v>
      </c>
      <c r="B530" t="str">
        <f>normalized!B530</f>
        <v>LPS 15:2</v>
      </c>
      <c r="C530" t="str">
        <f>normalized!C530</f>
        <v>LPS</v>
      </c>
      <c r="D530" t="str">
        <f>normalized!D530</f>
        <v>C21H38NO9P</v>
      </c>
      <c r="E530">
        <f>AVERAGE(normalized!E530:G530)</f>
        <v>3.1300859759887006E-4</v>
      </c>
      <c r="F530">
        <f>AVERAGE(normalized!H530:J530)</f>
        <v>2.7120865196078435E-4</v>
      </c>
      <c r="G530">
        <f>AVERAGE(normalized!K530:M530)</f>
        <v>2.3837602388126326E-4</v>
      </c>
      <c r="H530">
        <f>AVERAGE(normalized!N530:P530)</f>
        <v>4.7443149685108343E-4</v>
      </c>
      <c r="I530">
        <f>_xlfn.STDEV.S(normalized!E530:G530)</f>
        <v>1.1514817376502926E-4</v>
      </c>
      <c r="J530">
        <f>_xlfn.STDEV.S(normalized!H530:J530)</f>
        <v>1.4345106579168873E-4</v>
      </c>
      <c r="K530">
        <f>_xlfn.STDEV.S(normalized!K530:M530)</f>
        <v>7.2249951019033915E-5</v>
      </c>
      <c r="L530">
        <f>_xlfn.STDEV.S(normalized!N530:P530)</f>
        <v>1.7371992647560248E-4</v>
      </c>
      <c r="M530" s="11">
        <f t="shared" si="41"/>
        <v>0.36787543424795993</v>
      </c>
      <c r="N530" s="11">
        <f t="shared" si="42"/>
        <v>0.52893248336498921</v>
      </c>
      <c r="O530" s="11">
        <f t="shared" si="43"/>
        <v>0.3030923573715707</v>
      </c>
      <c r="P530" s="11">
        <f t="shared" si="44"/>
        <v>0.36616440440532222</v>
      </c>
      <c r="R530" s="12">
        <f t="shared" si="45"/>
        <v>0.86645751599560339</v>
      </c>
      <c r="S530" s="12">
        <f t="shared" si="46"/>
        <v>0.7615638219201547</v>
      </c>
      <c r="T530" s="12">
        <f t="shared" si="47"/>
        <v>1.5157139468069234</v>
      </c>
      <c r="U530">
        <f>_xlfn.T.TEST(normalized!H530:J530,normalized!$E530:$G530,2,3)</f>
        <v>0.71485499075702985</v>
      </c>
      <c r="V530">
        <f>_xlfn.T.TEST(normalized!K530:M530,normalized!$E530:$G530,2,3)</f>
        <v>0.4048472327414166</v>
      </c>
      <c r="W530">
        <f>_xlfn.T.TEST(normalized!N530:P530,normalized!$E530:$G530,2,3)</f>
        <v>0.26074194074391627</v>
      </c>
    </row>
    <row r="531" spans="1:23" x14ac:dyDescent="0.3">
      <c r="A531" t="str">
        <f>normalized!A531</f>
        <v>w/o MS2: LPS 16:2</v>
      </c>
      <c r="B531" t="str">
        <f>normalized!B531</f>
        <v>LPS 16:2</v>
      </c>
      <c r="C531" t="str">
        <f>normalized!C531</f>
        <v>LPS</v>
      </c>
      <c r="D531" t="str">
        <f>normalized!D531</f>
        <v>C22H40NO9P</v>
      </c>
      <c r="E531">
        <f>AVERAGE(normalized!E531:G531)</f>
        <v>1.0223325014124293E-4</v>
      </c>
      <c r="F531">
        <f>AVERAGE(normalized!H531:J531)</f>
        <v>9.68173716153128E-5</v>
      </c>
      <c r="G531">
        <f>AVERAGE(normalized!K531:M531)</f>
        <v>1.0127625647352521E-4</v>
      </c>
      <c r="H531">
        <f>AVERAGE(normalized!N531:P531)</f>
        <v>1.4969908444392594E-4</v>
      </c>
      <c r="I531">
        <f>_xlfn.STDEV.S(normalized!E531:G531)</f>
        <v>5.6127355500754275E-5</v>
      </c>
      <c r="J531">
        <f>_xlfn.STDEV.S(normalized!H531:J531)</f>
        <v>3.7875091268171981E-5</v>
      </c>
      <c r="K531">
        <f>_xlfn.STDEV.S(normalized!K531:M531)</f>
        <v>1.243322760032893E-5</v>
      </c>
      <c r="L531">
        <f>_xlfn.STDEV.S(normalized!N531:P531)</f>
        <v>3.9800520636752926E-5</v>
      </c>
      <c r="M531" s="11">
        <f t="shared" si="41"/>
        <v>0.54901272749531205</v>
      </c>
      <c r="N531" s="11">
        <f t="shared" si="42"/>
        <v>0.39120139946230054</v>
      </c>
      <c r="O531" s="11">
        <f t="shared" si="43"/>
        <v>0.12276547369796513</v>
      </c>
      <c r="P531" s="11">
        <f t="shared" si="44"/>
        <v>0.26587016737341068</v>
      </c>
      <c r="R531" s="12">
        <f t="shared" si="45"/>
        <v>0.9470242947529528</v>
      </c>
      <c r="S531" s="12">
        <f t="shared" si="46"/>
        <v>0.99063911529374671</v>
      </c>
      <c r="T531" s="12">
        <f t="shared" si="47"/>
        <v>1.4642895949909192</v>
      </c>
      <c r="U531">
        <f>_xlfn.T.TEST(normalized!H531:J531,normalized!$E531:$G531,2,3)</f>
        <v>0.89739451879747456</v>
      </c>
      <c r="V531">
        <f>_xlfn.T.TEST(normalized!K531:M531,normalized!$E531:$G531,2,3)</f>
        <v>0.97940681664295537</v>
      </c>
      <c r="W531">
        <f>_xlfn.T.TEST(normalized!N531:P531,normalized!$E531:$G531,2,3)</f>
        <v>0.30478256534266751</v>
      </c>
    </row>
    <row r="532" spans="1:23" x14ac:dyDescent="0.3">
      <c r="A532" t="str">
        <f>normalized!A532</f>
        <v>w/o MS2: LPS 17:2</v>
      </c>
      <c r="B532" t="str">
        <f>normalized!B532</f>
        <v>LPS 17:2</v>
      </c>
      <c r="C532" t="str">
        <f>normalized!C532</f>
        <v>LPS</v>
      </c>
      <c r="D532" t="str">
        <f>normalized!D532</f>
        <v>C23H42NO9P</v>
      </c>
      <c r="E532">
        <f>AVERAGE(normalized!E532:G532)</f>
        <v>2.2439732933615818E-3</v>
      </c>
      <c r="F532">
        <f>AVERAGE(normalized!H532:J532)</f>
        <v>1.4542372047152195E-3</v>
      </c>
      <c r="G532">
        <f>AVERAGE(normalized!K532:M532)</f>
        <v>1.5953338077140864E-3</v>
      </c>
      <c r="H532">
        <f>AVERAGE(normalized!N532:P532)</f>
        <v>1.9564508568090115E-3</v>
      </c>
      <c r="I532">
        <f>_xlfn.STDEV.S(normalized!E532:G532)</f>
        <v>9.1799431338901916E-4</v>
      </c>
      <c r="J532">
        <f>_xlfn.STDEV.S(normalized!H532:J532)</f>
        <v>6.3396515154346528E-4</v>
      </c>
      <c r="K532">
        <f>_xlfn.STDEV.S(normalized!K532:M532)</f>
        <v>1.2968344545521231E-4</v>
      </c>
      <c r="L532">
        <f>_xlfn.STDEV.S(normalized!N532:P532)</f>
        <v>2.9747151021231765E-4</v>
      </c>
      <c r="M532" s="11">
        <f t="shared" si="41"/>
        <v>0.40909324371406341</v>
      </c>
      <c r="N532" s="11">
        <f t="shared" si="42"/>
        <v>0.43594342758381943</v>
      </c>
      <c r="O532" s="11">
        <f t="shared" si="43"/>
        <v>8.1289222874949565E-2</v>
      </c>
      <c r="P532" s="11">
        <f t="shared" si="44"/>
        <v>0.15204650256204047</v>
      </c>
      <c r="R532" s="12">
        <f t="shared" si="45"/>
        <v>0.64806350816087521</v>
      </c>
      <c r="S532" s="12">
        <f t="shared" si="46"/>
        <v>0.71094153055814591</v>
      </c>
      <c r="T532" s="12">
        <f t="shared" si="47"/>
        <v>0.87186904701443768</v>
      </c>
      <c r="U532">
        <f>_xlfn.T.TEST(normalized!H532:J532,normalized!$E532:$G532,2,3)</f>
        <v>0.29514371589608229</v>
      </c>
      <c r="V532">
        <f>_xlfn.T.TEST(normalized!K532:M532,normalized!$E532:$G532,2,3)</f>
        <v>0.34526865756362424</v>
      </c>
      <c r="W532">
        <f>_xlfn.T.TEST(normalized!N532:P532,normalized!$E532:$G532,2,3)</f>
        <v>0.64923634095865324</v>
      </c>
    </row>
    <row r="533" spans="1:23" x14ac:dyDescent="0.3">
      <c r="A533" t="str">
        <f>normalized!A533</f>
        <v>w/o MS2: LPS 17:2</v>
      </c>
      <c r="B533" t="str">
        <f>normalized!B533</f>
        <v>LPS 17:2</v>
      </c>
      <c r="C533" t="str">
        <f>normalized!C533</f>
        <v>LPS</v>
      </c>
      <c r="D533" t="str">
        <f>normalized!D533</f>
        <v>C23H42NO9P</v>
      </c>
      <c r="E533">
        <f>AVERAGE(normalized!E533:G533)</f>
        <v>4.3497077443502822E-4</v>
      </c>
      <c r="F533">
        <f>AVERAGE(normalized!H533:J533)</f>
        <v>4.1766245681605971E-4</v>
      </c>
      <c r="G533">
        <f>AVERAGE(normalized!K533:M533)</f>
        <v>4.0890899990493786E-4</v>
      </c>
      <c r="H533">
        <f>AVERAGE(normalized!N533:P533)</f>
        <v>5.1558301159016124E-4</v>
      </c>
      <c r="I533">
        <f>_xlfn.STDEV.S(normalized!E533:G533)</f>
        <v>1.4624431809502519E-4</v>
      </c>
      <c r="J533">
        <f>_xlfn.STDEV.S(normalized!H533:J533)</f>
        <v>1.4006023316167281E-4</v>
      </c>
      <c r="K533">
        <f>_xlfn.STDEV.S(normalized!K533:M533)</f>
        <v>4.3484864626915142E-5</v>
      </c>
      <c r="L533">
        <f>_xlfn.STDEV.S(normalized!N533:P533)</f>
        <v>1.0527399926411027E-4</v>
      </c>
      <c r="M533" s="11">
        <f t="shared" si="41"/>
        <v>0.33621642347115843</v>
      </c>
      <c r="N533" s="11">
        <f t="shared" si="42"/>
        <v>0.33534312427644397</v>
      </c>
      <c r="O533" s="11">
        <f t="shared" si="43"/>
        <v>0.10634362324386207</v>
      </c>
      <c r="P533" s="11">
        <f t="shared" si="44"/>
        <v>0.20418438330507471</v>
      </c>
      <c r="R533" s="12">
        <f t="shared" si="45"/>
        <v>0.96020809066666646</v>
      </c>
      <c r="S533" s="12">
        <f t="shared" si="46"/>
        <v>0.94008384916448395</v>
      </c>
      <c r="T533" s="12">
        <f t="shared" si="47"/>
        <v>1.1853279390088636</v>
      </c>
      <c r="U533">
        <f>_xlfn.T.TEST(normalized!H533:J533,normalized!$E533:$G533,2,3)</f>
        <v>0.88948122915461425</v>
      </c>
      <c r="V533">
        <f>_xlfn.T.TEST(normalized!K533:M533,normalized!$E533:$G533,2,3)</f>
        <v>0.79147028908910211</v>
      </c>
      <c r="W533">
        <f>_xlfn.T.TEST(normalized!N533:P533,normalized!$E533:$G533,2,3)</f>
        <v>0.4857382753094025</v>
      </c>
    </row>
    <row r="534" spans="1:23" x14ac:dyDescent="0.3">
      <c r="A534" t="str">
        <f>normalized!A534</f>
        <v>w/o MS2: LPS 17:3</v>
      </c>
      <c r="B534" t="str">
        <f>normalized!B534</f>
        <v>LPS 17:3</v>
      </c>
      <c r="C534" t="str">
        <f>normalized!C534</f>
        <v>LPS</v>
      </c>
      <c r="D534" t="str">
        <f>normalized!D534</f>
        <v>C23H40NO9P</v>
      </c>
      <c r="E534">
        <f>AVERAGE(normalized!E534:G534)</f>
        <v>1.2470124943502825E-4</v>
      </c>
      <c r="F534">
        <f>AVERAGE(normalized!H534:J534)</f>
        <v>8.8538464052287589E-5</v>
      </c>
      <c r="G534">
        <f>AVERAGE(normalized!K534:M534)</f>
        <v>1.0849691213364911E-4</v>
      </c>
      <c r="H534">
        <f>AVERAGE(normalized!N534:P534)</f>
        <v>6.9585360130141642E-5</v>
      </c>
      <c r="I534">
        <f>_xlfn.STDEV.S(normalized!E534:G534)</f>
        <v>5.0800431811075566E-5</v>
      </c>
      <c r="J534">
        <f>_xlfn.STDEV.S(normalized!H534:J534)</f>
        <v>3.7459560054715977E-5</v>
      </c>
      <c r="K534">
        <f>_xlfn.STDEV.S(normalized!K534:M534)</f>
        <v>4.0882632564559082E-5</v>
      </c>
      <c r="L534">
        <f>_xlfn.STDEV.S(normalized!N534:P534)</f>
        <v>9.9744313693905554E-6</v>
      </c>
      <c r="M534" s="11">
        <f t="shared" si="41"/>
        <v>0.40737708756914714</v>
      </c>
      <c r="N534" s="11">
        <f t="shared" si="42"/>
        <v>0.42308798165499828</v>
      </c>
      <c r="O534" s="11">
        <f t="shared" si="43"/>
        <v>0.37680918065390534</v>
      </c>
      <c r="P534" s="11">
        <f t="shared" si="44"/>
        <v>0.14334094629582902</v>
      </c>
      <c r="R534" s="12">
        <f t="shared" si="45"/>
        <v>0.71000462668513864</v>
      </c>
      <c r="S534" s="12">
        <f t="shared" si="46"/>
        <v>0.87005473181067117</v>
      </c>
      <c r="T534" s="12">
        <f t="shared" si="47"/>
        <v>0.55801654310125381</v>
      </c>
      <c r="U534">
        <f>_xlfn.T.TEST(normalized!H534:J534,normalized!$E534:$G534,2,3)</f>
        <v>0.38172829018406934</v>
      </c>
      <c r="V534">
        <f>_xlfn.T.TEST(normalized!K534:M534,normalized!$E534:$G534,2,3)</f>
        <v>0.69002694158333977</v>
      </c>
      <c r="W534">
        <f>_xlfn.T.TEST(normalized!N534:P534,normalized!$E534:$G534,2,3)</f>
        <v>0.1973647356540604</v>
      </c>
    </row>
    <row r="535" spans="1:23" x14ac:dyDescent="0.3">
      <c r="A535" t="str">
        <f>normalized!A535</f>
        <v>w/o MS2: LPS 16:0</v>
      </c>
      <c r="B535" t="str">
        <f>normalized!B535</f>
        <v>LPS 16:0</v>
      </c>
      <c r="C535" t="str">
        <f>normalized!C535</f>
        <v>LPS</v>
      </c>
      <c r="D535" t="str">
        <f>normalized!D535</f>
        <v>C22H44NO9P</v>
      </c>
      <c r="E535">
        <f>AVERAGE(normalized!E535:G535)</f>
        <v>8.0272650677966101E-4</v>
      </c>
      <c r="F535">
        <f>AVERAGE(normalized!H535:J535)</f>
        <v>1.0737220774976657E-3</v>
      </c>
      <c r="G535">
        <f>AVERAGE(normalized!K535:M535)</f>
        <v>1.1626208574605182E-3</v>
      </c>
      <c r="H535">
        <f>AVERAGE(normalized!N535:P535)</f>
        <v>9.7352229291313222E-4</v>
      </c>
      <c r="I535">
        <f>_xlfn.STDEV.S(normalized!E535:G535)</f>
        <v>2.4158650520335266E-5</v>
      </c>
      <c r="J535">
        <f>_xlfn.STDEV.S(normalized!H535:J535)</f>
        <v>4.3822012875954387E-5</v>
      </c>
      <c r="K535">
        <f>_xlfn.STDEV.S(normalized!K535:M535)</f>
        <v>1.0227482481250133E-4</v>
      </c>
      <c r="L535">
        <f>_xlfn.STDEV.S(normalized!N535:P535)</f>
        <v>3.5693707674634528E-5</v>
      </c>
      <c r="M535" s="11">
        <f t="shared" si="41"/>
        <v>3.0095742841797713E-2</v>
      </c>
      <c r="N535" s="11">
        <f t="shared" si="42"/>
        <v>4.0813180425685769E-2</v>
      </c>
      <c r="O535" s="11">
        <f t="shared" si="43"/>
        <v>8.7969198347170124E-2</v>
      </c>
      <c r="P535" s="11">
        <f t="shared" si="44"/>
        <v>3.6664499554320419E-2</v>
      </c>
      <c r="R535" s="12">
        <f t="shared" si="45"/>
        <v>1.3375938983317885</v>
      </c>
      <c r="S535" s="12">
        <f t="shared" si="46"/>
        <v>1.448339936007176</v>
      </c>
      <c r="T535" s="12">
        <f t="shared" si="47"/>
        <v>1.2127695855200564</v>
      </c>
      <c r="U535">
        <f>_xlfn.T.TEST(normalized!H535:J535,normalized!$E535:$G535,2,3)</f>
        <v>2.2045181134682872E-3</v>
      </c>
      <c r="V535">
        <f>_xlfn.T.TEST(normalized!K535:M535,normalized!$E535:$G535,2,3)</f>
        <v>2.1158170073909407E-2</v>
      </c>
      <c r="W535">
        <f>_xlfn.T.TEST(normalized!N535:P535,normalized!$E535:$G535,2,3)</f>
        <v>3.7376226730926514E-3</v>
      </c>
    </row>
    <row r="536" spans="1:23" x14ac:dyDescent="0.3">
      <c r="A536" t="str">
        <f>normalized!A536</f>
        <v>w/o MS2: LPS 15:0</v>
      </c>
      <c r="B536" t="str">
        <f>normalized!B536</f>
        <v>LPS 15:0</v>
      </c>
      <c r="C536" t="str">
        <f>normalized!C536</f>
        <v>LPS</v>
      </c>
      <c r="D536" t="str">
        <f>normalized!D536</f>
        <v>C21H42NO9P</v>
      </c>
      <c r="E536">
        <f>AVERAGE(normalized!E536:G536)</f>
        <v>4.6255771244350279E-3</v>
      </c>
      <c r="F536">
        <f>AVERAGE(normalized!H536:J536)</f>
        <v>4.461181640989729E-3</v>
      </c>
      <c r="G536">
        <f>AVERAGE(normalized!K536:M536)</f>
        <v>4.2631717065101035E-3</v>
      </c>
      <c r="H536">
        <f>AVERAGE(normalized!N536:P536)</f>
        <v>4.1557059472489338E-3</v>
      </c>
      <c r="I536">
        <f>_xlfn.STDEV.S(normalized!E536:G536)</f>
        <v>8.394380369473411E-4</v>
      </c>
      <c r="J536">
        <f>_xlfn.STDEV.S(normalized!H536:J536)</f>
        <v>2.9413880170188684E-4</v>
      </c>
      <c r="K536">
        <f>_xlfn.STDEV.S(normalized!K536:M536)</f>
        <v>2.0092026327704255E-4</v>
      </c>
      <c r="L536">
        <f>_xlfn.STDEV.S(normalized!N536:P536)</f>
        <v>1.8418862839888355E-4</v>
      </c>
      <c r="M536" s="11">
        <f t="shared" si="41"/>
        <v>0.18147747067342884</v>
      </c>
      <c r="N536" s="11">
        <f t="shared" si="42"/>
        <v>6.5932935570099563E-2</v>
      </c>
      <c r="O536" s="11">
        <f t="shared" si="43"/>
        <v>4.7129291782976035E-2</v>
      </c>
      <c r="P536" s="11">
        <f t="shared" si="44"/>
        <v>4.4321862695991747E-2</v>
      </c>
      <c r="R536" s="12">
        <f t="shared" si="45"/>
        <v>0.96445946548445494</v>
      </c>
      <c r="S536" s="12">
        <f t="shared" si="46"/>
        <v>0.92165184836925862</v>
      </c>
      <c r="T536" s="12">
        <f t="shared" si="47"/>
        <v>0.89841890762042265</v>
      </c>
      <c r="U536">
        <f>_xlfn.T.TEST(normalized!H536:J536,normalized!$E536:$G536,2,3)</f>
        <v>0.77386018356454167</v>
      </c>
      <c r="V536">
        <f>_xlfn.T.TEST(normalized!K536:M536,normalized!$E536:$G536,2,3)</f>
        <v>0.53585665872259769</v>
      </c>
      <c r="W536">
        <f>_xlfn.T.TEST(normalized!N536:P536,normalized!$E536:$G536,2,3)</f>
        <v>0.43599201807265026</v>
      </c>
    </row>
    <row r="537" spans="1:23" x14ac:dyDescent="0.3">
      <c r="A537" t="str">
        <f>normalized!A537</f>
        <v>w/o MS2: LPS 15:0</v>
      </c>
      <c r="B537" t="str">
        <f>normalized!B537</f>
        <v>LPS 15:0</v>
      </c>
      <c r="C537" t="str">
        <f>normalized!C537</f>
        <v>LPS</v>
      </c>
      <c r="D537" t="str">
        <f>normalized!D537</f>
        <v>C21H42NO9P</v>
      </c>
      <c r="E537">
        <f>AVERAGE(normalized!E537:G537)</f>
        <v>1.5006072923728813E-3</v>
      </c>
      <c r="F537">
        <f>AVERAGE(normalized!H537:J537)</f>
        <v>2.2112334325396828E-3</v>
      </c>
      <c r="G537">
        <f>AVERAGE(normalized!K537:M537)</f>
        <v>2.0451992290666967E-3</v>
      </c>
      <c r="H537">
        <f>AVERAGE(normalized!N537:P537)</f>
        <v>2.1749660873437806E-3</v>
      </c>
      <c r="I537">
        <f>_xlfn.STDEV.S(normalized!E537:G537)</f>
        <v>9.9816581747845163E-5</v>
      </c>
      <c r="J537">
        <f>_xlfn.STDEV.S(normalized!H537:J537)</f>
        <v>5.6338453117144454E-5</v>
      </c>
      <c r="K537">
        <f>_xlfn.STDEV.S(normalized!K537:M537)</f>
        <v>1.5235230616935473E-4</v>
      </c>
      <c r="L537">
        <f>_xlfn.STDEV.S(normalized!N537:P537)</f>
        <v>6.4202233032183075E-5</v>
      </c>
      <c r="M537" s="11">
        <f t="shared" si="41"/>
        <v>6.6517457468840593E-2</v>
      </c>
      <c r="N537" s="11">
        <f t="shared" si="42"/>
        <v>2.5478292923799398E-2</v>
      </c>
      <c r="O537" s="11">
        <f t="shared" si="43"/>
        <v>7.4492647955318736E-2</v>
      </c>
      <c r="P537" s="11">
        <f t="shared" si="44"/>
        <v>2.9518728317548756E-2</v>
      </c>
      <c r="R537" s="12">
        <f t="shared" si="45"/>
        <v>1.4735590342514611</v>
      </c>
      <c r="S537" s="12">
        <f t="shared" si="46"/>
        <v>1.362914361046895</v>
      </c>
      <c r="T537" s="12">
        <f t="shared" si="47"/>
        <v>1.4493905889958383</v>
      </c>
      <c r="U537">
        <f>_xlfn.T.TEST(normalized!H537:J537,normalized!$E537:$G537,2,3)</f>
        <v>1.3708193722836652E-3</v>
      </c>
      <c r="V537">
        <f>_xlfn.T.TEST(normalized!K537:M537,normalized!$E537:$G537,2,3)</f>
        <v>9.8043395021120468E-3</v>
      </c>
      <c r="W537">
        <f>_xlfn.T.TEST(normalized!N537:P537,normalized!$E537:$G537,2,3)</f>
        <v>1.2690856047718024E-3</v>
      </c>
    </row>
    <row r="538" spans="1:23" x14ac:dyDescent="0.3">
      <c r="A538" t="str">
        <f>normalized!A538</f>
        <v>w/o MS2: LPS 16:1</v>
      </c>
      <c r="B538" t="str">
        <f>normalized!B538</f>
        <v>LPS 16:1</v>
      </c>
      <c r="C538" t="str">
        <f>normalized!C538</f>
        <v>LPS</v>
      </c>
      <c r="D538" t="str">
        <f>normalized!D538</f>
        <v>C22H42NO9P</v>
      </c>
      <c r="E538">
        <f>AVERAGE(normalized!E538:G538)</f>
        <v>2.0787801483050848E-4</v>
      </c>
      <c r="F538">
        <f>AVERAGE(normalized!H538:J538)</f>
        <v>3.4848781512605045E-4</v>
      </c>
      <c r="G538">
        <f>AVERAGE(normalized!K538:M538)</f>
        <v>2.767669671456972E-4</v>
      </c>
      <c r="H538">
        <f>AVERAGE(normalized!N538:P538)</f>
        <v>3.1805687160086439E-4</v>
      </c>
      <c r="I538">
        <f>_xlfn.STDEV.S(normalized!E538:G538)</f>
        <v>1.0317462078101256E-4</v>
      </c>
      <c r="J538">
        <f>_xlfn.STDEV.S(normalized!H538:J538)</f>
        <v>5.898229789741069E-5</v>
      </c>
      <c r="K538">
        <f>_xlfn.STDEV.S(normalized!K538:M538)</f>
        <v>5.1903454326065614E-5</v>
      </c>
      <c r="L538">
        <f>_xlfn.STDEV.S(normalized!N538:P538)</f>
        <v>5.6567500466404412E-5</v>
      </c>
      <c r="M538" s="11">
        <f t="shared" ref="M538:M601" si="48">I538/E538</f>
        <v>0.49632290776460936</v>
      </c>
      <c r="N538" s="11">
        <f t="shared" ref="N538:N601" si="49">J538/F538</f>
        <v>0.16925210965002144</v>
      </c>
      <c r="O538" s="11">
        <f t="shared" ref="O538:O601" si="50">K538/G538</f>
        <v>0.18753485960173241</v>
      </c>
      <c r="P538" s="11">
        <f t="shared" ref="P538:P601" si="51">L538/H538</f>
        <v>0.17785341401896212</v>
      </c>
      <c r="R538" s="12">
        <f t="shared" ref="R538:R601" si="52">F538/$E538</f>
        <v>1.6764053447892839</v>
      </c>
      <c r="S538" s="12">
        <f t="shared" ref="S538:S601" si="53">G538/$E538</f>
        <v>1.3313912362081999</v>
      </c>
      <c r="T538" s="12">
        <f t="shared" ref="T538:T601" si="54">H538/$E538</f>
        <v>1.5300168796598779</v>
      </c>
      <c r="U538">
        <f>_xlfn.T.TEST(normalized!H538:J538,normalized!$E538:$G538,2,3)</f>
        <v>0.12765146379471484</v>
      </c>
      <c r="V538">
        <f>_xlfn.T.TEST(normalized!K538:M538,normalized!$E538:$G538,2,3)</f>
        <v>0.37866379273382139</v>
      </c>
      <c r="W538">
        <f>_xlfn.T.TEST(normalized!N538:P538,normalized!$E538:$G538,2,3)</f>
        <v>0.20028218391100985</v>
      </c>
    </row>
    <row r="539" spans="1:23" x14ac:dyDescent="0.3">
      <c r="A539" t="str">
        <f>normalized!A539</f>
        <v>w/o MS2: MLCL 22:4_22:0_22:0</v>
      </c>
      <c r="B539" t="str">
        <f>normalized!B539</f>
        <v>MLCL 66:4</v>
      </c>
      <c r="C539" t="str">
        <f>normalized!C539</f>
        <v>MLCL</v>
      </c>
      <c r="D539" t="str">
        <f>normalized!D539</f>
        <v>C75H140O16P2</v>
      </c>
      <c r="E539">
        <f>AVERAGE(normalized!E539:G539)</f>
        <v>3.9400874788135591E-4</v>
      </c>
      <c r="F539">
        <f>AVERAGE(normalized!H539:J539)</f>
        <v>5.0858679971988797E-4</v>
      </c>
      <c r="G539">
        <f>AVERAGE(normalized!K539:M539)</f>
        <v>0</v>
      </c>
      <c r="H539">
        <f>AVERAGE(normalized!N539:P539)</f>
        <v>0</v>
      </c>
      <c r="I539">
        <f>_xlfn.STDEV.S(normalized!E539:G539)</f>
        <v>1.6871655071463019E-4</v>
      </c>
      <c r="J539">
        <f>_xlfn.STDEV.S(normalized!H539:J539)</f>
        <v>5.0337317870405483E-5</v>
      </c>
      <c r="K539">
        <f>_xlfn.STDEV.S(normalized!K539:M539)</f>
        <v>0</v>
      </c>
      <c r="L539">
        <f>_xlfn.STDEV.S(normalized!N539:P539)</f>
        <v>0</v>
      </c>
      <c r="M539" s="11">
        <f t="shared" si="48"/>
        <v>0.42820508839421556</v>
      </c>
      <c r="N539" s="11">
        <f t="shared" si="49"/>
        <v>9.8974880783633271E-2</v>
      </c>
      <c r="O539" s="11" t="e">
        <f t="shared" si="50"/>
        <v>#DIV/0!</v>
      </c>
      <c r="P539" s="11" t="e">
        <f t="shared" si="51"/>
        <v>#DIV/0!</v>
      </c>
      <c r="R539" s="12">
        <f t="shared" si="52"/>
        <v>1.290800781593392</v>
      </c>
      <c r="S539" s="12">
        <f t="shared" si="53"/>
        <v>0</v>
      </c>
      <c r="T539" s="12">
        <f t="shared" si="54"/>
        <v>0</v>
      </c>
      <c r="U539">
        <f>_xlfn.T.TEST(normalized!H539:J539,normalized!$E539:$G539,2,3)</f>
        <v>0.36141141382453423</v>
      </c>
      <c r="V539">
        <f>_xlfn.T.TEST(normalized!K539:M539,normalized!$E539:$G539,2,3)</f>
        <v>5.6032200860619552E-2</v>
      </c>
      <c r="W539">
        <f>_xlfn.T.TEST(normalized!N539:P539,normalized!$E539:$G539,2,3)</f>
        <v>5.6032200860619552E-2</v>
      </c>
    </row>
    <row r="540" spans="1:23" x14ac:dyDescent="0.3">
      <c r="A540" t="str">
        <f>normalized!A540</f>
        <v>w/o MS2: MLCL 22:5_19:0_22:0</v>
      </c>
      <c r="B540" t="str">
        <f>normalized!B540</f>
        <v>MLCL 63:5</v>
      </c>
      <c r="C540" t="str">
        <f>normalized!C540</f>
        <v>MLCL</v>
      </c>
      <c r="D540" t="str">
        <f>normalized!D540</f>
        <v>C72H132O16P2</v>
      </c>
      <c r="E540">
        <f>AVERAGE(normalized!E540:G540)</f>
        <v>1.4679810790960452E-4</v>
      </c>
      <c r="F540">
        <f>AVERAGE(normalized!H540:J540)</f>
        <v>0</v>
      </c>
      <c r="G540">
        <f>AVERAGE(normalized!K540:M540)</f>
        <v>1.7170862316953712E-4</v>
      </c>
      <c r="H540">
        <f>AVERAGE(normalized!N540:P540)</f>
        <v>0</v>
      </c>
      <c r="I540">
        <f>_xlfn.STDEV.S(normalized!E540:G540)</f>
        <v>1.0705183529690154E-4</v>
      </c>
      <c r="J540">
        <f>_xlfn.STDEV.S(normalized!H540:J540)</f>
        <v>0</v>
      </c>
      <c r="K540">
        <f>_xlfn.STDEV.S(normalized!K540:M540)</f>
        <v>6.9176158608463104E-5</v>
      </c>
      <c r="L540">
        <f>_xlfn.STDEV.S(normalized!N540:P540)</f>
        <v>0</v>
      </c>
      <c r="M540" s="11">
        <f t="shared" si="48"/>
        <v>0.72924533443456929</v>
      </c>
      <c r="N540" s="11" t="e">
        <f t="shared" si="49"/>
        <v>#DIV/0!</v>
      </c>
      <c r="O540" s="11">
        <f t="shared" si="50"/>
        <v>0.40286945018574738</v>
      </c>
      <c r="P540" s="11" t="e">
        <f t="shared" si="51"/>
        <v>#DIV/0!</v>
      </c>
      <c r="R540" s="12">
        <f t="shared" si="52"/>
        <v>0</v>
      </c>
      <c r="S540" s="12">
        <f t="shared" si="53"/>
        <v>1.1696923455939365</v>
      </c>
      <c r="T540" s="12">
        <f t="shared" si="54"/>
        <v>0</v>
      </c>
      <c r="U540">
        <f>_xlfn.T.TEST(normalized!H540:J540,normalized!$E540:$G540,2,3)</f>
        <v>0.14077820599966784</v>
      </c>
      <c r="V540">
        <f>_xlfn.T.TEST(normalized!K540:M540,normalized!$E540:$G540,2,3)</f>
        <v>0.75470084831006445</v>
      </c>
      <c r="W540">
        <f>_xlfn.T.TEST(normalized!N540:P540,normalized!$E540:$G540,2,3)</f>
        <v>0.14077820599966784</v>
      </c>
    </row>
    <row r="541" spans="1:23" x14ac:dyDescent="0.3">
      <c r="A541" t="str">
        <f>normalized!A541</f>
        <v>w/o MS2: MLCL 22:0_16:0_22:0</v>
      </c>
      <c r="B541" t="str">
        <f>normalized!B541</f>
        <v>MLCL 60:0</v>
      </c>
      <c r="C541" t="str">
        <f>normalized!C541</f>
        <v>MLCL</v>
      </c>
      <c r="D541" t="str">
        <f>normalized!D541</f>
        <v>C69H136O16P2</v>
      </c>
      <c r="E541">
        <f>AVERAGE(normalized!E541:G541)</f>
        <v>9.7396404661016949E-5</v>
      </c>
      <c r="F541">
        <f>AVERAGE(normalized!H541:J541)</f>
        <v>2.3070685224089635E-4</v>
      </c>
      <c r="G541">
        <f>AVERAGE(normalized!K541:M541)</f>
        <v>0</v>
      </c>
      <c r="H541">
        <f>AVERAGE(normalized!N541:P541)</f>
        <v>0</v>
      </c>
      <c r="I541">
        <f>_xlfn.STDEV.S(normalized!E541:G541)</f>
        <v>2.5224391493889693E-5</v>
      </c>
      <c r="J541">
        <f>_xlfn.STDEV.S(normalized!H541:J541)</f>
        <v>5.9189484404623393E-5</v>
      </c>
      <c r="K541">
        <f>_xlfn.STDEV.S(normalized!K541:M541)</f>
        <v>0</v>
      </c>
      <c r="L541">
        <f>_xlfn.STDEV.S(normalized!N541:P541)</f>
        <v>0</v>
      </c>
      <c r="M541" s="11">
        <f t="shared" si="48"/>
        <v>0.25898688541616971</v>
      </c>
      <c r="N541" s="11">
        <f t="shared" si="49"/>
        <v>0.25655711492617356</v>
      </c>
      <c r="O541" s="11" t="e">
        <f t="shared" si="50"/>
        <v>#DIV/0!</v>
      </c>
      <c r="P541" s="11" t="e">
        <f t="shared" si="51"/>
        <v>#DIV/0!</v>
      </c>
      <c r="R541" s="12">
        <f t="shared" si="52"/>
        <v>2.3687409514125228</v>
      </c>
      <c r="S541" s="12">
        <f t="shared" si="53"/>
        <v>0</v>
      </c>
      <c r="T541" s="12">
        <f t="shared" si="54"/>
        <v>0</v>
      </c>
      <c r="U541">
        <f>_xlfn.T.TEST(normalized!H541:J541,normalized!$E541:$G541,2,3)</f>
        <v>4.3816386478697233E-2</v>
      </c>
      <c r="V541">
        <f>_xlfn.T.TEST(normalized!K541:M541,normalized!$E541:$G541,2,3)</f>
        <v>2.1635134155459073E-2</v>
      </c>
      <c r="W541">
        <f>_xlfn.T.TEST(normalized!N541:P541,normalized!$E541:$G541,2,3)</f>
        <v>2.1635134155459073E-2</v>
      </c>
    </row>
    <row r="542" spans="1:23" x14ac:dyDescent="0.3">
      <c r="A542" t="str">
        <f>normalized!A542</f>
        <v>w/o MS2: MLCL 22:5_18:0_22:0</v>
      </c>
      <c r="B542" t="str">
        <f>normalized!B542</f>
        <v>MLCL 62:5</v>
      </c>
      <c r="C542" t="str">
        <f>normalized!C542</f>
        <v>MLCL</v>
      </c>
      <c r="D542" t="str">
        <f>normalized!D542</f>
        <v>C71H130O16P2</v>
      </c>
      <c r="E542">
        <f>AVERAGE(normalized!E542:G542)</f>
        <v>1.3764340550847457E-4</v>
      </c>
      <c r="F542">
        <f>AVERAGE(normalized!H542:J542)</f>
        <v>0</v>
      </c>
      <c r="G542">
        <f>AVERAGE(normalized!K542:M542)</f>
        <v>2.4398595983831173E-4</v>
      </c>
      <c r="H542">
        <f>AVERAGE(normalized!N542:P542)</f>
        <v>0</v>
      </c>
      <c r="I542">
        <f>_xlfn.STDEV.S(normalized!E542:G542)</f>
        <v>1.0157607506771024E-4</v>
      </c>
      <c r="J542">
        <f>_xlfn.STDEV.S(normalized!H542:J542)</f>
        <v>0</v>
      </c>
      <c r="K542">
        <f>_xlfn.STDEV.S(normalized!K542:M542)</f>
        <v>8.4776106872633372E-5</v>
      </c>
      <c r="L542">
        <f>_xlfn.STDEV.S(normalized!N542:P542)</f>
        <v>0</v>
      </c>
      <c r="M542" s="11">
        <f t="shared" si="48"/>
        <v>0.73796543098068224</v>
      </c>
      <c r="N542" s="11" t="e">
        <f t="shared" si="49"/>
        <v>#DIV/0!</v>
      </c>
      <c r="O542" s="11">
        <f t="shared" si="50"/>
        <v>0.34746305454958998</v>
      </c>
      <c r="P542" s="11" t="e">
        <f t="shared" si="51"/>
        <v>#DIV/0!</v>
      </c>
      <c r="R542" s="12">
        <f t="shared" si="52"/>
        <v>0</v>
      </c>
      <c r="S542" s="12">
        <f t="shared" si="53"/>
        <v>1.7725946182237531</v>
      </c>
      <c r="T542" s="12">
        <f t="shared" si="54"/>
        <v>0</v>
      </c>
      <c r="U542">
        <f>_xlfn.T.TEST(normalized!H542:J542,normalized!$E542:$G542,2,3)</f>
        <v>0.14347075261520326</v>
      </c>
      <c r="V542">
        <f>_xlfn.T.TEST(normalized!K542:M542,normalized!$E542:$G542,2,3)</f>
        <v>0.23842517891477888</v>
      </c>
      <c r="W542">
        <f>_xlfn.T.TEST(normalized!N542:P542,normalized!$E542:$G542,2,3)</f>
        <v>0.14347075261520326</v>
      </c>
    </row>
    <row r="543" spans="1:23" x14ac:dyDescent="0.3">
      <c r="A543" t="str">
        <f>normalized!A543</f>
        <v>w/o MS2: MLCL 22:3_19:0_22:0</v>
      </c>
      <c r="B543" t="str">
        <f>normalized!B543</f>
        <v>MLCL 63:3</v>
      </c>
      <c r="C543" t="str">
        <f>normalized!C543</f>
        <v>MLCL</v>
      </c>
      <c r="D543" t="str">
        <f>normalized!D543</f>
        <v>C72H136O16P2</v>
      </c>
      <c r="E543">
        <f>AVERAGE(normalized!E543:G543)</f>
        <v>2.5580674011299435E-4</v>
      </c>
      <c r="F543">
        <f>AVERAGE(normalized!H543:J543)</f>
        <v>2.6326413281979464E-4</v>
      </c>
      <c r="G543">
        <f>AVERAGE(normalized!K543:M543)</f>
        <v>5.126860841423949E-6</v>
      </c>
      <c r="H543">
        <f>AVERAGE(normalized!N543:P543)</f>
        <v>0</v>
      </c>
      <c r="I543">
        <f>_xlfn.STDEV.S(normalized!E543:G543)</f>
        <v>1.2474249024378009E-4</v>
      </c>
      <c r="J543">
        <f>_xlfn.STDEV.S(normalized!H543:J543)</f>
        <v>5.78688454590314E-5</v>
      </c>
      <c r="K543">
        <f>_xlfn.STDEV.S(normalized!K543:M543)</f>
        <v>8.8799834606816026E-6</v>
      </c>
      <c r="L543">
        <f>_xlfn.STDEV.S(normalized!N543:P543)</f>
        <v>0</v>
      </c>
      <c r="M543" s="11">
        <f t="shared" si="48"/>
        <v>0.48764348503358096</v>
      </c>
      <c r="N543" s="11">
        <f t="shared" si="49"/>
        <v>0.21981287325092194</v>
      </c>
      <c r="O543" s="11">
        <f t="shared" si="50"/>
        <v>1.732050807568877</v>
      </c>
      <c r="P543" s="11" t="e">
        <f t="shared" si="51"/>
        <v>#DIV/0!</v>
      </c>
      <c r="R543" s="12">
        <f t="shared" si="52"/>
        <v>1.0291524480688281</v>
      </c>
      <c r="S543" s="12">
        <f t="shared" si="53"/>
        <v>2.0041930244524924E-2</v>
      </c>
      <c r="T543" s="12">
        <f t="shared" si="54"/>
        <v>0</v>
      </c>
      <c r="U543">
        <f>_xlfn.T.TEST(normalized!H543:J543,normalized!$E543:$G543,2,3)</f>
        <v>0.93143019256800308</v>
      </c>
      <c r="V543">
        <f>_xlfn.T.TEST(normalized!K543:M543,normalized!$E543:$G543,2,3)</f>
        <v>7.2827093809620477E-2</v>
      </c>
      <c r="W543">
        <f>_xlfn.T.TEST(normalized!N543:P543,normalized!$E543:$G543,2,3)</f>
        <v>7.0934759694194827E-2</v>
      </c>
    </row>
    <row r="544" spans="1:23" x14ac:dyDescent="0.3">
      <c r="A544" t="str">
        <f>normalized!A544</f>
        <v>w/o MS2: MLCL 22:4_20:0_22:0</v>
      </c>
      <c r="B544" t="str">
        <f>normalized!B544</f>
        <v>MLCL 64:4</v>
      </c>
      <c r="C544" t="str">
        <f>normalized!C544</f>
        <v>MLCL</v>
      </c>
      <c r="D544" t="str">
        <f>normalized!D544</f>
        <v>C73H136O16P2</v>
      </c>
      <c r="E544">
        <f>AVERAGE(normalized!E544:G544)</f>
        <v>8.909898587570622E-5</v>
      </c>
      <c r="F544">
        <f>AVERAGE(normalized!H544:J544)</f>
        <v>1.4484409547152192E-4</v>
      </c>
      <c r="G544">
        <f>AVERAGE(normalized!K544:M544)</f>
        <v>0</v>
      </c>
      <c r="H544">
        <f>AVERAGE(normalized!N544:P544)</f>
        <v>0</v>
      </c>
      <c r="I544">
        <f>_xlfn.STDEV.S(normalized!E544:G544)</f>
        <v>3.5273793490889049E-5</v>
      </c>
      <c r="J544">
        <f>_xlfn.STDEV.S(normalized!H544:J544)</f>
        <v>5.9708017216871895E-5</v>
      </c>
      <c r="K544">
        <f>_xlfn.STDEV.S(normalized!K544:M544)</f>
        <v>0</v>
      </c>
      <c r="L544">
        <f>_xlfn.STDEV.S(normalized!N544:P544)</f>
        <v>0</v>
      </c>
      <c r="M544" s="11">
        <f t="shared" si="48"/>
        <v>0.39589444418701092</v>
      </c>
      <c r="N544" s="11">
        <f t="shared" si="49"/>
        <v>0.41222265238013245</v>
      </c>
      <c r="O544" s="11" t="e">
        <f t="shared" si="50"/>
        <v>#DIV/0!</v>
      </c>
      <c r="P544" s="11" t="e">
        <f t="shared" si="51"/>
        <v>#DIV/0!</v>
      </c>
      <c r="R544" s="12">
        <f t="shared" si="52"/>
        <v>1.6256536934503447</v>
      </c>
      <c r="S544" s="12">
        <f t="shared" si="53"/>
        <v>0</v>
      </c>
      <c r="T544" s="12">
        <f t="shared" si="54"/>
        <v>0</v>
      </c>
      <c r="U544">
        <f>_xlfn.T.TEST(normalized!H544:J544,normalized!$E544:$G544,2,3)</f>
        <v>0.25162843853128236</v>
      </c>
      <c r="V544">
        <f>_xlfn.T.TEST(normalized!K544:M544,normalized!$E544:$G544,2,3)</f>
        <v>4.8476660714652647E-2</v>
      </c>
      <c r="W544">
        <f>_xlfn.T.TEST(normalized!N544:P544,normalized!$E544:$G544,2,3)</f>
        <v>4.8476660714652647E-2</v>
      </c>
    </row>
    <row r="545" spans="1:23" x14ac:dyDescent="0.3">
      <c r="A545" t="str">
        <f>normalized!A545</f>
        <v>w/o MS2: MLCL 22:6_20:0_22:2</v>
      </c>
      <c r="B545" t="str">
        <f>normalized!B545</f>
        <v>MLCL 64:8</v>
      </c>
      <c r="C545" t="str">
        <f>normalized!C545</f>
        <v>MLCL</v>
      </c>
      <c r="D545" t="str">
        <f>normalized!D545</f>
        <v>C73H128O16P2</v>
      </c>
      <c r="E545">
        <f>AVERAGE(normalized!E545:G545)</f>
        <v>1.0493099675141242E-4</v>
      </c>
      <c r="F545">
        <f>AVERAGE(normalized!H545:J545)</f>
        <v>9.5491666666666666E-6</v>
      </c>
      <c r="G545">
        <f>AVERAGE(normalized!K545:M545)</f>
        <v>3.388542659136092E-4</v>
      </c>
      <c r="H545">
        <f>AVERAGE(normalized!N545:P545)</f>
        <v>0</v>
      </c>
      <c r="I545">
        <f>_xlfn.STDEV.S(normalized!E545:G545)</f>
        <v>3.178104720762576E-6</v>
      </c>
      <c r="J545">
        <f>_xlfn.STDEV.S(normalized!H545:J545)</f>
        <v>1.6539641836609802E-5</v>
      </c>
      <c r="K545">
        <f>_xlfn.STDEV.S(normalized!K545:M545)</f>
        <v>9.6693603242289174E-5</v>
      </c>
      <c r="L545">
        <f>_xlfn.STDEV.S(normalized!N545:P545)</f>
        <v>0</v>
      </c>
      <c r="M545" s="11">
        <f t="shared" si="48"/>
        <v>3.0287568203432674E-2</v>
      </c>
      <c r="N545" s="11">
        <f t="shared" si="49"/>
        <v>1.7320508075688772</v>
      </c>
      <c r="O545" s="11">
        <f t="shared" si="50"/>
        <v>0.28535454019322037</v>
      </c>
      <c r="P545" s="11" t="e">
        <f t="shared" si="51"/>
        <v>#DIV/0!</v>
      </c>
      <c r="R545" s="12">
        <f t="shared" si="52"/>
        <v>9.1004250052910421E-2</v>
      </c>
      <c r="S545" s="12">
        <f t="shared" si="53"/>
        <v>3.2293056999770475</v>
      </c>
      <c r="T545" s="12">
        <f t="shared" si="54"/>
        <v>0</v>
      </c>
      <c r="U545">
        <f>_xlfn.T.TEST(normalized!H545:J545,normalized!$E545:$G545,2,3)</f>
        <v>8.0540186016640099E-3</v>
      </c>
      <c r="V545">
        <f>_xlfn.T.TEST(normalized!K545:M545,normalized!$E545:$G545,2,3)</f>
        <v>5.2365226658921307E-2</v>
      </c>
      <c r="W545">
        <f>_xlfn.T.TEST(normalized!N545:P545,normalized!$E545:$G545,2,3)</f>
        <v>3.0563874953369808E-4</v>
      </c>
    </row>
    <row r="546" spans="1:23" x14ac:dyDescent="0.3">
      <c r="A546" t="str">
        <f>normalized!A546</f>
        <v>w/o MS2: MLCL 22:1_19:0_22:0</v>
      </c>
      <c r="B546" t="str">
        <f>normalized!B546</f>
        <v>MLCL 63:1</v>
      </c>
      <c r="C546" t="str">
        <f>normalized!C546</f>
        <v>MLCL</v>
      </c>
      <c r="D546" t="str">
        <f>normalized!D546</f>
        <v>C72H140O16P2</v>
      </c>
      <c r="E546">
        <f>AVERAGE(normalized!E546:G546)</f>
        <v>4.2324882132768358E-4</v>
      </c>
      <c r="F546">
        <f>AVERAGE(normalized!H546:J546)</f>
        <v>6.6797764589169E-4</v>
      </c>
      <c r="G546">
        <f>AVERAGE(normalized!K546:M546)</f>
        <v>0</v>
      </c>
      <c r="H546">
        <f>AVERAGE(normalized!N546:P546)</f>
        <v>0</v>
      </c>
      <c r="I546">
        <f>_xlfn.STDEV.S(normalized!E546:G546)</f>
        <v>7.5055558315993053E-5</v>
      </c>
      <c r="J546">
        <f>_xlfn.STDEV.S(normalized!H546:J546)</f>
        <v>1.9744800556122078E-4</v>
      </c>
      <c r="K546">
        <f>_xlfn.STDEV.S(normalized!K546:M546)</f>
        <v>0</v>
      </c>
      <c r="L546">
        <f>_xlfn.STDEV.S(normalized!N546:P546)</f>
        <v>0</v>
      </c>
      <c r="M546" s="11">
        <f t="shared" si="48"/>
        <v>0.17733199605979355</v>
      </c>
      <c r="N546" s="11">
        <f t="shared" si="49"/>
        <v>0.29559073836617011</v>
      </c>
      <c r="O546" s="11" t="e">
        <f t="shared" si="50"/>
        <v>#DIV/0!</v>
      </c>
      <c r="P546" s="11" t="e">
        <f t="shared" si="51"/>
        <v>#DIV/0!</v>
      </c>
      <c r="R546" s="12">
        <f t="shared" si="52"/>
        <v>1.5782150173420917</v>
      </c>
      <c r="S546" s="12">
        <f t="shared" si="53"/>
        <v>0</v>
      </c>
      <c r="T546" s="12">
        <f t="shared" si="54"/>
        <v>0</v>
      </c>
      <c r="U546">
        <f>_xlfn.T.TEST(normalized!H546:J546,normalized!$E546:$G546,2,3)</f>
        <v>0.15372056094316192</v>
      </c>
      <c r="V546">
        <f>_xlfn.T.TEST(normalized!K546:M546,normalized!$E546:$G546,2,3)</f>
        <v>1.0320224652250848E-2</v>
      </c>
      <c r="W546">
        <f>_xlfn.T.TEST(normalized!N546:P546,normalized!$E546:$G546,2,3)</f>
        <v>1.0320224652250848E-2</v>
      </c>
    </row>
    <row r="547" spans="1:23" x14ac:dyDescent="0.3">
      <c r="A547" t="str">
        <f>normalized!A547</f>
        <v>w/o MS2: MLCL 22:6_21:0_22:2</v>
      </c>
      <c r="B547" t="str">
        <f>normalized!B547</f>
        <v>MLCL 65:8</v>
      </c>
      <c r="C547" t="str">
        <f>normalized!C547</f>
        <v>MLCL</v>
      </c>
      <c r="D547" t="str">
        <f>normalized!D547</f>
        <v>C74H130O16P2</v>
      </c>
      <c r="E547">
        <f>AVERAGE(normalized!E547:G547)</f>
        <v>1.7795966370056496E-4</v>
      </c>
      <c r="F547">
        <f>AVERAGE(normalized!H547:J547)</f>
        <v>0</v>
      </c>
      <c r="G547">
        <f>AVERAGE(normalized!K547:M547)</f>
        <v>2.2160363395702364E-4</v>
      </c>
      <c r="H547">
        <f>AVERAGE(normalized!N547:P547)</f>
        <v>0</v>
      </c>
      <c r="I547">
        <f>_xlfn.STDEV.S(normalized!E547:G547)</f>
        <v>1.3400068573071592E-5</v>
      </c>
      <c r="J547">
        <f>_xlfn.STDEV.S(normalized!H547:J547)</f>
        <v>0</v>
      </c>
      <c r="K547">
        <f>_xlfn.STDEV.S(normalized!K547:M547)</f>
        <v>7.5169319940057911E-5</v>
      </c>
      <c r="L547">
        <f>_xlfn.STDEV.S(normalized!N547:P547)</f>
        <v>0</v>
      </c>
      <c r="M547" s="11">
        <f t="shared" si="48"/>
        <v>7.5298347358188744E-2</v>
      </c>
      <c r="N547" s="11" t="e">
        <f t="shared" si="49"/>
        <v>#DIV/0!</v>
      </c>
      <c r="O547" s="11">
        <f t="shared" si="50"/>
        <v>0.33920617003345604</v>
      </c>
      <c r="P547" s="11" t="e">
        <f t="shared" si="51"/>
        <v>#DIV/0!</v>
      </c>
      <c r="R547" s="12">
        <f t="shared" si="52"/>
        <v>0</v>
      </c>
      <c r="S547" s="12">
        <f t="shared" si="53"/>
        <v>1.2452464190418682</v>
      </c>
      <c r="T547" s="12">
        <f t="shared" si="54"/>
        <v>0</v>
      </c>
      <c r="U547">
        <f>_xlfn.T.TEST(normalized!H547:J547,normalized!$E547:$G547,2,3)</f>
        <v>1.8846060097047527E-3</v>
      </c>
      <c r="V547">
        <f>_xlfn.T.TEST(normalized!K547:M547,normalized!$E547:$G547,2,3)</f>
        <v>0.42112608332681217</v>
      </c>
      <c r="W547">
        <f>_xlfn.T.TEST(normalized!N547:P547,normalized!$E547:$G547,2,3)</f>
        <v>1.8846060097047527E-3</v>
      </c>
    </row>
    <row r="548" spans="1:23" x14ac:dyDescent="0.3">
      <c r="A548" t="str">
        <f>normalized!A548</f>
        <v>w/o MS2: MLCL 22:6_15:2_22:6</v>
      </c>
      <c r="B548" t="str">
        <f>normalized!B548</f>
        <v>MLCL 59:14</v>
      </c>
      <c r="C548" t="str">
        <f>normalized!C548</f>
        <v>MLCL</v>
      </c>
      <c r="D548" t="str">
        <f>normalized!D548</f>
        <v>C68H106O16P2</v>
      </c>
      <c r="E548">
        <f>AVERAGE(normalized!E548:G548)</f>
        <v>4.7487700423728811E-5</v>
      </c>
      <c r="F548">
        <f>AVERAGE(normalized!H548:J548)</f>
        <v>2.7722027310924372E-5</v>
      </c>
      <c r="G548">
        <f>AVERAGE(normalized!K548:M548)</f>
        <v>2.9359690345406225E-5</v>
      </c>
      <c r="H548">
        <f>AVERAGE(normalized!N548:P548)</f>
        <v>4.4307742853598053E-5</v>
      </c>
      <c r="I548">
        <f>_xlfn.STDEV.S(normalized!E548:G548)</f>
        <v>1.0296414199329452E-5</v>
      </c>
      <c r="J548">
        <f>_xlfn.STDEV.S(normalized!H548:J548)</f>
        <v>4.8324914209049587E-6</v>
      </c>
      <c r="K548">
        <f>_xlfn.STDEV.S(normalized!K548:M548)</f>
        <v>1.3561923035747388E-5</v>
      </c>
      <c r="L548">
        <f>_xlfn.STDEV.S(normalized!N548:P548)</f>
        <v>2.1344545829978662E-5</v>
      </c>
      <c r="M548" s="11">
        <f t="shared" si="48"/>
        <v>0.21682275847125471</v>
      </c>
      <c r="N548" s="11">
        <f t="shared" si="49"/>
        <v>0.17431955342604497</v>
      </c>
      <c r="O548" s="11">
        <f t="shared" si="50"/>
        <v>0.46192323134870394</v>
      </c>
      <c r="P548" s="11">
        <f t="shared" si="51"/>
        <v>0.48173399174283049</v>
      </c>
      <c r="R548" s="12">
        <f t="shared" si="52"/>
        <v>0.58377278881822081</v>
      </c>
      <c r="S548" s="12">
        <f t="shared" si="53"/>
        <v>0.61825883509692281</v>
      </c>
      <c r="T548" s="12">
        <f t="shared" si="54"/>
        <v>0.93303618533312294</v>
      </c>
      <c r="U548">
        <f>_xlfn.T.TEST(normalized!H548:J548,normalized!$E548:$G548,2,3)</f>
        <v>6.1344716716878536E-2</v>
      </c>
      <c r="V548">
        <f>_xlfn.T.TEST(normalized!K548:M548,normalized!$E548:$G548,2,3)</f>
        <v>0.14410484540730184</v>
      </c>
      <c r="W548">
        <f>_xlfn.T.TEST(normalized!N548:P548,normalized!$E548:$G548,2,3)</f>
        <v>0.83173022193855506</v>
      </c>
    </row>
    <row r="549" spans="1:23" x14ac:dyDescent="0.3">
      <c r="A549" t="str">
        <f>normalized!A549</f>
        <v>w/o MS2: MLCL 22:1_18:0_22:0</v>
      </c>
      <c r="B549" t="str">
        <f>normalized!B549</f>
        <v>MLCL 62:1</v>
      </c>
      <c r="C549" t="str">
        <f>normalized!C549</f>
        <v>MLCL</v>
      </c>
      <c r="D549" t="str">
        <f>normalized!D549</f>
        <v>C71H138O16P2</v>
      </c>
      <c r="E549">
        <f>AVERAGE(normalized!E549:G549)</f>
        <v>3.7235181539548023E-4</v>
      </c>
      <c r="F549">
        <f>AVERAGE(normalized!H549:J549)</f>
        <v>5.0848915266106444E-4</v>
      </c>
      <c r="G549">
        <f>AVERAGE(normalized!K549:M549)</f>
        <v>0</v>
      </c>
      <c r="H549">
        <f>AVERAGE(normalized!N549:P549)</f>
        <v>0</v>
      </c>
      <c r="I549">
        <f>_xlfn.STDEV.S(normalized!E549:G549)</f>
        <v>9.6261019516088715E-5</v>
      </c>
      <c r="J549">
        <f>_xlfn.STDEV.S(normalized!H549:J549)</f>
        <v>1.7097901870584338E-4</v>
      </c>
      <c r="K549">
        <f>_xlfn.STDEV.S(normalized!K549:M549)</f>
        <v>0</v>
      </c>
      <c r="L549">
        <f>_xlfn.STDEV.S(normalized!N549:P549)</f>
        <v>0</v>
      </c>
      <c r="M549" s="11">
        <f t="shared" si="48"/>
        <v>0.25852168711423762</v>
      </c>
      <c r="N549" s="11">
        <f t="shared" si="49"/>
        <v>0.33624909756887217</v>
      </c>
      <c r="O549" s="11" t="e">
        <f t="shared" si="50"/>
        <v>#DIV/0!</v>
      </c>
      <c r="P549" s="11" t="e">
        <f t="shared" si="51"/>
        <v>#DIV/0!</v>
      </c>
      <c r="R549" s="12">
        <f t="shared" si="52"/>
        <v>1.3656148073858343</v>
      </c>
      <c r="S549" s="12">
        <f t="shared" si="53"/>
        <v>0</v>
      </c>
      <c r="T549" s="12">
        <f t="shared" si="54"/>
        <v>0</v>
      </c>
      <c r="U549">
        <f>_xlfn.T.TEST(normalized!H549:J549,normalized!$E549:$G549,2,3)</f>
        <v>0.31191638781250575</v>
      </c>
      <c r="V549">
        <f>_xlfn.T.TEST(normalized!K549:M549,normalized!$E549:$G549,2,3)</f>
        <v>2.1559974115524395E-2</v>
      </c>
      <c r="W549">
        <f>_xlfn.T.TEST(normalized!N549:P549,normalized!$E549:$G549,2,3)</f>
        <v>2.1559974115524395E-2</v>
      </c>
    </row>
    <row r="550" spans="1:23" x14ac:dyDescent="0.3">
      <c r="A550" t="str">
        <f>normalized!A550</f>
        <v>w/o MS2: MLCL 22:4_19:0_22:0</v>
      </c>
      <c r="B550" t="str">
        <f>normalized!B550</f>
        <v>MLCL 63:4</v>
      </c>
      <c r="C550" t="str">
        <f>normalized!C550</f>
        <v>MLCL</v>
      </c>
      <c r="D550" t="str">
        <f>normalized!D550</f>
        <v>C72H134O16P2</v>
      </c>
      <c r="E550">
        <f>AVERAGE(normalized!E550:G550)</f>
        <v>5.8123300282485874E-5</v>
      </c>
      <c r="F550">
        <f>AVERAGE(normalized!H550:J550)</f>
        <v>0</v>
      </c>
      <c r="G550">
        <f>AVERAGE(normalized!K550:M550)</f>
        <v>4.9949430660433908E-5</v>
      </c>
      <c r="H550">
        <f>AVERAGE(normalized!N550:P550)</f>
        <v>0</v>
      </c>
      <c r="I550">
        <f>_xlfn.STDEV.S(normalized!E550:G550)</f>
        <v>2.5585320033857606E-5</v>
      </c>
      <c r="J550">
        <f>_xlfn.STDEV.S(normalized!H550:J550)</f>
        <v>0</v>
      </c>
      <c r="K550">
        <f>_xlfn.STDEV.S(normalized!K550:M550)</f>
        <v>1.6434443172909224E-5</v>
      </c>
      <c r="L550">
        <f>_xlfn.STDEV.S(normalized!N550:P550)</f>
        <v>0</v>
      </c>
      <c r="M550" s="11">
        <f t="shared" si="48"/>
        <v>0.44019042121679308</v>
      </c>
      <c r="N550" s="11" t="e">
        <f t="shared" si="49"/>
        <v>#DIV/0!</v>
      </c>
      <c r="O550" s="11">
        <f t="shared" si="50"/>
        <v>0.32902163159043418</v>
      </c>
      <c r="P550" s="11" t="e">
        <f t="shared" si="51"/>
        <v>#DIV/0!</v>
      </c>
      <c r="R550" s="12">
        <f t="shared" si="52"/>
        <v>0</v>
      </c>
      <c r="S550" s="12">
        <f t="shared" si="53"/>
        <v>0.85937017371129953</v>
      </c>
      <c r="T550" s="12">
        <f t="shared" si="54"/>
        <v>0</v>
      </c>
      <c r="U550">
        <f>_xlfn.T.TEST(normalized!H550:J550,normalized!$E550:$G550,2,3)</f>
        <v>5.8936957440589688E-2</v>
      </c>
      <c r="V550">
        <f>_xlfn.T.TEST(normalized!K550:M550,normalized!$E550:$G550,2,3)</f>
        <v>0.66966775696891911</v>
      </c>
      <c r="W550">
        <f>_xlfn.T.TEST(normalized!N550:P550,normalized!$E550:$G550,2,3)</f>
        <v>5.8936957440589688E-2</v>
      </c>
    </row>
    <row r="551" spans="1:23" x14ac:dyDescent="0.3">
      <c r="A551" t="str">
        <f>normalized!A551</f>
        <v>w/o MS2: MLCL 22:1_17:0_22:0</v>
      </c>
      <c r="B551" t="str">
        <f>normalized!B551</f>
        <v>MLCL 61:1</v>
      </c>
      <c r="C551" t="str">
        <f>normalized!C551</f>
        <v>MLCL</v>
      </c>
      <c r="D551" t="str">
        <f>normalized!D551</f>
        <v>C70H136O16P2</v>
      </c>
      <c r="E551">
        <f>AVERAGE(normalized!E551:G551)</f>
        <v>1.7247588742937852E-4</v>
      </c>
      <c r="F551">
        <f>AVERAGE(normalized!H551:J551)</f>
        <v>1.8873098506069094E-4</v>
      </c>
      <c r="G551">
        <f>AVERAGE(normalized!K551:M551)</f>
        <v>0</v>
      </c>
      <c r="H551">
        <f>AVERAGE(normalized!N551:P551)</f>
        <v>0</v>
      </c>
      <c r="I551">
        <f>_xlfn.STDEV.S(normalized!E551:G551)</f>
        <v>2.1454851235572788E-5</v>
      </c>
      <c r="J551">
        <f>_xlfn.STDEV.S(normalized!H551:J551)</f>
        <v>5.5479916460684782E-5</v>
      </c>
      <c r="K551">
        <f>_xlfn.STDEV.S(normalized!K551:M551)</f>
        <v>0</v>
      </c>
      <c r="L551">
        <f>_xlfn.STDEV.S(normalized!N551:P551)</f>
        <v>0</v>
      </c>
      <c r="M551" s="11">
        <f t="shared" si="48"/>
        <v>0.12439333726784058</v>
      </c>
      <c r="N551" s="11">
        <f t="shared" si="49"/>
        <v>0.29396294648090715</v>
      </c>
      <c r="O551" s="11" t="e">
        <f t="shared" si="50"/>
        <v>#DIV/0!</v>
      </c>
      <c r="P551" s="11" t="e">
        <f t="shared" si="51"/>
        <v>#DIV/0!</v>
      </c>
      <c r="R551" s="12">
        <f t="shared" si="52"/>
        <v>1.0942456239743552</v>
      </c>
      <c r="S551" s="12">
        <f t="shared" si="53"/>
        <v>0</v>
      </c>
      <c r="T551" s="12">
        <f t="shared" si="54"/>
        <v>0</v>
      </c>
      <c r="U551">
        <f>_xlfn.T.TEST(normalized!H551:J551,normalized!$E551:$G551,2,3)</f>
        <v>0.67303282937644782</v>
      </c>
      <c r="V551">
        <f>_xlfn.T.TEST(normalized!K551:M551,normalized!$E551:$G551,2,3)</f>
        <v>5.1183348579745208E-3</v>
      </c>
      <c r="W551">
        <f>_xlfn.T.TEST(normalized!N551:P551,normalized!$E551:$G551,2,3)</f>
        <v>5.1183348579745208E-3</v>
      </c>
    </row>
    <row r="552" spans="1:23" x14ac:dyDescent="0.3">
      <c r="A552" t="str">
        <f>normalized!A552</f>
        <v>w/o MS2: MLCL 22:6_15:2_22:6</v>
      </c>
      <c r="B552" t="str">
        <f>normalized!B552</f>
        <v>MLCL 59:14</v>
      </c>
      <c r="C552" t="str">
        <f>normalized!C552</f>
        <v>MLCL</v>
      </c>
      <c r="D552" t="str">
        <f>normalized!D552</f>
        <v>C68H106O16P2</v>
      </c>
      <c r="E552">
        <f>AVERAGE(normalized!E552:G552)</f>
        <v>6.3984208898305083E-5</v>
      </c>
      <c r="F552">
        <f>AVERAGE(normalized!H552:J552)</f>
        <v>5.7507867647058824E-5</v>
      </c>
      <c r="G552">
        <f>AVERAGE(normalized!K552:M552)</f>
        <v>8.6839663955329057E-5</v>
      </c>
      <c r="H552">
        <f>AVERAGE(normalized!N552:P552)</f>
        <v>5.4010449107174274E-5</v>
      </c>
      <c r="I552">
        <f>_xlfn.STDEV.S(normalized!E552:G552)</f>
        <v>1.7088405163817362E-5</v>
      </c>
      <c r="J552">
        <f>_xlfn.STDEV.S(normalized!H552:J552)</f>
        <v>3.4329388265610814E-5</v>
      </c>
      <c r="K552">
        <f>_xlfn.STDEV.S(normalized!K552:M552)</f>
        <v>3.0772834861735112E-5</v>
      </c>
      <c r="L552">
        <f>_xlfn.STDEV.S(normalized!N552:P552)</f>
        <v>5.471518120192515E-6</v>
      </c>
      <c r="M552" s="11">
        <f t="shared" si="48"/>
        <v>0.26707222700803024</v>
      </c>
      <c r="N552" s="11">
        <f t="shared" si="49"/>
        <v>0.59695115938395527</v>
      </c>
      <c r="O552" s="11">
        <f t="shared" si="50"/>
        <v>0.35436381786973381</v>
      </c>
      <c r="P552" s="11">
        <f t="shared" si="51"/>
        <v>0.10130480695198897</v>
      </c>
      <c r="R552" s="12">
        <f t="shared" si="52"/>
        <v>0.89878219387631098</v>
      </c>
      <c r="S552" s="12">
        <f t="shared" si="53"/>
        <v>1.357204620492376</v>
      </c>
      <c r="T552" s="12">
        <f t="shared" si="54"/>
        <v>0.84412154244209137</v>
      </c>
      <c r="U552">
        <f>_xlfn.T.TEST(normalized!H552:J552,normalized!$E552:$G552,2,3)</f>
        <v>0.78935301810965608</v>
      </c>
      <c r="V552">
        <f>_xlfn.T.TEST(normalized!K552:M552,normalized!$E552:$G552,2,3)</f>
        <v>0.33960434804064582</v>
      </c>
      <c r="W552">
        <f>_xlfn.T.TEST(normalized!N552:P552,normalized!$E552:$G552,2,3)</f>
        <v>0.42217707685140099</v>
      </c>
    </row>
    <row r="553" spans="1:23" x14ac:dyDescent="0.3">
      <c r="A553" t="str">
        <f>normalized!A553</f>
        <v>w/o MS2: MLCL 22:5_22:0_22:0</v>
      </c>
      <c r="B553" t="str">
        <f>normalized!B553</f>
        <v>MLCL 66:5</v>
      </c>
      <c r="C553" t="str">
        <f>normalized!C553</f>
        <v>MLCL</v>
      </c>
      <c r="D553" t="str">
        <f>normalized!D553</f>
        <v>C75H138O16P2</v>
      </c>
      <c r="E553">
        <f>AVERAGE(normalized!E553:G553)</f>
        <v>1.1140260389830509E-3</v>
      </c>
      <c r="F553">
        <f>AVERAGE(normalized!H553:J553)</f>
        <v>1.4188421650326796E-3</v>
      </c>
      <c r="G553">
        <f>AVERAGE(normalized!K553:M553)</f>
        <v>0</v>
      </c>
      <c r="H553">
        <f>AVERAGE(normalized!N553:P553)</f>
        <v>0</v>
      </c>
      <c r="I553">
        <f>_xlfn.STDEV.S(normalized!E553:G553)</f>
        <v>5.4439496472288233E-4</v>
      </c>
      <c r="J553">
        <f>_xlfn.STDEV.S(normalized!H553:J553)</f>
        <v>3.536872664114427E-4</v>
      </c>
      <c r="K553">
        <f>_xlfn.STDEV.S(normalized!K553:M553)</f>
        <v>0</v>
      </c>
      <c r="L553">
        <f>_xlfn.STDEV.S(normalized!N553:P553)</f>
        <v>0</v>
      </c>
      <c r="M553" s="11">
        <f t="shared" si="48"/>
        <v>0.48867346513716892</v>
      </c>
      <c r="N553" s="11">
        <f t="shared" si="49"/>
        <v>0.24927879585767482</v>
      </c>
      <c r="O553" s="11" t="e">
        <f t="shared" si="50"/>
        <v>#DIV/0!</v>
      </c>
      <c r="P553" s="11" t="e">
        <f t="shared" si="51"/>
        <v>#DIV/0!</v>
      </c>
      <c r="R553" s="12">
        <f t="shared" si="52"/>
        <v>1.2736166977998853</v>
      </c>
      <c r="S553" s="12">
        <f t="shared" si="53"/>
        <v>0</v>
      </c>
      <c r="T553" s="12">
        <f t="shared" si="54"/>
        <v>0</v>
      </c>
      <c r="U553">
        <f>_xlfn.T.TEST(normalized!H553:J553,normalized!$E553:$G553,2,3)</f>
        <v>0.4686880255974249</v>
      </c>
      <c r="V553">
        <f>_xlfn.T.TEST(normalized!K553:M553,normalized!$E553:$G553,2,3)</f>
        <v>7.120344790725841E-2</v>
      </c>
      <c r="W553">
        <f>_xlfn.T.TEST(normalized!N553:P553,normalized!$E553:$G553,2,3)</f>
        <v>7.120344790725841E-2</v>
      </c>
    </row>
    <row r="554" spans="1:23" x14ac:dyDescent="0.3">
      <c r="A554" t="str">
        <f>normalized!A554</f>
        <v>w/o MS2: NAE 20:4</v>
      </c>
      <c r="B554" t="str">
        <f>normalized!B554</f>
        <v>NAE 20:4</v>
      </c>
      <c r="C554" t="str">
        <f>normalized!C554</f>
        <v>NAE</v>
      </c>
      <c r="D554" t="str">
        <f>normalized!D554</f>
        <v>C22H37NO2</v>
      </c>
      <c r="E554">
        <f>AVERAGE(normalized!E554:G554)</f>
        <v>3.1466011723163842E-5</v>
      </c>
      <c r="F554">
        <f>AVERAGE(normalized!H554:J554)</f>
        <v>5.3775700280112048E-5</v>
      </c>
      <c r="G554">
        <f>AVERAGE(normalized!K554:M554)</f>
        <v>8.8720785853926682E-5</v>
      </c>
      <c r="H554">
        <f>AVERAGE(normalized!N554:P554)</f>
        <v>4.9127882355882206E-5</v>
      </c>
      <c r="I554">
        <f>_xlfn.STDEV.S(normalized!E554:G554)</f>
        <v>1.392438051594952E-5</v>
      </c>
      <c r="J554">
        <f>_xlfn.STDEV.S(normalized!H554:J554)</f>
        <v>1.1723489982511023E-5</v>
      </c>
      <c r="K554">
        <f>_xlfn.STDEV.S(normalized!K554:M554)</f>
        <v>3.8876225259745602E-5</v>
      </c>
      <c r="L554">
        <f>_xlfn.STDEV.S(normalized!N554:P554)</f>
        <v>1.3302291293560654E-5</v>
      </c>
      <c r="M554" s="11">
        <f t="shared" si="48"/>
        <v>0.44252130325429923</v>
      </c>
      <c r="N554" s="11">
        <f t="shared" si="49"/>
        <v>0.21800720253654679</v>
      </c>
      <c r="O554" s="11">
        <f t="shared" si="50"/>
        <v>0.43818621403729352</v>
      </c>
      <c r="P554" s="11">
        <f t="shared" si="51"/>
        <v>0.27076866853732678</v>
      </c>
      <c r="R554" s="12">
        <f t="shared" si="52"/>
        <v>1.7090090969655627</v>
      </c>
      <c r="S554" s="12">
        <f t="shared" si="53"/>
        <v>2.819575185901761</v>
      </c>
      <c r="T554" s="12">
        <f t="shared" si="54"/>
        <v>1.5612999444640929</v>
      </c>
      <c r="U554">
        <f>_xlfn.T.TEST(normalized!H554:J554,normalized!$E554:$G554,2,3)</f>
        <v>0.10301643549514262</v>
      </c>
      <c r="V554">
        <f>_xlfn.T.TEST(normalized!K554:M554,normalized!$E554:$G554,2,3)</f>
        <v>0.11273950494571217</v>
      </c>
      <c r="W554">
        <f>_xlfn.T.TEST(normalized!N554:P554,normalized!$E554:$G554,2,3)</f>
        <v>0.18750438847449655</v>
      </c>
    </row>
    <row r="555" spans="1:23" x14ac:dyDescent="0.3">
      <c r="A555" t="str">
        <f>normalized!A555</f>
        <v>w/o MS2: NAE 18:5</v>
      </c>
      <c r="B555" t="str">
        <f>normalized!B555</f>
        <v>NAE 18:5</v>
      </c>
      <c r="C555" t="str">
        <f>normalized!C555</f>
        <v>NAE</v>
      </c>
      <c r="D555" t="str">
        <f>normalized!D555</f>
        <v>C20H31NO2</v>
      </c>
      <c r="E555">
        <f>AVERAGE(normalized!E555:G555)</f>
        <v>5.1064666666666667E-6</v>
      </c>
      <c r="F555">
        <f>AVERAGE(normalized!H555:J555)</f>
        <v>1.2660261437908498E-5</v>
      </c>
      <c r="G555">
        <f>AVERAGE(normalized!K555:M555)</f>
        <v>1.3621408510954878E-5</v>
      </c>
      <c r="H555">
        <f>AVERAGE(normalized!N555:P555)</f>
        <v>7.0985928018413897E-6</v>
      </c>
      <c r="I555">
        <f>_xlfn.STDEV.S(normalized!E555:G555)</f>
        <v>4.9105952239350102E-6</v>
      </c>
      <c r="J555">
        <f>_xlfn.STDEV.S(normalized!H555:J555)</f>
        <v>1.1380273274965432E-5</v>
      </c>
      <c r="K555">
        <f>_xlfn.STDEV.S(normalized!K555:M555)</f>
        <v>8.7211067102945957E-6</v>
      </c>
      <c r="L555">
        <f>_xlfn.STDEV.S(normalized!N555:P555)</f>
        <v>6.6699870245263158E-6</v>
      </c>
      <c r="M555" s="11">
        <f t="shared" si="48"/>
        <v>0.9616424711023297</v>
      </c>
      <c r="N555" s="11">
        <f t="shared" si="49"/>
        <v>0.8988971776593484</v>
      </c>
      <c r="O555" s="11">
        <f t="shared" si="50"/>
        <v>0.6402499934776007</v>
      </c>
      <c r="P555" s="11">
        <f t="shared" si="51"/>
        <v>0.93962102218289056</v>
      </c>
      <c r="R555" s="12">
        <f t="shared" si="52"/>
        <v>2.4792605659311393</v>
      </c>
      <c r="S555" s="12">
        <f t="shared" si="53"/>
        <v>2.6674821163273128</v>
      </c>
      <c r="T555" s="12">
        <f t="shared" si="54"/>
        <v>1.3901183078661155</v>
      </c>
      <c r="U555">
        <f>_xlfn.T.TEST(normalized!H555:J555,normalized!$E555:$G555,2,3)</f>
        <v>0.37577827114359613</v>
      </c>
      <c r="V555">
        <f>_xlfn.T.TEST(normalized!K555:M555,normalized!$E555:$G555,2,3)</f>
        <v>0.23277906016199526</v>
      </c>
      <c r="W555">
        <f>_xlfn.T.TEST(normalized!N555:P555,normalized!$E555:$G555,2,3)</f>
        <v>0.70014351394970686</v>
      </c>
    </row>
    <row r="556" spans="1:23" x14ac:dyDescent="0.3">
      <c r="A556" t="str">
        <f>normalized!A556</f>
        <v>w/o MS2: NAE 16:2</v>
      </c>
      <c r="B556" t="str">
        <f>normalized!B556</f>
        <v>NAE 16:2</v>
      </c>
      <c r="C556" t="str">
        <f>normalized!C556</f>
        <v>NAE</v>
      </c>
      <c r="D556" t="str">
        <f>normalized!D556</f>
        <v>C18H33NO2</v>
      </c>
      <c r="E556">
        <f>AVERAGE(normalized!E556:G556)</f>
        <v>3.8934635437853107E-4</v>
      </c>
      <c r="F556">
        <f>AVERAGE(normalized!H556:J556)</f>
        <v>2.4697094771241831E-4</v>
      </c>
      <c r="G556">
        <f>AVERAGE(normalized!K556:M556)</f>
        <v>3.357972154025468E-4</v>
      </c>
      <c r="H556">
        <f>AVERAGE(normalized!N556:P556)</f>
        <v>2.2184821184866683E-4</v>
      </c>
      <c r="I556">
        <f>_xlfn.STDEV.S(normalized!E556:G556)</f>
        <v>6.1357477354915404E-5</v>
      </c>
      <c r="J556">
        <f>_xlfn.STDEV.S(normalized!H556:J556)</f>
        <v>8.3657677225341332E-5</v>
      </c>
      <c r="K556">
        <f>_xlfn.STDEV.S(normalized!K556:M556)</f>
        <v>4.477561256496312E-5</v>
      </c>
      <c r="L556">
        <f>_xlfn.STDEV.S(normalized!N556:P556)</f>
        <v>3.724393204808736E-5</v>
      </c>
      <c r="M556" s="11">
        <f t="shared" si="48"/>
        <v>0.15759098978300004</v>
      </c>
      <c r="N556" s="11">
        <f t="shared" si="49"/>
        <v>0.33873489169566329</v>
      </c>
      <c r="O556" s="11">
        <f t="shared" si="50"/>
        <v>0.13334122652353456</v>
      </c>
      <c r="P556" s="11">
        <f t="shared" si="51"/>
        <v>0.16788024450471212</v>
      </c>
      <c r="R556" s="12">
        <f t="shared" si="52"/>
        <v>0.63432197305822913</v>
      </c>
      <c r="S556" s="12">
        <f t="shared" si="53"/>
        <v>0.86246400313299809</v>
      </c>
      <c r="T556" s="12">
        <f t="shared" si="54"/>
        <v>0.56979655608379254</v>
      </c>
      <c r="U556">
        <f>_xlfn.T.TEST(normalized!H556:J556,normalized!$E556:$G556,2,3)</f>
        <v>8.2088273498641631E-2</v>
      </c>
      <c r="V556">
        <f>_xlfn.T.TEST(normalized!K556:M556,normalized!$E556:$G556,2,3)</f>
        <v>0.29484586743243291</v>
      </c>
      <c r="W556">
        <f>_xlfn.T.TEST(normalized!N556:P556,normalized!$E556:$G556,2,3)</f>
        <v>2.2759935413763675E-2</v>
      </c>
    </row>
    <row r="557" spans="1:23" x14ac:dyDescent="0.3">
      <c r="A557" t="str">
        <f>normalized!A557</f>
        <v>w/o MS2: NAE 18:5</v>
      </c>
      <c r="B557" t="str">
        <f>normalized!B557</f>
        <v>NAE 18:5</v>
      </c>
      <c r="C557" t="str">
        <f>normalized!C557</f>
        <v>NAE</v>
      </c>
      <c r="D557" t="str">
        <f>normalized!D557</f>
        <v>C20H31NO2</v>
      </c>
      <c r="E557">
        <f>AVERAGE(normalized!E557:G557)</f>
        <v>6.1165500141242943E-5</v>
      </c>
      <c r="F557">
        <f>AVERAGE(normalized!H557:J557)</f>
        <v>3.5662175536881416E-5</v>
      </c>
      <c r="G557">
        <f>AVERAGE(normalized!K557:M557)</f>
        <v>2.9101407849653021E-5</v>
      </c>
      <c r="H557">
        <f>AVERAGE(normalized!N557:P557)</f>
        <v>1.653505371027745E-5</v>
      </c>
      <c r="I557">
        <f>_xlfn.STDEV.S(normalized!E557:G557)</f>
        <v>7.6425408985504952E-6</v>
      </c>
      <c r="J557">
        <f>_xlfn.STDEV.S(normalized!H557:J557)</f>
        <v>1.4437724845441807E-5</v>
      </c>
      <c r="K557">
        <f>_xlfn.STDEV.S(normalized!K557:M557)</f>
        <v>1.325892371298451E-5</v>
      </c>
      <c r="L557">
        <f>_xlfn.STDEV.S(normalized!N557:P557)</f>
        <v>2.3983545470941174E-6</v>
      </c>
      <c r="M557" s="11">
        <f t="shared" si="48"/>
        <v>0.12494855565477914</v>
      </c>
      <c r="N557" s="11">
        <f t="shared" si="49"/>
        <v>0.40484700184683003</v>
      </c>
      <c r="O557" s="11">
        <f t="shared" si="50"/>
        <v>0.45561107495157138</v>
      </c>
      <c r="P557" s="11">
        <f t="shared" si="51"/>
        <v>0.14504667412137931</v>
      </c>
      <c r="R557" s="12">
        <f t="shared" si="52"/>
        <v>0.5830439619480029</v>
      </c>
      <c r="S557" s="12">
        <f t="shared" si="53"/>
        <v>0.47578140916778666</v>
      </c>
      <c r="T557" s="12">
        <f t="shared" si="54"/>
        <v>0.27033300916521275</v>
      </c>
      <c r="U557">
        <f>_xlfn.T.TEST(normalized!H557:J557,normalized!$E557:$G557,2,3)</f>
        <v>7.2499996170788436E-2</v>
      </c>
      <c r="V557">
        <f>_xlfn.T.TEST(normalized!K557:M557,normalized!$E557:$G557,2,3)</f>
        <v>3.2418859686082817E-2</v>
      </c>
      <c r="W557">
        <f>_xlfn.T.TEST(normalized!N557:P557,normalized!$E557:$G557,2,3)</f>
        <v>5.7184653574334204E-3</v>
      </c>
    </row>
    <row r="558" spans="1:23" x14ac:dyDescent="0.3">
      <c r="A558" t="str">
        <f>normalized!A558</f>
        <v>w/o MS2: NAE 22:5</v>
      </c>
      <c r="B558" t="str">
        <f>normalized!B558</f>
        <v>NAE 22:5</v>
      </c>
      <c r="C558" t="str">
        <f>normalized!C558</f>
        <v>NAE</v>
      </c>
      <c r="D558" t="str">
        <f>normalized!D558</f>
        <v>C24H39NO2</v>
      </c>
      <c r="E558">
        <f>AVERAGE(normalized!E558:G558)</f>
        <v>1.1060681257062147E-4</v>
      </c>
      <c r="F558">
        <f>AVERAGE(normalized!H558:J558)</f>
        <v>1.2963542250233427E-4</v>
      </c>
      <c r="G558">
        <f>AVERAGE(normalized!K558:M558)</f>
        <v>1.4278391021587373E-4</v>
      </c>
      <c r="H558">
        <f>AVERAGE(normalized!N558:P558)</f>
        <v>1.5826183102881893E-4</v>
      </c>
      <c r="I558">
        <f>_xlfn.STDEV.S(normalized!E558:G558)</f>
        <v>3.1048947160298636E-5</v>
      </c>
      <c r="J558">
        <f>_xlfn.STDEV.S(normalized!H558:J558)</f>
        <v>3.3423018300147018E-6</v>
      </c>
      <c r="K558">
        <f>_xlfn.STDEV.S(normalized!K558:M558)</f>
        <v>3.7359754702438929E-5</v>
      </c>
      <c r="L558">
        <f>_xlfn.STDEV.S(normalized!N558:P558)</f>
        <v>1.0376949288337655E-5</v>
      </c>
      <c r="M558" s="11">
        <f t="shared" si="48"/>
        <v>0.28071460011085808</v>
      </c>
      <c r="N558" s="11">
        <f t="shared" si="49"/>
        <v>2.5782319103056256E-2</v>
      </c>
      <c r="O558" s="11">
        <f t="shared" si="50"/>
        <v>0.2616524133983657</v>
      </c>
      <c r="P558" s="11">
        <f t="shared" si="51"/>
        <v>6.5568237274141281E-2</v>
      </c>
      <c r="R558" s="12">
        <f t="shared" si="52"/>
        <v>1.1720383174369409</v>
      </c>
      <c r="S558" s="12">
        <f t="shared" si="53"/>
        <v>1.2909142474809812</v>
      </c>
      <c r="T558" s="12">
        <f t="shared" si="54"/>
        <v>1.4308506623655768</v>
      </c>
      <c r="U558">
        <f>_xlfn.T.TEST(normalized!H558:J558,normalized!$E558:$G558,2,3)</f>
        <v>0.39976321288020206</v>
      </c>
      <c r="V558">
        <f>_xlfn.T.TEST(normalized!K558:M558,normalized!$E558:$G558,2,3)</f>
        <v>0.31719900906834458</v>
      </c>
      <c r="W558">
        <f>_xlfn.T.TEST(normalized!N558:P558,normalized!$E558:$G558,2,3)</f>
        <v>0.10528374872320974</v>
      </c>
    </row>
    <row r="559" spans="1:23" x14ac:dyDescent="0.3">
      <c r="A559" t="str">
        <f>normalized!A559</f>
        <v>w/o MS2: NAE 13:1</v>
      </c>
      <c r="B559" t="str">
        <f>normalized!B559</f>
        <v>NAE 13:1</v>
      </c>
      <c r="C559" t="str">
        <f>normalized!C559</f>
        <v>NAE</v>
      </c>
      <c r="D559" t="str">
        <f>normalized!D559</f>
        <v>C15H29NO2</v>
      </c>
      <c r="E559">
        <f>AVERAGE(normalized!E559:G559)</f>
        <v>1.5106888418079095E-5</v>
      </c>
      <c r="F559">
        <f>AVERAGE(normalized!H559:J559)</f>
        <v>6.8820811157796458E-5</v>
      </c>
      <c r="G559">
        <f>AVERAGE(normalized!K559:M559)</f>
        <v>2.2489864102468721E-5</v>
      </c>
      <c r="H559">
        <f>AVERAGE(normalized!N559:P559)</f>
        <v>1.0043741928644308E-4</v>
      </c>
      <c r="I559">
        <f>_xlfn.STDEV.S(normalized!E559:G559)</f>
        <v>1.1746165579689705E-5</v>
      </c>
      <c r="J559">
        <f>_xlfn.STDEV.S(normalized!H559:J559)</f>
        <v>3.5217028311207114E-6</v>
      </c>
      <c r="K559">
        <f>_xlfn.STDEV.S(normalized!K559:M559)</f>
        <v>1.899958543647154E-5</v>
      </c>
      <c r="L559">
        <f>_xlfn.STDEV.S(normalized!N559:P559)</f>
        <v>5.2098039161558133E-5</v>
      </c>
      <c r="M559" s="11">
        <f t="shared" si="48"/>
        <v>0.77753705823580055</v>
      </c>
      <c r="N559" s="11">
        <f t="shared" si="49"/>
        <v>5.1172062227600616E-2</v>
      </c>
      <c r="O559" s="11">
        <f t="shared" si="50"/>
        <v>0.84480659153409243</v>
      </c>
      <c r="P559" s="11">
        <f t="shared" si="51"/>
        <v>0.51871144770234323</v>
      </c>
      <c r="R559" s="12">
        <f t="shared" si="52"/>
        <v>4.5555914132148807</v>
      </c>
      <c r="S559" s="12">
        <f t="shared" si="53"/>
        <v>1.4887158414140458</v>
      </c>
      <c r="T559" s="12">
        <f t="shared" si="54"/>
        <v>6.6484517861563797</v>
      </c>
      <c r="U559">
        <f>_xlfn.T.TEST(normalized!H559:J559,normalized!$E559:$G559,2,3)</f>
        <v>1.0464690768222555E-2</v>
      </c>
      <c r="V559">
        <f>_xlfn.T.TEST(normalized!K559:M559,normalized!$E559:$G559,2,3)</f>
        <v>0.60334826404492259</v>
      </c>
      <c r="W559">
        <f>_xlfn.T.TEST(normalized!N559:P559,normalized!$E559:$G559,2,3)</f>
        <v>9.8509037185019188E-2</v>
      </c>
    </row>
    <row r="560" spans="1:23" x14ac:dyDescent="0.3">
      <c r="A560" t="str">
        <f>normalized!A560</f>
        <v>w/o MS2: NAE 13:1</v>
      </c>
      <c r="B560" t="str">
        <f>normalized!B560</f>
        <v>NAE 13:1</v>
      </c>
      <c r="C560" t="str">
        <f>normalized!C560</f>
        <v>NAE</v>
      </c>
      <c r="D560" t="str">
        <f>normalized!D560</f>
        <v>C15H29NO2</v>
      </c>
      <c r="E560">
        <f>AVERAGE(normalized!E560:G560)</f>
        <v>3.8764488418079097E-5</v>
      </c>
      <c r="F560">
        <f>AVERAGE(normalized!H560:J560)</f>
        <v>6.8820811157796458E-5</v>
      </c>
      <c r="G560">
        <f>AVERAGE(normalized!K560:M560)</f>
        <v>3.5967997123336925E-5</v>
      </c>
      <c r="H560">
        <f>AVERAGE(normalized!N560:P560)</f>
        <v>1.000099501506406E-4</v>
      </c>
      <c r="I560">
        <f>_xlfn.STDEV.S(normalized!E560:G560)</f>
        <v>3.2482817463804511E-5</v>
      </c>
      <c r="J560">
        <f>_xlfn.STDEV.S(normalized!H560:J560)</f>
        <v>3.5217028311207114E-6</v>
      </c>
      <c r="K560">
        <f>_xlfn.STDEV.S(normalized!K560:M560)</f>
        <v>6.0152831026287811E-6</v>
      </c>
      <c r="L560">
        <f>_xlfn.STDEV.S(normalized!N560:P560)</f>
        <v>5.2823009658170848E-5</v>
      </c>
      <c r="M560" s="11">
        <f t="shared" si="48"/>
        <v>0.83795295099664158</v>
      </c>
      <c r="N560" s="11">
        <f t="shared" si="49"/>
        <v>5.1172062227600616E-2</v>
      </c>
      <c r="O560" s="11">
        <f t="shared" si="50"/>
        <v>0.16723986831966012</v>
      </c>
      <c r="P560" s="11">
        <f t="shared" si="51"/>
        <v>0.52817754212061763</v>
      </c>
      <c r="R560" s="12">
        <f t="shared" si="52"/>
        <v>1.7753571365512877</v>
      </c>
      <c r="S560" s="12">
        <f t="shared" si="53"/>
        <v>0.92785945568062922</v>
      </c>
      <c r="T560" s="12">
        <f t="shared" si="54"/>
        <v>2.5799373145860391</v>
      </c>
      <c r="U560">
        <f>_xlfn.T.TEST(normalized!H560:J560,normalized!$E560:$G560,2,3)</f>
        <v>0.24929835406140893</v>
      </c>
      <c r="V560">
        <f>_xlfn.T.TEST(normalized!K560:M560,normalized!$E560:$G560,2,3)</f>
        <v>0.8961055378744196</v>
      </c>
      <c r="W560">
        <f>_xlfn.T.TEST(normalized!N560:P560,normalized!$E560:$G560,2,3)</f>
        <v>0.17670108640139384</v>
      </c>
    </row>
    <row r="561" spans="1:23" x14ac:dyDescent="0.3">
      <c r="A561" t="str">
        <f>normalized!A561</f>
        <v>NAGly 17:0;O</v>
      </c>
      <c r="B561" t="str">
        <f>normalized!B561</f>
        <v>NAGly 17:0;O</v>
      </c>
      <c r="C561" t="str">
        <f>normalized!C561</f>
        <v>NAGly</v>
      </c>
      <c r="D561" t="str">
        <f>normalized!D561</f>
        <v>C19H37NO4</v>
      </c>
      <c r="E561">
        <f>AVERAGE(normalized!E561:G561)</f>
        <v>1.5121944540960452E-3</v>
      </c>
      <c r="F561">
        <f>AVERAGE(normalized!H561:J561)</f>
        <v>1.5472548459383754E-3</v>
      </c>
      <c r="G561">
        <f>AVERAGE(normalized!K561:M561)</f>
        <v>1.1322595510587031E-3</v>
      </c>
      <c r="H561">
        <f>AVERAGE(normalized!N561:P561)</f>
        <v>1.758247972231018E-3</v>
      </c>
      <c r="I561">
        <f>_xlfn.STDEV.S(normalized!E561:G561)</f>
        <v>4.9946539039906175E-4</v>
      </c>
      <c r="J561">
        <f>_xlfn.STDEV.S(normalized!H561:J561)</f>
        <v>6.1808114303614481E-5</v>
      </c>
      <c r="K561">
        <f>_xlfn.STDEV.S(normalized!K561:M561)</f>
        <v>6.6170373420370131E-5</v>
      </c>
      <c r="L561">
        <f>_xlfn.STDEV.S(normalized!N561:P561)</f>
        <v>3.9809155451931463E-5</v>
      </c>
      <c r="M561" s="11">
        <f t="shared" si="48"/>
        <v>0.33029177500695872</v>
      </c>
      <c r="N561" s="11">
        <f t="shared" si="49"/>
        <v>3.9946951509548669E-2</v>
      </c>
      <c r="O561" s="11">
        <f t="shared" si="50"/>
        <v>5.8440993814976853E-2</v>
      </c>
      <c r="P561" s="11">
        <f t="shared" si="51"/>
        <v>2.2641377143986206E-2</v>
      </c>
      <c r="R561" s="12">
        <f t="shared" si="52"/>
        <v>1.0231851080708325</v>
      </c>
      <c r="S561" s="12">
        <f t="shared" si="53"/>
        <v>0.74875261444834595</v>
      </c>
      <c r="T561" s="12">
        <f t="shared" si="54"/>
        <v>1.162712882241099</v>
      </c>
      <c r="U561">
        <f>_xlfn.T.TEST(normalized!H561:J561,normalized!$E561:$G561,2,3)</f>
        <v>0.91469632016970026</v>
      </c>
      <c r="V561">
        <f>_xlfn.T.TEST(normalized!K561:M561,normalized!$E561:$G561,2,3)</f>
        <v>0.31775801025349526</v>
      </c>
      <c r="W561">
        <f>_xlfn.T.TEST(normalized!N561:P561,normalized!$E561:$G561,2,3)</f>
        <v>0.48362423033803981</v>
      </c>
    </row>
    <row r="562" spans="1:23" x14ac:dyDescent="0.3">
      <c r="A562" t="str">
        <f>normalized!A562</f>
        <v>NAGly 17:0;O</v>
      </c>
      <c r="B562" t="str">
        <f>normalized!B562</f>
        <v>NAGly 17:0;O</v>
      </c>
      <c r="C562" t="str">
        <f>normalized!C562</f>
        <v>NAGly</v>
      </c>
      <c r="D562" t="str">
        <f>normalized!D562</f>
        <v>C19H37NO4</v>
      </c>
      <c r="E562">
        <f>AVERAGE(normalized!E562:G562)</f>
        <v>2.6150032461581919E-2</v>
      </c>
      <c r="F562">
        <f>AVERAGE(normalized!H562:J562)</f>
        <v>2.2817939805088699E-2</v>
      </c>
      <c r="G562">
        <f>AVERAGE(normalized!K562:M562)</f>
        <v>1.477344685530302E-2</v>
      </c>
      <c r="H562">
        <f>AVERAGE(normalized!N562:P562)</f>
        <v>2.2078621280741517E-2</v>
      </c>
      <c r="I562">
        <f>_xlfn.STDEV.S(normalized!E562:G562)</f>
        <v>9.0695092143306209E-3</v>
      </c>
      <c r="J562">
        <f>_xlfn.STDEV.S(normalized!H562:J562)</f>
        <v>1.3096581808988139E-3</v>
      </c>
      <c r="K562">
        <f>_xlfn.STDEV.S(normalized!K562:M562)</f>
        <v>1.1834420966830208E-3</v>
      </c>
      <c r="L562">
        <f>_xlfn.STDEV.S(normalized!N562:P562)</f>
        <v>1.2861608560479298E-3</v>
      </c>
      <c r="M562" s="11">
        <f t="shared" si="48"/>
        <v>0.34682592565248277</v>
      </c>
      <c r="N562" s="11">
        <f t="shared" si="49"/>
        <v>5.7395987196299951E-2</v>
      </c>
      <c r="O562" s="11">
        <f t="shared" si="50"/>
        <v>8.0106024563808345E-2</v>
      </c>
      <c r="P562" s="11">
        <f t="shared" si="51"/>
        <v>5.8253676246071001E-2</v>
      </c>
      <c r="R562" s="12">
        <f t="shared" si="52"/>
        <v>0.87257787685776178</v>
      </c>
      <c r="S562" s="12">
        <f t="shared" si="53"/>
        <v>0.56494946524472944</v>
      </c>
      <c r="T562" s="12">
        <f t="shared" si="54"/>
        <v>0.84430569304944925</v>
      </c>
      <c r="U562">
        <f>_xlfn.T.TEST(normalized!H562:J562,normalized!$E562:$G562,2,3)</f>
        <v>0.59090942851513995</v>
      </c>
      <c r="V562">
        <f>_xlfn.T.TEST(normalized!K562:M562,normalized!$E562:$G562,2,3)</f>
        <v>0.15981990636501001</v>
      </c>
      <c r="W562">
        <f>_xlfn.T.TEST(normalized!N562:P562,normalized!$E562:$G562,2,3)</f>
        <v>0.51917952627409614</v>
      </c>
    </row>
    <row r="563" spans="1:23" x14ac:dyDescent="0.3">
      <c r="A563" t="str">
        <f>normalized!A563</f>
        <v>w/o MS2: NAGly 14:1</v>
      </c>
      <c r="B563" t="str">
        <f>normalized!B563</f>
        <v>NAGly 14:1</v>
      </c>
      <c r="C563" t="str">
        <f>normalized!C563</f>
        <v>NAGly</v>
      </c>
      <c r="D563" t="str">
        <f>normalized!D563</f>
        <v>C16H29NO3</v>
      </c>
      <c r="E563">
        <f>AVERAGE(normalized!E563:G563)</f>
        <v>3.1720833333333334E-6</v>
      </c>
      <c r="F563">
        <f>AVERAGE(normalized!H563:J563)</f>
        <v>7.3439658029878633E-5</v>
      </c>
      <c r="G563">
        <f>AVERAGE(normalized!K563:M563)</f>
        <v>1.0035291355131495E-4</v>
      </c>
      <c r="H563">
        <f>AVERAGE(normalized!N563:P563)</f>
        <v>1.0245890080495975E-4</v>
      </c>
      <c r="I563">
        <f>_xlfn.STDEV.S(normalized!E563:G563)</f>
        <v>5.4942094991757768E-6</v>
      </c>
      <c r="J563">
        <f>_xlfn.STDEV.S(normalized!H563:J563)</f>
        <v>9.3798230879770121E-5</v>
      </c>
      <c r="K563">
        <f>_xlfn.STDEV.S(normalized!K563:M563)</f>
        <v>1.4393533937467239E-4</v>
      </c>
      <c r="L563">
        <f>_xlfn.STDEV.S(normalized!N563:P563)</f>
        <v>6.2547291509114247E-5</v>
      </c>
      <c r="M563" s="11">
        <f t="shared" si="48"/>
        <v>1.7320508075688774</v>
      </c>
      <c r="N563" s="11">
        <f t="shared" si="49"/>
        <v>1.2772149734358607</v>
      </c>
      <c r="O563" s="11">
        <f t="shared" si="50"/>
        <v>1.4342915843800768</v>
      </c>
      <c r="P563" s="11">
        <f t="shared" si="51"/>
        <v>0.61046225381803543</v>
      </c>
      <c r="R563" s="12">
        <f t="shared" si="52"/>
        <v>23.151869075490438</v>
      </c>
      <c r="S563" s="12">
        <f t="shared" si="53"/>
        <v>31.636279065172189</v>
      </c>
      <c r="T563" s="12">
        <f t="shared" si="54"/>
        <v>32.300192030986913</v>
      </c>
      <c r="U563">
        <f>_xlfn.T.TEST(normalized!H563:J563,normalized!$E563:$G563,2,3)</f>
        <v>0.32382108050125419</v>
      </c>
      <c r="V563">
        <f>_xlfn.T.TEST(normalized!K563:M563,normalized!$E563:$G563,2,3)</f>
        <v>0.36271920812021496</v>
      </c>
      <c r="W563">
        <f>_xlfn.T.TEST(normalized!N563:P563,normalized!$E563:$G563,2,3)</f>
        <v>0.10963326413445823</v>
      </c>
    </row>
    <row r="564" spans="1:23" x14ac:dyDescent="0.3">
      <c r="A564" t="str">
        <f>normalized!A564</f>
        <v>w/o MS2: NAGly 19:4</v>
      </c>
      <c r="B564" t="str">
        <f>normalized!B564</f>
        <v>NAGly 19:4</v>
      </c>
      <c r="C564" t="str">
        <f>normalized!C564</f>
        <v>NAGly</v>
      </c>
      <c r="D564" t="str">
        <f>normalized!D564</f>
        <v>C21H33NO3</v>
      </c>
      <c r="E564">
        <f>AVERAGE(normalized!E564:G564)</f>
        <v>3.814739336158192E-5</v>
      </c>
      <c r="F564">
        <f>AVERAGE(normalized!H564:J564)</f>
        <v>6.3606464752567703E-5</v>
      </c>
      <c r="G564">
        <f>AVERAGE(normalized!K564:M564)</f>
        <v>2.4376797087791955E-5</v>
      </c>
      <c r="H564">
        <f>AVERAGE(normalized!N564:P564)</f>
        <v>2.8337446646186206E-5</v>
      </c>
      <c r="I564">
        <f>_xlfn.STDEV.S(normalized!E564:G564)</f>
        <v>8.9894086609948651E-6</v>
      </c>
      <c r="J564">
        <f>_xlfn.STDEV.S(normalized!H564:J564)</f>
        <v>7.0096378245704197E-6</v>
      </c>
      <c r="K564">
        <f>_xlfn.STDEV.S(normalized!K564:M564)</f>
        <v>1.1361783046285418E-5</v>
      </c>
      <c r="L564">
        <f>_xlfn.STDEV.S(normalized!N564:P564)</f>
        <v>2.8477639895488818E-6</v>
      </c>
      <c r="M564" s="11">
        <f t="shared" si="48"/>
        <v>0.23564935553494623</v>
      </c>
      <c r="N564" s="11">
        <f t="shared" si="49"/>
        <v>0.1102032293704462</v>
      </c>
      <c r="O564" s="11">
        <f t="shared" si="50"/>
        <v>0.46609006939535408</v>
      </c>
      <c r="P564" s="11">
        <f t="shared" si="51"/>
        <v>0.10049472788093093</v>
      </c>
      <c r="R564" s="12">
        <f t="shared" si="52"/>
        <v>1.6673869207699394</v>
      </c>
      <c r="S564" s="12">
        <f t="shared" si="53"/>
        <v>0.63901606216538309</v>
      </c>
      <c r="T564" s="12">
        <f t="shared" si="54"/>
        <v>0.74284096891203921</v>
      </c>
      <c r="U564">
        <f>_xlfn.T.TEST(normalized!H564:J564,normalized!$E564:$G564,2,3)</f>
        <v>2.0075777669173296E-2</v>
      </c>
      <c r="V564">
        <f>_xlfn.T.TEST(normalized!K564:M564,normalized!$E564:$G564,2,3)</f>
        <v>0.17880297627430855</v>
      </c>
      <c r="W564">
        <f>_xlfn.T.TEST(normalized!N564:P564,normalized!$E564:$G564,2,3)</f>
        <v>0.19196908920761191</v>
      </c>
    </row>
    <row r="565" spans="1:23" x14ac:dyDescent="0.3">
      <c r="A565" t="str">
        <f>normalized!A565</f>
        <v>NAGly 28:0;O</v>
      </c>
      <c r="B565" t="str">
        <f>normalized!B565</f>
        <v>NAGly 28:0;O</v>
      </c>
      <c r="C565" t="str">
        <f>normalized!C565</f>
        <v>NAGly</v>
      </c>
      <c r="D565" t="str">
        <f>normalized!D565</f>
        <v>C30H57NO5</v>
      </c>
      <c r="E565">
        <f>AVERAGE(normalized!E565:G565)</f>
        <v>1.117620161440678E-3</v>
      </c>
      <c r="F565">
        <f>AVERAGE(normalized!H565:J565)</f>
        <v>1.4999013246965454E-3</v>
      </c>
      <c r="G565">
        <f>AVERAGE(normalized!K565:M565)</f>
        <v>2.1648551387287297E-3</v>
      </c>
      <c r="H565">
        <f>AVERAGE(normalized!N565:P565)</f>
        <v>2.3969921719654758E-3</v>
      </c>
      <c r="I565">
        <f>_xlfn.STDEV.S(normalized!E565:G565)</f>
        <v>2.5640867891304716E-4</v>
      </c>
      <c r="J565">
        <f>_xlfn.STDEV.S(normalized!H565:J565)</f>
        <v>8.607202230637681E-5</v>
      </c>
      <c r="K565">
        <f>_xlfn.STDEV.S(normalized!K565:M565)</f>
        <v>1.8918956549068437E-4</v>
      </c>
      <c r="L565">
        <f>_xlfn.STDEV.S(normalized!N565:P565)</f>
        <v>6.3361793289507372E-5</v>
      </c>
      <c r="M565" s="11">
        <f t="shared" si="48"/>
        <v>0.22942381299074036</v>
      </c>
      <c r="N565" s="11">
        <f t="shared" si="49"/>
        <v>5.7385123200548269E-2</v>
      </c>
      <c r="O565" s="11">
        <f t="shared" si="50"/>
        <v>8.7391327995175863E-2</v>
      </c>
      <c r="P565" s="11">
        <f t="shared" si="51"/>
        <v>2.6433875767542549E-2</v>
      </c>
      <c r="R565" s="12">
        <f t="shared" si="52"/>
        <v>1.3420492725928319</v>
      </c>
      <c r="S565" s="12">
        <f t="shared" si="53"/>
        <v>1.9370222669731587</v>
      </c>
      <c r="T565" s="12">
        <f t="shared" si="54"/>
        <v>2.1447288217095264</v>
      </c>
      <c r="U565">
        <f>_xlfn.T.TEST(normalized!H565:J565,normalized!$E565:$G565,2,3)</f>
        <v>0.11116369037753356</v>
      </c>
      <c r="V565">
        <f>_xlfn.T.TEST(normalized!K565:M565,normalized!$E565:$G565,2,3)</f>
        <v>6.0340884190516579E-3</v>
      </c>
      <c r="W565">
        <f>_xlfn.T.TEST(normalized!N565:P565,normalized!$E565:$G565,2,3)</f>
        <v>9.7505801375049345E-3</v>
      </c>
    </row>
    <row r="566" spans="1:23" x14ac:dyDescent="0.3">
      <c r="A566" t="str">
        <f>normalized!A566</f>
        <v>NAGly 30:1;O2|NAGly 15:0;O(FA 15:0)</v>
      </c>
      <c r="B566" t="str">
        <f>normalized!B566</f>
        <v>NAGly 30:1;O2|NAGly 15:0;O(FA 15:0)</v>
      </c>
      <c r="C566" t="str">
        <f>normalized!C566</f>
        <v>NAGly</v>
      </c>
      <c r="D566" t="str">
        <f>normalized!D566</f>
        <v>C32H61NO5</v>
      </c>
      <c r="E566">
        <f>AVERAGE(normalized!E566:G566)</f>
        <v>1.4072990810310736E-2</v>
      </c>
      <c r="F566">
        <f>AVERAGE(normalized!H566:J566)</f>
        <v>2.0239581977124183E-2</v>
      </c>
      <c r="G566">
        <f>AVERAGE(normalized!K566:M566)</f>
        <v>2.3481385813215291E-2</v>
      </c>
      <c r="H566">
        <f>AVERAGE(normalized!N566:P566)</f>
        <v>2.5778177459136301E-2</v>
      </c>
      <c r="I566">
        <f>_xlfn.STDEV.S(normalized!E566:G566)</f>
        <v>3.0198418100700914E-3</v>
      </c>
      <c r="J566">
        <f>_xlfn.STDEV.S(normalized!H566:J566)</f>
        <v>2.99661240104282E-4</v>
      </c>
      <c r="K566">
        <f>_xlfn.STDEV.S(normalized!K566:M566)</f>
        <v>1.886547774920849E-3</v>
      </c>
      <c r="L566">
        <f>_xlfn.STDEV.S(normalized!N566:P566)</f>
        <v>1.935346259516673E-3</v>
      </c>
      <c r="M566" s="11">
        <f t="shared" si="48"/>
        <v>0.21458422383517584</v>
      </c>
      <c r="N566" s="11">
        <f t="shared" si="49"/>
        <v>1.4805703025041453E-2</v>
      </c>
      <c r="O566" s="11">
        <f t="shared" si="50"/>
        <v>8.034226727193855E-2</v>
      </c>
      <c r="P566" s="11">
        <f t="shared" si="51"/>
        <v>7.5076923594951342E-2</v>
      </c>
      <c r="R566" s="12">
        <f t="shared" si="52"/>
        <v>1.4381862569181403</v>
      </c>
      <c r="S566" s="12">
        <f t="shared" si="53"/>
        <v>1.6685426807790842</v>
      </c>
      <c r="T566" s="12">
        <f t="shared" si="54"/>
        <v>1.8317483331439135</v>
      </c>
      <c r="U566">
        <f>_xlfn.T.TEST(normalized!H566:J566,normalized!$E566:$G566,2,3)</f>
        <v>7.0092757843270251E-2</v>
      </c>
      <c r="V566">
        <f>_xlfn.T.TEST(normalized!K566:M566,normalized!$E566:$G566,2,3)</f>
        <v>1.5297240741900449E-2</v>
      </c>
      <c r="W566">
        <f>_xlfn.T.TEST(normalized!N566:P566,normalized!$E566:$G566,2,3)</f>
        <v>7.7185924308297979E-3</v>
      </c>
    </row>
    <row r="567" spans="1:23" x14ac:dyDescent="0.3">
      <c r="A567" t="str">
        <f>normalized!A567</f>
        <v>w/o MS2: NAGly 16:0;O(FA 13:0)</v>
      </c>
      <c r="B567" t="str">
        <f>normalized!B567</f>
        <v>NAGly 29:0:1O</v>
      </c>
      <c r="C567" t="str">
        <f>normalized!C567</f>
        <v>NAGly</v>
      </c>
      <c r="D567" t="str">
        <f>normalized!D567</f>
        <v>C31H59NO5</v>
      </c>
      <c r="E567">
        <f>AVERAGE(normalized!E567:G567)</f>
        <v>5.68178852019774E-3</v>
      </c>
      <c r="F567">
        <f>AVERAGE(normalized!H567:J567)</f>
        <v>8.3449087196545285E-3</v>
      </c>
      <c r="G567">
        <f>AVERAGE(normalized!K567:M567)</f>
        <v>1.0253668696863361E-2</v>
      </c>
      <c r="H567">
        <f>AVERAGE(normalized!N567:P567)</f>
        <v>1.0930446204495332E-2</v>
      </c>
      <c r="I567">
        <f>_xlfn.STDEV.S(normalized!E567:G567)</f>
        <v>1.4281235729407423E-3</v>
      </c>
      <c r="J567">
        <f>_xlfn.STDEV.S(normalized!H567:J567)</f>
        <v>8.5124543364018543E-4</v>
      </c>
      <c r="K567">
        <f>_xlfn.STDEV.S(normalized!K567:M567)</f>
        <v>8.2771122531220245E-4</v>
      </c>
      <c r="L567">
        <f>_xlfn.STDEV.S(normalized!N567:P567)</f>
        <v>2.993246043410516E-4</v>
      </c>
      <c r="M567" s="11">
        <f t="shared" si="48"/>
        <v>0.25135106100200999</v>
      </c>
      <c r="N567" s="11">
        <f t="shared" si="49"/>
        <v>0.10200775853129118</v>
      </c>
      <c r="O567" s="11">
        <f t="shared" si="50"/>
        <v>8.0723422004594578E-2</v>
      </c>
      <c r="P567" s="11">
        <f t="shared" si="51"/>
        <v>2.7384481725727654E-2</v>
      </c>
      <c r="R567" s="12">
        <f t="shared" si="52"/>
        <v>1.4687116019876265</v>
      </c>
      <c r="S567" s="12">
        <f t="shared" si="53"/>
        <v>1.8046551117510632</v>
      </c>
      <c r="T567" s="12">
        <f t="shared" si="54"/>
        <v>1.923768574919597</v>
      </c>
      <c r="U567">
        <f>_xlfn.T.TEST(normalized!H567:J567,normalized!$E567:$G567,2,3)</f>
        <v>6.3049899674045867E-2</v>
      </c>
      <c r="V567">
        <f>_xlfn.T.TEST(normalized!K567:M567,normalized!$E567:$G567,2,3)</f>
        <v>1.4767512720040126E-2</v>
      </c>
      <c r="W567">
        <f>_xlfn.T.TEST(normalized!N567:P567,normalized!$E567:$G567,2,3)</f>
        <v>2.0131256387845534E-2</v>
      </c>
    </row>
    <row r="568" spans="1:23" x14ac:dyDescent="0.3">
      <c r="A568" t="str">
        <f>normalized!A568</f>
        <v>w/o MS2: NAGly 16:0;O(FA 13:0)</v>
      </c>
      <c r="B568" t="str">
        <f>normalized!B568</f>
        <v>NAGly 29:0:1O</v>
      </c>
      <c r="C568" t="str">
        <f>normalized!C568</f>
        <v>NAGly</v>
      </c>
      <c r="D568" t="str">
        <f>normalized!D568</f>
        <v>C31H59NO5</v>
      </c>
      <c r="E568">
        <f>AVERAGE(normalized!E568:G568)</f>
        <v>2.8529483361581921E-3</v>
      </c>
      <c r="F568">
        <f>AVERAGE(normalized!H568:J568)</f>
        <v>3.3717813772175535E-3</v>
      </c>
      <c r="G568">
        <f>AVERAGE(normalized!K568:M568)</f>
        <v>4.0685443027811885E-3</v>
      </c>
      <c r="H568">
        <f>AVERAGE(normalized!N568:P568)</f>
        <v>3.8334914140867025E-3</v>
      </c>
      <c r="I568">
        <f>_xlfn.STDEV.S(normalized!E568:G568)</f>
        <v>3.173744449897351E-4</v>
      </c>
      <c r="J568">
        <f>_xlfn.STDEV.S(normalized!H568:J568)</f>
        <v>4.4424698143374844E-5</v>
      </c>
      <c r="K568">
        <f>_xlfn.STDEV.S(normalized!K568:M568)</f>
        <v>9.2976378179353243E-5</v>
      </c>
      <c r="L568">
        <f>_xlfn.STDEV.S(normalized!N568:P568)</f>
        <v>1.5191798254812929E-4</v>
      </c>
      <c r="M568" s="11">
        <f t="shared" si="48"/>
        <v>0.11124437164435813</v>
      </c>
      <c r="N568" s="11">
        <f t="shared" si="49"/>
        <v>1.3175438491814316E-2</v>
      </c>
      <c r="O568" s="11">
        <f t="shared" si="50"/>
        <v>2.2852492503472596E-2</v>
      </c>
      <c r="P568" s="11">
        <f t="shared" si="51"/>
        <v>3.9629143811274845E-2</v>
      </c>
      <c r="R568" s="12">
        <f t="shared" si="52"/>
        <v>1.1818585476938663</v>
      </c>
      <c r="S568" s="12">
        <f t="shared" si="53"/>
        <v>1.426084114884439</v>
      </c>
      <c r="T568" s="12">
        <f t="shared" si="54"/>
        <v>1.3436946493215924</v>
      </c>
      <c r="U568">
        <f>_xlfn.T.TEST(normalized!H568:J568,normalized!$E568:$G568,2,3)</f>
        <v>0.10264123982398367</v>
      </c>
      <c r="V568">
        <f>_xlfn.T.TEST(normalized!K568:M568,normalized!$E568:$G568,2,3)</f>
        <v>1.5871215051878652E-2</v>
      </c>
      <c r="W568">
        <f>_xlfn.T.TEST(normalized!N568:P568,normalized!$E568:$G568,2,3)</f>
        <v>1.8741738281185437E-2</v>
      </c>
    </row>
    <row r="569" spans="1:23" x14ac:dyDescent="0.3">
      <c r="A569" t="str">
        <f>normalized!A569</f>
        <v>NAGly 32:1;O2|NAGly 17:0;O(FA 15:0)</v>
      </c>
      <c r="B569" t="str">
        <f>normalized!B569</f>
        <v>NAGly 32:1;O2|NAGly 17:0;O(FA 15:0)</v>
      </c>
      <c r="C569" t="str">
        <f>normalized!C569</f>
        <v>NAGly</v>
      </c>
      <c r="D569" t="str">
        <f>normalized!D569</f>
        <v>C34H65NO5</v>
      </c>
      <c r="E569">
        <f>AVERAGE(normalized!E569:G569)</f>
        <v>2.0841000426412432E-2</v>
      </c>
      <c r="F569">
        <f>AVERAGE(normalized!H569:J569)</f>
        <v>2.1549410121381885E-2</v>
      </c>
      <c r="G569">
        <f>AVERAGE(normalized!K569:M569)</f>
        <v>2.0591334088147402E-2</v>
      </c>
      <c r="H569">
        <f>AVERAGE(normalized!N569:P569)</f>
        <v>1.939564024845054E-2</v>
      </c>
      <c r="I569">
        <f>_xlfn.STDEV.S(normalized!E569:G569)</f>
        <v>2.1881092156399349E-3</v>
      </c>
      <c r="J569">
        <f>_xlfn.STDEV.S(normalized!H569:J569)</f>
        <v>8.9239951232266432E-4</v>
      </c>
      <c r="K569">
        <f>_xlfn.STDEV.S(normalized!K569:M569)</f>
        <v>1.7152446226716812E-3</v>
      </c>
      <c r="L569">
        <f>_xlfn.STDEV.S(normalized!N569:P569)</f>
        <v>1.378801811352897E-3</v>
      </c>
      <c r="M569" s="11">
        <f t="shared" si="48"/>
        <v>0.10499060365964379</v>
      </c>
      <c r="N569" s="11">
        <f t="shared" si="49"/>
        <v>4.1411783770229624E-2</v>
      </c>
      <c r="O569" s="11">
        <f t="shared" si="50"/>
        <v>8.3299344050708934E-2</v>
      </c>
      <c r="P569" s="11">
        <f t="shared" si="51"/>
        <v>7.1088233937678103E-2</v>
      </c>
      <c r="R569" s="12">
        <f t="shared" si="52"/>
        <v>1.0339911559174322</v>
      </c>
      <c r="S569" s="12">
        <f t="shared" si="53"/>
        <v>0.98802042449226091</v>
      </c>
      <c r="T569" s="12">
        <f t="shared" si="54"/>
        <v>0.93064823432707466</v>
      </c>
      <c r="U569">
        <f>_xlfn.T.TEST(normalized!H569:J569,normalized!$E569:$G569,2,3)</f>
        <v>0.64383700392887344</v>
      </c>
      <c r="V569">
        <f>_xlfn.T.TEST(normalized!K569:M569,normalized!$E569:$G569,2,3)</f>
        <v>0.88433861753657528</v>
      </c>
      <c r="W569">
        <f>_xlfn.T.TEST(normalized!N569:P569,normalized!$E569:$G569,2,3)</f>
        <v>0.39724748796364723</v>
      </c>
    </row>
    <row r="570" spans="1:23" x14ac:dyDescent="0.3">
      <c r="A570" t="str">
        <f>normalized!A570</f>
        <v>w/o MS2: NAGly 15:3</v>
      </c>
      <c r="B570" t="str">
        <f>normalized!B570</f>
        <v>NAGly 15:3</v>
      </c>
      <c r="C570" t="str">
        <f>normalized!C570</f>
        <v>NAGly</v>
      </c>
      <c r="D570" t="str">
        <f>normalized!D570</f>
        <v>C17H27NO3</v>
      </c>
      <c r="E570">
        <f>AVERAGE(normalized!E570:G570)</f>
        <v>3.3306951016949152E-4</v>
      </c>
      <c r="F570">
        <f>AVERAGE(normalized!H570:J570)</f>
        <v>2.628768137254902E-4</v>
      </c>
      <c r="G570">
        <f>AVERAGE(normalized!K570:M570)</f>
        <v>5.1430406555981261E-4</v>
      </c>
      <c r="H570">
        <f>AVERAGE(normalized!N570:P570)</f>
        <v>3.7997414319098857E-4</v>
      </c>
      <c r="I570">
        <f>_xlfn.STDEV.S(normalized!E570:G570)</f>
        <v>1.527914190861088E-4</v>
      </c>
      <c r="J570">
        <f>_xlfn.STDEV.S(normalized!H570:J570)</f>
        <v>7.0264575512263785E-5</v>
      </c>
      <c r="K570">
        <f>_xlfn.STDEV.S(normalized!K570:M570)</f>
        <v>1.547364804450619E-4</v>
      </c>
      <c r="L570">
        <f>_xlfn.STDEV.S(normalized!N570:P570)</f>
        <v>3.6115413289809638E-5</v>
      </c>
      <c r="M570" s="11">
        <f t="shared" si="48"/>
        <v>0.45873733386270243</v>
      </c>
      <c r="N570" s="11">
        <f t="shared" si="49"/>
        <v>0.26729088243452975</v>
      </c>
      <c r="O570" s="11">
        <f t="shared" si="50"/>
        <v>0.30086575395166953</v>
      </c>
      <c r="P570" s="11">
        <f t="shared" si="51"/>
        <v>9.5047028691256877E-2</v>
      </c>
      <c r="R570" s="12">
        <f t="shared" si="52"/>
        <v>0.78925511251905989</v>
      </c>
      <c r="S570" s="12">
        <f t="shared" si="53"/>
        <v>1.5441343318939489</v>
      </c>
      <c r="T570" s="12">
        <f t="shared" si="54"/>
        <v>1.1408253580390122</v>
      </c>
      <c r="U570">
        <f>_xlfn.T.TEST(normalized!H570:J570,normalized!$E570:$G570,2,3)</f>
        <v>0.52521115063368273</v>
      </c>
      <c r="V570">
        <f>_xlfn.T.TEST(normalized!K570:M570,normalized!$E570:$G570,2,3)</f>
        <v>0.22237031620016423</v>
      </c>
      <c r="W570">
        <f>_xlfn.T.TEST(normalized!N570:P570,normalized!$E570:$G570,2,3)</f>
        <v>0.65177822871025204</v>
      </c>
    </row>
    <row r="571" spans="1:23" x14ac:dyDescent="0.3">
      <c r="A571" t="str">
        <f>normalized!A571</f>
        <v>NAGly 31:1;O2|NAGly 16:0;O(FA 15:0)</v>
      </c>
      <c r="B571" t="str">
        <f>normalized!B571</f>
        <v>NAGly 31:1;O2|NAGly 16:0;O(FA 15:0)</v>
      </c>
      <c r="C571" t="str">
        <f>normalized!C571</f>
        <v>NAGly</v>
      </c>
      <c r="D571" t="str">
        <f>normalized!D571</f>
        <v>C33H63NO5</v>
      </c>
      <c r="E571">
        <f>AVERAGE(normalized!E571:G571)</f>
        <v>3.9657833008050848E-2</v>
      </c>
      <c r="F571">
        <f>AVERAGE(normalized!H571:J571)</f>
        <v>5.154448304971989E-2</v>
      </c>
      <c r="G571">
        <f>AVERAGE(normalized!K571:M571)</f>
        <v>6.0514679492719471E-2</v>
      </c>
      <c r="H571">
        <f>AVERAGE(normalized!N571:P571)</f>
        <v>6.0608040229794068E-2</v>
      </c>
      <c r="I571">
        <f>_xlfn.STDEV.S(normalized!E571:G571)</f>
        <v>6.2921371488833784E-3</v>
      </c>
      <c r="J571">
        <f>_xlfn.STDEV.S(normalized!H571:J571)</f>
        <v>9.5749375421616686E-4</v>
      </c>
      <c r="K571">
        <f>_xlfn.STDEV.S(normalized!K571:M571)</f>
        <v>2.3723180532683311E-3</v>
      </c>
      <c r="L571">
        <f>_xlfn.STDEV.S(normalized!N571:P571)</f>
        <v>4.5965432290641581E-3</v>
      </c>
      <c r="M571" s="11">
        <f t="shared" si="48"/>
        <v>0.15866063956661539</v>
      </c>
      <c r="N571" s="11">
        <f t="shared" si="49"/>
        <v>1.8576066681909816E-2</v>
      </c>
      <c r="O571" s="11">
        <f t="shared" si="50"/>
        <v>3.9202356736496392E-2</v>
      </c>
      <c r="P571" s="11">
        <f t="shared" si="51"/>
        <v>7.5840486041727537E-2</v>
      </c>
      <c r="R571" s="12">
        <f t="shared" si="52"/>
        <v>1.2997301955267189</v>
      </c>
      <c r="S571" s="12">
        <f t="shared" si="53"/>
        <v>1.5259199735001789</v>
      </c>
      <c r="T571" s="12">
        <f t="shared" si="54"/>
        <v>1.528274129791463</v>
      </c>
      <c r="U571">
        <f>_xlfn.T.TEST(normalized!H571:J571,normalized!$E571:$G571,2,3)</f>
        <v>7.8868768491697439E-2</v>
      </c>
      <c r="V571">
        <f>_xlfn.T.TEST(normalized!K571:M571,normalized!$E571:$G571,2,3)</f>
        <v>1.8784808674413567E-2</v>
      </c>
      <c r="W571">
        <f>_xlfn.T.TEST(normalized!N571:P571,normalized!$E571:$G571,2,3)</f>
        <v>1.1858363980632163E-2</v>
      </c>
    </row>
    <row r="572" spans="1:23" x14ac:dyDescent="0.3">
      <c r="A572" t="str">
        <f>normalized!A572</f>
        <v>NAGly 30:1;O2|NAGly 15:0;O(FA 15:0)</v>
      </c>
      <c r="B572" t="str">
        <f>normalized!B572</f>
        <v>NAGly 30:1;O2|NAGly 15:0;O(FA 15:0)</v>
      </c>
      <c r="C572" t="str">
        <f>normalized!C572</f>
        <v>NAGly</v>
      </c>
      <c r="D572" t="str">
        <f>normalized!D572</f>
        <v>C32H61NO5</v>
      </c>
      <c r="E572">
        <f>AVERAGE(normalized!E572:G572)</f>
        <v>3.9444558838276834E-2</v>
      </c>
      <c r="F572">
        <f>AVERAGE(normalized!H572:J572)</f>
        <v>3.8690976601307187E-2</v>
      </c>
      <c r="G572">
        <f>AVERAGE(normalized!K572:M572)</f>
        <v>4.8437796872248882E-2</v>
      </c>
      <c r="H572">
        <f>AVERAGE(normalized!N572:P572)</f>
        <v>3.9843384546281939E-2</v>
      </c>
      <c r="I572">
        <f>_xlfn.STDEV.S(normalized!E572:G572)</f>
        <v>4.1250224698380356E-3</v>
      </c>
      <c r="J572">
        <f>_xlfn.STDEV.S(normalized!H572:J572)</f>
        <v>8.7348466623624868E-4</v>
      </c>
      <c r="K572">
        <f>_xlfn.STDEV.S(normalized!K572:M572)</f>
        <v>2.1928677663579448E-3</v>
      </c>
      <c r="L572">
        <f>_xlfn.STDEV.S(normalized!N572:P572)</f>
        <v>1.9606188449543113E-3</v>
      </c>
      <c r="M572" s="11">
        <f t="shared" si="48"/>
        <v>0.10457773115807119</v>
      </c>
      <c r="N572" s="11">
        <f t="shared" si="49"/>
        <v>2.2575927075635969E-2</v>
      </c>
      <c r="O572" s="11">
        <f t="shared" si="50"/>
        <v>4.5271831254866356E-2</v>
      </c>
      <c r="P572" s="11">
        <f t="shared" si="51"/>
        <v>4.9208140003188315E-2</v>
      </c>
      <c r="R572" s="12">
        <f t="shared" si="52"/>
        <v>0.98089515362411972</v>
      </c>
      <c r="S572" s="12">
        <f t="shared" si="53"/>
        <v>1.2279969227402043</v>
      </c>
      <c r="T572" s="12">
        <f t="shared" si="54"/>
        <v>1.0101110449641557</v>
      </c>
      <c r="U572">
        <f>_xlfn.T.TEST(normalized!H572:J572,normalized!$E572:$G572,2,3)</f>
        <v>0.78402226152256671</v>
      </c>
      <c r="V572">
        <f>_xlfn.T.TEST(normalized!K572:M572,normalized!$E572:$G572,2,3)</f>
        <v>4.3569657059397256E-2</v>
      </c>
      <c r="W572">
        <f>_xlfn.T.TEST(normalized!N572:P572,normalized!$E572:$G572,2,3)</f>
        <v>0.88981448403859909</v>
      </c>
    </row>
    <row r="573" spans="1:23" x14ac:dyDescent="0.3">
      <c r="A573" t="str">
        <f>normalized!A573</f>
        <v>w/o MS2: NAGly 12:0</v>
      </c>
      <c r="B573" t="str">
        <f>normalized!B573</f>
        <v>NAGly 12:0</v>
      </c>
      <c r="C573" t="str">
        <f>normalized!C573</f>
        <v>NAGly</v>
      </c>
      <c r="D573" t="str">
        <f>normalized!D573</f>
        <v>C14H27NO3</v>
      </c>
      <c r="E573">
        <f>AVERAGE(normalized!E573:G573)</f>
        <v>1.0292612759887005E-3</v>
      </c>
      <c r="F573">
        <f>AVERAGE(normalized!H573:J573)</f>
        <v>9.483334908963586E-4</v>
      </c>
      <c r="G573">
        <f>AVERAGE(normalized!K573:M573)</f>
        <v>1.1492292581639781E-3</v>
      </c>
      <c r="H573">
        <f>AVERAGE(normalized!N573:P573)</f>
        <v>1.0108567897068111E-3</v>
      </c>
      <c r="I573">
        <f>_xlfn.STDEV.S(normalized!E573:G573)</f>
        <v>4.4565246306003709E-4</v>
      </c>
      <c r="J573">
        <f>_xlfn.STDEV.S(normalized!H573:J573)</f>
        <v>8.6057425871004632E-5</v>
      </c>
      <c r="K573">
        <f>_xlfn.STDEV.S(normalized!K573:M573)</f>
        <v>1.710789034535432E-4</v>
      </c>
      <c r="L573">
        <f>_xlfn.STDEV.S(normalized!N573:P573)</f>
        <v>1.0545570023475366E-4</v>
      </c>
      <c r="M573" s="11">
        <f t="shared" si="48"/>
        <v>0.4329828328885168</v>
      </c>
      <c r="N573" s="11">
        <f t="shared" si="49"/>
        <v>9.0745952449347453E-2</v>
      </c>
      <c r="O573" s="11">
        <f t="shared" si="50"/>
        <v>0.14886403408042431</v>
      </c>
      <c r="P573" s="11">
        <f t="shared" si="51"/>
        <v>0.10432308642388406</v>
      </c>
      <c r="R573" s="12">
        <f t="shared" si="52"/>
        <v>0.92137294292491156</v>
      </c>
      <c r="S573" s="12">
        <f t="shared" si="53"/>
        <v>1.1165573649509326</v>
      </c>
      <c r="T573" s="12">
        <f t="shared" si="54"/>
        <v>0.98211874213939487</v>
      </c>
      <c r="U573">
        <f>_xlfn.T.TEST(normalized!H573:J573,normalized!$E573:$G573,2,3)</f>
        <v>0.78484851445318926</v>
      </c>
      <c r="V573">
        <f>_xlfn.T.TEST(normalized!K573:M573,normalized!$E573:$G573,2,3)</f>
        <v>0.69718022439708316</v>
      </c>
      <c r="W573">
        <f>_xlfn.T.TEST(normalized!N573:P573,normalized!$E573:$G573,2,3)</f>
        <v>0.95026854999073129</v>
      </c>
    </row>
    <row r="574" spans="1:23" x14ac:dyDescent="0.3">
      <c r="A574" t="str">
        <f>normalized!A574</f>
        <v>NAGly 34:1;O2|NAGly 17:0;O(FA 17:0)</v>
      </c>
      <c r="B574" t="str">
        <f>normalized!B574</f>
        <v>NAGly 34:1;O2|NAGly 17:0;O(FA 17:0)</v>
      </c>
      <c r="C574" t="str">
        <f>normalized!C574</f>
        <v>NAGly</v>
      </c>
      <c r="D574" t="str">
        <f>normalized!D574</f>
        <v>C36H69NO5</v>
      </c>
      <c r="E574">
        <f>AVERAGE(normalized!E574:G574)</f>
        <v>3.4673738800847457E-3</v>
      </c>
      <c r="F574">
        <f>AVERAGE(normalized!H574:J574)</f>
        <v>2.0081677987861812E-3</v>
      </c>
      <c r="G574">
        <f>AVERAGE(normalized!K574:M574)</f>
        <v>1.8810108927781706E-3</v>
      </c>
      <c r="H574">
        <f>AVERAGE(normalized!N574:P574)</f>
        <v>1.1977093030996599E-3</v>
      </c>
      <c r="I574">
        <f>_xlfn.STDEV.S(normalized!E574:G574)</f>
        <v>4.9308530760246692E-4</v>
      </c>
      <c r="J574">
        <f>_xlfn.STDEV.S(normalized!H574:J574)</f>
        <v>2.7282830772293087E-4</v>
      </c>
      <c r="K574">
        <f>_xlfn.STDEV.S(normalized!K574:M574)</f>
        <v>4.694096186197571E-4</v>
      </c>
      <c r="L574">
        <f>_xlfn.STDEV.S(normalized!N574:P574)</f>
        <v>1.0269434419781178E-4</v>
      </c>
      <c r="M574" s="11">
        <f t="shared" si="48"/>
        <v>0.14220713561769563</v>
      </c>
      <c r="N574" s="11">
        <f t="shared" si="49"/>
        <v>0.13585931807483392</v>
      </c>
      <c r="O574" s="11">
        <f t="shared" si="50"/>
        <v>0.2495517811310809</v>
      </c>
      <c r="P574" s="11">
        <f t="shared" si="51"/>
        <v>8.5742294839022973E-2</v>
      </c>
      <c r="R574" s="12">
        <f t="shared" si="52"/>
        <v>0.57916102163666872</v>
      </c>
      <c r="S574" s="12">
        <f t="shared" si="53"/>
        <v>0.54248862621419902</v>
      </c>
      <c r="T574" s="12">
        <f t="shared" si="54"/>
        <v>0.34542260065429886</v>
      </c>
      <c r="U574">
        <f>_xlfn.T.TEST(normalized!H574:J574,normalized!$E574:$G574,2,3)</f>
        <v>1.9018419434889338E-2</v>
      </c>
      <c r="V574">
        <f>_xlfn.T.TEST(normalized!K574:M574,normalized!$E574:$G574,2,3)</f>
        <v>1.5731549624039373E-2</v>
      </c>
      <c r="W574">
        <f>_xlfn.T.TEST(normalized!N574:P574,normalized!$E574:$G574,2,3)</f>
        <v>1.256857079580318E-2</v>
      </c>
    </row>
    <row r="575" spans="1:23" x14ac:dyDescent="0.3">
      <c r="A575" t="str">
        <f>normalized!A575</f>
        <v>NAGly 16:0;O</v>
      </c>
      <c r="B575" t="str">
        <f>normalized!B575</f>
        <v>NAGly 16:0;O</v>
      </c>
      <c r="C575" t="str">
        <f>normalized!C575</f>
        <v>NAGly</v>
      </c>
      <c r="D575" t="str">
        <f>normalized!D575</f>
        <v>C18H35NO4</v>
      </c>
      <c r="E575">
        <f>AVERAGE(normalized!E575:G575)</f>
        <v>5.2367305269774012E-3</v>
      </c>
      <c r="F575">
        <f>AVERAGE(normalized!H575:J575)</f>
        <v>6.2761423517740432E-3</v>
      </c>
      <c r="G575">
        <f>AVERAGE(normalized!K575:M575)</f>
        <v>4.0722169883280228E-3</v>
      </c>
      <c r="H575">
        <f>AVERAGE(normalized!N575:P575)</f>
        <v>6.879506853638799E-3</v>
      </c>
      <c r="I575">
        <f>_xlfn.STDEV.S(normalized!E575:G575)</f>
        <v>1.5262480652525174E-3</v>
      </c>
      <c r="J575">
        <f>_xlfn.STDEV.S(normalized!H575:J575)</f>
        <v>1.7945096280681512E-4</v>
      </c>
      <c r="K575">
        <f>_xlfn.STDEV.S(normalized!K575:M575)</f>
        <v>2.9362645727507426E-4</v>
      </c>
      <c r="L575">
        <f>_xlfn.STDEV.S(normalized!N575:P575)</f>
        <v>2.0475316846064781E-4</v>
      </c>
      <c r="M575" s="11">
        <f t="shared" si="48"/>
        <v>0.29145056393296132</v>
      </c>
      <c r="N575" s="11">
        <f t="shared" si="49"/>
        <v>2.8592557776528235E-2</v>
      </c>
      <c r="O575" s="11">
        <f t="shared" si="50"/>
        <v>7.2104816152154971E-2</v>
      </c>
      <c r="P575" s="11">
        <f t="shared" si="51"/>
        <v>2.9762768293827208E-2</v>
      </c>
      <c r="R575" s="12">
        <f t="shared" si="52"/>
        <v>1.1984848789606484</v>
      </c>
      <c r="S575" s="12">
        <f t="shared" si="53"/>
        <v>0.77762584256526057</v>
      </c>
      <c r="T575" s="12">
        <f t="shared" si="54"/>
        <v>1.3137026658520072</v>
      </c>
      <c r="U575">
        <f>_xlfn.T.TEST(normalized!H575:J575,normalized!$E575:$G575,2,3)</f>
        <v>0.35930204018239442</v>
      </c>
      <c r="V575">
        <f>_xlfn.T.TEST(normalized!K575:M575,normalized!$E575:$G575,2,3)</f>
        <v>0.3162274315317975</v>
      </c>
      <c r="W575">
        <f>_xlfn.T.TEST(normalized!N575:P575,normalized!$E575:$G575,2,3)</f>
        <v>0.20148281950238109</v>
      </c>
    </row>
    <row r="576" spans="1:23" x14ac:dyDescent="0.3">
      <c r="A576" t="str">
        <f>normalized!A576</f>
        <v>w/o MS2: NAGly 14:0</v>
      </c>
      <c r="B576" t="str">
        <f>normalized!B576</f>
        <v>NAGly 14:0</v>
      </c>
      <c r="C576" t="str">
        <f>normalized!C576</f>
        <v>NAGly</v>
      </c>
      <c r="D576" t="str">
        <f>normalized!D576</f>
        <v>C16H31NO3</v>
      </c>
      <c r="E576">
        <f>AVERAGE(normalized!E576:G576)</f>
        <v>2.230748101694915E-4</v>
      </c>
      <c r="F576">
        <f>AVERAGE(normalized!H576:J576)</f>
        <v>2.8752461601307187E-4</v>
      </c>
      <c r="G576">
        <f>AVERAGE(normalized!K576:M576)</f>
        <v>3.2823967325488644E-4</v>
      </c>
      <c r="H576">
        <f>AVERAGE(normalized!N576:P576)</f>
        <v>3.1407149878617178E-4</v>
      </c>
      <c r="I576">
        <f>_xlfn.STDEV.S(normalized!E576:G576)</f>
        <v>3.0744564595371224E-5</v>
      </c>
      <c r="J576">
        <f>_xlfn.STDEV.S(normalized!H576:J576)</f>
        <v>3.1690237956109552E-5</v>
      </c>
      <c r="K576">
        <f>_xlfn.STDEV.S(normalized!K576:M576)</f>
        <v>1.9919373354047172E-5</v>
      </c>
      <c r="L576">
        <f>_xlfn.STDEV.S(normalized!N576:P576)</f>
        <v>8.3151118793919787E-6</v>
      </c>
      <c r="M576" s="11">
        <f t="shared" si="48"/>
        <v>0.13782176737934509</v>
      </c>
      <c r="N576" s="11">
        <f t="shared" si="49"/>
        <v>0.11021747770865227</v>
      </c>
      <c r="O576" s="11">
        <f t="shared" si="50"/>
        <v>6.0685453274197214E-2</v>
      </c>
      <c r="P576" s="11">
        <f t="shared" si="51"/>
        <v>2.6475219532903646E-2</v>
      </c>
      <c r="R576" s="12">
        <f t="shared" si="52"/>
        <v>1.2889156592562452</v>
      </c>
      <c r="S576" s="12">
        <f t="shared" si="53"/>
        <v>1.4714331618414962</v>
      </c>
      <c r="T576" s="12">
        <f t="shared" si="54"/>
        <v>1.4079200540282486</v>
      </c>
      <c r="U576">
        <f>_xlfn.T.TEST(normalized!H576:J576,normalized!$E576:$G576,2,3)</f>
        <v>6.4841336833808744E-2</v>
      </c>
      <c r="V576">
        <f>_xlfn.T.TEST(normalized!K576:M576,normalized!$E576:$G576,2,3)</f>
        <v>1.1310257855876636E-2</v>
      </c>
      <c r="W576">
        <f>_xlfn.T.TEST(normalized!N576:P576,normalized!$E576:$G576,2,3)</f>
        <v>2.9033067379546734E-2</v>
      </c>
    </row>
    <row r="577" spans="1:23" x14ac:dyDescent="0.3">
      <c r="A577" t="str">
        <f>normalized!A577</f>
        <v>w/o MS2: NAGly 16:0</v>
      </c>
      <c r="B577" t="str">
        <f>normalized!B577</f>
        <v>NAGly 16:0</v>
      </c>
      <c r="C577" t="str">
        <f>normalized!C577</f>
        <v>NAGly</v>
      </c>
      <c r="D577" t="str">
        <f>normalized!D577</f>
        <v>C18H35NO3</v>
      </c>
      <c r="E577">
        <f>AVERAGE(normalized!E577:G577)</f>
        <v>6.8592540254237299E-5</v>
      </c>
      <c r="F577">
        <f>AVERAGE(normalized!H577:J577)</f>
        <v>6.21512091503268E-5</v>
      </c>
      <c r="G577">
        <f>AVERAGE(normalized!K577:M577)</f>
        <v>7.3294059959412591E-5</v>
      </c>
      <c r="H577">
        <f>AVERAGE(normalized!N577:P577)</f>
        <v>5.9717311773300229E-5</v>
      </c>
      <c r="I577">
        <f>_xlfn.STDEV.S(normalized!E577:G577)</f>
        <v>9.6362494525213026E-6</v>
      </c>
      <c r="J577">
        <f>_xlfn.STDEV.S(normalized!H577:J577)</f>
        <v>5.0886392468058444E-6</v>
      </c>
      <c r="K577">
        <f>_xlfn.STDEV.S(normalized!K577:M577)</f>
        <v>1.404683141507293E-5</v>
      </c>
      <c r="L577">
        <f>_xlfn.STDEV.S(normalized!N577:P577)</f>
        <v>7.2803015217727536E-6</v>
      </c>
      <c r="M577" s="11">
        <f t="shared" si="48"/>
        <v>0.1404853853903745</v>
      </c>
      <c r="N577" s="11">
        <f t="shared" si="49"/>
        <v>8.1875144769875938E-2</v>
      </c>
      <c r="O577" s="11">
        <f t="shared" si="50"/>
        <v>0.19165033868844925</v>
      </c>
      <c r="P577" s="11">
        <f t="shared" si="51"/>
        <v>0.12191274700057406</v>
      </c>
      <c r="R577" s="12">
        <f t="shared" si="52"/>
        <v>0.90609283341838931</v>
      </c>
      <c r="S577" s="12">
        <f t="shared" si="53"/>
        <v>1.0685427261878504</v>
      </c>
      <c r="T577" s="12">
        <f t="shared" si="54"/>
        <v>0.87060942125716356</v>
      </c>
      <c r="U577">
        <f>_xlfn.T.TEST(normalized!H577:J577,normalized!$E577:$G577,2,3)</f>
        <v>0.38049080847627303</v>
      </c>
      <c r="V577">
        <f>_xlfn.T.TEST(normalized!K577:M577,normalized!$E577:$G577,2,3)</f>
        <v>0.6606081501558454</v>
      </c>
      <c r="W577">
        <f>_xlfn.T.TEST(normalized!N577:P577,normalized!$E577:$G577,2,3)</f>
        <v>0.27676648814310678</v>
      </c>
    </row>
    <row r="578" spans="1:23" x14ac:dyDescent="0.3">
      <c r="A578" t="str">
        <f>normalized!A578</f>
        <v>NAGly 15:0;O</v>
      </c>
      <c r="B578" t="str">
        <f>normalized!B578</f>
        <v>NAGly 15:0;O</v>
      </c>
      <c r="C578" t="str">
        <f>normalized!C578</f>
        <v>NAGly</v>
      </c>
      <c r="D578" t="str">
        <f>normalized!D578</f>
        <v>C17H33NO4</v>
      </c>
      <c r="E578">
        <f>AVERAGE(normalized!E578:G578)</f>
        <v>1.4006426374293787E-3</v>
      </c>
      <c r="F578">
        <f>AVERAGE(normalized!H578:J578)</f>
        <v>2.0293529516806721E-3</v>
      </c>
      <c r="G578">
        <f>AVERAGE(normalized!K578:M578)</f>
        <v>1.5639602837604931E-3</v>
      </c>
      <c r="H578">
        <f>AVERAGE(normalized!N578:P578)</f>
        <v>3.0768270436478174E-3</v>
      </c>
      <c r="I578">
        <f>_xlfn.STDEV.S(normalized!E578:G578)</f>
        <v>4.6941016892394104E-4</v>
      </c>
      <c r="J578">
        <f>_xlfn.STDEV.S(normalized!H578:J578)</f>
        <v>4.0394935053952012E-5</v>
      </c>
      <c r="K578">
        <f>_xlfn.STDEV.S(normalized!K578:M578)</f>
        <v>1.5843452324615381E-4</v>
      </c>
      <c r="L578">
        <f>_xlfn.STDEV.S(normalized!N578:P578)</f>
        <v>8.3138923419070066E-5</v>
      </c>
      <c r="M578" s="11">
        <f t="shared" si="48"/>
        <v>0.33513913997752975</v>
      </c>
      <c r="N578" s="11">
        <f t="shared" si="49"/>
        <v>1.9905327469279154E-2</v>
      </c>
      <c r="O578" s="11">
        <f t="shared" si="50"/>
        <v>0.10130341856584939</v>
      </c>
      <c r="P578" s="11">
        <f t="shared" si="51"/>
        <v>2.7020993458411108E-2</v>
      </c>
      <c r="R578" s="12">
        <f t="shared" si="52"/>
        <v>1.4488727513001998</v>
      </c>
      <c r="S578" s="12">
        <f t="shared" si="53"/>
        <v>1.1166019382580368</v>
      </c>
      <c r="T578" s="12">
        <f t="shared" si="54"/>
        <v>2.1967252469871732</v>
      </c>
      <c r="U578">
        <f>_xlfn.T.TEST(normalized!H578:J578,normalized!$E578:$G578,2,3)</f>
        <v>0.1451631500510274</v>
      </c>
      <c r="V578">
        <f>_xlfn.T.TEST(normalized!K578:M578,normalized!$E578:$G578,2,3)</f>
        <v>0.61610660378656612</v>
      </c>
      <c r="W578">
        <f>_xlfn.T.TEST(normalized!N578:P578,normalized!$E578:$G578,2,3)</f>
        <v>2.2362568317528687E-2</v>
      </c>
    </row>
    <row r="579" spans="1:23" x14ac:dyDescent="0.3">
      <c r="A579" t="str">
        <f>normalized!A579</f>
        <v>w/o MS2: NAGly 10:0</v>
      </c>
      <c r="B579" t="str">
        <f>normalized!B579</f>
        <v>NAGly 10:0</v>
      </c>
      <c r="C579" t="str">
        <f>normalized!C579</f>
        <v>NAGly</v>
      </c>
      <c r="D579" t="str">
        <f>normalized!D579</f>
        <v>C12H23NO3</v>
      </c>
      <c r="E579">
        <f>AVERAGE(normalized!E579:G579)</f>
        <v>2.4505769209039549E-4</v>
      </c>
      <c r="F579">
        <f>AVERAGE(normalized!H579:J579)</f>
        <v>3.0001197829131648E-4</v>
      </c>
      <c r="G579">
        <f>AVERAGE(normalized!K579:M579)</f>
        <v>3.445704729754864E-4</v>
      </c>
      <c r="H579">
        <f>AVERAGE(normalized!N579:P579)</f>
        <v>2.5609793783458972E-4</v>
      </c>
      <c r="I579">
        <f>_xlfn.STDEV.S(normalized!E579:G579)</f>
        <v>6.3521022243911862E-5</v>
      </c>
      <c r="J579">
        <f>_xlfn.STDEV.S(normalized!H579:J579)</f>
        <v>4.5137507050977836E-5</v>
      </c>
      <c r="K579">
        <f>_xlfn.STDEV.S(normalized!K579:M579)</f>
        <v>8.5590853629403151E-5</v>
      </c>
      <c r="L579">
        <f>_xlfn.STDEV.S(normalized!N579:P579)</f>
        <v>6.327701499589175E-6</v>
      </c>
      <c r="M579" s="11">
        <f t="shared" si="48"/>
        <v>0.25920844068212551</v>
      </c>
      <c r="N579" s="11">
        <f t="shared" si="49"/>
        <v>0.1504523496296824</v>
      </c>
      <c r="O579" s="11">
        <f t="shared" si="50"/>
        <v>0.2483986886348567</v>
      </c>
      <c r="P579" s="11">
        <f t="shared" si="51"/>
        <v>2.4708131401183536E-2</v>
      </c>
      <c r="R579" s="12">
        <f t="shared" si="52"/>
        <v>1.2242504029649057</v>
      </c>
      <c r="S579" s="12">
        <f t="shared" si="53"/>
        <v>1.4060789932208422</v>
      </c>
      <c r="T579" s="12">
        <f t="shared" si="54"/>
        <v>1.045051618865821</v>
      </c>
      <c r="U579">
        <f>_xlfn.T.TEST(normalized!H579:J579,normalized!$E579:$G579,2,3)</f>
        <v>0.29563654287620889</v>
      </c>
      <c r="V579">
        <f>_xlfn.T.TEST(normalized!K579:M579,normalized!$E579:$G579,2,3)</f>
        <v>0.18708558128433522</v>
      </c>
      <c r="W579">
        <f>_xlfn.T.TEST(normalized!N579:P579,normalized!$E579:$G579,2,3)</f>
        <v>0.79229189603810957</v>
      </c>
    </row>
    <row r="580" spans="1:23" x14ac:dyDescent="0.3">
      <c r="A580" t="str">
        <f>normalized!A580</f>
        <v>w/o MS2: NAGly 16:1</v>
      </c>
      <c r="B580" t="str">
        <f>normalized!B580</f>
        <v>NAGly 16:1</v>
      </c>
      <c r="C580" t="str">
        <f>normalized!C580</f>
        <v>NAGly</v>
      </c>
      <c r="D580" t="str">
        <f>normalized!D580</f>
        <v>C18H33NO3</v>
      </c>
      <c r="E580">
        <f>AVERAGE(normalized!E580:G580)</f>
        <v>1.4066083107344633E-4</v>
      </c>
      <c r="F580">
        <f>AVERAGE(normalized!H580:J580)</f>
        <v>1.3633155462184873E-4</v>
      </c>
      <c r="G580">
        <f>AVERAGE(normalized!K580:M580)</f>
        <v>1.0900196117331482E-4</v>
      </c>
      <c r="H580">
        <f>AVERAGE(normalized!N580:P580)</f>
        <v>1.0149648786079215E-4</v>
      </c>
      <c r="I580">
        <f>_xlfn.STDEV.S(normalized!E580:G580)</f>
        <v>3.9327009374515566E-5</v>
      </c>
      <c r="J580">
        <f>_xlfn.STDEV.S(normalized!H580:J580)</f>
        <v>3.4038629478966532E-5</v>
      </c>
      <c r="K580">
        <f>_xlfn.STDEV.S(normalized!K580:M580)</f>
        <v>2.4995806797518788E-5</v>
      </c>
      <c r="L580">
        <f>_xlfn.STDEV.S(normalized!N580:P580)</f>
        <v>1.7256414127448695E-5</v>
      </c>
      <c r="M580" s="11">
        <f t="shared" si="48"/>
        <v>0.27958749478723677</v>
      </c>
      <c r="N580" s="11">
        <f t="shared" si="49"/>
        <v>0.24967535632804588</v>
      </c>
      <c r="O580" s="11">
        <f t="shared" si="50"/>
        <v>0.22931520248314674</v>
      </c>
      <c r="P580" s="11">
        <f t="shared" si="51"/>
        <v>0.17001981537643734</v>
      </c>
      <c r="R580" s="12">
        <f t="shared" si="52"/>
        <v>0.96922187634923707</v>
      </c>
      <c r="S580" s="12">
        <f t="shared" si="53"/>
        <v>0.77492760665120219</v>
      </c>
      <c r="T580" s="12">
        <f t="shared" si="54"/>
        <v>0.72156894770368274</v>
      </c>
      <c r="U580">
        <f>_xlfn.T.TEST(normalized!H580:J580,normalized!$E580:$G580,2,3)</f>
        <v>0.8924749217796164</v>
      </c>
      <c r="V580">
        <f>_xlfn.T.TEST(normalized!K580:M580,normalized!$E580:$G580,2,3)</f>
        <v>0.3152778743347438</v>
      </c>
      <c r="W580">
        <f>_xlfn.T.TEST(normalized!N580:P580,normalized!$E580:$G580,2,3)</f>
        <v>0.22067832979933633</v>
      </c>
    </row>
    <row r="581" spans="1:23" x14ac:dyDescent="0.3">
      <c r="A581" t="str">
        <f>normalized!A581</f>
        <v>w/o MS2: NAGly 16:0</v>
      </c>
      <c r="B581" t="str">
        <f>normalized!B581</f>
        <v>NAGly 16:0</v>
      </c>
      <c r="C581" t="str">
        <f>normalized!C581</f>
        <v>NAGly</v>
      </c>
      <c r="D581" t="str">
        <f>normalized!D581</f>
        <v>C18H35NO3</v>
      </c>
      <c r="E581">
        <f>AVERAGE(normalized!E581:G581)</f>
        <v>1.9948774152542374E-5</v>
      </c>
      <c r="F581">
        <f>AVERAGE(normalized!H581:J581)</f>
        <v>1.763096638655462E-5</v>
      </c>
      <c r="G581">
        <f>AVERAGE(normalized!K581:M581)</f>
        <v>2.3360411577742231E-5</v>
      </c>
      <c r="H581">
        <f>AVERAGE(normalized!N581:P581)</f>
        <v>6.7756828362285593E-6</v>
      </c>
      <c r="I581">
        <f>_xlfn.STDEV.S(normalized!E581:G581)</f>
        <v>5.2827067968349627E-6</v>
      </c>
      <c r="J581">
        <f>_xlfn.STDEV.S(normalized!H581:J581)</f>
        <v>7.8550090176431455E-6</v>
      </c>
      <c r="K581">
        <f>_xlfn.STDEV.S(normalized!K581:M581)</f>
        <v>9.9277603676287068E-6</v>
      </c>
      <c r="L581">
        <f>_xlfn.STDEV.S(normalized!N581:P581)</f>
        <v>3.8129272769247976E-6</v>
      </c>
      <c r="M581" s="11">
        <f t="shared" si="48"/>
        <v>0.2648136049082348</v>
      </c>
      <c r="N581" s="11">
        <f t="shared" si="49"/>
        <v>0.44552345262443344</v>
      </c>
      <c r="O581" s="11">
        <f t="shared" si="50"/>
        <v>0.42498225404075773</v>
      </c>
      <c r="P581" s="11">
        <f t="shared" si="51"/>
        <v>0.56273697708187398</v>
      </c>
      <c r="R581" s="12">
        <f t="shared" si="52"/>
        <v>0.88381202031442319</v>
      </c>
      <c r="S581" s="12">
        <f t="shared" si="53"/>
        <v>1.1710199032337565</v>
      </c>
      <c r="T581" s="12">
        <f t="shared" si="54"/>
        <v>0.33965409525502255</v>
      </c>
      <c r="U581">
        <f>_xlfn.T.TEST(normalized!H581:J581,normalized!$E581:$G581,2,3)</f>
        <v>0.69622727023425535</v>
      </c>
      <c r="V581">
        <f>_xlfn.T.TEST(normalized!K581:M581,normalized!$E581:$G581,2,3)</f>
        <v>0.6350952836962438</v>
      </c>
      <c r="W581">
        <f>_xlfn.T.TEST(normalized!N581:P581,normalized!$E581:$G581,2,3)</f>
        <v>2.8967267796170048E-2</v>
      </c>
    </row>
    <row r="582" spans="1:23" x14ac:dyDescent="0.3">
      <c r="A582" t="str">
        <f>normalized!A582</f>
        <v>NAGly 15:0;O</v>
      </c>
      <c r="B582" t="str">
        <f>normalized!B582</f>
        <v>NAGly 15:0;O</v>
      </c>
      <c r="C582" t="str">
        <f>normalized!C582</f>
        <v>NAGly</v>
      </c>
      <c r="D582" t="str">
        <f>normalized!D582</f>
        <v>C17H33NO4</v>
      </c>
      <c r="E582">
        <f>AVERAGE(normalized!E582:G582)</f>
        <v>3.311900545621469E-3</v>
      </c>
      <c r="F582">
        <f>AVERAGE(normalized!H582:J582)</f>
        <v>3.2478976517273579E-3</v>
      </c>
      <c r="G582">
        <f>AVERAGE(normalized!K582:M582)</f>
        <v>2.9351275858969113E-3</v>
      </c>
      <c r="H582">
        <f>AVERAGE(normalized!N582:P582)</f>
        <v>4.3368360749092179E-3</v>
      </c>
      <c r="I582">
        <f>_xlfn.STDEV.S(normalized!E582:G582)</f>
        <v>9.7816061647746093E-4</v>
      </c>
      <c r="J582">
        <f>_xlfn.STDEV.S(normalized!H582:J582)</f>
        <v>4.8996582057530873E-5</v>
      </c>
      <c r="K582">
        <f>_xlfn.STDEV.S(normalized!K582:M582)</f>
        <v>2.0511167861089326E-4</v>
      </c>
      <c r="L582">
        <f>_xlfn.STDEV.S(normalized!N582:P582)</f>
        <v>1.02254249579829E-4</v>
      </c>
      <c r="M582" s="11">
        <f t="shared" si="48"/>
        <v>0.29534721921847801</v>
      </c>
      <c r="N582" s="11">
        <f t="shared" si="49"/>
        <v>1.5085629940177639E-2</v>
      </c>
      <c r="O582" s="11">
        <f t="shared" si="50"/>
        <v>6.9881690866332669E-2</v>
      </c>
      <c r="P582" s="11">
        <f t="shared" si="51"/>
        <v>2.3578075770818583E-2</v>
      </c>
      <c r="R582" s="12">
        <f t="shared" si="52"/>
        <v>0.98067487443766188</v>
      </c>
      <c r="S582" s="12">
        <f t="shared" si="53"/>
        <v>0.88623663224951787</v>
      </c>
      <c r="T582" s="12">
        <f t="shared" si="54"/>
        <v>1.3094705034674954</v>
      </c>
      <c r="U582">
        <f>_xlfn.T.TEST(normalized!H582:J582,normalized!$E582:$G582,2,3)</f>
        <v>0.92017236335725017</v>
      </c>
      <c r="V582">
        <f>_xlfn.T.TEST(normalized!K582:M582,normalized!$E582:$G582,2,3)</f>
        <v>0.57603507719208635</v>
      </c>
      <c r="W582">
        <f>_xlfn.T.TEST(normalized!N582:P582,normalized!$E582:$G582,2,3)</f>
        <v>0.21012442766508557</v>
      </c>
    </row>
    <row r="583" spans="1:23" x14ac:dyDescent="0.3">
      <c r="A583" t="str">
        <f>normalized!A583</f>
        <v>w/o MS2: NAGly 17:0</v>
      </c>
      <c r="B583" t="str">
        <f>normalized!B583</f>
        <v>NAGly 17:0</v>
      </c>
      <c r="C583" t="str">
        <f>normalized!C583</f>
        <v>NAGly</v>
      </c>
      <c r="D583" t="str">
        <f>normalized!D583</f>
        <v>C19H37NO3</v>
      </c>
      <c r="E583">
        <f>AVERAGE(normalized!E583:G583)</f>
        <v>2.3902668884180793E-4</v>
      </c>
      <c r="F583">
        <f>AVERAGE(normalized!H583:J583)</f>
        <v>1.3888494281045753E-4</v>
      </c>
      <c r="G583">
        <f>AVERAGE(normalized!K583:M583)</f>
        <v>1.6787309059422106E-4</v>
      </c>
      <c r="H583">
        <f>AVERAGE(normalized!N583:P583)</f>
        <v>9.1700053145490876E-5</v>
      </c>
      <c r="I583">
        <f>_xlfn.STDEV.S(normalized!E583:G583)</f>
        <v>2.7193542878899765E-5</v>
      </c>
      <c r="J583">
        <f>_xlfn.STDEV.S(normalized!H583:J583)</f>
        <v>9.6834425313785616E-6</v>
      </c>
      <c r="K583">
        <f>_xlfn.STDEV.S(normalized!K583:M583)</f>
        <v>3.2687324589975599E-5</v>
      </c>
      <c r="L583">
        <f>_xlfn.STDEV.S(normalized!N583:P583)</f>
        <v>6.0535620326684634E-6</v>
      </c>
      <c r="M583" s="11">
        <f t="shared" si="48"/>
        <v>0.11376780982351695</v>
      </c>
      <c r="N583" s="11">
        <f t="shared" si="49"/>
        <v>6.9722767172781197E-2</v>
      </c>
      <c r="O583" s="11">
        <f t="shared" si="50"/>
        <v>0.19471449816210654</v>
      </c>
      <c r="P583" s="11">
        <f t="shared" si="51"/>
        <v>6.6014814877630557E-2</v>
      </c>
      <c r="R583" s="12">
        <f t="shared" si="52"/>
        <v>0.58104366287889309</v>
      </c>
      <c r="S583" s="12">
        <f t="shared" si="53"/>
        <v>0.70231944142991676</v>
      </c>
      <c r="T583" s="12">
        <f t="shared" si="54"/>
        <v>0.38363939018617116</v>
      </c>
      <c r="U583">
        <f>_xlfn.T.TEST(normalized!H583:J583,normalized!$E583:$G583,2,3)</f>
        <v>1.5241901253552789E-2</v>
      </c>
      <c r="V583">
        <f>_xlfn.T.TEST(normalized!K583:M583,normalized!$E583:$G583,2,3)</f>
        <v>4.5958152540547838E-2</v>
      </c>
      <c r="W583">
        <f>_xlfn.T.TEST(normalized!N583:P583,normalized!$E583:$G583,2,3)</f>
        <v>8.617923942894545E-3</v>
      </c>
    </row>
    <row r="584" spans="1:23" x14ac:dyDescent="0.3">
      <c r="A584" t="str">
        <f>normalized!A584</f>
        <v>NAGly 16:0;O</v>
      </c>
      <c r="B584" t="str">
        <f>normalized!B584</f>
        <v>NAGly 16:0;O</v>
      </c>
      <c r="C584" t="str">
        <f>normalized!C584</f>
        <v>NAGly</v>
      </c>
      <c r="D584" t="str">
        <f>normalized!D584</f>
        <v>C18H35NO4</v>
      </c>
      <c r="E584">
        <f>AVERAGE(normalized!E584:G584)</f>
        <v>4.8612100607344638E-3</v>
      </c>
      <c r="F584">
        <f>AVERAGE(normalized!H584:J584)</f>
        <v>6.2064112826797383E-3</v>
      </c>
      <c r="G584">
        <f>AVERAGE(normalized!K584:M584)</f>
        <v>5.0740153437529708E-3</v>
      </c>
      <c r="H584">
        <f>AVERAGE(normalized!N584:P584)</f>
        <v>8.9460691273306695E-3</v>
      </c>
      <c r="I584">
        <f>_xlfn.STDEV.S(normalized!E584:G584)</f>
        <v>1.4277066203770151E-3</v>
      </c>
      <c r="J584">
        <f>_xlfn.STDEV.S(normalized!H584:J584)</f>
        <v>3.0536813002536865E-4</v>
      </c>
      <c r="K584">
        <f>_xlfn.STDEV.S(normalized!K584:M584)</f>
        <v>5.2887932291021539E-4</v>
      </c>
      <c r="L584">
        <f>_xlfn.STDEV.S(normalized!N584:P584)</f>
        <v>2.5898350134779825E-4</v>
      </c>
      <c r="M584" s="11">
        <f t="shared" si="48"/>
        <v>0.29369366938266145</v>
      </c>
      <c r="N584" s="11">
        <f t="shared" si="49"/>
        <v>4.9202045452186025E-2</v>
      </c>
      <c r="O584" s="11">
        <f t="shared" si="50"/>
        <v>0.1042328978294008</v>
      </c>
      <c r="P584" s="11">
        <f t="shared" si="51"/>
        <v>2.8949418751593507E-2</v>
      </c>
      <c r="R584" s="12">
        <f t="shared" si="52"/>
        <v>1.2767214757516634</v>
      </c>
      <c r="S584" s="12">
        <f t="shared" si="53"/>
        <v>1.0437761957125455</v>
      </c>
      <c r="T584" s="12">
        <f t="shared" si="54"/>
        <v>1.8402967605927809</v>
      </c>
      <c r="U584">
        <f>_xlfn.T.TEST(normalized!H584:J584,normalized!$E584:$G584,2,3)</f>
        <v>0.2412497994127456</v>
      </c>
      <c r="V584">
        <f>_xlfn.T.TEST(normalized!K584:M584,normalized!$E584:$G584,2,3)</f>
        <v>0.82691077464501794</v>
      </c>
      <c r="W584">
        <f>_xlfn.T.TEST(normalized!N584:P584,normalized!$E584:$G584,2,3)</f>
        <v>3.4807124480875175E-2</v>
      </c>
    </row>
    <row r="585" spans="1:23" x14ac:dyDescent="0.3">
      <c r="A585" t="str">
        <f>normalized!A585</f>
        <v>w/o MS2: NAGly 17:0;O(FA 16:0)</v>
      </c>
      <c r="B585" t="str">
        <f>normalized!B585</f>
        <v>NAGly 33:0:1O</v>
      </c>
      <c r="C585" t="str">
        <f>normalized!C585</f>
        <v>NAGly</v>
      </c>
      <c r="D585" t="str">
        <f>normalized!D585</f>
        <v>C35H67NO5</v>
      </c>
      <c r="E585">
        <f>AVERAGE(normalized!E585:G585)</f>
        <v>1.5202228714689264E-3</v>
      </c>
      <c r="F585">
        <f>AVERAGE(normalized!H585:J585)</f>
        <v>1.5589362196545284E-3</v>
      </c>
      <c r="G585">
        <f>AVERAGE(normalized!K585:M585)</f>
        <v>1.5371397810264231E-3</v>
      </c>
      <c r="H585">
        <f>AVERAGE(normalized!N585:P585)</f>
        <v>1.3755053311686265E-3</v>
      </c>
      <c r="I585">
        <f>_xlfn.STDEV.S(normalized!E585:G585)</f>
        <v>2.191865921431537E-4</v>
      </c>
      <c r="J585">
        <f>_xlfn.STDEV.S(normalized!H585:J585)</f>
        <v>4.1372357052591469E-5</v>
      </c>
      <c r="K585">
        <f>_xlfn.STDEV.S(normalized!K585:M585)</f>
        <v>2.6527403362654613E-5</v>
      </c>
      <c r="L585">
        <f>_xlfn.STDEV.S(normalized!N585:P585)</f>
        <v>5.1104269613957784E-5</v>
      </c>
      <c r="M585" s="11">
        <f t="shared" si="48"/>
        <v>0.14418056474269661</v>
      </c>
      <c r="N585" s="11">
        <f t="shared" si="49"/>
        <v>2.6538838812635891E-2</v>
      </c>
      <c r="O585" s="11">
        <f t="shared" si="50"/>
        <v>1.7257638953915418E-2</v>
      </c>
      <c r="P585" s="11">
        <f t="shared" si="51"/>
        <v>3.7153087273416603E-2</v>
      </c>
      <c r="R585" s="12">
        <f t="shared" si="52"/>
        <v>1.0254655741024308</v>
      </c>
      <c r="S585" s="12">
        <f t="shared" si="53"/>
        <v>1.0111279141203491</v>
      </c>
      <c r="T585" s="12">
        <f t="shared" si="54"/>
        <v>0.90480504995924349</v>
      </c>
      <c r="U585">
        <f>_xlfn.T.TEST(normalized!H585:J585,normalized!$E585:$G585,2,3)</f>
        <v>0.79039865551680422</v>
      </c>
      <c r="V585">
        <f>_xlfn.T.TEST(normalized!K585:M585,normalized!$E585:$G585,2,3)</f>
        <v>0.90626165139633086</v>
      </c>
      <c r="W585">
        <f>_xlfn.T.TEST(normalized!N585:P585,normalized!$E585:$G585,2,3)</f>
        <v>0.37150688632061107</v>
      </c>
    </row>
    <row r="586" spans="1:23" x14ac:dyDescent="0.3">
      <c r="A586" t="str">
        <f>normalized!A586</f>
        <v>w/o MS2: NAGly 15:3</v>
      </c>
      <c r="B586" t="str">
        <f>normalized!B586</f>
        <v>NAGly 15:3</v>
      </c>
      <c r="C586" t="str">
        <f>normalized!C586</f>
        <v>NAGly</v>
      </c>
      <c r="D586" t="str">
        <f>normalized!D586</f>
        <v>C17H27NO3</v>
      </c>
      <c r="E586">
        <f>AVERAGE(normalized!E586:G586)</f>
        <v>2.2958899209039548E-4</v>
      </c>
      <c r="F586">
        <f>AVERAGE(normalized!H586:J586)</f>
        <v>2.0992896008403361E-4</v>
      </c>
      <c r="G586">
        <f>AVERAGE(normalized!K586:M586)</f>
        <v>4.9547427432454223E-4</v>
      </c>
      <c r="H586">
        <f>AVERAGE(normalized!N586:P586)</f>
        <v>3.3739773562247816E-4</v>
      </c>
      <c r="I586">
        <f>_xlfn.STDEV.S(normalized!E586:G586)</f>
        <v>1.1575181467961492E-4</v>
      </c>
      <c r="J586">
        <f>_xlfn.STDEV.S(normalized!H586:J586)</f>
        <v>5.3011888032363361E-5</v>
      </c>
      <c r="K586">
        <f>_xlfn.STDEV.S(normalized!K586:M586)</f>
        <v>7.9994033677740359E-5</v>
      </c>
      <c r="L586">
        <f>_xlfn.STDEV.S(normalized!N586:P586)</f>
        <v>1.0372467972835654E-4</v>
      </c>
      <c r="M586" s="11">
        <f t="shared" si="48"/>
        <v>0.50416970615925805</v>
      </c>
      <c r="N586" s="11">
        <f t="shared" si="49"/>
        <v>0.25252298687681274</v>
      </c>
      <c r="O586" s="11">
        <f t="shared" si="50"/>
        <v>0.16144941891643644</v>
      </c>
      <c r="P586" s="11">
        <f t="shared" si="51"/>
        <v>0.30742553602794892</v>
      </c>
      <c r="R586" s="12">
        <f t="shared" si="52"/>
        <v>0.91436857739842692</v>
      </c>
      <c r="S586" s="12">
        <f t="shared" si="53"/>
        <v>2.1580924669483301</v>
      </c>
      <c r="T586" s="12">
        <f t="shared" si="54"/>
        <v>1.4695727898384405</v>
      </c>
      <c r="U586">
        <f>_xlfn.T.TEST(normalized!H586:J586,normalized!$E586:$G586,2,3)</f>
        <v>0.80756560331490546</v>
      </c>
      <c r="V586">
        <f>_xlfn.T.TEST(normalized!K586:M586,normalized!$E586:$G586,2,3)</f>
        <v>3.6481892795614278E-2</v>
      </c>
      <c r="W586">
        <f>_xlfn.T.TEST(normalized!N586:P586,normalized!$E586:$G586,2,3)</f>
        <v>0.29659445067358625</v>
      </c>
    </row>
    <row r="587" spans="1:23" x14ac:dyDescent="0.3">
      <c r="A587" t="str">
        <f>normalized!A587</f>
        <v>w/o MS2: NAGly 17:1</v>
      </c>
      <c r="B587" t="str">
        <f>normalized!B587</f>
        <v>NAGly 17:1</v>
      </c>
      <c r="C587" t="str">
        <f>normalized!C587</f>
        <v>NAGly</v>
      </c>
      <c r="D587" t="str">
        <f>normalized!D587</f>
        <v>C19H35NO3</v>
      </c>
      <c r="E587">
        <f>AVERAGE(normalized!E587:G587)</f>
        <v>9.109813968926554E-5</v>
      </c>
      <c r="F587">
        <f>AVERAGE(normalized!H587:J587)</f>
        <v>5.0235575396825404E-5</v>
      </c>
      <c r="G587">
        <f>AVERAGE(normalized!K587:M587)</f>
        <v>6.7543218142816392E-5</v>
      </c>
      <c r="H587">
        <f>AVERAGE(normalized!N587:P587)</f>
        <v>2.3999401002172113E-5</v>
      </c>
      <c r="I587">
        <f>_xlfn.STDEV.S(normalized!E587:G587)</f>
        <v>1.7632064618551527E-5</v>
      </c>
      <c r="J587">
        <f>_xlfn.STDEV.S(normalized!H587:J587)</f>
        <v>6.8846509683991883E-6</v>
      </c>
      <c r="K587">
        <f>_xlfn.STDEV.S(normalized!K587:M587)</f>
        <v>1.5840431970920525E-5</v>
      </c>
      <c r="L587">
        <f>_xlfn.STDEV.S(normalized!N587:P587)</f>
        <v>1.1342428549316318E-5</v>
      </c>
      <c r="M587" s="11">
        <f t="shared" si="48"/>
        <v>0.19355021604935346</v>
      </c>
      <c r="N587" s="11">
        <f t="shared" si="49"/>
        <v>0.13704731983291382</v>
      </c>
      <c r="O587" s="11">
        <f t="shared" si="50"/>
        <v>0.23452290853874935</v>
      </c>
      <c r="P587" s="11">
        <f t="shared" si="51"/>
        <v>0.47261298514449379</v>
      </c>
      <c r="R587" s="12">
        <f t="shared" si="52"/>
        <v>0.55144458018767717</v>
      </c>
      <c r="S587" s="12">
        <f t="shared" si="53"/>
        <v>0.74143356135707439</v>
      </c>
      <c r="T587" s="12">
        <f t="shared" si="54"/>
        <v>0.26344556633136229</v>
      </c>
      <c r="U587">
        <f>_xlfn.T.TEST(normalized!H587:J587,normalized!$E587:$G587,2,3)</f>
        <v>4.2577558094020383E-2</v>
      </c>
      <c r="V587">
        <f>_xlfn.T.TEST(normalized!K587:M587,normalized!$E587:$G587,2,3)</f>
        <v>0.16112763844601671</v>
      </c>
      <c r="W587">
        <f>_xlfn.T.TEST(normalized!N587:P587,normalized!$E587:$G587,2,3)</f>
        <v>8.1541066965586245E-3</v>
      </c>
    </row>
    <row r="588" spans="1:23" x14ac:dyDescent="0.3">
      <c r="A588" t="str">
        <f>normalized!A588</f>
        <v>w/o MS2: NAGlySer 20:3;O</v>
      </c>
      <c r="B588" t="str">
        <f>normalized!B588</f>
        <v>NAGlySer 20:3:1O</v>
      </c>
      <c r="C588" t="str">
        <f>normalized!C588</f>
        <v>NAGlySer</v>
      </c>
      <c r="D588" t="str">
        <f>normalized!D588</f>
        <v>C25H42N2O6</v>
      </c>
      <c r="E588">
        <f>AVERAGE(normalized!E588:G588)</f>
        <v>2.292942627118644E-5</v>
      </c>
      <c r="F588">
        <f>AVERAGE(normalized!H588:J588)</f>
        <v>2.2276295518207281E-5</v>
      </c>
      <c r="G588">
        <f>AVERAGE(normalized!K588:M588)</f>
        <v>2.5377929567219271E-5</v>
      </c>
      <c r="H588">
        <f>AVERAGE(normalized!N588:P588)</f>
        <v>2.1101515340899623E-5</v>
      </c>
      <c r="I588">
        <f>_xlfn.STDEV.S(normalized!E588:G588)</f>
        <v>1.4541700357972365E-5</v>
      </c>
      <c r="J588">
        <f>_xlfn.STDEV.S(normalized!H588:J588)</f>
        <v>1.7812574639400166E-5</v>
      </c>
      <c r="K588">
        <f>_xlfn.STDEV.S(normalized!K588:M588)</f>
        <v>1.8661259920468107E-5</v>
      </c>
      <c r="L588">
        <f>_xlfn.STDEV.S(normalized!N588:P588)</f>
        <v>1.5788631912130189E-5</v>
      </c>
      <c r="M588" s="11">
        <f t="shared" si="48"/>
        <v>0.63419381653895746</v>
      </c>
      <c r="N588" s="11">
        <f t="shared" si="49"/>
        <v>0.79962014441949092</v>
      </c>
      <c r="O588" s="11">
        <f t="shared" si="50"/>
        <v>0.73533421515098296</v>
      </c>
      <c r="P588" s="11">
        <f t="shared" si="51"/>
        <v>0.74822265875513516</v>
      </c>
      <c r="R588" s="12">
        <f t="shared" si="52"/>
        <v>0.97151560857848873</v>
      </c>
      <c r="S588" s="12">
        <f t="shared" si="53"/>
        <v>1.1067843245214413</v>
      </c>
      <c r="T588" s="12">
        <f t="shared" si="54"/>
        <v>0.92028100011452074</v>
      </c>
      <c r="U588">
        <f>_xlfn.T.TEST(normalized!H588:J588,normalized!$E588:$G588,2,3)</f>
        <v>0.96321074555619957</v>
      </c>
      <c r="V588">
        <f>_xlfn.T.TEST(normalized!K588:M588,normalized!$E588:$G588,2,3)</f>
        <v>0.86694116994104897</v>
      </c>
      <c r="W588">
        <f>_xlfn.T.TEST(normalized!N588:P588,normalized!$E588:$G588,2,3)</f>
        <v>0.88992060266997464</v>
      </c>
    </row>
    <row r="589" spans="1:23" x14ac:dyDescent="0.3">
      <c r="A589" t="str">
        <f>normalized!A589</f>
        <v>w/o MS2: NAGlySer 8:0;O(FA 22:1)</v>
      </c>
      <c r="B589" t="str">
        <f>normalized!B589</f>
        <v>NAGlySer 30:1:1O</v>
      </c>
      <c r="C589" t="str">
        <f>normalized!C589</f>
        <v>NAGlySer</v>
      </c>
      <c r="D589" t="str">
        <f>normalized!D589</f>
        <v>C35H64N2O7</v>
      </c>
      <c r="E589">
        <f>AVERAGE(normalized!E589:G589)</f>
        <v>0</v>
      </c>
      <c r="F589">
        <f>AVERAGE(normalized!H589:J589)</f>
        <v>0</v>
      </c>
      <c r="G589">
        <f>AVERAGE(normalized!K589:M589)</f>
        <v>2.6241404481146697E-4</v>
      </c>
      <c r="H589">
        <f>AVERAGE(normalized!N589:P589)</f>
        <v>2.4286920403979802E-4</v>
      </c>
      <c r="I589">
        <f>_xlfn.STDEV.S(normalized!E589:G589)</f>
        <v>0</v>
      </c>
      <c r="J589">
        <f>_xlfn.STDEV.S(normalized!H589:J589)</f>
        <v>0</v>
      </c>
      <c r="K589">
        <f>_xlfn.STDEV.S(normalized!K589:M589)</f>
        <v>5.218827479459603E-5</v>
      </c>
      <c r="L589">
        <f>_xlfn.STDEV.S(normalized!N589:P589)</f>
        <v>2.4202616991397677E-5</v>
      </c>
      <c r="M589" s="11" t="e">
        <f t="shared" si="48"/>
        <v>#DIV/0!</v>
      </c>
      <c r="N589" s="11" t="e">
        <f t="shared" si="49"/>
        <v>#DIV/0!</v>
      </c>
      <c r="O589" s="11">
        <f t="shared" si="50"/>
        <v>0.19887759754662152</v>
      </c>
      <c r="P589" s="11">
        <f t="shared" si="51"/>
        <v>9.9652885540118502E-2</v>
      </c>
      <c r="R589" s="12" t="e">
        <f t="shared" si="52"/>
        <v>#DIV/0!</v>
      </c>
      <c r="S589" s="12" t="e">
        <f t="shared" si="53"/>
        <v>#DIV/0!</v>
      </c>
      <c r="T589" s="12" t="e">
        <f t="shared" si="54"/>
        <v>#DIV/0!</v>
      </c>
      <c r="U589" t="e">
        <f>_xlfn.T.TEST(normalized!H589:J589,normalized!$E589:$G589,2,3)</f>
        <v>#DIV/0!</v>
      </c>
      <c r="V589">
        <f>_xlfn.T.TEST(normalized!K589:M589,normalized!$E589:$G589,2,3)</f>
        <v>1.2928968923459971E-2</v>
      </c>
      <c r="W589">
        <f>_xlfn.T.TEST(normalized!N589:P589,normalized!$E589:$G589,2,3)</f>
        <v>3.2938862316735421E-3</v>
      </c>
    </row>
    <row r="590" spans="1:23" x14ac:dyDescent="0.3">
      <c r="A590" t="str">
        <f>normalized!A590</f>
        <v>w/o MS2: NAGlySer 18:0;O</v>
      </c>
      <c r="B590" t="str">
        <f>normalized!B590</f>
        <v>NAGlySer 18:0:1O</v>
      </c>
      <c r="C590" t="str">
        <f>normalized!C590</f>
        <v>NAGlySer</v>
      </c>
      <c r="D590" t="str">
        <f>normalized!D590</f>
        <v>C23H44N2O6</v>
      </c>
      <c r="E590">
        <f>AVERAGE(normalized!E590:G590)</f>
        <v>1.3011524999999999E-5</v>
      </c>
      <c r="F590">
        <f>AVERAGE(normalized!H590:J590)</f>
        <v>1.2285714285714286E-6</v>
      </c>
      <c r="G590">
        <f>AVERAGE(normalized!K590:M590)</f>
        <v>3.7865968993209257E-5</v>
      </c>
      <c r="H590">
        <f>AVERAGE(normalized!N590:P590)</f>
        <v>1.1354717125254849E-5</v>
      </c>
      <c r="I590">
        <f>_xlfn.STDEV.S(normalized!E590:G590)</f>
        <v>1.1451853931869503E-5</v>
      </c>
      <c r="J590">
        <f>_xlfn.STDEV.S(normalized!H590:J590)</f>
        <v>2.1279481350131919E-6</v>
      </c>
      <c r="K590">
        <f>_xlfn.STDEV.S(normalized!K590:M590)</f>
        <v>1.4764954561615044E-5</v>
      </c>
      <c r="L590">
        <f>_xlfn.STDEV.S(normalized!N590:P590)</f>
        <v>3.5469095908176317E-6</v>
      </c>
      <c r="M590" s="11">
        <f t="shared" si="48"/>
        <v>0.88013157042464307</v>
      </c>
      <c r="N590" s="11">
        <f t="shared" si="49"/>
        <v>1.732050807568877</v>
      </c>
      <c r="O590" s="11">
        <f t="shared" si="50"/>
        <v>0.38992675888640105</v>
      </c>
      <c r="P590" s="11">
        <f t="shared" si="51"/>
        <v>0.31237322354149122</v>
      </c>
      <c r="R590" s="12">
        <f t="shared" si="52"/>
        <v>9.4421785960633262E-2</v>
      </c>
      <c r="S590" s="12">
        <f t="shared" si="53"/>
        <v>2.910186853055984</v>
      </c>
      <c r="T590" s="12">
        <f t="shared" si="54"/>
        <v>0.87266612678028521</v>
      </c>
      <c r="U590">
        <f>_xlfn.T.TEST(normalized!H590:J590,normalized!$E590:$G590,2,3)</f>
        <v>0.21368765827182587</v>
      </c>
      <c r="V590">
        <f>_xlfn.T.TEST(normalized!K590:M590,normalized!$E590:$G590,2,3)</f>
        <v>8.6675813429313381E-2</v>
      </c>
      <c r="W590">
        <f>_xlfn.T.TEST(normalized!N590:P590,normalized!$E590:$G590,2,3)</f>
        <v>0.82989494221967108</v>
      </c>
    </row>
    <row r="591" spans="1:23" x14ac:dyDescent="0.3">
      <c r="A591" t="str">
        <f>normalized!A591</f>
        <v>w/o MS2: NAGlySer 16:1;O</v>
      </c>
      <c r="B591" t="str">
        <f>normalized!B591</f>
        <v>NAGlySer 16:1:1O</v>
      </c>
      <c r="C591" t="str">
        <f>normalized!C591</f>
        <v>NAGlySer</v>
      </c>
      <c r="D591" t="str">
        <f>normalized!D591</f>
        <v>C21H38N2O6</v>
      </c>
      <c r="E591">
        <f>AVERAGE(normalized!E591:G591)</f>
        <v>1.0755363276836158E-5</v>
      </c>
      <c r="F591">
        <f>AVERAGE(normalized!H591:J591)</f>
        <v>9.77482843137255E-6</v>
      </c>
      <c r="G591">
        <f>AVERAGE(normalized!K591:M591)</f>
        <v>1.9788062313233891E-4</v>
      </c>
      <c r="H591">
        <f>AVERAGE(normalized!N591:P591)</f>
        <v>1.3510075149020327E-4</v>
      </c>
      <c r="I591">
        <f>_xlfn.STDEV.S(normalized!E591:G591)</f>
        <v>6.4717705975333076E-6</v>
      </c>
      <c r="J591">
        <f>_xlfn.STDEV.S(normalized!H591:J591)</f>
        <v>2.712451391553898E-6</v>
      </c>
      <c r="K591">
        <f>_xlfn.STDEV.S(normalized!K591:M591)</f>
        <v>3.086313762228746E-5</v>
      </c>
      <c r="L591">
        <f>_xlfn.STDEV.S(normalized!N591:P591)</f>
        <v>2.1199829646849635E-5</v>
      </c>
      <c r="M591" s="11">
        <f t="shared" si="48"/>
        <v>0.60172496557801713</v>
      </c>
      <c r="N591" s="11">
        <f t="shared" si="49"/>
        <v>0.27749350391135452</v>
      </c>
      <c r="O591" s="11">
        <f t="shared" si="50"/>
        <v>0.15596846792647687</v>
      </c>
      <c r="P591" s="11">
        <f t="shared" si="51"/>
        <v>0.1569186656107307</v>
      </c>
      <c r="R591" s="12">
        <f t="shared" si="52"/>
        <v>0.90883294034564244</v>
      </c>
      <c r="S591" s="12">
        <f t="shared" si="53"/>
        <v>18.398320729762304</v>
      </c>
      <c r="T591" s="12">
        <f t="shared" si="54"/>
        <v>12.561244842484303</v>
      </c>
      <c r="U591">
        <f>_xlfn.T.TEST(normalized!H591:J591,normalized!$E591:$G591,2,3)</f>
        <v>0.82606750583897615</v>
      </c>
      <c r="V591">
        <f>_xlfn.T.TEST(normalized!K591:M591,normalized!$E591:$G591,2,3)</f>
        <v>6.9682665686719774E-3</v>
      </c>
      <c r="W591">
        <f>_xlfn.T.TEST(normalized!N591:P591,normalized!$E591:$G591,2,3)</f>
        <v>5.8080903186101809E-3</v>
      </c>
    </row>
    <row r="592" spans="1:23" x14ac:dyDescent="0.3">
      <c r="A592" t="str">
        <f>normalized!A592</f>
        <v>NAGlySer 15:0;O</v>
      </c>
      <c r="B592" t="str">
        <f>normalized!B592</f>
        <v>NAGlySer 15:0;O</v>
      </c>
      <c r="C592" t="str">
        <f>normalized!C592</f>
        <v>NAGlySer</v>
      </c>
      <c r="D592" t="str">
        <f>normalized!D592</f>
        <v>C20H38N2O6</v>
      </c>
      <c r="E592">
        <f>AVERAGE(normalized!E592:G592)</f>
        <v>2.1851796689265537E-3</v>
      </c>
      <c r="F592">
        <f>AVERAGE(normalized!H592:J592)</f>
        <v>1.7228066760037349E-3</v>
      </c>
      <c r="G592">
        <f>AVERAGE(normalized!K592:M592)</f>
        <v>3.4786718417669986E-3</v>
      </c>
      <c r="H592">
        <f>AVERAGE(normalized!N592:P592)</f>
        <v>3.598701443816698E-3</v>
      </c>
      <c r="I592">
        <f>_xlfn.STDEV.S(normalized!E592:G592)</f>
        <v>3.4089034830392243E-4</v>
      </c>
      <c r="J592">
        <f>_xlfn.STDEV.S(normalized!H592:J592)</f>
        <v>1.1585453033236553E-4</v>
      </c>
      <c r="K592">
        <f>_xlfn.STDEV.S(normalized!K592:M592)</f>
        <v>1.2940730283438406E-4</v>
      </c>
      <c r="L592">
        <f>_xlfn.STDEV.S(normalized!N592:P592)</f>
        <v>1.2057222512034963E-4</v>
      </c>
      <c r="M592" s="11">
        <f t="shared" si="48"/>
        <v>0.15600106167534553</v>
      </c>
      <c r="N592" s="11">
        <f t="shared" si="49"/>
        <v>6.7247551304540201E-2</v>
      </c>
      <c r="O592" s="11">
        <f t="shared" si="50"/>
        <v>3.720020419306104E-2</v>
      </c>
      <c r="P592" s="11">
        <f t="shared" si="51"/>
        <v>3.3504370118704142E-2</v>
      </c>
      <c r="R592" s="12">
        <f t="shared" si="52"/>
        <v>0.78840504536180556</v>
      </c>
      <c r="S592" s="12">
        <f t="shared" si="53"/>
        <v>1.5919385903292149</v>
      </c>
      <c r="T592" s="12">
        <f t="shared" si="54"/>
        <v>1.6468675299292537</v>
      </c>
      <c r="U592">
        <f>_xlfn.T.TEST(normalized!H592:J592,normalized!$E592:$G592,2,3)</f>
        <v>0.13215709289428387</v>
      </c>
      <c r="V592">
        <f>_xlfn.T.TEST(normalized!K592:M592,normalized!$E592:$G592,2,3)</f>
        <v>1.3480053707927564E-2</v>
      </c>
      <c r="W592">
        <f>_xlfn.T.TEST(normalized!N592:P592,normalized!$E592:$G592,2,3)</f>
        <v>1.1549383928898756E-2</v>
      </c>
    </row>
    <row r="593" spans="1:23" x14ac:dyDescent="0.3">
      <c r="A593" t="str">
        <f>normalized!A593</f>
        <v>w/o MS2: NAGlySer 15:0;O(FA 14:0)</v>
      </c>
      <c r="B593" t="str">
        <f>normalized!B593</f>
        <v>NAGlySer 29:0:1O</v>
      </c>
      <c r="C593" t="str">
        <f>normalized!C593</f>
        <v>NAGlySer</v>
      </c>
      <c r="D593" t="str">
        <f>normalized!D593</f>
        <v>C34H64N2O7</v>
      </c>
      <c r="E593">
        <f>AVERAGE(normalized!E593:G593)</f>
        <v>2.9157416436440681E-3</v>
      </c>
      <c r="F593">
        <f>AVERAGE(normalized!H593:J593)</f>
        <v>4.5752833998599441E-3</v>
      </c>
      <c r="G593">
        <f>AVERAGE(normalized!K593:M593)</f>
        <v>9.2253687987451788E-3</v>
      </c>
      <c r="H593">
        <f>AVERAGE(normalized!N593:P593)</f>
        <v>1.2280822075655477E-2</v>
      </c>
      <c r="I593">
        <f>_xlfn.STDEV.S(normalized!E593:G593)</f>
        <v>3.8472762531874044E-4</v>
      </c>
      <c r="J593">
        <f>_xlfn.STDEV.S(normalized!H593:J593)</f>
        <v>2.1027642368661226E-4</v>
      </c>
      <c r="K593">
        <f>_xlfn.STDEV.S(normalized!K593:M593)</f>
        <v>6.379586204211771E-4</v>
      </c>
      <c r="L593">
        <f>_xlfn.STDEV.S(normalized!N593:P593)</f>
        <v>6.2386756231220012E-4</v>
      </c>
      <c r="M593" s="11">
        <f t="shared" si="48"/>
        <v>0.13194846194874496</v>
      </c>
      <c r="N593" s="11">
        <f t="shared" si="49"/>
        <v>4.5959212863852135E-2</v>
      </c>
      <c r="O593" s="11">
        <f t="shared" si="50"/>
        <v>6.9152641410709925E-2</v>
      </c>
      <c r="P593" s="11">
        <f t="shared" si="51"/>
        <v>5.0800146640745288E-2</v>
      </c>
      <c r="R593" s="12">
        <f t="shared" si="52"/>
        <v>1.5691662564937665</v>
      </c>
      <c r="S593" s="12">
        <f t="shared" si="53"/>
        <v>3.1639870490087025</v>
      </c>
      <c r="T593" s="12">
        <f t="shared" si="54"/>
        <v>4.2119033771136918</v>
      </c>
      <c r="U593">
        <f>_xlfn.T.TEST(normalized!H593:J593,normalized!$E593:$G593,2,3)</f>
        <v>6.5368819871407776E-3</v>
      </c>
      <c r="V593">
        <f>_xlfn.T.TEST(normalized!K593:M593,normalized!$E593:$G593,2,3)</f>
        <v>4.1611171339553371E-4</v>
      </c>
      <c r="W593">
        <f>_xlfn.T.TEST(normalized!N593:P593,normalized!$E593:$G593,2,3)</f>
        <v>9.9211751087904961E-5</v>
      </c>
    </row>
    <row r="594" spans="1:23" x14ac:dyDescent="0.3">
      <c r="A594" t="str">
        <f>normalized!A594</f>
        <v>w/o MS2: NAGlySer 15:0;O(FA 15:0)</v>
      </c>
      <c r="B594" t="str">
        <f>normalized!B594</f>
        <v>NAGlySer 30:0:1O</v>
      </c>
      <c r="C594" t="str">
        <f>normalized!C594</f>
        <v>NAGlySer</v>
      </c>
      <c r="D594" t="str">
        <f>normalized!D594</f>
        <v>C35H66N2O7</v>
      </c>
      <c r="E594">
        <f>AVERAGE(normalized!E594:G594)</f>
        <v>1.9163641644209039E-2</v>
      </c>
      <c r="F594">
        <f>AVERAGE(normalized!H594:J594)</f>
        <v>1.7569847866479926E-2</v>
      </c>
      <c r="G594">
        <f>AVERAGE(normalized!K594:M594)</f>
        <v>3.609187629470504E-2</v>
      </c>
      <c r="H594">
        <f>AVERAGE(normalized!N594:P594)</f>
        <v>2.9462153452003328E-2</v>
      </c>
      <c r="I594">
        <f>_xlfn.STDEV.S(normalized!E594:G594)</f>
        <v>1.5236053005298839E-3</v>
      </c>
      <c r="J594">
        <f>_xlfn.STDEV.S(normalized!H594:J594)</f>
        <v>1.1499569264707806E-4</v>
      </c>
      <c r="K594">
        <f>_xlfn.STDEV.S(normalized!K594:M594)</f>
        <v>1.0422371042778352E-3</v>
      </c>
      <c r="L594">
        <f>_xlfn.STDEV.S(normalized!N594:P594)</f>
        <v>4.6827683846093523E-4</v>
      </c>
      <c r="M594" s="11">
        <f t="shared" si="48"/>
        <v>7.9504998518394557E-2</v>
      </c>
      <c r="N594" s="11">
        <f t="shared" si="49"/>
        <v>6.5450590990300452E-3</v>
      </c>
      <c r="O594" s="11">
        <f t="shared" si="50"/>
        <v>2.887733227742276E-2</v>
      </c>
      <c r="P594" s="11">
        <f t="shared" si="51"/>
        <v>1.5894182318471835E-2</v>
      </c>
      <c r="R594" s="12">
        <f t="shared" si="52"/>
        <v>0.91683241591971987</v>
      </c>
      <c r="S594" s="12">
        <f t="shared" si="53"/>
        <v>1.8833516596054412</v>
      </c>
      <c r="T594" s="12">
        <f t="shared" si="54"/>
        <v>1.537398475665315</v>
      </c>
      <c r="U594">
        <f>_xlfn.T.TEST(normalized!H594:J594,normalized!$E594:$G594,2,3)</f>
        <v>0.21113025368777313</v>
      </c>
      <c r="V594">
        <f>_xlfn.T.TEST(normalized!K594:M594,normalized!$E594:$G594,2,3)</f>
        <v>2.0520417897865141E-4</v>
      </c>
      <c r="W594">
        <f>_xlfn.T.TEST(normalized!N594:P594,normalized!$E594:$G594,2,3)</f>
        <v>4.1444984153888682E-3</v>
      </c>
    </row>
    <row r="595" spans="1:23" x14ac:dyDescent="0.3">
      <c r="A595" t="str">
        <f>normalized!A595</f>
        <v>w/o MS2: NAGlySer 18:0;O</v>
      </c>
      <c r="B595" t="str">
        <f>normalized!B595</f>
        <v>NAGlySer 18:0:1O</v>
      </c>
      <c r="C595" t="str">
        <f>normalized!C595</f>
        <v>NAGlySer</v>
      </c>
      <c r="D595" t="str">
        <f>normalized!D595</f>
        <v>C23H44N2O6</v>
      </c>
      <c r="E595">
        <f>AVERAGE(normalized!E595:G595)</f>
        <v>1.6409024124293785E-4</v>
      </c>
      <c r="F595">
        <f>AVERAGE(normalized!H595:J595)</f>
        <v>8.432944794584502E-5</v>
      </c>
      <c r="G595">
        <f>AVERAGE(normalized!K595:M595)</f>
        <v>3.1031000797695367E-5</v>
      </c>
      <c r="H595">
        <f>AVERAGE(normalized!N595:P595)</f>
        <v>8.0712345401248461E-6</v>
      </c>
      <c r="I595">
        <f>_xlfn.STDEV.S(normalized!E595:G595)</f>
        <v>7.3500595596584526E-6</v>
      </c>
      <c r="J595">
        <f>_xlfn.STDEV.S(normalized!H595:J595)</f>
        <v>3.2104430192017232E-5</v>
      </c>
      <c r="K595">
        <f>_xlfn.STDEV.S(normalized!K595:M595)</f>
        <v>7.8587669286918992E-6</v>
      </c>
      <c r="L595">
        <f>_xlfn.STDEV.S(normalized!N595:P595)</f>
        <v>4.5051005540451125E-6</v>
      </c>
      <c r="M595" s="11">
        <f t="shared" si="48"/>
        <v>4.4792789040858247E-2</v>
      </c>
      <c r="N595" s="11">
        <f t="shared" si="49"/>
        <v>0.38070248263256945</v>
      </c>
      <c r="O595" s="11">
        <f t="shared" si="50"/>
        <v>0.25325534873743294</v>
      </c>
      <c r="P595" s="11">
        <f t="shared" si="51"/>
        <v>0.55816746888579793</v>
      </c>
      <c r="R595" s="12">
        <f t="shared" si="52"/>
        <v>0.51392116500696783</v>
      </c>
      <c r="S595" s="12">
        <f t="shared" si="53"/>
        <v>0.18910936179168356</v>
      </c>
      <c r="T595" s="12">
        <f t="shared" si="54"/>
        <v>4.9187779108541094E-2</v>
      </c>
      <c r="U595">
        <f>_xlfn.T.TEST(normalized!H595:J595,normalized!$E595:$G595,2,3)</f>
        <v>4.3979706763281862E-2</v>
      </c>
      <c r="V595">
        <f>_xlfn.T.TEST(normalized!K595:M595,normalized!$E595:$G595,2,3)</f>
        <v>2.9114141788040194E-5</v>
      </c>
      <c r="W595">
        <f>_xlfn.T.TEST(normalized!N595:P595,normalized!$E595:$G595,2,3)</f>
        <v>3.2228714908434864E-5</v>
      </c>
    </row>
    <row r="596" spans="1:23" x14ac:dyDescent="0.3">
      <c r="A596" t="str">
        <f>normalized!A596</f>
        <v>NAGlySer 16:0;O</v>
      </c>
      <c r="B596" t="str">
        <f>normalized!B596</f>
        <v>NAGlySer 16:0;O</v>
      </c>
      <c r="C596" t="str">
        <f>normalized!C596</f>
        <v>NAGlySer</v>
      </c>
      <c r="D596" t="str">
        <f>normalized!D596</f>
        <v>C21H40N2O6</v>
      </c>
      <c r="E596">
        <f>AVERAGE(normalized!E596:G596)</f>
        <v>2.6038638447740113E-3</v>
      </c>
      <c r="F596">
        <f>AVERAGE(normalized!H596:J596)</f>
        <v>1.8346598039215688E-3</v>
      </c>
      <c r="G596">
        <f>AVERAGE(normalized!K596:M596)</f>
        <v>3.5971080163217563E-3</v>
      </c>
      <c r="H596">
        <f>AVERAGE(normalized!N596:P596)</f>
        <v>3.231036029911467E-3</v>
      </c>
      <c r="I596">
        <f>_xlfn.STDEV.S(normalized!E596:G596)</f>
        <v>3.695900982462392E-4</v>
      </c>
      <c r="J596">
        <f>_xlfn.STDEV.S(normalized!H596:J596)</f>
        <v>1.5618554251161881E-4</v>
      </c>
      <c r="K596">
        <f>_xlfn.STDEV.S(normalized!K596:M596)</f>
        <v>2.7293868662733016E-4</v>
      </c>
      <c r="L596">
        <f>_xlfn.STDEV.S(normalized!N596:P596)</f>
        <v>1.0919395225467574E-4</v>
      </c>
      <c r="M596" s="11">
        <f t="shared" si="48"/>
        <v>0.14193910291738615</v>
      </c>
      <c r="N596" s="11">
        <f t="shared" si="49"/>
        <v>8.5130519662432028E-2</v>
      </c>
      <c r="O596" s="11">
        <f t="shared" si="50"/>
        <v>7.5877256226079409E-2</v>
      </c>
      <c r="P596" s="11">
        <f t="shared" si="51"/>
        <v>3.3795337236665772E-2</v>
      </c>
      <c r="R596" s="12">
        <f t="shared" si="52"/>
        <v>0.70459129712321744</v>
      </c>
      <c r="S596" s="12">
        <f t="shared" si="53"/>
        <v>1.3814501182698931</v>
      </c>
      <c r="T596" s="12">
        <f t="shared" si="54"/>
        <v>1.2408621274096949</v>
      </c>
      <c r="U596">
        <f>_xlfn.T.TEST(normalized!H596:J596,normalized!$E596:$G596,2,3)</f>
        <v>5.2716159609182911E-2</v>
      </c>
      <c r="V596">
        <f>_xlfn.T.TEST(normalized!K596:M596,normalized!$E596:$G596,2,3)</f>
        <v>2.3248400415703765E-2</v>
      </c>
      <c r="W596">
        <f>_xlfn.T.TEST(normalized!N596:P596,normalized!$E596:$G596,2,3)</f>
        <v>8.8657955957236217E-2</v>
      </c>
    </row>
    <row r="597" spans="1:23" x14ac:dyDescent="0.3">
      <c r="A597" t="str">
        <f>normalized!A597</f>
        <v>NAGlySer 17:0;O</v>
      </c>
      <c r="B597" t="str">
        <f>normalized!B597</f>
        <v>NAGlySer 17:0;O</v>
      </c>
      <c r="C597" t="str">
        <f>normalized!C597</f>
        <v>NAGlySer</v>
      </c>
      <c r="D597" t="str">
        <f>normalized!D597</f>
        <v>C22H42N2O6</v>
      </c>
      <c r="E597">
        <f>AVERAGE(normalized!E597:G597)</f>
        <v>1.9974659878531074E-3</v>
      </c>
      <c r="F597">
        <f>AVERAGE(normalized!H597:J597)</f>
        <v>1.4965165639589169E-3</v>
      </c>
      <c r="G597">
        <f>AVERAGE(normalized!K597:M597)</f>
        <v>3.1857618655118688E-3</v>
      </c>
      <c r="H597">
        <f>AVERAGE(normalized!N597:P597)</f>
        <v>2.4901411564606951E-3</v>
      </c>
      <c r="I597">
        <f>_xlfn.STDEV.S(normalized!E597:G597)</f>
        <v>4.0455997869282131E-4</v>
      </c>
      <c r="J597">
        <f>_xlfn.STDEV.S(normalized!H597:J597)</f>
        <v>1.176931043461733E-4</v>
      </c>
      <c r="K597">
        <f>_xlfn.STDEV.S(normalized!K597:M597)</f>
        <v>2.5459909746086863E-4</v>
      </c>
      <c r="L597">
        <f>_xlfn.STDEV.S(normalized!N597:P597)</f>
        <v>9.4565880038836414E-5</v>
      </c>
      <c r="M597" s="11">
        <f t="shared" si="48"/>
        <v>0.20253660445434951</v>
      </c>
      <c r="N597" s="11">
        <f t="shared" si="49"/>
        <v>7.8644705431676246E-2</v>
      </c>
      <c r="O597" s="11">
        <f t="shared" si="50"/>
        <v>7.9917805601568775E-2</v>
      </c>
      <c r="P597" s="11">
        <f t="shared" si="51"/>
        <v>3.7976112235037093E-2</v>
      </c>
      <c r="R597" s="12">
        <f t="shared" si="52"/>
        <v>0.74920753247337391</v>
      </c>
      <c r="S597" s="12">
        <f t="shared" si="53"/>
        <v>1.5949016828746865</v>
      </c>
      <c r="T597" s="12">
        <f t="shared" si="54"/>
        <v>1.2466500914676995</v>
      </c>
      <c r="U597">
        <f>_xlfn.T.TEST(normalized!H597:J597,normalized!$E597:$G597,2,3)</f>
        <v>0.15701164565868392</v>
      </c>
      <c r="V597">
        <f>_xlfn.T.TEST(normalized!K597:M597,normalized!$E597:$G597,2,3)</f>
        <v>1.8151892265147691E-2</v>
      </c>
      <c r="W597">
        <f>_xlfn.T.TEST(normalized!N597:P597,normalized!$E597:$G597,2,3)</f>
        <v>0.16368790894639851</v>
      </c>
    </row>
    <row r="598" spans="1:23" x14ac:dyDescent="0.3">
      <c r="A598" t="str">
        <f>normalized!A598</f>
        <v>w/o MS2: NAGlySer 16:0;O(FA 13:0)</v>
      </c>
      <c r="B598" t="str">
        <f>normalized!B598</f>
        <v>NAGlySer 29:0:1O</v>
      </c>
      <c r="C598" t="str">
        <f>normalized!C598</f>
        <v>NAGlySer</v>
      </c>
      <c r="D598" t="str">
        <f>normalized!D598</f>
        <v>C34H64N2O7</v>
      </c>
      <c r="E598">
        <f>AVERAGE(normalized!E598:G598)</f>
        <v>7.3622550870056499E-3</v>
      </c>
      <c r="F598">
        <f>AVERAGE(normalized!H598:J598)</f>
        <v>8.1767359675536892E-3</v>
      </c>
      <c r="G598">
        <f>AVERAGE(normalized!K598:M598)</f>
        <v>1.7959806580263447E-2</v>
      </c>
      <c r="H598">
        <f>AVERAGE(normalized!N598:P598)</f>
        <v>1.8028658631559166E-2</v>
      </c>
      <c r="I598">
        <f>_xlfn.STDEV.S(normalized!E598:G598)</f>
        <v>7.8257782283469037E-4</v>
      </c>
      <c r="J598">
        <f>_xlfn.STDEV.S(normalized!H598:J598)</f>
        <v>1.928252554009629E-4</v>
      </c>
      <c r="K598">
        <f>_xlfn.STDEV.S(normalized!K598:M598)</f>
        <v>4.7423273363606005E-4</v>
      </c>
      <c r="L598">
        <f>_xlfn.STDEV.S(normalized!N598:P598)</f>
        <v>1.1724252612499021E-3</v>
      </c>
      <c r="M598" s="11">
        <f t="shared" si="48"/>
        <v>0.1062959397068348</v>
      </c>
      <c r="N598" s="11">
        <f t="shared" si="49"/>
        <v>2.3582179511007526E-2</v>
      </c>
      <c r="O598" s="11">
        <f t="shared" si="50"/>
        <v>2.6405224995975633E-2</v>
      </c>
      <c r="P598" s="11">
        <f t="shared" si="51"/>
        <v>6.503119756217314E-2</v>
      </c>
      <c r="R598" s="12">
        <f t="shared" si="52"/>
        <v>1.1106292665661088</v>
      </c>
      <c r="S598" s="12">
        <f t="shared" si="53"/>
        <v>2.4394436715405896</v>
      </c>
      <c r="T598" s="12">
        <f t="shared" si="54"/>
        <v>2.4487957043731985</v>
      </c>
      <c r="U598">
        <f>_xlfn.T.TEST(normalized!H598:J598,normalized!$E598:$G598,2,3)</f>
        <v>0.20843610832141965</v>
      </c>
      <c r="V598">
        <f>_xlfn.T.TEST(normalized!K598:M598,normalized!$E598:$G598,2,3)</f>
        <v>1.4736557717700004E-4</v>
      </c>
      <c r="W598">
        <f>_xlfn.T.TEST(normalized!N598:P598,normalized!$E598:$G598,2,3)</f>
        <v>4.3316172637127687E-4</v>
      </c>
    </row>
    <row r="599" spans="1:23" x14ac:dyDescent="0.3">
      <c r="A599" t="str">
        <f>normalized!A599</f>
        <v>w/o MS2: NAGlySer 16:0;O(FA 13:0)</v>
      </c>
      <c r="B599" t="str">
        <f>normalized!B599</f>
        <v>NAGlySer 29:0:1O</v>
      </c>
      <c r="C599" t="str">
        <f>normalized!C599</f>
        <v>NAGlySer</v>
      </c>
      <c r="D599" t="str">
        <f>normalized!D599</f>
        <v>C34H64N2O7</v>
      </c>
      <c r="E599">
        <f>AVERAGE(normalized!E599:G599)</f>
        <v>7.4173887372881362E-4</v>
      </c>
      <c r="F599">
        <f>AVERAGE(normalized!H599:J599)</f>
        <v>7.3265648692810454E-4</v>
      </c>
      <c r="G599">
        <f>AVERAGE(normalized!K599:M599)</f>
        <v>1.5932452865710257E-3</v>
      </c>
      <c r="H599">
        <f>AVERAGE(normalized!N599:P599)</f>
        <v>1.4128383926174063E-3</v>
      </c>
      <c r="I599">
        <f>_xlfn.STDEV.S(normalized!E599:G599)</f>
        <v>8.7547779327558115E-5</v>
      </c>
      <c r="J599">
        <f>_xlfn.STDEV.S(normalized!H599:J599)</f>
        <v>4.1747693362036587E-5</v>
      </c>
      <c r="K599">
        <f>_xlfn.STDEV.S(normalized!K599:M599)</f>
        <v>1.4439905183113826E-4</v>
      </c>
      <c r="L599">
        <f>_xlfn.STDEV.S(normalized!N599:P599)</f>
        <v>8.3692303279513208E-5</v>
      </c>
      <c r="M599" s="11">
        <f t="shared" si="48"/>
        <v>0.11803045846504516</v>
      </c>
      <c r="N599" s="11">
        <f t="shared" si="49"/>
        <v>5.6981264899567161E-2</v>
      </c>
      <c r="O599" s="11">
        <f t="shared" si="50"/>
        <v>9.0632028255933625E-2</v>
      </c>
      <c r="P599" s="11">
        <f t="shared" si="51"/>
        <v>5.9236996755492974E-2</v>
      </c>
      <c r="R599" s="12">
        <f t="shared" si="52"/>
        <v>0.98775527733223578</v>
      </c>
      <c r="S599" s="12">
        <f t="shared" si="53"/>
        <v>2.1479867686610294</v>
      </c>
      <c r="T599" s="12">
        <f t="shared" si="54"/>
        <v>1.9047651979124296</v>
      </c>
      <c r="U599">
        <f>_xlfn.T.TEST(normalized!H599:J599,normalized!$E599:$G599,2,3)</f>
        <v>0.88191536463108022</v>
      </c>
      <c r="V599">
        <f>_xlfn.T.TEST(normalized!K599:M599,normalized!$E599:$G599,2,3)</f>
        <v>2.1760430641977377E-3</v>
      </c>
      <c r="W599">
        <f>_xlfn.T.TEST(normalized!N599:P599,normalized!$E599:$G599,2,3)</f>
        <v>6.6532831483175504E-4</v>
      </c>
    </row>
    <row r="600" spans="1:23" x14ac:dyDescent="0.3">
      <c r="A600" t="str">
        <f>normalized!A600</f>
        <v>NAGlySer 16:0;O</v>
      </c>
      <c r="B600" t="str">
        <f>normalized!B600</f>
        <v>NAGlySer 16:0;O</v>
      </c>
      <c r="C600" t="str">
        <f>normalized!C600</f>
        <v>NAGlySer</v>
      </c>
      <c r="D600" t="str">
        <f>normalized!D600</f>
        <v>C21H40N2O6</v>
      </c>
      <c r="E600">
        <f>AVERAGE(normalized!E600:G600)</f>
        <v>1.7659379172175142E-2</v>
      </c>
      <c r="F600">
        <f>AVERAGE(normalized!H600:J600)</f>
        <v>1.3332735974556489E-2</v>
      </c>
      <c r="G600">
        <f>AVERAGE(normalized!K600:M600)</f>
        <v>2.8474535568843589E-2</v>
      </c>
      <c r="H600">
        <f>AVERAGE(normalized!N600:P600)</f>
        <v>2.6555582234221622E-2</v>
      </c>
      <c r="I600">
        <f>_xlfn.STDEV.S(normalized!E600:G600)</f>
        <v>3.2293979461116462E-3</v>
      </c>
      <c r="J600">
        <f>_xlfn.STDEV.S(normalized!H600:J600)</f>
        <v>1.211393966400528E-3</v>
      </c>
      <c r="K600">
        <f>_xlfn.STDEV.S(normalized!K600:M600)</f>
        <v>9.8097833960489626E-4</v>
      </c>
      <c r="L600">
        <f>_xlfn.STDEV.S(normalized!N600:P600)</f>
        <v>6.7643816309594551E-4</v>
      </c>
      <c r="M600" s="11">
        <f t="shared" si="48"/>
        <v>0.18287154461239619</v>
      </c>
      <c r="N600" s="11">
        <f t="shared" si="49"/>
        <v>9.0858618119513526E-2</v>
      </c>
      <c r="O600" s="11">
        <f t="shared" si="50"/>
        <v>3.445107426715216E-2</v>
      </c>
      <c r="P600" s="11">
        <f t="shared" si="51"/>
        <v>2.5472541220513473E-2</v>
      </c>
      <c r="R600" s="12">
        <f t="shared" si="52"/>
        <v>0.75499460340962088</v>
      </c>
      <c r="S600" s="12">
        <f t="shared" si="53"/>
        <v>1.6124312916792263</v>
      </c>
      <c r="T600" s="12">
        <f t="shared" si="54"/>
        <v>1.5037664674001514</v>
      </c>
      <c r="U600">
        <f>_xlfn.T.TEST(normalized!H600:J600,normalized!$E600:$G600,2,3)</f>
        <v>0.13380221687535862</v>
      </c>
      <c r="V600">
        <f>_xlfn.T.TEST(normalized!K600:M600,normalized!$E600:$G600,2,3)</f>
        <v>2.1001829097962506E-2</v>
      </c>
      <c r="W600">
        <f>_xlfn.T.TEST(normalized!N600:P600,normalized!$E600:$G600,2,3)</f>
        <v>3.6444828684373029E-2</v>
      </c>
    </row>
    <row r="601" spans="1:23" x14ac:dyDescent="0.3">
      <c r="A601" t="str">
        <f>normalized!A601</f>
        <v>w/o MS2: NAGlySer 8:0;O(FA 24:1)</v>
      </c>
      <c r="B601" t="str">
        <f>normalized!B601</f>
        <v>NAGlySer 32:1:1O</v>
      </c>
      <c r="C601" t="str">
        <f>normalized!C601</f>
        <v>NAGlySer</v>
      </c>
      <c r="D601" t="str">
        <f>normalized!D601</f>
        <v>C37H68N2O7</v>
      </c>
      <c r="E601">
        <f>AVERAGE(normalized!E601:G601)</f>
        <v>4.1951357471751408E-4</v>
      </c>
      <c r="F601">
        <f>AVERAGE(normalized!H601:J601)</f>
        <v>2.1063070728291315E-4</v>
      </c>
      <c r="G601">
        <f>AVERAGE(normalized!K601:M601)</f>
        <v>5.4240363819348862E-4</v>
      </c>
      <c r="H601">
        <f>AVERAGE(normalized!N601:P601)</f>
        <v>4.6637734080888548E-4</v>
      </c>
      <c r="I601">
        <f>_xlfn.STDEV.S(normalized!E601:G601)</f>
        <v>1.0580026951053136E-4</v>
      </c>
      <c r="J601">
        <f>_xlfn.STDEV.S(normalized!H601:J601)</f>
        <v>6.2006585069183763E-5</v>
      </c>
      <c r="K601">
        <f>_xlfn.STDEV.S(normalized!K601:M601)</f>
        <v>1.5344273053847555E-4</v>
      </c>
      <c r="L601">
        <f>_xlfn.STDEV.S(normalized!N601:P601)</f>
        <v>1.4293491215336333E-5</v>
      </c>
      <c r="M601" s="11">
        <f t="shared" si="48"/>
        <v>0.25219748748720133</v>
      </c>
      <c r="N601" s="11">
        <f t="shared" si="49"/>
        <v>0.29438530530070472</v>
      </c>
      <c r="O601" s="11">
        <f t="shared" si="50"/>
        <v>0.28289399210065547</v>
      </c>
      <c r="P601" s="11">
        <f t="shared" si="51"/>
        <v>3.0647910960994978E-2</v>
      </c>
      <c r="R601" s="12">
        <f t="shared" si="52"/>
        <v>0.50208317436389172</v>
      </c>
      <c r="S601" s="12">
        <f t="shared" si="53"/>
        <v>1.2929346530889363</v>
      </c>
      <c r="T601" s="12">
        <f t="shared" si="54"/>
        <v>1.1117097727360261</v>
      </c>
      <c r="U601">
        <f>_xlfn.T.TEST(normalized!H601:J601,normalized!$E601:$G601,2,3)</f>
        <v>5.4772131017298858E-2</v>
      </c>
      <c r="V601">
        <f>_xlfn.T.TEST(normalized!K601:M601,normalized!$E601:$G601,2,3)</f>
        <v>0.32455696586391442</v>
      </c>
      <c r="W601">
        <f>_xlfn.T.TEST(normalized!N601:P601,normalized!$E601:$G601,2,3)</f>
        <v>0.52404369293765207</v>
      </c>
    </row>
    <row r="602" spans="1:23" x14ac:dyDescent="0.3">
      <c r="A602" t="str">
        <f>normalized!A602</f>
        <v>w/o MS2: NAGlySer 15:0;O(FA 15:0)</v>
      </c>
      <c r="B602" t="str">
        <f>normalized!B602</f>
        <v>NAGlySer 30:0:1O</v>
      </c>
      <c r="C602" t="str">
        <f>normalized!C602</f>
        <v>NAGlySer</v>
      </c>
      <c r="D602" t="str">
        <f>normalized!D602</f>
        <v>C35H66N2O7</v>
      </c>
      <c r="E602">
        <f>AVERAGE(normalized!E602:G602)</f>
        <v>6.1688250781497173E-2</v>
      </c>
      <c r="F602">
        <f>AVERAGE(normalized!H602:J602)</f>
        <v>7.6566521994631195E-2</v>
      </c>
      <c r="G602">
        <f>AVERAGE(normalized!K602:M602)</f>
        <v>0.15949846825730429</v>
      </c>
      <c r="H602">
        <f>AVERAGE(normalized!N602:P602)</f>
        <v>0.17305035080079331</v>
      </c>
      <c r="I602">
        <f>_xlfn.STDEV.S(normalized!E602:G602)</f>
        <v>7.357099552989077E-3</v>
      </c>
      <c r="J602">
        <f>_xlfn.STDEV.S(normalized!H602:J602)</f>
        <v>1.5498617103967729E-3</v>
      </c>
      <c r="K602">
        <f>_xlfn.STDEV.S(normalized!K602:M602)</f>
        <v>3.8269999742972841E-3</v>
      </c>
      <c r="L602">
        <f>_xlfn.STDEV.S(normalized!N602:P602)</f>
        <v>8.5685120260068429E-3</v>
      </c>
      <c r="M602" s="11">
        <f t="shared" ref="M602:M665" si="55">I602/E602</f>
        <v>0.11926257366331049</v>
      </c>
      <c r="N602" s="11">
        <f t="shared" ref="N602:N665" si="56">J602/F602</f>
        <v>2.0242028369859198E-2</v>
      </c>
      <c r="O602" s="11">
        <f t="shared" ref="O602:O665" si="57">K602/G602</f>
        <v>2.3993960670039383E-2</v>
      </c>
      <c r="P602" s="11">
        <f t="shared" ref="P602:P665" si="58">L602/H602</f>
        <v>4.9514560278877878E-2</v>
      </c>
      <c r="R602" s="12">
        <f t="shared" ref="R602:R665" si="59">F602/$E602</f>
        <v>1.2411848451633618</v>
      </c>
      <c r="S602" s="12">
        <f t="shared" ref="S602:S665" si="60">G602/$E602</f>
        <v>2.5855566698147388</v>
      </c>
      <c r="T602" s="12">
        <f t="shared" ref="T602:T665" si="61">H602/$E602</f>
        <v>2.8052400353147666</v>
      </c>
      <c r="U602">
        <f>_xlfn.T.TEST(normalized!H602:J602,normalized!$E602:$G602,2,3)</f>
        <v>6.7008758944942556E-2</v>
      </c>
      <c r="V602">
        <f>_xlfn.T.TEST(normalized!K602:M602,normalized!$E602:$G602,2,3)</f>
        <v>2.5189890635943306E-4</v>
      </c>
      <c r="W602">
        <f>_xlfn.T.TEST(normalized!N602:P602,normalized!$E602:$G602,2,3)</f>
        <v>8.0785235030414069E-5</v>
      </c>
    </row>
    <row r="603" spans="1:23" x14ac:dyDescent="0.3">
      <c r="A603" t="str">
        <f>normalized!A603</f>
        <v>w/o MS2: NAGlySer 16:0;O(FA 15:0)</v>
      </c>
      <c r="B603" t="str">
        <f>normalized!B603</f>
        <v>NAGlySer 31:0:1O</v>
      </c>
      <c r="C603" t="str">
        <f>normalized!C603</f>
        <v>NAGlySer</v>
      </c>
      <c r="D603" t="str">
        <f>normalized!D603</f>
        <v>C36H68N2O7</v>
      </c>
      <c r="E603">
        <f>AVERAGE(normalized!E603:G603)</f>
        <v>1.6606901727401129E-2</v>
      </c>
      <c r="F603">
        <f>AVERAGE(normalized!H603:J603)</f>
        <v>2.4341396105275442E-2</v>
      </c>
      <c r="G603">
        <f>AVERAGE(normalized!K603:M603)</f>
        <v>4.5226580432078091E-2</v>
      </c>
      <c r="H603">
        <f>AVERAGE(normalized!N603:P603)</f>
        <v>5.1521158102557835E-2</v>
      </c>
      <c r="I603">
        <f>_xlfn.STDEV.S(normalized!E603:G603)</f>
        <v>2.6144501696611787E-3</v>
      </c>
      <c r="J603">
        <f>_xlfn.STDEV.S(normalized!H603:J603)</f>
        <v>1.120811185114736E-3</v>
      </c>
      <c r="K603">
        <f>_xlfn.STDEV.S(normalized!K603:M603)</f>
        <v>2.9543964272746703E-3</v>
      </c>
      <c r="L603">
        <f>_xlfn.STDEV.S(normalized!N603:P603)</f>
        <v>3.6462539677228878E-3</v>
      </c>
      <c r="M603" s="11">
        <f t="shared" si="55"/>
        <v>0.15743154337737644</v>
      </c>
      <c r="N603" s="11">
        <f t="shared" si="56"/>
        <v>4.6045476613883529E-2</v>
      </c>
      <c r="O603" s="11">
        <f t="shared" si="57"/>
        <v>6.5324338012059613E-2</v>
      </c>
      <c r="P603" s="11">
        <f t="shared" si="58"/>
        <v>7.0771972176259468E-2</v>
      </c>
      <c r="R603" s="12">
        <f t="shared" si="59"/>
        <v>1.4657397571705093</v>
      </c>
      <c r="S603" s="12">
        <f t="shared" si="60"/>
        <v>2.7233605144694111</v>
      </c>
      <c r="T603" s="12">
        <f t="shared" si="61"/>
        <v>3.1023943507504912</v>
      </c>
      <c r="U603">
        <f>_xlfn.T.TEST(normalized!H603:J603,normalized!$E603:$G603,2,3)</f>
        <v>2.2650731433699157E-2</v>
      </c>
      <c r="V603">
        <f>_xlfn.T.TEST(normalized!K603:M603,normalized!$E603:$G603,2,3)</f>
        <v>2.5158912670100904E-4</v>
      </c>
      <c r="W603">
        <f>_xlfn.T.TEST(normalized!N603:P603,normalized!$E603:$G603,2,3)</f>
        <v>3.1450703938546825E-4</v>
      </c>
    </row>
    <row r="604" spans="1:23" x14ac:dyDescent="0.3">
      <c r="A604" t="str">
        <f>normalized!A604</f>
        <v>NAGlySer 17:0;O</v>
      </c>
      <c r="B604" t="str">
        <f>normalized!B604</f>
        <v>NAGlySer 17:0;O</v>
      </c>
      <c r="C604" t="str">
        <f>normalized!C604</f>
        <v>NAGlySer</v>
      </c>
      <c r="D604" t="str">
        <f>normalized!D604</f>
        <v>C22H42N2O6</v>
      </c>
      <c r="E604">
        <f>AVERAGE(normalized!E604:G604)</f>
        <v>2.3257319246892654E-2</v>
      </c>
      <c r="F604">
        <f>AVERAGE(normalized!H604:J604)</f>
        <v>1.3558866998132586E-2</v>
      </c>
      <c r="G604">
        <f>AVERAGE(normalized!K604:M604)</f>
        <v>3.0475547940251379E-2</v>
      </c>
      <c r="H604">
        <f>AVERAGE(normalized!N604:P604)</f>
        <v>2.2545755128678752E-2</v>
      </c>
      <c r="I604">
        <f>_xlfn.STDEV.S(normalized!E604:G604)</f>
        <v>4.1348536885689622E-3</v>
      </c>
      <c r="J604">
        <f>_xlfn.STDEV.S(normalized!H604:J604)</f>
        <v>1.3810142771982091E-3</v>
      </c>
      <c r="K604">
        <f>_xlfn.STDEV.S(normalized!K604:M604)</f>
        <v>2.6448071285263804E-3</v>
      </c>
      <c r="L604">
        <f>_xlfn.STDEV.S(normalized!N604:P604)</f>
        <v>1.2632861993036161E-3</v>
      </c>
      <c r="M604" s="11">
        <f t="shared" si="55"/>
        <v>0.17778720086672967</v>
      </c>
      <c r="N604" s="11">
        <f t="shared" si="56"/>
        <v>0.10185322102417638</v>
      </c>
      <c r="O604" s="11">
        <f t="shared" si="57"/>
        <v>8.6784563601994574E-2</v>
      </c>
      <c r="P604" s="11">
        <f t="shared" si="58"/>
        <v>5.603210857624747E-2</v>
      </c>
      <c r="R604" s="12">
        <f t="shared" si="59"/>
        <v>0.58299354513715718</v>
      </c>
      <c r="S604" s="12">
        <f t="shared" si="60"/>
        <v>1.3103637447090182</v>
      </c>
      <c r="T604" s="12">
        <f t="shared" si="61"/>
        <v>0.96940472327613714</v>
      </c>
      <c r="U604">
        <f>_xlfn.T.TEST(normalized!H604:J604,normalized!$E604:$G604,2,3)</f>
        <v>4.4154978518817521E-2</v>
      </c>
      <c r="V604">
        <f>_xlfn.T.TEST(normalized!K604:M604,normalized!$E604:$G604,2,3)</f>
        <v>7.4334920397417514E-2</v>
      </c>
      <c r="W604">
        <f>_xlfn.T.TEST(normalized!N604:P604,normalized!$E604:$G604,2,3)</f>
        <v>0.79862417466587954</v>
      </c>
    </row>
    <row r="605" spans="1:23" x14ac:dyDescent="0.3">
      <c r="A605" t="str">
        <f>normalized!A605</f>
        <v>w/o MS2: NAGlySer 16:0;O(FA 15:0)</v>
      </c>
      <c r="B605" t="str">
        <f>normalized!B605</f>
        <v>NAGlySer 31:0:1O</v>
      </c>
      <c r="C605" t="str">
        <f>normalized!C605</f>
        <v>NAGlySer</v>
      </c>
      <c r="D605" t="str">
        <f>normalized!D605</f>
        <v>C36H68N2O7</v>
      </c>
      <c r="E605">
        <f>AVERAGE(normalized!E605:G605)</f>
        <v>0.4368871437251412</v>
      </c>
      <c r="F605">
        <f>AVERAGE(normalized!H605:J605)</f>
        <v>0.48752181382119514</v>
      </c>
      <c r="G605">
        <f>AVERAGE(normalized!K605:M605)</f>
        <v>1.0696073253838652</v>
      </c>
      <c r="H605">
        <f>AVERAGE(normalized!N605:P605)</f>
        <v>1.0550278393573842</v>
      </c>
      <c r="I605">
        <f>_xlfn.STDEV.S(normalized!E605:G605)</f>
        <v>4.4911663687747946E-2</v>
      </c>
      <c r="J605">
        <f>_xlfn.STDEV.S(normalized!H605:J605)</f>
        <v>6.6643746797769784E-3</v>
      </c>
      <c r="K605">
        <f>_xlfn.STDEV.S(normalized!K605:M605)</f>
        <v>1.5997498058195243E-2</v>
      </c>
      <c r="L605">
        <f>_xlfn.STDEV.S(normalized!N605:P605)</f>
        <v>5.8635273636855653E-2</v>
      </c>
      <c r="M605" s="11">
        <f t="shared" si="55"/>
        <v>0.1027992339275683</v>
      </c>
      <c r="N605" s="11">
        <f t="shared" si="56"/>
        <v>1.3669900486178497E-2</v>
      </c>
      <c r="O605" s="11">
        <f t="shared" si="57"/>
        <v>1.4956421556344515E-2</v>
      </c>
      <c r="P605" s="11">
        <f t="shared" si="58"/>
        <v>5.5576991856982949E-2</v>
      </c>
      <c r="R605" s="12">
        <f t="shared" si="59"/>
        <v>1.1158987414102295</v>
      </c>
      <c r="S605" s="12">
        <f t="shared" si="60"/>
        <v>2.4482462822407682</v>
      </c>
      <c r="T605" s="12">
        <f t="shared" si="61"/>
        <v>2.4148749957749587</v>
      </c>
      <c r="U605">
        <f>_xlfn.T.TEST(normalized!H605:J605,normalized!$E605:$G605,2,3)</f>
        <v>0.18774506018504819</v>
      </c>
      <c r="V605">
        <f>_xlfn.T.TEST(normalized!K605:M605,normalized!$E605:$G605,2,3)</f>
        <v>5.6600752939314953E-4</v>
      </c>
      <c r="W605">
        <f>_xlfn.T.TEST(normalized!N605:P605,normalized!$E605:$G605,2,3)</f>
        <v>1.9907443758204147E-4</v>
      </c>
    </row>
    <row r="606" spans="1:23" x14ac:dyDescent="0.3">
      <c r="A606" t="str">
        <f>normalized!A606</f>
        <v>NAGlySer 28:0;O</v>
      </c>
      <c r="B606" t="str">
        <f>normalized!B606</f>
        <v>NAGlySer 28:0;O</v>
      </c>
      <c r="C606" t="str">
        <f>normalized!C606</f>
        <v>NAGlySer</v>
      </c>
      <c r="D606" t="str">
        <f>normalized!D606</f>
        <v>C33H62N2O7</v>
      </c>
      <c r="E606">
        <f>AVERAGE(normalized!E606:G606)</f>
        <v>4.5125203771186436E-4</v>
      </c>
      <c r="F606">
        <f>AVERAGE(normalized!H606:J606)</f>
        <v>4.9335957049486464E-4</v>
      </c>
      <c r="G606">
        <f>AVERAGE(normalized!K606:M606)</f>
        <v>1.0397201155624991E-3</v>
      </c>
      <c r="H606">
        <f>AVERAGE(normalized!N606:P606)</f>
        <v>1.1986687710984821E-3</v>
      </c>
      <c r="I606">
        <f>_xlfn.STDEV.S(normalized!E606:G606)</f>
        <v>4.395037402203933E-5</v>
      </c>
      <c r="J606">
        <f>_xlfn.STDEV.S(normalized!H606:J606)</f>
        <v>4.6604889847807747E-5</v>
      </c>
      <c r="K606">
        <f>_xlfn.STDEV.S(normalized!K606:M606)</f>
        <v>2.9396582309538887E-5</v>
      </c>
      <c r="L606">
        <f>_xlfn.STDEV.S(normalized!N606:P606)</f>
        <v>1.0045876331319876E-4</v>
      </c>
      <c r="M606" s="11">
        <f t="shared" si="55"/>
        <v>9.7396510927453661E-2</v>
      </c>
      <c r="N606" s="11">
        <f t="shared" si="56"/>
        <v>9.446434737459472E-2</v>
      </c>
      <c r="O606" s="11">
        <f t="shared" si="57"/>
        <v>2.8273553497265021E-2</v>
      </c>
      <c r="P606" s="11">
        <f t="shared" si="58"/>
        <v>8.380860979729747E-2</v>
      </c>
      <c r="R606" s="12">
        <f t="shared" si="59"/>
        <v>1.0933126706673999</v>
      </c>
      <c r="S606" s="12">
        <f t="shared" si="60"/>
        <v>2.3040784942147701</v>
      </c>
      <c r="T606" s="12">
        <f t="shared" si="61"/>
        <v>2.6563176914978541</v>
      </c>
      <c r="U606">
        <f>_xlfn.T.TEST(normalized!H606:J606,normalized!$E606:$G606,2,3)</f>
        <v>0.31867098190036613</v>
      </c>
      <c r="V606">
        <f>_xlfn.T.TEST(normalized!K606:M606,normalized!$E606:$G606,2,3)</f>
        <v>1.1365225441753394E-4</v>
      </c>
      <c r="W606">
        <f>_xlfn.T.TEST(normalized!N606:P606,normalized!$E606:$G606,2,3)</f>
        <v>1.9871917644593315E-3</v>
      </c>
    </row>
    <row r="607" spans="1:23" x14ac:dyDescent="0.3">
      <c r="A607" t="str">
        <f>normalized!A607</f>
        <v>w/o MS2: NAGlySer 16:0;O(FA 15:0)</v>
      </c>
      <c r="B607" t="str">
        <f>normalized!B607</f>
        <v>NAGlySer 31:0:1O</v>
      </c>
      <c r="C607" t="str">
        <f>normalized!C607</f>
        <v>NAGlySer</v>
      </c>
      <c r="D607" t="str">
        <f>normalized!D607</f>
        <v>C36H68N2O7</v>
      </c>
      <c r="E607">
        <f>AVERAGE(normalized!E607:G607)</f>
        <v>8.2306159929802267E-2</v>
      </c>
      <c r="F607">
        <f>AVERAGE(normalized!H607:J607)</f>
        <v>8.3161229466619982E-2</v>
      </c>
      <c r="G607">
        <f>AVERAGE(normalized!K607:M607)</f>
        <v>0.17642817689008336</v>
      </c>
      <c r="H607">
        <f>AVERAGE(normalized!N607:P607)</f>
        <v>0.15735777114963695</v>
      </c>
      <c r="I607">
        <f>_xlfn.STDEV.S(normalized!E607:G607)</f>
        <v>7.3706453896708697E-3</v>
      </c>
      <c r="J607">
        <f>_xlfn.STDEV.S(normalized!H607:J607)</f>
        <v>4.6712070897032927E-3</v>
      </c>
      <c r="K607">
        <f>_xlfn.STDEV.S(normalized!K607:M607)</f>
        <v>9.8215071363381631E-3</v>
      </c>
      <c r="L607">
        <f>_xlfn.STDEV.S(normalized!N607:P607)</f>
        <v>6.5976814972480511E-3</v>
      </c>
      <c r="M607" s="11">
        <f t="shared" si="55"/>
        <v>8.955156449963389E-2</v>
      </c>
      <c r="N607" s="11">
        <f t="shared" si="56"/>
        <v>5.6170490980755217E-2</v>
      </c>
      <c r="O607" s="11">
        <f t="shared" si="57"/>
        <v>5.5668585990417317E-2</v>
      </c>
      <c r="P607" s="11">
        <f t="shared" si="58"/>
        <v>4.19279038400594E-2</v>
      </c>
      <c r="R607" s="12">
        <f t="shared" si="59"/>
        <v>1.0103888887240882</v>
      </c>
      <c r="S607" s="12">
        <f t="shared" si="60"/>
        <v>2.1435598142418066</v>
      </c>
      <c r="T607" s="12">
        <f t="shared" si="61"/>
        <v>1.9118589821690759</v>
      </c>
      <c r="U607">
        <f>_xlfn.T.TEST(normalized!H607:J607,normalized!$E607:$G607,2,3)</f>
        <v>0.87488002197117376</v>
      </c>
      <c r="V607">
        <f>_xlfn.T.TEST(normalized!K607:M607,normalized!$E607:$G607,2,3)</f>
        <v>2.9099103694830059E-4</v>
      </c>
      <c r="W607">
        <f>_xlfn.T.TEST(normalized!N607:P607,normalized!$E607:$G607,2,3)</f>
        <v>2.0832282240125567E-4</v>
      </c>
    </row>
    <row r="608" spans="1:23" x14ac:dyDescent="0.3">
      <c r="A608" t="str">
        <f>normalized!A608</f>
        <v>w/o MS2: NAGlySer 17:0;O(FA 16:0)</v>
      </c>
      <c r="B608" t="str">
        <f>normalized!B608</f>
        <v>NAGlySer 33:0:1O</v>
      </c>
      <c r="C608" t="str">
        <f>normalized!C608</f>
        <v>NAGlySer</v>
      </c>
      <c r="D608" t="str">
        <f>normalized!D608</f>
        <v>C38H72N2O7</v>
      </c>
      <c r="E608">
        <f>AVERAGE(normalized!E608:G608)</f>
        <v>5.8371508002824854E-3</v>
      </c>
      <c r="F608">
        <f>AVERAGE(normalized!H608:J608)</f>
        <v>5.3944674241363207E-3</v>
      </c>
      <c r="G608">
        <f>AVERAGE(normalized!K608:M608)</f>
        <v>7.0460951454244108E-3</v>
      </c>
      <c r="H608">
        <f>AVERAGE(normalized!N608:P608)</f>
        <v>6.0111592311125192E-3</v>
      </c>
      <c r="I608">
        <f>_xlfn.STDEV.S(normalized!E608:G608)</f>
        <v>6.6856303049124207E-4</v>
      </c>
      <c r="J608">
        <f>_xlfn.STDEV.S(normalized!H608:J608)</f>
        <v>6.6246813070773919E-5</v>
      </c>
      <c r="K608">
        <f>_xlfn.STDEV.S(normalized!K608:M608)</f>
        <v>2.1360977956820257E-4</v>
      </c>
      <c r="L608">
        <f>_xlfn.STDEV.S(normalized!N608:P608)</f>
        <v>2.993795888041619E-4</v>
      </c>
      <c r="M608" s="11">
        <f t="shared" si="55"/>
        <v>0.11453585034309673</v>
      </c>
      <c r="N608" s="11">
        <f t="shared" si="56"/>
        <v>1.2280510356660527E-2</v>
      </c>
      <c r="O608" s="11">
        <f t="shared" si="57"/>
        <v>3.031605097000661E-2</v>
      </c>
      <c r="P608" s="11">
        <f t="shared" si="58"/>
        <v>4.9803969133713002E-2</v>
      </c>
      <c r="R608" s="12">
        <f t="shared" si="59"/>
        <v>0.92416105197680665</v>
      </c>
      <c r="S608" s="12">
        <f t="shared" si="60"/>
        <v>1.2071120631461876</v>
      </c>
      <c r="T608" s="12">
        <f t="shared" si="61"/>
        <v>1.0298105080344357</v>
      </c>
      <c r="U608">
        <f>_xlfn.T.TEST(normalized!H608:J608,normalized!$E608:$G608,2,3)</f>
        <v>0.37004624659955854</v>
      </c>
      <c r="V608">
        <f>_xlfn.T.TEST(normalized!K608:M608,normalized!$E608:$G608,2,3)</f>
        <v>7.7049527406475513E-2</v>
      </c>
      <c r="W608">
        <f>_xlfn.T.TEST(normalized!N608:P608,normalized!$E608:$G608,2,3)</f>
        <v>0.71048104813040935</v>
      </c>
    </row>
    <row r="609" spans="1:23" x14ac:dyDescent="0.3">
      <c r="A609" t="str">
        <f>normalized!A609</f>
        <v>w/o MS2: NAGlySer 17:0;O(FA 17:0)</v>
      </c>
      <c r="B609" t="str">
        <f>normalized!B609</f>
        <v>NAGlySer 34:0:1O</v>
      </c>
      <c r="C609" t="str">
        <f>normalized!C609</f>
        <v>NAGlySer</v>
      </c>
      <c r="D609" t="str">
        <f>normalized!D609</f>
        <v>C39H74N2O7</v>
      </c>
      <c r="E609">
        <f>AVERAGE(normalized!E609:G609)</f>
        <v>4.9493151761299441E-3</v>
      </c>
      <c r="F609">
        <f>AVERAGE(normalized!H609:J609)</f>
        <v>2.6475757026143791E-3</v>
      </c>
      <c r="G609">
        <f>AVERAGE(normalized!K609:M609)</f>
        <v>2.9996560906934162E-3</v>
      </c>
      <c r="H609">
        <f>AVERAGE(normalized!N609:P609)</f>
        <v>1.9338733655446857E-3</v>
      </c>
      <c r="I609">
        <f>_xlfn.STDEV.S(normalized!E609:G609)</f>
        <v>6.0075902743833348E-4</v>
      </c>
      <c r="J609">
        <f>_xlfn.STDEV.S(normalized!H609:J609)</f>
        <v>2.4194212918186579E-4</v>
      </c>
      <c r="K609">
        <f>_xlfn.STDEV.S(normalized!K609:M609)</f>
        <v>5.9051178659507678E-4</v>
      </c>
      <c r="L609">
        <f>_xlfn.STDEV.S(normalized!N609:P609)</f>
        <v>1.0504610308995302E-4</v>
      </c>
      <c r="M609" s="11">
        <f t="shared" si="55"/>
        <v>0.1213822531116496</v>
      </c>
      <c r="N609" s="11">
        <f t="shared" si="56"/>
        <v>9.1382516066663269E-2</v>
      </c>
      <c r="O609" s="11">
        <f t="shared" si="57"/>
        <v>0.1968598295075123</v>
      </c>
      <c r="P609" s="11">
        <f t="shared" si="58"/>
        <v>5.4319018484628764E-2</v>
      </c>
      <c r="R609" s="12">
        <f t="shared" si="59"/>
        <v>0.53493778601600761</v>
      </c>
      <c r="S609" s="12">
        <f t="shared" si="60"/>
        <v>0.60607497884969208</v>
      </c>
      <c r="T609" s="12">
        <f t="shared" si="61"/>
        <v>0.39073554557033768</v>
      </c>
      <c r="U609">
        <f>_xlfn.T.TEST(normalized!H609:J609,normalized!$E609:$G609,2,3)</f>
        <v>1.2499981798739027E-2</v>
      </c>
      <c r="V609">
        <f>_xlfn.T.TEST(normalized!K609:M609,normalized!$E609:$G609,2,3)</f>
        <v>1.602272380964154E-2</v>
      </c>
      <c r="W609">
        <f>_xlfn.T.TEST(normalized!N609:P609,normalized!$E609:$G609,2,3)</f>
        <v>1.1128272180153161E-2</v>
      </c>
    </row>
    <row r="610" spans="1:23" x14ac:dyDescent="0.3">
      <c r="A610" t="str">
        <f>normalized!A610</f>
        <v>w/o MS2: NAGlySer 17:0;O(FA 16:0)</v>
      </c>
      <c r="B610" t="str">
        <f>normalized!B610</f>
        <v>NAGlySer 33:0:1O</v>
      </c>
      <c r="C610" t="str">
        <f>normalized!C610</f>
        <v>NAGlySer</v>
      </c>
      <c r="D610" t="str">
        <f>normalized!D610</f>
        <v>C38H72N2O7</v>
      </c>
      <c r="E610">
        <f>AVERAGE(normalized!E610:G610)</f>
        <v>1.1248678655225988E-2</v>
      </c>
      <c r="F610">
        <f>AVERAGE(normalized!H610:J610)</f>
        <v>9.2652064624183014E-3</v>
      </c>
      <c r="G610">
        <f>AVERAGE(normalized!K610:M610)</f>
        <v>1.1399948062798877E-2</v>
      </c>
      <c r="H610">
        <f>AVERAGE(normalized!N610:P610)</f>
        <v>8.9472601726858104E-3</v>
      </c>
      <c r="I610">
        <f>_xlfn.STDEV.S(normalized!E610:G610)</f>
        <v>9.1732224733297022E-4</v>
      </c>
      <c r="J610">
        <f>_xlfn.STDEV.S(normalized!H610:J610)</f>
        <v>3.663488092078166E-4</v>
      </c>
      <c r="K610">
        <f>_xlfn.STDEV.S(normalized!K610:M610)</f>
        <v>7.8503929592364102E-4</v>
      </c>
      <c r="L610">
        <f>_xlfn.STDEV.S(normalized!N610:P610)</f>
        <v>1.0950904476041525E-4</v>
      </c>
      <c r="M610" s="11">
        <f t="shared" si="55"/>
        <v>8.1549333521657177E-2</v>
      </c>
      <c r="N610" s="11">
        <f t="shared" si="56"/>
        <v>3.9540274757373976E-2</v>
      </c>
      <c r="O610" s="11">
        <f t="shared" si="57"/>
        <v>6.8863409868106087E-2</v>
      </c>
      <c r="P610" s="11">
        <f t="shared" si="58"/>
        <v>1.2239394255542539E-2</v>
      </c>
      <c r="R610" s="12">
        <f t="shared" si="59"/>
        <v>0.8236706502513349</v>
      </c>
      <c r="S610" s="12">
        <f t="shared" si="60"/>
        <v>1.0134477490387381</v>
      </c>
      <c r="T610" s="12">
        <f t="shared" si="61"/>
        <v>0.79540543800040298</v>
      </c>
      <c r="U610">
        <f>_xlfn.T.TEST(normalized!H610:J610,normalized!$E610:$G610,2,3)</f>
        <v>4.9364424438264429E-2</v>
      </c>
      <c r="V610">
        <f>_xlfn.T.TEST(normalized!K610:M610,normalized!$E610:$G610,2,3)</f>
        <v>0.83906486209450482</v>
      </c>
      <c r="W610">
        <f>_xlfn.T.TEST(normalized!N610:P610,normalized!$E610:$G610,2,3)</f>
        <v>4.7300343981833436E-2</v>
      </c>
    </row>
    <row r="611" spans="1:23" x14ac:dyDescent="0.3">
      <c r="A611" t="str">
        <f>normalized!A611</f>
        <v>NAGlySer 28:0;O</v>
      </c>
      <c r="B611" t="str">
        <f>normalized!B611</f>
        <v>NAGlySer 28:0;O</v>
      </c>
      <c r="C611" t="str">
        <f>normalized!C611</f>
        <v>NAGlySer</v>
      </c>
      <c r="D611" t="str">
        <f>normalized!D611</f>
        <v>C33H62N2O7</v>
      </c>
      <c r="E611">
        <f>AVERAGE(normalized!E611:G611)</f>
        <v>3.0779356468926556E-4</v>
      </c>
      <c r="F611">
        <f>AVERAGE(normalized!H611:J611)</f>
        <v>5.2955100140056018E-4</v>
      </c>
      <c r="G611">
        <f>AVERAGE(normalized!K611:M611)</f>
        <v>1.0306013838774608E-3</v>
      </c>
      <c r="H611">
        <f>AVERAGE(normalized!N611:P611)</f>
        <v>1.3337028812448269E-3</v>
      </c>
      <c r="I611">
        <f>_xlfn.STDEV.S(normalized!E611:G611)</f>
        <v>3.8152311156562061E-5</v>
      </c>
      <c r="J611">
        <f>_xlfn.STDEV.S(normalized!H611:J611)</f>
        <v>3.5702144819885865E-5</v>
      </c>
      <c r="K611">
        <f>_xlfn.STDEV.S(normalized!K611:M611)</f>
        <v>4.0485356318539279E-5</v>
      </c>
      <c r="L611">
        <f>_xlfn.STDEV.S(normalized!N611:P611)</f>
        <v>5.7861063781592604E-5</v>
      </c>
      <c r="M611" s="11">
        <f t="shared" si="55"/>
        <v>0.1239542197546557</v>
      </c>
      <c r="N611" s="11">
        <f t="shared" si="56"/>
        <v>6.7419653112656922E-2</v>
      </c>
      <c r="O611" s="11">
        <f t="shared" si="57"/>
        <v>3.9283234965414152E-2</v>
      </c>
      <c r="P611" s="11">
        <f t="shared" si="58"/>
        <v>4.3383773549013641E-2</v>
      </c>
      <c r="R611" s="12">
        <f t="shared" si="59"/>
        <v>1.7204745717642631</v>
      </c>
      <c r="S611" s="12">
        <f t="shared" si="60"/>
        <v>3.3483526041810174</v>
      </c>
      <c r="T611" s="12">
        <f t="shared" si="61"/>
        <v>4.3331084020267703</v>
      </c>
      <c r="U611">
        <f>_xlfn.T.TEST(normalized!H611:J611,normalized!$E611:$G611,2,3)</f>
        <v>1.8554059378984387E-3</v>
      </c>
      <c r="V611">
        <f>_xlfn.T.TEST(normalized!K611:M611,normalized!$E611:$G611,2,3)</f>
        <v>2.3754780171690062E-5</v>
      </c>
      <c r="W611">
        <f>_xlfn.T.TEST(normalized!N611:P611,normalized!$E611:$G611,2,3)</f>
        <v>4.5026375538321305E-5</v>
      </c>
    </row>
    <row r="612" spans="1:23" x14ac:dyDescent="0.3">
      <c r="A612" t="str">
        <f>normalized!A612</f>
        <v>w/o MS2: NAGlySer 9:0;O(FA 26:4)</v>
      </c>
      <c r="B612" t="str">
        <f>normalized!B612</f>
        <v>NAGlySer 35:4:1O</v>
      </c>
      <c r="C612" t="str">
        <f>normalized!C612</f>
        <v>NAGlySer</v>
      </c>
      <c r="D612" t="str">
        <f>normalized!D612</f>
        <v>C40H68N2O7</v>
      </c>
      <c r="E612">
        <f>AVERAGE(normalized!E612:G612)</f>
        <v>6.1301950423728815E-5</v>
      </c>
      <c r="F612">
        <f>AVERAGE(normalized!H612:J612)</f>
        <v>5.125266456582633E-5</v>
      </c>
      <c r="G612">
        <f>AVERAGE(normalized!K612:M612)</f>
        <v>9.1226758132979542E-5</v>
      </c>
      <c r="H612">
        <f>AVERAGE(normalized!N612:P612)</f>
        <v>1.0315634746040475E-4</v>
      </c>
      <c r="I612">
        <f>_xlfn.STDEV.S(normalized!E612:G612)</f>
        <v>3.8445329004994732E-5</v>
      </c>
      <c r="J612">
        <f>_xlfn.STDEV.S(normalized!H612:J612)</f>
        <v>7.1226914810896562E-6</v>
      </c>
      <c r="K612">
        <f>_xlfn.STDEV.S(normalized!K612:M612)</f>
        <v>3.5147835721511289E-5</v>
      </c>
      <c r="L612">
        <f>_xlfn.STDEV.S(normalized!N612:P612)</f>
        <v>1.319471872145686E-5</v>
      </c>
      <c r="M612" s="11">
        <f t="shared" si="55"/>
        <v>0.62714691358520425</v>
      </c>
      <c r="N612" s="11">
        <f t="shared" si="56"/>
        <v>0.13897212059953745</v>
      </c>
      <c r="O612" s="11">
        <f t="shared" si="57"/>
        <v>0.38527989419811393</v>
      </c>
      <c r="P612" s="11">
        <f t="shared" si="58"/>
        <v>0.12790990614049694</v>
      </c>
      <c r="R612" s="12">
        <f t="shared" si="59"/>
        <v>0.83606906813828552</v>
      </c>
      <c r="S612" s="12">
        <f t="shared" si="60"/>
        <v>1.4881542512498493</v>
      </c>
      <c r="T612" s="12">
        <f t="shared" si="61"/>
        <v>1.6827579994987387</v>
      </c>
      <c r="U612">
        <f>_xlfn.T.TEST(normalized!H612:J612,normalized!$E612:$G612,2,3)</f>
        <v>0.69725793679704973</v>
      </c>
      <c r="V612">
        <f>_xlfn.T.TEST(normalized!K612:M612,normalized!$E612:$G612,2,3)</f>
        <v>0.37646085185151335</v>
      </c>
      <c r="W612">
        <f>_xlfn.T.TEST(normalized!N612:P612,normalized!$E612:$G612,2,3)</f>
        <v>0.19208197653198672</v>
      </c>
    </row>
    <row r="613" spans="1:23" x14ac:dyDescent="0.3">
      <c r="A613" t="str">
        <f>normalized!A613</f>
        <v>w/o MS2: PC 8:0_22:6;O3</v>
      </c>
      <c r="B613" t="str">
        <f>normalized!B613</f>
        <v>PC 30:6:3O</v>
      </c>
      <c r="C613" t="str">
        <f>normalized!C613</f>
        <v>OxPC</v>
      </c>
      <c r="D613" t="str">
        <f>normalized!D613</f>
        <v>C38H64NO11P</v>
      </c>
      <c r="E613">
        <f>AVERAGE(normalized!E613:G613)</f>
        <v>1.7972277500000002E-4</v>
      </c>
      <c r="F613">
        <f>AVERAGE(normalized!H613:J613)</f>
        <v>1.5992338352007471E-4</v>
      </c>
      <c r="G613">
        <f>AVERAGE(normalized!K613:M613)</f>
        <v>1.7433153552224247E-4</v>
      </c>
      <c r="H613">
        <f>AVERAGE(normalized!N613:P613)</f>
        <v>1.8584403164101054E-4</v>
      </c>
      <c r="I613">
        <f>_xlfn.STDEV.S(normalized!E613:G613)</f>
        <v>4.0079437188561856E-5</v>
      </c>
      <c r="J613">
        <f>_xlfn.STDEV.S(normalized!H613:J613)</f>
        <v>1.1336614189306358E-4</v>
      </c>
      <c r="K613">
        <f>_xlfn.STDEV.S(normalized!K613:M613)</f>
        <v>2.2812673367145139E-5</v>
      </c>
      <c r="L613">
        <f>_xlfn.STDEV.S(normalized!N613:P613)</f>
        <v>8.1691771788288566E-5</v>
      </c>
      <c r="M613" s="11">
        <f t="shared" si="55"/>
        <v>0.22300700169225549</v>
      </c>
      <c r="N613" s="11">
        <f t="shared" si="56"/>
        <v>0.70887783510929192</v>
      </c>
      <c r="O613" s="11">
        <f t="shared" si="57"/>
        <v>0.13085798446509142</v>
      </c>
      <c r="P613" s="11">
        <f t="shared" si="58"/>
        <v>0.43957167236928096</v>
      </c>
      <c r="R613" s="12">
        <f t="shared" si="59"/>
        <v>0.88983370927849681</v>
      </c>
      <c r="S613" s="12">
        <f t="shared" si="60"/>
        <v>0.97000246920426447</v>
      </c>
      <c r="T613" s="12">
        <f t="shared" si="61"/>
        <v>1.0340594376033339</v>
      </c>
      <c r="U613">
        <f>_xlfn.T.TEST(normalized!H613:J613,normalized!$E613:$G613,2,3)</f>
        <v>0.79749866103307343</v>
      </c>
      <c r="V613">
        <f>_xlfn.T.TEST(normalized!K613:M613,normalized!$E613:$G613,2,3)</f>
        <v>0.85183462590182146</v>
      </c>
      <c r="W613">
        <f>_xlfn.T.TEST(normalized!N613:P613,normalized!$E613:$G613,2,3)</f>
        <v>0.91481628873723242</v>
      </c>
    </row>
    <row r="614" spans="1:23" x14ac:dyDescent="0.3">
      <c r="A614" t="str">
        <f>normalized!A614</f>
        <v>w/o MS2: PC 9:0_20:5;O4</v>
      </c>
      <c r="B614" t="str">
        <f>normalized!B614</f>
        <v>PC 29:5:4O</v>
      </c>
      <c r="C614" t="str">
        <f>normalized!C614</f>
        <v>OxPC</v>
      </c>
      <c r="D614" t="str">
        <f>normalized!D614</f>
        <v>C37H64NO12P</v>
      </c>
      <c r="E614">
        <f>AVERAGE(normalized!E614:G614)</f>
        <v>8.9913481779661024E-5</v>
      </c>
      <c r="F614">
        <f>AVERAGE(normalized!H614:J614)</f>
        <v>1.9489220238095239E-4</v>
      </c>
      <c r="G614">
        <f>AVERAGE(normalized!K614:M614)</f>
        <v>1.8050135701207291E-4</v>
      </c>
      <c r="H614">
        <f>AVERAGE(normalized!N614:P614)</f>
        <v>1.2276862670755352E-4</v>
      </c>
      <c r="I614">
        <f>_xlfn.STDEV.S(normalized!E614:G614)</f>
        <v>3.5534636675274902E-5</v>
      </c>
      <c r="J614">
        <f>_xlfn.STDEV.S(normalized!H614:J614)</f>
        <v>1.3083637375550998E-5</v>
      </c>
      <c r="K614">
        <f>_xlfn.STDEV.S(normalized!K614:M614)</f>
        <v>9.5272434652103404E-5</v>
      </c>
      <c r="L614">
        <f>_xlfn.STDEV.S(normalized!N614:P614)</f>
        <v>7.4037244589618032E-5</v>
      </c>
      <c r="M614" s="11">
        <f t="shared" si="55"/>
        <v>0.39520921637040923</v>
      </c>
      <c r="N614" s="11">
        <f t="shared" si="56"/>
        <v>6.7132687792078205E-2</v>
      </c>
      <c r="O614" s="11">
        <f t="shared" si="57"/>
        <v>0.52782115452866685</v>
      </c>
      <c r="P614" s="11">
        <f t="shared" si="58"/>
        <v>0.60306323020116326</v>
      </c>
      <c r="R614" s="12">
        <f t="shared" si="59"/>
        <v>2.1675526130613951</v>
      </c>
      <c r="S614" s="12">
        <f t="shared" si="60"/>
        <v>2.0075004708904891</v>
      </c>
      <c r="T614" s="12">
        <f t="shared" si="61"/>
        <v>1.3654084379515656</v>
      </c>
      <c r="U614">
        <f>_xlfn.T.TEST(normalized!H614:J614,normalized!$E614:$G614,2,3)</f>
        <v>2.5048474954373741E-2</v>
      </c>
      <c r="V614">
        <f>_xlfn.T.TEST(normalized!K614:M614,normalized!$E614:$G614,2,3)</f>
        <v>0.23609061062498485</v>
      </c>
      <c r="W614">
        <f>_xlfn.T.TEST(normalized!N614:P614,normalized!$E614:$G614,2,3)</f>
        <v>0.54015085815697261</v>
      </c>
    </row>
    <row r="615" spans="1:23" x14ac:dyDescent="0.3">
      <c r="A615" t="str">
        <f>normalized!A615</f>
        <v>w/o MS2: PC 8:0_22:6;O3</v>
      </c>
      <c r="B615" t="str">
        <f>normalized!B615</f>
        <v>PC 30:6:3O</v>
      </c>
      <c r="C615" t="str">
        <f>normalized!C615</f>
        <v>OxPC</v>
      </c>
      <c r="D615" t="str">
        <f>normalized!D615</f>
        <v>C38H64NO11P</v>
      </c>
      <c r="E615">
        <f>AVERAGE(normalized!E615:G615)</f>
        <v>1.4235705635593223E-4</v>
      </c>
      <c r="F615">
        <f>AVERAGE(normalized!H615:J615)</f>
        <v>1.3161262021475258E-4</v>
      </c>
      <c r="G615">
        <f>AVERAGE(normalized!K615:M615)</f>
        <v>2.5515631594936078E-4</v>
      </c>
      <c r="H615">
        <f>AVERAGE(normalized!N615:P615)</f>
        <v>2.5132749927318446E-4</v>
      </c>
      <c r="I615">
        <f>_xlfn.STDEV.S(normalized!E615:G615)</f>
        <v>3.7767157418614513E-5</v>
      </c>
      <c r="J615">
        <f>_xlfn.STDEV.S(normalized!H615:J615)</f>
        <v>4.0229544007206304E-5</v>
      </c>
      <c r="K615">
        <f>_xlfn.STDEV.S(normalized!K615:M615)</f>
        <v>3.0473733448160971E-5</v>
      </c>
      <c r="L615">
        <f>_xlfn.STDEV.S(normalized!N615:P615)</f>
        <v>8.777933527391669E-5</v>
      </c>
      <c r="M615" s="11">
        <f t="shared" si="55"/>
        <v>0.26529880840037967</v>
      </c>
      <c r="N615" s="11">
        <f t="shared" si="56"/>
        <v>0.30566631027908781</v>
      </c>
      <c r="O615" s="11">
        <f t="shared" si="57"/>
        <v>0.11943162502083192</v>
      </c>
      <c r="P615" s="11">
        <f t="shared" si="58"/>
        <v>0.34926275687207442</v>
      </c>
      <c r="R615" s="12">
        <f t="shared" si="59"/>
        <v>0.92452473789345868</v>
      </c>
      <c r="S615" s="12">
        <f t="shared" si="60"/>
        <v>1.7923685869943744</v>
      </c>
      <c r="T615" s="12">
        <f t="shared" si="61"/>
        <v>1.7654727184355079</v>
      </c>
      <c r="U615">
        <f>_xlfn.T.TEST(normalized!H615:J615,normalized!$E615:$G615,2,3)</f>
        <v>0.75293834355777456</v>
      </c>
      <c r="V615">
        <f>_xlfn.T.TEST(normalized!K615:M615,normalized!$E615:$G615,2,3)</f>
        <v>1.7212807214345538E-2</v>
      </c>
      <c r="W615">
        <f>_xlfn.T.TEST(normalized!N615:P615,normalized!$E615:$G615,2,3)</f>
        <v>0.15225369099588393</v>
      </c>
    </row>
    <row r="616" spans="1:23" x14ac:dyDescent="0.3">
      <c r="A616" t="str">
        <f>normalized!A616</f>
        <v>w/o MS2: PC 8:0_20:5;O4</v>
      </c>
      <c r="B616" t="str">
        <f>normalized!B616</f>
        <v>PC 28:5:4O</v>
      </c>
      <c r="C616" t="str">
        <f>normalized!C616</f>
        <v>OxPC</v>
      </c>
      <c r="D616" t="str">
        <f>normalized!D616</f>
        <v>C36H62NO12P</v>
      </c>
      <c r="E616">
        <f>AVERAGE(normalized!E616:G616)</f>
        <v>1.7956784872881354E-4</v>
      </c>
      <c r="F616">
        <f>AVERAGE(normalized!H616:J616)</f>
        <v>2.6491762605042015E-4</v>
      </c>
      <c r="G616">
        <f>AVERAGE(normalized!K616:M616)</f>
        <v>2.5005650070056669E-4</v>
      </c>
      <c r="H616">
        <f>AVERAGE(normalized!N616:P616)</f>
        <v>1.9824262421138205E-4</v>
      </c>
      <c r="I616">
        <f>_xlfn.STDEV.S(normalized!E616:G616)</f>
        <v>1.0611693996764025E-4</v>
      </c>
      <c r="J616">
        <f>_xlfn.STDEV.S(normalized!H616:J616)</f>
        <v>6.4522395877618057E-5</v>
      </c>
      <c r="K616">
        <f>_xlfn.STDEV.S(normalized!K616:M616)</f>
        <v>9.466261286366075E-5</v>
      </c>
      <c r="L616">
        <f>_xlfn.STDEV.S(normalized!N616:P616)</f>
        <v>8.8376322195665203E-5</v>
      </c>
      <c r="M616" s="11">
        <f t="shared" si="55"/>
        <v>0.59095734965283164</v>
      </c>
      <c r="N616" s="11">
        <f t="shared" si="56"/>
        <v>0.24355644748733293</v>
      </c>
      <c r="O616" s="11">
        <f t="shared" si="57"/>
        <v>0.37856489472759475</v>
      </c>
      <c r="P616" s="11">
        <f t="shared" si="58"/>
        <v>0.4457987909877108</v>
      </c>
      <c r="R616" s="12">
        <f t="shared" si="59"/>
        <v>1.4753065647654069</v>
      </c>
      <c r="S616" s="12">
        <f t="shared" si="60"/>
        <v>1.3925460625092543</v>
      </c>
      <c r="T616" s="12">
        <f t="shared" si="61"/>
        <v>1.1039984363279391</v>
      </c>
      <c r="U616">
        <f>_xlfn.T.TEST(normalized!H616:J616,normalized!$E616:$G616,2,3)</f>
        <v>0.31242930918738615</v>
      </c>
      <c r="V616">
        <f>_xlfn.T.TEST(normalized!K616:M616,normalized!$E616:$G616,2,3)</f>
        <v>0.43957239198580517</v>
      </c>
      <c r="W616">
        <f>_xlfn.T.TEST(normalized!N616:P616,normalized!$E616:$G616,2,3)</f>
        <v>0.82667015153889223</v>
      </c>
    </row>
    <row r="617" spans="1:23" x14ac:dyDescent="0.3">
      <c r="A617" t="str">
        <f>normalized!A617</f>
        <v>w/o MS2: PC 8:0_20:5;O4</v>
      </c>
      <c r="B617" t="str">
        <f>normalized!B617</f>
        <v>PC 28:5:4O</v>
      </c>
      <c r="C617" t="str">
        <f>normalized!C617</f>
        <v>OxPC</v>
      </c>
      <c r="D617" t="str">
        <f>normalized!D617</f>
        <v>C36H62NO12P</v>
      </c>
      <c r="E617">
        <f>AVERAGE(normalized!E617:G617)</f>
        <v>5.7642726638418079E-4</v>
      </c>
      <c r="F617">
        <f>AVERAGE(normalized!H617:J617)</f>
        <v>1.0036741888422036E-3</v>
      </c>
      <c r="G617">
        <f>AVERAGE(normalized!K617:M617)</f>
        <v>9.125060969964496E-4</v>
      </c>
      <c r="H617">
        <f>AVERAGE(normalized!N617:P617)</f>
        <v>1.1458249864358635E-3</v>
      </c>
      <c r="I617">
        <f>_xlfn.STDEV.S(normalized!E617:G617)</f>
        <v>4.2666272531505949E-4</v>
      </c>
      <c r="J617">
        <f>_xlfn.STDEV.S(normalized!H617:J617)</f>
        <v>3.9172382103068904E-4</v>
      </c>
      <c r="K617">
        <f>_xlfn.STDEV.S(normalized!K617:M617)</f>
        <v>2.7287416566233925E-4</v>
      </c>
      <c r="L617">
        <f>_xlfn.STDEV.S(normalized!N617:P617)</f>
        <v>2.2962465023521132E-4</v>
      </c>
      <c r="M617" s="11">
        <f t="shared" si="55"/>
        <v>0.74018484238511839</v>
      </c>
      <c r="N617" s="11">
        <f t="shared" si="56"/>
        <v>0.39028982251956207</v>
      </c>
      <c r="O617" s="11">
        <f t="shared" si="57"/>
        <v>0.29903818348229727</v>
      </c>
      <c r="P617" s="11">
        <f t="shared" si="58"/>
        <v>0.20040115458597949</v>
      </c>
      <c r="R617" s="12">
        <f t="shared" si="59"/>
        <v>1.7411983217554261</v>
      </c>
      <c r="S617" s="12">
        <f t="shared" si="60"/>
        <v>1.5830377052085474</v>
      </c>
      <c r="T617" s="12">
        <f t="shared" si="61"/>
        <v>1.987804972556914</v>
      </c>
      <c r="U617">
        <f>_xlfn.T.TEST(normalized!H617:J617,normalized!$E617:$G617,2,3)</f>
        <v>0.27096177098976598</v>
      </c>
      <c r="V617">
        <f>_xlfn.T.TEST(normalized!K617:M617,normalized!$E617:$G617,2,3)</f>
        <v>0.32475337484127847</v>
      </c>
      <c r="W617">
        <f>_xlfn.T.TEST(normalized!N617:P617,normalized!$E617:$G617,2,3)</f>
        <v>0.13258547712008795</v>
      </c>
    </row>
    <row r="618" spans="1:23" x14ac:dyDescent="0.3">
      <c r="A618" t="str">
        <f>normalized!A618</f>
        <v>w/o MS2: PC 9:0_20:5;O4</v>
      </c>
      <c r="B618" t="str">
        <f>normalized!B618</f>
        <v>PC 29:5:4O</v>
      </c>
      <c r="C618" t="str">
        <f>normalized!C618</f>
        <v>OxPC</v>
      </c>
      <c r="D618" t="str">
        <f>normalized!D618</f>
        <v>C37H64NO12P</v>
      </c>
      <c r="E618">
        <f>AVERAGE(normalized!E618:G618)</f>
        <v>2.2370420009887003E-3</v>
      </c>
      <c r="F618">
        <f>AVERAGE(normalized!H618:J618)</f>
        <v>2.3721763772175538E-3</v>
      </c>
      <c r="G618">
        <f>AVERAGE(normalized!K618:M618)</f>
        <v>2.2449408018078341E-3</v>
      </c>
      <c r="H618">
        <f>AVERAGE(normalized!N618:P618)</f>
        <v>1.7049414357059925E-3</v>
      </c>
      <c r="I618">
        <f>_xlfn.STDEV.S(normalized!E618:G618)</f>
        <v>1.0554302960828202E-3</v>
      </c>
      <c r="J618">
        <f>_xlfn.STDEV.S(normalized!H618:J618)</f>
        <v>5.154375773929016E-4</v>
      </c>
      <c r="K618">
        <f>_xlfn.STDEV.S(normalized!K618:M618)</f>
        <v>3.5135655676566882E-4</v>
      </c>
      <c r="L618">
        <f>_xlfn.STDEV.S(normalized!N618:P618)</f>
        <v>5.4360813112158256E-4</v>
      </c>
      <c r="M618" s="11">
        <f t="shared" si="55"/>
        <v>0.47179726425179058</v>
      </c>
      <c r="N618" s="11">
        <f t="shared" si="56"/>
        <v>0.21728467678170058</v>
      </c>
      <c r="O618" s="11">
        <f t="shared" si="57"/>
        <v>0.15651038837314732</v>
      </c>
      <c r="P618" s="11">
        <f t="shared" si="58"/>
        <v>0.31884270024587796</v>
      </c>
      <c r="R618" s="12">
        <f t="shared" si="59"/>
        <v>1.0604076169196324</v>
      </c>
      <c r="S618" s="12">
        <f t="shared" si="60"/>
        <v>1.0035309130609271</v>
      </c>
      <c r="T618" s="12">
        <f t="shared" si="61"/>
        <v>0.76214100358976877</v>
      </c>
      <c r="U618">
        <f>_xlfn.T.TEST(normalized!H618:J618,normalized!$E618:$G618,2,3)</f>
        <v>0.85518702648219125</v>
      </c>
      <c r="V618">
        <f>_xlfn.T.TEST(normalized!K618:M618,normalized!$E618:$G618,2,3)</f>
        <v>0.99112172163581125</v>
      </c>
      <c r="W618">
        <f>_xlfn.T.TEST(normalized!N618:P618,normalized!$E618:$G618,2,3)</f>
        <v>0.49430467351618018</v>
      </c>
    </row>
    <row r="619" spans="1:23" x14ac:dyDescent="0.3">
      <c r="A619" t="str">
        <f>normalized!A619</f>
        <v>w/o MS2: PC 20:4_7:0;O</v>
      </c>
      <c r="B619" t="str">
        <f>normalized!B619</f>
        <v>PC 27:4:1O</v>
      </c>
      <c r="C619" t="str">
        <f>normalized!C619</f>
        <v>OxPC</v>
      </c>
      <c r="D619" t="str">
        <f>normalized!D619</f>
        <v>C35H62NO9P</v>
      </c>
      <c r="E619">
        <f>AVERAGE(normalized!E619:G619)</f>
        <v>1.6436192274011299E-4</v>
      </c>
      <c r="F619">
        <f>AVERAGE(normalized!H619:J619)</f>
        <v>2.5129265289449109E-4</v>
      </c>
      <c r="G619">
        <f>AVERAGE(normalized!K619:M619)</f>
        <v>2.8556443725278675E-4</v>
      </c>
      <c r="H619">
        <f>AVERAGE(normalized!N619:P619)</f>
        <v>3.5171055836097083E-4</v>
      </c>
      <c r="I619">
        <f>_xlfn.STDEV.S(normalized!E619:G619)</f>
        <v>1.5381721469668137E-5</v>
      </c>
      <c r="J619">
        <f>_xlfn.STDEV.S(normalized!H619:J619)</f>
        <v>5.2202560031845231E-5</v>
      </c>
      <c r="K619">
        <f>_xlfn.STDEV.S(normalized!K619:M619)</f>
        <v>2.5961428626476141E-5</v>
      </c>
      <c r="L619">
        <f>_xlfn.STDEV.S(normalized!N619:P619)</f>
        <v>2.9118950815958033E-5</v>
      </c>
      <c r="M619" s="11">
        <f t="shared" si="55"/>
        <v>9.3584458086375166E-2</v>
      </c>
      <c r="N619" s="11">
        <f t="shared" si="56"/>
        <v>0.20773611735382985</v>
      </c>
      <c r="O619" s="11">
        <f t="shared" si="57"/>
        <v>9.0912681131560577E-2</v>
      </c>
      <c r="P619" s="11">
        <f t="shared" si="58"/>
        <v>8.2792370384492137E-2</v>
      </c>
      <c r="R619" s="12">
        <f t="shared" si="59"/>
        <v>1.5288982308380019</v>
      </c>
      <c r="S619" s="12">
        <f t="shared" si="60"/>
        <v>1.7374123671229964</v>
      </c>
      <c r="T619" s="12">
        <f t="shared" si="61"/>
        <v>2.1398542466377153</v>
      </c>
      <c r="U619">
        <f>_xlfn.T.TEST(normalized!H619:J619,normalized!$E619:$G619,2,3)</f>
        <v>9.1967630505097736E-2</v>
      </c>
      <c r="V619">
        <f>_xlfn.T.TEST(normalized!K619:M619,normalized!$E619:$G619,2,3)</f>
        <v>4.6752777527387292E-3</v>
      </c>
      <c r="W619">
        <f>_xlfn.T.TEST(normalized!N619:P619,normalized!$E619:$G619,2,3)</f>
        <v>2.1144768536396686E-3</v>
      </c>
    </row>
    <row r="620" spans="1:23" x14ac:dyDescent="0.3">
      <c r="A620" t="str">
        <f>normalized!A620</f>
        <v>w/o MS2: PC 20:4_7:0;O</v>
      </c>
      <c r="B620" t="str">
        <f>normalized!B620</f>
        <v>PC 27:4:1O</v>
      </c>
      <c r="C620" t="str">
        <f>normalized!C620</f>
        <v>OxPC</v>
      </c>
      <c r="D620" t="str">
        <f>normalized!D620</f>
        <v>C35H62NO9P</v>
      </c>
      <c r="E620">
        <f>AVERAGE(normalized!E620:G620)</f>
        <v>2.7257729830508477E-4</v>
      </c>
      <c r="F620">
        <f>AVERAGE(normalized!H620:J620)</f>
        <v>2.5551899276377217E-4</v>
      </c>
      <c r="G620">
        <f>AVERAGE(normalized!K620:M620)</f>
        <v>3.2754556793429968E-4</v>
      </c>
      <c r="H620">
        <f>AVERAGE(normalized!N620:P620)</f>
        <v>3.1174290165121376E-4</v>
      </c>
      <c r="I620">
        <f>_xlfn.STDEV.S(normalized!E620:G620)</f>
        <v>1.8046707035155212E-5</v>
      </c>
      <c r="J620">
        <f>_xlfn.STDEV.S(normalized!H620:J620)</f>
        <v>3.0699298023969915E-5</v>
      </c>
      <c r="K620">
        <f>_xlfn.STDEV.S(normalized!K620:M620)</f>
        <v>4.1614957864010228E-5</v>
      </c>
      <c r="L620">
        <f>_xlfn.STDEV.S(normalized!N620:P620)</f>
        <v>2.0958763320275848E-5</v>
      </c>
      <c r="M620" s="11">
        <f t="shared" si="55"/>
        <v>6.620766713652089E-2</v>
      </c>
      <c r="N620" s="11">
        <f t="shared" si="56"/>
        <v>0.12014487726300439</v>
      </c>
      <c r="O620" s="11">
        <f t="shared" si="57"/>
        <v>0.12705089593017332</v>
      </c>
      <c r="P620" s="11">
        <f t="shared" si="58"/>
        <v>6.7230923973772047E-2</v>
      </c>
      <c r="R620" s="12">
        <f t="shared" si="59"/>
        <v>0.93741846570722143</v>
      </c>
      <c r="S620" s="12">
        <f t="shared" si="60"/>
        <v>1.2016612167301297</v>
      </c>
      <c r="T620" s="12">
        <f t="shared" si="61"/>
        <v>1.1436862262179022</v>
      </c>
      <c r="U620">
        <f>_xlfn.T.TEST(normalized!H620:J620,normalized!$E620:$G620,2,3)</f>
        <v>0.4635127249023841</v>
      </c>
      <c r="V620">
        <f>_xlfn.T.TEST(normalized!K620:M620,normalized!$E620:$G620,2,3)</f>
        <v>0.13573805554742358</v>
      </c>
      <c r="W620">
        <f>_xlfn.T.TEST(normalized!N620:P620,normalized!$E620:$G620,2,3)</f>
        <v>7.1632116900386386E-2</v>
      </c>
    </row>
    <row r="621" spans="1:23" x14ac:dyDescent="0.3">
      <c r="A621" t="str">
        <f>normalized!A621</f>
        <v>w/o MS2: PC 9:0_18:3;O</v>
      </c>
      <c r="B621" t="str">
        <f>normalized!B621</f>
        <v>PC 27:3:1O</v>
      </c>
      <c r="C621" t="str">
        <f>normalized!C621</f>
        <v>OxPC</v>
      </c>
      <c r="D621" t="str">
        <f>normalized!D621</f>
        <v>C35H64NO9P</v>
      </c>
      <c r="E621">
        <f>AVERAGE(normalized!E621:G621)</f>
        <v>2.9218258050847456E-4</v>
      </c>
      <c r="F621">
        <f>AVERAGE(normalized!H621:J621)</f>
        <v>3.8694636087768433E-4</v>
      </c>
      <c r="G621">
        <f>AVERAGE(normalized!K621:M621)</f>
        <v>5.8597126405783085E-4</v>
      </c>
      <c r="H621">
        <f>AVERAGE(normalized!N621:P621)</f>
        <v>6.8292453914341319E-4</v>
      </c>
      <c r="I621">
        <f>_xlfn.STDEV.S(normalized!E621:G621)</f>
        <v>3.0376721716887217E-5</v>
      </c>
      <c r="J621">
        <f>_xlfn.STDEV.S(normalized!H621:J621)</f>
        <v>6.7794296505268046E-5</v>
      </c>
      <c r="K621">
        <f>_xlfn.STDEV.S(normalized!K621:M621)</f>
        <v>8.7795422100207945E-5</v>
      </c>
      <c r="L621">
        <f>_xlfn.STDEV.S(normalized!N621:P621)</f>
        <v>9.9191074201071563E-6</v>
      </c>
      <c r="M621" s="11">
        <f t="shared" si="55"/>
        <v>0.10396486219001738</v>
      </c>
      <c r="N621" s="11">
        <f t="shared" si="56"/>
        <v>0.17520334433820445</v>
      </c>
      <c r="O621" s="11">
        <f t="shared" si="57"/>
        <v>0.14982888664578475</v>
      </c>
      <c r="P621" s="11">
        <f t="shared" si="58"/>
        <v>1.4524455999997618E-2</v>
      </c>
      <c r="R621" s="12">
        <f t="shared" si="59"/>
        <v>1.3243306983061613</v>
      </c>
      <c r="S621" s="12">
        <f t="shared" si="60"/>
        <v>2.0054969157917859</v>
      </c>
      <c r="T621" s="12">
        <f t="shared" si="61"/>
        <v>2.3373211981184672</v>
      </c>
      <c r="U621">
        <f>_xlfn.T.TEST(normalized!H621:J621,normalized!$E621:$G621,2,3)</f>
        <v>0.12148906305466181</v>
      </c>
      <c r="V621">
        <f>_xlfn.T.TEST(normalized!K621:M621,normalized!$E621:$G621,2,3)</f>
        <v>1.9474332223469844E-2</v>
      </c>
      <c r="W621">
        <f>_xlfn.T.TEST(normalized!N621:P621,normalized!$E621:$G621,2,3)</f>
        <v>8.2811832612768191E-4</v>
      </c>
    </row>
    <row r="622" spans="1:23" x14ac:dyDescent="0.3">
      <c r="A622" t="str">
        <f>normalized!A622</f>
        <v>w/o MS2: PC 9:0_20:5;O4</v>
      </c>
      <c r="B622" t="str">
        <f>normalized!B622</f>
        <v>PC 29:5:4O</v>
      </c>
      <c r="C622" t="str">
        <f>normalized!C622</f>
        <v>OxPC</v>
      </c>
      <c r="D622" t="str">
        <f>normalized!D622</f>
        <v>C37H64NO12P</v>
      </c>
      <c r="E622">
        <f>AVERAGE(normalized!E622:G622)</f>
        <v>2.0551361241525424E-3</v>
      </c>
      <c r="F622">
        <f>AVERAGE(normalized!H622:J622)</f>
        <v>2.4555733345004668E-3</v>
      </c>
      <c r="G622">
        <f>AVERAGE(normalized!K622:M622)</f>
        <v>2.2885463612898689E-3</v>
      </c>
      <c r="H622">
        <f>AVERAGE(normalized!N622:P622)</f>
        <v>2.3694960989450527E-3</v>
      </c>
      <c r="I622">
        <f>_xlfn.STDEV.S(normalized!E622:G622)</f>
        <v>9.1661138342179823E-4</v>
      </c>
      <c r="J622">
        <f>_xlfn.STDEV.S(normalized!H622:J622)</f>
        <v>4.0020452319959837E-4</v>
      </c>
      <c r="K622">
        <f>_xlfn.STDEV.S(normalized!K622:M622)</f>
        <v>5.7928881301072801E-5</v>
      </c>
      <c r="L622">
        <f>_xlfn.STDEV.S(normalized!N622:P622)</f>
        <v>4.8225086548248579E-4</v>
      </c>
      <c r="M622" s="11">
        <f t="shared" si="55"/>
        <v>0.44601005872531818</v>
      </c>
      <c r="N622" s="11">
        <f t="shared" si="56"/>
        <v>0.16297803758363882</v>
      </c>
      <c r="O622" s="11">
        <f t="shared" si="57"/>
        <v>2.5312522516879651E-2</v>
      </c>
      <c r="P622" s="11">
        <f t="shared" si="58"/>
        <v>0.20352465053527355</v>
      </c>
      <c r="R622" s="12">
        <f t="shared" si="59"/>
        <v>1.1948470496148029</v>
      </c>
      <c r="S622" s="12">
        <f t="shared" si="60"/>
        <v>1.1135741007100324</v>
      </c>
      <c r="T622" s="12">
        <f t="shared" si="61"/>
        <v>1.1529630913972377</v>
      </c>
      <c r="U622">
        <f>_xlfn.T.TEST(normalized!H622:J622,normalized!$E622:$G622,2,3)</f>
        <v>0.54226961818389441</v>
      </c>
      <c r="V622">
        <f>_xlfn.T.TEST(normalized!K622:M622,normalized!$E622:$G622,2,3)</f>
        <v>0.70250833886046482</v>
      </c>
      <c r="W622">
        <f>_xlfn.T.TEST(normalized!N622:P622,normalized!$E622:$G622,2,3)</f>
        <v>0.63516141766639844</v>
      </c>
    </row>
    <row r="623" spans="1:23" x14ac:dyDescent="0.3">
      <c r="A623" t="str">
        <f>normalized!A623</f>
        <v>w/o MS2: PC 9:0_18:3;O</v>
      </c>
      <c r="B623" t="str">
        <f>normalized!B623</f>
        <v>PC 27:3:1O</v>
      </c>
      <c r="C623" t="str">
        <f>normalized!C623</f>
        <v>OxPC</v>
      </c>
      <c r="D623" t="str">
        <f>normalized!D623</f>
        <v>C35H64NO9P</v>
      </c>
      <c r="E623">
        <f>AVERAGE(normalized!E623:G623)</f>
        <v>3.3586048022598869E-4</v>
      </c>
      <c r="F623">
        <f>AVERAGE(normalized!H623:J623)</f>
        <v>3.2706141573295985E-4</v>
      </c>
      <c r="G623">
        <f>AVERAGE(normalized!K623:M623)</f>
        <v>5.9741259904028566E-4</v>
      </c>
      <c r="H623">
        <f>AVERAGE(normalized!N623:P623)</f>
        <v>5.1728251180033593E-4</v>
      </c>
      <c r="I623">
        <f>_xlfn.STDEV.S(normalized!E623:G623)</f>
        <v>2.9652732000586898E-5</v>
      </c>
      <c r="J623">
        <f>_xlfn.STDEV.S(normalized!H623:J623)</f>
        <v>1.5199116185155914E-5</v>
      </c>
      <c r="K623">
        <f>_xlfn.STDEV.S(normalized!K623:M623)</f>
        <v>6.2431167057525026E-5</v>
      </c>
      <c r="L623">
        <f>_xlfn.STDEV.S(normalized!N623:P623)</f>
        <v>3.0004962076487676E-5</v>
      </c>
      <c r="M623" s="11">
        <f t="shared" si="55"/>
        <v>8.8288839403298111E-2</v>
      </c>
      <c r="N623" s="11">
        <f t="shared" si="56"/>
        <v>4.6471749506416055E-2</v>
      </c>
      <c r="O623" s="11">
        <f t="shared" si="57"/>
        <v>0.10450259528811021</v>
      </c>
      <c r="P623" s="11">
        <f t="shared" si="58"/>
        <v>5.8004980628591572E-2</v>
      </c>
      <c r="R623" s="12">
        <f t="shared" si="59"/>
        <v>0.97380142942954095</v>
      </c>
      <c r="S623" s="12">
        <f t="shared" si="60"/>
        <v>1.7787522921372225</v>
      </c>
      <c r="T623" s="12">
        <f t="shared" si="61"/>
        <v>1.5401708216824876</v>
      </c>
      <c r="U623">
        <f>_xlfn.T.TEST(normalized!H623:J623,normalized!$E623:$G623,2,3)</f>
        <v>0.6786512928230054</v>
      </c>
      <c r="V623">
        <f>_xlfn.T.TEST(normalized!K623:M623,normalized!$E623:$G623,2,3)</f>
        <v>8.3661392562024046E-3</v>
      </c>
      <c r="W623">
        <f>_xlfn.T.TEST(normalized!N623:P623,normalized!$E623:$G623,2,3)</f>
        <v>1.7360594975795135E-3</v>
      </c>
    </row>
    <row r="624" spans="1:23" x14ac:dyDescent="0.3">
      <c r="A624" t="str">
        <f>normalized!A624</f>
        <v>w/o MS2: PC 14:0_20:5;O4</v>
      </c>
      <c r="B624" t="str">
        <f>normalized!B624</f>
        <v>PC 34:5:4O</v>
      </c>
      <c r="C624" t="str">
        <f>normalized!C624</f>
        <v>OxPC</v>
      </c>
      <c r="D624" t="str">
        <f>normalized!D624</f>
        <v>C42H74NO12P</v>
      </c>
      <c r="E624">
        <f>AVERAGE(normalized!E624:G624)</f>
        <v>6.6776525790960455E-4</v>
      </c>
      <c r="F624">
        <f>AVERAGE(normalized!H624:J624)</f>
        <v>7.3276144257703076E-4</v>
      </c>
      <c r="G624">
        <f>AVERAGE(normalized!K624:M624)</f>
        <v>7.8925631233286639E-4</v>
      </c>
      <c r="H624">
        <f>AVERAGE(normalized!N624:P624)</f>
        <v>8.5194940780738743E-4</v>
      </c>
      <c r="I624">
        <f>_xlfn.STDEV.S(normalized!E624:G624)</f>
        <v>3.0231180222416322E-4</v>
      </c>
      <c r="J624">
        <f>_xlfn.STDEV.S(normalized!H624:J624)</f>
        <v>1.2805501508319882E-4</v>
      </c>
      <c r="K624">
        <f>_xlfn.STDEV.S(normalized!K624:M624)</f>
        <v>6.3608846569349986E-5</v>
      </c>
      <c r="L624">
        <f>_xlfn.STDEV.S(normalized!N624:P624)</f>
        <v>8.3902453880515919E-5</v>
      </c>
      <c r="M624" s="11">
        <f t="shared" si="55"/>
        <v>0.45272166924426488</v>
      </c>
      <c r="N624" s="11">
        <f t="shared" si="56"/>
        <v>0.17475675935246437</v>
      </c>
      <c r="O624" s="11">
        <f t="shared" si="57"/>
        <v>8.0593396055758312E-2</v>
      </c>
      <c r="P624" s="11">
        <f t="shared" si="58"/>
        <v>9.8482906510200863E-2</v>
      </c>
      <c r="R624" s="12">
        <f t="shared" si="59"/>
        <v>1.0973338817758991</v>
      </c>
      <c r="S624" s="12">
        <f t="shared" si="60"/>
        <v>1.1819367704207637</v>
      </c>
      <c r="T624" s="12">
        <f t="shared" si="61"/>
        <v>1.275821701887216</v>
      </c>
      <c r="U624">
        <f>_xlfn.T.TEST(normalized!H624:J624,normalized!$E624:$G624,2,3)</f>
        <v>0.75665160163221001</v>
      </c>
      <c r="V624">
        <f>_xlfn.T.TEST(normalized!K624:M624,normalized!$E624:$G624,2,3)</f>
        <v>0.56103111965090435</v>
      </c>
      <c r="W624">
        <f>_xlfn.T.TEST(normalized!N624:P624,normalized!$E624:$G624,2,3)</f>
        <v>0.40383516163895883</v>
      </c>
    </row>
    <row r="625" spans="1:23" x14ac:dyDescent="0.3">
      <c r="A625" t="str">
        <f>normalized!A625</f>
        <v>w/o MS2: PC 9:0_22:6;O4</v>
      </c>
      <c r="B625" t="str">
        <f>normalized!B625</f>
        <v>PC 31:6:4O</v>
      </c>
      <c r="C625" t="str">
        <f>normalized!C625</f>
        <v>OxPC</v>
      </c>
      <c r="D625" t="str">
        <f>normalized!D625</f>
        <v>C39H66NO12P</v>
      </c>
      <c r="E625">
        <f>AVERAGE(normalized!E625:G625)</f>
        <v>8.9577570014124296E-4</v>
      </c>
      <c r="F625">
        <f>AVERAGE(normalized!H625:J625)</f>
        <v>7.9105659547152197E-4</v>
      </c>
      <c r="G625">
        <f>AVERAGE(normalized!K625:M625)</f>
        <v>6.8114011467387489E-4</v>
      </c>
      <c r="H625">
        <f>AVERAGE(normalized!N625:P625)</f>
        <v>7.6543508759747188E-4</v>
      </c>
      <c r="I625">
        <f>_xlfn.STDEV.S(normalized!E625:G625)</f>
        <v>2.1304140414819006E-4</v>
      </c>
      <c r="J625">
        <f>_xlfn.STDEV.S(normalized!H625:J625)</f>
        <v>7.0967076093631233E-5</v>
      </c>
      <c r="K625">
        <f>_xlfn.STDEV.S(normalized!K625:M625)</f>
        <v>1.8769194945961672E-4</v>
      </c>
      <c r="L625">
        <f>_xlfn.STDEV.S(normalized!N625:P625)</f>
        <v>7.2767988100794955E-5</v>
      </c>
      <c r="M625" s="11">
        <f t="shared" si="55"/>
        <v>0.23782896110555174</v>
      </c>
      <c r="N625" s="11">
        <f t="shared" si="56"/>
        <v>8.9711755770559204E-2</v>
      </c>
      <c r="O625" s="11">
        <f t="shared" si="57"/>
        <v>0.27555556546465088</v>
      </c>
      <c r="P625" s="11">
        <f t="shared" si="58"/>
        <v>9.5067484205874672E-2</v>
      </c>
      <c r="R625" s="12">
        <f t="shared" si="59"/>
        <v>0.88309673431283164</v>
      </c>
      <c r="S625" s="12">
        <f t="shared" si="60"/>
        <v>0.76039137316012806</v>
      </c>
      <c r="T625" s="12">
        <f t="shared" si="61"/>
        <v>0.85449414119715528</v>
      </c>
      <c r="U625">
        <f>_xlfn.T.TEST(normalized!H625:J625,normalized!$E625:$G625,2,3)</f>
        <v>0.49049412665265429</v>
      </c>
      <c r="V625">
        <f>_xlfn.T.TEST(normalized!K625:M625,normalized!$E625:$G625,2,3)</f>
        <v>0.26159350590563429</v>
      </c>
      <c r="W625">
        <f>_xlfn.T.TEST(normalized!N625:P625,normalized!$E625:$G625,2,3)</f>
        <v>0.40417351265042123</v>
      </c>
    </row>
    <row r="626" spans="1:23" x14ac:dyDescent="0.3">
      <c r="A626" t="str">
        <f>normalized!A626</f>
        <v>w/o MS2: PE 15:0_22:6;O4</v>
      </c>
      <c r="B626" t="str">
        <f>normalized!B626</f>
        <v>PE 37:6:4O</v>
      </c>
      <c r="C626" t="str">
        <f>normalized!C626</f>
        <v>OxPE</v>
      </c>
      <c r="D626" t="str">
        <f>normalized!D626</f>
        <v>C42H72NO12P</v>
      </c>
      <c r="E626">
        <f>AVERAGE(normalized!E626:G626)</f>
        <v>2.9895177225988702E-3</v>
      </c>
      <c r="F626">
        <f>AVERAGE(normalized!H626:J626)</f>
        <v>2.9608321300186743E-3</v>
      </c>
      <c r="G626">
        <f>AVERAGE(normalized!K626:M626)</f>
        <v>3.0978298870207106E-3</v>
      </c>
      <c r="H626">
        <f>AVERAGE(normalized!N626:P626)</f>
        <v>2.5544055608330693E-3</v>
      </c>
      <c r="I626">
        <f>_xlfn.STDEV.S(normalized!E626:G626)</f>
        <v>4.1510080170287944E-4</v>
      </c>
      <c r="J626">
        <f>_xlfn.STDEV.S(normalized!H626:J626)</f>
        <v>1.5269355912728039E-4</v>
      </c>
      <c r="K626">
        <f>_xlfn.STDEV.S(normalized!K626:M626)</f>
        <v>2.8407282323300749E-4</v>
      </c>
      <c r="L626">
        <f>_xlfn.STDEV.S(normalized!N626:P626)</f>
        <v>1.6072732698660147E-4</v>
      </c>
      <c r="M626" s="11">
        <f t="shared" si="55"/>
        <v>0.13885209596349904</v>
      </c>
      <c r="N626" s="11">
        <f t="shared" si="56"/>
        <v>5.1571163923541094E-2</v>
      </c>
      <c r="O626" s="11">
        <f t="shared" si="57"/>
        <v>9.1700588345156056E-2</v>
      </c>
      <c r="P626" s="11">
        <f t="shared" si="58"/>
        <v>6.2921616461789801E-2</v>
      </c>
      <c r="R626" s="12">
        <f t="shared" si="59"/>
        <v>0.99040460862186874</v>
      </c>
      <c r="S626" s="12">
        <f t="shared" si="60"/>
        <v>1.0362306480416787</v>
      </c>
      <c r="T626" s="12">
        <f t="shared" si="61"/>
        <v>0.85445406177838412</v>
      </c>
      <c r="U626">
        <f>_xlfn.T.TEST(normalized!H626:J626,normalized!$E626:$G626,2,3)</f>
        <v>0.91885564821838783</v>
      </c>
      <c r="V626">
        <f>_xlfn.T.TEST(normalized!K626:M626,normalized!$E626:$G626,2,3)</f>
        <v>0.73043191987169487</v>
      </c>
      <c r="W626">
        <f>_xlfn.T.TEST(normalized!N626:P626,normalized!$E626:$G626,2,3)</f>
        <v>0.20338588815517294</v>
      </c>
    </row>
    <row r="627" spans="1:23" x14ac:dyDescent="0.3">
      <c r="A627" t="str">
        <f>normalized!A627</f>
        <v>w/o MS2: PE 15:0_22:6;O4</v>
      </c>
      <c r="B627" t="str">
        <f>normalized!B627</f>
        <v>PE 37:6:4O</v>
      </c>
      <c r="C627" t="str">
        <f>normalized!C627</f>
        <v>OxPE</v>
      </c>
      <c r="D627" t="str">
        <f>normalized!D627</f>
        <v>C42H72NO12P</v>
      </c>
      <c r="E627">
        <f>AVERAGE(normalized!E627:G627)</f>
        <v>3.0380483215254241E-2</v>
      </c>
      <c r="F627">
        <f>AVERAGE(normalized!H627:J627)</f>
        <v>3.0812934774743228E-2</v>
      </c>
      <c r="G627">
        <f>AVERAGE(normalized!K627:M627)</f>
        <v>3.4309508999904932E-2</v>
      </c>
      <c r="H627">
        <f>AVERAGE(normalized!N627:P627)</f>
        <v>3.0768441613845232E-2</v>
      </c>
      <c r="I627">
        <f>_xlfn.STDEV.S(normalized!E627:G627)</f>
        <v>2.9487419837468222E-3</v>
      </c>
      <c r="J627">
        <f>_xlfn.STDEV.S(normalized!H627:J627)</f>
        <v>2.4908671611988632E-3</v>
      </c>
      <c r="K627">
        <f>_xlfn.STDEV.S(normalized!K627:M627)</f>
        <v>3.5131049423077561E-3</v>
      </c>
      <c r="L627">
        <f>_xlfn.STDEV.S(normalized!N627:P627)</f>
        <v>1.8735443326639407E-3</v>
      </c>
      <c r="M627" s="11">
        <f t="shared" si="55"/>
        <v>9.7060404301477318E-2</v>
      </c>
      <c r="N627" s="11">
        <f t="shared" si="56"/>
        <v>8.0838361532526895E-2</v>
      </c>
      <c r="O627" s="11">
        <f t="shared" si="57"/>
        <v>0.10239449775621944</v>
      </c>
      <c r="P627" s="11">
        <f t="shared" si="58"/>
        <v>6.0891752535847644E-2</v>
      </c>
      <c r="R627" s="12">
        <f t="shared" si="59"/>
        <v>1.0142345188002753</v>
      </c>
      <c r="S627" s="12">
        <f t="shared" si="60"/>
        <v>1.1293272972918975</v>
      </c>
      <c r="T627" s="12">
        <f t="shared" si="61"/>
        <v>1.0127699877530649</v>
      </c>
      <c r="U627">
        <f>_xlfn.T.TEST(normalized!H627:J627,normalized!$E627:$G627,2,3)</f>
        <v>0.85584440939624595</v>
      </c>
      <c r="V627">
        <f>_xlfn.T.TEST(normalized!K627:M627,normalized!$E627:$G627,2,3)</f>
        <v>0.21411297129504714</v>
      </c>
      <c r="W627">
        <f>_xlfn.T.TEST(normalized!N627:P627,normalized!$E627:$G627,2,3)</f>
        <v>0.85843676051006601</v>
      </c>
    </row>
    <row r="628" spans="1:23" x14ac:dyDescent="0.3">
      <c r="A628" t="str">
        <f>normalized!A628</f>
        <v>w/o MS2: PE 14:0_18:3;O2</v>
      </c>
      <c r="B628" t="str">
        <f>normalized!B628</f>
        <v>PE 32:3:2O</v>
      </c>
      <c r="C628" t="str">
        <f>normalized!C628</f>
        <v>OxPE</v>
      </c>
      <c r="D628" t="str">
        <f>normalized!D628</f>
        <v>C37H68NO10P</v>
      </c>
      <c r="E628">
        <f>AVERAGE(normalized!E628:G628)</f>
        <v>5.7021501672316378E-2</v>
      </c>
      <c r="F628">
        <f>AVERAGE(normalized!H628:J628)</f>
        <v>6.4297708200280107E-2</v>
      </c>
      <c r="G628">
        <f>AVERAGE(normalized!K628:M628)</f>
        <v>7.1800846106585325E-2</v>
      </c>
      <c r="H628">
        <f>AVERAGE(normalized!N628:P628)</f>
        <v>7.1566578809485457E-2</v>
      </c>
      <c r="I628">
        <f>_xlfn.STDEV.S(normalized!E628:G628)</f>
        <v>4.6713752604629214E-3</v>
      </c>
      <c r="J628">
        <f>_xlfn.STDEV.S(normalized!H628:J628)</f>
        <v>1.9483585090065111E-3</v>
      </c>
      <c r="K628">
        <f>_xlfn.STDEV.S(normalized!K628:M628)</f>
        <v>5.0900503750263421E-3</v>
      </c>
      <c r="L628">
        <f>_xlfn.STDEV.S(normalized!N628:P628)</f>
        <v>2.8113759524973827E-4</v>
      </c>
      <c r="M628" s="11">
        <f t="shared" si="55"/>
        <v>8.1923048735330795E-2</v>
      </c>
      <c r="N628" s="11">
        <f t="shared" si="56"/>
        <v>3.0302145496968479E-2</v>
      </c>
      <c r="O628" s="11">
        <f t="shared" si="57"/>
        <v>7.0891231107087199E-2</v>
      </c>
      <c r="P628" s="11">
        <f t="shared" si="58"/>
        <v>3.9283363816809448E-3</v>
      </c>
      <c r="R628" s="12">
        <f t="shared" si="59"/>
        <v>1.1276046107971283</v>
      </c>
      <c r="S628" s="12">
        <f t="shared" si="60"/>
        <v>1.2591889725949508</v>
      </c>
      <c r="T628" s="12">
        <f t="shared" si="61"/>
        <v>1.2550805697954923</v>
      </c>
      <c r="U628">
        <f>_xlfn.T.TEST(normalized!H628:J628,normalized!$E628:$G628,2,3)</f>
        <v>9.8743000694576977E-2</v>
      </c>
      <c r="V628">
        <f>_xlfn.T.TEST(normalized!K628:M628,normalized!$E628:$G628,2,3)</f>
        <v>2.1009406377084389E-2</v>
      </c>
      <c r="W628">
        <f>_xlfn.T.TEST(normalized!N628:P628,normalized!$E628:$G628,2,3)</f>
        <v>3.2307606439507294E-2</v>
      </c>
    </row>
    <row r="629" spans="1:23" x14ac:dyDescent="0.3">
      <c r="A629" t="str">
        <f>normalized!A629</f>
        <v>w/o MS2: PE 14:0_18:3;O2</v>
      </c>
      <c r="B629" t="str">
        <f>normalized!B629</f>
        <v>PE 32:3:2O</v>
      </c>
      <c r="C629" t="str">
        <f>normalized!C629</f>
        <v>OxPE</v>
      </c>
      <c r="D629" t="str">
        <f>normalized!D629</f>
        <v>C37H68NO10P</v>
      </c>
      <c r="E629">
        <f>AVERAGE(normalized!E629:G629)</f>
        <v>8.6441251271186445E-3</v>
      </c>
      <c r="F629">
        <f>AVERAGE(normalized!H629:J629)</f>
        <v>1.0550802293417367E-2</v>
      </c>
      <c r="G629">
        <f>AVERAGE(normalized!K629:M629)</f>
        <v>1.0936378052528032E-2</v>
      </c>
      <c r="H629">
        <f>AVERAGE(normalized!N629:P629)</f>
        <v>1.0843651032865024E-2</v>
      </c>
      <c r="I629">
        <f>_xlfn.STDEV.S(normalized!E629:G629)</f>
        <v>8.5133798524239133E-4</v>
      </c>
      <c r="J629">
        <f>_xlfn.STDEV.S(normalized!H629:J629)</f>
        <v>3.883221341835366E-4</v>
      </c>
      <c r="K629">
        <f>_xlfn.STDEV.S(normalized!K629:M629)</f>
        <v>1.0590419769958572E-3</v>
      </c>
      <c r="L629">
        <f>_xlfn.STDEV.S(normalized!N629:P629)</f>
        <v>7.4561808625284881E-4</v>
      </c>
      <c r="M629" s="11">
        <f t="shared" si="55"/>
        <v>9.8487466657735528E-2</v>
      </c>
      <c r="N629" s="11">
        <f t="shared" si="56"/>
        <v>3.6804986330358058E-2</v>
      </c>
      <c r="O629" s="11">
        <f t="shared" si="57"/>
        <v>9.6836628352569717E-2</v>
      </c>
      <c r="P629" s="11">
        <f t="shared" si="58"/>
        <v>6.8760796893317905E-2</v>
      </c>
      <c r="R629" s="12">
        <f t="shared" si="59"/>
        <v>1.2205749151313219</v>
      </c>
      <c r="S629" s="12">
        <f t="shared" si="60"/>
        <v>1.2651804424045243</v>
      </c>
      <c r="T629" s="12">
        <f t="shared" si="61"/>
        <v>1.2544532700997064</v>
      </c>
      <c r="U629">
        <f>_xlfn.T.TEST(normalized!H629:J629,normalized!$E629:$G629,2,3)</f>
        <v>4.3166746128921601E-2</v>
      </c>
      <c r="V629">
        <f>_xlfn.T.TEST(normalized!K629:M629,normalized!$E629:$G629,2,3)</f>
        <v>4.5611795326390238E-2</v>
      </c>
      <c r="W629">
        <f>_xlfn.T.TEST(normalized!N629:P629,normalized!$E629:$G629,2,3)</f>
        <v>2.8891048265176713E-2</v>
      </c>
    </row>
    <row r="630" spans="1:23" x14ac:dyDescent="0.3">
      <c r="A630" t="str">
        <f>normalized!A630</f>
        <v>w/o MS2: PE 12:0_18:3;O2</v>
      </c>
      <c r="B630" t="str">
        <f>normalized!B630</f>
        <v>PE 30:3:2O</v>
      </c>
      <c r="C630" t="str">
        <f>normalized!C630</f>
        <v>OxPE</v>
      </c>
      <c r="D630" t="str">
        <f>normalized!D630</f>
        <v>C35H64NO10P</v>
      </c>
      <c r="E630">
        <f>AVERAGE(normalized!E630:G630)</f>
        <v>6.3272885508474589E-4</v>
      </c>
      <c r="F630">
        <f>AVERAGE(normalized!H630:J630)</f>
        <v>9.1052904878618102E-4</v>
      </c>
      <c r="G630">
        <f>AVERAGE(normalized!K630:M630)</f>
        <v>1.1206915858638462E-3</v>
      </c>
      <c r="H630">
        <f>AVERAGE(normalized!N630:P630)</f>
        <v>1.6004662140967029E-3</v>
      </c>
      <c r="I630">
        <f>_xlfn.STDEV.S(normalized!E630:G630)</f>
        <v>1.0598733252243228E-4</v>
      </c>
      <c r="J630">
        <f>_xlfn.STDEV.S(normalized!H630:J630)</f>
        <v>1.8755076975936034E-5</v>
      </c>
      <c r="K630">
        <f>_xlfn.STDEV.S(normalized!K630:M630)</f>
        <v>1.3677291691042886E-4</v>
      </c>
      <c r="L630">
        <f>_xlfn.STDEV.S(normalized!N630:P630)</f>
        <v>7.6350087309178454E-5</v>
      </c>
      <c r="M630" s="11">
        <f t="shared" si="55"/>
        <v>0.16750829627998653</v>
      </c>
      <c r="N630" s="11">
        <f t="shared" si="56"/>
        <v>2.0597999592586614E-2</v>
      </c>
      <c r="O630" s="11">
        <f t="shared" si="57"/>
        <v>0.12204331560587403</v>
      </c>
      <c r="P630" s="11">
        <f t="shared" si="58"/>
        <v>4.7704904131494058E-2</v>
      </c>
      <c r="R630" s="12">
        <f t="shared" si="59"/>
        <v>1.4390509322737104</v>
      </c>
      <c r="S630" s="12">
        <f t="shared" si="60"/>
        <v>1.7712035366456362</v>
      </c>
      <c r="T630" s="12">
        <f t="shared" si="61"/>
        <v>2.5294661389867246</v>
      </c>
      <c r="U630">
        <f>_xlfn.T.TEST(normalized!H630:J630,normalized!$E630:$G630,2,3)</f>
        <v>4.1595341740502965E-2</v>
      </c>
      <c r="V630">
        <f>_xlfn.T.TEST(normalized!K630:M630,normalized!$E630:$G630,2,3)</f>
        <v>9.4743923096465392E-3</v>
      </c>
      <c r="W630">
        <f>_xlfn.T.TEST(normalized!N630:P630,normalized!$E630:$G630,2,3)</f>
        <v>3.6967099303550409E-4</v>
      </c>
    </row>
    <row r="631" spans="1:23" x14ac:dyDescent="0.3">
      <c r="A631" t="str">
        <f>normalized!A631</f>
        <v>w/o MS2: PE 15:0_20:3;O2</v>
      </c>
      <c r="B631" t="str">
        <f>normalized!B631</f>
        <v>PE 35:3:2O</v>
      </c>
      <c r="C631" t="str">
        <f>normalized!C631</f>
        <v>OxPE</v>
      </c>
      <c r="D631" t="str">
        <f>normalized!D631</f>
        <v>C40H74NO10P</v>
      </c>
      <c r="E631">
        <f>AVERAGE(normalized!E631:G631)</f>
        <v>1.2813114778248589E-2</v>
      </c>
      <c r="F631">
        <f>AVERAGE(normalized!H631:J631)</f>
        <v>7.0921842110177402E-3</v>
      </c>
      <c r="G631">
        <f>AVERAGE(normalized!K631:M631)</f>
        <v>7.4693091398116114E-3</v>
      </c>
      <c r="H631">
        <f>AVERAGE(normalized!N631:P631)</f>
        <v>4.811572441609401E-3</v>
      </c>
      <c r="I631">
        <f>_xlfn.STDEV.S(normalized!E631:G631)</f>
        <v>1.9964915966853326E-3</v>
      </c>
      <c r="J631">
        <f>_xlfn.STDEV.S(normalized!H631:J631)</f>
        <v>4.9998904080067864E-4</v>
      </c>
      <c r="K631">
        <f>_xlfn.STDEV.S(normalized!K631:M631)</f>
        <v>1.2393818636705692E-3</v>
      </c>
      <c r="L631">
        <f>_xlfn.STDEV.S(normalized!N631:P631)</f>
        <v>2.4858243159111377E-4</v>
      </c>
      <c r="M631" s="11">
        <f t="shared" si="55"/>
        <v>0.15581625789184034</v>
      </c>
      <c r="N631" s="11">
        <f t="shared" si="56"/>
        <v>7.0498597600432228E-2</v>
      </c>
      <c r="O631" s="11">
        <f t="shared" si="57"/>
        <v>0.16592991941712945</v>
      </c>
      <c r="P631" s="11">
        <f t="shared" si="58"/>
        <v>5.1663449861302842E-2</v>
      </c>
      <c r="R631" s="12">
        <f t="shared" si="59"/>
        <v>0.55350976977568001</v>
      </c>
      <c r="S631" s="12">
        <f t="shared" si="60"/>
        <v>0.58294249829802769</v>
      </c>
      <c r="T631" s="12">
        <f t="shared" si="61"/>
        <v>0.37551934286715954</v>
      </c>
      <c r="U631">
        <f>_xlfn.T.TEST(normalized!H631:J631,normalized!$E631:$G631,2,3)</f>
        <v>3.1967158292150293E-2</v>
      </c>
      <c r="V631">
        <f>_xlfn.T.TEST(normalized!K631:M631,normalized!$E631:$G631,2,3)</f>
        <v>2.3884863283953707E-2</v>
      </c>
      <c r="W631">
        <f>_xlfn.T.TEST(normalized!N631:P631,normalized!$E631:$G631,2,3)</f>
        <v>1.8847955636122515E-2</v>
      </c>
    </row>
    <row r="632" spans="1:23" x14ac:dyDescent="0.3">
      <c r="A632" t="str">
        <f>normalized!A632</f>
        <v>w/o MS2: PE 15:0_20:3;O2</v>
      </c>
      <c r="B632" t="str">
        <f>normalized!B632</f>
        <v>PE 35:3:2O</v>
      </c>
      <c r="C632" t="str">
        <f>normalized!C632</f>
        <v>OxPE</v>
      </c>
      <c r="D632" t="str">
        <f>normalized!D632</f>
        <v>C40H74NO10P</v>
      </c>
      <c r="E632">
        <f>AVERAGE(normalized!E632:G632)</f>
        <v>5.7226567701977411E-3</v>
      </c>
      <c r="F632">
        <f>AVERAGE(normalized!H632:J632)</f>
        <v>4.4241446416900089E-3</v>
      </c>
      <c r="G632">
        <f>AVERAGE(normalized!K632:M632)</f>
        <v>4.6882617038028996E-3</v>
      </c>
      <c r="H632">
        <f>AVERAGE(normalized!N632:P632)</f>
        <v>3.6092574351375022E-3</v>
      </c>
      <c r="I632">
        <f>_xlfn.STDEV.S(normalized!E632:G632)</f>
        <v>7.3700520082676602E-4</v>
      </c>
      <c r="J632">
        <f>_xlfn.STDEV.S(normalized!H632:J632)</f>
        <v>9.4942261483196532E-5</v>
      </c>
      <c r="K632">
        <f>_xlfn.STDEV.S(normalized!K632:M632)</f>
        <v>3.2955009984079163E-4</v>
      </c>
      <c r="L632">
        <f>_xlfn.STDEV.S(normalized!N632:P632)</f>
        <v>1.124773463154538E-4</v>
      </c>
      <c r="M632" s="11">
        <f t="shared" si="55"/>
        <v>0.12878724522933419</v>
      </c>
      <c r="N632" s="11">
        <f t="shared" si="56"/>
        <v>2.1460026552596819E-2</v>
      </c>
      <c r="O632" s="11">
        <f t="shared" si="57"/>
        <v>7.0292598976178303E-2</v>
      </c>
      <c r="P632" s="11">
        <f t="shared" si="58"/>
        <v>3.116356988571771E-2</v>
      </c>
      <c r="R632" s="12">
        <f t="shared" si="59"/>
        <v>0.77309278178798357</v>
      </c>
      <c r="S632" s="12">
        <f t="shared" si="60"/>
        <v>0.81924565670586269</v>
      </c>
      <c r="T632" s="12">
        <f t="shared" si="61"/>
        <v>0.63069612246075479</v>
      </c>
      <c r="U632">
        <f>_xlfn.T.TEST(normalized!H632:J632,normalized!$E632:$G632,2,3)</f>
        <v>9.0344811613830678E-2</v>
      </c>
      <c r="V632">
        <f>_xlfn.T.TEST(normalized!K632:M632,normalized!$E632:$G632,2,3)</f>
        <v>0.12054539347120498</v>
      </c>
      <c r="W632">
        <f>_xlfn.T.TEST(normalized!N632:P632,normalized!$E632:$G632,2,3)</f>
        <v>3.5631577682966008E-2</v>
      </c>
    </row>
    <row r="633" spans="1:23" x14ac:dyDescent="0.3">
      <c r="A633" t="str">
        <f>normalized!A633</f>
        <v>w/o MS2: PE 17:2_22:6;O2</v>
      </c>
      <c r="B633" t="str">
        <f>normalized!B633</f>
        <v>PE 39:8:2O</v>
      </c>
      <c r="C633" t="str">
        <f>normalized!C633</f>
        <v>OxPE</v>
      </c>
      <c r="D633" t="str">
        <f>normalized!D633</f>
        <v>C44H72NO10P</v>
      </c>
      <c r="E633">
        <f>AVERAGE(normalized!E633:G633)</f>
        <v>4.240980507062147E-4</v>
      </c>
      <c r="F633">
        <f>AVERAGE(normalized!H633:J633)</f>
        <v>3.1170603641456578E-4</v>
      </c>
      <c r="G633">
        <f>AVERAGE(normalized!K633:M633)</f>
        <v>3.7770891734553437E-4</v>
      </c>
      <c r="H633">
        <f>AVERAGE(normalized!N633:P633)</f>
        <v>3.4870262639645792E-4</v>
      </c>
      <c r="I633">
        <f>_xlfn.STDEV.S(normalized!E633:G633)</f>
        <v>8.7306251181343947E-5</v>
      </c>
      <c r="J633">
        <f>_xlfn.STDEV.S(normalized!H633:J633)</f>
        <v>5.1189110944642288E-5</v>
      </c>
      <c r="K633">
        <f>_xlfn.STDEV.S(normalized!K633:M633)</f>
        <v>1.4644708658917215E-4</v>
      </c>
      <c r="L633">
        <f>_xlfn.STDEV.S(normalized!N633:P633)</f>
        <v>5.9904722521559652E-5</v>
      </c>
      <c r="M633" s="11">
        <f t="shared" si="55"/>
        <v>0.2058633635216201</v>
      </c>
      <c r="N633" s="11">
        <f t="shared" si="56"/>
        <v>0.16422239214052725</v>
      </c>
      <c r="O633" s="11">
        <f t="shared" si="57"/>
        <v>0.38772472627433346</v>
      </c>
      <c r="P633" s="11">
        <f t="shared" si="58"/>
        <v>0.17179314976954288</v>
      </c>
      <c r="R633" s="12">
        <f t="shared" si="59"/>
        <v>0.73498577957504874</v>
      </c>
      <c r="S633" s="12">
        <f t="shared" si="60"/>
        <v>0.89061696161198467</v>
      </c>
      <c r="T633" s="12">
        <f t="shared" si="61"/>
        <v>0.82222171456764037</v>
      </c>
      <c r="U633">
        <f>_xlfn.T.TEST(normalized!H633:J633,normalized!$E633:$G633,2,3)</f>
        <v>0.14355276884518434</v>
      </c>
      <c r="V633">
        <f>_xlfn.T.TEST(normalized!K633:M633,normalized!$E633:$G633,2,3)</f>
        <v>0.66719809481693071</v>
      </c>
      <c r="W633">
        <f>_xlfn.T.TEST(normalized!N633:P633,normalized!$E633:$G633,2,3)</f>
        <v>0.29298297117408117</v>
      </c>
    </row>
    <row r="634" spans="1:23" x14ac:dyDescent="0.3">
      <c r="A634" t="str">
        <f>normalized!A634</f>
        <v>w/o MS2: PE 14:1_22:6;O3</v>
      </c>
      <c r="B634" t="str">
        <f>normalized!B634</f>
        <v>PE 36:7:3O</v>
      </c>
      <c r="C634" t="str">
        <f>normalized!C634</f>
        <v>OxPE</v>
      </c>
      <c r="D634" t="str">
        <f>normalized!D634</f>
        <v>C41H68NO11P</v>
      </c>
      <c r="E634">
        <f>AVERAGE(normalized!E634:G634)</f>
        <v>1.0992979107344633E-3</v>
      </c>
      <c r="F634">
        <f>AVERAGE(normalized!H634:J634)</f>
        <v>1.3737309803921571E-3</v>
      </c>
      <c r="G634">
        <f>AVERAGE(normalized!K634:M634)</f>
        <v>1.4947469426155316E-3</v>
      </c>
      <c r="H634">
        <f>AVERAGE(normalized!N634:P634)</f>
        <v>1.2776558179961371E-3</v>
      </c>
      <c r="I634">
        <f>_xlfn.STDEV.S(normalized!E634:G634)</f>
        <v>2.0287029973813529E-4</v>
      </c>
      <c r="J634">
        <f>_xlfn.STDEV.S(normalized!H634:J634)</f>
        <v>2.1429652394978465E-4</v>
      </c>
      <c r="K634">
        <f>_xlfn.STDEV.S(normalized!K634:M634)</f>
        <v>3.2377719833972E-4</v>
      </c>
      <c r="L634">
        <f>_xlfn.STDEV.S(normalized!N634:P634)</f>
        <v>5.0402118997899944E-4</v>
      </c>
      <c r="M634" s="11">
        <f t="shared" si="55"/>
        <v>0.18454533366900835</v>
      </c>
      <c r="N634" s="11">
        <f t="shared" si="56"/>
        <v>0.15599598975966147</v>
      </c>
      <c r="O634" s="11">
        <f t="shared" si="57"/>
        <v>0.2166100422143494</v>
      </c>
      <c r="P634" s="11">
        <f t="shared" si="58"/>
        <v>0.39448901877933085</v>
      </c>
      <c r="R634" s="12">
        <f t="shared" si="59"/>
        <v>1.2496439472666145</v>
      </c>
      <c r="S634" s="12">
        <f t="shared" si="60"/>
        <v>1.3597287214135254</v>
      </c>
      <c r="T634" s="12">
        <f t="shared" si="61"/>
        <v>1.162247108377118</v>
      </c>
      <c r="U634">
        <f>_xlfn.T.TEST(normalized!H634:J634,normalized!$E634:$G634,2,3)</f>
        <v>0.18272706348390139</v>
      </c>
      <c r="V634">
        <f>_xlfn.T.TEST(normalized!K634:M634,normalized!$E634:$G634,2,3)</f>
        <v>0.16098757278956669</v>
      </c>
      <c r="W634">
        <f>_xlfn.T.TEST(normalized!N634:P634,normalized!$E634:$G634,2,3)</f>
        <v>0.61449074259577441</v>
      </c>
    </row>
    <row r="635" spans="1:23" x14ac:dyDescent="0.3">
      <c r="A635" t="str">
        <f>normalized!A635</f>
        <v>w/o MS2: PE 14:1_22:6;O3</v>
      </c>
      <c r="B635" t="str">
        <f>normalized!B635</f>
        <v>PE 36:7:3O</v>
      </c>
      <c r="C635" t="str">
        <f>normalized!C635</f>
        <v>OxPE</v>
      </c>
      <c r="D635" t="str">
        <f>normalized!D635</f>
        <v>C41H68NO11P</v>
      </c>
      <c r="E635">
        <f>AVERAGE(normalized!E635:G635)</f>
        <v>2.1534087598870061E-3</v>
      </c>
      <c r="F635">
        <f>AVERAGE(normalized!H635:J635)</f>
        <v>2.5265967075163397E-3</v>
      </c>
      <c r="G635">
        <f>AVERAGE(normalized!K635:M635)</f>
        <v>2.2214013325232381E-3</v>
      </c>
      <c r="H635">
        <f>AVERAGE(normalized!N635:P635)</f>
        <v>2.8053106904839943E-3</v>
      </c>
      <c r="I635">
        <f>_xlfn.STDEV.S(normalized!E635:G635)</f>
        <v>4.7264686071923646E-4</v>
      </c>
      <c r="J635">
        <f>_xlfn.STDEV.S(normalized!H635:J635)</f>
        <v>1.9952766210330606E-4</v>
      </c>
      <c r="K635">
        <f>_xlfn.STDEV.S(normalized!K635:M635)</f>
        <v>3.6592553214271142E-4</v>
      </c>
      <c r="L635">
        <f>_xlfn.STDEV.S(normalized!N635:P635)</f>
        <v>1.3395297865763289E-3</v>
      </c>
      <c r="M635" s="11">
        <f t="shared" si="55"/>
        <v>0.21948775797867434</v>
      </c>
      <c r="N635" s="11">
        <f t="shared" si="56"/>
        <v>7.8970918275059018E-2</v>
      </c>
      <c r="O635" s="11">
        <f t="shared" si="57"/>
        <v>0.16472733980359375</v>
      </c>
      <c r="P635" s="11">
        <f t="shared" si="58"/>
        <v>0.47749783691346598</v>
      </c>
      <c r="R635" s="12">
        <f t="shared" si="59"/>
        <v>1.1733010260666514</v>
      </c>
      <c r="S635" s="12">
        <f t="shared" si="60"/>
        <v>1.0315743921464311</v>
      </c>
      <c r="T635" s="12">
        <f t="shared" si="61"/>
        <v>1.3027302306651687</v>
      </c>
      <c r="U635">
        <f>_xlfn.T.TEST(normalized!H635:J635,normalized!$E635:$G635,2,3)</f>
        <v>0.30589651064261414</v>
      </c>
      <c r="V635">
        <f>_xlfn.T.TEST(normalized!K635:M635,normalized!$E635:$G635,2,3)</f>
        <v>0.85398986192155535</v>
      </c>
      <c r="W635">
        <f>_xlfn.T.TEST(normalized!N635:P635,normalized!$E635:$G635,2,3)</f>
        <v>0.49539362600519865</v>
      </c>
    </row>
    <row r="636" spans="1:23" x14ac:dyDescent="0.3">
      <c r="A636" t="str">
        <f>normalized!A636</f>
        <v>w/o MS2: PE 16:2_22:5;O4</v>
      </c>
      <c r="B636" t="str">
        <f>normalized!B636</f>
        <v>PE 38:7:4O</v>
      </c>
      <c r="C636" t="str">
        <f>normalized!C636</f>
        <v>OxPE</v>
      </c>
      <c r="D636" t="str">
        <f>normalized!D636</f>
        <v>C43H72NO13P</v>
      </c>
      <c r="E636">
        <f>AVERAGE(normalized!E636:G636)</f>
        <v>3.2227512867231636E-4</v>
      </c>
      <c r="F636">
        <f>AVERAGE(normalized!H636:J636)</f>
        <v>3.8052028828197947E-4</v>
      </c>
      <c r="G636">
        <f>AVERAGE(normalized!K636:M636)</f>
        <v>4.36076607583479E-4</v>
      </c>
      <c r="H636">
        <f>AVERAGE(normalized!N636:P636)</f>
        <v>5.196012666496305E-4</v>
      </c>
      <c r="I636">
        <f>_xlfn.STDEV.S(normalized!E636:G636)</f>
        <v>3.4572131627984699E-4</v>
      </c>
      <c r="J636">
        <f>_xlfn.STDEV.S(normalized!H636:J636)</f>
        <v>1.1958850660228084E-4</v>
      </c>
      <c r="K636">
        <f>_xlfn.STDEV.S(normalized!K636:M636)</f>
        <v>4.3022971316615869E-4</v>
      </c>
      <c r="L636">
        <f>_xlfn.STDEV.S(normalized!N636:P636)</f>
        <v>4.8233670314770107E-4</v>
      </c>
      <c r="M636" s="11">
        <f t="shared" si="55"/>
        <v>1.0727520851643824</v>
      </c>
      <c r="N636" s="11">
        <f t="shared" si="56"/>
        <v>0.31427629560098874</v>
      </c>
      <c r="O636" s="11">
        <f t="shared" si="57"/>
        <v>0.9865920475539357</v>
      </c>
      <c r="P636" s="11">
        <f t="shared" si="58"/>
        <v>0.92828238517929351</v>
      </c>
      <c r="R636" s="12">
        <f t="shared" si="59"/>
        <v>1.1807311654784436</v>
      </c>
      <c r="S636" s="12">
        <f t="shared" si="60"/>
        <v>1.3531190240462954</v>
      </c>
      <c r="T636" s="12">
        <f t="shared" si="61"/>
        <v>1.6122909291518797</v>
      </c>
      <c r="U636">
        <f>_xlfn.T.TEST(normalized!H636:J636,normalized!$E636:$G636,2,3)</f>
        <v>0.80411969473760336</v>
      </c>
      <c r="V636">
        <f>_xlfn.T.TEST(normalized!K636:M636,normalized!$E636:$G636,2,3)</f>
        <v>0.73982964371524218</v>
      </c>
      <c r="W636">
        <f>_xlfn.T.TEST(normalized!N636:P636,normalized!$E636:$G636,2,3)</f>
        <v>0.59850419554018108</v>
      </c>
    </row>
    <row r="637" spans="1:23" x14ac:dyDescent="0.3">
      <c r="A637" t="str">
        <f>normalized!A637</f>
        <v>w/o MS2: PE 16:2_22:5;O4</v>
      </c>
      <c r="B637" t="str">
        <f>normalized!B637</f>
        <v>PE 38:7:4O</v>
      </c>
      <c r="C637" t="str">
        <f>normalized!C637</f>
        <v>OxPE</v>
      </c>
      <c r="D637" t="str">
        <f>normalized!D637</f>
        <v>C43H72NO13P</v>
      </c>
      <c r="E637">
        <f>AVERAGE(normalized!E637:G637)</f>
        <v>7.8794056144067791E-4</v>
      </c>
      <c r="F637">
        <f>AVERAGE(normalized!H637:J637)</f>
        <v>6.5216315709617188E-4</v>
      </c>
      <c r="G637">
        <f>AVERAGE(normalized!K637:M637)</f>
        <v>1.2217230527760213E-3</v>
      </c>
      <c r="H637">
        <f>AVERAGE(normalized!N637:P637)</f>
        <v>9.1250213600431093E-4</v>
      </c>
      <c r="I637">
        <f>_xlfn.STDEV.S(normalized!E637:G637)</f>
        <v>2.9357961504868166E-4</v>
      </c>
      <c r="J637">
        <f>_xlfn.STDEV.S(normalized!H637:J637)</f>
        <v>2.4549970792328546E-4</v>
      </c>
      <c r="K637">
        <f>_xlfn.STDEV.S(normalized!K637:M637)</f>
        <v>8.0545181034578518E-5</v>
      </c>
      <c r="L637">
        <f>_xlfn.STDEV.S(normalized!N637:P637)</f>
        <v>3.3430640634276492E-4</v>
      </c>
      <c r="M637" s="11">
        <f t="shared" si="55"/>
        <v>0.37259106767126943</v>
      </c>
      <c r="N637" s="11">
        <f t="shared" si="56"/>
        <v>0.37643909388625985</v>
      </c>
      <c r="O637" s="11">
        <f t="shared" si="57"/>
        <v>6.5927528216449954E-2</v>
      </c>
      <c r="P637" s="11">
        <f t="shared" si="58"/>
        <v>0.36636232744247027</v>
      </c>
      <c r="R637" s="12">
        <f t="shared" si="59"/>
        <v>0.82768065132191015</v>
      </c>
      <c r="S637" s="12">
        <f t="shared" si="60"/>
        <v>1.5505269211451831</v>
      </c>
      <c r="T637" s="12">
        <f t="shared" si="61"/>
        <v>1.1580849884614184</v>
      </c>
      <c r="U637">
        <f>_xlfn.T.TEST(normalized!H637:J637,normalized!$E637:$G637,2,3)</f>
        <v>0.57309104977877889</v>
      </c>
      <c r="V637">
        <f>_xlfn.T.TEST(normalized!K637:M637,normalized!$E637:$G637,2,3)</f>
        <v>0.11603375091862006</v>
      </c>
      <c r="W637">
        <f>_xlfn.T.TEST(normalized!N637:P637,normalized!$E637:$G637,2,3)</f>
        <v>0.65349475928318979</v>
      </c>
    </row>
    <row r="638" spans="1:23" x14ac:dyDescent="0.3">
      <c r="A638" t="str">
        <f>normalized!A638</f>
        <v>w/o MS2: PE 15:0_15:1;O2</v>
      </c>
      <c r="B638" t="str">
        <f>normalized!B638</f>
        <v>PE 30:1:2O</v>
      </c>
      <c r="C638" t="str">
        <f>normalized!C638</f>
        <v>OxPE</v>
      </c>
      <c r="D638" t="str">
        <f>normalized!D638</f>
        <v>C35H68NO10P</v>
      </c>
      <c r="E638">
        <f>AVERAGE(normalized!E638:G638)</f>
        <v>2.6644824410734461E-2</v>
      </c>
      <c r="F638">
        <f>AVERAGE(normalized!H638:J638)</f>
        <v>2.9124313326330531E-2</v>
      </c>
      <c r="G638">
        <f>AVERAGE(normalized!K638:M638)</f>
        <v>2.9812753628583946E-2</v>
      </c>
      <c r="H638">
        <f>AVERAGE(normalized!N638:P638)</f>
        <v>3.0730885996672386E-2</v>
      </c>
      <c r="I638">
        <f>_xlfn.STDEV.S(normalized!E638:G638)</f>
        <v>3.2827848748944823E-3</v>
      </c>
      <c r="J638">
        <f>_xlfn.STDEV.S(normalized!H638:J638)</f>
        <v>3.4793494087823854E-4</v>
      </c>
      <c r="K638">
        <f>_xlfn.STDEV.S(normalized!K638:M638)</f>
        <v>6.6056505456314025E-4</v>
      </c>
      <c r="L638">
        <f>_xlfn.STDEV.S(normalized!N638:P638)</f>
        <v>9.3430417584559184E-4</v>
      </c>
      <c r="M638" s="11">
        <f t="shared" si="55"/>
        <v>0.12320534841175157</v>
      </c>
      <c r="N638" s="11">
        <f t="shared" si="56"/>
        <v>1.1946545725549507E-2</v>
      </c>
      <c r="O638" s="11">
        <f t="shared" si="57"/>
        <v>2.2157129891208775E-2</v>
      </c>
      <c r="P638" s="11">
        <f t="shared" si="58"/>
        <v>3.0402773807001873E-2</v>
      </c>
      <c r="R638" s="12">
        <f t="shared" si="59"/>
        <v>1.0930570559360546</v>
      </c>
      <c r="S638" s="12">
        <f t="shared" si="60"/>
        <v>1.1188947305118369</v>
      </c>
      <c r="T638" s="12">
        <f t="shared" si="61"/>
        <v>1.1533529184861795</v>
      </c>
      <c r="U638">
        <f>_xlfn.T.TEST(normalized!H638:J638,normalized!$E638:$G638,2,3)</f>
        <v>0.32055494469474527</v>
      </c>
      <c r="V638">
        <f>_xlfn.T.TEST(normalized!K638:M638,normalized!$E638:$G638,2,3)</f>
        <v>0.23365353717361231</v>
      </c>
      <c r="W638">
        <f>_xlfn.T.TEST(normalized!N638:P638,normalized!$E638:$G638,2,3)</f>
        <v>0.15590212350573091</v>
      </c>
    </row>
    <row r="639" spans="1:23" x14ac:dyDescent="0.3">
      <c r="A639" t="str">
        <f>normalized!A639</f>
        <v>w/o MS2: PE 15:1_22:6;O3</v>
      </c>
      <c r="B639" t="str">
        <f>normalized!B639</f>
        <v>PE 37:7:3O</v>
      </c>
      <c r="C639" t="str">
        <f>normalized!C639</f>
        <v>OxPE</v>
      </c>
      <c r="D639" t="str">
        <f>normalized!D639</f>
        <v>C42H70NO11P</v>
      </c>
      <c r="E639">
        <f>AVERAGE(normalized!E639:G639)</f>
        <v>2.2211550974576271E-4</v>
      </c>
      <c r="F639">
        <f>AVERAGE(normalized!H639:J639)</f>
        <v>2.9158113912231557E-4</v>
      </c>
      <c r="G639">
        <f>AVERAGE(normalized!K639:M639)</f>
        <v>3.1656512345679014E-4</v>
      </c>
      <c r="H639">
        <f>AVERAGE(normalized!N639:P639)</f>
        <v>2.7321609618593141E-4</v>
      </c>
      <c r="I639">
        <f>_xlfn.STDEV.S(normalized!E639:G639)</f>
        <v>1.5709188530692398E-4</v>
      </c>
      <c r="J639">
        <f>_xlfn.STDEV.S(normalized!H639:J639)</f>
        <v>1.0332872816348945E-4</v>
      </c>
      <c r="K639">
        <f>_xlfn.STDEV.S(normalized!K639:M639)</f>
        <v>1.31301952296596E-4</v>
      </c>
      <c r="L639">
        <f>_xlfn.STDEV.S(normalized!N639:P639)</f>
        <v>1.5241654602968257E-4</v>
      </c>
      <c r="M639" s="11">
        <f t="shared" si="55"/>
        <v>0.70725311117055312</v>
      </c>
      <c r="N639" s="11">
        <f t="shared" si="56"/>
        <v>0.35437384075841755</v>
      </c>
      <c r="O639" s="11">
        <f t="shared" si="57"/>
        <v>0.41477074562990573</v>
      </c>
      <c r="P639" s="11">
        <f t="shared" si="58"/>
        <v>0.5578607855005685</v>
      </c>
      <c r="R639" s="12">
        <f t="shared" si="59"/>
        <v>1.3127455145120861</v>
      </c>
      <c r="S639" s="12">
        <f t="shared" si="60"/>
        <v>1.4252274585378395</v>
      </c>
      <c r="T639" s="12">
        <f t="shared" si="61"/>
        <v>1.2300631167029232</v>
      </c>
      <c r="U639">
        <f>_xlfn.T.TEST(normalized!H639:J639,normalized!$E639:$G639,2,3)</f>
        <v>0.56214933185735494</v>
      </c>
      <c r="V639">
        <f>_xlfn.T.TEST(normalized!K639:M639,normalized!$E639:$G639,2,3)</f>
        <v>0.47034924850846849</v>
      </c>
      <c r="W639">
        <f>_xlfn.T.TEST(normalized!N639:P639,normalized!$E639:$G639,2,3)</f>
        <v>0.70664656086764699</v>
      </c>
    </row>
    <row r="640" spans="1:23" x14ac:dyDescent="0.3">
      <c r="A640" t="str">
        <f>normalized!A640</f>
        <v>PE 31:0;O|PE 15:0_16:0;O</v>
      </c>
      <c r="B640" t="str">
        <f>normalized!B640</f>
        <v>PE 31:0;O|PE 15:0_16:0;O</v>
      </c>
      <c r="C640" t="str">
        <f>normalized!C640</f>
        <v>OxPE</v>
      </c>
      <c r="D640" t="str">
        <f>normalized!D640</f>
        <v>C36H72NO9P</v>
      </c>
      <c r="E640">
        <f>AVERAGE(normalized!E640:G640)</f>
        <v>2.2726100365819211E-3</v>
      </c>
      <c r="F640">
        <f>AVERAGE(normalized!H640:J640)</f>
        <v>2.6612511869747897E-3</v>
      </c>
      <c r="G640">
        <f>AVERAGE(normalized!K640:M640)</f>
        <v>3.3045877905078388E-3</v>
      </c>
      <c r="H640">
        <f>AVERAGE(normalized!N640:P640)</f>
        <v>3.1053462009769882E-3</v>
      </c>
      <c r="I640">
        <f>_xlfn.STDEV.S(normalized!E640:G640)</f>
        <v>2.8958556728057362E-4</v>
      </c>
      <c r="J640">
        <f>_xlfn.STDEV.S(normalized!H640:J640)</f>
        <v>5.7689433462449076E-5</v>
      </c>
      <c r="K640">
        <f>_xlfn.STDEV.S(normalized!K640:M640)</f>
        <v>3.2680865232094075E-4</v>
      </c>
      <c r="L640">
        <f>_xlfn.STDEV.S(normalized!N640:P640)</f>
        <v>1.5067958849780059E-4</v>
      </c>
      <c r="M640" s="11">
        <f t="shared" si="55"/>
        <v>0.12742422264231468</v>
      </c>
      <c r="N640" s="11">
        <f t="shared" si="56"/>
        <v>2.1677560444051228E-2</v>
      </c>
      <c r="O640" s="11">
        <f t="shared" si="57"/>
        <v>9.8895436598680234E-2</v>
      </c>
      <c r="P640" s="11">
        <f t="shared" si="58"/>
        <v>4.8522637653217071E-2</v>
      </c>
      <c r="R640" s="12">
        <f t="shared" si="59"/>
        <v>1.1710109275841258</v>
      </c>
      <c r="S640" s="12">
        <f t="shared" si="60"/>
        <v>1.4540936356498917</v>
      </c>
      <c r="T640" s="12">
        <f t="shared" si="61"/>
        <v>1.3664228138530661</v>
      </c>
      <c r="U640">
        <f>_xlfn.T.TEST(normalized!H640:J640,normalized!$E640:$G640,2,3)</f>
        <v>0.14088521008395533</v>
      </c>
      <c r="V640">
        <f>_xlfn.T.TEST(normalized!K640:M640,normalized!$E640:$G640,2,3)</f>
        <v>1.5374275300901186E-2</v>
      </c>
      <c r="W640">
        <f>_xlfn.T.TEST(normalized!N640:P640,normalized!$E640:$G640,2,3)</f>
        <v>2.1387460269904221E-2</v>
      </c>
    </row>
    <row r="641" spans="1:23" x14ac:dyDescent="0.3">
      <c r="A641" t="str">
        <f>normalized!A641</f>
        <v>w/o MS2: PE 17:0_16:1;O2</v>
      </c>
      <c r="B641" t="str">
        <f>normalized!B641</f>
        <v>PE 33:1:2O</v>
      </c>
      <c r="C641" t="str">
        <f>normalized!C641</f>
        <v>OxPE</v>
      </c>
      <c r="D641" t="str">
        <f>normalized!D641</f>
        <v>C38H74NO10P</v>
      </c>
      <c r="E641">
        <f>AVERAGE(normalized!E641:G641)</f>
        <v>1.1795900268079097E-2</v>
      </c>
      <c r="F641">
        <f>AVERAGE(normalized!H641:J641)</f>
        <v>1.0130452866479926E-2</v>
      </c>
      <c r="G641">
        <f>AVERAGE(normalized!K641:M641)</f>
        <v>8.338172655994909E-3</v>
      </c>
      <c r="H641">
        <f>AVERAGE(normalized!N641:P641)</f>
        <v>7.693381392134096E-3</v>
      </c>
      <c r="I641">
        <f>_xlfn.STDEV.S(normalized!E641:G641)</f>
        <v>1.1814663094736446E-3</v>
      </c>
      <c r="J641">
        <f>_xlfn.STDEV.S(normalized!H641:J641)</f>
        <v>4.7623727343818335E-4</v>
      </c>
      <c r="K641">
        <f>_xlfn.STDEV.S(normalized!K641:M641)</f>
        <v>8.1795866328294401E-4</v>
      </c>
      <c r="L641">
        <f>_xlfn.STDEV.S(normalized!N641:P641)</f>
        <v>5.3477208077930705E-4</v>
      </c>
      <c r="M641" s="11">
        <f t="shared" si="55"/>
        <v>0.10015906226935575</v>
      </c>
      <c r="N641" s="11">
        <f t="shared" si="56"/>
        <v>4.7010462386531358E-2</v>
      </c>
      <c r="O641" s="11">
        <f t="shared" si="57"/>
        <v>9.8098072207086648E-2</v>
      </c>
      <c r="P641" s="11">
        <f t="shared" si="58"/>
        <v>6.9510668134309742E-2</v>
      </c>
      <c r="R641" s="12">
        <f t="shared" si="59"/>
        <v>0.8588113358243592</v>
      </c>
      <c r="S641" s="12">
        <f t="shared" si="60"/>
        <v>0.70687039280578268</v>
      </c>
      <c r="T641" s="12">
        <f t="shared" si="61"/>
        <v>0.65220807376213297</v>
      </c>
      <c r="U641">
        <f>_xlfn.T.TEST(normalized!H641:J641,normalized!$E641:$G641,2,3)</f>
        <v>0.1207483429754392</v>
      </c>
      <c r="V641">
        <f>_xlfn.T.TEST(normalized!K641:M641,normalized!$E641:$G641,2,3)</f>
        <v>1.787817447174174E-2</v>
      </c>
      <c r="W641">
        <f>_xlfn.T.TEST(normalized!N641:P641,normalized!$E641:$G641,2,3)</f>
        <v>1.4461858917927936E-2</v>
      </c>
    </row>
    <row r="642" spans="1:23" x14ac:dyDescent="0.3">
      <c r="A642" t="str">
        <f>normalized!A642</f>
        <v>w/o MS2: PE 15:0_14:1;O2</v>
      </c>
      <c r="B642" t="str">
        <f>normalized!B642</f>
        <v>PE 29:1:2O</v>
      </c>
      <c r="C642" t="str">
        <f>normalized!C642</f>
        <v>OxPE</v>
      </c>
      <c r="D642" t="str">
        <f>normalized!D642</f>
        <v>C34H66NO10P</v>
      </c>
      <c r="E642">
        <f>AVERAGE(normalized!E642:G642)</f>
        <v>0.12447035138262712</v>
      </c>
      <c r="F642">
        <f>AVERAGE(normalized!H642:J642)</f>
        <v>0.13611740815592901</v>
      </c>
      <c r="G642">
        <f>AVERAGE(normalized!K642:M642)</f>
        <v>0.13641513459559326</v>
      </c>
      <c r="H642">
        <f>AVERAGE(normalized!N642:P642)</f>
        <v>0.14528593424893568</v>
      </c>
      <c r="I642">
        <f>_xlfn.STDEV.S(normalized!E642:G642)</f>
        <v>1.8255656373065948E-2</v>
      </c>
      <c r="J642">
        <f>_xlfn.STDEV.S(normalized!H642:J642)</f>
        <v>5.7268985755489065E-3</v>
      </c>
      <c r="K642">
        <f>_xlfn.STDEV.S(normalized!K642:M642)</f>
        <v>2.3335904443616178E-3</v>
      </c>
      <c r="L642">
        <f>_xlfn.STDEV.S(normalized!N642:P642)</f>
        <v>6.6089731149206448E-3</v>
      </c>
      <c r="M642" s="11">
        <f t="shared" si="55"/>
        <v>0.14666670552690328</v>
      </c>
      <c r="N642" s="11">
        <f t="shared" si="56"/>
        <v>4.2073226732237436E-2</v>
      </c>
      <c r="O642" s="11">
        <f t="shared" si="57"/>
        <v>1.7106536245260588E-2</v>
      </c>
      <c r="P642" s="11">
        <f t="shared" si="58"/>
        <v>4.5489421595325978E-2</v>
      </c>
      <c r="R642" s="12">
        <f t="shared" si="59"/>
        <v>1.0935729404145278</v>
      </c>
      <c r="S642" s="12">
        <f t="shared" si="60"/>
        <v>1.0959648870617178</v>
      </c>
      <c r="T642" s="12">
        <f t="shared" si="61"/>
        <v>1.1672332618578427</v>
      </c>
      <c r="U642">
        <f>_xlfn.T.TEST(normalized!H642:J642,normalized!$E642:$G642,2,3)</f>
        <v>0.38649347893782826</v>
      </c>
      <c r="V642">
        <f>_xlfn.T.TEST(normalized!K642:M642,normalized!$E642:$G642,2,3)</f>
        <v>0.37458832190016778</v>
      </c>
      <c r="W642">
        <f>_xlfn.T.TEST(normalized!N642:P642,normalized!$E642:$G642,2,3)</f>
        <v>0.17776229568459329</v>
      </c>
    </row>
    <row r="643" spans="1:23" x14ac:dyDescent="0.3">
      <c r="A643" t="str">
        <f>normalized!A643</f>
        <v>w/o MS2: PE 16:0_16:1;O2</v>
      </c>
      <c r="B643" t="str">
        <f>normalized!B643</f>
        <v>PE 32:1:2O</v>
      </c>
      <c r="C643" t="str">
        <f>normalized!C643</f>
        <v>OxPE</v>
      </c>
      <c r="D643" t="str">
        <f>normalized!D643</f>
        <v>C37H72NO10P</v>
      </c>
      <c r="E643">
        <f>AVERAGE(normalized!E643:G643)</f>
        <v>0.14256264193375703</v>
      </c>
      <c r="F643">
        <f>AVERAGE(normalized!H643:J643)</f>
        <v>0.14254998233776847</v>
      </c>
      <c r="G643">
        <f>AVERAGE(normalized!K643:M643)</f>
        <v>0.13032051782580481</v>
      </c>
      <c r="H643">
        <f>AVERAGE(normalized!N643:P643)</f>
        <v>0.12555152162618721</v>
      </c>
      <c r="I643">
        <f>_xlfn.STDEV.S(normalized!E643:G643)</f>
        <v>1.4573017402316946E-2</v>
      </c>
      <c r="J643">
        <f>_xlfn.STDEV.S(normalized!H643:J643)</f>
        <v>2.283189455567416E-3</v>
      </c>
      <c r="K643">
        <f>_xlfn.STDEV.S(normalized!K643:M643)</f>
        <v>7.8524997060489595E-4</v>
      </c>
      <c r="L643">
        <f>_xlfn.STDEV.S(normalized!N643:P643)</f>
        <v>6.8153997766343512E-3</v>
      </c>
      <c r="M643" s="11">
        <f t="shared" si="55"/>
        <v>0.10222185282655202</v>
      </c>
      <c r="N643" s="11">
        <f t="shared" si="56"/>
        <v>1.6016764212270881E-2</v>
      </c>
      <c r="O643" s="11">
        <f t="shared" si="57"/>
        <v>6.0255283182231827E-3</v>
      </c>
      <c r="P643" s="11">
        <f t="shared" si="58"/>
        <v>5.428368918479768E-2</v>
      </c>
      <c r="R643" s="12">
        <f t="shared" si="59"/>
        <v>0.99991119976582332</v>
      </c>
      <c r="S643" s="12">
        <f t="shared" si="60"/>
        <v>0.91412810577934833</v>
      </c>
      <c r="T643" s="12">
        <f t="shared" si="61"/>
        <v>0.88067617100225892</v>
      </c>
      <c r="U643">
        <f>_xlfn.T.TEST(normalized!H643:J643,normalized!$E643:$G643,2,3)</f>
        <v>0.99894326119199772</v>
      </c>
      <c r="V643">
        <f>_xlfn.T.TEST(normalized!K643:M643,normalized!$E643:$G643,2,3)</f>
        <v>0.28273815160429472</v>
      </c>
      <c r="W643">
        <f>_xlfn.T.TEST(normalized!N643:P643,normalized!$E643:$G643,2,3)</f>
        <v>0.16976456460317441</v>
      </c>
    </row>
    <row r="644" spans="1:23" x14ac:dyDescent="0.3">
      <c r="A644" t="str">
        <f>normalized!A644</f>
        <v>w/o MS2: PE 15:0_17:2;O2</v>
      </c>
      <c r="B644" t="str">
        <f>normalized!B644</f>
        <v>PE 32:2:2O</v>
      </c>
      <c r="C644" t="str">
        <f>normalized!C644</f>
        <v>OxPE</v>
      </c>
      <c r="D644" t="str">
        <f>normalized!D644</f>
        <v>C37H70NO10P</v>
      </c>
      <c r="E644">
        <f>AVERAGE(normalized!E644:G644)</f>
        <v>3.616797811158192E-3</v>
      </c>
      <c r="F644">
        <f>AVERAGE(normalized!H644:J644)</f>
        <v>3.7231792600373481E-3</v>
      </c>
      <c r="G644">
        <f>AVERAGE(normalized!K644:M644)</f>
        <v>2.516634951559639E-3</v>
      </c>
      <c r="H644">
        <f>AVERAGE(normalized!N644:P644)</f>
        <v>2.7193234345227186E-3</v>
      </c>
      <c r="I644">
        <f>_xlfn.STDEV.S(normalized!E644:G644)</f>
        <v>6.1477807851177625E-4</v>
      </c>
      <c r="J644">
        <f>_xlfn.STDEV.S(normalized!H644:J644)</f>
        <v>4.6696765034559555E-5</v>
      </c>
      <c r="K644">
        <f>_xlfn.STDEV.S(normalized!K644:M644)</f>
        <v>8.1892800976483414E-4</v>
      </c>
      <c r="L644">
        <f>_xlfn.STDEV.S(normalized!N644:P644)</f>
        <v>1.5260035022881155E-4</v>
      </c>
      <c r="M644" s="11">
        <f t="shared" si="55"/>
        <v>0.16997855855119212</v>
      </c>
      <c r="N644" s="11">
        <f t="shared" si="56"/>
        <v>1.2542174784807738E-2</v>
      </c>
      <c r="O644" s="11">
        <f t="shared" si="57"/>
        <v>0.32540595896012581</v>
      </c>
      <c r="P644" s="11">
        <f t="shared" si="58"/>
        <v>5.6117028335614355E-2</v>
      </c>
      <c r="R644" s="12">
        <f t="shared" si="59"/>
        <v>1.0294131589415805</v>
      </c>
      <c r="S644" s="12">
        <f t="shared" si="60"/>
        <v>0.69581853422814022</v>
      </c>
      <c r="T644" s="12">
        <f t="shared" si="61"/>
        <v>0.75185940063702961</v>
      </c>
      <c r="U644">
        <f>_xlfn.T.TEST(normalized!H644:J644,normalized!$E644:$G644,2,3)</f>
        <v>0.79295951922775998</v>
      </c>
      <c r="V644">
        <f>_xlfn.T.TEST(normalized!K644:M644,normalized!$E644:$G644,2,3)</f>
        <v>0.14181442225105387</v>
      </c>
      <c r="W644">
        <f>_xlfn.T.TEST(normalized!N644:P644,normalized!$E644:$G644,2,3)</f>
        <v>0.11986412471483354</v>
      </c>
    </row>
    <row r="645" spans="1:23" x14ac:dyDescent="0.3">
      <c r="A645" t="str">
        <f>normalized!A645</f>
        <v>w/o MS2: PE 14:0_16:1;O2</v>
      </c>
      <c r="B645" t="str">
        <f>normalized!B645</f>
        <v>PE 30:1:2O</v>
      </c>
      <c r="C645" t="str">
        <f>normalized!C645</f>
        <v>OxPE</v>
      </c>
      <c r="D645" t="str">
        <f>normalized!D645</f>
        <v>C35H68NO10P</v>
      </c>
      <c r="E645">
        <f>AVERAGE(normalized!E645:G645)</f>
        <v>6.1019315809180796E-2</v>
      </c>
      <c r="F645">
        <f>AVERAGE(normalized!H645:J645)</f>
        <v>9.7159595904528481E-2</v>
      </c>
      <c r="G645">
        <f>AVERAGE(normalized!K645:M645)</f>
        <v>9.0723693610997455E-2</v>
      </c>
      <c r="H645">
        <f>AVERAGE(normalized!N645:P645)</f>
        <v>0.10855933421514109</v>
      </c>
      <c r="I645">
        <f>_xlfn.STDEV.S(normalized!E645:G645)</f>
        <v>4.4828087841911918E-2</v>
      </c>
      <c r="J645">
        <f>_xlfn.STDEV.S(normalized!H645:J645)</f>
        <v>4.4320538147893863E-2</v>
      </c>
      <c r="K645">
        <f>_xlfn.STDEV.S(normalized!K645:M645)</f>
        <v>5.6103676303191456E-2</v>
      </c>
      <c r="L645">
        <f>_xlfn.STDEV.S(normalized!N645:P645)</f>
        <v>4.3765749531542449E-2</v>
      </c>
      <c r="M645" s="11">
        <f t="shared" si="55"/>
        <v>0.73465405580911491</v>
      </c>
      <c r="N645" s="11">
        <f t="shared" si="56"/>
        <v>0.45616223220446867</v>
      </c>
      <c r="O645" s="11">
        <f t="shared" si="57"/>
        <v>0.61840158915653554</v>
      </c>
      <c r="P645" s="11">
        <f t="shared" si="58"/>
        <v>0.40315049689608645</v>
      </c>
      <c r="R645" s="12">
        <f t="shared" si="59"/>
        <v>1.5922760623597507</v>
      </c>
      <c r="S645" s="12">
        <f t="shared" si="60"/>
        <v>1.4868028657467742</v>
      </c>
      <c r="T645" s="12">
        <f t="shared" si="61"/>
        <v>1.7790978606614851</v>
      </c>
      <c r="U645">
        <f>_xlfn.T.TEST(normalized!H645:J645,normalized!$E645:$G645,2,3)</f>
        <v>0.37692730497925447</v>
      </c>
      <c r="V645">
        <f>_xlfn.T.TEST(normalized!K645:M645,normalized!$E645:$G645,2,3)</f>
        <v>0.51513454765978595</v>
      </c>
      <c r="W645">
        <f>_xlfn.T.TEST(normalized!N645:P645,normalized!$E645:$G645,2,3)</f>
        <v>0.25907599152845462</v>
      </c>
    </row>
    <row r="646" spans="1:23" x14ac:dyDescent="0.3">
      <c r="A646" t="str">
        <f>normalized!A646</f>
        <v>w/o MS2: PG 9:0_18:0;O4</v>
      </c>
      <c r="B646" t="str">
        <f>normalized!B646</f>
        <v>PG 27:0:4O</v>
      </c>
      <c r="C646" t="str">
        <f>normalized!C646</f>
        <v>OxPG</v>
      </c>
      <c r="D646" t="str">
        <f>normalized!D646</f>
        <v>C33H65O14P</v>
      </c>
      <c r="E646">
        <f>AVERAGE(normalized!E646:G646)</f>
        <v>1.49822832980226E-3</v>
      </c>
      <c r="F646">
        <f>AVERAGE(normalized!H646:J646)</f>
        <v>1.4679166806722689E-3</v>
      </c>
      <c r="G646">
        <f>AVERAGE(normalized!K646:M646)</f>
        <v>1.5383241655197212E-3</v>
      </c>
      <c r="H646">
        <f>AVERAGE(normalized!N646:P646)</f>
        <v>1.0906202913465437E-3</v>
      </c>
      <c r="I646">
        <f>_xlfn.STDEV.S(normalized!E646:G646)</f>
        <v>1.5843018460228603E-4</v>
      </c>
      <c r="J646">
        <f>_xlfn.STDEV.S(normalized!H646:J646)</f>
        <v>4.4312978529112429E-4</v>
      </c>
      <c r="K646">
        <f>_xlfn.STDEV.S(normalized!K646:M646)</f>
        <v>3.5223889192551906E-4</v>
      </c>
      <c r="L646">
        <f>_xlfn.STDEV.S(normalized!N646:P646)</f>
        <v>4.5445358687102336E-4</v>
      </c>
      <c r="M646" s="11">
        <f t="shared" si="55"/>
        <v>0.10574501993510965</v>
      </c>
      <c r="N646" s="11">
        <f t="shared" si="56"/>
        <v>0.30187666038932265</v>
      </c>
      <c r="O646" s="11">
        <f t="shared" si="57"/>
        <v>0.22897572554645237</v>
      </c>
      <c r="P646" s="11">
        <f t="shared" si="58"/>
        <v>0.41669276692984347</v>
      </c>
      <c r="R646" s="12">
        <f t="shared" si="59"/>
        <v>0.97976833802495789</v>
      </c>
      <c r="S646" s="12">
        <f t="shared" si="60"/>
        <v>1.0267621662999478</v>
      </c>
      <c r="T646" s="12">
        <f t="shared" si="61"/>
        <v>0.72793997393607324</v>
      </c>
      <c r="U646">
        <f>_xlfn.T.TEST(normalized!H646:J646,normalized!$E646:$G646,2,3)</f>
        <v>0.91949551395723372</v>
      </c>
      <c r="V646">
        <f>_xlfn.T.TEST(normalized!K646:M646,normalized!$E646:$G646,2,3)</f>
        <v>0.86960923863635531</v>
      </c>
      <c r="W646">
        <f>_xlfn.T.TEST(normalized!N646:P646,normalized!$E646:$G646,2,3)</f>
        <v>0.2566114926820719</v>
      </c>
    </row>
    <row r="647" spans="1:23" x14ac:dyDescent="0.3">
      <c r="A647" t="str">
        <f>normalized!A647</f>
        <v>w/o MS2: PG 14:0_20:5;O4</v>
      </c>
      <c r="B647" t="str">
        <f>normalized!B647</f>
        <v>PG 34:5:4O</v>
      </c>
      <c r="C647" t="str">
        <f>normalized!C647</f>
        <v>OxPG</v>
      </c>
      <c r="D647" t="str">
        <f>normalized!D647</f>
        <v>C40H69O14P</v>
      </c>
      <c r="E647">
        <f>AVERAGE(normalized!E647:G647)</f>
        <v>7.3747876694915248E-4</v>
      </c>
      <c r="F647">
        <f>AVERAGE(normalized!H647:J647)</f>
        <v>7.0960310574229692E-4</v>
      </c>
      <c r="G647">
        <f>AVERAGE(normalized!K647:M647)</f>
        <v>9.1931041777744708E-4</v>
      </c>
      <c r="H647">
        <f>AVERAGE(normalized!N647:P647)</f>
        <v>7.0971294981547219E-4</v>
      </c>
      <c r="I647">
        <f>_xlfn.STDEV.S(normalized!E647:G647)</f>
        <v>1.5980302986678201E-4</v>
      </c>
      <c r="J647">
        <f>_xlfn.STDEV.S(normalized!H647:J647)</f>
        <v>2.1120016530879819E-5</v>
      </c>
      <c r="K647">
        <f>_xlfn.STDEV.S(normalized!K647:M647)</f>
        <v>1.2700257175304723E-4</v>
      </c>
      <c r="L647">
        <f>_xlfn.STDEV.S(normalized!N647:P647)</f>
        <v>3.8394742084353113E-5</v>
      </c>
      <c r="M647" s="11">
        <f t="shared" si="55"/>
        <v>0.21668831297728749</v>
      </c>
      <c r="N647" s="11">
        <f t="shared" si="56"/>
        <v>2.9763139929872111E-2</v>
      </c>
      <c r="O647" s="11">
        <f t="shared" si="57"/>
        <v>0.13814982327742192</v>
      </c>
      <c r="P647" s="11">
        <f t="shared" si="58"/>
        <v>5.4098973527728189E-2</v>
      </c>
      <c r="R647" s="12">
        <f t="shared" si="59"/>
        <v>0.96220140503546525</v>
      </c>
      <c r="S647" s="12">
        <f t="shared" si="60"/>
        <v>1.2465584895149009</v>
      </c>
      <c r="T647" s="12">
        <f t="shared" si="61"/>
        <v>0.96235035043985928</v>
      </c>
      <c r="U647">
        <f>_xlfn.T.TEST(normalized!H647:J647,normalized!$E647:$G647,2,3)</f>
        <v>0.79194912104615955</v>
      </c>
      <c r="V647">
        <f>_xlfn.T.TEST(normalized!K647:M647,normalized!$E647:$G647,2,3)</f>
        <v>0.20128714471955256</v>
      </c>
      <c r="W647">
        <f>_xlfn.T.TEST(normalized!N647:P647,normalized!$E647:$G647,2,3)</f>
        <v>0.7948288212864727</v>
      </c>
    </row>
    <row r="648" spans="1:23" x14ac:dyDescent="0.3">
      <c r="A648" t="str">
        <f>normalized!A648</f>
        <v>w/o MS2: PG 12:0_20:4;O4</v>
      </c>
      <c r="B648" t="str">
        <f>normalized!B648</f>
        <v>PG 32:4:4O</v>
      </c>
      <c r="C648" t="str">
        <f>normalized!C648</f>
        <v>OxPG</v>
      </c>
      <c r="D648" t="str">
        <f>normalized!D648</f>
        <v>C38H67O14P</v>
      </c>
      <c r="E648">
        <f>AVERAGE(normalized!E648:G648)</f>
        <v>3.3046305451977397E-4</v>
      </c>
      <c r="F648">
        <f>AVERAGE(normalized!H648:J648)</f>
        <v>3.5662353874883285E-4</v>
      </c>
      <c r="G648">
        <f>AVERAGE(normalized!K648:M648)</f>
        <v>4.8287335428833585E-4</v>
      </c>
      <c r="H648">
        <f>AVERAGE(normalized!N648:P648)</f>
        <v>4.3825426358311709E-4</v>
      </c>
      <c r="I648">
        <f>_xlfn.STDEV.S(normalized!E648:G648)</f>
        <v>6.672162963310363E-5</v>
      </c>
      <c r="J648">
        <f>_xlfn.STDEV.S(normalized!H648:J648)</f>
        <v>6.6945501572738492E-5</v>
      </c>
      <c r="K648">
        <f>_xlfn.STDEV.S(normalized!K648:M648)</f>
        <v>5.6881954223967522E-5</v>
      </c>
      <c r="L648">
        <f>_xlfn.STDEV.S(normalized!N648:P648)</f>
        <v>2.2211542095051828E-4</v>
      </c>
      <c r="M648" s="11">
        <f t="shared" si="55"/>
        <v>0.20190344645353145</v>
      </c>
      <c r="N648" s="11">
        <f t="shared" si="56"/>
        <v>0.18772036699430455</v>
      </c>
      <c r="O648" s="11">
        <f t="shared" si="57"/>
        <v>0.11779890880042611</v>
      </c>
      <c r="P648" s="11">
        <f t="shared" si="58"/>
        <v>0.50681861970840358</v>
      </c>
      <c r="R648" s="12">
        <f t="shared" si="59"/>
        <v>1.0791631133080068</v>
      </c>
      <c r="S648" s="12">
        <f t="shared" si="60"/>
        <v>1.4612022363287878</v>
      </c>
      <c r="T648" s="12">
        <f t="shared" si="61"/>
        <v>1.3261823298824869</v>
      </c>
      <c r="U648">
        <f>_xlfn.T.TEST(normalized!H648:J648,normalized!$E648:$G648,2,3)</f>
        <v>0.65668854181280556</v>
      </c>
      <c r="V648">
        <f>_xlfn.T.TEST(normalized!K648:M648,normalized!$E648:$G648,2,3)</f>
        <v>4.0792986504244538E-2</v>
      </c>
      <c r="W648">
        <f>_xlfn.T.TEST(normalized!N648:P648,normalized!$E648:$G648,2,3)</f>
        <v>0.49395164508309519</v>
      </c>
    </row>
    <row r="649" spans="1:23" x14ac:dyDescent="0.3">
      <c r="A649" t="str">
        <f>normalized!A649</f>
        <v>w/o MS2: PG 14:0_18:2;O4</v>
      </c>
      <c r="B649" t="str">
        <f>normalized!B649</f>
        <v>PG 32:2:4O</v>
      </c>
      <c r="C649" t="str">
        <f>normalized!C649</f>
        <v>OxPG</v>
      </c>
      <c r="D649" t="str">
        <f>normalized!D649</f>
        <v>C38H71O14P</v>
      </c>
      <c r="E649">
        <f>AVERAGE(normalized!E649:G649)</f>
        <v>5.3308213983050854E-5</v>
      </c>
      <c r="F649">
        <f>AVERAGE(normalized!H649:J649)</f>
        <v>6.4367286414565827E-5</v>
      </c>
      <c r="G649">
        <f>AVERAGE(normalized!K649:M649)</f>
        <v>8.8194568231885512E-5</v>
      </c>
      <c r="H649">
        <f>AVERAGE(normalized!N649:P649)</f>
        <v>8.8147062415397742E-5</v>
      </c>
      <c r="I649">
        <f>_xlfn.STDEV.S(normalized!E649:G649)</f>
        <v>1.7177205634143209E-6</v>
      </c>
      <c r="J649">
        <f>_xlfn.STDEV.S(normalized!H649:J649)</f>
        <v>3.2849604249732556E-5</v>
      </c>
      <c r="K649">
        <f>_xlfn.STDEV.S(normalized!K649:M649)</f>
        <v>2.920054182774815E-5</v>
      </c>
      <c r="L649">
        <f>_xlfn.STDEV.S(normalized!N649:P649)</f>
        <v>3.3941664894882362E-5</v>
      </c>
      <c r="M649" s="11">
        <f t="shared" si="55"/>
        <v>3.2222436939276629E-2</v>
      </c>
      <c r="N649" s="11">
        <f t="shared" si="56"/>
        <v>0.51034626561947061</v>
      </c>
      <c r="O649" s="11">
        <f t="shared" si="57"/>
        <v>0.33109229301936877</v>
      </c>
      <c r="P649" s="11">
        <f t="shared" si="58"/>
        <v>0.38505724371086186</v>
      </c>
      <c r="R649" s="12">
        <f t="shared" si="59"/>
        <v>1.2074553170179583</v>
      </c>
      <c r="S649" s="12">
        <f t="shared" si="60"/>
        <v>1.6544273694843095</v>
      </c>
      <c r="T649" s="12">
        <f t="shared" si="61"/>
        <v>1.6535362157025888</v>
      </c>
      <c r="U649">
        <f>_xlfn.T.TEST(normalized!H649:J649,normalized!$E649:$G649,2,3)</f>
        <v>0.61897506269365954</v>
      </c>
      <c r="V649">
        <f>_xlfn.T.TEST(normalized!K649:M649,normalized!$E649:$G649,2,3)</f>
        <v>0.17396750091524765</v>
      </c>
      <c r="W649">
        <f>_xlfn.T.TEST(normalized!N649:P649,normalized!$E649:$G649,2,3)</f>
        <v>0.21715212969802458</v>
      </c>
    </row>
    <row r="650" spans="1:23" x14ac:dyDescent="0.3">
      <c r="A650" t="str">
        <f>normalized!A650</f>
        <v>w/o MS2: PG 15:0_20:4;O3</v>
      </c>
      <c r="B650" t="str">
        <f>normalized!B650</f>
        <v>PG 35:4:3O</v>
      </c>
      <c r="C650" t="str">
        <f>normalized!C650</f>
        <v>OxPG</v>
      </c>
      <c r="D650" t="str">
        <f>normalized!D650</f>
        <v>C41H73O13P</v>
      </c>
      <c r="E650">
        <f>AVERAGE(normalized!E650:G650)</f>
        <v>4.4785662048022601E-4</v>
      </c>
      <c r="F650">
        <f>AVERAGE(normalized!H650:J650)</f>
        <v>5.0739125000000003E-4</v>
      </c>
      <c r="G650">
        <f>AVERAGE(normalized!K650:M650)</f>
        <v>5.4180042261321693E-4</v>
      </c>
      <c r="H650">
        <f>AVERAGE(normalized!N650:P650)</f>
        <v>4.4638547109681552E-4</v>
      </c>
      <c r="I650">
        <f>_xlfn.STDEV.S(normalized!E650:G650)</f>
        <v>1.7420000514132609E-4</v>
      </c>
      <c r="J650">
        <f>_xlfn.STDEV.S(normalized!H650:J650)</f>
        <v>1.0168750508839974E-4</v>
      </c>
      <c r="K650">
        <f>_xlfn.STDEV.S(normalized!K650:M650)</f>
        <v>1.5807586498871453E-4</v>
      </c>
      <c r="L650">
        <f>_xlfn.STDEV.S(normalized!N650:P650)</f>
        <v>2.1109466988231939E-5</v>
      </c>
      <c r="M650" s="11">
        <f t="shared" si="55"/>
        <v>0.38896378254838693</v>
      </c>
      <c r="N650" s="11">
        <f t="shared" si="56"/>
        <v>0.2004124136716976</v>
      </c>
      <c r="O650" s="11">
        <f t="shared" si="57"/>
        <v>0.29176032057391449</v>
      </c>
      <c r="P650" s="11">
        <f t="shared" si="58"/>
        <v>4.7289771632494634E-2</v>
      </c>
      <c r="R650" s="12">
        <f t="shared" si="59"/>
        <v>1.1329323421766915</v>
      </c>
      <c r="S650" s="12">
        <f t="shared" si="60"/>
        <v>1.209763120242048</v>
      </c>
      <c r="T650" s="12">
        <f t="shared" si="61"/>
        <v>0.99671513311150117</v>
      </c>
      <c r="U650">
        <f>_xlfn.T.TEST(normalized!H650:J650,normalized!$E650:$G650,2,3)</f>
        <v>0.64219316251920577</v>
      </c>
      <c r="V650">
        <f>_xlfn.T.TEST(normalized!K650:M650,normalized!$E650:$G650,2,3)</f>
        <v>0.52749897054086115</v>
      </c>
      <c r="W650">
        <f>_xlfn.T.TEST(normalized!N650:P650,normalized!$E650:$G650,2,3)</f>
        <v>0.98969903951414362</v>
      </c>
    </row>
    <row r="651" spans="1:23" x14ac:dyDescent="0.3">
      <c r="A651" t="str">
        <f>normalized!A651</f>
        <v>w/o MS2: PG 14:1_22:6;O3</v>
      </c>
      <c r="B651" t="str">
        <f>normalized!B651</f>
        <v>PG 36:7:3O</v>
      </c>
      <c r="C651" t="str">
        <f>normalized!C651</f>
        <v>OxPG</v>
      </c>
      <c r="D651" t="str">
        <f>normalized!D651</f>
        <v>C42H69O13P</v>
      </c>
      <c r="E651">
        <f>AVERAGE(normalized!E651:G651)</f>
        <v>3.1845278502824862E-4</v>
      </c>
      <c r="F651">
        <f>AVERAGE(normalized!H651:J651)</f>
        <v>4.0943618930905698E-4</v>
      </c>
      <c r="G651">
        <f>AVERAGE(normalized!K651:M651)</f>
        <v>6.1623072181097519E-4</v>
      </c>
      <c r="H651">
        <f>AVERAGE(normalized!N651:P651)</f>
        <v>5.1494623648447205E-4</v>
      </c>
      <c r="I651">
        <f>_xlfn.STDEV.S(normalized!E651:G651)</f>
        <v>2.9598023480699888E-5</v>
      </c>
      <c r="J651">
        <f>_xlfn.STDEV.S(normalized!H651:J651)</f>
        <v>1.032093777731864E-4</v>
      </c>
      <c r="K651">
        <f>_xlfn.STDEV.S(normalized!K651:M651)</f>
        <v>4.4913487141568757E-5</v>
      </c>
      <c r="L651">
        <f>_xlfn.STDEV.S(normalized!N651:P651)</f>
        <v>2.0878866265098468E-4</v>
      </c>
      <c r="M651" s="11">
        <f t="shared" si="55"/>
        <v>9.2943208137037867E-2</v>
      </c>
      <c r="N651" s="11">
        <f t="shared" si="56"/>
        <v>0.25207683264969111</v>
      </c>
      <c r="O651" s="11">
        <f t="shared" si="57"/>
        <v>7.2884206437448085E-2</v>
      </c>
      <c r="P651" s="11">
        <f t="shared" si="58"/>
        <v>0.4054572067103176</v>
      </c>
      <c r="R651" s="12">
        <f t="shared" si="59"/>
        <v>1.2857045331625458</v>
      </c>
      <c r="S651" s="12">
        <f t="shared" si="60"/>
        <v>1.9350771944302887</v>
      </c>
      <c r="T651" s="12">
        <f t="shared" si="61"/>
        <v>1.6170253823931648</v>
      </c>
      <c r="U651">
        <f>_xlfn.T.TEST(normalized!H651:J651,normalized!$E651:$G651,2,3)</f>
        <v>0.26297777811362882</v>
      </c>
      <c r="V651">
        <f>_xlfn.T.TEST(normalized!K651:M651,normalized!$E651:$G651,2,3)</f>
        <v>1.2989950451963419E-3</v>
      </c>
      <c r="W651">
        <f>_xlfn.T.TEST(normalized!N651:P651,normalized!$E651:$G651,2,3)</f>
        <v>0.24313813000509404</v>
      </c>
    </row>
    <row r="652" spans="1:23" x14ac:dyDescent="0.3">
      <c r="A652" t="str">
        <f>normalized!A652</f>
        <v>w/o MS2: PG 15:0_20:4;O3</v>
      </c>
      <c r="B652" t="str">
        <f>normalized!B652</f>
        <v>PG 35:4:3O</v>
      </c>
      <c r="C652" t="str">
        <f>normalized!C652</f>
        <v>OxPG</v>
      </c>
      <c r="D652" t="str">
        <f>normalized!D652</f>
        <v>C41H73O13P</v>
      </c>
      <c r="E652">
        <f>AVERAGE(normalized!E652:G652)</f>
        <v>5.7527031723163832E-4</v>
      </c>
      <c r="F652">
        <f>AVERAGE(normalized!H652:J652)</f>
        <v>4.761031337535014E-4</v>
      </c>
      <c r="G652">
        <f>AVERAGE(normalized!K652:M652)</f>
        <v>6.6300289174901945E-4</v>
      </c>
      <c r="H652">
        <f>AVERAGE(normalized!N652:P652)</f>
        <v>6.1132800702557463E-4</v>
      </c>
      <c r="I652">
        <f>_xlfn.STDEV.S(normalized!E652:G652)</f>
        <v>1.1387900510062725E-4</v>
      </c>
      <c r="J652">
        <f>_xlfn.STDEV.S(normalized!H652:J652)</f>
        <v>6.3425712441841751E-5</v>
      </c>
      <c r="K652">
        <f>_xlfn.STDEV.S(normalized!K652:M652)</f>
        <v>1.0521510234962629E-4</v>
      </c>
      <c r="L652">
        <f>_xlfn.STDEV.S(normalized!N652:P652)</f>
        <v>6.5425837818113244E-5</v>
      </c>
      <c r="M652" s="11">
        <f t="shared" si="55"/>
        <v>0.19795738053832654</v>
      </c>
      <c r="N652" s="11">
        <f t="shared" si="56"/>
        <v>0.13321843093492408</v>
      </c>
      <c r="O652" s="11">
        <f t="shared" si="57"/>
        <v>0.15869478649190508</v>
      </c>
      <c r="P652" s="11">
        <f t="shared" si="58"/>
        <v>0.10702247740365048</v>
      </c>
      <c r="R652" s="12">
        <f t="shared" si="59"/>
        <v>0.82761637354182094</v>
      </c>
      <c r="S652" s="12">
        <f t="shared" si="60"/>
        <v>1.1525066944868194</v>
      </c>
      <c r="T652" s="12">
        <f t="shared" si="61"/>
        <v>1.0626795590070699</v>
      </c>
      <c r="U652">
        <f>_xlfn.T.TEST(normalized!H652:J652,normalized!$E652:$G652,2,3)</f>
        <v>0.2757055232005054</v>
      </c>
      <c r="V652">
        <f>_xlfn.T.TEST(normalized!K652:M652,normalized!$E652:$G652,2,3)</f>
        <v>0.38285540659020645</v>
      </c>
      <c r="W652">
        <f>_xlfn.T.TEST(normalized!N652:P652,normalized!$E652:$G652,2,3)</f>
        <v>0.66508499896454998</v>
      </c>
    </row>
    <row r="653" spans="1:23" x14ac:dyDescent="0.3">
      <c r="A653" t="str">
        <f>normalized!A653</f>
        <v>w/o MS2: PG 14:0_22:4;O4</v>
      </c>
      <c r="B653" t="str">
        <f>normalized!B653</f>
        <v>PG 36:4:4O</v>
      </c>
      <c r="C653" t="str">
        <f>normalized!C653</f>
        <v>OxPG</v>
      </c>
      <c r="D653" t="str">
        <f>normalized!D653</f>
        <v>C42H75O13P</v>
      </c>
      <c r="E653">
        <f>AVERAGE(normalized!E653:G653)</f>
        <v>1.2161904858757061E-4</v>
      </c>
      <c r="F653">
        <f>AVERAGE(normalized!H653:J653)</f>
        <v>1.6458525910364148E-4</v>
      </c>
      <c r="G653">
        <f>AVERAGE(normalized!K653:M653)</f>
        <v>1.6258875673184623E-4</v>
      </c>
      <c r="H653">
        <f>AVERAGE(normalized!N653:P653)</f>
        <v>1.5583114529458715E-4</v>
      </c>
      <c r="I653">
        <f>_xlfn.STDEV.S(normalized!E653:G653)</f>
        <v>1.8765058033130175E-5</v>
      </c>
      <c r="J653">
        <f>_xlfn.STDEV.S(normalized!H653:J653)</f>
        <v>4.2943050338212621E-5</v>
      </c>
      <c r="K653">
        <f>_xlfn.STDEV.S(normalized!K653:M653)</f>
        <v>5.7853593531054208E-6</v>
      </c>
      <c r="L653">
        <f>_xlfn.STDEV.S(normalized!N653:P653)</f>
        <v>3.4020087529882291E-5</v>
      </c>
      <c r="M653" s="11">
        <f t="shared" si="55"/>
        <v>0.15429374140859667</v>
      </c>
      <c r="N653" s="11">
        <f t="shared" si="56"/>
        <v>0.26091674656702291</v>
      </c>
      <c r="O653" s="11">
        <f t="shared" si="57"/>
        <v>3.5582776259536056E-2</v>
      </c>
      <c r="P653" s="11">
        <f t="shared" si="58"/>
        <v>0.21831378743684299</v>
      </c>
      <c r="R653" s="12">
        <f t="shared" si="59"/>
        <v>1.3532852050321169</v>
      </c>
      <c r="S653" s="12">
        <f t="shared" si="60"/>
        <v>1.3368691715654706</v>
      </c>
      <c r="T653" s="12">
        <f t="shared" si="61"/>
        <v>1.2813054131268133</v>
      </c>
      <c r="U653">
        <f>_xlfn.T.TEST(normalized!H653:J653,normalized!$E653:$G653,2,3)</f>
        <v>0.21904500025488186</v>
      </c>
      <c r="V653">
        <f>_xlfn.T.TEST(normalized!K653:M653,normalized!$E653:$G653,2,3)</f>
        <v>5.285753585208279E-2</v>
      </c>
      <c r="W653">
        <f>_xlfn.T.TEST(normalized!N653:P653,normalized!$E653:$G653,2,3)</f>
        <v>0.22136963868263093</v>
      </c>
    </row>
    <row r="654" spans="1:23" x14ac:dyDescent="0.3">
      <c r="A654" t="str">
        <f>normalized!A654</f>
        <v>w/o MS2: PG 15:1_22:6;O3</v>
      </c>
      <c r="B654" t="str">
        <f>normalized!B654</f>
        <v>PG 37:7:3O</v>
      </c>
      <c r="C654" t="str">
        <f>normalized!C654</f>
        <v>OxPG</v>
      </c>
      <c r="D654" t="str">
        <f>normalized!D654</f>
        <v>C43H71O13P</v>
      </c>
      <c r="E654">
        <f>AVERAGE(normalized!E654:G654)</f>
        <v>1.9451577694915255E-3</v>
      </c>
      <c r="F654">
        <f>AVERAGE(normalized!H654:J654)</f>
        <v>2.0639995296451914E-3</v>
      </c>
      <c r="G654">
        <f>AVERAGE(normalized!K654:M654)</f>
        <v>2.4611385179398797E-3</v>
      </c>
      <c r="H654">
        <f>AVERAGE(normalized!N654:P654)</f>
        <v>2.137045144594622E-3</v>
      </c>
      <c r="I654">
        <f>_xlfn.STDEV.S(normalized!E654:G654)</f>
        <v>3.0789673868086902E-4</v>
      </c>
      <c r="J654">
        <f>_xlfn.STDEV.S(normalized!H654:J654)</f>
        <v>4.9482978911475608E-4</v>
      </c>
      <c r="K654">
        <f>_xlfn.STDEV.S(normalized!K654:M654)</f>
        <v>6.9797824012465137E-5</v>
      </c>
      <c r="L654">
        <f>_xlfn.STDEV.S(normalized!N654:P654)</f>
        <v>6.573225182978041E-4</v>
      </c>
      <c r="M654" s="11">
        <f t="shared" si="55"/>
        <v>0.15828882546702361</v>
      </c>
      <c r="N654" s="11">
        <f t="shared" si="56"/>
        <v>0.23974316951507205</v>
      </c>
      <c r="O654" s="11">
        <f t="shared" si="57"/>
        <v>2.835997385100051E-2</v>
      </c>
      <c r="P654" s="11">
        <f t="shared" si="58"/>
        <v>0.30758476018179398</v>
      </c>
      <c r="R654" s="12">
        <f t="shared" si="59"/>
        <v>1.0610962061883196</v>
      </c>
      <c r="S654" s="12">
        <f t="shared" si="60"/>
        <v>1.2652642148319075</v>
      </c>
      <c r="T654" s="12">
        <f t="shared" si="61"/>
        <v>1.0986487461905245</v>
      </c>
      <c r="U654">
        <f>_xlfn.T.TEST(normalized!H654:J654,normalized!$E654:$G654,2,3)</f>
        <v>0.74503943563924124</v>
      </c>
      <c r="V654">
        <f>_xlfn.T.TEST(normalized!K654:M654,normalized!$E654:$G654,2,3)</f>
        <v>9.4409827083849096E-2</v>
      </c>
      <c r="W654">
        <f>_xlfn.T.TEST(normalized!N654:P654,normalized!$E654:$G654,2,3)</f>
        <v>0.67981020725127883</v>
      </c>
    </row>
    <row r="655" spans="1:23" x14ac:dyDescent="0.3">
      <c r="A655" t="str">
        <f>normalized!A655</f>
        <v>w/o MS2: PG 16:1_22:6;O3</v>
      </c>
      <c r="B655" t="str">
        <f>normalized!B655</f>
        <v>PG 38:7:3O</v>
      </c>
      <c r="C655" t="str">
        <f>normalized!C655</f>
        <v>OxPG</v>
      </c>
      <c r="D655" t="str">
        <f>normalized!D655</f>
        <v>C44H73O13P</v>
      </c>
      <c r="E655">
        <f>AVERAGE(normalized!E655:G655)</f>
        <v>5.0101386977401119E-4</v>
      </c>
      <c r="F655">
        <f>AVERAGE(normalized!H655:J655)</f>
        <v>5.092298751167134E-4</v>
      </c>
      <c r="G655">
        <f>AVERAGE(normalized!K655:M655)</f>
        <v>6.1406325393577928E-4</v>
      </c>
      <c r="H655">
        <f>AVERAGE(normalized!N655:P655)</f>
        <v>6.047315675882873E-4</v>
      </c>
      <c r="I655">
        <f>_xlfn.STDEV.S(normalized!E655:G655)</f>
        <v>1.6192399744364281E-4</v>
      </c>
      <c r="J655">
        <f>_xlfn.STDEV.S(normalized!H655:J655)</f>
        <v>1.5931348997330865E-4</v>
      </c>
      <c r="K655">
        <f>_xlfn.STDEV.S(normalized!K655:M655)</f>
        <v>3.354793680415886E-5</v>
      </c>
      <c r="L655">
        <f>_xlfn.STDEV.S(normalized!N655:P655)</f>
        <v>2.596008556471352E-4</v>
      </c>
      <c r="M655" s="11">
        <f t="shared" si="55"/>
        <v>0.32319264438064504</v>
      </c>
      <c r="N655" s="11">
        <f t="shared" si="56"/>
        <v>0.31285181360735104</v>
      </c>
      <c r="O655" s="11">
        <f t="shared" si="57"/>
        <v>5.4632705326587434E-2</v>
      </c>
      <c r="P655" s="11">
        <f t="shared" si="58"/>
        <v>0.42928279183843826</v>
      </c>
      <c r="R655" s="12">
        <f t="shared" si="59"/>
        <v>1.0163987582747123</v>
      </c>
      <c r="S655" s="12">
        <f t="shared" si="60"/>
        <v>1.2256412266845238</v>
      </c>
      <c r="T655" s="12">
        <f t="shared" si="61"/>
        <v>1.2070156218650381</v>
      </c>
      <c r="U655">
        <f>_xlfn.T.TEST(normalized!H655:J655,normalized!$E655:$G655,2,3)</f>
        <v>0.95305436813925115</v>
      </c>
      <c r="V655">
        <f>_xlfn.T.TEST(normalized!K655:M655,normalized!$E655:$G655,2,3)</f>
        <v>0.34976476076932494</v>
      </c>
      <c r="W655">
        <f>_xlfn.T.TEST(normalized!N655:P655,normalized!$E655:$G655,2,3)</f>
        <v>0.59433850278433942</v>
      </c>
    </row>
    <row r="656" spans="1:23" x14ac:dyDescent="0.3">
      <c r="A656" t="str">
        <f>normalized!A656</f>
        <v>w/o MS2: PG 9:0_18:1;O2</v>
      </c>
      <c r="B656" t="str">
        <f>normalized!B656</f>
        <v>PG 27:1:2O</v>
      </c>
      <c r="C656" t="str">
        <f>normalized!C656</f>
        <v>OxPG</v>
      </c>
      <c r="D656" t="str">
        <f>normalized!D656</f>
        <v>C33H63O12P</v>
      </c>
      <c r="E656">
        <f>AVERAGE(normalized!E656:G656)</f>
        <v>1.8987219915254237E-5</v>
      </c>
      <c r="F656">
        <f>AVERAGE(normalized!H656:J656)</f>
        <v>3.1053828197945847E-5</v>
      </c>
      <c r="G656">
        <f>AVERAGE(normalized!K656:M656)</f>
        <v>1.1741684284161406E-4</v>
      </c>
      <c r="H656">
        <f>AVERAGE(normalized!N656:P656)</f>
        <v>1.3062460214952214E-4</v>
      </c>
      <c r="I656">
        <f>_xlfn.STDEV.S(normalized!E656:G656)</f>
        <v>1.18752259008024E-5</v>
      </c>
      <c r="J656">
        <f>_xlfn.STDEV.S(normalized!H656:J656)</f>
        <v>1.7292444139997864E-5</v>
      </c>
      <c r="K656">
        <f>_xlfn.STDEV.S(normalized!K656:M656)</f>
        <v>2.1900271619940068E-5</v>
      </c>
      <c r="L656">
        <f>_xlfn.STDEV.S(normalized!N656:P656)</f>
        <v>6.3033084144088471E-5</v>
      </c>
      <c r="M656" s="11">
        <f t="shared" si="55"/>
        <v>0.62543257800800545</v>
      </c>
      <c r="N656" s="11">
        <f t="shared" si="56"/>
        <v>0.55685386129436132</v>
      </c>
      <c r="O656" s="11">
        <f t="shared" si="57"/>
        <v>0.18651729249339283</v>
      </c>
      <c r="P656" s="11">
        <f t="shared" si="58"/>
        <v>0.48255139619056103</v>
      </c>
      <c r="R656" s="12">
        <f t="shared" si="59"/>
        <v>1.6355121148092544</v>
      </c>
      <c r="S656" s="12">
        <f t="shared" si="60"/>
        <v>6.1839934106036223</v>
      </c>
      <c r="T656" s="12">
        <f t="shared" si="61"/>
        <v>6.8796065317903121</v>
      </c>
      <c r="U656">
        <f>_xlfn.T.TEST(normalized!H656:J656,normalized!$E656:$G656,2,3)</f>
        <v>0.38218288377702886</v>
      </c>
      <c r="V656">
        <f>_xlfn.T.TEST(normalized!K656:M656,normalized!$E656:$G656,2,3)</f>
        <v>5.8518866694656979E-3</v>
      </c>
      <c r="W656">
        <f>_xlfn.T.TEST(normalized!N656:P656,normalized!$E656:$G656,2,3)</f>
        <v>8.708089210841985E-2</v>
      </c>
    </row>
    <row r="657" spans="1:23" x14ac:dyDescent="0.3">
      <c r="A657" t="str">
        <f>normalized!A657</f>
        <v>w/o MS2: PG 12:0_20:5;O4</v>
      </c>
      <c r="B657" t="str">
        <f>normalized!B657</f>
        <v>PG 32:5:4O</v>
      </c>
      <c r="C657" t="str">
        <f>normalized!C657</f>
        <v>OxPG</v>
      </c>
      <c r="D657" t="str">
        <f>normalized!D657</f>
        <v>C38H65O14P</v>
      </c>
      <c r="E657">
        <f>AVERAGE(normalized!E657:G657)</f>
        <v>3.5480725988700565E-5</v>
      </c>
      <c r="F657">
        <f>AVERAGE(normalized!H657:J657)</f>
        <v>6.4786394724556493E-5</v>
      </c>
      <c r="G657">
        <f>AVERAGE(normalized!K657:M657)</f>
        <v>7.9482996276043931E-5</v>
      </c>
      <c r="H657">
        <f>AVERAGE(normalized!N657:P657)</f>
        <v>8.4071476194708789E-5</v>
      </c>
      <c r="I657">
        <f>_xlfn.STDEV.S(normalized!E657:G657)</f>
        <v>1.4666802970579135E-5</v>
      </c>
      <c r="J657">
        <f>_xlfn.STDEV.S(normalized!H657:J657)</f>
        <v>2.9220373039626229E-5</v>
      </c>
      <c r="K657">
        <f>_xlfn.STDEV.S(normalized!K657:M657)</f>
        <v>3.5527957185051679E-5</v>
      </c>
      <c r="L657">
        <f>_xlfn.STDEV.S(normalized!N657:P657)</f>
        <v>3.5236286202023377E-5</v>
      </c>
      <c r="M657" s="11">
        <f t="shared" si="55"/>
        <v>0.41337381245383836</v>
      </c>
      <c r="N657" s="11">
        <f t="shared" si="56"/>
        <v>0.45102637928624545</v>
      </c>
      <c r="O657" s="11">
        <f t="shared" si="57"/>
        <v>0.44698814651706531</v>
      </c>
      <c r="P657" s="11">
        <f t="shared" si="58"/>
        <v>0.41912296294662954</v>
      </c>
      <c r="R657" s="12">
        <f t="shared" si="59"/>
        <v>1.8259602338799046</v>
      </c>
      <c r="S657" s="12">
        <f t="shared" si="60"/>
        <v>2.2401738989601463</v>
      </c>
      <c r="T657" s="12">
        <f t="shared" si="61"/>
        <v>2.3694970678300882</v>
      </c>
      <c r="U657">
        <f>_xlfn.T.TEST(normalized!H657:J657,normalized!$E657:$G657,2,3)</f>
        <v>0.21993300220935111</v>
      </c>
      <c r="V657">
        <f>_xlfn.T.TEST(normalized!K657:M657,normalized!$E657:$G657,2,3)</f>
        <v>0.15318176870352801</v>
      </c>
      <c r="W657">
        <f>_xlfn.T.TEST(normalized!N657:P657,normalized!$E657:$G657,2,3)</f>
        <v>0.12551479210050251</v>
      </c>
    </row>
    <row r="658" spans="1:23" x14ac:dyDescent="0.3">
      <c r="A658" t="str">
        <f>normalized!A658</f>
        <v>w/o MS2: PG 15:0_20:5;O4</v>
      </c>
      <c r="B658" t="str">
        <f>normalized!B658</f>
        <v>PG 35:5:4O</v>
      </c>
      <c r="C658" t="str">
        <f>normalized!C658</f>
        <v>OxPG</v>
      </c>
      <c r="D658" t="str">
        <f>normalized!D658</f>
        <v>C41H71O14P</v>
      </c>
      <c r="E658">
        <f>AVERAGE(normalized!E658:G658)</f>
        <v>2.7879472884180787E-3</v>
      </c>
      <c r="F658">
        <f>AVERAGE(normalized!H658:J658)</f>
        <v>2.3532983765172737E-3</v>
      </c>
      <c r="G658">
        <f>AVERAGE(normalized!K658:M658)</f>
        <v>2.7811826504358394E-3</v>
      </c>
      <c r="H658">
        <f>AVERAGE(normalized!N658:P658)</f>
        <v>1.8992494127608435E-3</v>
      </c>
      <c r="I658">
        <f>_xlfn.STDEV.S(normalized!E658:G658)</f>
        <v>3.9827217114768849E-4</v>
      </c>
      <c r="J658">
        <f>_xlfn.STDEV.S(normalized!H658:J658)</f>
        <v>9.0893385743381829E-5</v>
      </c>
      <c r="K658">
        <f>_xlfn.STDEV.S(normalized!K658:M658)</f>
        <v>2.4084823519178331E-4</v>
      </c>
      <c r="L658">
        <f>_xlfn.STDEV.S(normalized!N658:P658)</f>
        <v>1.1226604727060681E-4</v>
      </c>
      <c r="M658" s="11">
        <f t="shared" si="55"/>
        <v>0.14285498610473149</v>
      </c>
      <c r="N658" s="11">
        <f t="shared" si="56"/>
        <v>3.862382545722827E-2</v>
      </c>
      <c r="O658" s="11">
        <f t="shared" si="57"/>
        <v>8.6599215320877956E-2</v>
      </c>
      <c r="P658" s="11">
        <f t="shared" si="58"/>
        <v>5.9110744758589281E-2</v>
      </c>
      <c r="R658" s="12">
        <f t="shared" si="59"/>
        <v>0.84409715574377631</v>
      </c>
      <c r="S658" s="12">
        <f t="shared" si="60"/>
        <v>0.99757361338561112</v>
      </c>
      <c r="T658" s="12">
        <f t="shared" si="61"/>
        <v>0.68123576821228382</v>
      </c>
      <c r="U658">
        <f>_xlfn.T.TEST(normalized!H658:J658,normalized!$E658:$G658,2,3)</f>
        <v>0.19461534799078961</v>
      </c>
      <c r="V658">
        <f>_xlfn.T.TEST(normalized!K658:M658,normalized!$E658:$G658,2,3)</f>
        <v>0.98136662043640821</v>
      </c>
      <c r="W658">
        <f>_xlfn.T.TEST(normalized!N658:P658,normalized!$E658:$G658,2,3)</f>
        <v>5.1862345703550611E-2</v>
      </c>
    </row>
    <row r="659" spans="1:23" x14ac:dyDescent="0.3">
      <c r="A659" t="str">
        <f>normalized!A659</f>
        <v>w/o MS2: PG 14:0_20:5;O4</v>
      </c>
      <c r="B659" t="str">
        <f>normalized!B659</f>
        <v>PG 34:5:4O</v>
      </c>
      <c r="C659" t="str">
        <f>normalized!C659</f>
        <v>OxPG</v>
      </c>
      <c r="D659" t="str">
        <f>normalized!D659</f>
        <v>C40H69O14P</v>
      </c>
      <c r="E659">
        <f>AVERAGE(normalized!E659:G659)</f>
        <v>1.5357619180790961E-4</v>
      </c>
      <c r="F659">
        <f>AVERAGE(normalized!H659:J659)</f>
        <v>1.7530746615312791E-4</v>
      </c>
      <c r="G659">
        <f>AVERAGE(normalized!K659:M659)</f>
        <v>2.2790887384427168E-4</v>
      </c>
      <c r="H659">
        <f>AVERAGE(normalized!N659:P659)</f>
        <v>1.8168127598249713E-4</v>
      </c>
      <c r="I659">
        <f>_xlfn.STDEV.S(normalized!E659:G659)</f>
        <v>2.1730105719559958E-5</v>
      </c>
      <c r="J659">
        <f>_xlfn.STDEV.S(normalized!H659:J659)</f>
        <v>2.311645592691566E-5</v>
      </c>
      <c r="K659">
        <f>_xlfn.STDEV.S(normalized!K659:M659)</f>
        <v>1.5298479745797072E-5</v>
      </c>
      <c r="L659">
        <f>_xlfn.STDEV.S(normalized!N659:P659)</f>
        <v>6.1600387603565563E-6</v>
      </c>
      <c r="M659" s="11">
        <f t="shared" si="55"/>
        <v>0.14149397418800169</v>
      </c>
      <c r="N659" s="11">
        <f t="shared" si="56"/>
        <v>0.13186235837054341</v>
      </c>
      <c r="O659" s="11">
        <f t="shared" si="57"/>
        <v>6.7125423805351261E-2</v>
      </c>
      <c r="P659" s="11">
        <f t="shared" si="58"/>
        <v>3.3905743599852323E-2</v>
      </c>
      <c r="R659" s="12">
        <f t="shared" si="59"/>
        <v>1.1415015836074343</v>
      </c>
      <c r="S659" s="12">
        <f t="shared" si="60"/>
        <v>1.4840117544348026</v>
      </c>
      <c r="T659" s="12">
        <f t="shared" si="61"/>
        <v>1.1830041743041841</v>
      </c>
      <c r="U659">
        <f>_xlfn.T.TEST(normalized!H659:J659,normalized!$E659:$G659,2,3)</f>
        <v>0.30135438197945436</v>
      </c>
      <c r="V659">
        <f>_xlfn.T.TEST(normalized!K659:M659,normalized!$E659:$G659,2,3)</f>
        <v>1.0937675074090554E-2</v>
      </c>
      <c r="W659">
        <f>_xlfn.T.TEST(normalized!N659:P659,normalized!$E659:$G659,2,3)</f>
        <v>0.14614755923743583</v>
      </c>
    </row>
    <row r="660" spans="1:23" x14ac:dyDescent="0.3">
      <c r="A660" t="str">
        <f>normalized!A660</f>
        <v>w/o MS2: PG 15:0_20:4;O3</v>
      </c>
      <c r="B660" t="str">
        <f>normalized!B660</f>
        <v>PG 35:4:3O</v>
      </c>
      <c r="C660" t="str">
        <f>normalized!C660</f>
        <v>OxPG</v>
      </c>
      <c r="D660" t="str">
        <f>normalized!D660</f>
        <v>C41H73O13P</v>
      </c>
      <c r="E660">
        <f>AVERAGE(normalized!E660:G660)</f>
        <v>4.5030195268361582E-4</v>
      </c>
      <c r="F660">
        <f>AVERAGE(normalized!H660:J660)</f>
        <v>5.0770667717086845E-4</v>
      </c>
      <c r="G660">
        <f>AVERAGE(normalized!K660:M660)</f>
        <v>4.761635083303368E-4</v>
      </c>
      <c r="H660">
        <f>AVERAGE(normalized!N660:P660)</f>
        <v>4.7511594559160932E-4</v>
      </c>
      <c r="I660">
        <f>_xlfn.STDEV.S(normalized!E660:G660)</f>
        <v>5.5914814659527012E-5</v>
      </c>
      <c r="J660">
        <f>_xlfn.STDEV.S(normalized!H660:J660)</f>
        <v>1.4457079586631527E-4</v>
      </c>
      <c r="K660">
        <f>_xlfn.STDEV.S(normalized!K660:M660)</f>
        <v>2.0478442314511629E-4</v>
      </c>
      <c r="L660">
        <f>_xlfn.STDEV.S(normalized!N660:P660)</f>
        <v>7.5258174294782779E-5</v>
      </c>
      <c r="M660" s="11">
        <f t="shared" si="55"/>
        <v>0.12417182365365627</v>
      </c>
      <c r="N660" s="11">
        <f t="shared" si="56"/>
        <v>0.28475259902414091</v>
      </c>
      <c r="O660" s="11">
        <f t="shared" si="57"/>
        <v>0.43007164463986558</v>
      </c>
      <c r="P660" s="11">
        <f t="shared" si="58"/>
        <v>0.15839959696800346</v>
      </c>
      <c r="R660" s="12">
        <f t="shared" si="59"/>
        <v>1.1274805142308264</v>
      </c>
      <c r="S660" s="12">
        <f t="shared" si="60"/>
        <v>1.0574315867221908</v>
      </c>
      <c r="T660" s="12">
        <f t="shared" si="61"/>
        <v>1.0551052305239013</v>
      </c>
      <c r="U660">
        <f>_xlfn.T.TEST(normalized!H660:J660,normalized!$E660:$G660,2,3)</f>
        <v>0.57351696920531836</v>
      </c>
      <c r="V660">
        <f>_xlfn.T.TEST(normalized!K660:M660,normalized!$E660:$G660,2,3)</f>
        <v>0.85015296019020847</v>
      </c>
      <c r="W660">
        <f>_xlfn.T.TEST(normalized!N660:P660,normalized!$E660:$G660,2,3)</f>
        <v>0.67232656512370015</v>
      </c>
    </row>
    <row r="661" spans="1:23" x14ac:dyDescent="0.3">
      <c r="A661" t="str">
        <f>normalized!A661</f>
        <v>w/o MS2: PG 14:1_22:6;O</v>
      </c>
      <c r="B661" t="str">
        <f>normalized!B661</f>
        <v>PG 36:7:1O</v>
      </c>
      <c r="C661" t="str">
        <f>normalized!C661</f>
        <v>OxPG</v>
      </c>
      <c r="D661" t="str">
        <f>normalized!D661</f>
        <v>C42H69O11P</v>
      </c>
      <c r="E661">
        <f>AVERAGE(normalized!E661:G661)</f>
        <v>3.180437211864407E-4</v>
      </c>
      <c r="F661">
        <f>AVERAGE(normalized!H661:J661)</f>
        <v>3.9528361811391223E-4</v>
      </c>
      <c r="G661">
        <f>AVERAGE(normalized!K661:M661)</f>
        <v>5.1214478088176341E-4</v>
      </c>
      <c r="H661">
        <f>AVERAGE(normalized!N661:P661)</f>
        <v>5.4267179617870965E-4</v>
      </c>
      <c r="I661">
        <f>_xlfn.STDEV.S(normalized!E661:G661)</f>
        <v>1.989361685185642E-5</v>
      </c>
      <c r="J661">
        <f>_xlfn.STDEV.S(normalized!H661:J661)</f>
        <v>7.3886148494591207E-5</v>
      </c>
      <c r="K661">
        <f>_xlfn.STDEV.S(normalized!K661:M661)</f>
        <v>1.0819748045832244E-4</v>
      </c>
      <c r="L661">
        <f>_xlfn.STDEV.S(normalized!N661:P661)</f>
        <v>6.0241887507889203E-5</v>
      </c>
      <c r="M661" s="11">
        <f t="shared" si="55"/>
        <v>6.2549943692158494E-2</v>
      </c>
      <c r="N661" s="11">
        <f t="shared" si="56"/>
        <v>0.18691932857510632</v>
      </c>
      <c r="O661" s="11">
        <f t="shared" si="57"/>
        <v>0.21126346396040208</v>
      </c>
      <c r="P661" s="11">
        <f t="shared" si="58"/>
        <v>0.11100979990500683</v>
      </c>
      <c r="R661" s="12">
        <f t="shared" si="59"/>
        <v>1.2428593673829915</v>
      </c>
      <c r="S661" s="12">
        <f t="shared" si="60"/>
        <v>1.6102967823770951</v>
      </c>
      <c r="T661" s="12">
        <f t="shared" si="61"/>
        <v>1.7062804892179888</v>
      </c>
      <c r="U661">
        <f>_xlfn.T.TEST(normalized!H661:J661,normalized!$E661:$G661,2,3)</f>
        <v>0.2064261253675016</v>
      </c>
      <c r="V661">
        <f>_xlfn.T.TEST(normalized!K661:M661,normalized!$E661:$G661,2,3)</f>
        <v>8.5267877998889782E-2</v>
      </c>
      <c r="W661">
        <f>_xlfn.T.TEST(normalized!N661:P661,normalized!$E661:$G661,2,3)</f>
        <v>1.5628329205416087E-2</v>
      </c>
    </row>
    <row r="662" spans="1:23" x14ac:dyDescent="0.3">
      <c r="A662" t="str">
        <f>normalized!A662</f>
        <v>w/o MS2: PG 8:0_24:0;O</v>
      </c>
      <c r="B662" t="str">
        <f>normalized!B662</f>
        <v>PG 32:0:1O</v>
      </c>
      <c r="C662" t="str">
        <f>normalized!C662</f>
        <v>OxPG</v>
      </c>
      <c r="D662" t="str">
        <f>normalized!D662</f>
        <v>C38H75O11P</v>
      </c>
      <c r="E662">
        <f>AVERAGE(normalized!E662:G662)</f>
        <v>3.9261562994350282E-4</v>
      </c>
      <c r="F662">
        <f>AVERAGE(normalized!H662:J662)</f>
        <v>4.3142586251167133E-4</v>
      </c>
      <c r="G662">
        <f>AVERAGE(normalized!K662:M662)</f>
        <v>6.0056709764948516E-4</v>
      </c>
      <c r="H662">
        <f>AVERAGE(normalized!N662:P662)</f>
        <v>5.3820678415153315E-4</v>
      </c>
      <c r="I662">
        <f>_xlfn.STDEV.S(normalized!E662:G662)</f>
        <v>3.144040662884462E-5</v>
      </c>
      <c r="J662">
        <f>_xlfn.STDEV.S(normalized!H662:J662)</f>
        <v>6.241459516361467E-5</v>
      </c>
      <c r="K662">
        <f>_xlfn.STDEV.S(normalized!K662:M662)</f>
        <v>1.0061411458033405E-4</v>
      </c>
      <c r="L662">
        <f>_xlfn.STDEV.S(normalized!N662:P662)</f>
        <v>2.486981021949813E-5</v>
      </c>
      <c r="M662" s="11">
        <f t="shared" si="55"/>
        <v>8.0079355560472409E-2</v>
      </c>
      <c r="N662" s="11">
        <f t="shared" si="56"/>
        <v>0.14467049981716423</v>
      </c>
      <c r="O662" s="11">
        <f t="shared" si="57"/>
        <v>0.16753184610698812</v>
      </c>
      <c r="P662" s="11">
        <f t="shared" si="58"/>
        <v>4.6208652421029291E-2</v>
      </c>
      <c r="R662" s="12">
        <f t="shared" si="59"/>
        <v>1.0988504522190146</v>
      </c>
      <c r="S662" s="12">
        <f t="shared" si="60"/>
        <v>1.5296566204863176</v>
      </c>
      <c r="T662" s="12">
        <f t="shared" si="61"/>
        <v>1.3708236328466619</v>
      </c>
      <c r="U662">
        <f>_xlfn.T.TEST(normalized!H662:J662,normalized!$E662:$G662,2,3)</f>
        <v>0.40808059781204931</v>
      </c>
      <c r="V662">
        <f>_xlfn.T.TEST(normalized!K662:M662,normalized!$E662:$G662,2,3)</f>
        <v>5.90117246243319E-2</v>
      </c>
      <c r="W662">
        <f>_xlfn.T.TEST(normalized!N662:P662,normalized!$E662:$G662,2,3)</f>
        <v>3.8737259861377393E-3</v>
      </c>
    </row>
    <row r="663" spans="1:23" x14ac:dyDescent="0.3">
      <c r="A663" t="str">
        <f>normalized!A663</f>
        <v>w/o MS2: PG 14:0_18:1;O4</v>
      </c>
      <c r="B663" t="str">
        <f>normalized!B663</f>
        <v>PG 32:1:4O</v>
      </c>
      <c r="C663" t="str">
        <f>normalized!C663</f>
        <v>OxPG</v>
      </c>
      <c r="D663" t="str">
        <f>normalized!D663</f>
        <v>C38H73O14P</v>
      </c>
      <c r="E663">
        <f>AVERAGE(normalized!E663:G663)</f>
        <v>3.2762033025423728E-3</v>
      </c>
      <c r="F663">
        <f>AVERAGE(normalized!H663:J663)</f>
        <v>3.1127223704481791E-3</v>
      </c>
      <c r="G663">
        <f>AVERAGE(normalized!K663:M663)</f>
        <v>5.1706362374817627E-3</v>
      </c>
      <c r="H663">
        <f>AVERAGE(normalized!N663:P663)</f>
        <v>4.3010175227812678E-3</v>
      </c>
      <c r="I663">
        <f>_xlfn.STDEV.S(normalized!E663:G663)</f>
        <v>1.5559578866288445E-3</v>
      </c>
      <c r="J663">
        <f>_xlfn.STDEV.S(normalized!H663:J663)</f>
        <v>7.4385616870141372E-4</v>
      </c>
      <c r="K663">
        <f>_xlfn.STDEV.S(normalized!K663:M663)</f>
        <v>6.7966831725110649E-4</v>
      </c>
      <c r="L663">
        <f>_xlfn.STDEV.S(normalized!N663:P663)</f>
        <v>8.0673564962017801E-4</v>
      </c>
      <c r="M663" s="11">
        <f t="shared" si="55"/>
        <v>0.4749271467437331</v>
      </c>
      <c r="N663" s="11">
        <f t="shared" si="56"/>
        <v>0.23897286046564797</v>
      </c>
      <c r="O663" s="11">
        <f t="shared" si="57"/>
        <v>0.13144771475591618</v>
      </c>
      <c r="P663" s="11">
        <f t="shared" si="58"/>
        <v>0.18756855682338622</v>
      </c>
      <c r="R663" s="12">
        <f t="shared" si="59"/>
        <v>0.95010049224743454</v>
      </c>
      <c r="S663" s="12">
        <f t="shared" si="60"/>
        <v>1.5782403471326969</v>
      </c>
      <c r="T663" s="12">
        <f t="shared" si="61"/>
        <v>1.3128054414216686</v>
      </c>
      <c r="U663">
        <f>_xlfn.T.TEST(normalized!H663:J663,normalized!$E663:$G663,2,3)</f>
        <v>0.88046620938390763</v>
      </c>
      <c r="V663">
        <f>_xlfn.T.TEST(normalized!K663:M663,normalized!$E663:$G663,2,3)</f>
        <v>0.15758888807837296</v>
      </c>
      <c r="W663">
        <f>_xlfn.T.TEST(normalized!N663:P663,normalized!$E663:$G663,2,3)</f>
        <v>0.38569539576976763</v>
      </c>
    </row>
    <row r="664" spans="1:23" x14ac:dyDescent="0.3">
      <c r="A664" t="str">
        <f>normalized!A664</f>
        <v>w/o MS2: PG 16:1_22:6;O3</v>
      </c>
      <c r="B664" t="str">
        <f>normalized!B664</f>
        <v>PG 38:7:3O</v>
      </c>
      <c r="C664" t="str">
        <f>normalized!C664</f>
        <v>OxPG</v>
      </c>
      <c r="D664" t="str">
        <f>normalized!D664</f>
        <v>C44H73O13P</v>
      </c>
      <c r="E664">
        <f>AVERAGE(normalized!E664:G664)</f>
        <v>6.3436610720338986E-4</v>
      </c>
      <c r="F664">
        <f>AVERAGE(normalized!H664:J664)</f>
        <v>8.136930823996265E-4</v>
      </c>
      <c r="G664">
        <f>AVERAGE(normalized!K664:M664)</f>
        <v>9.235868268670412E-4</v>
      </c>
      <c r="H664">
        <f>AVERAGE(normalized!N664:P664)</f>
        <v>6.1002527605101217E-4</v>
      </c>
      <c r="I664">
        <f>_xlfn.STDEV.S(normalized!E664:G664)</f>
        <v>3.6566519862305452E-4</v>
      </c>
      <c r="J664">
        <f>_xlfn.STDEV.S(normalized!H664:J664)</f>
        <v>1.8942204032180963E-4</v>
      </c>
      <c r="K664">
        <f>_xlfn.STDEV.S(normalized!K664:M664)</f>
        <v>9.7196320252917714E-5</v>
      </c>
      <c r="L664">
        <f>_xlfn.STDEV.S(normalized!N664:P664)</f>
        <v>2.528890125583501E-4</v>
      </c>
      <c r="M664" s="11">
        <f t="shared" si="55"/>
        <v>0.57642612754816558</v>
      </c>
      <c r="N664" s="11">
        <f t="shared" si="56"/>
        <v>0.23279298352051048</v>
      </c>
      <c r="O664" s="11">
        <f t="shared" si="57"/>
        <v>0.10523788064693783</v>
      </c>
      <c r="P664" s="11">
        <f t="shared" si="58"/>
        <v>0.41455497417323861</v>
      </c>
      <c r="R664" s="12">
        <f t="shared" si="59"/>
        <v>1.2826868793271469</v>
      </c>
      <c r="S664" s="12">
        <f t="shared" si="60"/>
        <v>1.4559208261278083</v>
      </c>
      <c r="T664" s="12">
        <f t="shared" si="61"/>
        <v>0.96162967901976271</v>
      </c>
      <c r="U664">
        <f>_xlfn.T.TEST(normalized!H664:J664,normalized!$E664:$G664,2,3)</f>
        <v>0.50549197670101365</v>
      </c>
      <c r="V664">
        <f>_xlfn.T.TEST(normalized!K664:M664,normalized!$E664:$G664,2,3)</f>
        <v>0.30255682508091131</v>
      </c>
      <c r="W664">
        <f>_xlfn.T.TEST(normalized!N664:P664,normalized!$E664:$G664,2,3)</f>
        <v>0.92954913278909235</v>
      </c>
    </row>
    <row r="665" spans="1:23" x14ac:dyDescent="0.3">
      <c r="A665" t="str">
        <f>normalized!A665</f>
        <v>w/o MS2: PG 12:0_18:1;O4</v>
      </c>
      <c r="B665" t="str">
        <f>normalized!B665</f>
        <v>PG 30:1:4O</v>
      </c>
      <c r="C665" t="str">
        <f>normalized!C665</f>
        <v>OxPG</v>
      </c>
      <c r="D665" t="str">
        <f>normalized!D665</f>
        <v>C36H69O14P</v>
      </c>
      <c r="E665">
        <f>AVERAGE(normalized!E665:G665)</f>
        <v>2.0707877725988698E-4</v>
      </c>
      <c r="F665">
        <f>AVERAGE(normalized!H665:J665)</f>
        <v>4.1198112861811389E-4</v>
      </c>
      <c r="G665">
        <f>AVERAGE(normalized!K665:M665)</f>
        <v>9.0513258048250235E-4</v>
      </c>
      <c r="H665">
        <f>AVERAGE(normalized!N665:P665)</f>
        <v>9.2115920491012485E-4</v>
      </c>
      <c r="I665">
        <f>_xlfn.STDEV.S(normalized!E665:G665)</f>
        <v>1.0779237646785126E-4</v>
      </c>
      <c r="J665">
        <f>_xlfn.STDEV.S(normalized!H665:J665)</f>
        <v>5.6841299455220603E-5</v>
      </c>
      <c r="K665">
        <f>_xlfn.STDEV.S(normalized!K665:M665)</f>
        <v>1.0994988836078309E-4</v>
      </c>
      <c r="L665">
        <f>_xlfn.STDEV.S(normalized!N665:P665)</f>
        <v>1.8702602559330471E-4</v>
      </c>
      <c r="M665" s="11">
        <f t="shared" si="55"/>
        <v>0.52053801888433116</v>
      </c>
      <c r="N665" s="11">
        <f t="shared" si="56"/>
        <v>0.13797063871804108</v>
      </c>
      <c r="O665" s="11">
        <f t="shared" si="57"/>
        <v>0.12147379370895223</v>
      </c>
      <c r="P665" s="11">
        <f t="shared" si="58"/>
        <v>0.20303333516767316</v>
      </c>
      <c r="R665" s="12">
        <f t="shared" si="59"/>
        <v>1.9894898650143726</v>
      </c>
      <c r="S665" s="12">
        <f t="shared" si="60"/>
        <v>4.3709577217879136</v>
      </c>
      <c r="T665" s="12">
        <f t="shared" si="61"/>
        <v>4.4483515746959243</v>
      </c>
      <c r="U665">
        <f>_xlfn.T.TEST(normalized!H665:J665,normalized!$E665:$G665,2,3)</f>
        <v>6.1074061096943702E-2</v>
      </c>
      <c r="V665">
        <f>_xlfn.T.TEST(normalized!K665:M665,normalized!$E665:$G665,2,3)</f>
        <v>1.4233047710700533E-3</v>
      </c>
      <c r="W665">
        <f>_xlfn.T.TEST(normalized!N665:P665,normalized!$E665:$G665,2,3)</f>
        <v>8.8534345833893805E-3</v>
      </c>
    </row>
    <row r="666" spans="1:23" x14ac:dyDescent="0.3">
      <c r="A666" t="str">
        <f>normalized!A666</f>
        <v>w/o MS2: PG 12:0_20:4;O4</v>
      </c>
      <c r="B666" t="str">
        <f>normalized!B666</f>
        <v>PG 32:4:4O</v>
      </c>
      <c r="C666" t="str">
        <f>normalized!C666</f>
        <v>OxPG</v>
      </c>
      <c r="D666" t="str">
        <f>normalized!D666</f>
        <v>C38H67O14P</v>
      </c>
      <c r="E666">
        <f>AVERAGE(normalized!E666:G666)</f>
        <v>2.1459364067796612E-4</v>
      </c>
      <c r="F666">
        <f>AVERAGE(normalized!H666:J666)</f>
        <v>2.2107502567693743E-4</v>
      </c>
      <c r="G666">
        <f>AVERAGE(normalized!K666:M666)</f>
        <v>2.9725533928918313E-4</v>
      </c>
      <c r="H666">
        <f>AVERAGE(normalized!N666:P666)</f>
        <v>3.490131854055445E-4</v>
      </c>
      <c r="I666">
        <f>_xlfn.STDEV.S(normalized!E666:G666)</f>
        <v>3.8263084481009844E-5</v>
      </c>
      <c r="J666">
        <f>_xlfn.STDEV.S(normalized!H666:J666)</f>
        <v>2.0004278473988583E-5</v>
      </c>
      <c r="K666">
        <f>_xlfn.STDEV.S(normalized!K666:M666)</f>
        <v>1.5711491696282779E-5</v>
      </c>
      <c r="L666">
        <f>_xlfn.STDEV.S(normalized!N666:P666)</f>
        <v>8.4006551511501813E-5</v>
      </c>
      <c r="M666" s="11">
        <f t="shared" ref="M666:M729" si="62">I666/E666</f>
        <v>0.17830483867147789</v>
      </c>
      <c r="N666" s="11">
        <f t="shared" ref="N666:N729" si="63">J666/F666</f>
        <v>9.0486378607149157E-2</v>
      </c>
      <c r="O666" s="11">
        <f t="shared" ref="O666:O729" si="64">K666/G666</f>
        <v>5.2855204329897487E-2</v>
      </c>
      <c r="P666" s="11">
        <f t="shared" ref="P666:P729" si="65">L666/H666</f>
        <v>0.24069735764821701</v>
      </c>
      <c r="R666" s="12">
        <f t="shared" ref="R666:R729" si="66">F666/$E666</f>
        <v>1.0302030618358244</v>
      </c>
      <c r="S666" s="12">
        <f t="shared" ref="S666:S729" si="67">G666/$E666</f>
        <v>1.3852010635080505</v>
      </c>
      <c r="T666" s="12">
        <f t="shared" ref="T666:T729" si="68">H666/$E666</f>
        <v>1.6263910911008661</v>
      </c>
      <c r="U666">
        <f>_xlfn.T.TEST(normalized!H666:J666,normalized!$E666:$G666,2,3)</f>
        <v>0.81159502053926103</v>
      </c>
      <c r="V666">
        <f>_xlfn.T.TEST(normalized!K666:M666,normalized!$E666:$G666,2,3)</f>
        <v>4.8944695785491966E-2</v>
      </c>
      <c r="W666">
        <f>_xlfn.T.TEST(normalized!N666:P666,normalized!$E666:$G666,2,3)</f>
        <v>9.2149639358177104E-2</v>
      </c>
    </row>
    <row r="667" spans="1:23" x14ac:dyDescent="0.3">
      <c r="A667" t="str">
        <f>normalized!A667</f>
        <v>w/o MS2: PG 14:0_18:1;O4</v>
      </c>
      <c r="B667" t="str">
        <f>normalized!B667</f>
        <v>PG 32:1:4O</v>
      </c>
      <c r="C667" t="str">
        <f>normalized!C667</f>
        <v>OxPG</v>
      </c>
      <c r="D667" t="str">
        <f>normalized!D667</f>
        <v>C38H73O14P</v>
      </c>
      <c r="E667">
        <f>AVERAGE(normalized!E667:G667)</f>
        <v>7.7436466624293792E-4</v>
      </c>
      <c r="F667">
        <f>AVERAGE(normalized!H667:J667)</f>
        <v>1.0356541841736696E-3</v>
      </c>
      <c r="G667">
        <f>AVERAGE(normalized!K667:M667)</f>
        <v>1.643125420546649E-3</v>
      </c>
      <c r="H667">
        <f>AVERAGE(normalized!N667:P667)</f>
        <v>1.5257319396993112E-3</v>
      </c>
      <c r="I667">
        <f>_xlfn.STDEV.S(normalized!E667:G667)</f>
        <v>3.9166580098763735E-4</v>
      </c>
      <c r="J667">
        <f>_xlfn.STDEV.S(normalized!H667:J667)</f>
        <v>1.2136403581498783E-4</v>
      </c>
      <c r="K667">
        <f>_xlfn.STDEV.S(normalized!K667:M667)</f>
        <v>1.2068830018787103E-4</v>
      </c>
      <c r="L667">
        <f>_xlfn.STDEV.S(normalized!N667:P667)</f>
        <v>2.6897579925878857E-4</v>
      </c>
      <c r="M667" s="11">
        <f t="shared" si="62"/>
        <v>0.50578986627569322</v>
      </c>
      <c r="N667" s="11">
        <f t="shared" si="63"/>
        <v>0.11718586925018999</v>
      </c>
      <c r="O667" s="11">
        <f t="shared" si="64"/>
        <v>7.3450449173696919E-2</v>
      </c>
      <c r="P667" s="11">
        <f t="shared" si="65"/>
        <v>0.17629295963470351</v>
      </c>
      <c r="R667" s="12">
        <f t="shared" si="66"/>
        <v>1.3374243806841757</v>
      </c>
      <c r="S667" s="12">
        <f t="shared" si="67"/>
        <v>2.1219013368969479</v>
      </c>
      <c r="T667" s="12">
        <f t="shared" si="68"/>
        <v>1.9703015984727927</v>
      </c>
      <c r="U667">
        <f>_xlfn.T.TEST(normalized!H667:J667,normalized!$E667:$G667,2,3)</f>
        <v>0.36868807681346766</v>
      </c>
      <c r="V667">
        <f>_xlfn.T.TEST(normalized!K667:M667,normalized!$E667:$G667,2,3)</f>
        <v>5.1142709311829584E-2</v>
      </c>
      <c r="W667">
        <f>_xlfn.T.TEST(normalized!N667:P667,normalized!$E667:$G667,2,3)</f>
        <v>5.9371052648834931E-2</v>
      </c>
    </row>
    <row r="668" spans="1:23" x14ac:dyDescent="0.3">
      <c r="A668" t="str">
        <f>normalized!A668</f>
        <v>w/o MS2: PG 14:1_22:6;O3</v>
      </c>
      <c r="B668" t="str">
        <f>normalized!B668</f>
        <v>PG 36:7:3O</v>
      </c>
      <c r="C668" t="str">
        <f>normalized!C668</f>
        <v>OxPG</v>
      </c>
      <c r="D668" t="str">
        <f>normalized!D668</f>
        <v>C42H69O13P</v>
      </c>
      <c r="E668">
        <f>AVERAGE(normalized!E668:G668)</f>
        <v>4.6468175776836156E-4</v>
      </c>
      <c r="F668">
        <f>AVERAGE(normalized!H668:J668)</f>
        <v>4.5505749299719887E-4</v>
      </c>
      <c r="G668">
        <f>AVERAGE(normalized!K668:M668)</f>
        <v>6.3396557861845773E-4</v>
      </c>
      <c r="H668">
        <f>AVERAGE(normalized!N668:P668)</f>
        <v>4.4997925566684629E-4</v>
      </c>
      <c r="I668">
        <f>_xlfn.STDEV.S(normalized!E668:G668)</f>
        <v>8.6127883381847039E-5</v>
      </c>
      <c r="J668">
        <f>_xlfn.STDEV.S(normalized!H668:J668)</f>
        <v>1.2326828068678916E-4</v>
      </c>
      <c r="K668">
        <f>_xlfn.STDEV.S(normalized!K668:M668)</f>
        <v>2.4975069640351104E-5</v>
      </c>
      <c r="L668">
        <f>_xlfn.STDEV.S(normalized!N668:P668)</f>
        <v>8.3328256780804667E-5</v>
      </c>
      <c r="M668" s="11">
        <f t="shared" si="62"/>
        <v>0.18534810532584062</v>
      </c>
      <c r="N668" s="11">
        <f t="shared" si="63"/>
        <v>0.27088506965327114</v>
      </c>
      <c r="O668" s="11">
        <f t="shared" si="64"/>
        <v>3.9394993171044002E-2</v>
      </c>
      <c r="P668" s="11">
        <f t="shared" si="65"/>
        <v>0.18518244059343678</v>
      </c>
      <c r="R668" s="12">
        <f t="shared" si="66"/>
        <v>0.97928848161076232</v>
      </c>
      <c r="S668" s="12">
        <f t="shared" si="67"/>
        <v>1.3643005519800977</v>
      </c>
      <c r="T668" s="12">
        <f t="shared" si="68"/>
        <v>0.96836006179342149</v>
      </c>
      <c r="U668">
        <f>_xlfn.T.TEST(normalized!H668:J668,normalized!$E668:$G668,2,3)</f>
        <v>0.91766900354211556</v>
      </c>
      <c r="V668">
        <f>_xlfn.T.TEST(normalized!K668:M668,normalized!$E668:$G668,2,3)</f>
        <v>6.6644572620508394E-2</v>
      </c>
      <c r="W668">
        <f>_xlfn.T.TEST(normalized!N668:P668,normalized!$E668:$G668,2,3)</f>
        <v>0.84212062895286244</v>
      </c>
    </row>
    <row r="669" spans="1:23" x14ac:dyDescent="0.3">
      <c r="A669" t="str">
        <f>normalized!A669</f>
        <v>w/o MS2: PG 12:0_18:1;O4</v>
      </c>
      <c r="B669" t="str">
        <f>normalized!B669</f>
        <v>PG 30:1:4O</v>
      </c>
      <c r="C669" t="str">
        <f>normalized!C669</f>
        <v>OxPG</v>
      </c>
      <c r="D669" t="str">
        <f>normalized!D669</f>
        <v>C36H69O14P</v>
      </c>
      <c r="E669">
        <f>AVERAGE(normalized!E669:G669)</f>
        <v>3.5733575141242938E-5</v>
      </c>
      <c r="F669">
        <f>AVERAGE(normalized!H669:J669)</f>
        <v>2.9962494164332398E-5</v>
      </c>
      <c r="G669">
        <f>AVERAGE(normalized!K669:M669)</f>
        <v>1.777558256560321E-4</v>
      </c>
      <c r="H669">
        <f>AVERAGE(normalized!N669:P669)</f>
        <v>8.4659022511837382E-5</v>
      </c>
      <c r="I669">
        <f>_xlfn.STDEV.S(normalized!E669:G669)</f>
        <v>3.686888250441781E-5</v>
      </c>
      <c r="J669">
        <f>_xlfn.STDEV.S(normalized!H669:J669)</f>
        <v>1.5954920222044951E-5</v>
      </c>
      <c r="K669">
        <f>_xlfn.STDEV.S(normalized!K669:M669)</f>
        <v>7.0283679583537303E-5</v>
      </c>
      <c r="L669">
        <f>_xlfn.STDEV.S(normalized!N669:P669)</f>
        <v>4.0414511967566834E-5</v>
      </c>
      <c r="M669" s="11">
        <f t="shared" si="62"/>
        <v>1.031771446285108</v>
      </c>
      <c r="N669" s="11">
        <f t="shared" si="63"/>
        <v>0.53249639814824967</v>
      </c>
      <c r="O669" s="11">
        <f t="shared" si="64"/>
        <v>0.39539452124365432</v>
      </c>
      <c r="P669" s="11">
        <f t="shared" si="65"/>
        <v>0.47737985590272919</v>
      </c>
      <c r="R669" s="12">
        <f t="shared" si="66"/>
        <v>0.83849696107654004</v>
      </c>
      <c r="S669" s="12">
        <f t="shared" si="67"/>
        <v>4.9744763840008295</v>
      </c>
      <c r="T669" s="12">
        <f t="shared" si="68"/>
        <v>2.3691730306080045</v>
      </c>
      <c r="U669">
        <f>_xlfn.T.TEST(normalized!H669:J669,normalized!$E669:$G669,2,3)</f>
        <v>0.82106454573082033</v>
      </c>
      <c r="V669">
        <f>_xlfn.T.TEST(normalized!K669:M669,normalized!$E669:$G669,2,3)</f>
        <v>5.2775614434448573E-2</v>
      </c>
      <c r="W669">
        <f>_xlfn.T.TEST(normalized!N669:P669,normalized!$E669:$G669,2,3)</f>
        <v>0.1968807473342894</v>
      </c>
    </row>
    <row r="670" spans="1:23" x14ac:dyDescent="0.3">
      <c r="A670" t="str">
        <f>normalized!A670</f>
        <v>w/o MS2: PG 15:0_20:5;O4</v>
      </c>
      <c r="B670" t="str">
        <f>normalized!B670</f>
        <v>PG 35:5:4O</v>
      </c>
      <c r="C670" t="str">
        <f>normalized!C670</f>
        <v>OxPG</v>
      </c>
      <c r="D670" t="str">
        <f>normalized!D670</f>
        <v>C41H71O14P</v>
      </c>
      <c r="E670">
        <f>AVERAGE(normalized!E670:G670)</f>
        <v>9.7508765734463274E-4</v>
      </c>
      <c r="F670">
        <f>AVERAGE(normalized!H670:J670)</f>
        <v>1.1148247432306256E-3</v>
      </c>
      <c r="G670">
        <f>AVERAGE(normalized!K670:M670)</f>
        <v>1.0266972218089087E-3</v>
      </c>
      <c r="H670">
        <f>AVERAGE(normalized!N670:P670)</f>
        <v>8.0921548936442069E-4</v>
      </c>
      <c r="I670">
        <f>_xlfn.STDEV.S(normalized!E670:G670)</f>
        <v>8.7650718215499595E-5</v>
      </c>
      <c r="J670">
        <f>_xlfn.STDEV.S(normalized!H670:J670)</f>
        <v>1.3102420187211862E-4</v>
      </c>
      <c r="K670">
        <f>_xlfn.STDEV.S(normalized!K670:M670)</f>
        <v>9.7309696692442167E-5</v>
      </c>
      <c r="L670">
        <f>_xlfn.STDEV.S(normalized!N670:P670)</f>
        <v>4.5376455852832912E-5</v>
      </c>
      <c r="M670" s="11">
        <f t="shared" si="62"/>
        <v>8.9890090962889219E-2</v>
      </c>
      <c r="N670" s="11">
        <f t="shared" si="63"/>
        <v>0.11752896826852489</v>
      </c>
      <c r="O670" s="11">
        <f t="shared" si="64"/>
        <v>9.4779351327156577E-2</v>
      </c>
      <c r="P670" s="11">
        <f t="shared" si="65"/>
        <v>5.6074625917594316E-2</v>
      </c>
      <c r="R670" s="12">
        <f t="shared" si="66"/>
        <v>1.1433072040584804</v>
      </c>
      <c r="S670" s="12">
        <f t="shared" si="67"/>
        <v>1.0529281281283158</v>
      </c>
      <c r="T670" s="12">
        <f t="shared" si="68"/>
        <v>0.82988999324233415</v>
      </c>
      <c r="U670">
        <f>_xlfn.T.TEST(normalized!H670:J670,normalized!$E670:$G670,2,3)</f>
        <v>0.20958443675239385</v>
      </c>
      <c r="V670">
        <f>_xlfn.T.TEST(normalized!K670:M670,normalized!$E670:$G670,2,3)</f>
        <v>0.53275180862533811</v>
      </c>
      <c r="W670">
        <f>_xlfn.T.TEST(normalized!N670:P670,normalized!$E670:$G670,2,3)</f>
        <v>6.1949808842771327E-2</v>
      </c>
    </row>
    <row r="671" spans="1:23" x14ac:dyDescent="0.3">
      <c r="A671" t="str">
        <f>normalized!A671</f>
        <v>w/o MS2: PG 15:0_16:2;O3</v>
      </c>
      <c r="B671" t="str">
        <f>normalized!B671</f>
        <v>PG 31:2:3O</v>
      </c>
      <c r="C671" t="str">
        <f>normalized!C671</f>
        <v>OxPG</v>
      </c>
      <c r="D671" t="str">
        <f>normalized!D671</f>
        <v>C37H69O13P</v>
      </c>
      <c r="E671">
        <f>AVERAGE(normalized!E671:G671)</f>
        <v>1.3030628827683617E-4</v>
      </c>
      <c r="F671">
        <f>AVERAGE(normalized!H671:J671)</f>
        <v>2.28225E-5</v>
      </c>
      <c r="G671">
        <f>AVERAGE(normalized!K671:M671)</f>
        <v>3.3654229108027794E-4</v>
      </c>
      <c r="H671">
        <f>AVERAGE(normalized!N671:P671)</f>
        <v>3.678650700798293E-4</v>
      </c>
      <c r="I671">
        <f>_xlfn.STDEV.S(normalized!E671:G671)</f>
        <v>1.1488494335907906E-4</v>
      </c>
      <c r="J671">
        <f>_xlfn.STDEV.S(normalized!H671:J671)</f>
        <v>3.9529729555740703E-5</v>
      </c>
      <c r="K671">
        <f>_xlfn.STDEV.S(normalized!K671:M671)</f>
        <v>7.8700037196165827E-5</v>
      </c>
      <c r="L671">
        <f>_xlfn.STDEV.S(normalized!N671:P671)</f>
        <v>1.3921347975441784E-4</v>
      </c>
      <c r="M671" s="11">
        <f t="shared" si="62"/>
        <v>0.88165310268837982</v>
      </c>
      <c r="N671" s="11">
        <f t="shared" si="63"/>
        <v>1.7320508075688774</v>
      </c>
      <c r="O671" s="11">
        <f t="shared" si="64"/>
        <v>0.2338488780816938</v>
      </c>
      <c r="P671" s="11">
        <f t="shared" si="65"/>
        <v>0.37843625578315315</v>
      </c>
      <c r="R671" s="12">
        <f t="shared" si="66"/>
        <v>0.17514503944363391</v>
      </c>
      <c r="S671" s="12">
        <f t="shared" si="67"/>
        <v>2.5827018444826901</v>
      </c>
      <c r="T671" s="12">
        <f t="shared" si="68"/>
        <v>2.8230799521992265</v>
      </c>
      <c r="U671">
        <f>_xlfn.T.TEST(normalized!H671:J671,normalized!$E671:$G671,2,3)</f>
        <v>0.24173395262508274</v>
      </c>
      <c r="V671">
        <f>_xlfn.T.TEST(normalized!K671:M671,normalized!$E671:$G671,2,3)</f>
        <v>7.0278130703421093E-2</v>
      </c>
      <c r="W671">
        <f>_xlfn.T.TEST(normalized!N671:P671,normalized!$E671:$G671,2,3)</f>
        <v>8.7215946132070302E-2</v>
      </c>
    </row>
    <row r="672" spans="1:23" x14ac:dyDescent="0.3">
      <c r="A672" t="str">
        <f>normalized!A672</f>
        <v>w/o MS2: PG 14:1_22:6;O3</v>
      </c>
      <c r="B672" t="str">
        <f>normalized!B672</f>
        <v>PG 36:7:3O</v>
      </c>
      <c r="C672" t="str">
        <f>normalized!C672</f>
        <v>OxPG</v>
      </c>
      <c r="D672" t="str">
        <f>normalized!D672</f>
        <v>C42H69O13P</v>
      </c>
      <c r="E672">
        <f>AVERAGE(normalized!E672:G672)</f>
        <v>1.9907355258474576E-3</v>
      </c>
      <c r="F672">
        <f>AVERAGE(normalized!H672:J672)</f>
        <v>2.2881042530345473E-3</v>
      </c>
      <c r="G672">
        <f>AVERAGE(normalized!K672:M672)</f>
        <v>2.8278327806296418E-3</v>
      </c>
      <c r="H672">
        <f>AVERAGE(normalized!N672:P672)</f>
        <v>2.1929618262142448E-3</v>
      </c>
      <c r="I672">
        <f>_xlfn.STDEV.S(normalized!E672:G672)</f>
        <v>2.3523949929935969E-4</v>
      </c>
      <c r="J672">
        <f>_xlfn.STDEV.S(normalized!H672:J672)</f>
        <v>3.2535037499188256E-4</v>
      </c>
      <c r="K672">
        <f>_xlfn.STDEV.S(normalized!K672:M672)</f>
        <v>1.6044036647038277E-4</v>
      </c>
      <c r="L672">
        <f>_xlfn.STDEV.S(normalized!N672:P672)</f>
        <v>7.2027933720578597E-4</v>
      </c>
      <c r="M672" s="11">
        <f t="shared" si="62"/>
        <v>0.11816712780027275</v>
      </c>
      <c r="N672" s="11">
        <f t="shared" si="63"/>
        <v>0.14219211146537308</v>
      </c>
      <c r="O672" s="11">
        <f t="shared" si="64"/>
        <v>5.6736157657334786E-2</v>
      </c>
      <c r="P672" s="11">
        <f t="shared" si="65"/>
        <v>0.32845046758028573</v>
      </c>
      <c r="R672" s="12">
        <f t="shared" si="66"/>
        <v>1.1493763100753926</v>
      </c>
      <c r="S672" s="12">
        <f t="shared" si="67"/>
        <v>1.4204964667146487</v>
      </c>
      <c r="T672" s="12">
        <f t="shared" si="68"/>
        <v>1.1015837100112529</v>
      </c>
      <c r="U672">
        <f>_xlfn.T.TEST(normalized!H672:J672,normalized!$E672:$G672,2,3)</f>
        <v>0.27508034065537695</v>
      </c>
      <c r="V672">
        <f>_xlfn.T.TEST(normalized!K672:M672,normalized!$E672:$G672,2,3)</f>
        <v>9.7478155123332574E-3</v>
      </c>
      <c r="W672">
        <f>_xlfn.T.TEST(normalized!N672:P672,normalized!$E672:$G672,2,3)</f>
        <v>0.68216984442799045</v>
      </c>
    </row>
    <row r="673" spans="1:23" x14ac:dyDescent="0.3">
      <c r="A673" t="str">
        <f>normalized!A673</f>
        <v>w/o MS2: PG 15:0_20:5;O2</v>
      </c>
      <c r="B673" t="str">
        <f>normalized!B673</f>
        <v>PG 35:5:2O</v>
      </c>
      <c r="C673" t="str">
        <f>normalized!C673</f>
        <v>OxPG</v>
      </c>
      <c r="D673" t="str">
        <f>normalized!D673</f>
        <v>C41H71O12P</v>
      </c>
      <c r="E673">
        <f>AVERAGE(normalized!E673:G673)</f>
        <v>4.1669333333333333E-6</v>
      </c>
      <c r="F673">
        <f>AVERAGE(normalized!H673:J673)</f>
        <v>3.530357142857143E-6</v>
      </c>
      <c r="G673">
        <f>AVERAGE(normalized!K673:M673)</f>
        <v>4.3035385848966924E-5</v>
      </c>
      <c r="H673">
        <f>AVERAGE(normalized!N673:P673)</f>
        <v>7.6933461012134572E-5</v>
      </c>
      <c r="I673">
        <f>_xlfn.STDEV.S(normalized!E673:G673)</f>
        <v>7.2173402450856745E-6</v>
      </c>
      <c r="J673">
        <f>_xlfn.STDEV.S(normalized!H673:J673)</f>
        <v>6.1147579402922693E-6</v>
      </c>
      <c r="K673">
        <f>_xlfn.STDEV.S(normalized!K673:M673)</f>
        <v>6.6801323377669982E-6</v>
      </c>
      <c r="L673">
        <f>_xlfn.STDEV.S(normalized!N673:P673)</f>
        <v>3.2776257778459466E-5</v>
      </c>
      <c r="M673" s="11">
        <f t="shared" si="62"/>
        <v>1.7320508075688774</v>
      </c>
      <c r="N673" s="11">
        <f t="shared" si="63"/>
        <v>1.7320508075688774</v>
      </c>
      <c r="O673" s="11">
        <f t="shared" si="64"/>
        <v>0.15522417670916169</v>
      </c>
      <c r="P673" s="11">
        <f t="shared" si="65"/>
        <v>0.42603383946667533</v>
      </c>
      <c r="R673" s="12">
        <f t="shared" si="66"/>
        <v>0.84723149147026022</v>
      </c>
      <c r="S673" s="12">
        <f t="shared" si="67"/>
        <v>10.327831622528221</v>
      </c>
      <c r="T673" s="12">
        <f t="shared" si="68"/>
        <v>18.462849020574982</v>
      </c>
      <c r="U673">
        <f>_xlfn.T.TEST(normalized!H673:J673,normalized!$E673:$G673,2,3)</f>
        <v>0.91297099649313518</v>
      </c>
      <c r="V673">
        <f>_xlfn.T.TEST(normalized!K673:M673,normalized!$E673:$G673,2,3)</f>
        <v>2.4350650729588002E-3</v>
      </c>
      <c r="W673">
        <f>_xlfn.T.TEST(normalized!N673:P673,normalized!$E673:$G673,2,3)</f>
        <v>5.549034488542904E-2</v>
      </c>
    </row>
    <row r="674" spans="1:23" x14ac:dyDescent="0.3">
      <c r="A674" t="str">
        <f>normalized!A674</f>
        <v>w/o MS2: PG 15:0_18:2;O4</v>
      </c>
      <c r="B674" t="str">
        <f>normalized!B674</f>
        <v>PG 33:2:4O</v>
      </c>
      <c r="C674" t="str">
        <f>normalized!C674</f>
        <v>OxPG</v>
      </c>
      <c r="D674" t="str">
        <f>normalized!D674</f>
        <v>C39H73O14P</v>
      </c>
      <c r="E674">
        <f>AVERAGE(normalized!E674:G674)</f>
        <v>1.2568528949717514E-2</v>
      </c>
      <c r="F674">
        <f>AVERAGE(normalized!H674:J674)</f>
        <v>1.3489623618113913E-2</v>
      </c>
      <c r="G674">
        <f>AVERAGE(normalized!K674:M674)</f>
        <v>1.4692459193542387E-2</v>
      </c>
      <c r="H674">
        <f>AVERAGE(normalized!N674:P674)</f>
        <v>1.2050108137880143E-2</v>
      </c>
      <c r="I674">
        <f>_xlfn.STDEV.S(normalized!E674:G674)</f>
        <v>1.3852282814926227E-3</v>
      </c>
      <c r="J674">
        <f>_xlfn.STDEV.S(normalized!H674:J674)</f>
        <v>6.0787531844646182E-4</v>
      </c>
      <c r="K674">
        <f>_xlfn.STDEV.S(normalized!K674:M674)</f>
        <v>6.2295893489796737E-4</v>
      </c>
      <c r="L674">
        <f>_xlfn.STDEV.S(normalized!N674:P674)</f>
        <v>1.0856676891184869E-3</v>
      </c>
      <c r="M674" s="11">
        <f t="shared" si="62"/>
        <v>0.11021403435791557</v>
      </c>
      <c r="N674" s="11">
        <f t="shared" si="63"/>
        <v>4.5062437296634783E-2</v>
      </c>
      <c r="O674" s="11">
        <f t="shared" si="64"/>
        <v>4.239990914330867E-2</v>
      </c>
      <c r="P674" s="11">
        <f t="shared" si="65"/>
        <v>9.0096095130103762E-2</v>
      </c>
      <c r="R674" s="12">
        <f t="shared" si="66"/>
        <v>1.0732857975727623</v>
      </c>
      <c r="S674" s="12">
        <f t="shared" si="67"/>
        <v>1.1689879740359439</v>
      </c>
      <c r="T674" s="12">
        <f t="shared" si="68"/>
        <v>0.95875246706186545</v>
      </c>
      <c r="U674">
        <f>_xlfn.T.TEST(normalized!H674:J674,normalized!$E674:$G674,2,3)</f>
        <v>0.37551562254874638</v>
      </c>
      <c r="V674">
        <f>_xlfn.T.TEST(normalized!K674:M674,normalized!$E674:$G674,2,3)</f>
        <v>0.10087817172192554</v>
      </c>
      <c r="W674">
        <f>_xlfn.T.TEST(normalized!N674:P674,normalized!$E674:$G674,2,3)</f>
        <v>0.63822655373701043</v>
      </c>
    </row>
    <row r="675" spans="1:23" x14ac:dyDescent="0.3">
      <c r="A675" t="str">
        <f>normalized!A675</f>
        <v>w/o MS2: PG 10:0_22:6;O</v>
      </c>
      <c r="B675" t="str">
        <f>normalized!B675</f>
        <v>PG 32:6:1O</v>
      </c>
      <c r="C675" t="str">
        <f>normalized!C675</f>
        <v>OxPG</v>
      </c>
      <c r="D675" t="str">
        <f>normalized!D675</f>
        <v>C38H63O11P</v>
      </c>
      <c r="E675">
        <f>AVERAGE(normalized!E675:G675)</f>
        <v>4.4138388375706216E-4</v>
      </c>
      <c r="F675">
        <f>AVERAGE(normalized!H675:J675)</f>
        <v>5.2100136087768439E-4</v>
      </c>
      <c r="G675">
        <f>AVERAGE(normalized!K675:M675)</f>
        <v>1.238717853910154E-3</v>
      </c>
      <c r="H675">
        <f>AVERAGE(normalized!N675:P675)</f>
        <v>1.6618237252026286E-3</v>
      </c>
      <c r="I675">
        <f>_xlfn.STDEV.S(normalized!E675:G675)</f>
        <v>1.3883395114915926E-4</v>
      </c>
      <c r="J675">
        <f>_xlfn.STDEV.S(normalized!H675:J675)</f>
        <v>1.1529036308287723E-4</v>
      </c>
      <c r="K675">
        <f>_xlfn.STDEV.S(normalized!K675:M675)</f>
        <v>2.1035582389833079E-4</v>
      </c>
      <c r="L675">
        <f>_xlfn.STDEV.S(normalized!N675:P675)</f>
        <v>3.4696169673316499E-4</v>
      </c>
      <c r="M675" s="11">
        <f t="shared" si="62"/>
        <v>0.31454241139799638</v>
      </c>
      <c r="N675" s="11">
        <f t="shared" si="63"/>
        <v>0.22128610736958126</v>
      </c>
      <c r="O675" s="11">
        <f t="shared" si="64"/>
        <v>0.16981738273515529</v>
      </c>
      <c r="P675" s="11">
        <f t="shared" si="65"/>
        <v>0.20878369436617558</v>
      </c>
      <c r="R675" s="12">
        <f t="shared" si="66"/>
        <v>1.1803814775540009</v>
      </c>
      <c r="S675" s="12">
        <f t="shared" si="67"/>
        <v>2.8064410584414197</v>
      </c>
      <c r="T675" s="12">
        <f t="shared" si="68"/>
        <v>3.7650303655339101</v>
      </c>
      <c r="U675">
        <f>_xlfn.T.TEST(normalized!H675:J675,normalized!$E675:$G675,2,3)</f>
        <v>0.48870855730575274</v>
      </c>
      <c r="V675">
        <f>_xlfn.T.TEST(normalized!K675:M675,normalized!$E675:$G675,2,3)</f>
        <v>8.1159322810924403E-3</v>
      </c>
      <c r="W675">
        <f>_xlfn.T.TEST(normalized!N675:P675,normalized!$E675:$G675,2,3)</f>
        <v>1.5540962507487245E-2</v>
      </c>
    </row>
    <row r="676" spans="1:23" x14ac:dyDescent="0.3">
      <c r="A676" t="str">
        <f>normalized!A676</f>
        <v>w/o MS2: PG 12:0_18:1;O</v>
      </c>
      <c r="B676" t="str">
        <f>normalized!B676</f>
        <v>PG 30:1:1O</v>
      </c>
      <c r="C676" t="str">
        <f>normalized!C676</f>
        <v>OxPG</v>
      </c>
      <c r="D676" t="str">
        <f>normalized!D676</f>
        <v>C36H69O11P</v>
      </c>
      <c r="E676">
        <f>AVERAGE(normalized!E676:G676)</f>
        <v>9.0308460028248598E-5</v>
      </c>
      <c r="F676">
        <f>AVERAGE(normalized!H676:J676)</f>
        <v>6.561869747899159E-5</v>
      </c>
      <c r="G676">
        <f>AVERAGE(normalized!K676:M676)</f>
        <v>8.6830887756409448E-5</v>
      </c>
      <c r="H676">
        <f>AVERAGE(normalized!N676:P676)</f>
        <v>6.3596954967066449E-5</v>
      </c>
      <c r="I676">
        <f>_xlfn.STDEV.S(normalized!E676:G676)</f>
        <v>1.0355258721986846E-5</v>
      </c>
      <c r="J676">
        <f>_xlfn.STDEV.S(normalized!H676:J676)</f>
        <v>1.7912847146805251E-5</v>
      </c>
      <c r="K676">
        <f>_xlfn.STDEV.S(normalized!K676:M676)</f>
        <v>2.574273609002575E-5</v>
      </c>
      <c r="L676">
        <f>_xlfn.STDEV.S(normalized!N676:P676)</f>
        <v>4.8733739235607622E-6</v>
      </c>
      <c r="M676" s="11">
        <f t="shared" si="62"/>
        <v>0.11466543354573545</v>
      </c>
      <c r="N676" s="11">
        <f t="shared" si="63"/>
        <v>0.27298388774846083</v>
      </c>
      <c r="O676" s="11">
        <f t="shared" si="64"/>
        <v>0.29646980187791</v>
      </c>
      <c r="P676" s="11">
        <f t="shared" si="65"/>
        <v>7.6629044992553949E-2</v>
      </c>
      <c r="R676" s="12">
        <f t="shared" si="66"/>
        <v>0.72660631637906326</v>
      </c>
      <c r="S676" s="12">
        <f t="shared" si="67"/>
        <v>0.96149228687155819</v>
      </c>
      <c r="T676" s="12">
        <f t="shared" si="68"/>
        <v>0.70421923867568159</v>
      </c>
      <c r="U676">
        <f>_xlfn.T.TEST(normalized!H676:J676,normalized!$E676:$G676,2,3)</f>
        <v>0.12486584204345878</v>
      </c>
      <c r="V676">
        <f>_xlfn.T.TEST(normalized!K676:M676,normalized!$E676:$G676,2,3)</f>
        <v>0.84386950409402584</v>
      </c>
      <c r="W676">
        <f>_xlfn.T.TEST(normalized!N676:P676,normalized!$E676:$G676,2,3)</f>
        <v>3.0095890123249133E-2</v>
      </c>
    </row>
    <row r="677" spans="1:23" x14ac:dyDescent="0.3">
      <c r="A677" t="str">
        <f>normalized!A677</f>
        <v>w/o MS2: PG 14:0_18:1;O</v>
      </c>
      <c r="B677" t="str">
        <f>normalized!B677</f>
        <v>PG 32:1:1O</v>
      </c>
      <c r="C677" t="str">
        <f>normalized!C677</f>
        <v>OxPG</v>
      </c>
      <c r="D677" t="str">
        <f>normalized!D677</f>
        <v>C38H73O11P</v>
      </c>
      <c r="E677">
        <f>AVERAGE(normalized!E677:G677)</f>
        <v>1.3230474234463276E-3</v>
      </c>
      <c r="F677">
        <f>AVERAGE(normalized!H677:J677)</f>
        <v>1.3683815581232491E-3</v>
      </c>
      <c r="G677">
        <f>AVERAGE(normalized!K677:M677)</f>
        <v>1.5347459727750293E-3</v>
      </c>
      <c r="H677">
        <f>AVERAGE(normalized!N677:P677)</f>
        <v>1.3233486505304364E-3</v>
      </c>
      <c r="I677">
        <f>_xlfn.STDEV.S(normalized!E677:G677)</f>
        <v>1.0978216729035149E-4</v>
      </c>
      <c r="J677">
        <f>_xlfn.STDEV.S(normalized!H677:J677)</f>
        <v>9.227873343857234E-5</v>
      </c>
      <c r="K677">
        <f>_xlfn.STDEV.S(normalized!K677:M677)</f>
        <v>1.4164304822670735E-4</v>
      </c>
      <c r="L677">
        <f>_xlfn.STDEV.S(normalized!N677:P677)</f>
        <v>7.2194568595020954E-5</v>
      </c>
      <c r="M677" s="11">
        <f t="shared" si="62"/>
        <v>8.2976743951011553E-2</v>
      </c>
      <c r="N677" s="11">
        <f t="shared" si="63"/>
        <v>6.7436405358410167E-2</v>
      </c>
      <c r="O677" s="11">
        <f t="shared" si="64"/>
        <v>9.2290874671980716E-2</v>
      </c>
      <c r="P677" s="11">
        <f t="shared" si="65"/>
        <v>5.4554458166472822E-2</v>
      </c>
      <c r="R677" s="12">
        <f t="shared" si="66"/>
        <v>1.0342649355371052</v>
      </c>
      <c r="S677" s="12">
        <f t="shared" si="67"/>
        <v>1.160008285097794</v>
      </c>
      <c r="T677" s="12">
        <f t="shared" si="68"/>
        <v>1.0002276767096709</v>
      </c>
      <c r="U677">
        <f>_xlfn.T.TEST(normalized!H677:J677,normalized!$E677:$G677,2,3)</f>
        <v>0.6139541938360058</v>
      </c>
      <c r="V677">
        <f>_xlfn.T.TEST(normalized!K677:M677,normalized!$E677:$G677,2,3)</f>
        <v>0.11452594144317145</v>
      </c>
      <c r="W677">
        <f>_xlfn.T.TEST(normalized!N677:P677,normalized!$E677:$G677,2,3)</f>
        <v>0.99705002793046249</v>
      </c>
    </row>
    <row r="678" spans="1:23" x14ac:dyDescent="0.3">
      <c r="A678" t="str">
        <f>normalized!A678</f>
        <v>w/o MS2: PG 15:1_22:6;O</v>
      </c>
      <c r="B678" t="str">
        <f>normalized!B678</f>
        <v>PG 37:7:1O</v>
      </c>
      <c r="C678" t="str">
        <f>normalized!C678</f>
        <v>OxPG</v>
      </c>
      <c r="D678" t="str">
        <f>normalized!D678</f>
        <v>C43H71O11P</v>
      </c>
      <c r="E678">
        <f>AVERAGE(normalized!E678:G678)</f>
        <v>5.842855348870056E-4</v>
      </c>
      <c r="F678">
        <f>AVERAGE(normalized!H678:J678)</f>
        <v>7.1353957282913169E-4</v>
      </c>
      <c r="G678">
        <f>AVERAGE(normalized!K678:M678)</f>
        <v>9.6604962884433356E-4</v>
      </c>
      <c r="H678">
        <f>AVERAGE(normalized!N678:P678)</f>
        <v>8.9611419179041042E-4</v>
      </c>
      <c r="I678">
        <f>_xlfn.STDEV.S(normalized!E678:G678)</f>
        <v>2.9862866811774418E-4</v>
      </c>
      <c r="J678">
        <f>_xlfn.STDEV.S(normalized!H678:J678)</f>
        <v>1.553948368297594E-4</v>
      </c>
      <c r="K678">
        <f>_xlfn.STDEV.S(normalized!K678:M678)</f>
        <v>9.6787852256697703E-5</v>
      </c>
      <c r="L678">
        <f>_xlfn.STDEV.S(normalized!N678:P678)</f>
        <v>2.6393571220846947E-4</v>
      </c>
      <c r="M678" s="11">
        <f t="shared" si="62"/>
        <v>0.51110056690945749</v>
      </c>
      <c r="N678" s="11">
        <f t="shared" si="63"/>
        <v>0.21778026439883405</v>
      </c>
      <c r="O678" s="11">
        <f t="shared" si="64"/>
        <v>0.10018931674605903</v>
      </c>
      <c r="P678" s="11">
        <f t="shared" si="65"/>
        <v>0.29453357019280491</v>
      </c>
      <c r="R678" s="12">
        <f t="shared" si="66"/>
        <v>1.2212172477744505</v>
      </c>
      <c r="S678" s="12">
        <f t="shared" si="67"/>
        <v>1.6533861804933387</v>
      </c>
      <c r="T678" s="12">
        <f t="shared" si="68"/>
        <v>1.5336922416943097</v>
      </c>
      <c r="U678">
        <f>_xlfn.T.TEST(normalized!H678:J678,normalized!$E678:$G678,2,3)</f>
        <v>0.55345725962731607</v>
      </c>
      <c r="V678">
        <f>_xlfn.T.TEST(normalized!K678:M678,normalized!$E678:$G678,2,3)</f>
        <v>0.14743172640391039</v>
      </c>
      <c r="W678">
        <f>_xlfn.T.TEST(normalized!N678:P678,normalized!$E678:$G678,2,3)</f>
        <v>0.24783746415931263</v>
      </c>
    </row>
    <row r="679" spans="1:23" x14ac:dyDescent="0.3">
      <c r="A679" t="str">
        <f>normalized!A679</f>
        <v>w/o MS2: PG 17:1_22:6;O</v>
      </c>
      <c r="B679" t="str">
        <f>normalized!B679</f>
        <v>PG 39:7:1O</v>
      </c>
      <c r="C679" t="str">
        <f>normalized!C679</f>
        <v>OxPG</v>
      </c>
      <c r="D679" t="str">
        <f>normalized!D679</f>
        <v>C45H75O11P</v>
      </c>
      <c r="E679">
        <f>AVERAGE(normalized!E679:G679)</f>
        <v>7.8509241483050842E-4</v>
      </c>
      <c r="F679">
        <f>AVERAGE(normalized!H679:J679)</f>
        <v>8.7781684173669468E-4</v>
      </c>
      <c r="G679">
        <f>AVERAGE(normalized!K679:M679)</f>
        <v>1.0149170810136103E-3</v>
      </c>
      <c r="H679">
        <f>AVERAGE(normalized!N679:P679)</f>
        <v>9.3456351483351763E-4</v>
      </c>
      <c r="I679">
        <f>_xlfn.STDEV.S(normalized!E679:G679)</f>
        <v>5.3207287876917654E-4</v>
      </c>
      <c r="J679">
        <f>_xlfn.STDEV.S(normalized!H679:J679)</f>
        <v>4.2298484226439018E-4</v>
      </c>
      <c r="K679">
        <f>_xlfn.STDEV.S(normalized!K679:M679)</f>
        <v>1.2782111955493477E-4</v>
      </c>
      <c r="L679">
        <f>_xlfn.STDEV.S(normalized!N679:P679)</f>
        <v>2.5220049038335583E-4</v>
      </c>
      <c r="M679" s="11">
        <f t="shared" si="62"/>
        <v>0.67772006036263177</v>
      </c>
      <c r="N679" s="11">
        <f t="shared" si="63"/>
        <v>0.48186002153655022</v>
      </c>
      <c r="O679" s="11">
        <f t="shared" si="64"/>
        <v>0.12594242618054888</v>
      </c>
      <c r="P679" s="11">
        <f t="shared" si="65"/>
        <v>0.26985912287436409</v>
      </c>
      <c r="R679" s="12">
        <f t="shared" si="66"/>
        <v>1.1181063848721609</v>
      </c>
      <c r="S679" s="12">
        <f t="shared" si="67"/>
        <v>1.2927358128058315</v>
      </c>
      <c r="T679" s="12">
        <f t="shared" si="68"/>
        <v>1.1903866311525608</v>
      </c>
      <c r="U679">
        <f>_xlfn.T.TEST(normalized!H679:J679,normalized!$E679:$G679,2,3)</f>
        <v>0.82538143882065884</v>
      </c>
      <c r="V679">
        <f>_xlfn.T.TEST(normalized!K679:M679,normalized!$E679:$G679,2,3)</f>
        <v>0.53569830439380095</v>
      </c>
      <c r="W679">
        <f>_xlfn.T.TEST(normalized!N679:P679,normalized!$E679:$G679,2,3)</f>
        <v>0.69130397255034304</v>
      </c>
    </row>
    <row r="680" spans="1:23" x14ac:dyDescent="0.3">
      <c r="A680" t="str">
        <f>normalized!A680</f>
        <v>w/o MS2: PG 12:0_17:1;O2</v>
      </c>
      <c r="B680" t="str">
        <f>normalized!B680</f>
        <v>PG 29:1:2O</v>
      </c>
      <c r="C680" t="str">
        <f>normalized!C680</f>
        <v>OxPG</v>
      </c>
      <c r="D680" t="str">
        <f>normalized!D680</f>
        <v>C35H67O12P</v>
      </c>
      <c r="E680">
        <f>AVERAGE(normalized!E680:G680)</f>
        <v>4.9456671751412428E-4</v>
      </c>
      <c r="F680">
        <f>AVERAGE(normalized!H680:J680)</f>
        <v>5.9000863795518211E-4</v>
      </c>
      <c r="G680">
        <f>AVERAGE(normalized!K680:M680)</f>
        <v>9.4453355032300462E-4</v>
      </c>
      <c r="H680">
        <f>AVERAGE(normalized!N680:P680)</f>
        <v>8.2489957645636239E-4</v>
      </c>
      <c r="I680">
        <f>_xlfn.STDEV.S(normalized!E680:G680)</f>
        <v>9.4968807135631757E-5</v>
      </c>
      <c r="J680">
        <f>_xlfn.STDEV.S(normalized!H680:J680)</f>
        <v>1.2562117305442522E-4</v>
      </c>
      <c r="K680">
        <f>_xlfn.STDEV.S(normalized!K680:M680)</f>
        <v>1.2201887439841939E-4</v>
      </c>
      <c r="L680">
        <f>_xlfn.STDEV.S(normalized!N680:P680)</f>
        <v>2.3074183160478961E-4</v>
      </c>
      <c r="M680" s="11">
        <f t="shared" si="62"/>
        <v>0.19202425835078471</v>
      </c>
      <c r="N680" s="11">
        <f t="shared" si="63"/>
        <v>0.21291412527415843</v>
      </c>
      <c r="O680" s="11">
        <f t="shared" si="64"/>
        <v>0.12918426704556157</v>
      </c>
      <c r="P680" s="11">
        <f t="shared" si="65"/>
        <v>0.27972111780687281</v>
      </c>
      <c r="R680" s="12">
        <f t="shared" si="66"/>
        <v>1.1929808801546216</v>
      </c>
      <c r="S680" s="12">
        <f t="shared" si="67"/>
        <v>1.9098202868777352</v>
      </c>
      <c r="T680" s="12">
        <f t="shared" si="68"/>
        <v>1.6679237547617711</v>
      </c>
      <c r="U680">
        <f>_xlfn.T.TEST(normalized!H680:J680,normalized!$E680:$G680,2,3)</f>
        <v>0.35714459980712654</v>
      </c>
      <c r="V680">
        <f>_xlfn.T.TEST(normalized!K680:M680,normalized!$E680:$G680,2,3)</f>
        <v>8.4851547269356696E-3</v>
      </c>
      <c r="W680">
        <f>_xlfn.T.TEST(normalized!N680:P680,normalized!$E680:$G680,2,3)</f>
        <v>0.11693167130516191</v>
      </c>
    </row>
    <row r="681" spans="1:23" x14ac:dyDescent="0.3">
      <c r="A681" t="str">
        <f>normalized!A681</f>
        <v>w/o MS2: PG 15:0_22:3;O3</v>
      </c>
      <c r="B681" t="str">
        <f>normalized!B681</f>
        <v>PG 37:3:3O</v>
      </c>
      <c r="C681" t="str">
        <f>normalized!C681</f>
        <v>OxPG</v>
      </c>
      <c r="D681" t="str">
        <f>normalized!D681</f>
        <v>C43H79O13P</v>
      </c>
      <c r="E681">
        <f>AVERAGE(normalized!E681:G681)</f>
        <v>1.3258767951977401E-4</v>
      </c>
      <c r="F681">
        <f>AVERAGE(normalized!H681:J681)</f>
        <v>2.2550805555555554E-4</v>
      </c>
      <c r="G681">
        <f>AVERAGE(normalized!K681:M681)</f>
        <v>2.4868508960640135E-4</v>
      </c>
      <c r="H681">
        <f>AVERAGE(normalized!N681:P681)</f>
        <v>1.7256355649810103E-4</v>
      </c>
      <c r="I681">
        <f>_xlfn.STDEV.S(normalized!E681:G681)</f>
        <v>9.4631531048067387E-5</v>
      </c>
      <c r="J681">
        <f>_xlfn.STDEV.S(normalized!H681:J681)</f>
        <v>1.7276551510382277E-5</v>
      </c>
      <c r="K681">
        <f>_xlfn.STDEV.S(normalized!K681:M681)</f>
        <v>5.2737244710783152E-5</v>
      </c>
      <c r="L681">
        <f>_xlfn.STDEV.S(normalized!N681:P681)</f>
        <v>2.2020655563235156E-5</v>
      </c>
      <c r="M681" s="11">
        <f t="shared" si="62"/>
        <v>0.71372793754908515</v>
      </c>
      <c r="N681" s="11">
        <f t="shared" si="63"/>
        <v>7.6611682309176199E-2</v>
      </c>
      <c r="O681" s="11">
        <f t="shared" si="64"/>
        <v>0.21206436137466625</v>
      </c>
      <c r="P681" s="11">
        <f t="shared" si="65"/>
        <v>0.12760895759283614</v>
      </c>
      <c r="R681" s="12">
        <f t="shared" si="66"/>
        <v>1.7008221003062616</v>
      </c>
      <c r="S681" s="12">
        <f t="shared" si="67"/>
        <v>1.875627437685963</v>
      </c>
      <c r="T681" s="12">
        <f t="shared" si="68"/>
        <v>1.301505216194428</v>
      </c>
      <c r="U681">
        <f>_xlfn.T.TEST(normalized!H681:J681,normalized!$E681:$G681,2,3)</f>
        <v>0.22848165714302729</v>
      </c>
      <c r="V681">
        <f>_xlfn.T.TEST(normalized!K681:M681,normalized!$E681:$G681,2,3)</f>
        <v>0.15652039929444211</v>
      </c>
      <c r="W681">
        <f>_xlfn.T.TEST(normalized!N681:P681,normalized!$E681:$G681,2,3)</f>
        <v>0.54363529815928247</v>
      </c>
    </row>
    <row r="682" spans="1:23" x14ac:dyDescent="0.3">
      <c r="A682" t="str">
        <f>normalized!A682</f>
        <v>w/o MS2: PG 12:0_18:2;O3</v>
      </c>
      <c r="B682" t="str">
        <f>normalized!B682</f>
        <v>PG 30:2:3O</v>
      </c>
      <c r="C682" t="str">
        <f>normalized!C682</f>
        <v>OxPG</v>
      </c>
      <c r="D682" t="str">
        <f>normalized!D682</f>
        <v>C36H67O13P</v>
      </c>
      <c r="E682">
        <f>AVERAGE(normalized!E682:G682)</f>
        <v>3.7482413841807907E-5</v>
      </c>
      <c r="F682">
        <f>AVERAGE(normalized!H682:J682)</f>
        <v>7.4416083099906636E-5</v>
      </c>
      <c r="G682">
        <f>AVERAGE(normalized!K682:M682)</f>
        <v>5.1181789513819146E-4</v>
      </c>
      <c r="H682">
        <f>AVERAGE(normalized!N682:P682)</f>
        <v>6.0474716032716885E-4</v>
      </c>
      <c r="I682">
        <f>_xlfn.STDEV.S(normalized!E682:G682)</f>
        <v>1.909088006326755E-5</v>
      </c>
      <c r="J682">
        <f>_xlfn.STDEV.S(normalized!H682:J682)</f>
        <v>2.218192945165248E-5</v>
      </c>
      <c r="K682">
        <f>_xlfn.STDEV.S(normalized!K682:M682)</f>
        <v>7.5148896312748163E-5</v>
      </c>
      <c r="L682">
        <f>_xlfn.STDEV.S(normalized!N682:P682)</f>
        <v>2.4859300624305097E-4</v>
      </c>
      <c r="M682" s="11">
        <f t="shared" si="62"/>
        <v>0.50932899209318183</v>
      </c>
      <c r="N682" s="11">
        <f t="shared" si="63"/>
        <v>0.2980797769465014</v>
      </c>
      <c r="O682" s="11">
        <f t="shared" si="64"/>
        <v>0.14682741073845781</v>
      </c>
      <c r="P682" s="11">
        <f t="shared" si="65"/>
        <v>0.4110693237626149</v>
      </c>
      <c r="R682" s="12">
        <f t="shared" si="66"/>
        <v>1.9853599454393434</v>
      </c>
      <c r="S682" s="12">
        <f t="shared" si="67"/>
        <v>13.654880854213008</v>
      </c>
      <c r="T682" s="12">
        <f t="shared" si="68"/>
        <v>16.134157284519215</v>
      </c>
      <c r="U682">
        <f>_xlfn.T.TEST(normalized!H682:J682,normalized!$E682:$G682,2,3)</f>
        <v>9.563757897324153E-2</v>
      </c>
      <c r="V682">
        <f>_xlfn.T.TEST(normalized!K682:M682,normalized!$E682:$G682,2,3)</f>
        <v>5.7026851559330667E-3</v>
      </c>
      <c r="W682">
        <f>_xlfn.T.TEST(normalized!N682:P682,normalized!$E682:$G682,2,3)</f>
        <v>5.7659609947309044E-2</v>
      </c>
    </row>
    <row r="683" spans="1:23" x14ac:dyDescent="0.3">
      <c r="A683" t="str">
        <f>normalized!A683</f>
        <v>w/o MS2: PG 14:0_18:2;O4</v>
      </c>
      <c r="B683" t="str">
        <f>normalized!B683</f>
        <v>PG 32:2:4O</v>
      </c>
      <c r="C683" t="str">
        <f>normalized!C683</f>
        <v>OxPG</v>
      </c>
      <c r="D683" t="str">
        <f>normalized!D683</f>
        <v>C38H71O14P</v>
      </c>
      <c r="E683">
        <f>AVERAGE(normalized!E683:G683)</f>
        <v>4.9287014402542373E-3</v>
      </c>
      <c r="F683">
        <f>AVERAGE(normalized!H683:J683)</f>
        <v>5.0934675291783374E-3</v>
      </c>
      <c r="G683">
        <f>AVERAGE(normalized!K683:M683)</f>
        <v>6.6158409824259024E-3</v>
      </c>
      <c r="H683">
        <f>AVERAGE(normalized!N683:P683)</f>
        <v>5.6309425157445832E-3</v>
      </c>
      <c r="I683">
        <f>_xlfn.STDEV.S(normalized!E683:G683)</f>
        <v>5.4099783213445562E-4</v>
      </c>
      <c r="J683">
        <f>_xlfn.STDEV.S(normalized!H683:J683)</f>
        <v>8.8906526066135239E-5</v>
      </c>
      <c r="K683">
        <f>_xlfn.STDEV.S(normalized!K683:M683)</f>
        <v>3.858755454897161E-4</v>
      </c>
      <c r="L683">
        <f>_xlfn.STDEV.S(normalized!N683:P683)</f>
        <v>3.3462796817226626E-4</v>
      </c>
      <c r="M683" s="11">
        <f t="shared" si="62"/>
        <v>0.10976478058012565</v>
      </c>
      <c r="N683" s="11">
        <f t="shared" si="63"/>
        <v>1.7455009884097046E-2</v>
      </c>
      <c r="O683" s="11">
        <f t="shared" si="64"/>
        <v>5.8326000657322769E-2</v>
      </c>
      <c r="P683" s="11">
        <f t="shared" si="65"/>
        <v>5.9426635458738684E-2</v>
      </c>
      <c r="R683" s="12">
        <f t="shared" si="66"/>
        <v>1.0334299187973539</v>
      </c>
      <c r="S683" s="12">
        <f t="shared" si="67"/>
        <v>1.3423091381417978</v>
      </c>
      <c r="T683" s="12">
        <f t="shared" si="68"/>
        <v>1.1424799379720842</v>
      </c>
      <c r="U683">
        <f>_xlfn.T.TEST(normalized!H683:J683,normalized!$E683:$G683,2,3)</f>
        <v>0.65223133747327477</v>
      </c>
      <c r="V683">
        <f>_xlfn.T.TEST(normalized!K683:M683,normalized!$E683:$G683,2,3)</f>
        <v>1.4633936959775601E-2</v>
      </c>
      <c r="W683">
        <f>_xlfn.T.TEST(normalized!N683:P683,normalized!$E683:$G683,2,3)</f>
        <v>0.14251598409205604</v>
      </c>
    </row>
    <row r="684" spans="1:23" x14ac:dyDescent="0.3">
      <c r="A684" t="str">
        <f>normalized!A684</f>
        <v>w/o MS2: PG 15:0_20:3;O3</v>
      </c>
      <c r="B684" t="str">
        <f>normalized!B684</f>
        <v>PG 35:3:3O</v>
      </c>
      <c r="C684" t="str">
        <f>normalized!C684</f>
        <v>OxPG</v>
      </c>
      <c r="D684" t="str">
        <f>normalized!D684</f>
        <v>C41H75O13P</v>
      </c>
      <c r="E684">
        <f>AVERAGE(normalized!E684:G684)</f>
        <v>8.9769702401129949E-5</v>
      </c>
      <c r="F684">
        <f>AVERAGE(normalized!H684:J684)</f>
        <v>9.0445019841269841E-5</v>
      </c>
      <c r="G684">
        <f>AVERAGE(normalized!K684:M684)</f>
        <v>1.0459796598015268E-4</v>
      </c>
      <c r="H684">
        <f>AVERAGE(normalized!N684:P684)</f>
        <v>1.2161521224864683E-4</v>
      </c>
      <c r="I684">
        <f>_xlfn.STDEV.S(normalized!E684:G684)</f>
        <v>8.3742939327221727E-6</v>
      </c>
      <c r="J684">
        <f>_xlfn.STDEV.S(normalized!H684:J684)</f>
        <v>1.0455701058813948E-5</v>
      </c>
      <c r="K684">
        <f>_xlfn.STDEV.S(normalized!K684:M684)</f>
        <v>5.3016373440492033E-5</v>
      </c>
      <c r="L684">
        <f>_xlfn.STDEV.S(normalized!N684:P684)</f>
        <v>8.9175505409694662E-6</v>
      </c>
      <c r="M684" s="11">
        <f t="shared" si="62"/>
        <v>9.3286417451872536E-2</v>
      </c>
      <c r="N684" s="11">
        <f t="shared" si="63"/>
        <v>0.11560283890880454</v>
      </c>
      <c r="O684" s="11">
        <f t="shared" si="64"/>
        <v>0.50685855067728391</v>
      </c>
      <c r="P684" s="11">
        <f t="shared" si="65"/>
        <v>7.3325946450985113E-2</v>
      </c>
      <c r="R684" s="12">
        <f t="shared" si="66"/>
        <v>1.0075227768620896</v>
      </c>
      <c r="S684" s="12">
        <f t="shared" si="67"/>
        <v>1.1651811600395379</v>
      </c>
      <c r="T684" s="12">
        <f t="shared" si="68"/>
        <v>1.354746746348978</v>
      </c>
      <c r="U684">
        <f>_xlfn.T.TEST(normalized!H684:J684,normalized!$E684:$G684,2,3)</f>
        <v>0.93480636521612648</v>
      </c>
      <c r="V684">
        <f>_xlfn.T.TEST(normalized!K684:M684,normalized!$E684:$G684,2,3)</f>
        <v>0.67750549307722974</v>
      </c>
      <c r="W684">
        <f>_xlfn.T.TEST(normalized!N684:P684,normalized!$E684:$G684,2,3)</f>
        <v>1.084717863209456E-2</v>
      </c>
    </row>
    <row r="685" spans="1:23" x14ac:dyDescent="0.3">
      <c r="A685" t="str">
        <f>normalized!A685</f>
        <v>w/o MS2: PG 16:0_18:0;O2</v>
      </c>
      <c r="B685" t="str">
        <f>normalized!B685</f>
        <v>PG 34:0:2O</v>
      </c>
      <c r="C685" t="str">
        <f>normalized!C685</f>
        <v>OxPG</v>
      </c>
      <c r="D685" t="str">
        <f>normalized!D685</f>
        <v>C40H79O12P</v>
      </c>
      <c r="E685">
        <f>AVERAGE(normalized!E685:G685)</f>
        <v>8.2296096045197728E-5</v>
      </c>
      <c r="F685">
        <f>AVERAGE(normalized!H685:J685)</f>
        <v>3.4811586134453781E-5</v>
      </c>
      <c r="G685">
        <f>AVERAGE(normalized!K685:M685)</f>
        <v>5.0761760116885095E-5</v>
      </c>
      <c r="H685">
        <f>AVERAGE(normalized!N685:P685)</f>
        <v>1.6677136143192843E-5</v>
      </c>
      <c r="I685">
        <f>_xlfn.STDEV.S(normalized!E685:G685)</f>
        <v>1.403590688177204E-5</v>
      </c>
      <c r="J685">
        <f>_xlfn.STDEV.S(normalized!H685:J685)</f>
        <v>1.3086583338761169E-5</v>
      </c>
      <c r="K685">
        <f>_xlfn.STDEV.S(normalized!K685:M685)</f>
        <v>3.9518608582458974E-5</v>
      </c>
      <c r="L685">
        <f>_xlfn.STDEV.S(normalized!N685:P685)</f>
        <v>1.4448515870694625E-5</v>
      </c>
      <c r="M685" s="11">
        <f t="shared" si="62"/>
        <v>0.17055373895334475</v>
      </c>
      <c r="N685" s="11">
        <f t="shared" si="63"/>
        <v>0.37592608645341485</v>
      </c>
      <c r="O685" s="11">
        <f t="shared" si="64"/>
        <v>0.77851139305379868</v>
      </c>
      <c r="P685" s="11">
        <f t="shared" si="65"/>
        <v>0.86636672787444502</v>
      </c>
      <c r="R685" s="12">
        <f t="shared" si="66"/>
        <v>0.42300410113421366</v>
      </c>
      <c r="S685" s="12">
        <f t="shared" si="67"/>
        <v>0.61681856802789647</v>
      </c>
      <c r="T685" s="12">
        <f t="shared" si="68"/>
        <v>0.20264796198878759</v>
      </c>
      <c r="U685">
        <f>_xlfn.T.TEST(normalized!H685:J685,normalized!$E685:$G685,2,3)</f>
        <v>1.2924025135259287E-2</v>
      </c>
      <c r="V685">
        <f>_xlfn.T.TEST(normalized!K685:M685,normalized!$E685:$G685,2,3)</f>
        <v>0.29990862140902513</v>
      </c>
      <c r="W685">
        <f>_xlfn.T.TEST(normalized!N685:P685,normalized!$E685:$G685,2,3)</f>
        <v>4.8702553379219495E-3</v>
      </c>
    </row>
    <row r="686" spans="1:23" x14ac:dyDescent="0.3">
      <c r="A686" t="str">
        <f>normalized!A686</f>
        <v>w/o MS2: PG 15:0_20:5;O2</v>
      </c>
      <c r="B686" t="str">
        <f>normalized!B686</f>
        <v>PG 35:5:2O</v>
      </c>
      <c r="C686" t="str">
        <f>normalized!C686</f>
        <v>OxPG</v>
      </c>
      <c r="D686" t="str">
        <f>normalized!D686</f>
        <v>C41H71O12P</v>
      </c>
      <c r="E686">
        <f>AVERAGE(normalized!E686:G686)</f>
        <v>1.1635389943502826E-4</v>
      </c>
      <c r="F686">
        <f>AVERAGE(normalized!H686:J686)</f>
        <v>9.5547131185807672E-5</v>
      </c>
      <c r="G686">
        <f>AVERAGE(normalized!K686:M686)</f>
        <v>5.0538399050205211E-4</v>
      </c>
      <c r="H686">
        <f>AVERAGE(normalized!N686:P686)</f>
        <v>5.8451340983876735E-4</v>
      </c>
      <c r="I686">
        <f>_xlfn.STDEV.S(normalized!E686:G686)</f>
        <v>2.9587537336128209E-5</v>
      </c>
      <c r="J686">
        <f>_xlfn.STDEV.S(normalized!H686:J686)</f>
        <v>3.0658914661150161E-5</v>
      </c>
      <c r="K686">
        <f>_xlfn.STDEV.S(normalized!K686:M686)</f>
        <v>6.7380483858306309E-5</v>
      </c>
      <c r="L686">
        <f>_xlfn.STDEV.S(normalized!N686:P686)</f>
        <v>1.4013528529483734E-4</v>
      </c>
      <c r="M686" s="11">
        <f t="shared" si="62"/>
        <v>0.25428917706922077</v>
      </c>
      <c r="N686" s="11">
        <f t="shared" si="63"/>
        <v>0.32087739611489413</v>
      </c>
      <c r="O686" s="11">
        <f t="shared" si="64"/>
        <v>0.13332532316935891</v>
      </c>
      <c r="P686" s="11">
        <f t="shared" si="65"/>
        <v>0.23974691245063542</v>
      </c>
      <c r="R686" s="12">
        <f t="shared" si="66"/>
        <v>0.82117687202362277</v>
      </c>
      <c r="S686" s="12">
        <f t="shared" si="67"/>
        <v>4.3435071188504288</v>
      </c>
      <c r="T686" s="12">
        <f t="shared" si="68"/>
        <v>5.0235824727572469</v>
      </c>
      <c r="U686">
        <f>_xlfn.T.TEST(normalized!H686:J686,normalized!$E686:$G686,2,3)</f>
        <v>0.44533757203199681</v>
      </c>
      <c r="V686">
        <f>_xlfn.T.TEST(normalized!K686:M686,normalized!$E686:$G686,2,3)</f>
        <v>3.9040248105985213E-3</v>
      </c>
      <c r="W686">
        <f>_xlfn.T.TEST(normalized!N686:P686,normalized!$E686:$G686,2,3)</f>
        <v>2.4494867954746535E-2</v>
      </c>
    </row>
    <row r="687" spans="1:23" x14ac:dyDescent="0.3">
      <c r="A687" t="str">
        <f>normalized!A687</f>
        <v>w/o MS2: PG 15:0_18:2;O4</v>
      </c>
      <c r="B687" t="str">
        <f>normalized!B687</f>
        <v>PG 33:2:4O</v>
      </c>
      <c r="C687" t="str">
        <f>normalized!C687</f>
        <v>OxPG</v>
      </c>
      <c r="D687" t="str">
        <f>normalized!D687</f>
        <v>C39H73O14P</v>
      </c>
      <c r="E687">
        <f>AVERAGE(normalized!E687:G687)</f>
        <v>2.1319023084887007E-2</v>
      </c>
      <c r="F687">
        <f>AVERAGE(normalized!H687:J687)</f>
        <v>1.8007036612978526E-2</v>
      </c>
      <c r="G687">
        <f>AVERAGE(normalized!K687:M687)</f>
        <v>2.2276685889058349E-2</v>
      </c>
      <c r="H687">
        <f>AVERAGE(normalized!N687:P687)</f>
        <v>1.6086001076705426E-2</v>
      </c>
      <c r="I687">
        <f>_xlfn.STDEV.S(normalized!E687:G687)</f>
        <v>2.2804714550876061E-3</v>
      </c>
      <c r="J687">
        <f>_xlfn.STDEV.S(normalized!H687:J687)</f>
        <v>7.1054514868453315E-4</v>
      </c>
      <c r="K687">
        <f>_xlfn.STDEV.S(normalized!K687:M687)</f>
        <v>6.7050310355645755E-5</v>
      </c>
      <c r="L687">
        <f>_xlfn.STDEV.S(normalized!N687:P687)</f>
        <v>1.2947687036505729E-3</v>
      </c>
      <c r="M687" s="11">
        <f t="shared" si="62"/>
        <v>0.10696885340417994</v>
      </c>
      <c r="N687" s="11">
        <f t="shared" si="63"/>
        <v>3.9459304934850274E-2</v>
      </c>
      <c r="O687" s="11">
        <f t="shared" si="64"/>
        <v>3.0098871389383323E-3</v>
      </c>
      <c r="P687" s="11">
        <f t="shared" si="65"/>
        <v>8.049040264740269E-2</v>
      </c>
      <c r="R687" s="12">
        <f t="shared" si="66"/>
        <v>0.84464642405418955</v>
      </c>
      <c r="S687" s="12">
        <f t="shared" si="67"/>
        <v>1.0449205763490272</v>
      </c>
      <c r="T687" s="12">
        <f t="shared" si="68"/>
        <v>0.75453743882423696</v>
      </c>
      <c r="U687">
        <f>_xlfn.T.TEST(normalized!H687:J687,normalized!$E687:$G687,2,3)</f>
        <v>0.11788012233709186</v>
      </c>
      <c r="V687">
        <f>_xlfn.T.TEST(normalized!K687:M687,normalized!$E687:$G687,2,3)</f>
        <v>0.54267055820437515</v>
      </c>
      <c r="W687">
        <f>_xlfn.T.TEST(normalized!N687:P687,normalized!$E687:$G687,2,3)</f>
        <v>3.7441824054666152E-2</v>
      </c>
    </row>
    <row r="688" spans="1:23" x14ac:dyDescent="0.3">
      <c r="A688" t="str">
        <f>normalized!A688</f>
        <v>w/o MS2: PG 16:0_18:2;O4</v>
      </c>
      <c r="B688" t="str">
        <f>normalized!B688</f>
        <v>PG 34:2:4O</v>
      </c>
      <c r="C688" t="str">
        <f>normalized!C688</f>
        <v>OxPG</v>
      </c>
      <c r="D688" t="str">
        <f>normalized!D688</f>
        <v>C40H75O14P</v>
      </c>
      <c r="E688">
        <f>AVERAGE(normalized!E688:G688)</f>
        <v>4.9620115590395487E-3</v>
      </c>
      <c r="F688">
        <f>AVERAGE(normalized!H688:J688)</f>
        <v>4.405617692577031E-3</v>
      </c>
      <c r="G688">
        <f>AVERAGE(normalized!K688:M688)</f>
        <v>5.1569199373209832E-3</v>
      </c>
      <c r="H688">
        <f>AVERAGE(normalized!N688:P688)</f>
        <v>3.653492047249489E-3</v>
      </c>
      <c r="I688">
        <f>_xlfn.STDEV.S(normalized!E688:G688)</f>
        <v>5.6120114865044601E-4</v>
      </c>
      <c r="J688">
        <f>_xlfn.STDEV.S(normalized!H688:J688)</f>
        <v>4.468138892670039E-5</v>
      </c>
      <c r="K688">
        <f>_xlfn.STDEV.S(normalized!K688:M688)</f>
        <v>1.5642518166685451E-4</v>
      </c>
      <c r="L688">
        <f>_xlfn.STDEV.S(normalized!N688:P688)</f>
        <v>3.7472184153408662E-4</v>
      </c>
      <c r="M688" s="11">
        <f t="shared" si="62"/>
        <v>0.1130995246530769</v>
      </c>
      <c r="N688" s="11">
        <f t="shared" si="63"/>
        <v>1.0141912450093772E-2</v>
      </c>
      <c r="O688" s="11">
        <f t="shared" si="64"/>
        <v>3.0333063838124525E-2</v>
      </c>
      <c r="P688" s="11">
        <f t="shared" si="65"/>
        <v>0.10256539132641437</v>
      </c>
      <c r="R688" s="12">
        <f t="shared" si="66"/>
        <v>0.88786929255557523</v>
      </c>
      <c r="S688" s="12">
        <f t="shared" si="67"/>
        <v>1.0392801137124237</v>
      </c>
      <c r="T688" s="12">
        <f t="shared" si="68"/>
        <v>0.73629253051491528</v>
      </c>
      <c r="U688">
        <f>_xlfn.T.TEST(normalized!H688:J688,normalized!$E688:$G688,2,3)</f>
        <v>0.22750242823344979</v>
      </c>
      <c r="V688">
        <f>_xlfn.T.TEST(normalized!K688:M688,normalized!$E688:$G688,2,3)</f>
        <v>0.61385174834031309</v>
      </c>
      <c r="W688">
        <f>_xlfn.T.TEST(normalized!N688:P688,normalized!$E688:$G688,2,3)</f>
        <v>3.4913868694617253E-2</v>
      </c>
    </row>
    <row r="689" spans="1:23" x14ac:dyDescent="0.3">
      <c r="A689" t="str">
        <f>normalized!A689</f>
        <v>w/o MS2: PG 16:0_18:1;O</v>
      </c>
      <c r="B689" t="str">
        <f>normalized!B689</f>
        <v>PG 34:1:1O</v>
      </c>
      <c r="C689" t="str">
        <f>normalized!C689</f>
        <v>OxPG</v>
      </c>
      <c r="D689" t="str">
        <f>normalized!D689</f>
        <v>C40H77O11P</v>
      </c>
      <c r="E689">
        <f>AVERAGE(normalized!E689:G689)</f>
        <v>1.7295666279661017E-3</v>
      </c>
      <c r="F689">
        <f>AVERAGE(normalized!H689:J689)</f>
        <v>1.2349559103641456E-3</v>
      </c>
      <c r="G689">
        <f>AVERAGE(normalized!K689:M689)</f>
        <v>1.3488563518043208E-3</v>
      </c>
      <c r="H689">
        <f>AVERAGE(normalized!N689:P689)</f>
        <v>1.1126041203958321E-3</v>
      </c>
      <c r="I689">
        <f>_xlfn.STDEV.S(normalized!E689:G689)</f>
        <v>1.6083835812941003E-4</v>
      </c>
      <c r="J689">
        <f>_xlfn.STDEV.S(normalized!H689:J689)</f>
        <v>3.7352725455378398E-5</v>
      </c>
      <c r="K689">
        <f>_xlfn.STDEV.S(normalized!K689:M689)</f>
        <v>3.8851925300017673E-4</v>
      </c>
      <c r="L689">
        <f>_xlfn.STDEV.S(normalized!N689:P689)</f>
        <v>5.3381960050330598E-5</v>
      </c>
      <c r="M689" s="11">
        <f t="shared" si="62"/>
        <v>9.2993444443680809E-2</v>
      </c>
      <c r="N689" s="11">
        <f t="shared" si="63"/>
        <v>3.0246201618942311E-2</v>
      </c>
      <c r="O689" s="11">
        <f t="shared" si="64"/>
        <v>0.2880360480791504</v>
      </c>
      <c r="P689" s="11">
        <f t="shared" si="65"/>
        <v>4.7979293867201261E-2</v>
      </c>
      <c r="R689" s="12">
        <f t="shared" si="66"/>
        <v>0.71402621350089435</v>
      </c>
      <c r="S689" s="12">
        <f t="shared" si="67"/>
        <v>0.77988111587844389</v>
      </c>
      <c r="T689" s="12">
        <f t="shared" si="68"/>
        <v>0.64328491450150616</v>
      </c>
      <c r="U689">
        <f>_xlfn.T.TEST(normalized!H689:J689,normalized!$E689:$G689,2,3)</f>
        <v>2.8261546975905962E-2</v>
      </c>
      <c r="V689">
        <f>_xlfn.T.TEST(normalized!K689:M689,normalized!$E689:$G689,2,3)</f>
        <v>0.22591439204406374</v>
      </c>
      <c r="W689">
        <f>_xlfn.T.TEST(normalized!N689:P689,normalized!$E689:$G689,2,3)</f>
        <v>1.4582072300818039E-2</v>
      </c>
    </row>
    <row r="690" spans="1:23" x14ac:dyDescent="0.3">
      <c r="A690" t="str">
        <f>normalized!A690</f>
        <v>w/o MS2: PG 12:0_17:1;O2</v>
      </c>
      <c r="B690" t="str">
        <f>normalized!B690</f>
        <v>PG 29:1:2O</v>
      </c>
      <c r="C690" t="str">
        <f>normalized!C690</f>
        <v>OxPG</v>
      </c>
      <c r="D690" t="str">
        <f>normalized!D690</f>
        <v>C35H67O12P</v>
      </c>
      <c r="E690">
        <f>AVERAGE(normalized!E690:G690)</f>
        <v>1.6938840242937854E-3</v>
      </c>
      <c r="F690">
        <f>AVERAGE(normalized!H690:J690)</f>
        <v>1.7567033204948645E-3</v>
      </c>
      <c r="G690">
        <f>AVERAGE(normalized!K690:M690)</f>
        <v>2.7369675361752777E-3</v>
      </c>
      <c r="H690">
        <f>AVERAGE(normalized!N690:P690)</f>
        <v>2.0949045604201273E-3</v>
      </c>
      <c r="I690">
        <f>_xlfn.STDEV.S(normalized!E690:G690)</f>
        <v>5.0140512125592578E-4</v>
      </c>
      <c r="J690">
        <f>_xlfn.STDEV.S(normalized!H690:J690)</f>
        <v>5.1093288371762747E-4</v>
      </c>
      <c r="K690">
        <f>_xlfn.STDEV.S(normalized!K690:M690)</f>
        <v>3.9410976869443473E-4</v>
      </c>
      <c r="L690">
        <f>_xlfn.STDEV.S(normalized!N690:P690)</f>
        <v>7.5612717158324001E-4</v>
      </c>
      <c r="M690" s="11">
        <f t="shared" si="62"/>
        <v>0.29600912108783345</v>
      </c>
      <c r="N690" s="11">
        <f t="shared" si="63"/>
        <v>0.29084756529844624</v>
      </c>
      <c r="O690" s="11">
        <f t="shared" si="64"/>
        <v>0.14399504688505579</v>
      </c>
      <c r="P690" s="11">
        <f t="shared" si="65"/>
        <v>0.36093633374477013</v>
      </c>
      <c r="R690" s="12">
        <f t="shared" si="66"/>
        <v>1.0370859488017603</v>
      </c>
      <c r="S690" s="12">
        <f t="shared" si="67"/>
        <v>1.6157939368466356</v>
      </c>
      <c r="T690" s="12">
        <f t="shared" si="68"/>
        <v>1.2367461587540123</v>
      </c>
      <c r="U690">
        <f>_xlfn.T.TEST(normalized!H690:J690,normalized!$E690:$G690,2,3)</f>
        <v>0.8865529817288047</v>
      </c>
      <c r="V690">
        <f>_xlfn.T.TEST(normalized!K690:M690,normalized!$E690:$G690,2,3)</f>
        <v>5.0281992159202017E-2</v>
      </c>
      <c r="W690">
        <f>_xlfn.T.TEST(normalized!N690:P690,normalized!$E690:$G690,2,3)</f>
        <v>0.49260326112638508</v>
      </c>
    </row>
    <row r="691" spans="1:23" x14ac:dyDescent="0.3">
      <c r="A691" t="str">
        <f>normalized!A691</f>
        <v>w/o MS2: PG 15:1_18:3;O4</v>
      </c>
      <c r="B691" t="str">
        <f>normalized!B691</f>
        <v>PG 33:4:4O</v>
      </c>
      <c r="C691" t="str">
        <f>normalized!C691</f>
        <v>OxPG</v>
      </c>
      <c r="D691" t="str">
        <f>normalized!D691</f>
        <v>C39H69O14P</v>
      </c>
      <c r="E691">
        <f>AVERAGE(normalized!E691:G691)</f>
        <v>2.1452356920903957E-4</v>
      </c>
      <c r="F691">
        <f>AVERAGE(normalized!H691:J691)</f>
        <v>8.5513955415499542E-5</v>
      </c>
      <c r="G691">
        <f>AVERAGE(normalized!K691:M691)</f>
        <v>5.6027516873530146E-5</v>
      </c>
      <c r="H691">
        <f>AVERAGE(normalized!N691:P691)</f>
        <v>3.6878074105553984E-5</v>
      </c>
      <c r="I691">
        <f>_xlfn.STDEV.S(normalized!E691:G691)</f>
        <v>4.568153626009274E-5</v>
      </c>
      <c r="J691">
        <f>_xlfn.STDEV.S(normalized!H691:J691)</f>
        <v>3.7244609438481849E-5</v>
      </c>
      <c r="K691">
        <f>_xlfn.STDEV.S(normalized!K691:M691)</f>
        <v>1.2959357161663565E-5</v>
      </c>
      <c r="L691">
        <f>_xlfn.STDEV.S(normalized!N691:P691)</f>
        <v>2.214259537594751E-5</v>
      </c>
      <c r="M691" s="11">
        <f t="shared" si="62"/>
        <v>0.21294413676093088</v>
      </c>
      <c r="N691" s="11">
        <f t="shared" si="63"/>
        <v>0.4355383780052724</v>
      </c>
      <c r="O691" s="11">
        <f t="shared" si="64"/>
        <v>0.23130343596908778</v>
      </c>
      <c r="P691" s="11">
        <f t="shared" si="65"/>
        <v>0.60042710778686648</v>
      </c>
      <c r="R691" s="12">
        <f t="shared" si="66"/>
        <v>0.398622658250533</v>
      </c>
      <c r="S691" s="12">
        <f t="shared" si="67"/>
        <v>0.26117184736440263</v>
      </c>
      <c r="T691" s="12">
        <f t="shared" si="68"/>
        <v>0.17190686432043581</v>
      </c>
      <c r="U691">
        <f>_xlfn.T.TEST(normalized!H691:J691,normalized!$E691:$G691,2,3)</f>
        <v>2.0697038507263531E-2</v>
      </c>
      <c r="V691">
        <f>_xlfn.T.TEST(normalized!K691:M691,normalized!$E691:$G691,2,3)</f>
        <v>2.0123527857743916E-2</v>
      </c>
      <c r="W691">
        <f>_xlfn.T.TEST(normalized!N691:P691,normalized!$E691:$G691,2,3)</f>
        <v>1.0019795313793127E-2</v>
      </c>
    </row>
    <row r="692" spans="1:23" x14ac:dyDescent="0.3">
      <c r="A692" t="str">
        <f>normalized!A692</f>
        <v>w/o MS2: PG 18:1_22:6;O</v>
      </c>
      <c r="B692" t="str">
        <f>normalized!B692</f>
        <v>PG 40:7:1O</v>
      </c>
      <c r="C692" t="str">
        <f>normalized!C692</f>
        <v>OxPG</v>
      </c>
      <c r="D692" t="str">
        <f>normalized!D692</f>
        <v>C46H77O11P</v>
      </c>
      <c r="E692">
        <f>AVERAGE(normalized!E692:G692)</f>
        <v>2.4564028974576272E-3</v>
      </c>
      <c r="F692">
        <f>AVERAGE(normalized!H692:J692)</f>
        <v>1.90364243697479E-3</v>
      </c>
      <c r="G692">
        <f>AVERAGE(normalized!K692:M692)</f>
        <v>2.3924133506511755E-3</v>
      </c>
      <c r="H692">
        <f>AVERAGE(normalized!N692:P692)</f>
        <v>1.5425142872486006E-3</v>
      </c>
      <c r="I692">
        <f>_xlfn.STDEV.S(normalized!E692:G692)</f>
        <v>1.0932616706791124E-3</v>
      </c>
      <c r="J692">
        <f>_xlfn.STDEV.S(normalized!H692:J692)</f>
        <v>4.2108810478124663E-4</v>
      </c>
      <c r="K692">
        <f>_xlfn.STDEV.S(normalized!K692:M692)</f>
        <v>3.9953034804757719E-4</v>
      </c>
      <c r="L692">
        <f>_xlfn.STDEV.S(normalized!N692:P692)</f>
        <v>2.8881178301360131E-4</v>
      </c>
      <c r="M692" s="11">
        <f t="shared" si="62"/>
        <v>0.44506610532443042</v>
      </c>
      <c r="N692" s="11">
        <f t="shared" si="63"/>
        <v>0.22120125954453237</v>
      </c>
      <c r="O692" s="11">
        <f t="shared" si="64"/>
        <v>0.1669988791605897</v>
      </c>
      <c r="P692" s="11">
        <f t="shared" si="65"/>
        <v>0.1872344297884968</v>
      </c>
      <c r="R692" s="12">
        <f t="shared" si="66"/>
        <v>0.77497158098333818</v>
      </c>
      <c r="S692" s="12">
        <f t="shared" si="67"/>
        <v>0.973949897684667</v>
      </c>
      <c r="T692" s="12">
        <f t="shared" si="68"/>
        <v>0.62795654932873601</v>
      </c>
      <c r="U692">
        <f>_xlfn.T.TEST(normalized!H692:J692,normalized!$E692:$G692,2,3)</f>
        <v>0.48240304067850936</v>
      </c>
      <c r="V692">
        <f>_xlfn.T.TEST(normalized!K692:M692,normalized!$E692:$G692,2,3)</f>
        <v>0.93117917622301682</v>
      </c>
      <c r="W692">
        <f>_xlfn.T.TEST(normalized!N692:P692,normalized!$E692:$G692,2,3)</f>
        <v>0.28221024364335329</v>
      </c>
    </row>
    <row r="693" spans="1:23" x14ac:dyDescent="0.3">
      <c r="A693" t="str">
        <f>normalized!A693</f>
        <v>w/o MS2: PG 10:0_22:6;O</v>
      </c>
      <c r="B693" t="str">
        <f>normalized!B693</f>
        <v>PG 32:6:1O</v>
      </c>
      <c r="C693" t="str">
        <f>normalized!C693</f>
        <v>OxPG</v>
      </c>
      <c r="D693" t="str">
        <f>normalized!D693</f>
        <v>C38H63O11P</v>
      </c>
      <c r="E693">
        <f>AVERAGE(normalized!E693:G693)</f>
        <v>1.830253559322034E-5</v>
      </c>
      <c r="F693">
        <f>AVERAGE(normalized!H693:J693)</f>
        <v>5.6375194911297858E-5</v>
      </c>
      <c r="G693">
        <f>AVERAGE(normalized!K693:M693)</f>
        <v>1.4019594962946431E-4</v>
      </c>
      <c r="H693">
        <f>AVERAGE(normalized!N693:P693)</f>
        <v>2.4117593462919448E-4</v>
      </c>
      <c r="I693">
        <f>_xlfn.STDEV.S(normalized!E693:G693)</f>
        <v>1.7714817324686728E-5</v>
      </c>
      <c r="J693">
        <f>_xlfn.STDEV.S(normalized!H693:J693)</f>
        <v>4.6285708097287465E-5</v>
      </c>
      <c r="K693">
        <f>_xlfn.STDEV.S(normalized!K693:M693)</f>
        <v>4.9150193685117636E-5</v>
      </c>
      <c r="L693">
        <f>_xlfn.STDEV.S(normalized!N693:P693)</f>
        <v>6.6282344376780022E-5</v>
      </c>
      <c r="M693" s="11">
        <f t="shared" si="62"/>
        <v>0.9678886968671534</v>
      </c>
      <c r="N693" s="11">
        <f t="shared" si="63"/>
        <v>0.82102967750469968</v>
      </c>
      <c r="O693" s="11">
        <f t="shared" si="64"/>
        <v>0.35058212319985582</v>
      </c>
      <c r="P693" s="11">
        <f t="shared" si="65"/>
        <v>0.2748298435276656</v>
      </c>
      <c r="R693" s="12">
        <f t="shared" si="66"/>
        <v>3.0801849625786528</v>
      </c>
      <c r="S693" s="12">
        <f t="shared" si="67"/>
        <v>7.6599195185499847</v>
      </c>
      <c r="T693" s="12">
        <f t="shared" si="68"/>
        <v>13.177187029677535</v>
      </c>
      <c r="U693">
        <f>_xlfn.T.TEST(normalized!H693:J693,normalized!$E693:$G693,2,3)</f>
        <v>0.28893005083600726</v>
      </c>
      <c r="V693">
        <f>_xlfn.T.TEST(normalized!K693:M693,normalized!$E693:$G693,2,3)</f>
        <v>3.7832858975925497E-2</v>
      </c>
      <c r="W693">
        <f>_xlfn.T.TEST(normalized!N693:P693,normalized!$E693:$G693,2,3)</f>
        <v>2.2168881116948643E-2</v>
      </c>
    </row>
    <row r="694" spans="1:23" x14ac:dyDescent="0.3">
      <c r="A694" t="str">
        <f>normalized!A694</f>
        <v>w/o MS2: PG 14:1_22:6;O</v>
      </c>
      <c r="B694" t="str">
        <f>normalized!B694</f>
        <v>PG 36:7:1O</v>
      </c>
      <c r="C694" t="str">
        <f>normalized!C694</f>
        <v>OxPG</v>
      </c>
      <c r="D694" t="str">
        <f>normalized!D694</f>
        <v>C42H69O11P</v>
      </c>
      <c r="E694">
        <f>AVERAGE(normalized!E694:G694)</f>
        <v>3.6124114435028253E-4</v>
      </c>
      <c r="F694">
        <f>AVERAGE(normalized!H694:J694)</f>
        <v>4.2016563842203541E-4</v>
      </c>
      <c r="G694">
        <f>AVERAGE(normalized!K694:M694)</f>
        <v>5.5838039880635017E-4</v>
      </c>
      <c r="H694">
        <f>AVERAGE(normalized!N694:P694)</f>
        <v>4.6560117165438027E-4</v>
      </c>
      <c r="I694">
        <f>_xlfn.STDEV.S(normalized!E694:G694)</f>
        <v>1.8769522702496736E-4</v>
      </c>
      <c r="J694">
        <f>_xlfn.STDEV.S(normalized!H694:J694)</f>
        <v>1.008115632581805E-4</v>
      </c>
      <c r="K694">
        <f>_xlfn.STDEV.S(normalized!K694:M694)</f>
        <v>1.0456174774174242E-4</v>
      </c>
      <c r="L694">
        <f>_xlfn.STDEV.S(normalized!N694:P694)</f>
        <v>7.6751221954014532E-5</v>
      </c>
      <c r="M694" s="11">
        <f t="shared" si="62"/>
        <v>0.51958429974124443</v>
      </c>
      <c r="N694" s="11">
        <f t="shared" si="63"/>
        <v>0.23993290749997104</v>
      </c>
      <c r="O694" s="11">
        <f t="shared" si="64"/>
        <v>0.18725898682200176</v>
      </c>
      <c r="P694" s="11">
        <f t="shared" si="65"/>
        <v>0.16484327494559575</v>
      </c>
      <c r="R694" s="12">
        <f t="shared" si="66"/>
        <v>1.1631167849878581</v>
      </c>
      <c r="S694" s="12">
        <f t="shared" si="67"/>
        <v>1.5457275771026482</v>
      </c>
      <c r="T694" s="12">
        <f t="shared" si="68"/>
        <v>1.2888929706271322</v>
      </c>
      <c r="U694">
        <f>_xlfn.T.TEST(normalized!H694:J694,normalized!$E694:$G694,2,3)</f>
        <v>0.66401898136650428</v>
      </c>
      <c r="V694">
        <f>_xlfn.T.TEST(normalized!K694:M694,normalized!$E694:$G694,2,3)</f>
        <v>0.20641175992244643</v>
      </c>
      <c r="W694">
        <f>_xlfn.T.TEST(normalized!N694:P694,normalized!$E694:$G694,2,3)</f>
        <v>0.44615556770211784</v>
      </c>
    </row>
    <row r="695" spans="1:23" x14ac:dyDescent="0.3">
      <c r="A695" t="str">
        <f>normalized!A695</f>
        <v>w/o MS2: PG 9:0_18:1;O2</v>
      </c>
      <c r="B695" t="str">
        <f>normalized!B695</f>
        <v>PG 27:1:2O</v>
      </c>
      <c r="C695" t="str">
        <f>normalized!C695</f>
        <v>OxPG</v>
      </c>
      <c r="D695" t="str">
        <f>normalized!D695</f>
        <v>C33H63O12P</v>
      </c>
      <c r="E695">
        <f>AVERAGE(normalized!E695:G695)</f>
        <v>7.517342641242938E-5</v>
      </c>
      <c r="F695">
        <f>AVERAGE(normalized!H695:J695)</f>
        <v>2.2807291316526612E-4</v>
      </c>
      <c r="G695">
        <f>AVERAGE(normalized!K695:M695)</f>
        <v>4.7190399457319168E-4</v>
      </c>
      <c r="H695">
        <f>AVERAGE(normalized!N695:P695)</f>
        <v>4.5180371259214818E-4</v>
      </c>
      <c r="I695">
        <f>_xlfn.STDEV.S(normalized!E695:G695)</f>
        <v>3.1603274853646789E-5</v>
      </c>
      <c r="J695">
        <f>_xlfn.STDEV.S(normalized!H695:J695)</f>
        <v>4.3994199784662398E-5</v>
      </c>
      <c r="K695">
        <f>_xlfn.STDEV.S(normalized!K695:M695)</f>
        <v>5.1123417604674404E-5</v>
      </c>
      <c r="L695">
        <f>_xlfn.STDEV.S(normalized!N695:P695)</f>
        <v>1.1718405594705997E-4</v>
      </c>
      <c r="M695" s="11">
        <f t="shared" si="62"/>
        <v>0.42040487392791526</v>
      </c>
      <c r="N695" s="11">
        <f t="shared" si="63"/>
        <v>0.19289532971757736</v>
      </c>
      <c r="O695" s="11">
        <f t="shared" si="64"/>
        <v>0.10833436078648245</v>
      </c>
      <c r="P695" s="11">
        <f t="shared" si="65"/>
        <v>0.25936939578193385</v>
      </c>
      <c r="R695" s="12">
        <f t="shared" si="66"/>
        <v>3.0339565994234889</v>
      </c>
      <c r="S695" s="12">
        <f t="shared" si="67"/>
        <v>6.2775373838110138</v>
      </c>
      <c r="T695" s="12">
        <f t="shared" si="68"/>
        <v>6.0101519134352737</v>
      </c>
      <c r="U695">
        <f>_xlfn.T.TEST(normalized!H695:J695,normalized!$E695:$G695,2,3)</f>
        <v>1.0347274904673097E-2</v>
      </c>
      <c r="V695">
        <f>_xlfn.T.TEST(normalized!K695:M695,normalized!$E695:$G695,2,3)</f>
        <v>8.6601435017889263E-4</v>
      </c>
      <c r="W695">
        <f>_xlfn.T.TEST(normalized!N695:P695,normalized!$E695:$G695,2,3)</f>
        <v>2.4347380588304896E-2</v>
      </c>
    </row>
    <row r="696" spans="1:23" x14ac:dyDescent="0.3">
      <c r="A696" t="str">
        <f>normalized!A696</f>
        <v>w/o MS2: PG 12:0_18:1;O</v>
      </c>
      <c r="B696" t="str">
        <f>normalized!B696</f>
        <v>PG 30:1:1O</v>
      </c>
      <c r="C696" t="str">
        <f>normalized!C696</f>
        <v>OxPG</v>
      </c>
      <c r="D696" t="str">
        <f>normalized!D696</f>
        <v>C36H69O11P</v>
      </c>
      <c r="E696">
        <f>AVERAGE(normalized!E696:G696)</f>
        <v>8.9003611581920904E-5</v>
      </c>
      <c r="F696">
        <f>AVERAGE(normalized!H696:J696)</f>
        <v>1.1740013772175537E-4</v>
      </c>
      <c r="G696">
        <f>AVERAGE(normalized!K696:M696)</f>
        <v>1.4235112596973717E-4</v>
      </c>
      <c r="H696">
        <f>AVERAGE(normalized!N696:P696)</f>
        <v>1.3739951437613304E-4</v>
      </c>
      <c r="I696">
        <f>_xlfn.STDEV.S(normalized!E696:G696)</f>
        <v>1.1762712255116743E-5</v>
      </c>
      <c r="J696">
        <f>_xlfn.STDEV.S(normalized!H696:J696)</f>
        <v>1.3779807243461198E-5</v>
      </c>
      <c r="K696">
        <f>_xlfn.STDEV.S(normalized!K696:M696)</f>
        <v>2.4420899043009158E-5</v>
      </c>
      <c r="L696">
        <f>_xlfn.STDEV.S(normalized!N696:P696)</f>
        <v>2.7838498167958054E-5</v>
      </c>
      <c r="M696" s="11">
        <f t="shared" si="62"/>
        <v>0.13215994324331526</v>
      </c>
      <c r="N696" s="11">
        <f t="shared" si="63"/>
        <v>0.11737471105971001</v>
      </c>
      <c r="O696" s="11">
        <f t="shared" si="64"/>
        <v>0.17155395769894272</v>
      </c>
      <c r="P696" s="11">
        <f t="shared" si="65"/>
        <v>0.20260987307240247</v>
      </c>
      <c r="R696" s="12">
        <f t="shared" si="66"/>
        <v>1.3190491445810339</v>
      </c>
      <c r="S696" s="12">
        <f t="shared" si="67"/>
        <v>1.5993859511949582</v>
      </c>
      <c r="T696" s="12">
        <f t="shared" si="68"/>
        <v>1.5437521234704894</v>
      </c>
      <c r="U696">
        <f>_xlfn.T.TEST(normalized!H696:J696,normalized!$E696:$G696,2,3)</f>
        <v>5.4693540766145361E-2</v>
      </c>
      <c r="V696">
        <f>_xlfn.T.TEST(normalized!K696:M696,normalized!$E696:$G696,2,3)</f>
        <v>4.4861221153104543E-2</v>
      </c>
      <c r="W696">
        <f>_xlfn.T.TEST(normalized!N696:P696,normalized!$E696:$G696,2,3)</f>
        <v>7.8382105436663962E-2</v>
      </c>
    </row>
    <row r="697" spans="1:23" x14ac:dyDescent="0.3">
      <c r="A697" t="str">
        <f>normalized!A697</f>
        <v>w/o MS2: PG 10:0_22:6;O</v>
      </c>
      <c r="B697" t="str">
        <f>normalized!B697</f>
        <v>PG 32:6:1O</v>
      </c>
      <c r="C697" t="str">
        <f>normalized!C697</f>
        <v>OxPG</v>
      </c>
      <c r="D697" t="str">
        <f>normalized!D697</f>
        <v>C38H63O11P</v>
      </c>
      <c r="E697">
        <f>AVERAGE(normalized!E697:G697)</f>
        <v>1.171248011299435E-4</v>
      </c>
      <c r="F697">
        <f>AVERAGE(normalized!H697:J697)</f>
        <v>7.3732913165266119E-5</v>
      </c>
      <c r="G697">
        <f>AVERAGE(normalized!K697:M697)</f>
        <v>2.5071234919217842E-4</v>
      </c>
      <c r="H697">
        <f>AVERAGE(normalized!N697:P697)</f>
        <v>2.9391865661346564E-4</v>
      </c>
      <c r="I697">
        <f>_xlfn.STDEV.S(normalized!E697:G697)</f>
        <v>4.6165262639524477E-5</v>
      </c>
      <c r="J697">
        <f>_xlfn.STDEV.S(normalized!H697:J697)</f>
        <v>4.6071777369637161E-5</v>
      </c>
      <c r="K697">
        <f>_xlfn.STDEV.S(normalized!K697:M697)</f>
        <v>4.5825140948116848E-5</v>
      </c>
      <c r="L697">
        <f>_xlfn.STDEV.S(normalized!N697:P697)</f>
        <v>3.4390113763196537E-5</v>
      </c>
      <c r="M697" s="11">
        <f t="shared" si="62"/>
        <v>0.39415445912524255</v>
      </c>
      <c r="N697" s="11">
        <f t="shared" si="63"/>
        <v>0.62484683422681464</v>
      </c>
      <c r="O697" s="11">
        <f t="shared" si="64"/>
        <v>0.18277975175842065</v>
      </c>
      <c r="P697" s="11">
        <f t="shared" si="65"/>
        <v>0.11700554894826973</v>
      </c>
      <c r="R697" s="12">
        <f t="shared" si="66"/>
        <v>0.62952434030998716</v>
      </c>
      <c r="S697" s="12">
        <f t="shared" si="67"/>
        <v>2.1405573095831936</v>
      </c>
      <c r="T697" s="12">
        <f t="shared" si="68"/>
        <v>2.5094485008975949</v>
      </c>
      <c r="U697">
        <f>_xlfn.T.TEST(normalized!H697:J697,normalized!$E697:$G697,2,3)</f>
        <v>0.31336576880884665</v>
      </c>
      <c r="V697">
        <f>_xlfn.T.TEST(normalized!K697:M697,normalized!$E697:$G697,2,3)</f>
        <v>2.3649589722524289E-2</v>
      </c>
      <c r="W697">
        <f>_xlfn.T.TEST(normalized!N697:P697,normalized!$E697:$G697,2,3)</f>
        <v>7.4750751158020609E-3</v>
      </c>
    </row>
    <row r="698" spans="1:23" x14ac:dyDescent="0.3">
      <c r="A698" t="str">
        <f>normalized!A698</f>
        <v>w/o MS2: PG 14:0_17:1;O</v>
      </c>
      <c r="B698" t="str">
        <f>normalized!B698</f>
        <v>PG 31:1:1O</v>
      </c>
      <c r="C698" t="str">
        <f>normalized!C698</f>
        <v>OxPG</v>
      </c>
      <c r="D698" t="str">
        <f>normalized!D698</f>
        <v>C37H71O11P</v>
      </c>
      <c r="E698">
        <f>AVERAGE(normalized!E698:G698)</f>
        <v>3.1410145324858759E-4</v>
      </c>
      <c r="F698">
        <f>AVERAGE(normalized!H698:J698)</f>
        <v>3.942168650793651E-4</v>
      </c>
      <c r="G698">
        <f>AVERAGE(normalized!K698:M698)</f>
        <v>4.4848690911645947E-4</v>
      </c>
      <c r="H698">
        <f>AVERAGE(normalized!N698:P698)</f>
        <v>4.7539963214802218E-4</v>
      </c>
      <c r="I698">
        <f>_xlfn.STDEV.S(normalized!E698:G698)</f>
        <v>7.7147337452126797E-6</v>
      </c>
      <c r="J698">
        <f>_xlfn.STDEV.S(normalized!H698:J698)</f>
        <v>6.0967768984877451E-5</v>
      </c>
      <c r="K698">
        <f>_xlfn.STDEV.S(normalized!K698:M698)</f>
        <v>1.9469012091177421E-5</v>
      </c>
      <c r="L698">
        <f>_xlfn.STDEV.S(normalized!N698:P698)</f>
        <v>1.6422726376477829E-5</v>
      </c>
      <c r="M698" s="11">
        <f t="shared" si="62"/>
        <v>2.4561280011356872E-2</v>
      </c>
      <c r="N698" s="11">
        <f t="shared" si="63"/>
        <v>0.1546554051476291</v>
      </c>
      <c r="O698" s="11">
        <f t="shared" si="64"/>
        <v>4.3410435612339947E-2</v>
      </c>
      <c r="P698" s="11">
        <f t="shared" si="65"/>
        <v>3.4545096937231935E-2</v>
      </c>
      <c r="R698" s="12">
        <f t="shared" si="66"/>
        <v>1.2550622131868081</v>
      </c>
      <c r="S698" s="12">
        <f t="shared" si="67"/>
        <v>1.4278409236187644</v>
      </c>
      <c r="T698" s="12">
        <f t="shared" si="68"/>
        <v>1.5135225489446533</v>
      </c>
      <c r="U698">
        <f>_xlfn.T.TEST(normalized!H698:J698,normalized!$E698:$G698,2,3)</f>
        <v>0.14856197951733033</v>
      </c>
      <c r="V698">
        <f>_xlfn.T.TEST(normalized!K698:M698,normalized!$E698:$G698,2,3)</f>
        <v>2.8541555700165979E-3</v>
      </c>
      <c r="W698">
        <f>_xlfn.T.TEST(normalized!N698:P698,normalized!$E698:$G698,2,3)</f>
        <v>7.9782019576293231E-4</v>
      </c>
    </row>
    <row r="699" spans="1:23" x14ac:dyDescent="0.3">
      <c r="A699" t="str">
        <f>normalized!A699</f>
        <v>w/o MS2: PG 14:0_17:1;O</v>
      </c>
      <c r="B699" t="str">
        <f>normalized!B699</f>
        <v>PG 31:1:1O</v>
      </c>
      <c r="C699" t="str">
        <f>normalized!C699</f>
        <v>OxPG</v>
      </c>
      <c r="D699" t="str">
        <f>normalized!D699</f>
        <v>C37H71O11P</v>
      </c>
      <c r="E699">
        <f>AVERAGE(normalized!E699:G699)</f>
        <v>1.195939865960452E-3</v>
      </c>
      <c r="F699">
        <f>AVERAGE(normalized!H699:J699)</f>
        <v>1.3101349533146591E-3</v>
      </c>
      <c r="G699">
        <f>AVERAGE(normalized!K699:M699)</f>
        <v>1.6593475662025155E-3</v>
      </c>
      <c r="H699">
        <f>AVERAGE(normalized!N699:P699)</f>
        <v>1.3840832806970762E-3</v>
      </c>
      <c r="I699">
        <f>_xlfn.STDEV.S(normalized!E699:G699)</f>
        <v>1.4424193298373536E-4</v>
      </c>
      <c r="J699">
        <f>_xlfn.STDEV.S(normalized!H699:J699)</f>
        <v>1.3291912416362961E-4</v>
      </c>
      <c r="K699">
        <f>_xlfn.STDEV.S(normalized!K699:M699)</f>
        <v>1.8066062186223594E-4</v>
      </c>
      <c r="L699">
        <f>_xlfn.STDEV.S(normalized!N699:P699)</f>
        <v>8.7833455619361721E-5</v>
      </c>
      <c r="M699" s="11">
        <f t="shared" si="62"/>
        <v>0.12060968706641077</v>
      </c>
      <c r="N699" s="11">
        <f t="shared" si="63"/>
        <v>0.10145452865549646</v>
      </c>
      <c r="O699" s="11">
        <f t="shared" si="64"/>
        <v>0.10887449112043786</v>
      </c>
      <c r="P699" s="11">
        <f t="shared" si="65"/>
        <v>6.3459660877577762E-2</v>
      </c>
      <c r="R699" s="12">
        <f t="shared" si="66"/>
        <v>1.0954856432204454</v>
      </c>
      <c r="S699" s="12">
        <f t="shared" si="67"/>
        <v>1.387484114738414</v>
      </c>
      <c r="T699" s="12">
        <f t="shared" si="68"/>
        <v>1.1573184573001314</v>
      </c>
      <c r="U699">
        <f>_xlfn.T.TEST(normalized!H699:J699,normalized!$E699:$G699,2,3)</f>
        <v>0.37066649369414906</v>
      </c>
      <c r="V699">
        <f>_xlfn.T.TEST(normalized!K699:M699,normalized!$E699:$G699,2,3)</f>
        <v>2.7575952837417438E-2</v>
      </c>
      <c r="W699">
        <f>_xlfn.T.TEST(normalized!N699:P699,normalized!$E699:$G699,2,3)</f>
        <v>0.14071613440911104</v>
      </c>
    </row>
    <row r="700" spans="1:23" x14ac:dyDescent="0.3">
      <c r="A700" t="str">
        <f>normalized!A700</f>
        <v>w/o MS2: PG 14:0_17:1;O</v>
      </c>
      <c r="B700" t="str">
        <f>normalized!B700</f>
        <v>PG 31:1:1O</v>
      </c>
      <c r="C700" t="str">
        <f>normalized!C700</f>
        <v>OxPG</v>
      </c>
      <c r="D700" t="str">
        <f>normalized!D700</f>
        <v>C37H71O11P</v>
      </c>
      <c r="E700">
        <f>AVERAGE(normalized!E700:G700)</f>
        <v>3.6631393305084741E-4</v>
      </c>
      <c r="F700">
        <f>AVERAGE(normalized!H700:J700)</f>
        <v>3.163565044351074E-4</v>
      </c>
      <c r="G700">
        <f>AVERAGE(normalized!K700:M700)</f>
        <v>4.5157261600681144E-4</v>
      </c>
      <c r="H700">
        <f>AVERAGE(normalized!N700:P700)</f>
        <v>3.5374540749814361E-4</v>
      </c>
      <c r="I700">
        <f>_xlfn.STDEV.S(normalized!E700:G700)</f>
        <v>5.5986696597176496E-5</v>
      </c>
      <c r="J700">
        <f>_xlfn.STDEV.S(normalized!H700:J700)</f>
        <v>3.9081251369175618E-5</v>
      </c>
      <c r="K700">
        <f>_xlfn.STDEV.S(normalized!K700:M700)</f>
        <v>7.3970019687359502E-5</v>
      </c>
      <c r="L700">
        <f>_xlfn.STDEV.S(normalized!N700:P700)</f>
        <v>1.3339305773267812E-5</v>
      </c>
      <c r="M700" s="11">
        <f t="shared" si="62"/>
        <v>0.15283802101353616</v>
      </c>
      <c r="N700" s="11">
        <f t="shared" si="63"/>
        <v>0.12353547602556772</v>
      </c>
      <c r="O700" s="11">
        <f t="shared" si="64"/>
        <v>0.16380537053257399</v>
      </c>
      <c r="P700" s="11">
        <f t="shared" si="65"/>
        <v>3.7708774419461022E-2</v>
      </c>
      <c r="R700" s="12">
        <f t="shared" si="66"/>
        <v>0.86362127096922214</v>
      </c>
      <c r="S700" s="12">
        <f t="shared" si="67"/>
        <v>1.2327475841442521</v>
      </c>
      <c r="T700" s="12">
        <f t="shared" si="68"/>
        <v>0.96568919601821646</v>
      </c>
      <c r="U700">
        <f>_xlfn.T.TEST(normalized!H700:J700,normalized!$E700:$G700,2,3)</f>
        <v>0.28130272283662233</v>
      </c>
      <c r="V700">
        <f>_xlfn.T.TEST(normalized!K700:M700,normalized!$E700:$G700,2,3)</f>
        <v>0.19182545178071381</v>
      </c>
      <c r="W700">
        <f>_xlfn.T.TEST(normalized!N700:P700,normalized!$E700:$G700,2,3)</f>
        <v>0.7383122057341418</v>
      </c>
    </row>
    <row r="701" spans="1:23" x14ac:dyDescent="0.3">
      <c r="A701" t="str">
        <f>normalized!A701</f>
        <v>w/o MS2: PG 12:0_18:1;O</v>
      </c>
      <c r="B701" t="str">
        <f>normalized!B701</f>
        <v>PG 30:1:1O</v>
      </c>
      <c r="C701" t="str">
        <f>normalized!C701</f>
        <v>OxPG</v>
      </c>
      <c r="D701" t="str">
        <f>normalized!D701</f>
        <v>C36H69O11P</v>
      </c>
      <c r="E701">
        <f>AVERAGE(normalized!E701:G701)</f>
        <v>2.2730725127118642E-4</v>
      </c>
      <c r="F701">
        <f>AVERAGE(normalized!H701:J701)</f>
        <v>2.1466917483660129E-4</v>
      </c>
      <c r="G701">
        <f>AVERAGE(normalized!K701:M701)</f>
        <v>3.1427995573410708E-4</v>
      </c>
      <c r="H701">
        <f>AVERAGE(normalized!N701:P701)</f>
        <v>2.9572466677592048E-4</v>
      </c>
      <c r="I701">
        <f>_xlfn.STDEV.S(normalized!E701:G701)</f>
        <v>2.7028612315791908E-5</v>
      </c>
      <c r="J701">
        <f>_xlfn.STDEV.S(normalized!H701:J701)</f>
        <v>5.1432409447091805E-6</v>
      </c>
      <c r="K701">
        <f>_xlfn.STDEV.S(normalized!K701:M701)</f>
        <v>2.8711546222587191E-5</v>
      </c>
      <c r="L701">
        <f>_xlfn.STDEV.S(normalized!N701:P701)</f>
        <v>2.5353818353333882E-5</v>
      </c>
      <c r="M701" s="11">
        <f t="shared" si="62"/>
        <v>0.11890783142481327</v>
      </c>
      <c r="N701" s="11">
        <f t="shared" si="63"/>
        <v>2.3958917010903108E-2</v>
      </c>
      <c r="O701" s="11">
        <f t="shared" si="64"/>
        <v>9.1356593695330224E-2</v>
      </c>
      <c r="P701" s="11">
        <f t="shared" si="65"/>
        <v>8.5734540272709936E-2</v>
      </c>
      <c r="R701" s="12">
        <f t="shared" si="66"/>
        <v>0.94440090950065025</v>
      </c>
      <c r="S701" s="12">
        <f t="shared" si="67"/>
        <v>1.382621777248799</v>
      </c>
      <c r="T701" s="12">
        <f t="shared" si="68"/>
        <v>1.3009909060186973</v>
      </c>
      <c r="U701">
        <f>_xlfn.T.TEST(normalized!H701:J701,normalized!$E701:$G701,2,3)</f>
        <v>0.50477245375330437</v>
      </c>
      <c r="V701">
        <f>_xlfn.T.TEST(normalized!K701:M701,normalized!$E701:$G701,2,3)</f>
        <v>1.8900580121933443E-2</v>
      </c>
      <c r="W701">
        <f>_xlfn.T.TEST(normalized!N701:P701,normalized!$E701:$G701,2,3)</f>
        <v>3.3164298445430368E-2</v>
      </c>
    </row>
    <row r="702" spans="1:23" x14ac:dyDescent="0.3">
      <c r="A702" t="str">
        <f>normalized!A702</f>
        <v>w/o MS2: PG 12:0_22:6;O</v>
      </c>
      <c r="B702" t="str">
        <f>normalized!B702</f>
        <v>PG 34:6:1O</v>
      </c>
      <c r="C702" t="str">
        <f>normalized!C702</f>
        <v>OxPG</v>
      </c>
      <c r="D702" t="str">
        <f>normalized!D702</f>
        <v>C40H67O11P</v>
      </c>
      <c r="E702">
        <f>AVERAGE(normalized!E702:G702)</f>
        <v>4.7133000847457629E-4</v>
      </c>
      <c r="F702">
        <f>AVERAGE(normalized!H702:J702)</f>
        <v>5.1615960667600379E-4</v>
      </c>
      <c r="G702">
        <f>AVERAGE(normalized!K702:M702)</f>
        <v>8.397037390420215E-4</v>
      </c>
      <c r="H702">
        <f>AVERAGE(normalized!N702:P702)</f>
        <v>9.3463058208200693E-4</v>
      </c>
      <c r="I702">
        <f>_xlfn.STDEV.S(normalized!E702:G702)</f>
        <v>9.4718343894779485E-5</v>
      </c>
      <c r="J702">
        <f>_xlfn.STDEV.S(normalized!H702:J702)</f>
        <v>1.3529649117711387E-4</v>
      </c>
      <c r="K702">
        <f>_xlfn.STDEV.S(normalized!K702:M702)</f>
        <v>8.3446987850776928E-5</v>
      </c>
      <c r="L702">
        <f>_xlfn.STDEV.S(normalized!N702:P702)</f>
        <v>6.9246849983373854E-5</v>
      </c>
      <c r="M702" s="11">
        <f t="shared" si="62"/>
        <v>0.20095971440759353</v>
      </c>
      <c r="N702" s="11">
        <f t="shared" si="63"/>
        <v>0.26212142412383738</v>
      </c>
      <c r="O702" s="11">
        <f t="shared" si="64"/>
        <v>9.9376701532825934E-2</v>
      </c>
      <c r="P702" s="11">
        <f t="shared" si="65"/>
        <v>7.4090075063794517E-2</v>
      </c>
      <c r="R702" s="12">
        <f t="shared" si="66"/>
        <v>1.0951129726420668</v>
      </c>
      <c r="S702" s="12">
        <f t="shared" si="67"/>
        <v>1.7815622259224673</v>
      </c>
      <c r="T702" s="12">
        <f t="shared" si="68"/>
        <v>1.9829643037303475</v>
      </c>
      <c r="U702">
        <f>_xlfn.T.TEST(normalized!H702:J702,normalized!$E702:$G702,2,3)</f>
        <v>0.66543845328121853</v>
      </c>
      <c r="V702">
        <f>_xlfn.T.TEST(normalized!K702:M702,normalized!$E702:$G702,2,3)</f>
        <v>7.5151383156893715E-3</v>
      </c>
      <c r="W702">
        <f>_xlfn.T.TEST(normalized!N702:P702,normalized!$E702:$G702,2,3)</f>
        <v>3.27591806367748E-3</v>
      </c>
    </row>
    <row r="703" spans="1:23" x14ac:dyDescent="0.3">
      <c r="A703" t="str">
        <f>normalized!A703</f>
        <v>w/o MS2: PG 14:0_18:2;O4</v>
      </c>
      <c r="B703" t="str">
        <f>normalized!B703</f>
        <v>PG 32:2:4O</v>
      </c>
      <c r="C703" t="str">
        <f>normalized!C703</f>
        <v>OxPG</v>
      </c>
      <c r="D703" t="str">
        <f>normalized!D703</f>
        <v>C38H71O14P</v>
      </c>
      <c r="E703">
        <f>AVERAGE(normalized!E703:G703)</f>
        <v>3.5376433940677966E-4</v>
      </c>
      <c r="F703">
        <f>AVERAGE(normalized!H703:J703)</f>
        <v>4.7094054738562092E-4</v>
      </c>
      <c r="G703">
        <f>AVERAGE(normalized!K703:M703)</f>
        <v>5.4999780230794348E-4</v>
      </c>
      <c r="H703">
        <f>AVERAGE(normalized!N703:P703)</f>
        <v>2.9482678713286555E-4</v>
      </c>
      <c r="I703">
        <f>_xlfn.STDEV.S(normalized!E703:G703)</f>
        <v>9.5447882821827533E-5</v>
      </c>
      <c r="J703">
        <f>_xlfn.STDEV.S(normalized!H703:J703)</f>
        <v>1.3895615254120688E-4</v>
      </c>
      <c r="K703">
        <f>_xlfn.STDEV.S(normalized!K703:M703)</f>
        <v>1.2081496520213614E-4</v>
      </c>
      <c r="L703">
        <f>_xlfn.STDEV.S(normalized!N703:P703)</f>
        <v>3.0560170673463513E-4</v>
      </c>
      <c r="M703" s="11">
        <f t="shared" si="62"/>
        <v>0.26980639988157701</v>
      </c>
      <c r="N703" s="11">
        <f t="shared" si="63"/>
        <v>0.29506092289697283</v>
      </c>
      <c r="O703" s="11">
        <f t="shared" si="64"/>
        <v>0.21966445083082695</v>
      </c>
      <c r="P703" s="11">
        <f t="shared" si="65"/>
        <v>1.0365466099826057</v>
      </c>
      <c r="R703" s="12">
        <f t="shared" si="66"/>
        <v>1.3312267374810354</v>
      </c>
      <c r="S703" s="12">
        <f t="shared" si="67"/>
        <v>1.5547010849941059</v>
      </c>
      <c r="T703" s="12">
        <f t="shared" si="68"/>
        <v>0.833398831626881</v>
      </c>
      <c r="U703">
        <f>_xlfn.T.TEST(normalized!H703:J703,normalized!$E703:$G703,2,3)</f>
        <v>0.30283079784191097</v>
      </c>
      <c r="V703">
        <f>_xlfn.T.TEST(normalized!K703:M703,normalized!$E703:$G703,2,3)</f>
        <v>9.5507678738431592E-2</v>
      </c>
      <c r="W703">
        <f>_xlfn.T.TEST(normalized!N703:P703,normalized!$E703:$G703,2,3)</f>
        <v>0.7756375784696643</v>
      </c>
    </row>
    <row r="704" spans="1:23" x14ac:dyDescent="0.3">
      <c r="A704" t="str">
        <f>normalized!A704</f>
        <v>w/o MS2: PG 16:0_18:2;O4</v>
      </c>
      <c r="B704" t="str">
        <f>normalized!B704</f>
        <v>PG 34:2:4O</v>
      </c>
      <c r="C704" t="str">
        <f>normalized!C704</f>
        <v>OxPG</v>
      </c>
      <c r="D704" t="str">
        <f>normalized!D704</f>
        <v>C40H75O14P</v>
      </c>
      <c r="E704">
        <f>AVERAGE(normalized!E704:G704)</f>
        <v>2.3744717471751412E-4</v>
      </c>
      <c r="F704">
        <f>AVERAGE(normalized!H704:J704)</f>
        <v>2.5933483776844073E-4</v>
      </c>
      <c r="G704">
        <f>AVERAGE(normalized!K704:M704)</f>
        <v>2.4668020103576403E-4</v>
      </c>
      <c r="H704">
        <f>AVERAGE(normalized!N704:P704)</f>
        <v>1.3833195307827198E-4</v>
      </c>
      <c r="I704">
        <f>_xlfn.STDEV.S(normalized!E704:G704)</f>
        <v>6.4559743707171316E-5</v>
      </c>
      <c r="J704">
        <f>_xlfn.STDEV.S(normalized!H704:J704)</f>
        <v>1.0262341752039152E-4</v>
      </c>
      <c r="K704">
        <f>_xlfn.STDEV.S(normalized!K704:M704)</f>
        <v>1.4402027663644711E-4</v>
      </c>
      <c r="L704">
        <f>_xlfn.STDEV.S(normalized!N704:P704)</f>
        <v>7.1334634349812877E-5</v>
      </c>
      <c r="M704" s="11">
        <f t="shared" si="62"/>
        <v>0.27189097441979115</v>
      </c>
      <c r="N704" s="11">
        <f t="shared" si="63"/>
        <v>0.39571782334937833</v>
      </c>
      <c r="O704" s="11">
        <f t="shared" si="64"/>
        <v>0.58383395194155385</v>
      </c>
      <c r="P704" s="11">
        <f t="shared" si="65"/>
        <v>0.51567720083768209</v>
      </c>
      <c r="R704" s="12">
        <f t="shared" si="66"/>
        <v>1.0921790839455803</v>
      </c>
      <c r="S704" s="12">
        <f t="shared" si="67"/>
        <v>1.0388845490759544</v>
      </c>
      <c r="T704" s="12">
        <f t="shared" si="68"/>
        <v>0.58257990747981137</v>
      </c>
      <c r="U704">
        <f>_xlfn.T.TEST(normalized!H704:J704,normalized!$E704:$G704,2,3)</f>
        <v>0.77289480417538214</v>
      </c>
      <c r="V704">
        <f>_xlfn.T.TEST(normalized!K704:M704,normalized!$E704:$G704,2,3)</f>
        <v>0.92616879903180449</v>
      </c>
      <c r="W704">
        <f>_xlfn.T.TEST(normalized!N704:P704,normalized!$E704:$G704,2,3)</f>
        <v>0.14963945753273314</v>
      </c>
    </row>
    <row r="705" spans="1:23" x14ac:dyDescent="0.3">
      <c r="A705" t="str">
        <f>normalized!A705</f>
        <v>w/o MS2: PG 16:2_22:6;O2</v>
      </c>
      <c r="B705" t="str">
        <f>normalized!B705</f>
        <v>PG 38:8:2O</v>
      </c>
      <c r="C705" t="str">
        <f>normalized!C705</f>
        <v>OxPG</v>
      </c>
      <c r="D705" t="str">
        <f>normalized!D705</f>
        <v>C44H71O12P</v>
      </c>
      <c r="E705">
        <f>AVERAGE(normalized!E705:G705)</f>
        <v>1.2590548014124294E-3</v>
      </c>
      <c r="F705">
        <f>AVERAGE(normalized!H705:J705)</f>
        <v>1.5052626167133519E-3</v>
      </c>
      <c r="G705">
        <f>AVERAGE(normalized!K705:M705)</f>
        <v>2.3244852427391125E-3</v>
      </c>
      <c r="H705">
        <f>AVERAGE(normalized!N705:P705)</f>
        <v>2.2958437540622971E-3</v>
      </c>
      <c r="I705">
        <f>_xlfn.STDEV.S(normalized!E705:G705)</f>
        <v>2.7793850812723162E-4</v>
      </c>
      <c r="J705">
        <f>_xlfn.STDEV.S(normalized!H705:J705)</f>
        <v>2.5016633107296713E-4</v>
      </c>
      <c r="K705">
        <f>_xlfn.STDEV.S(normalized!K705:M705)</f>
        <v>4.8494049840041176E-4</v>
      </c>
      <c r="L705">
        <f>_xlfn.STDEV.S(normalized!N705:P705)</f>
        <v>2.6580258090251916E-4</v>
      </c>
      <c r="M705" s="11">
        <f t="shared" si="62"/>
        <v>0.22075171614089825</v>
      </c>
      <c r="N705" s="11">
        <f t="shared" si="63"/>
        <v>0.16619447549902613</v>
      </c>
      <c r="O705" s="11">
        <f t="shared" si="64"/>
        <v>0.20862274773100756</v>
      </c>
      <c r="P705" s="11">
        <f t="shared" si="65"/>
        <v>0.1157755532937311</v>
      </c>
      <c r="R705" s="12">
        <f t="shared" si="66"/>
        <v>1.1955497211278829</v>
      </c>
      <c r="S705" s="12">
        <f t="shared" si="67"/>
        <v>1.8462145095920088</v>
      </c>
      <c r="T705" s="12">
        <f t="shared" si="68"/>
        <v>1.8234661044831248</v>
      </c>
      <c r="U705">
        <f>_xlfn.T.TEST(normalized!H705:J705,normalized!$E705:$G705,2,3)</f>
        <v>0.31841330089992037</v>
      </c>
      <c r="V705">
        <f>_xlfn.T.TEST(normalized!K705:M705,normalized!$E705:$G705,2,3)</f>
        <v>4.1841177790134618E-2</v>
      </c>
      <c r="W705">
        <f>_xlfn.T.TEST(normalized!N705:P705,normalized!$E705:$G705,2,3)</f>
        <v>9.5679405192867235E-3</v>
      </c>
    </row>
    <row r="706" spans="1:23" x14ac:dyDescent="0.3">
      <c r="A706" t="str">
        <f>normalized!A706</f>
        <v>w/o MS2: PG 17:1_22:6;O</v>
      </c>
      <c r="B706" t="str">
        <f>normalized!B706</f>
        <v>PG 39:7:1O</v>
      </c>
      <c r="C706" t="str">
        <f>normalized!C706</f>
        <v>OxPG</v>
      </c>
      <c r="D706" t="str">
        <f>normalized!D706</f>
        <v>C45H75O11P</v>
      </c>
      <c r="E706">
        <f>AVERAGE(normalized!E706:G706)</f>
        <v>1.1009216556497174E-3</v>
      </c>
      <c r="F706">
        <f>AVERAGE(normalized!H706:J706)</f>
        <v>1.2271317588702145E-3</v>
      </c>
      <c r="G706">
        <f>AVERAGE(normalized!K706:M706)</f>
        <v>1.677910396285137E-3</v>
      </c>
      <c r="H706">
        <f>AVERAGE(normalized!N706:P706)</f>
        <v>1.1548169978075171E-3</v>
      </c>
      <c r="I706">
        <f>_xlfn.STDEV.S(normalized!E706:G706)</f>
        <v>6.8463544092620826E-4</v>
      </c>
      <c r="J706">
        <f>_xlfn.STDEV.S(normalized!H706:J706)</f>
        <v>2.2479296616779689E-4</v>
      </c>
      <c r="K706">
        <f>_xlfn.STDEV.S(normalized!K706:M706)</f>
        <v>1.2390749820020123E-4</v>
      </c>
      <c r="L706">
        <f>_xlfn.STDEV.S(normalized!N706:P706)</f>
        <v>2.5067836281289437E-4</v>
      </c>
      <c r="M706" s="11">
        <f t="shared" si="62"/>
        <v>0.62187480590720634</v>
      </c>
      <c r="N706" s="11">
        <f t="shared" si="63"/>
        <v>0.1831856803826489</v>
      </c>
      <c r="O706" s="11">
        <f t="shared" si="64"/>
        <v>7.3846314126505302E-2</v>
      </c>
      <c r="P706" s="11">
        <f t="shared" si="65"/>
        <v>0.21707193718902726</v>
      </c>
      <c r="R706" s="12">
        <f t="shared" si="66"/>
        <v>1.1146404038587225</v>
      </c>
      <c r="S706" s="12">
        <f t="shared" si="67"/>
        <v>1.5240960950076918</v>
      </c>
      <c r="T706" s="12">
        <f t="shared" si="68"/>
        <v>1.0489547479434338</v>
      </c>
      <c r="U706">
        <f>_xlfn.T.TEST(normalized!H706:J706,normalized!$E706:$G706,2,3)</f>
        <v>0.7857033237321438</v>
      </c>
      <c r="V706">
        <f>_xlfn.T.TEST(normalized!K706:M706,normalized!$E706:$G706,2,3)</f>
        <v>0.28018843260986442</v>
      </c>
      <c r="W706">
        <f>_xlfn.T.TEST(normalized!N706:P706,normalized!$E706:$G706,2,3)</f>
        <v>0.90761028564055879</v>
      </c>
    </row>
    <row r="707" spans="1:23" x14ac:dyDescent="0.3">
      <c r="A707" t="str">
        <f>normalized!A707</f>
        <v>w/o MS2: PG 15:1_18:3;O3</v>
      </c>
      <c r="B707" t="str">
        <f>normalized!B707</f>
        <v>PG 33:4:3O</v>
      </c>
      <c r="C707" t="str">
        <f>normalized!C707</f>
        <v>OxPG</v>
      </c>
      <c r="D707" t="str">
        <f>normalized!D707</f>
        <v>C39H69O13P</v>
      </c>
      <c r="E707">
        <f>AVERAGE(normalized!E707:G707)</f>
        <v>1.6886386002824859E-4</v>
      </c>
      <c r="F707">
        <f>AVERAGE(normalized!H707:J707)</f>
        <v>1.7104284080298786E-4</v>
      </c>
      <c r="G707">
        <f>AVERAGE(normalized!K707:M707)</f>
        <v>2.1932315744770548E-4</v>
      </c>
      <c r="H707">
        <f>AVERAGE(normalized!N707:P707)</f>
        <v>1.9460208225699827E-4</v>
      </c>
      <c r="I707">
        <f>_xlfn.STDEV.S(normalized!E707:G707)</f>
        <v>5.1150419147390092E-5</v>
      </c>
      <c r="J707">
        <f>_xlfn.STDEV.S(normalized!H707:J707)</f>
        <v>1.6396666616152469E-5</v>
      </c>
      <c r="K707">
        <f>_xlfn.STDEV.S(normalized!K707:M707)</f>
        <v>5.5303701537398136E-5</v>
      </c>
      <c r="L707">
        <f>_xlfn.STDEV.S(normalized!N707:P707)</f>
        <v>3.1137468723617757E-5</v>
      </c>
      <c r="M707" s="11">
        <f t="shared" si="62"/>
        <v>0.30290921419676969</v>
      </c>
      <c r="N707" s="11">
        <f t="shared" si="63"/>
        <v>9.5862922640758921E-2</v>
      </c>
      <c r="O707" s="11">
        <f t="shared" si="64"/>
        <v>0.25215623457629877</v>
      </c>
      <c r="P707" s="11">
        <f t="shared" si="65"/>
        <v>0.16000583530497137</v>
      </c>
      <c r="R707" s="12">
        <f t="shared" si="66"/>
        <v>1.0129037721533474</v>
      </c>
      <c r="S707" s="12">
        <f t="shared" si="67"/>
        <v>1.2988164395330992</v>
      </c>
      <c r="T707" s="12">
        <f t="shared" si="68"/>
        <v>1.1524199566706814</v>
      </c>
      <c r="U707">
        <f>_xlfn.T.TEST(normalized!H707:J707,normalized!$E707:$G707,2,3)</f>
        <v>0.94939938542004831</v>
      </c>
      <c r="V707">
        <f>_xlfn.T.TEST(normalized!K707:M707,normalized!$E707:$G707,2,3)</f>
        <v>0.31086800777693746</v>
      </c>
      <c r="W707">
        <f>_xlfn.T.TEST(normalized!N707:P707,normalized!$E707:$G707,2,3)</f>
        <v>0.50603154779248405</v>
      </c>
    </row>
    <row r="708" spans="1:23" x14ac:dyDescent="0.3">
      <c r="A708" t="str">
        <f>normalized!A708</f>
        <v>w/o MS2: PG 15:0_22:4;O4</v>
      </c>
      <c r="B708" t="str">
        <f>normalized!B708</f>
        <v>PG 37:4:4O</v>
      </c>
      <c r="C708" t="str">
        <f>normalized!C708</f>
        <v>OxPG</v>
      </c>
      <c r="D708" t="str">
        <f>normalized!D708</f>
        <v>C43H77O13P</v>
      </c>
      <c r="E708">
        <f>AVERAGE(normalized!E708:G708)</f>
        <v>8.3097312274011293E-4</v>
      </c>
      <c r="F708">
        <f>AVERAGE(normalized!H708:J708)</f>
        <v>7.6164342320261434E-4</v>
      </c>
      <c r="G708">
        <f>AVERAGE(normalized!K708:M708)</f>
        <v>7.1620158722778134E-4</v>
      </c>
      <c r="H708">
        <f>AVERAGE(normalized!N708:P708)</f>
        <v>5.8582106468750637E-4</v>
      </c>
      <c r="I708">
        <f>_xlfn.STDEV.S(normalized!E708:G708)</f>
        <v>2.9801043702156507E-4</v>
      </c>
      <c r="J708">
        <f>_xlfn.STDEV.S(normalized!H708:J708)</f>
        <v>6.3303828242879364E-5</v>
      </c>
      <c r="K708">
        <f>_xlfn.STDEV.S(normalized!K708:M708)</f>
        <v>1.8108434540003074E-4</v>
      </c>
      <c r="L708">
        <f>_xlfn.STDEV.S(normalized!N708:P708)</f>
        <v>8.1910290001161248E-5</v>
      </c>
      <c r="M708" s="11">
        <f t="shared" si="62"/>
        <v>0.35862825026022882</v>
      </c>
      <c r="N708" s="11">
        <f t="shared" si="63"/>
        <v>8.3114783525202338E-2</v>
      </c>
      <c r="O708" s="11">
        <f t="shared" si="64"/>
        <v>0.25283991075886647</v>
      </c>
      <c r="P708" s="11">
        <f t="shared" si="65"/>
        <v>0.13982134637793286</v>
      </c>
      <c r="R708" s="12">
        <f t="shared" si="66"/>
        <v>0.91656806021729598</v>
      </c>
      <c r="S708" s="12">
        <f t="shared" si="67"/>
        <v>0.86188297506678035</v>
      </c>
      <c r="T708" s="12">
        <f t="shared" si="68"/>
        <v>0.70498196470636276</v>
      </c>
      <c r="U708">
        <f>_xlfn.T.TEST(normalized!H708:J708,normalized!$E708:$G708,2,3)</f>
        <v>0.72871655367306443</v>
      </c>
      <c r="V708">
        <f>_xlfn.T.TEST(normalized!K708:M708,normalized!$E708:$G708,2,3)</f>
        <v>0.60515927713496809</v>
      </c>
      <c r="W708">
        <f>_xlfn.T.TEST(normalized!N708:P708,normalized!$E708:$G708,2,3)</f>
        <v>0.28801131166742922</v>
      </c>
    </row>
    <row r="709" spans="1:23" x14ac:dyDescent="0.3">
      <c r="A709" t="str">
        <f>normalized!A709</f>
        <v>w/o MS2: PG 10:0_18:1;O2</v>
      </c>
      <c r="B709" t="str">
        <f>normalized!B709</f>
        <v>PG 28:1:2O</v>
      </c>
      <c r="C709" t="str">
        <f>normalized!C709</f>
        <v>OxPG</v>
      </c>
      <c r="D709" t="str">
        <f>normalized!D709</f>
        <v>C34H65O12P</v>
      </c>
      <c r="E709">
        <f>AVERAGE(normalized!E709:G709)</f>
        <v>1.3917642074858759E-3</v>
      </c>
      <c r="F709">
        <f>AVERAGE(normalized!H709:J709)</f>
        <v>1.6847694829598507E-3</v>
      </c>
      <c r="G709">
        <f>AVERAGE(normalized!K709:M709)</f>
        <v>3.1619985287067004E-3</v>
      </c>
      <c r="H709">
        <f>AVERAGE(normalized!N709:P709)</f>
        <v>2.8541894084925384E-3</v>
      </c>
      <c r="I709">
        <f>_xlfn.STDEV.S(normalized!E709:G709)</f>
        <v>2.9077649071550623E-4</v>
      </c>
      <c r="J709">
        <f>_xlfn.STDEV.S(normalized!H709:J709)</f>
        <v>2.3034144590125676E-4</v>
      </c>
      <c r="K709">
        <f>_xlfn.STDEV.S(normalized!K709:M709)</f>
        <v>1.0211999298036958E-4</v>
      </c>
      <c r="L709">
        <f>_xlfn.STDEV.S(normalized!N709:P709)</f>
        <v>8.208035429299195E-4</v>
      </c>
      <c r="M709" s="11">
        <f t="shared" si="62"/>
        <v>0.20892654743634592</v>
      </c>
      <c r="N709" s="11">
        <f t="shared" si="63"/>
        <v>0.1367198588477436</v>
      </c>
      <c r="O709" s="11">
        <f t="shared" si="64"/>
        <v>3.2296027987760642E-2</v>
      </c>
      <c r="P709" s="11">
        <f t="shared" si="65"/>
        <v>0.28757851195426903</v>
      </c>
      <c r="R709" s="12">
        <f t="shared" si="66"/>
        <v>1.2105279571769332</v>
      </c>
      <c r="S709" s="12">
        <f t="shared" si="67"/>
        <v>2.2719355129980157</v>
      </c>
      <c r="T709" s="12">
        <f t="shared" si="68"/>
        <v>2.0507708081158595</v>
      </c>
      <c r="U709">
        <f>_xlfn.T.TEST(normalized!H709:J709,normalized!$E709:$G709,2,3)</f>
        <v>0.24657670972852389</v>
      </c>
      <c r="V709">
        <f>_xlfn.T.TEST(normalized!K709:M709,normalized!$E709:$G709,2,3)</f>
        <v>4.5948652122426133E-3</v>
      </c>
      <c r="W709">
        <f>_xlfn.T.TEST(normalized!N709:P709,normalized!$E709:$G709,2,3)</f>
        <v>7.7552205337047334E-2</v>
      </c>
    </row>
    <row r="710" spans="1:23" x14ac:dyDescent="0.3">
      <c r="A710" t="str">
        <f>normalized!A710</f>
        <v>w/o MS2: PG 15:1_22:6;O</v>
      </c>
      <c r="B710" t="str">
        <f>normalized!B710</f>
        <v>PG 37:7:1O</v>
      </c>
      <c r="C710" t="str">
        <f>normalized!C710</f>
        <v>OxPG</v>
      </c>
      <c r="D710" t="str">
        <f>normalized!D710</f>
        <v>C43H71O11P</v>
      </c>
      <c r="E710">
        <f>AVERAGE(normalized!E710:G710)</f>
        <v>6.6763657203389832E-4</v>
      </c>
      <c r="F710">
        <f>AVERAGE(normalized!H710:J710)</f>
        <v>7.147477824463118E-4</v>
      </c>
      <c r="G710">
        <f>AVERAGE(normalized!K710:M710)</f>
        <v>9.316349029952841E-4</v>
      </c>
      <c r="H710">
        <f>AVERAGE(normalized!N710:P710)</f>
        <v>8.4088444142607687E-4</v>
      </c>
      <c r="I710">
        <f>_xlfn.STDEV.S(normalized!E710:G710)</f>
        <v>3.081902752140697E-4</v>
      </c>
      <c r="J710">
        <f>_xlfn.STDEV.S(normalized!H710:J710)</f>
        <v>9.3585985008147482E-5</v>
      </c>
      <c r="K710">
        <f>_xlfn.STDEV.S(normalized!K710:M710)</f>
        <v>8.0268576485363499E-5</v>
      </c>
      <c r="L710">
        <f>_xlfn.STDEV.S(normalized!N710:P710)</f>
        <v>1.6290661856458626E-4</v>
      </c>
      <c r="M710" s="11">
        <f t="shared" si="62"/>
        <v>0.46161383022382091</v>
      </c>
      <c r="N710" s="11">
        <f t="shared" si="63"/>
        <v>0.13093567732079978</v>
      </c>
      <c r="O710" s="11">
        <f t="shared" si="64"/>
        <v>8.6158833495066908E-2</v>
      </c>
      <c r="P710" s="11">
        <f t="shared" si="65"/>
        <v>0.1937324685046008</v>
      </c>
      <c r="R710" s="12">
        <f t="shared" si="66"/>
        <v>1.070564154789923</v>
      </c>
      <c r="S710" s="12">
        <f t="shared" si="67"/>
        <v>1.3954222132516456</v>
      </c>
      <c r="T710" s="12">
        <f t="shared" si="68"/>
        <v>1.2594942767505883</v>
      </c>
      <c r="U710">
        <f>_xlfn.T.TEST(normalized!H710:J710,normalized!$E710:$G710,2,3)</f>
        <v>0.82035989736620085</v>
      </c>
      <c r="V710">
        <f>_xlfn.T.TEST(normalized!K710:M710,normalized!$E710:$G710,2,3)</f>
        <v>0.27343168291690834</v>
      </c>
      <c r="W710">
        <f>_xlfn.T.TEST(normalized!N710:P710,normalized!$E710:$G710,2,3)</f>
        <v>0.45194944494692185</v>
      </c>
    </row>
    <row r="711" spans="1:23" x14ac:dyDescent="0.3">
      <c r="A711" t="str">
        <f>normalized!A711</f>
        <v>w/o MS2: PG 14:1_22:6;O</v>
      </c>
      <c r="B711" t="str">
        <f>normalized!B711</f>
        <v>PG 36:7:1O</v>
      </c>
      <c r="C711" t="str">
        <f>normalized!C711</f>
        <v>OxPG</v>
      </c>
      <c r="D711" t="str">
        <f>normalized!D711</f>
        <v>C42H69O11P</v>
      </c>
      <c r="E711">
        <f>AVERAGE(normalized!E711:G711)</f>
        <v>1.2077505169491526E-4</v>
      </c>
      <c r="F711">
        <f>AVERAGE(normalized!H711:J711)</f>
        <v>1.5273075163398691E-4</v>
      </c>
      <c r="G711">
        <f>AVERAGE(normalized!K711:M711)</f>
        <v>2.7119147726568216E-4</v>
      </c>
      <c r="H711">
        <f>AVERAGE(normalized!N711:P711)</f>
        <v>2.884606067381816E-4</v>
      </c>
      <c r="I711">
        <f>_xlfn.STDEV.S(normalized!E711:G711)</f>
        <v>7.9465246206985557E-5</v>
      </c>
      <c r="J711">
        <f>_xlfn.STDEV.S(normalized!H711:J711)</f>
        <v>5.2421269580375965E-5</v>
      </c>
      <c r="K711">
        <f>_xlfn.STDEV.S(normalized!K711:M711)</f>
        <v>2.0807032695567292E-5</v>
      </c>
      <c r="L711">
        <f>_xlfn.STDEV.S(normalized!N711:P711)</f>
        <v>5.6795494443069821E-5</v>
      </c>
      <c r="M711" s="11">
        <f t="shared" si="62"/>
        <v>0.6579607716312087</v>
      </c>
      <c r="N711" s="11">
        <f t="shared" si="63"/>
        <v>0.34322668499662351</v>
      </c>
      <c r="O711" s="11">
        <f t="shared" si="64"/>
        <v>7.6724508105330158E-2</v>
      </c>
      <c r="P711" s="11">
        <f t="shared" si="65"/>
        <v>0.19689168335771992</v>
      </c>
      <c r="R711" s="12">
        <f t="shared" si="66"/>
        <v>1.2645885842366982</v>
      </c>
      <c r="S711" s="12">
        <f t="shared" si="67"/>
        <v>2.2454262983942037</v>
      </c>
      <c r="T711" s="12">
        <f t="shared" si="68"/>
        <v>2.3884121984633855</v>
      </c>
      <c r="U711">
        <f>_xlfn.T.TEST(normalized!H711:J711,normalized!$E711:$G711,2,3)</f>
        <v>0.59667392402909947</v>
      </c>
      <c r="V711">
        <f>_xlfn.T.TEST(normalized!K711:M711,normalized!$E711:$G711,2,3)</f>
        <v>7.3356821379638726E-2</v>
      </c>
      <c r="W711">
        <f>_xlfn.T.TEST(normalized!N711:P711,normalized!$E711:$G711,2,3)</f>
        <v>4.6487664654551425E-2</v>
      </c>
    </row>
    <row r="712" spans="1:23" x14ac:dyDescent="0.3">
      <c r="A712" t="str">
        <f>normalized!A712</f>
        <v>w/o MS2: PG 16:1_22:6;O</v>
      </c>
      <c r="B712" t="str">
        <f>normalized!B712</f>
        <v>PG 38:7:1O</v>
      </c>
      <c r="C712" t="str">
        <f>normalized!C712</f>
        <v>OxPG</v>
      </c>
      <c r="D712" t="str">
        <f>normalized!D712</f>
        <v>C44H73O11P</v>
      </c>
      <c r="E712">
        <f>AVERAGE(normalized!E712:G712)</f>
        <v>2.7408536249999998E-3</v>
      </c>
      <c r="F712">
        <f>AVERAGE(normalized!H712:J712)</f>
        <v>2.9584196206816058E-3</v>
      </c>
      <c r="G712">
        <f>AVERAGE(normalized!K712:M712)</f>
        <v>3.9409868258337569E-3</v>
      </c>
      <c r="H712">
        <f>AVERAGE(normalized!N712:P712)</f>
        <v>3.3385814324561548E-3</v>
      </c>
      <c r="I712">
        <f>_xlfn.STDEV.S(normalized!E712:G712)</f>
        <v>1.2517224827750047E-3</v>
      </c>
      <c r="J712">
        <f>_xlfn.STDEV.S(normalized!H712:J712)</f>
        <v>3.1971811721418804E-4</v>
      </c>
      <c r="K712">
        <f>_xlfn.STDEV.S(normalized!K712:M712)</f>
        <v>4.9487031457017125E-4</v>
      </c>
      <c r="L712">
        <f>_xlfn.STDEV.S(normalized!N712:P712)</f>
        <v>8.4118123067154066E-4</v>
      </c>
      <c r="M712" s="11">
        <f t="shared" si="62"/>
        <v>0.45669074457597303</v>
      </c>
      <c r="N712" s="11">
        <f t="shared" si="63"/>
        <v>0.10807057760809689</v>
      </c>
      <c r="O712" s="11">
        <f t="shared" si="64"/>
        <v>0.12557015195438423</v>
      </c>
      <c r="P712" s="11">
        <f t="shared" si="65"/>
        <v>0.25195767953837017</v>
      </c>
      <c r="R712" s="12">
        <f t="shared" si="66"/>
        <v>1.0793789181943658</v>
      </c>
      <c r="S712" s="12">
        <f t="shared" si="67"/>
        <v>1.43786840343718</v>
      </c>
      <c r="T712" s="12">
        <f t="shared" si="68"/>
        <v>1.2180808934866616</v>
      </c>
      <c r="U712">
        <f>_xlfn.T.TEST(normalized!H712:J712,normalized!$E712:$G712,2,3)</f>
        <v>0.79515878843530308</v>
      </c>
      <c r="V712">
        <f>_xlfn.T.TEST(normalized!K712:M712,normalized!$E712:$G712,2,3)</f>
        <v>0.23329459034667283</v>
      </c>
      <c r="W712">
        <f>_xlfn.T.TEST(normalized!N712:P712,normalized!$E712:$G712,2,3)</f>
        <v>0.53515230226573351</v>
      </c>
    </row>
    <row r="713" spans="1:23" x14ac:dyDescent="0.3">
      <c r="A713" t="str">
        <f>normalized!A713</f>
        <v>w/o MS2: PG 15:0_22:5;O2</v>
      </c>
      <c r="B713" t="str">
        <f>normalized!B713</f>
        <v>PG 37:5:2O</v>
      </c>
      <c r="C713" t="str">
        <f>normalized!C713</f>
        <v>OxPG</v>
      </c>
      <c r="D713" t="str">
        <f>normalized!D713</f>
        <v>C43H75O12P</v>
      </c>
      <c r="E713">
        <f>AVERAGE(normalized!E713:G713)</f>
        <v>3.1498307296610167E-3</v>
      </c>
      <c r="F713">
        <f>AVERAGE(normalized!H713:J713)</f>
        <v>1.9159207107843138E-3</v>
      </c>
      <c r="G713">
        <f>AVERAGE(normalized!K713:M713)</f>
        <v>4.8440658647348383E-3</v>
      </c>
      <c r="H713">
        <f>AVERAGE(normalized!N713:P713)</f>
        <v>4.1118081517683373E-3</v>
      </c>
      <c r="I713">
        <f>_xlfn.STDEV.S(normalized!E713:G713)</f>
        <v>7.7160405509471878E-4</v>
      </c>
      <c r="J713">
        <f>_xlfn.STDEV.S(normalized!H713:J713)</f>
        <v>2.9185914396263933E-4</v>
      </c>
      <c r="K713">
        <f>_xlfn.STDEV.S(normalized!K713:M713)</f>
        <v>5.2768383062760276E-4</v>
      </c>
      <c r="L713">
        <f>_xlfn.STDEV.S(normalized!N713:P713)</f>
        <v>9.3794649871674568E-4</v>
      </c>
      <c r="M713" s="11">
        <f t="shared" si="62"/>
        <v>0.24496683197250999</v>
      </c>
      <c r="N713" s="11">
        <f t="shared" si="63"/>
        <v>0.15233362336960279</v>
      </c>
      <c r="O713" s="11">
        <f t="shared" si="64"/>
        <v>0.10893407425963807</v>
      </c>
      <c r="P713" s="11">
        <f t="shared" si="65"/>
        <v>0.22811047210784127</v>
      </c>
      <c r="R713" s="12">
        <f t="shared" si="66"/>
        <v>0.60826148298785065</v>
      </c>
      <c r="S713" s="12">
        <f t="shared" si="67"/>
        <v>1.5378813277550805</v>
      </c>
      <c r="T713" s="12">
        <f t="shared" si="68"/>
        <v>1.3054060693003806</v>
      </c>
      <c r="U713">
        <f>_xlfn.T.TEST(normalized!H713:J713,normalized!$E713:$G713,2,3)</f>
        <v>9.5206114814262735E-2</v>
      </c>
      <c r="V713">
        <f>_xlfn.T.TEST(normalized!K713:M713,normalized!$E713:$G713,2,3)</f>
        <v>4.1323593085367372E-2</v>
      </c>
      <c r="W713">
        <f>_xlfn.T.TEST(normalized!N713:P713,normalized!$E713:$G713,2,3)</f>
        <v>0.24448957034338753</v>
      </c>
    </row>
    <row r="714" spans="1:23" x14ac:dyDescent="0.3">
      <c r="A714" t="str">
        <f>normalized!A714</f>
        <v>w/o MS2: PG 12:0_18:2;O4</v>
      </c>
      <c r="B714" t="str">
        <f>normalized!B714</f>
        <v>PG 30:2:4O</v>
      </c>
      <c r="C714" t="str">
        <f>normalized!C714</f>
        <v>OxPG</v>
      </c>
      <c r="D714" t="str">
        <f>normalized!D714</f>
        <v>C36H67O14P</v>
      </c>
      <c r="E714">
        <f>AVERAGE(normalized!E714:G714)</f>
        <v>1.3732416016949152E-4</v>
      </c>
      <c r="F714">
        <f>AVERAGE(normalized!H714:J714)</f>
        <v>1.7538383753501401E-4</v>
      </c>
      <c r="G714">
        <f>AVERAGE(normalized!K714:M714)</f>
        <v>2.3578363019586935E-4</v>
      </c>
      <c r="H714">
        <f>AVERAGE(normalized!N714:P714)</f>
        <v>2.0512435456930856E-4</v>
      </c>
      <c r="I714">
        <f>_xlfn.STDEV.S(normalized!E714:G714)</f>
        <v>1.6909301902187911E-5</v>
      </c>
      <c r="J714">
        <f>_xlfn.STDEV.S(normalized!H714:J714)</f>
        <v>3.2519189935874589E-5</v>
      </c>
      <c r="K714">
        <f>_xlfn.STDEV.S(normalized!K714:M714)</f>
        <v>2.8240802812723245E-5</v>
      </c>
      <c r="L714">
        <f>_xlfn.STDEV.S(normalized!N714:P714)</f>
        <v>2.2461417128663225E-5</v>
      </c>
      <c r="M714" s="11">
        <f t="shared" si="62"/>
        <v>0.12313420945970255</v>
      </c>
      <c r="N714" s="11">
        <f t="shared" si="63"/>
        <v>0.18541725619033958</v>
      </c>
      <c r="O714" s="11">
        <f t="shared" si="64"/>
        <v>0.11977423025196085</v>
      </c>
      <c r="P714" s="11">
        <f t="shared" si="65"/>
        <v>0.10950146400618575</v>
      </c>
      <c r="R714" s="12">
        <f t="shared" si="66"/>
        <v>1.277152085390856</v>
      </c>
      <c r="S714" s="12">
        <f t="shared" si="67"/>
        <v>1.7169857795223711</v>
      </c>
      <c r="T714" s="12">
        <f t="shared" si="68"/>
        <v>1.4937237141383939</v>
      </c>
      <c r="U714">
        <f>_xlfn.T.TEST(normalized!H714:J714,normalized!$E714:$G714,2,3)</f>
        <v>0.16968917025883787</v>
      </c>
      <c r="V714">
        <f>_xlfn.T.TEST(normalized!K714:M714,normalized!$E714:$G714,2,3)</f>
        <v>1.123369318678823E-2</v>
      </c>
      <c r="W714">
        <f>_xlfn.T.TEST(normalized!N714:P714,normalized!$E714:$G714,2,3)</f>
        <v>1.6256691779009808E-2</v>
      </c>
    </row>
    <row r="715" spans="1:23" x14ac:dyDescent="0.3">
      <c r="A715" t="str">
        <f>normalized!A715</f>
        <v>w/o MS2: PG 14:0_18:2;O4</v>
      </c>
      <c r="B715" t="str">
        <f>normalized!B715</f>
        <v>PG 32:2:4O</v>
      </c>
      <c r="C715" t="str">
        <f>normalized!C715</f>
        <v>OxPG</v>
      </c>
      <c r="D715" t="str">
        <f>normalized!D715</f>
        <v>C38H71O14P</v>
      </c>
      <c r="E715">
        <f>AVERAGE(normalized!E715:G715)</f>
        <v>1.174423820621469E-3</v>
      </c>
      <c r="F715">
        <f>AVERAGE(normalized!H715:J715)</f>
        <v>1.1383784021942111E-3</v>
      </c>
      <c r="G715">
        <f>AVERAGE(normalized!K715:M715)</f>
        <v>1.6450820556774832E-3</v>
      </c>
      <c r="H715">
        <f>AVERAGE(normalized!N715:P715)</f>
        <v>1.2331007022797008E-3</v>
      </c>
      <c r="I715">
        <f>_xlfn.STDEV.S(normalized!E715:G715)</f>
        <v>1.319270014419694E-4</v>
      </c>
      <c r="J715">
        <f>_xlfn.STDEV.S(normalized!H715:J715)</f>
        <v>4.3866324720549437E-5</v>
      </c>
      <c r="K715">
        <f>_xlfn.STDEV.S(normalized!K715:M715)</f>
        <v>1.1245200598802954E-4</v>
      </c>
      <c r="L715">
        <f>_xlfn.STDEV.S(normalized!N715:P715)</f>
        <v>7.1740117416435747E-5</v>
      </c>
      <c r="M715" s="11">
        <f t="shared" si="62"/>
        <v>0.112333383507291</v>
      </c>
      <c r="N715" s="11">
        <f t="shared" si="63"/>
        <v>3.8534045125941961E-2</v>
      </c>
      <c r="O715" s="11">
        <f t="shared" si="64"/>
        <v>6.8356472310871552E-2</v>
      </c>
      <c r="P715" s="11">
        <f t="shared" si="65"/>
        <v>5.8178636411288925E-2</v>
      </c>
      <c r="R715" s="12">
        <f t="shared" si="66"/>
        <v>0.9693079978502277</v>
      </c>
      <c r="S715" s="12">
        <f t="shared" si="67"/>
        <v>1.4007567172870834</v>
      </c>
      <c r="T715" s="12">
        <f t="shared" si="68"/>
        <v>1.0499622713946501</v>
      </c>
      <c r="U715">
        <f>_xlfn.T.TEST(normalized!H715:J715,normalized!$E715:$G715,2,3)</f>
        <v>0.6902364109751169</v>
      </c>
      <c r="V715">
        <f>_xlfn.T.TEST(normalized!K715:M715,normalized!$E715:$G715,2,3)</f>
        <v>9.8647776796849627E-3</v>
      </c>
      <c r="W715">
        <f>_xlfn.T.TEST(normalized!N715:P715,normalized!$E715:$G715,2,3)</f>
        <v>0.54579347549111035</v>
      </c>
    </row>
    <row r="716" spans="1:23" x14ac:dyDescent="0.3">
      <c r="A716" t="str">
        <f>normalized!A716</f>
        <v>w/o MS2: PS 12:0_22:6;O3</v>
      </c>
      <c r="B716" t="str">
        <f>normalized!B716</f>
        <v>PS 34:6:3O</v>
      </c>
      <c r="C716" t="str">
        <f>normalized!C716</f>
        <v>OxPS</v>
      </c>
      <c r="D716" t="str">
        <f>normalized!D716</f>
        <v>C40H66NO13P</v>
      </c>
      <c r="E716">
        <f>AVERAGE(normalized!E716:G716)</f>
        <v>2.4422814745762709E-4</v>
      </c>
      <c r="F716">
        <f>AVERAGE(normalized!H716:J716)</f>
        <v>2.7733994514472456E-4</v>
      </c>
      <c r="G716">
        <f>AVERAGE(normalized!K716:M716)</f>
        <v>3.2126859828805483E-4</v>
      </c>
      <c r="H716">
        <f>AVERAGE(normalized!N716:P716)</f>
        <v>3.3147581977382615E-4</v>
      </c>
      <c r="I716">
        <f>_xlfn.STDEV.S(normalized!E716:G716)</f>
        <v>3.3075062299145407E-5</v>
      </c>
      <c r="J716">
        <f>_xlfn.STDEV.S(normalized!H716:J716)</f>
        <v>8.791057737869942E-5</v>
      </c>
      <c r="K716">
        <f>_xlfn.STDEV.S(normalized!K716:M716)</f>
        <v>2.9325433470955762E-5</v>
      </c>
      <c r="L716">
        <f>_xlfn.STDEV.S(normalized!N716:P716)</f>
        <v>1.2289762013337969E-4</v>
      </c>
      <c r="M716" s="11">
        <f t="shared" si="62"/>
        <v>0.13542690571685165</v>
      </c>
      <c r="N716" s="11">
        <f t="shared" si="63"/>
        <v>0.31697769801182069</v>
      </c>
      <c r="O716" s="11">
        <f t="shared" si="64"/>
        <v>9.1280111493069374E-2</v>
      </c>
      <c r="P716" s="11">
        <f t="shared" si="65"/>
        <v>0.3707589296173569</v>
      </c>
      <c r="R716" s="12">
        <f t="shared" si="66"/>
        <v>1.1355773199436083</v>
      </c>
      <c r="S716" s="12">
        <f t="shared" si="67"/>
        <v>1.3154446022393633</v>
      </c>
      <c r="T716" s="12">
        <f t="shared" si="68"/>
        <v>1.3572383987039671</v>
      </c>
      <c r="U716">
        <f>_xlfn.T.TEST(normalized!H716:J716,normalized!$E716:$G716,2,3)</f>
        <v>0.59142908035235064</v>
      </c>
      <c r="V716">
        <f>_xlfn.T.TEST(normalized!K716:M716,normalized!$E716:$G716,2,3)</f>
        <v>3.9939099342890548E-2</v>
      </c>
      <c r="W716">
        <f>_xlfn.T.TEST(normalized!N716:P716,normalized!$E716:$G716,2,3)</f>
        <v>0.34367487203408359</v>
      </c>
    </row>
    <row r="717" spans="1:23" x14ac:dyDescent="0.3">
      <c r="A717" t="str">
        <f>normalized!A717</f>
        <v>w/o MS2: PS 10:0_20:4;O4</v>
      </c>
      <c r="B717" t="str">
        <f>normalized!B717</f>
        <v>PS 30:4:4O</v>
      </c>
      <c r="C717" t="str">
        <f>normalized!C717</f>
        <v>OxPS</v>
      </c>
      <c r="D717" t="str">
        <f>normalized!D717</f>
        <v>C36H62NO14P</v>
      </c>
      <c r="E717">
        <f>AVERAGE(normalized!E717:G717)</f>
        <v>7.754671447740112E-4</v>
      </c>
      <c r="F717">
        <f>AVERAGE(normalized!H717:J717)</f>
        <v>1.0773593137254902E-3</v>
      </c>
      <c r="G717">
        <f>AVERAGE(normalized!K717:M717)</f>
        <v>1.1417697727188186E-3</v>
      </c>
      <c r="H717">
        <f>AVERAGE(normalized!N717:P717)</f>
        <v>1.2831622699883522E-3</v>
      </c>
      <c r="I717">
        <f>_xlfn.STDEV.S(normalized!E717:G717)</f>
        <v>3.690453041248415E-4</v>
      </c>
      <c r="J717">
        <f>_xlfn.STDEV.S(normalized!H717:J717)</f>
        <v>2.0317442166447119E-4</v>
      </c>
      <c r="K717">
        <f>_xlfn.STDEV.S(normalized!K717:M717)</f>
        <v>5.196693891263597E-5</v>
      </c>
      <c r="L717">
        <f>_xlfn.STDEV.S(normalized!N717:P717)</f>
        <v>1.6996311851807518E-4</v>
      </c>
      <c r="M717" s="11">
        <f t="shared" si="62"/>
        <v>0.47590063178291031</v>
      </c>
      <c r="N717" s="11">
        <f t="shared" si="63"/>
        <v>0.18858557129087927</v>
      </c>
      <c r="O717" s="11">
        <f t="shared" si="64"/>
        <v>4.5514376150360539E-2</v>
      </c>
      <c r="P717" s="11">
        <f t="shared" si="65"/>
        <v>0.13245644958031536</v>
      </c>
      <c r="R717" s="12">
        <f t="shared" si="66"/>
        <v>1.3893036229658153</v>
      </c>
      <c r="S717" s="12">
        <f t="shared" si="67"/>
        <v>1.4723638266474286</v>
      </c>
      <c r="T717" s="12">
        <f t="shared" si="68"/>
        <v>1.654695854796395</v>
      </c>
      <c r="U717">
        <f>_xlfn.T.TEST(normalized!H717:J717,normalized!$E717:$G717,2,3)</f>
        <v>0.29990860128874364</v>
      </c>
      <c r="V717">
        <f>_xlfn.T.TEST(normalized!K717:M717,normalized!$E717:$G717,2,3)</f>
        <v>0.22602280484294215</v>
      </c>
      <c r="W717">
        <f>_xlfn.T.TEST(normalized!N717:P717,normalized!$E717:$G717,2,3)</f>
        <v>0.1250936877537869</v>
      </c>
    </row>
    <row r="718" spans="1:23" x14ac:dyDescent="0.3">
      <c r="A718" t="str">
        <f>normalized!A718</f>
        <v>w/o MS2: PS 15:1_20:5;O3</v>
      </c>
      <c r="B718" t="str">
        <f>normalized!B718</f>
        <v>PS 35:6:3O</v>
      </c>
      <c r="C718" t="str">
        <f>normalized!C718</f>
        <v>OxPS</v>
      </c>
      <c r="D718" t="str">
        <f>normalized!D718</f>
        <v>C41H68NO13P</v>
      </c>
      <c r="E718">
        <f>AVERAGE(normalized!E718:G718)</f>
        <v>5.1351142669491532E-4</v>
      </c>
      <c r="F718">
        <f>AVERAGE(normalized!H718:J718)</f>
        <v>5.7107601073762835E-4</v>
      </c>
      <c r="G718">
        <f>AVERAGE(normalized!K718:M718)</f>
        <v>6.2533934518716903E-4</v>
      </c>
      <c r="H718">
        <f>AVERAGE(normalized!N718:P718)</f>
        <v>5.6288474798482299E-4</v>
      </c>
      <c r="I718">
        <f>_xlfn.STDEV.S(normalized!E718:G718)</f>
        <v>8.9164817770194364E-5</v>
      </c>
      <c r="J718">
        <f>_xlfn.STDEV.S(normalized!H718:J718)</f>
        <v>1.8477963455986639E-4</v>
      </c>
      <c r="K718">
        <f>_xlfn.STDEV.S(normalized!K718:M718)</f>
        <v>4.7115850534399081E-5</v>
      </c>
      <c r="L718">
        <f>_xlfn.STDEV.S(normalized!N718:P718)</f>
        <v>2.5306298128914176E-4</v>
      </c>
      <c r="M718" s="11">
        <f t="shared" si="62"/>
        <v>0.17363745602328826</v>
      </c>
      <c r="N718" s="11">
        <f t="shared" si="63"/>
        <v>0.32356399338364156</v>
      </c>
      <c r="O718" s="11">
        <f t="shared" si="64"/>
        <v>7.5344452411349447E-2</v>
      </c>
      <c r="P718" s="11">
        <f t="shared" si="65"/>
        <v>0.44958223187807012</v>
      </c>
      <c r="R718" s="12">
        <f t="shared" si="66"/>
        <v>1.1120999086879384</v>
      </c>
      <c r="S718" s="12">
        <f t="shared" si="67"/>
        <v>1.2177710420428334</v>
      </c>
      <c r="T718" s="12">
        <f t="shared" si="68"/>
        <v>1.0961484374509178</v>
      </c>
      <c r="U718">
        <f>_xlfn.T.TEST(normalized!H718:J718,normalized!$E718:$G718,2,3)</f>
        <v>0.6615157790334304</v>
      </c>
      <c r="V718">
        <f>_xlfn.T.TEST(normalized!K718:M718,normalized!$E718:$G718,2,3)</f>
        <v>0.14944991888659923</v>
      </c>
      <c r="W718">
        <f>_xlfn.T.TEST(normalized!N718:P718,normalized!$E718:$G718,2,3)</f>
        <v>0.7747555639135324</v>
      </c>
    </row>
    <row r="719" spans="1:23" x14ac:dyDescent="0.3">
      <c r="A719" t="str">
        <f>normalized!A719</f>
        <v>w/o MS2: PS 15:1_20:5;O3</v>
      </c>
      <c r="B719" t="str">
        <f>normalized!B719</f>
        <v>PS 35:6:3O</v>
      </c>
      <c r="C719" t="str">
        <f>normalized!C719</f>
        <v>OxPS</v>
      </c>
      <c r="D719" t="str">
        <f>normalized!D719</f>
        <v>C41H68NO13P</v>
      </c>
      <c r="E719">
        <f>AVERAGE(normalized!E719:G719)</f>
        <v>4.174075573446328E-4</v>
      </c>
      <c r="F719">
        <f>AVERAGE(normalized!H719:J719)</f>
        <v>5.1770798669467785E-4</v>
      </c>
      <c r="G719">
        <f>AVERAGE(normalized!K719:M719)</f>
        <v>6.3417830475269367E-4</v>
      </c>
      <c r="H719">
        <f>AVERAGE(normalized!N719:P719)</f>
        <v>6.7825840893140539E-4</v>
      </c>
      <c r="I719">
        <f>_xlfn.STDEV.S(normalized!E719:G719)</f>
        <v>2.7170457654324836E-5</v>
      </c>
      <c r="J719">
        <f>_xlfn.STDEV.S(normalized!H719:J719)</f>
        <v>1.8867271870674031E-4</v>
      </c>
      <c r="K719">
        <f>_xlfn.STDEV.S(normalized!K719:M719)</f>
        <v>8.4000580644125129E-5</v>
      </c>
      <c r="L719">
        <f>_xlfn.STDEV.S(normalized!N719:P719)</f>
        <v>2.8703482101859255E-4</v>
      </c>
      <c r="M719" s="11">
        <f t="shared" si="62"/>
        <v>6.5093353429371503E-2</v>
      </c>
      <c r="N719" s="11">
        <f t="shared" si="63"/>
        <v>0.36443849342817158</v>
      </c>
      <c r="O719" s="11">
        <f t="shared" si="64"/>
        <v>0.13245577783819376</v>
      </c>
      <c r="P719" s="11">
        <f t="shared" si="65"/>
        <v>0.42319389960946491</v>
      </c>
      <c r="R719" s="12">
        <f t="shared" si="66"/>
        <v>1.2402937550726518</v>
      </c>
      <c r="S719" s="12">
        <f t="shared" si="67"/>
        <v>1.5193263600378082</v>
      </c>
      <c r="T719" s="12">
        <f t="shared" si="68"/>
        <v>1.6249308307836912</v>
      </c>
      <c r="U719">
        <f>_xlfn.T.TEST(normalized!H719:J719,normalized!$E719:$G719,2,3)</f>
        <v>0.45499187336073332</v>
      </c>
      <c r="V719">
        <f>_xlfn.T.TEST(normalized!K719:M719,normalized!$E719:$G719,2,3)</f>
        <v>3.6310820276988821E-2</v>
      </c>
      <c r="W719">
        <f>_xlfn.T.TEST(normalized!N719:P719,normalized!$E719:$G719,2,3)</f>
        <v>0.25548155268251904</v>
      </c>
    </row>
    <row r="720" spans="1:23" x14ac:dyDescent="0.3">
      <c r="A720" t="str">
        <f>normalized!A720</f>
        <v>w/o MS2: PS 14:1_22:3;O4</v>
      </c>
      <c r="B720" t="str">
        <f>normalized!B720</f>
        <v>PS 36:4:4O</v>
      </c>
      <c r="C720" t="str">
        <f>normalized!C720</f>
        <v>OxPS</v>
      </c>
      <c r="D720" t="str">
        <f>normalized!D720</f>
        <v>C42H74NO14P</v>
      </c>
      <c r="E720">
        <f>AVERAGE(normalized!E720:G720)</f>
        <v>2.312121895480226E-4</v>
      </c>
      <c r="F720">
        <f>AVERAGE(normalized!H720:J720)</f>
        <v>1.4767118347338936E-4</v>
      </c>
      <c r="G720">
        <f>AVERAGE(normalized!K720:M720)</f>
        <v>2.5088451592704186E-4</v>
      </c>
      <c r="H720">
        <f>AVERAGE(normalized!N720:P720)</f>
        <v>2.3153489825508729E-4</v>
      </c>
      <c r="I720">
        <f>_xlfn.STDEV.S(normalized!E720:G720)</f>
        <v>4.2330180282674412E-5</v>
      </c>
      <c r="J720">
        <f>_xlfn.STDEV.S(normalized!H720:J720)</f>
        <v>6.5054378835612759E-5</v>
      </c>
      <c r="K720">
        <f>_xlfn.STDEV.S(normalized!K720:M720)</f>
        <v>3.2927834876891672E-5</v>
      </c>
      <c r="L720">
        <f>_xlfn.STDEV.S(normalized!N720:P720)</f>
        <v>1.0452863466808523E-4</v>
      </c>
      <c r="M720" s="11">
        <f t="shared" si="62"/>
        <v>0.18307936257782145</v>
      </c>
      <c r="N720" s="11">
        <f t="shared" si="63"/>
        <v>0.44053536584093056</v>
      </c>
      <c r="O720" s="11">
        <f t="shared" si="64"/>
        <v>0.13124697933318136</v>
      </c>
      <c r="P720" s="11">
        <f t="shared" si="65"/>
        <v>0.45145952275809259</v>
      </c>
      <c r="R720" s="12">
        <f t="shared" si="66"/>
        <v>0.63868251826194555</v>
      </c>
      <c r="S720" s="12">
        <f t="shared" si="67"/>
        <v>1.0850834310140614</v>
      </c>
      <c r="T720" s="12">
        <f t="shared" si="68"/>
        <v>1.0013957253192209</v>
      </c>
      <c r="U720">
        <f>_xlfn.T.TEST(normalized!H720:J720,normalized!$E720:$G720,2,3)</f>
        <v>0.14735610943514579</v>
      </c>
      <c r="V720">
        <f>_xlfn.T.TEST(normalized!K720:M720,normalized!$E720:$G720,2,3)</f>
        <v>0.56169015135709743</v>
      </c>
      <c r="W720">
        <f>_xlfn.T.TEST(normalized!N720:P720,normalized!$E720:$G720,2,3)</f>
        <v>0.99639576755717063</v>
      </c>
    </row>
    <row r="721" spans="1:23" x14ac:dyDescent="0.3">
      <c r="A721" t="str">
        <f>normalized!A721</f>
        <v>w/o MS2: PS 8:0_20:4;O4</v>
      </c>
      <c r="B721" t="str">
        <f>normalized!B721</f>
        <v>PS 28:4:4O</v>
      </c>
      <c r="C721" t="str">
        <f>normalized!C721</f>
        <v>OxPS</v>
      </c>
      <c r="D721" t="str">
        <f>normalized!D721</f>
        <v>C34H58NO14P</v>
      </c>
      <c r="E721">
        <f>AVERAGE(normalized!E721:G721)</f>
        <v>5.3020338983050836E-6</v>
      </c>
      <c r="F721">
        <f>AVERAGE(normalized!H721:J721)</f>
        <v>2.435718137254902E-5</v>
      </c>
      <c r="G721">
        <f>AVERAGE(normalized!K721:M721)</f>
        <v>1.9194012634998577E-5</v>
      </c>
      <c r="H721">
        <f>AVERAGE(normalized!N721:P721)</f>
        <v>4.3457825534649193E-5</v>
      </c>
      <c r="I721">
        <f>_xlfn.STDEV.S(normalized!E721:G721)</f>
        <v>4.7021212886969188E-6</v>
      </c>
      <c r="J721">
        <f>_xlfn.STDEV.S(normalized!H721:J721)</f>
        <v>2.2321393959521676E-6</v>
      </c>
      <c r="K721">
        <f>_xlfn.STDEV.S(normalized!K721:M721)</f>
        <v>4.0240550853607909E-6</v>
      </c>
      <c r="L721">
        <f>_xlfn.STDEV.S(normalized!N721:P721)</f>
        <v>5.4482809798232624E-6</v>
      </c>
      <c r="M721" s="11">
        <f t="shared" si="62"/>
        <v>0.886852362486792</v>
      </c>
      <c r="N721" s="11">
        <f t="shared" si="63"/>
        <v>9.1641941725976089E-2</v>
      </c>
      <c r="O721" s="11">
        <f t="shared" si="64"/>
        <v>0.20965158051544072</v>
      </c>
      <c r="P721" s="11">
        <f t="shared" si="65"/>
        <v>0.12536938774074913</v>
      </c>
      <c r="R721" s="12">
        <f t="shared" si="66"/>
        <v>4.5939316571203648</v>
      </c>
      <c r="S721" s="12">
        <f t="shared" si="67"/>
        <v>3.6201225799658472</v>
      </c>
      <c r="T721" s="12">
        <f t="shared" si="68"/>
        <v>8.1964443019765447</v>
      </c>
      <c r="U721">
        <f>_xlfn.T.TEST(normalized!H721:J721,normalized!$E721:$G721,2,3)</f>
        <v>9.1609077495943166E-3</v>
      </c>
      <c r="V721">
        <f>_xlfn.T.TEST(normalized!K721:M721,normalized!$E721:$G721,2,3)</f>
        <v>1.853106406305062E-2</v>
      </c>
      <c r="W721">
        <f>_xlfn.T.TEST(normalized!N721:P721,normalized!$E721:$G721,2,3)</f>
        <v>8.6214836883509633E-4</v>
      </c>
    </row>
    <row r="722" spans="1:23" x14ac:dyDescent="0.3">
      <c r="A722" t="str">
        <f>normalized!A722</f>
        <v>w/o MS2: PS 22:6_4:0;O</v>
      </c>
      <c r="B722" t="str">
        <f>normalized!B722</f>
        <v>PS 26:6:1O</v>
      </c>
      <c r="C722" t="str">
        <f>normalized!C722</f>
        <v>OxPS</v>
      </c>
      <c r="D722" t="str">
        <f>normalized!D722</f>
        <v>C32H50NO11P</v>
      </c>
      <c r="E722">
        <f>AVERAGE(normalized!E722:G722)</f>
        <v>3.852056398305085E-5</v>
      </c>
      <c r="F722">
        <f>AVERAGE(normalized!H722:J722)</f>
        <v>4.71983251633987E-5</v>
      </c>
      <c r="G722">
        <f>AVERAGE(normalized!K722:M722)</f>
        <v>5.0564138117025621E-5</v>
      </c>
      <c r="H722">
        <f>AVERAGE(normalized!N722:P722)</f>
        <v>3.7880016786197727E-5</v>
      </c>
      <c r="I722">
        <f>_xlfn.STDEV.S(normalized!E722:G722)</f>
        <v>2.5286254233261713E-5</v>
      </c>
      <c r="J722">
        <f>_xlfn.STDEV.S(normalized!H722:J722)</f>
        <v>1.7212304959168595E-5</v>
      </c>
      <c r="K722">
        <f>_xlfn.STDEV.S(normalized!K722:M722)</f>
        <v>1.1512024402397902E-5</v>
      </c>
      <c r="L722">
        <f>_xlfn.STDEV.S(normalized!N722:P722)</f>
        <v>2.6292425927457578E-5</v>
      </c>
      <c r="M722" s="11">
        <f t="shared" si="62"/>
        <v>0.65643520287988855</v>
      </c>
      <c r="N722" s="11">
        <f t="shared" si="63"/>
        <v>0.36468041820510133</v>
      </c>
      <c r="O722" s="11">
        <f t="shared" si="64"/>
        <v>0.22767172211567174</v>
      </c>
      <c r="P722" s="11">
        <f t="shared" si="65"/>
        <v>0.69409752577083605</v>
      </c>
      <c r="R722" s="12">
        <f t="shared" si="66"/>
        <v>1.2252760677171313</v>
      </c>
      <c r="S722" s="12">
        <f t="shared" si="67"/>
        <v>1.3126531101484904</v>
      </c>
      <c r="T722" s="12">
        <f t="shared" si="68"/>
        <v>0.98337129235348253</v>
      </c>
      <c r="U722">
        <f>_xlfn.T.TEST(normalized!H722:J722,normalized!$E722:$G722,2,3)</f>
        <v>0.6521573979537213</v>
      </c>
      <c r="V722">
        <f>_xlfn.T.TEST(normalized!K722:M722,normalized!$E722:$G722,2,3)</f>
        <v>0.51092916298799174</v>
      </c>
      <c r="W722">
        <f>_xlfn.T.TEST(normalized!N722:P722,normalized!$E722:$G722,2,3)</f>
        <v>0.97719598333588853</v>
      </c>
    </row>
    <row r="723" spans="1:23" x14ac:dyDescent="0.3">
      <c r="A723" t="str">
        <f>normalized!A723</f>
        <v>w/o MS2: PS 12:0_22:6;O</v>
      </c>
      <c r="B723" t="str">
        <f>normalized!B723</f>
        <v>PS 34:6:1O</v>
      </c>
      <c r="C723" t="str">
        <f>normalized!C723</f>
        <v>OxPS</v>
      </c>
      <c r="D723" t="str">
        <f>normalized!D723</f>
        <v>C40H66NO11P</v>
      </c>
      <c r="E723">
        <f>AVERAGE(normalized!E723:G723)</f>
        <v>1.9775695098870054E-4</v>
      </c>
      <c r="F723">
        <f>AVERAGE(normalized!H723:J723)</f>
        <v>2.7710354925303461E-4</v>
      </c>
      <c r="G723">
        <f>AVERAGE(normalized!K723:M723)</f>
        <v>2.6260549448846234E-4</v>
      </c>
      <c r="H723">
        <f>AVERAGE(normalized!N723:P723)</f>
        <v>2.402697604008688E-4</v>
      </c>
      <c r="I723">
        <f>_xlfn.STDEV.S(normalized!E723:G723)</f>
        <v>4.4467825491331873E-5</v>
      </c>
      <c r="J723">
        <f>_xlfn.STDEV.S(normalized!H723:J723)</f>
        <v>8.2669450142661431E-5</v>
      </c>
      <c r="K723">
        <f>_xlfn.STDEV.S(normalized!K723:M723)</f>
        <v>4.151484751400358E-5</v>
      </c>
      <c r="L723">
        <f>_xlfn.STDEV.S(normalized!N723:P723)</f>
        <v>1.3519027895982744E-4</v>
      </c>
      <c r="M723" s="11">
        <f t="shared" si="62"/>
        <v>0.22486099866028314</v>
      </c>
      <c r="N723" s="11">
        <f t="shared" si="63"/>
        <v>0.29833414391662144</v>
      </c>
      <c r="O723" s="11">
        <f t="shared" si="64"/>
        <v>0.15808826694533443</v>
      </c>
      <c r="P723" s="11">
        <f t="shared" si="65"/>
        <v>0.56266039777238075</v>
      </c>
      <c r="R723" s="12">
        <f t="shared" si="66"/>
        <v>1.4012329168084099</v>
      </c>
      <c r="S723" s="12">
        <f t="shared" si="67"/>
        <v>1.3279204254290264</v>
      </c>
      <c r="T723" s="12">
        <f t="shared" si="68"/>
        <v>1.2149750448700909</v>
      </c>
      <c r="U723">
        <f>_xlfn.T.TEST(normalized!H723:J723,normalized!$E723:$G723,2,3)</f>
        <v>0.23745342300831002</v>
      </c>
      <c r="V723">
        <f>_xlfn.T.TEST(normalized!K723:M723,normalized!$E723:$G723,2,3)</f>
        <v>0.13891463822665473</v>
      </c>
      <c r="W723">
        <f>_xlfn.T.TEST(normalized!N723:P723,normalized!$E723:$G723,2,3)</f>
        <v>0.64823520180873095</v>
      </c>
    </row>
    <row r="724" spans="1:23" x14ac:dyDescent="0.3">
      <c r="A724" t="str">
        <f>normalized!A724</f>
        <v>w/o MS2: PS 12:0_22:6;O</v>
      </c>
      <c r="B724" t="str">
        <f>normalized!B724</f>
        <v>PS 34:6:1O</v>
      </c>
      <c r="C724" t="str">
        <f>normalized!C724</f>
        <v>OxPS</v>
      </c>
      <c r="D724" t="str">
        <f>normalized!D724</f>
        <v>C40H66NO11P</v>
      </c>
      <c r="E724">
        <f>AVERAGE(normalized!E724:G724)</f>
        <v>2.00967372740113E-4</v>
      </c>
      <c r="F724">
        <f>AVERAGE(normalized!H724:J724)</f>
        <v>2.2877739845938376E-4</v>
      </c>
      <c r="G724">
        <f>AVERAGE(normalized!K724:M724)</f>
        <v>4.0934234832421977E-4</v>
      </c>
      <c r="H724">
        <f>AVERAGE(normalized!N724:P724)</f>
        <v>3.3821104342931E-4</v>
      </c>
      <c r="I724">
        <f>_xlfn.STDEV.S(normalized!E724:G724)</f>
        <v>4.0455703468133542E-5</v>
      </c>
      <c r="J724">
        <f>_xlfn.STDEV.S(normalized!H724:J724)</f>
        <v>1.1530078779128977E-4</v>
      </c>
      <c r="K724">
        <f>_xlfn.STDEV.S(normalized!K724:M724)</f>
        <v>1.4045035346747485E-5</v>
      </c>
      <c r="L724">
        <f>_xlfn.STDEV.S(normalized!N724:P724)</f>
        <v>1.9967768341365609E-4</v>
      </c>
      <c r="M724" s="11">
        <f t="shared" si="62"/>
        <v>0.20130483329973195</v>
      </c>
      <c r="N724" s="11">
        <f t="shared" si="63"/>
        <v>0.50398679488332332</v>
      </c>
      <c r="O724" s="11">
        <f t="shared" si="64"/>
        <v>3.4311219946447147E-2</v>
      </c>
      <c r="P724" s="11">
        <f t="shared" si="65"/>
        <v>0.59039374169752978</v>
      </c>
      <c r="R724" s="12">
        <f t="shared" si="66"/>
        <v>1.1383807995302508</v>
      </c>
      <c r="S724" s="12">
        <f t="shared" si="67"/>
        <v>2.036859728736033</v>
      </c>
      <c r="T724" s="12">
        <f t="shared" si="68"/>
        <v>1.6829151857733533</v>
      </c>
      <c r="U724">
        <f>_xlfn.T.TEST(normalized!H724:J724,normalized!$E724:$G724,2,3)</f>
        <v>0.72475907756868885</v>
      </c>
      <c r="V724">
        <f>_xlfn.T.TEST(normalized!K724:M724,normalized!$E724:$G724,2,3)</f>
        <v>6.9787929920193921E-3</v>
      </c>
      <c r="W724">
        <f>_xlfn.T.TEST(normalized!N724:P724,normalized!$E724:$G724,2,3)</f>
        <v>0.35576144621544442</v>
      </c>
    </row>
    <row r="725" spans="1:23" x14ac:dyDescent="0.3">
      <c r="A725" t="str">
        <f>normalized!A725</f>
        <v>w/o MS2: PS 12:0_22:6;O</v>
      </c>
      <c r="B725" t="str">
        <f>normalized!B725</f>
        <v>PS 34:6:1O</v>
      </c>
      <c r="C725" t="str">
        <f>normalized!C725</f>
        <v>OxPS</v>
      </c>
      <c r="D725" t="str">
        <f>normalized!D725</f>
        <v>C40H66NO11P</v>
      </c>
      <c r="E725">
        <f>AVERAGE(normalized!E725:G725)</f>
        <v>1.1401427231638418E-3</v>
      </c>
      <c r="F725">
        <f>AVERAGE(normalized!H725:J725)</f>
        <v>1.4113192016806725E-3</v>
      </c>
      <c r="G725">
        <f>AVERAGE(normalized!K725:M725)</f>
        <v>1.7297655610526274E-3</v>
      </c>
      <c r="H725">
        <f>AVERAGE(normalized!N725:P725)</f>
        <v>1.5182267310708539E-3</v>
      </c>
      <c r="I725">
        <f>_xlfn.STDEV.S(normalized!E725:G725)</f>
        <v>1.9163031116137711E-4</v>
      </c>
      <c r="J725">
        <f>_xlfn.STDEV.S(normalized!H725:J725)</f>
        <v>2.587253577881161E-4</v>
      </c>
      <c r="K725">
        <f>_xlfn.STDEV.S(normalized!K725:M725)</f>
        <v>1.8043712062686606E-4</v>
      </c>
      <c r="L725">
        <f>_xlfn.STDEV.S(normalized!N725:P725)</f>
        <v>7.8203004707754072E-4</v>
      </c>
      <c r="M725" s="11">
        <f t="shared" si="62"/>
        <v>0.16807572180929428</v>
      </c>
      <c r="N725" s="11">
        <f t="shared" si="63"/>
        <v>0.18332164508214191</v>
      </c>
      <c r="O725" s="11">
        <f t="shared" si="64"/>
        <v>0.10431304951930208</v>
      </c>
      <c r="P725" s="11">
        <f t="shared" si="65"/>
        <v>0.51509437363545163</v>
      </c>
      <c r="R725" s="12">
        <f t="shared" si="66"/>
        <v>1.2378443268614028</v>
      </c>
      <c r="S725" s="12">
        <f t="shared" si="67"/>
        <v>1.517148270922267</v>
      </c>
      <c r="T725" s="12">
        <f t="shared" si="68"/>
        <v>1.3316111222091978</v>
      </c>
      <c r="U725">
        <f>_xlfn.T.TEST(normalized!H725:J725,normalized!$E725:$G725,2,3)</f>
        <v>0.22417220274474717</v>
      </c>
      <c r="V725">
        <f>_xlfn.T.TEST(normalized!K725:M725,normalized!$E725:$G725,2,3)</f>
        <v>1.7963175395179106E-2</v>
      </c>
      <c r="W725">
        <f>_xlfn.T.TEST(normalized!N725:P725,normalized!$E725:$G725,2,3)</f>
        <v>0.4934413815974571</v>
      </c>
    </row>
    <row r="726" spans="1:23" x14ac:dyDescent="0.3">
      <c r="A726" t="str">
        <f>normalized!A726</f>
        <v>w/o MS2: PS 18:3_22:6;O3</v>
      </c>
      <c r="B726" t="str">
        <f>normalized!B726</f>
        <v>PS 40:9:3O</v>
      </c>
      <c r="C726" t="str">
        <f>normalized!C726</f>
        <v>OxPS</v>
      </c>
      <c r="D726" t="str">
        <f>normalized!D726</f>
        <v>C46H72NO13P</v>
      </c>
      <c r="E726">
        <f>AVERAGE(normalized!E726:G726)</f>
        <v>5.1645387966101693E-4</v>
      </c>
      <c r="F726">
        <f>AVERAGE(normalized!H726:J726)</f>
        <v>3.1578194327731092E-4</v>
      </c>
      <c r="G726">
        <f>AVERAGE(normalized!K726:M726)</f>
        <v>3.8110476436988266E-4</v>
      </c>
      <c r="H726">
        <f>AVERAGE(normalized!N726:P726)</f>
        <v>2.6518536392624811E-4</v>
      </c>
      <c r="I726">
        <f>_xlfn.STDEV.S(normalized!E726:G726)</f>
        <v>3.7350072903103842E-5</v>
      </c>
      <c r="J726">
        <f>_xlfn.STDEV.S(normalized!H726:J726)</f>
        <v>1.2025693186087001E-4</v>
      </c>
      <c r="K726">
        <f>_xlfn.STDEV.S(normalized!K726:M726)</f>
        <v>3.3991737946731527E-5</v>
      </c>
      <c r="L726">
        <f>_xlfn.STDEV.S(normalized!N726:P726)</f>
        <v>1.3585615967538981E-4</v>
      </c>
      <c r="M726" s="11">
        <f t="shared" si="62"/>
        <v>7.2320248475273685E-2</v>
      </c>
      <c r="N726" s="11">
        <f t="shared" si="63"/>
        <v>0.38082269876736974</v>
      </c>
      <c r="O726" s="11">
        <f t="shared" si="64"/>
        <v>8.9192634479218214E-2</v>
      </c>
      <c r="P726" s="11">
        <f t="shared" si="65"/>
        <v>0.51230640207267764</v>
      </c>
      <c r="R726" s="12">
        <f t="shared" si="66"/>
        <v>0.61144267806561858</v>
      </c>
      <c r="S726" s="12">
        <f t="shared" si="67"/>
        <v>0.73792603633847631</v>
      </c>
      <c r="T726" s="12">
        <f t="shared" si="68"/>
        <v>0.5134734665955204</v>
      </c>
      <c r="U726">
        <f>_xlfn.T.TEST(normalized!H726:J726,normalized!$E726:$G726,2,3)</f>
        <v>9.0766424192911269E-2</v>
      </c>
      <c r="V726">
        <f>_xlfn.T.TEST(normalized!K726:M726,normalized!$E726:$G726,2,3)</f>
        <v>9.9255239886508716E-3</v>
      </c>
      <c r="W726">
        <f>_xlfn.T.TEST(normalized!N726:P726,normalized!$E726:$G726,2,3)</f>
        <v>7.6030917102342888E-2</v>
      </c>
    </row>
    <row r="727" spans="1:23" x14ac:dyDescent="0.3">
      <c r="A727" t="str">
        <f>normalized!A727</f>
        <v>PA 30:0|PA 15:0_15:0</v>
      </c>
      <c r="B727" t="str">
        <f>normalized!B727</f>
        <v>PA 30:0|PA 15:0_15:0</v>
      </c>
      <c r="C727" t="str">
        <f>normalized!C727</f>
        <v>PA</v>
      </c>
      <c r="D727" t="str">
        <f>normalized!D727</f>
        <v>C33H65O8P</v>
      </c>
      <c r="E727">
        <f>AVERAGE(normalized!E727:G727)</f>
        <v>8.8685073283615815E-2</v>
      </c>
      <c r="F727">
        <f>AVERAGE(normalized!H727:J727)</f>
        <v>8.6576261848739497E-2</v>
      </c>
      <c r="G727">
        <f>AVERAGE(normalized!K727:M727)</f>
        <v>6.2386250711106157E-2</v>
      </c>
      <c r="H727">
        <f>AVERAGE(normalized!N727:P727)</f>
        <v>5.0044117725224851E-2</v>
      </c>
      <c r="I727">
        <f>_xlfn.STDEV.S(normalized!E727:G727)</f>
        <v>8.3829072231380742E-3</v>
      </c>
      <c r="J727">
        <f>_xlfn.STDEV.S(normalized!H727:J727)</f>
        <v>9.1901537848850564E-4</v>
      </c>
      <c r="K727">
        <f>_xlfn.STDEV.S(normalized!K727:M727)</f>
        <v>1.0452093101585526E-3</v>
      </c>
      <c r="L727">
        <f>_xlfn.STDEV.S(normalized!N727:P727)</f>
        <v>4.5079957463399758E-3</v>
      </c>
      <c r="M727" s="11">
        <f t="shared" si="62"/>
        <v>9.4524443773412098E-2</v>
      </c>
      <c r="N727" s="11">
        <f t="shared" si="63"/>
        <v>1.0615096550300941E-2</v>
      </c>
      <c r="O727" s="11">
        <f t="shared" si="64"/>
        <v>1.6753840762103719E-2</v>
      </c>
      <c r="P727" s="11">
        <f t="shared" si="65"/>
        <v>9.0080432051811557E-2</v>
      </c>
      <c r="R727" s="12">
        <f t="shared" si="66"/>
        <v>0.97622134868026422</v>
      </c>
      <c r="S727" s="12">
        <f t="shared" si="67"/>
        <v>0.70345829801137172</v>
      </c>
      <c r="T727" s="12">
        <f t="shared" si="68"/>
        <v>0.56429019983084672</v>
      </c>
      <c r="U727">
        <f>_xlfn.T.TEST(normalized!H727:J727,normalized!$E727:$G727,2,3)</f>
        <v>0.70628569820621423</v>
      </c>
      <c r="V727">
        <f>_xlfn.T.TEST(normalized!K727:M727,normalized!$E727:$G727,2,3)</f>
        <v>3.0599675419576873E-2</v>
      </c>
      <c r="W727">
        <f>_xlfn.T.TEST(normalized!N727:P727,normalized!$E727:$G727,2,3)</f>
        <v>5.4923113248676611E-3</v>
      </c>
    </row>
    <row r="728" spans="1:23" x14ac:dyDescent="0.3">
      <c r="A728" t="str">
        <f>normalized!A728</f>
        <v>w/o MS2: PA 20:0_8:0</v>
      </c>
      <c r="B728" t="str">
        <f>normalized!B728</f>
        <v>PA 28:0</v>
      </c>
      <c r="C728" t="str">
        <f>normalized!C728</f>
        <v>PA</v>
      </c>
      <c r="D728" t="str">
        <f>normalized!D728</f>
        <v>C31H61O8P</v>
      </c>
      <c r="E728">
        <f>AVERAGE(normalized!E728:G728)</f>
        <v>1.5388629603954804E-2</v>
      </c>
      <c r="F728">
        <f>AVERAGE(normalized!H728:J728)</f>
        <v>1.7507419227357612E-2</v>
      </c>
      <c r="G728">
        <f>AVERAGE(normalized!K728:M728)</f>
        <v>1.3419226480592857E-2</v>
      </c>
      <c r="H728">
        <f>AVERAGE(normalized!N728:P728)</f>
        <v>1.2194437402389138E-2</v>
      </c>
      <c r="I728">
        <f>_xlfn.STDEV.S(normalized!E728:G728)</f>
        <v>2.6995221760489074E-3</v>
      </c>
      <c r="J728">
        <f>_xlfn.STDEV.S(normalized!H728:J728)</f>
        <v>5.631723543981737E-4</v>
      </c>
      <c r="K728">
        <f>_xlfn.STDEV.S(normalized!K728:M728)</f>
        <v>5.7607688424291849E-4</v>
      </c>
      <c r="L728">
        <f>_xlfn.STDEV.S(normalized!N728:P728)</f>
        <v>1.6155757703853572E-3</v>
      </c>
      <c r="M728" s="11">
        <f t="shared" si="62"/>
        <v>0.17542316928306229</v>
      </c>
      <c r="N728" s="11">
        <f t="shared" si="63"/>
        <v>3.2167639735166897E-2</v>
      </c>
      <c r="O728" s="11">
        <f t="shared" si="64"/>
        <v>4.2929216902036188E-2</v>
      </c>
      <c r="P728" s="11">
        <f t="shared" si="65"/>
        <v>0.13248464993299594</v>
      </c>
      <c r="R728" s="12">
        <f t="shared" si="66"/>
        <v>1.1376854000604635</v>
      </c>
      <c r="S728" s="12">
        <f t="shared" si="67"/>
        <v>0.87202218949659949</v>
      </c>
      <c r="T728" s="12">
        <f t="shared" si="68"/>
        <v>0.79243166651143693</v>
      </c>
      <c r="U728">
        <f>_xlfn.T.TEST(normalized!H728:J728,normalized!$E728:$G728,2,3)</f>
        <v>0.30565109619096748</v>
      </c>
      <c r="V728">
        <f>_xlfn.T.TEST(normalized!K728:M728,normalized!$E728:$G728,2,3)</f>
        <v>0.33300112459182563</v>
      </c>
      <c r="W728">
        <f>_xlfn.T.TEST(normalized!N728:P728,normalized!$E728:$G728,2,3)</f>
        <v>0.16926963229969438</v>
      </c>
    </row>
    <row r="729" spans="1:23" x14ac:dyDescent="0.3">
      <c r="A729" t="str">
        <f>normalized!A729</f>
        <v>w/o MS2: PA 18:0_8:0</v>
      </c>
      <c r="B729" t="str">
        <f>normalized!B729</f>
        <v>PA 26:0</v>
      </c>
      <c r="C729" t="str">
        <f>normalized!C729</f>
        <v>PA</v>
      </c>
      <c r="D729" t="str">
        <f>normalized!D729</f>
        <v>C29H57O8P</v>
      </c>
      <c r="E729">
        <f>AVERAGE(normalized!E729:G729)</f>
        <v>5.5931670536723155E-4</v>
      </c>
      <c r="F729">
        <f>AVERAGE(normalized!H729:J729)</f>
        <v>7.4468166900093372E-4</v>
      </c>
      <c r="G729">
        <f>AVERAGE(normalized!K729:M729)</f>
        <v>5.5937863550694982E-4</v>
      </c>
      <c r="H729">
        <f>AVERAGE(normalized!N729:P729)</f>
        <v>4.3854947155420008E-4</v>
      </c>
      <c r="I729">
        <f>_xlfn.STDEV.S(normalized!E729:G729)</f>
        <v>1.3012273645907435E-4</v>
      </c>
      <c r="J729">
        <f>_xlfn.STDEV.S(normalized!H729:J729)</f>
        <v>7.5905055284647925E-5</v>
      </c>
      <c r="K729">
        <f>_xlfn.STDEV.S(normalized!K729:M729)</f>
        <v>2.8352092245491521E-5</v>
      </c>
      <c r="L729">
        <f>_xlfn.STDEV.S(normalized!N729:P729)</f>
        <v>6.2593728287172907E-5</v>
      </c>
      <c r="M729" s="11">
        <f t="shared" si="62"/>
        <v>0.23264589669932964</v>
      </c>
      <c r="N729" s="11">
        <f t="shared" si="63"/>
        <v>0.10192953371134042</v>
      </c>
      <c r="O729" s="11">
        <f t="shared" si="64"/>
        <v>5.0684975159619353E-2</v>
      </c>
      <c r="P729" s="11">
        <f t="shared" si="65"/>
        <v>0.14272900173689296</v>
      </c>
      <c r="R729" s="12">
        <f t="shared" si="66"/>
        <v>1.3314132437935977</v>
      </c>
      <c r="S729" s="12">
        <f t="shared" si="67"/>
        <v>1.0001107246379806</v>
      </c>
      <c r="T729" s="12">
        <f t="shared" si="68"/>
        <v>0.78408076738251697</v>
      </c>
      <c r="U729">
        <f>_xlfn.T.TEST(normalized!H729:J729,normalized!$E729:$G729,2,3)</f>
        <v>0.1166769578161394</v>
      </c>
      <c r="V729">
        <f>_xlfn.T.TEST(normalized!K729:M729,normalized!$E729:$G729,2,3)</f>
        <v>0.9994247932829623</v>
      </c>
      <c r="W729">
        <f>_xlfn.T.TEST(normalized!N729:P729,normalized!$E729:$G729,2,3)</f>
        <v>0.24692748092971922</v>
      </c>
    </row>
    <row r="730" spans="1:23" x14ac:dyDescent="0.3">
      <c r="A730" t="str">
        <f>normalized!A730</f>
        <v>w/o MS2: PE 14:0_20:1</v>
      </c>
      <c r="B730" t="str">
        <f>normalized!B730</f>
        <v>PE 34:1</v>
      </c>
      <c r="C730" t="str">
        <f>normalized!C730</f>
        <v>PE</v>
      </c>
      <c r="D730" t="str">
        <f>normalized!D730</f>
        <v>C39H76NO8P</v>
      </c>
      <c r="E730">
        <f>AVERAGE(normalized!E730:G730)</f>
        <v>3.4177340795197744E-3</v>
      </c>
      <c r="F730">
        <f>AVERAGE(normalized!H730:J730)</f>
        <v>3.3162107574696547E-3</v>
      </c>
      <c r="G730">
        <f>AVERAGE(normalized!K730:M730)</f>
        <v>4.4428892394822008E-3</v>
      </c>
      <c r="H730">
        <f>AVERAGE(normalized!N730:P730)</f>
        <v>3.3665597469200617E-3</v>
      </c>
      <c r="I730">
        <f>_xlfn.STDEV.S(normalized!E730:G730)</f>
        <v>3.1044828199137747E-4</v>
      </c>
      <c r="J730">
        <f>_xlfn.STDEV.S(normalized!H730:J730)</f>
        <v>1.3541935020834782E-4</v>
      </c>
      <c r="K730">
        <f>_xlfn.STDEV.S(normalized!K730:M730)</f>
        <v>5.0057857659163913E-4</v>
      </c>
      <c r="L730">
        <f>_xlfn.STDEV.S(normalized!N730:P730)</f>
        <v>1.7947687339767078E-4</v>
      </c>
      <c r="M730" s="11">
        <f t="shared" ref="M730:M793" si="69">I730/E730</f>
        <v>9.0834533866074957E-2</v>
      </c>
      <c r="N730" s="11">
        <f t="shared" ref="N730:N793" si="70">J730/F730</f>
        <v>4.0835568096303961E-2</v>
      </c>
      <c r="O730" s="11">
        <f t="shared" ref="O730:O793" si="71">K730/G730</f>
        <v>0.11266960520716905</v>
      </c>
      <c r="P730" s="11">
        <f t="shared" ref="P730:P793" si="72">L730/H730</f>
        <v>5.3311655485059305E-2</v>
      </c>
      <c r="R730" s="12">
        <f t="shared" ref="R730:R793" si="73">F730/$E730</f>
        <v>0.97029513716164106</v>
      </c>
      <c r="S730" s="12">
        <f t="shared" ref="S730:S793" si="74">G730/$E730</f>
        <v>1.2999517037049504</v>
      </c>
      <c r="T730" s="12">
        <f t="shared" ref="T730:T793" si="75">H730/$E730</f>
        <v>0.98502682437865285</v>
      </c>
      <c r="U730">
        <f>_xlfn.T.TEST(normalized!H730:J730,normalized!$E730:$G730,2,3)</f>
        <v>0.64270145626391484</v>
      </c>
      <c r="V730">
        <f>_xlfn.T.TEST(normalized!K730:M730,normalized!$E730:$G730,2,3)</f>
        <v>4.9665469690210177E-2</v>
      </c>
      <c r="W730">
        <f>_xlfn.T.TEST(normalized!N730:P730,normalized!$E730:$G730,2,3)</f>
        <v>0.81977846745335314</v>
      </c>
    </row>
    <row r="731" spans="1:23" x14ac:dyDescent="0.3">
      <c r="A731" t="str">
        <f>normalized!A731</f>
        <v>PE 31:0</v>
      </c>
      <c r="B731" t="str">
        <f>normalized!B731</f>
        <v>PE 31:0</v>
      </c>
      <c r="C731" t="str">
        <f>normalized!C731</f>
        <v>PE</v>
      </c>
      <c r="D731" t="str">
        <f>normalized!D731</f>
        <v>C36H72NO8P</v>
      </c>
      <c r="E731">
        <f>AVERAGE(normalized!E731:G731)</f>
        <v>0.76783191254731642</v>
      </c>
      <c r="F731">
        <f>AVERAGE(normalized!H731:J731)</f>
        <v>0.70274865259337072</v>
      </c>
      <c r="G731">
        <f>AVERAGE(normalized!K731:M731)</f>
        <v>0.80265334544518019</v>
      </c>
      <c r="H731">
        <f>AVERAGE(normalized!N731:P731)</f>
        <v>0.66391823339823752</v>
      </c>
      <c r="I731">
        <f>_xlfn.STDEV.S(normalized!E731:G731)</f>
        <v>9.6412780841257983E-2</v>
      </c>
      <c r="J731">
        <f>_xlfn.STDEV.S(normalized!H731:J731)</f>
        <v>9.1597840272085434E-3</v>
      </c>
      <c r="K731">
        <f>_xlfn.STDEV.S(normalized!K731:M731)</f>
        <v>1.0682785290131627E-2</v>
      </c>
      <c r="L731">
        <f>_xlfn.STDEV.S(normalized!N731:P731)</f>
        <v>3.9208055185517801E-2</v>
      </c>
      <c r="M731" s="11">
        <f t="shared" si="69"/>
        <v>0.12556495668616366</v>
      </c>
      <c r="N731" s="11">
        <f t="shared" si="70"/>
        <v>1.3034224958533847E-2</v>
      </c>
      <c r="O731" s="11">
        <f t="shared" si="71"/>
        <v>1.3309338770906853E-2</v>
      </c>
      <c r="P731" s="11">
        <f t="shared" si="72"/>
        <v>5.9055548128017242E-2</v>
      </c>
      <c r="R731" s="12">
        <f t="shared" si="73"/>
        <v>0.91523762051250368</v>
      </c>
      <c r="S731" s="12">
        <f t="shared" si="74"/>
        <v>1.0453503329685037</v>
      </c>
      <c r="T731" s="12">
        <f t="shared" si="75"/>
        <v>0.86466611057576304</v>
      </c>
      <c r="U731">
        <f>_xlfn.T.TEST(normalized!H731:J731,normalized!$E731:$G731,2,3)</f>
        <v>0.3626965209880641</v>
      </c>
      <c r="V731">
        <f>_xlfn.T.TEST(normalized!K731:M731,normalized!$E731:$G731,2,3)</f>
        <v>0.59619517594417848</v>
      </c>
      <c r="W731">
        <f>_xlfn.T.TEST(normalized!N731:P731,normalized!$E731:$G731,2,3)</f>
        <v>0.19437920172478165</v>
      </c>
    </row>
    <row r="732" spans="1:23" x14ac:dyDescent="0.3">
      <c r="A732" t="str">
        <f>normalized!A732</f>
        <v>w/o MS2: PE 14:0_15:0</v>
      </c>
      <c r="B732" t="str">
        <f>normalized!B732</f>
        <v>PE 29:0</v>
      </c>
      <c r="C732" t="str">
        <f>normalized!C732</f>
        <v>PE</v>
      </c>
      <c r="D732" t="str">
        <f>normalized!D732</f>
        <v>C34H68NO8P</v>
      </c>
      <c r="E732">
        <f>AVERAGE(normalized!E732:G732)</f>
        <v>0.10896897451002825</v>
      </c>
      <c r="F732">
        <f>AVERAGE(normalized!H732:J732)</f>
        <v>0.12282206369747899</v>
      </c>
      <c r="G732">
        <f>AVERAGE(normalized!K732:M732)</f>
        <v>0.13828318095729641</v>
      </c>
      <c r="H732">
        <f>AVERAGE(normalized!N732:P732)</f>
        <v>0.13253660483174914</v>
      </c>
      <c r="I732">
        <f>_xlfn.STDEV.S(normalized!E732:G732)</f>
        <v>1.1869173016659967E-2</v>
      </c>
      <c r="J732">
        <f>_xlfn.STDEV.S(normalized!H732:J732)</f>
        <v>1.4630453644935357E-3</v>
      </c>
      <c r="K732">
        <f>_xlfn.STDEV.S(normalized!K732:M732)</f>
        <v>6.1360077184157763E-3</v>
      </c>
      <c r="L732">
        <f>_xlfn.STDEV.S(normalized!N732:P732)</f>
        <v>9.0838361001390339E-3</v>
      </c>
      <c r="M732" s="11">
        <f t="shared" si="69"/>
        <v>0.10892249899596572</v>
      </c>
      <c r="N732" s="11">
        <f t="shared" si="70"/>
        <v>1.1911909965111307E-2</v>
      </c>
      <c r="O732" s="11">
        <f t="shared" si="71"/>
        <v>4.4372769529438673E-2</v>
      </c>
      <c r="P732" s="11">
        <f t="shared" si="72"/>
        <v>6.8538318992482597E-2</v>
      </c>
      <c r="R732" s="12">
        <f t="shared" si="73"/>
        <v>1.1271287469643561</v>
      </c>
      <c r="S732" s="12">
        <f t="shared" si="74"/>
        <v>1.269014245376517</v>
      </c>
      <c r="T732" s="12">
        <f t="shared" si="75"/>
        <v>1.216278352876965</v>
      </c>
      <c r="U732">
        <f>_xlfn.T.TEST(normalized!H732:J732,normalized!$E732:$G732,2,3)</f>
        <v>0.17886707182685169</v>
      </c>
      <c r="V732">
        <f>_xlfn.T.TEST(normalized!K732:M732,normalized!$E732:$G732,2,3)</f>
        <v>3.204586541181853E-2</v>
      </c>
      <c r="W732">
        <f>_xlfn.T.TEST(normalized!N732:P732,normalized!$E732:$G732,2,3)</f>
        <v>5.6299639115910877E-2</v>
      </c>
    </row>
    <row r="733" spans="1:23" x14ac:dyDescent="0.3">
      <c r="A733" t="str">
        <f>normalized!A733</f>
        <v>PE 30:1|PE 14:0_16:1</v>
      </c>
      <c r="B733" t="str">
        <f>normalized!B733</f>
        <v>PE 30:1|PE 14:0_16:1</v>
      </c>
      <c r="C733" t="str">
        <f>normalized!C733</f>
        <v>PE</v>
      </c>
      <c r="D733" t="str">
        <f>normalized!D733</f>
        <v>C35H68NO8P</v>
      </c>
      <c r="E733">
        <f>AVERAGE(normalized!E733:G733)</f>
        <v>3.5308363169491521E-3</v>
      </c>
      <c r="F733">
        <f>AVERAGE(normalized!H733:J733)</f>
        <v>5.1331734068627453E-3</v>
      </c>
      <c r="G733">
        <f>AVERAGE(normalized!K733:M733)</f>
        <v>4.4752973970539007E-3</v>
      </c>
      <c r="H733">
        <f>AVERAGE(normalized!N733:P733)</f>
        <v>5.6799535101948601E-3</v>
      </c>
      <c r="I733">
        <f>_xlfn.STDEV.S(normalized!E733:G733)</f>
        <v>2.9575801281742412E-4</v>
      </c>
      <c r="J733">
        <f>_xlfn.STDEV.S(normalized!H733:J733)</f>
        <v>5.3408108927400729E-4</v>
      </c>
      <c r="K733">
        <f>_xlfn.STDEV.S(normalized!K733:M733)</f>
        <v>7.4673483816386089E-4</v>
      </c>
      <c r="L733">
        <f>_xlfn.STDEV.S(normalized!N733:P733)</f>
        <v>5.7746778344312159E-4</v>
      </c>
      <c r="M733" s="11">
        <f t="shared" si="69"/>
        <v>8.3764294424437169E-2</v>
      </c>
      <c r="N733" s="11">
        <f t="shared" si="70"/>
        <v>0.10404501210887847</v>
      </c>
      <c r="O733" s="11">
        <f t="shared" si="71"/>
        <v>0.16685703136856073</v>
      </c>
      <c r="P733" s="11">
        <f t="shared" si="72"/>
        <v>0.10166769541451945</v>
      </c>
      <c r="R733" s="12">
        <f t="shared" si="73"/>
        <v>1.4538123396493512</v>
      </c>
      <c r="S733" s="12">
        <f t="shared" si="74"/>
        <v>1.2674893411430688</v>
      </c>
      <c r="T733" s="12">
        <f t="shared" si="75"/>
        <v>1.6086708644434331</v>
      </c>
      <c r="U733">
        <f>_xlfn.T.TEST(normalized!H733:J733,normalized!$E733:$G733,2,3)</f>
        <v>1.8296622846244989E-2</v>
      </c>
      <c r="V733">
        <f>_xlfn.T.TEST(normalized!K733:M733,normalized!$E733:$G733,2,3)</f>
        <v>0.14788556887842372</v>
      </c>
      <c r="W733">
        <f>_xlfn.T.TEST(normalized!N733:P733,normalized!$E733:$G733,2,3)</f>
        <v>1.069131146501915E-2</v>
      </c>
    </row>
    <row r="734" spans="1:23" x14ac:dyDescent="0.3">
      <c r="A734" t="str">
        <f>normalized!A734</f>
        <v>w/o MS2: PE 15:0_13:1</v>
      </c>
      <c r="B734" t="str">
        <f>normalized!B734</f>
        <v>PE 28:1</v>
      </c>
      <c r="C734" t="str">
        <f>normalized!C734</f>
        <v>PE</v>
      </c>
      <c r="D734" t="str">
        <f>normalized!D734</f>
        <v>C33H64NO8P</v>
      </c>
      <c r="E734">
        <f>AVERAGE(normalized!E734:G734)</f>
        <v>9.6949833855932213E-4</v>
      </c>
      <c r="F734">
        <f>AVERAGE(normalized!H734:J734)</f>
        <v>1.3237759862278244E-3</v>
      </c>
      <c r="G734">
        <f>AVERAGE(normalized!K734:M734)</f>
        <v>1.5683929710845763E-3</v>
      </c>
      <c r="H734">
        <f>AVERAGE(normalized!N734:P734)</f>
        <v>1.6997981246308054E-3</v>
      </c>
      <c r="I734">
        <f>_xlfn.STDEV.S(normalized!E734:G734)</f>
        <v>2.1075929258719108E-4</v>
      </c>
      <c r="J734">
        <f>_xlfn.STDEV.S(normalized!H734:J734)</f>
        <v>5.6223059530585058E-5</v>
      </c>
      <c r="K734">
        <f>_xlfn.STDEV.S(normalized!K734:M734)</f>
        <v>9.6115022256062347E-5</v>
      </c>
      <c r="L734">
        <f>_xlfn.STDEV.S(normalized!N734:P734)</f>
        <v>1.2222433218330507E-4</v>
      </c>
      <c r="M734" s="11">
        <f t="shared" si="69"/>
        <v>0.21739005030207698</v>
      </c>
      <c r="N734" s="11">
        <f t="shared" si="70"/>
        <v>4.247173246494363E-2</v>
      </c>
      <c r="O734" s="11">
        <f t="shared" si="71"/>
        <v>6.1282487251646388E-2</v>
      </c>
      <c r="P734" s="11">
        <f t="shared" si="72"/>
        <v>7.1905204748859267E-2</v>
      </c>
      <c r="R734" s="12">
        <f t="shared" si="73"/>
        <v>1.3654236769450889</v>
      </c>
      <c r="S734" s="12">
        <f t="shared" si="74"/>
        <v>1.6177366259494717</v>
      </c>
      <c r="T734" s="12">
        <f t="shared" si="75"/>
        <v>1.7532759541978291</v>
      </c>
      <c r="U734">
        <f>_xlfn.T.TEST(normalized!H734:J734,normalized!$E734:$G734,2,3)</f>
        <v>9.1806104254466003E-2</v>
      </c>
      <c r="V734">
        <f>_xlfn.T.TEST(normalized!K734:M734,normalized!$E734:$G734,2,3)</f>
        <v>2.4040238649993596E-2</v>
      </c>
      <c r="W734">
        <f>_xlfn.T.TEST(normalized!N734:P734,normalized!$E734:$G734,2,3)</f>
        <v>1.1723412033792379E-2</v>
      </c>
    </row>
    <row r="735" spans="1:23" x14ac:dyDescent="0.3">
      <c r="A735" t="str">
        <f>normalized!A735</f>
        <v>PE 27:0|PE 12:0_15:0</v>
      </c>
      <c r="B735" t="str">
        <f>normalized!B735</f>
        <v>PE 27:0|PE 12:0_15:0</v>
      </c>
      <c r="C735" t="str">
        <f>normalized!C735</f>
        <v>PE</v>
      </c>
      <c r="D735" t="str">
        <f>normalized!D735</f>
        <v>C32H64NO8P</v>
      </c>
      <c r="E735">
        <f>AVERAGE(normalized!E735:G735)</f>
        <v>4.8831192035310731E-3</v>
      </c>
      <c r="F735">
        <f>AVERAGE(normalized!H735:J735)</f>
        <v>7.2757193720821662E-3</v>
      </c>
      <c r="G735">
        <f>AVERAGE(normalized!K735:M735)</f>
        <v>9.57253409424378E-3</v>
      </c>
      <c r="H735">
        <f>AVERAGE(normalized!N735:P735)</f>
        <v>1.3409111761217495E-2</v>
      </c>
      <c r="I735">
        <f>_xlfn.STDEV.S(normalized!E735:G735)</f>
        <v>7.0772951957097699E-4</v>
      </c>
      <c r="J735">
        <f>_xlfn.STDEV.S(normalized!H735:J735)</f>
        <v>3.8143958012914483E-4</v>
      </c>
      <c r="K735">
        <f>_xlfn.STDEV.S(normalized!K735:M735)</f>
        <v>1.1397152339647995E-3</v>
      </c>
      <c r="L735">
        <f>_xlfn.STDEV.S(normalized!N735:P735)</f>
        <v>6.8051445138146011E-4</v>
      </c>
      <c r="M735" s="11">
        <f t="shared" si="69"/>
        <v>0.14493390189189009</v>
      </c>
      <c r="N735" s="11">
        <f t="shared" si="70"/>
        <v>5.2426373341552396E-2</v>
      </c>
      <c r="O735" s="11">
        <f t="shared" si="71"/>
        <v>0.11906097411030801</v>
      </c>
      <c r="P735" s="11">
        <f t="shared" si="72"/>
        <v>5.0750151352282565E-2</v>
      </c>
      <c r="R735" s="12">
        <f t="shared" si="73"/>
        <v>1.4899737378561146</v>
      </c>
      <c r="S735" s="12">
        <f t="shared" si="74"/>
        <v>1.9603318484057701</v>
      </c>
      <c r="T735" s="12">
        <f t="shared" si="75"/>
        <v>2.7460136036656899</v>
      </c>
      <c r="U735">
        <f>_xlfn.T.TEST(normalized!H735:J735,normalized!$E735:$G735,2,3)</f>
        <v>1.3356200227958758E-2</v>
      </c>
      <c r="V735">
        <f>_xlfn.T.TEST(normalized!K735:M735,normalized!$E735:$G735,2,3)</f>
        <v>6.5761256924901342E-3</v>
      </c>
      <c r="W735">
        <f>_xlfn.T.TEST(normalized!N735:P735,normalized!$E735:$G735,2,3)</f>
        <v>1.1501471933058816E-4</v>
      </c>
    </row>
    <row r="736" spans="1:23" x14ac:dyDescent="0.3">
      <c r="A736" t="str">
        <f>normalized!A736</f>
        <v>PE 28:0|PE 13:0_15:0</v>
      </c>
      <c r="B736" t="str">
        <f>normalized!B736</f>
        <v>PE 28:0|PE 13:0_15:0</v>
      </c>
      <c r="C736" t="str">
        <f>normalized!C736</f>
        <v>PE</v>
      </c>
      <c r="D736" t="str">
        <f>normalized!D736</f>
        <v>C33H66NO8P</v>
      </c>
      <c r="E736">
        <f>AVERAGE(normalized!E736:G736)</f>
        <v>0.30255954117485878</v>
      </c>
      <c r="F736">
        <f>AVERAGE(normalized!H736:J736)</f>
        <v>0.41293562086017738</v>
      </c>
      <c r="G736">
        <f>AVERAGE(normalized!K736:M736)</f>
        <v>0.47123524515544729</v>
      </c>
      <c r="H736">
        <f>AVERAGE(normalized!N736:P736)</f>
        <v>0.56084614621393936</v>
      </c>
      <c r="I736">
        <f>_xlfn.STDEV.S(normalized!E736:G736)</f>
        <v>4.3054779433168239E-2</v>
      </c>
      <c r="J736">
        <f>_xlfn.STDEV.S(normalized!H736:J736)</f>
        <v>9.5308944143841987E-3</v>
      </c>
      <c r="K736">
        <f>_xlfn.STDEV.S(normalized!K736:M736)</f>
        <v>3.2588122806493855E-2</v>
      </c>
      <c r="L736">
        <f>_xlfn.STDEV.S(normalized!N736:P736)</f>
        <v>2.5266795095225461E-2</v>
      </c>
      <c r="M736" s="11">
        <f t="shared" si="69"/>
        <v>0.14230184004769333</v>
      </c>
      <c r="N736" s="11">
        <f t="shared" si="70"/>
        <v>2.3080824062914687E-2</v>
      </c>
      <c r="O736" s="11">
        <f t="shared" si="71"/>
        <v>6.9154680473324834E-2</v>
      </c>
      <c r="P736" s="11">
        <f t="shared" si="72"/>
        <v>4.5051205693026612E-2</v>
      </c>
      <c r="R736" s="12">
        <f t="shared" si="73"/>
        <v>1.3648077970264001</v>
      </c>
      <c r="S736" s="12">
        <f t="shared" si="74"/>
        <v>1.5574959008914726</v>
      </c>
      <c r="T736" s="12">
        <f t="shared" si="75"/>
        <v>1.853671988118889</v>
      </c>
      <c r="U736">
        <f>_xlfn.T.TEST(normalized!H736:J736,normalized!$E736:$G736,2,3)</f>
        <v>4.1607456325016459E-2</v>
      </c>
      <c r="V736">
        <f>_xlfn.T.TEST(normalized!K736:M736,normalized!$E736:$G736,2,3)</f>
        <v>6.9130358751734733E-3</v>
      </c>
      <c r="W736">
        <f>_xlfn.T.TEST(normalized!N736:P736,normalized!$E736:$G736,2,3)</f>
        <v>2.1735276107389266E-3</v>
      </c>
    </row>
    <row r="737" spans="1:23" x14ac:dyDescent="0.3">
      <c r="A737" t="str">
        <f>normalized!A737</f>
        <v>PE 25:0|PE 11:0_14:0</v>
      </c>
      <c r="B737" t="str">
        <f>normalized!B737</f>
        <v>PE 25:0|PE 11:0_14:0</v>
      </c>
      <c r="C737" t="str">
        <f>normalized!C737</f>
        <v>PE</v>
      </c>
      <c r="D737" t="str">
        <f>normalized!D737</f>
        <v>C30H60NO8P</v>
      </c>
      <c r="E737">
        <f>AVERAGE(normalized!E737:G737)</f>
        <v>1.6348869675141245E-3</v>
      </c>
      <c r="F737">
        <f>AVERAGE(normalized!H737:J737)</f>
        <v>2.639979658029879E-3</v>
      </c>
      <c r="G737">
        <f>AVERAGE(normalized!K737:M737)</f>
        <v>3.5620667197774716E-3</v>
      </c>
      <c r="H737">
        <f>AVERAGE(normalized!N737:P737)</f>
        <v>5.061910265505243E-3</v>
      </c>
      <c r="I737">
        <f>_xlfn.STDEV.S(normalized!E737:G737)</f>
        <v>4.0412464338993926E-4</v>
      </c>
      <c r="J737">
        <f>_xlfn.STDEV.S(normalized!H737:J737)</f>
        <v>1.8169605813819385E-4</v>
      </c>
      <c r="K737">
        <f>_xlfn.STDEV.S(normalized!K737:M737)</f>
        <v>3.9867800582008971E-4</v>
      </c>
      <c r="L737">
        <f>_xlfn.STDEV.S(normalized!N737:P737)</f>
        <v>3.1864089160084944E-4</v>
      </c>
      <c r="M737" s="11">
        <f t="shared" si="69"/>
        <v>0.24718812457378517</v>
      </c>
      <c r="N737" s="11">
        <f t="shared" si="70"/>
        <v>6.8824794761406238E-2</v>
      </c>
      <c r="O737" s="11">
        <f t="shared" si="71"/>
        <v>0.11192322805368335</v>
      </c>
      <c r="P737" s="11">
        <f t="shared" si="72"/>
        <v>6.2948743633851251E-2</v>
      </c>
      <c r="R737" s="12">
        <f t="shared" si="73"/>
        <v>1.6147780919949568</v>
      </c>
      <c r="S737" s="12">
        <f t="shared" si="74"/>
        <v>2.1787847053387788</v>
      </c>
      <c r="T737" s="12">
        <f t="shared" si="75"/>
        <v>3.0961836298701249</v>
      </c>
      <c r="U737">
        <f>_xlfn.T.TEST(normalized!H737:J737,normalized!$E737:$G737,2,3)</f>
        <v>3.374254288990066E-2</v>
      </c>
      <c r="V737">
        <f>_xlfn.T.TEST(normalized!K737:M737,normalized!$E737:$G737,2,3)</f>
        <v>4.1827668336050419E-3</v>
      </c>
      <c r="W737">
        <f>_xlfn.T.TEST(normalized!N737:P737,normalized!$E737:$G737,2,3)</f>
        <v>4.3110041215372111E-4</v>
      </c>
    </row>
    <row r="738" spans="1:23" x14ac:dyDescent="0.3">
      <c r="A738" t="str">
        <f>normalized!A738</f>
        <v>PE 31:1</v>
      </c>
      <c r="B738" t="str">
        <f>normalized!B738</f>
        <v>PE 31:1</v>
      </c>
      <c r="C738" t="str">
        <f>normalized!C738</f>
        <v>PE</v>
      </c>
      <c r="D738" t="str">
        <f>normalized!D738</f>
        <v>C36H70NO8P</v>
      </c>
      <c r="E738">
        <f>AVERAGE(normalized!E738:G738)</f>
        <v>1.3486595155649718E-2</v>
      </c>
      <c r="F738">
        <f>AVERAGE(normalized!H738:J738)</f>
        <v>1.525689739028945E-2</v>
      </c>
      <c r="G738">
        <f>AVERAGE(normalized!K738:M738)</f>
        <v>1.6713751345645948E-2</v>
      </c>
      <c r="H738">
        <f>AVERAGE(normalized!N738:P738)</f>
        <v>1.5590457961685249E-2</v>
      </c>
      <c r="I738">
        <f>_xlfn.STDEV.S(normalized!E738:G738)</f>
        <v>2.4539654952911087E-3</v>
      </c>
      <c r="J738">
        <f>_xlfn.STDEV.S(normalized!H738:J738)</f>
        <v>3.0128662948416515E-4</v>
      </c>
      <c r="K738">
        <f>_xlfn.STDEV.S(normalized!K738:M738)</f>
        <v>2.2969630718939898E-3</v>
      </c>
      <c r="L738">
        <f>_xlfn.STDEV.S(normalized!N738:P738)</f>
        <v>9.7471467957098098E-4</v>
      </c>
      <c r="M738" s="11">
        <f t="shared" si="69"/>
        <v>0.18195589524040168</v>
      </c>
      <c r="N738" s="11">
        <f t="shared" si="70"/>
        <v>1.9747568707902886E-2</v>
      </c>
      <c r="O738" s="11">
        <f t="shared" si="71"/>
        <v>0.13742953478199046</v>
      </c>
      <c r="P738" s="11">
        <f t="shared" si="72"/>
        <v>6.2519951752951539E-2</v>
      </c>
      <c r="R738" s="12">
        <f t="shared" si="73"/>
        <v>1.1312638374777735</v>
      </c>
      <c r="S738" s="12">
        <f t="shared" si="74"/>
        <v>1.2392862062478631</v>
      </c>
      <c r="T738" s="12">
        <f t="shared" si="75"/>
        <v>1.1559965863699997</v>
      </c>
      <c r="U738">
        <f>_xlfn.T.TEST(normalized!H738:J738,normalized!$E738:$G738,2,3)</f>
        <v>0.33752545701370118</v>
      </c>
      <c r="V738">
        <f>_xlfn.T.TEST(normalized!K738:M738,normalized!$E738:$G738,2,3)</f>
        <v>0.17196638718405238</v>
      </c>
      <c r="W738">
        <f>_xlfn.T.TEST(normalized!N738:P738,normalized!$E738:$G738,2,3)</f>
        <v>0.27368032879585091</v>
      </c>
    </row>
    <row r="739" spans="1:23" x14ac:dyDescent="0.3">
      <c r="A739" t="str">
        <f>normalized!A739</f>
        <v>PE 26:0|PE 11:0_15:0</v>
      </c>
      <c r="B739" t="str">
        <f>normalized!B739</f>
        <v>PE 26:0|PE 11:0_15:0</v>
      </c>
      <c r="C739" t="str">
        <f>normalized!C739</f>
        <v>PE</v>
      </c>
      <c r="D739" t="str">
        <f>normalized!D739</f>
        <v>C31H62NO8P</v>
      </c>
      <c r="E739">
        <f>AVERAGE(normalized!E739:G739)</f>
        <v>1.2122900984180791E-2</v>
      </c>
      <c r="F739">
        <f>AVERAGE(normalized!H739:J739)</f>
        <v>2.0026651371381887E-2</v>
      </c>
      <c r="G739">
        <f>AVERAGE(normalized!K739:M739)</f>
        <v>2.3801811425642805E-2</v>
      </c>
      <c r="H739">
        <f>AVERAGE(normalized!N739:P739)</f>
        <v>3.3284560737935322E-2</v>
      </c>
      <c r="I739">
        <f>_xlfn.STDEV.S(normalized!E739:G739)</f>
        <v>2.5874549619387872E-3</v>
      </c>
      <c r="J739">
        <f>_xlfn.STDEV.S(normalized!H739:J739)</f>
        <v>8.3154714286243453E-4</v>
      </c>
      <c r="K739">
        <f>_xlfn.STDEV.S(normalized!K739:M739)</f>
        <v>2.0121522655246501E-3</v>
      </c>
      <c r="L739">
        <f>_xlfn.STDEV.S(normalized!N739:P739)</f>
        <v>1.4650631446268942E-3</v>
      </c>
      <c r="M739" s="11">
        <f t="shared" si="69"/>
        <v>0.21343529616509815</v>
      </c>
      <c r="N739" s="11">
        <f t="shared" si="70"/>
        <v>4.1522026196087712E-2</v>
      </c>
      <c r="O739" s="11">
        <f t="shared" si="71"/>
        <v>8.45377786396906E-2</v>
      </c>
      <c r="P739" s="11">
        <f t="shared" si="72"/>
        <v>4.4016298011621997E-2</v>
      </c>
      <c r="R739" s="12">
        <f t="shared" si="73"/>
        <v>1.6519685673845494</v>
      </c>
      <c r="S739" s="12">
        <f t="shared" si="74"/>
        <v>1.9633758831076702</v>
      </c>
      <c r="T739" s="12">
        <f t="shared" si="75"/>
        <v>2.7455937140267368</v>
      </c>
      <c r="U739">
        <f>_xlfn.T.TEST(normalized!H739:J739,normalized!$E739:$G739,2,3)</f>
        <v>2.5044962034927766E-2</v>
      </c>
      <c r="V739">
        <f>_xlfn.T.TEST(normalized!K739:M739,normalized!$E739:$G739,2,3)</f>
        <v>4.2409570091034568E-3</v>
      </c>
      <c r="W739">
        <f>_xlfn.T.TEST(normalized!N739:P739,normalized!$E739:$G739,2,3)</f>
        <v>8.8570760012584096E-4</v>
      </c>
    </row>
    <row r="740" spans="1:23" x14ac:dyDescent="0.3">
      <c r="A740" t="str">
        <f>normalized!A740</f>
        <v>PE 33:1|PE 15:0_18:1</v>
      </c>
      <c r="B740" t="str">
        <f>normalized!B740</f>
        <v>PE 33:1|PE 15:0_18:1</v>
      </c>
      <c r="C740" t="str">
        <f>normalized!C740</f>
        <v>PE</v>
      </c>
      <c r="D740" t="str">
        <f>normalized!D740</f>
        <v>C38H74NO8P</v>
      </c>
      <c r="E740">
        <f>AVERAGE(normalized!E740:G740)</f>
        <v>9.8605965412429369E-3</v>
      </c>
      <c r="F740">
        <f>AVERAGE(normalized!H740:J740)</f>
        <v>1.0549773897058823E-2</v>
      </c>
      <c r="G740">
        <f>AVERAGE(normalized!K740:M740)</f>
        <v>1.2570371114231628E-2</v>
      </c>
      <c r="H740">
        <f>AVERAGE(normalized!N740:P740)</f>
        <v>1.1510375374703488E-2</v>
      </c>
      <c r="I740">
        <f>_xlfn.STDEV.S(normalized!E740:G740)</f>
        <v>1.5825206401741099E-3</v>
      </c>
      <c r="J740">
        <f>_xlfn.STDEV.S(normalized!H740:J740)</f>
        <v>2.4245635088895623E-4</v>
      </c>
      <c r="K740">
        <f>_xlfn.STDEV.S(normalized!K740:M740)</f>
        <v>7.4954489819129379E-4</v>
      </c>
      <c r="L740">
        <f>_xlfn.STDEV.S(normalized!N740:P740)</f>
        <v>1.0261675711153379E-3</v>
      </c>
      <c r="M740" s="11">
        <f t="shared" si="69"/>
        <v>0.16048934093947137</v>
      </c>
      <c r="N740" s="11">
        <f t="shared" si="70"/>
        <v>2.2982137177039477E-2</v>
      </c>
      <c r="O740" s="11">
        <f t="shared" si="71"/>
        <v>5.9627905284569654E-2</v>
      </c>
      <c r="P740" s="11">
        <f t="shared" si="72"/>
        <v>8.9151529616537148E-2</v>
      </c>
      <c r="R740" s="12">
        <f t="shared" si="73"/>
        <v>1.0698920550022843</v>
      </c>
      <c r="S740" s="12">
        <f t="shared" si="74"/>
        <v>1.2748083811820905</v>
      </c>
      <c r="T740" s="12">
        <f t="shared" si="75"/>
        <v>1.1673102460444644</v>
      </c>
      <c r="U740">
        <f>_xlfn.T.TEST(normalized!H740:J740,normalized!$E740:$G740,2,3)</f>
        <v>0.53058608469104696</v>
      </c>
      <c r="V740">
        <f>_xlfn.T.TEST(normalized!K740:M740,normalized!$E740:$G740,2,3)</f>
        <v>7.914255488297825E-2</v>
      </c>
      <c r="W740">
        <f>_xlfn.T.TEST(normalized!N740:P740,normalized!$E740:$G740,2,3)</f>
        <v>0.21580074217861181</v>
      </c>
    </row>
    <row r="741" spans="1:23" x14ac:dyDescent="0.3">
      <c r="A741" t="str">
        <f>normalized!A741</f>
        <v>PE 33:0|PE 15:0_18:0</v>
      </c>
      <c r="B741" t="str">
        <f>normalized!B741</f>
        <v>PE 33:0|PE 15:0_18:0</v>
      </c>
      <c r="C741" t="str">
        <f>normalized!C741</f>
        <v>PE</v>
      </c>
      <c r="D741" t="str">
        <f>normalized!D741</f>
        <v>C38H76NO8P</v>
      </c>
      <c r="E741">
        <f>AVERAGE(normalized!E741:G741)</f>
        <v>5.3946377012711868E-3</v>
      </c>
      <c r="F741">
        <f>AVERAGE(normalized!H741:J741)</f>
        <v>5.1839599311391225E-3</v>
      </c>
      <c r="G741">
        <f>AVERAGE(normalized!K741:M741)</f>
        <v>5.9117658006712205E-3</v>
      </c>
      <c r="H741">
        <f>AVERAGE(normalized!N741:P741)</f>
        <v>4.8868757721373191E-3</v>
      </c>
      <c r="I741">
        <f>_xlfn.STDEV.S(normalized!E741:G741)</f>
        <v>7.4344427666339869E-4</v>
      </c>
      <c r="J741">
        <f>_xlfn.STDEV.S(normalized!H741:J741)</f>
        <v>9.5315869293738912E-5</v>
      </c>
      <c r="K741">
        <f>_xlfn.STDEV.S(normalized!K741:M741)</f>
        <v>1.6273361670670578E-4</v>
      </c>
      <c r="L741">
        <f>_xlfn.STDEV.S(normalized!N741:P741)</f>
        <v>3.5429079491183151E-4</v>
      </c>
      <c r="M741" s="11">
        <f t="shared" si="69"/>
        <v>0.13781171560199756</v>
      </c>
      <c r="N741" s="11">
        <f t="shared" si="70"/>
        <v>1.8386690977527331E-2</v>
      </c>
      <c r="O741" s="11">
        <f t="shared" si="71"/>
        <v>2.7527074345236924E-2</v>
      </c>
      <c r="P741" s="11">
        <f t="shared" si="72"/>
        <v>7.2498424644193329E-2</v>
      </c>
      <c r="R741" s="12">
        <f t="shared" si="73"/>
        <v>0.96094681759955436</v>
      </c>
      <c r="S741" s="12">
        <f t="shared" si="74"/>
        <v>1.0958596532401386</v>
      </c>
      <c r="T741" s="12">
        <f t="shared" si="75"/>
        <v>0.90587654681347385</v>
      </c>
      <c r="U741">
        <f>_xlfn.T.TEST(normalized!H741:J741,normalized!$E741:$G741,2,3)</f>
        <v>0.67314213543969026</v>
      </c>
      <c r="V741">
        <f>_xlfn.T.TEST(normalized!K741:M741,normalized!$E741:$G741,2,3)</f>
        <v>0.35121943186457827</v>
      </c>
      <c r="W741">
        <f>_xlfn.T.TEST(normalized!N741:P741,normalized!$E741:$G741,2,3)</f>
        <v>0.36720915413947047</v>
      </c>
    </row>
    <row r="742" spans="1:23" x14ac:dyDescent="0.3">
      <c r="A742" t="str">
        <f>normalized!A742</f>
        <v>PE 30:0|PE 15:0_15:0</v>
      </c>
      <c r="B742" t="str">
        <f>normalized!B742</f>
        <v>PE 30:0|PE 15:0_15:0</v>
      </c>
      <c r="C742" t="str">
        <f>normalized!C742</f>
        <v>PE</v>
      </c>
      <c r="D742" t="str">
        <f>normalized!D742</f>
        <v>C35H70NO8P</v>
      </c>
      <c r="E742">
        <f>AVERAGE(normalized!E742:G742)</f>
        <v>1.3348195037249999</v>
      </c>
      <c r="F742">
        <f>AVERAGE(normalized!H742:J742)</f>
        <v>1.5354031561391224</v>
      </c>
      <c r="G742">
        <f>AVERAGE(normalized!K742:M742)</f>
        <v>1.5369057664586665</v>
      </c>
      <c r="H742">
        <f>AVERAGE(normalized!N742:P742)</f>
        <v>1.5551612809190558</v>
      </c>
      <c r="I742">
        <f>_xlfn.STDEV.S(normalized!E742:G742)</f>
        <v>0.16549434401288413</v>
      </c>
      <c r="J742">
        <f>_xlfn.STDEV.S(normalized!H742:J742)</f>
        <v>2.6904673077938115E-2</v>
      </c>
      <c r="K742">
        <f>_xlfn.STDEV.S(normalized!K742:M742)</f>
        <v>1.3529210922298173E-2</v>
      </c>
      <c r="L742">
        <f>_xlfn.STDEV.S(normalized!N742:P742)</f>
        <v>0.12105218062006289</v>
      </c>
      <c r="M742" s="11">
        <f t="shared" si="69"/>
        <v>0.12398256359833602</v>
      </c>
      <c r="N742" s="11">
        <f t="shared" si="70"/>
        <v>1.7522872068070891E-2</v>
      </c>
      <c r="O742" s="11">
        <f t="shared" si="71"/>
        <v>8.8028890368940047E-3</v>
      </c>
      <c r="P742" s="11">
        <f t="shared" si="72"/>
        <v>7.7838988216401908E-2</v>
      </c>
      <c r="R742" s="12">
        <f t="shared" si="73"/>
        <v>1.1502702439201449</v>
      </c>
      <c r="S742" s="12">
        <f t="shared" si="74"/>
        <v>1.151395946919952</v>
      </c>
      <c r="T742" s="12">
        <f t="shared" si="75"/>
        <v>1.1650723386788711</v>
      </c>
      <c r="U742">
        <f>_xlfn.T.TEST(normalized!H742:J742,normalized!$E742:$G742,2,3)</f>
        <v>0.16760469401178882</v>
      </c>
      <c r="V742">
        <f>_xlfn.T.TEST(normalized!K742:M742,normalized!$E742:$G742,2,3)</f>
        <v>0.16788672927644543</v>
      </c>
      <c r="W742">
        <f>_xlfn.T.TEST(normalized!N742:P742,normalized!$E742:$G742,2,3)</f>
        <v>0.14272663455588205</v>
      </c>
    </row>
    <row r="743" spans="1:23" x14ac:dyDescent="0.3">
      <c r="A743" t="str">
        <f>normalized!A743</f>
        <v>PE 33:1|PE 15:0_18:1</v>
      </c>
      <c r="B743" t="str">
        <f>normalized!B743</f>
        <v>PE 33:1|PE 15:0_18:1</v>
      </c>
      <c r="C743" t="str">
        <f>normalized!C743</f>
        <v>PE</v>
      </c>
      <c r="D743" t="str">
        <f>normalized!D743</f>
        <v>C38H74NO8P</v>
      </c>
      <c r="E743">
        <f>AVERAGE(normalized!E743:G743)</f>
        <v>1.4564908508192089E-2</v>
      </c>
      <c r="F743">
        <f>AVERAGE(normalized!H743:J743)</f>
        <v>1.4524937859477125E-2</v>
      </c>
      <c r="G743">
        <f>AVERAGE(normalized!K743:M743)</f>
        <v>1.6847151153558424E-2</v>
      </c>
      <c r="H743">
        <f>AVERAGE(normalized!N743:P743)</f>
        <v>1.3630656401392894E-2</v>
      </c>
      <c r="I743">
        <f>_xlfn.STDEV.S(normalized!E743:G743)</f>
        <v>2.2197801561896339E-3</v>
      </c>
      <c r="J743">
        <f>_xlfn.STDEV.S(normalized!H743:J743)</f>
        <v>4.213418868383985E-4</v>
      </c>
      <c r="K743">
        <f>_xlfn.STDEV.S(normalized!K743:M743)</f>
        <v>1.3749493217125005E-3</v>
      </c>
      <c r="L743">
        <f>_xlfn.STDEV.S(normalized!N743:P743)</f>
        <v>9.3192317423261843E-4</v>
      </c>
      <c r="M743" s="11">
        <f t="shared" si="69"/>
        <v>0.15240604875348926</v>
      </c>
      <c r="N743" s="11">
        <f t="shared" si="70"/>
        <v>2.9008171388732271E-2</v>
      </c>
      <c r="O743" s="11">
        <f t="shared" si="71"/>
        <v>8.1613164693550358E-2</v>
      </c>
      <c r="P743" s="11">
        <f t="shared" si="72"/>
        <v>6.8369647564249861E-2</v>
      </c>
      <c r="R743" s="12">
        <f t="shared" si="73"/>
        <v>0.99725568830779254</v>
      </c>
      <c r="S743" s="12">
        <f t="shared" si="74"/>
        <v>1.1566946091067225</v>
      </c>
      <c r="T743" s="12">
        <f t="shared" si="75"/>
        <v>0.93585595774434693</v>
      </c>
      <c r="U743">
        <f>_xlfn.T.TEST(normalized!H743:J743,normalized!$E743:$G743,2,3)</f>
        <v>0.97817153005912605</v>
      </c>
      <c r="V743">
        <f>_xlfn.T.TEST(normalized!K743:M743,normalized!$E743:$G743,2,3)</f>
        <v>0.21823820619643222</v>
      </c>
      <c r="W743">
        <f>_xlfn.T.TEST(normalized!N743:P743,normalized!$E743:$G743,2,3)</f>
        <v>0.55477932671299224</v>
      </c>
    </row>
    <row r="744" spans="1:23" x14ac:dyDescent="0.3">
      <c r="A744" t="str">
        <f>normalized!A744</f>
        <v>w/o MS2: PE 13:0_14:0</v>
      </c>
      <c r="B744" t="str">
        <f>normalized!B744</f>
        <v>PE 27:0</v>
      </c>
      <c r="C744" t="str">
        <f>normalized!C744</f>
        <v>PE</v>
      </c>
      <c r="D744" t="str">
        <f>normalized!D744</f>
        <v>C32H64NO8P</v>
      </c>
      <c r="E744">
        <f>AVERAGE(normalized!E744:G744)</f>
        <v>6.4730535041666662E-2</v>
      </c>
      <c r="F744">
        <f>AVERAGE(normalized!H744:J744)</f>
        <v>8.983716414682541E-2</v>
      </c>
      <c r="G744">
        <f>AVERAGE(normalized!K744:M744)</f>
        <v>0.11654892267500734</v>
      </c>
      <c r="H744">
        <f>AVERAGE(normalized!N744:P744)</f>
        <v>0.1446830110312077</v>
      </c>
      <c r="I744">
        <f>_xlfn.STDEV.S(normalized!E744:G744)</f>
        <v>1.1073204614627173E-2</v>
      </c>
      <c r="J744">
        <f>_xlfn.STDEV.S(normalized!H744:J744)</f>
        <v>2.8888059758908936E-3</v>
      </c>
      <c r="K744">
        <f>_xlfn.STDEV.S(normalized!K744:M744)</f>
        <v>5.0299692176757806E-3</v>
      </c>
      <c r="L744">
        <f>_xlfn.STDEV.S(normalized!N744:P744)</f>
        <v>6.5615401500987106E-3</v>
      </c>
      <c r="M744" s="11">
        <f t="shared" si="69"/>
        <v>0.17106616850145634</v>
      </c>
      <c r="N744" s="11">
        <f t="shared" si="70"/>
        <v>3.2156023660426018E-2</v>
      </c>
      <c r="O744" s="11">
        <f t="shared" si="71"/>
        <v>4.3157577970082801E-2</v>
      </c>
      <c r="P744" s="11">
        <f t="shared" si="72"/>
        <v>4.5351144569996581E-2</v>
      </c>
      <c r="R744" s="12">
        <f t="shared" si="73"/>
        <v>1.3878637661344488</v>
      </c>
      <c r="S744" s="12">
        <f t="shared" si="74"/>
        <v>1.8005246302998343</v>
      </c>
      <c r="T744" s="12">
        <f t="shared" si="75"/>
        <v>2.2351585837823849</v>
      </c>
      <c r="U744">
        <f>_xlfn.T.TEST(normalized!H744:J744,normalized!$E744:$G744,2,3)</f>
        <v>5.1246956763116532E-2</v>
      </c>
      <c r="V744">
        <f>_xlfn.T.TEST(normalized!K744:M744,normalized!$E744:$G744,2,3)</f>
        <v>6.5452044254231305E-3</v>
      </c>
      <c r="W744">
        <f>_xlfn.T.TEST(normalized!N744:P744,normalized!$E744:$G744,2,3)</f>
        <v>1.1900709998165704E-3</v>
      </c>
    </row>
    <row r="745" spans="1:23" x14ac:dyDescent="0.3">
      <c r="A745" t="str">
        <f>normalized!A745</f>
        <v>PE 26:0|PE 13:0_13:0</v>
      </c>
      <c r="B745" t="str">
        <f>normalized!B745</f>
        <v>PE 26:0|PE 13:0_13:0</v>
      </c>
      <c r="C745" t="str">
        <f>normalized!C745</f>
        <v>PE</v>
      </c>
      <c r="D745" t="str">
        <f>normalized!D745</f>
        <v>C31H62NO8P</v>
      </c>
      <c r="E745">
        <f>AVERAGE(normalized!E745:G745)</f>
        <v>2.0455249463700569E-2</v>
      </c>
      <c r="F745">
        <f>AVERAGE(normalized!H745:J745)</f>
        <v>2.4946437232726427E-2</v>
      </c>
      <c r="G745">
        <f>AVERAGE(normalized!K745:M745)</f>
        <v>3.2936748209421898E-2</v>
      </c>
      <c r="H745">
        <f>AVERAGE(normalized!N745:P745)</f>
        <v>3.798049395164501E-2</v>
      </c>
      <c r="I745">
        <f>_xlfn.STDEV.S(normalized!E745:G745)</f>
        <v>3.5138905734631931E-3</v>
      </c>
      <c r="J745">
        <f>_xlfn.STDEV.S(normalized!H745:J745)</f>
        <v>1.2199575915843432E-3</v>
      </c>
      <c r="K745">
        <f>_xlfn.STDEV.S(normalized!K745:M745)</f>
        <v>8.9119780864258945E-4</v>
      </c>
      <c r="L745">
        <f>_xlfn.STDEV.S(normalized!N745:P745)</f>
        <v>2.895796842249926E-3</v>
      </c>
      <c r="M745" s="11">
        <f t="shared" si="69"/>
        <v>0.17178429330323569</v>
      </c>
      <c r="N745" s="11">
        <f t="shared" si="70"/>
        <v>4.8903079033022004E-2</v>
      </c>
      <c r="O745" s="11">
        <f t="shared" si="71"/>
        <v>2.7057856561190613E-2</v>
      </c>
      <c r="P745" s="11">
        <f t="shared" si="72"/>
        <v>7.6244317568294903E-2</v>
      </c>
      <c r="R745" s="12">
        <f t="shared" si="73"/>
        <v>1.2195616228976243</v>
      </c>
      <c r="S745" s="12">
        <f t="shared" si="74"/>
        <v>1.6101856038407509</v>
      </c>
      <c r="T745" s="12">
        <f t="shared" si="75"/>
        <v>1.8567602423546263</v>
      </c>
      <c r="U745">
        <f>_xlfn.T.TEST(normalized!H745:J745,normalized!$E745:$G745,2,3)</f>
        <v>0.14663098811407538</v>
      </c>
      <c r="V745">
        <f>_xlfn.T.TEST(normalized!K745:M745,normalized!$E745:$G745,2,3)</f>
        <v>2.0150391195404051E-2</v>
      </c>
      <c r="W745">
        <f>_xlfn.T.TEST(normalized!N745:P745,normalized!$E745:$G745,2,3)</f>
        <v>2.9857468704306582E-3</v>
      </c>
    </row>
    <row r="746" spans="1:23" x14ac:dyDescent="0.3">
      <c r="A746" t="str">
        <f>normalized!A746</f>
        <v>PE 35:4|PE 15:0_20:4</v>
      </c>
      <c r="B746" t="str">
        <f>normalized!B746</f>
        <v>PE 35:4|PE 15:0_20:4</v>
      </c>
      <c r="C746" t="str">
        <f>normalized!C746</f>
        <v>PE</v>
      </c>
      <c r="D746" t="str">
        <f>normalized!D746</f>
        <v>C40H72NO8P</v>
      </c>
      <c r="E746">
        <f>AVERAGE(normalized!E746:G746)</f>
        <v>2.7515364716101695E-3</v>
      </c>
      <c r="F746">
        <f>AVERAGE(normalized!H746:J746)</f>
        <v>3.49886839519141E-3</v>
      </c>
      <c r="G746">
        <f>AVERAGE(normalized!K746:M746)</f>
        <v>3.6176665874137724E-3</v>
      </c>
      <c r="H746">
        <f>AVERAGE(normalized!N746:P746)</f>
        <v>3.6471774565438389E-3</v>
      </c>
      <c r="I746">
        <f>_xlfn.STDEV.S(normalized!E746:G746)</f>
        <v>4.8185246856233456E-4</v>
      </c>
      <c r="J746">
        <f>_xlfn.STDEV.S(normalized!H746:J746)</f>
        <v>1.1847861944497372E-4</v>
      </c>
      <c r="K746">
        <f>_xlfn.STDEV.S(normalized!K746:M746)</f>
        <v>6.1981067347468351E-4</v>
      </c>
      <c r="L746">
        <f>_xlfn.STDEV.S(normalized!N746:P746)</f>
        <v>3.2658329681648282E-4</v>
      </c>
      <c r="M746" s="11">
        <f t="shared" si="69"/>
        <v>0.17512123627434953</v>
      </c>
      <c r="N746" s="11">
        <f t="shared" si="70"/>
        <v>3.3861982236257332E-2</v>
      </c>
      <c r="O746" s="11">
        <f t="shared" si="71"/>
        <v>0.1713288548013428</v>
      </c>
      <c r="P746" s="11">
        <f t="shared" si="72"/>
        <v>8.954412027046299E-2</v>
      </c>
      <c r="R746" s="12">
        <f t="shared" si="73"/>
        <v>1.2716053126288056</v>
      </c>
      <c r="S746" s="12">
        <f t="shared" si="74"/>
        <v>1.314780532527978</v>
      </c>
      <c r="T746" s="12">
        <f t="shared" si="75"/>
        <v>1.3255057652968525</v>
      </c>
      <c r="U746">
        <f>_xlfn.T.TEST(normalized!H746:J746,normalized!$E746:$G746,2,3)</f>
        <v>0.10767466242786465</v>
      </c>
      <c r="V746">
        <f>_xlfn.T.TEST(normalized!K746:M746,normalized!$E746:$G746,2,3)</f>
        <v>0.13293703570683049</v>
      </c>
      <c r="W746">
        <f>_xlfn.T.TEST(normalized!N746:P746,normalized!$E746:$G746,2,3)</f>
        <v>6.420970121676578E-2</v>
      </c>
    </row>
    <row r="747" spans="1:23" x14ac:dyDescent="0.3">
      <c r="A747" t="str">
        <f>normalized!A747</f>
        <v>w/o MS2: PE 13:0_14:0</v>
      </c>
      <c r="B747" t="str">
        <f>normalized!B747</f>
        <v>PE 27:0</v>
      </c>
      <c r="C747" t="str">
        <f>normalized!C747</f>
        <v>PE</v>
      </c>
      <c r="D747" t="str">
        <f>normalized!D747</f>
        <v>C32H64NO8P</v>
      </c>
      <c r="E747">
        <f>AVERAGE(normalized!E747:G747)</f>
        <v>1.3307390135451978E-2</v>
      </c>
      <c r="F747">
        <f>AVERAGE(normalized!H747:J747)</f>
        <v>1.6897351182306255E-2</v>
      </c>
      <c r="G747">
        <f>AVERAGE(normalized!K747:M747)</f>
        <v>2.2400384997747439E-2</v>
      </c>
      <c r="H747">
        <f>AVERAGE(normalized!N747:P747)</f>
        <v>2.4488588293548285E-2</v>
      </c>
      <c r="I747">
        <f>_xlfn.STDEV.S(normalized!E747:G747)</f>
        <v>2.2232660164532127E-3</v>
      </c>
      <c r="J747">
        <f>_xlfn.STDEV.S(normalized!H747:J747)</f>
        <v>5.867573287416302E-4</v>
      </c>
      <c r="K747">
        <f>_xlfn.STDEV.S(normalized!K747:M747)</f>
        <v>9.3945078257788681E-4</v>
      </c>
      <c r="L747">
        <f>_xlfn.STDEV.S(normalized!N747:P747)</f>
        <v>1.6167468910806147E-3</v>
      </c>
      <c r="M747" s="11">
        <f t="shared" si="69"/>
        <v>0.1670700260399107</v>
      </c>
      <c r="N747" s="11">
        <f t="shared" si="70"/>
        <v>3.4724811150048308E-2</v>
      </c>
      <c r="O747" s="11">
        <f t="shared" si="71"/>
        <v>4.1939046256229837E-2</v>
      </c>
      <c r="P747" s="11">
        <f t="shared" si="72"/>
        <v>6.6020420274963729E-2</v>
      </c>
      <c r="R747" s="12">
        <f t="shared" si="73"/>
        <v>1.2697719846125444</v>
      </c>
      <c r="S747" s="12">
        <f t="shared" si="74"/>
        <v>1.6833041467741279</v>
      </c>
      <c r="T747" s="12">
        <f t="shared" si="75"/>
        <v>1.8402247205715174</v>
      </c>
      <c r="U747">
        <f>_xlfn.T.TEST(normalized!H747:J747,normalized!$E747:$G747,2,3)</f>
        <v>9.9125903580564598E-2</v>
      </c>
      <c r="V747">
        <f>_xlfn.T.TEST(normalized!K747:M747,normalized!$E747:$G747,2,3)</f>
        <v>1.0116640904529822E-2</v>
      </c>
      <c r="W747">
        <f>_xlfn.T.TEST(normalized!N747:P747,normalized!$E747:$G747,2,3)</f>
        <v>2.9865047783957043E-3</v>
      </c>
    </row>
    <row r="748" spans="1:23" x14ac:dyDescent="0.3">
      <c r="A748" t="str">
        <f>normalized!A748</f>
        <v>w/o MS2: PE 14:0_15:0</v>
      </c>
      <c r="B748" t="str">
        <f>normalized!B748</f>
        <v>PE 29:0</v>
      </c>
      <c r="C748" t="str">
        <f>normalized!C748</f>
        <v>PE</v>
      </c>
      <c r="D748" t="str">
        <f>normalized!D748</f>
        <v>C34H68NO8P</v>
      </c>
      <c r="E748">
        <f>AVERAGE(normalized!E748:G748)</f>
        <v>0.56503518731016944</v>
      </c>
      <c r="F748">
        <f>AVERAGE(normalized!H748:J748)</f>
        <v>0.64351049391806725</v>
      </c>
      <c r="G748">
        <f>AVERAGE(normalized!K748:M748)</f>
        <v>0.74997679696700104</v>
      </c>
      <c r="H748">
        <f>AVERAGE(normalized!N748:P748)</f>
        <v>0.75055639284827436</v>
      </c>
      <c r="I748">
        <f>_xlfn.STDEV.S(normalized!E748:G748)</f>
        <v>6.9376178538765848E-2</v>
      </c>
      <c r="J748">
        <f>_xlfn.STDEV.S(normalized!H748:J748)</f>
        <v>8.4017735003048474E-3</v>
      </c>
      <c r="K748">
        <f>_xlfn.STDEV.S(normalized!K748:M748)</f>
        <v>1.8058391791296747E-2</v>
      </c>
      <c r="L748">
        <f>_xlfn.STDEV.S(normalized!N748:P748)</f>
        <v>2.7782725803971293E-2</v>
      </c>
      <c r="M748" s="11">
        <f t="shared" si="69"/>
        <v>0.12278204985609614</v>
      </c>
      <c r="N748" s="11">
        <f t="shared" si="70"/>
        <v>1.3056156161727759E-2</v>
      </c>
      <c r="O748" s="11">
        <f t="shared" si="71"/>
        <v>2.4078600650482944E-2</v>
      </c>
      <c r="P748" s="11">
        <f t="shared" si="72"/>
        <v>3.7016173692877463E-2</v>
      </c>
      <c r="R748" s="12">
        <f t="shared" si="73"/>
        <v>1.1388856983960181</v>
      </c>
      <c r="S748" s="12">
        <f t="shared" si="74"/>
        <v>1.3273098982334883</v>
      </c>
      <c r="T748" s="12">
        <f t="shared" si="75"/>
        <v>1.3283356677683602</v>
      </c>
      <c r="U748">
        <f>_xlfn.T.TEST(normalized!H748:J748,normalized!$E748:$G748,2,3)</f>
        <v>0.18755819575775934</v>
      </c>
      <c r="V748">
        <f>_xlfn.T.TEST(normalized!K748:M748,normalized!$E748:$G748,2,3)</f>
        <v>3.6721405466390668E-2</v>
      </c>
      <c r="W748">
        <f>_xlfn.T.TEST(normalized!N748:P748,normalized!$E748:$G748,2,3)</f>
        <v>3.016454794483384E-2</v>
      </c>
    </row>
    <row r="749" spans="1:23" x14ac:dyDescent="0.3">
      <c r="A749" t="str">
        <f>normalized!A749</f>
        <v>w/o MS2: PE 13:0_15:0</v>
      </c>
      <c r="B749" t="str">
        <f>normalized!B749</f>
        <v>PE 28:0</v>
      </c>
      <c r="C749" t="str">
        <f>normalized!C749</f>
        <v>PE</v>
      </c>
      <c r="D749" t="str">
        <f>normalized!D749</f>
        <v>C33H66NO8P</v>
      </c>
      <c r="E749">
        <f>AVERAGE(normalized!E749:G749)</f>
        <v>0.37550478038220336</v>
      </c>
      <c r="F749">
        <f>AVERAGE(normalized!H749:J749)</f>
        <v>0.405871789729225</v>
      </c>
      <c r="G749">
        <f>AVERAGE(normalized!K749:M749)</f>
        <v>0.48159091919604297</v>
      </c>
      <c r="H749">
        <f>AVERAGE(normalized!N749:P749)</f>
        <v>0.48276496257608414</v>
      </c>
      <c r="I749">
        <f>_xlfn.STDEV.S(normalized!E749:G749)</f>
        <v>5.3496594346594109E-2</v>
      </c>
      <c r="J749">
        <f>_xlfn.STDEV.S(normalized!H749:J749)</f>
        <v>1.8692147520369674E-2</v>
      </c>
      <c r="K749">
        <f>_xlfn.STDEV.S(normalized!K749:M749)</f>
        <v>4.6840228978395435E-3</v>
      </c>
      <c r="L749">
        <f>_xlfn.STDEV.S(normalized!N749:P749)</f>
        <v>3.1607178194918255E-2</v>
      </c>
      <c r="M749" s="11">
        <f t="shared" si="69"/>
        <v>0.14246581439560688</v>
      </c>
      <c r="N749" s="11">
        <f t="shared" si="70"/>
        <v>4.6054315656774349E-2</v>
      </c>
      <c r="O749" s="11">
        <f t="shared" si="71"/>
        <v>9.7261445578312525E-3</v>
      </c>
      <c r="P749" s="11">
        <f t="shared" si="72"/>
        <v>6.5471151896067725E-2</v>
      </c>
      <c r="R749" s="12">
        <f t="shared" si="73"/>
        <v>1.0808698342431564</v>
      </c>
      <c r="S749" s="12">
        <f t="shared" si="74"/>
        <v>1.2825160806364728</v>
      </c>
      <c r="T749" s="12">
        <f t="shared" si="75"/>
        <v>1.2856426543617026</v>
      </c>
      <c r="U749">
        <f>_xlfn.T.TEST(normalized!H749:J749,normalized!$E749:$G749,2,3)</f>
        <v>0.43450321957110771</v>
      </c>
      <c r="V749">
        <f>_xlfn.T.TEST(normalized!K749:M749,normalized!$E749:$G749,2,3)</f>
        <v>7.4222668300721911E-2</v>
      </c>
      <c r="W749">
        <f>_xlfn.T.TEST(normalized!N749:P749,normalized!$E749:$G749,2,3)</f>
        <v>5.2637919296741893E-2</v>
      </c>
    </row>
    <row r="750" spans="1:23" x14ac:dyDescent="0.3">
      <c r="A750" t="str">
        <f>normalized!A750</f>
        <v>PE 31:0|PE 15:0_16:0</v>
      </c>
      <c r="B750" t="str">
        <f>normalized!B750</f>
        <v>PE 31:0|PE 15:0_16:0</v>
      </c>
      <c r="C750" t="str">
        <f>normalized!C750</f>
        <v>PE</v>
      </c>
      <c r="D750" t="str">
        <f>normalized!D750</f>
        <v>C36H72NO8P</v>
      </c>
      <c r="E750">
        <f>AVERAGE(normalized!E750:G750)</f>
        <v>5.4339320879237291E-2</v>
      </c>
      <c r="F750">
        <f>AVERAGE(normalized!H750:J750)</f>
        <v>4.8222023571428574E-2</v>
      </c>
      <c r="G750">
        <f>AVERAGE(normalized!K750:M750)</f>
        <v>5.1230655485912206E-2</v>
      </c>
      <c r="H750">
        <f>AVERAGE(normalized!N750:P750)</f>
        <v>4.1744307167836052E-2</v>
      </c>
      <c r="I750">
        <f>_xlfn.STDEV.S(normalized!E750:G750)</f>
        <v>4.9598595828268584E-3</v>
      </c>
      <c r="J750">
        <f>_xlfn.STDEV.S(normalized!H750:J750)</f>
        <v>1.7877201471223204E-3</v>
      </c>
      <c r="K750">
        <f>_xlfn.STDEV.S(normalized!K750:M750)</f>
        <v>2.8755456205221655E-3</v>
      </c>
      <c r="L750">
        <f>_xlfn.STDEV.S(normalized!N750:P750)</f>
        <v>2.5978261591208477E-3</v>
      </c>
      <c r="M750" s="11">
        <f t="shared" si="69"/>
        <v>9.1275700589809716E-2</v>
      </c>
      <c r="N750" s="11">
        <f t="shared" si="70"/>
        <v>3.707269033358318E-2</v>
      </c>
      <c r="O750" s="11">
        <f t="shared" si="71"/>
        <v>5.6129393490054108E-2</v>
      </c>
      <c r="P750" s="11">
        <f t="shared" si="72"/>
        <v>6.2231866699238698E-2</v>
      </c>
      <c r="R750" s="12">
        <f t="shared" si="73"/>
        <v>0.88742411188016712</v>
      </c>
      <c r="S750" s="12">
        <f t="shared" si="74"/>
        <v>0.94279160388784167</v>
      </c>
      <c r="T750" s="12">
        <f t="shared" si="75"/>
        <v>0.76821547440034876</v>
      </c>
      <c r="U750">
        <f>_xlfn.T.TEST(normalized!H750:J750,normalized!$E750:$G750,2,3)</f>
        <v>0.155612164748129</v>
      </c>
      <c r="V750">
        <f>_xlfn.T.TEST(normalized!K750:M750,normalized!$E750:$G750,2,3)</f>
        <v>0.41282888946832058</v>
      </c>
      <c r="W750">
        <f>_xlfn.T.TEST(normalized!N750:P750,normalized!$E750:$G750,2,3)</f>
        <v>2.9628986267311589E-2</v>
      </c>
    </row>
    <row r="751" spans="1:23" x14ac:dyDescent="0.3">
      <c r="A751" t="str">
        <f>normalized!A751</f>
        <v>PE 32:0</v>
      </c>
      <c r="B751" t="str">
        <f>normalized!B751</f>
        <v>PE 32:0</v>
      </c>
      <c r="C751" t="str">
        <f>normalized!C751</f>
        <v>PE</v>
      </c>
      <c r="D751" t="str">
        <f>normalized!D751</f>
        <v>C37H74NO8P</v>
      </c>
      <c r="E751">
        <f>AVERAGE(normalized!E751:G751)</f>
        <v>3.2890133630649722E-2</v>
      </c>
      <c r="F751">
        <f>AVERAGE(normalized!H751:J751)</f>
        <v>2.5467339796918769E-2</v>
      </c>
      <c r="G751">
        <f>AVERAGE(normalized!K751:M751)</f>
        <v>2.7421431502043837E-2</v>
      </c>
      <c r="H751">
        <f>AVERAGE(normalized!N751:P751)</f>
        <v>2.0948842987989491E-2</v>
      </c>
      <c r="I751">
        <f>_xlfn.STDEV.S(normalized!E751:G751)</f>
        <v>3.4343885022237223E-3</v>
      </c>
      <c r="J751">
        <f>_xlfn.STDEV.S(normalized!H751:J751)</f>
        <v>1.5844790261049142E-3</v>
      </c>
      <c r="K751">
        <f>_xlfn.STDEV.S(normalized!K751:M751)</f>
        <v>2.393393590416671E-3</v>
      </c>
      <c r="L751">
        <f>_xlfn.STDEV.S(normalized!N751:P751)</f>
        <v>1.2294383216087997E-3</v>
      </c>
      <c r="M751" s="11">
        <f t="shared" si="69"/>
        <v>0.10442002275792756</v>
      </c>
      <c r="N751" s="11">
        <f t="shared" si="70"/>
        <v>6.2216118320163792E-2</v>
      </c>
      <c r="O751" s="11">
        <f t="shared" si="71"/>
        <v>8.7281861643083117E-2</v>
      </c>
      <c r="P751" s="11">
        <f t="shared" si="72"/>
        <v>5.8687647919919407E-2</v>
      </c>
      <c r="R751" s="12">
        <f t="shared" si="73"/>
        <v>0.77431548569891528</v>
      </c>
      <c r="S751" s="12">
        <f t="shared" si="74"/>
        <v>0.83372818760731027</v>
      </c>
      <c r="T751" s="12">
        <f t="shared" si="75"/>
        <v>0.63693395786229468</v>
      </c>
      <c r="U751">
        <f>_xlfn.T.TEST(normalized!H751:J751,normalized!$E751:$G751,2,3)</f>
        <v>4.6771726565350981E-2</v>
      </c>
      <c r="V751">
        <f>_xlfn.T.TEST(normalized!K751:M751,normalized!$E751:$G751,2,3)</f>
        <v>9.4423755145575175E-2</v>
      </c>
      <c r="W751">
        <f>_xlfn.T.TEST(normalized!N751:P751,normalized!$E751:$G751,2,3)</f>
        <v>1.7395588167380245E-2</v>
      </c>
    </row>
    <row r="752" spans="1:23" x14ac:dyDescent="0.3">
      <c r="A752" t="str">
        <f>normalized!A752</f>
        <v>PE 30:0|PE 15:0_15:0</v>
      </c>
      <c r="B752" t="str">
        <f>normalized!B752</f>
        <v>PE 30:0|PE 15:0_15:0</v>
      </c>
      <c r="C752" t="str">
        <f>normalized!C752</f>
        <v>PE</v>
      </c>
      <c r="D752" t="str">
        <f>normalized!D752</f>
        <v>C35H70NO8P</v>
      </c>
      <c r="E752">
        <f>AVERAGE(normalized!E752:G752)</f>
        <v>1.9030618095387009</v>
      </c>
      <c r="F752">
        <f>AVERAGE(normalized!H752:J752)</f>
        <v>1.8047845519666199</v>
      </c>
      <c r="G752">
        <f>AVERAGE(normalized!K752:M752)</f>
        <v>1.8723448287333591</v>
      </c>
      <c r="H752">
        <f>AVERAGE(normalized!N752:P752)</f>
        <v>1.6256470316989244</v>
      </c>
      <c r="I752">
        <f>_xlfn.STDEV.S(normalized!E752:G752)</f>
        <v>0.20655638404839957</v>
      </c>
      <c r="J752">
        <f>_xlfn.STDEV.S(normalized!H752:J752)</f>
        <v>7.4130845991569133E-2</v>
      </c>
      <c r="K752">
        <f>_xlfn.STDEV.S(normalized!K752:M752)</f>
        <v>6.9251421144157291E-2</v>
      </c>
      <c r="L752">
        <f>_xlfn.STDEV.S(normalized!N752:P752)</f>
        <v>0.11186441456447908</v>
      </c>
      <c r="M752" s="11">
        <f t="shared" si="69"/>
        <v>0.10853897808945497</v>
      </c>
      <c r="N752" s="11">
        <f t="shared" si="70"/>
        <v>4.1074623511593647E-2</v>
      </c>
      <c r="O752" s="11">
        <f t="shared" si="71"/>
        <v>3.6986467493279995E-2</v>
      </c>
      <c r="P752" s="11">
        <f t="shared" si="72"/>
        <v>6.8812240531434601E-2</v>
      </c>
      <c r="R752" s="12">
        <f t="shared" si="73"/>
        <v>0.94835834701769184</v>
      </c>
      <c r="S752" s="12">
        <f t="shared" si="74"/>
        <v>0.98385917858716976</v>
      </c>
      <c r="T752" s="12">
        <f t="shared" si="75"/>
        <v>0.85422713206197898</v>
      </c>
      <c r="U752">
        <f>_xlfn.T.TEST(normalized!H752:J752,normalized!$E752:$G752,2,3)</f>
        <v>0.50446457960397983</v>
      </c>
      <c r="V752">
        <f>_xlfn.T.TEST(normalized!K752:M752,normalized!$E752:$G752,2,3)</f>
        <v>0.82608311659552924</v>
      </c>
      <c r="W752">
        <f>_xlfn.T.TEST(normalized!N752:P752,normalized!$E752:$G752,2,3)</f>
        <v>0.1309579876518768</v>
      </c>
    </row>
    <row r="753" spans="1:23" x14ac:dyDescent="0.3">
      <c r="A753" t="str">
        <f>normalized!A753</f>
        <v>w/o MS2: PE-Cer 13:1;O2/24:4;O</v>
      </c>
      <c r="B753" t="str">
        <f>normalized!B753</f>
        <v>PE-Cer 37:5:3O</v>
      </c>
      <c r="C753" t="str">
        <f>normalized!C753</f>
        <v>PE_Cer</v>
      </c>
      <c r="D753" t="str">
        <f>normalized!D753</f>
        <v>C39H71N2O7P</v>
      </c>
      <c r="E753">
        <f>AVERAGE(normalized!E753:G753)</f>
        <v>1.6185299251412428E-4</v>
      </c>
      <c r="F753">
        <f>AVERAGE(normalized!H753:J753)</f>
        <v>2.0467493814192345E-4</v>
      </c>
      <c r="G753">
        <f>AVERAGE(normalized!K753:M753)</f>
        <v>4.4751576006315429E-4</v>
      </c>
      <c r="H753">
        <f>AVERAGE(normalized!N753:P753)</f>
        <v>5.0705711320915439E-4</v>
      </c>
      <c r="I753">
        <f>_xlfn.STDEV.S(normalized!E753:G753)</f>
        <v>3.2181141221708165E-5</v>
      </c>
      <c r="J753">
        <f>_xlfn.STDEV.S(normalized!H753:J753)</f>
        <v>5.9227214286551428E-5</v>
      </c>
      <c r="K753">
        <f>_xlfn.STDEV.S(normalized!K753:M753)</f>
        <v>6.07213745536252E-5</v>
      </c>
      <c r="L753">
        <f>_xlfn.STDEV.S(normalized!N753:P753)</f>
        <v>1.3742028235153924E-5</v>
      </c>
      <c r="M753" s="11">
        <f t="shared" si="69"/>
        <v>0.19882944838909816</v>
      </c>
      <c r="N753" s="11">
        <f t="shared" si="70"/>
        <v>0.28937208836717832</v>
      </c>
      <c r="O753" s="11">
        <f t="shared" si="71"/>
        <v>0.13568544389376608</v>
      </c>
      <c r="P753" s="11">
        <f t="shared" si="72"/>
        <v>2.7101539209618615E-2</v>
      </c>
      <c r="R753" s="12">
        <f t="shared" si="73"/>
        <v>1.2645730855057391</v>
      </c>
      <c r="S753" s="12">
        <f t="shared" si="74"/>
        <v>2.7649520290710803</v>
      </c>
      <c r="T753" s="12">
        <f t="shared" si="75"/>
        <v>3.132825073746508</v>
      </c>
      <c r="U753">
        <f>_xlfn.T.TEST(normalized!H753:J753,normalized!$E753:$G753,2,3)</f>
        <v>0.34951999129513794</v>
      </c>
      <c r="V753">
        <f>_xlfn.T.TEST(normalized!K753:M753,normalized!$E753:$G753,2,3)</f>
        <v>5.2750686666757926E-3</v>
      </c>
      <c r="W753">
        <f>_xlfn.T.TEST(normalized!N753:P753,normalized!$E753:$G753,2,3)</f>
        <v>7.7913254520102981E-4</v>
      </c>
    </row>
    <row r="754" spans="1:23" x14ac:dyDescent="0.3">
      <c r="A754" t="str">
        <f>normalized!A754</f>
        <v>w/o MS2: PE-Cer 12:1;O2/24:4;O</v>
      </c>
      <c r="B754" t="str">
        <f>normalized!B754</f>
        <v>PE-Cer 36:5:3O</v>
      </c>
      <c r="C754" t="str">
        <f>normalized!C754</f>
        <v>PE_Cer</v>
      </c>
      <c r="D754" t="str">
        <f>normalized!D754</f>
        <v>C38H69N2O7P</v>
      </c>
      <c r="E754">
        <f>AVERAGE(normalized!E754:G754)</f>
        <v>4.8320162048022601E-4</v>
      </c>
      <c r="F754">
        <f>AVERAGE(normalized!H754:J754)</f>
        <v>3.7300791900093374E-4</v>
      </c>
      <c r="G754">
        <f>AVERAGE(normalized!K754:M754)</f>
        <v>5.7584348059699019E-4</v>
      </c>
      <c r="H754">
        <f>AVERAGE(normalized!N754:P754)</f>
        <v>4.1244561896905152E-4</v>
      </c>
      <c r="I754">
        <f>_xlfn.STDEV.S(normalized!E754:G754)</f>
        <v>4.7415457551683444E-5</v>
      </c>
      <c r="J754">
        <f>_xlfn.STDEV.S(normalized!H754:J754)</f>
        <v>2.4746494331124903E-5</v>
      </c>
      <c r="K754">
        <f>_xlfn.STDEV.S(normalized!K754:M754)</f>
        <v>3.3388246784187513E-5</v>
      </c>
      <c r="L754">
        <f>_xlfn.STDEV.S(normalized!N754:P754)</f>
        <v>2.1920897533421005E-5</v>
      </c>
      <c r="M754" s="11">
        <f t="shared" si="69"/>
        <v>9.8127687371081199E-2</v>
      </c>
      <c r="N754" s="11">
        <f t="shared" si="70"/>
        <v>6.6343080322278508E-2</v>
      </c>
      <c r="O754" s="11">
        <f t="shared" si="71"/>
        <v>5.7981461819404723E-2</v>
      </c>
      <c r="P754" s="11">
        <f t="shared" si="72"/>
        <v>5.3148576503769029E-2</v>
      </c>
      <c r="R754" s="12">
        <f t="shared" si="73"/>
        <v>0.77195088590601757</v>
      </c>
      <c r="S754" s="12">
        <f t="shared" si="74"/>
        <v>1.1917250609066519</v>
      </c>
      <c r="T754" s="12">
        <f t="shared" si="75"/>
        <v>0.85356836874666475</v>
      </c>
      <c r="U754">
        <f>_xlfn.T.TEST(normalized!H754:J754,normalized!$E754:$G754,2,3)</f>
        <v>3.7304454824406641E-2</v>
      </c>
      <c r="V754">
        <f>_xlfn.T.TEST(normalized!K754:M754,normalized!$E754:$G754,2,3)</f>
        <v>5.6944668323633152E-2</v>
      </c>
      <c r="W754">
        <f>_xlfn.T.TEST(normalized!N754:P754,normalized!$E754:$G754,2,3)</f>
        <v>0.10630252420818451</v>
      </c>
    </row>
    <row r="755" spans="1:23" x14ac:dyDescent="0.3">
      <c r="A755" t="str">
        <f>normalized!A755</f>
        <v>w/o MS2: PE-Cer 13:1;O2/20:4;O</v>
      </c>
      <c r="B755" t="str">
        <f>normalized!B755</f>
        <v>PE-Cer 33:5:3O</v>
      </c>
      <c r="C755" t="str">
        <f>normalized!C755</f>
        <v>PE_Cer</v>
      </c>
      <c r="D755" t="str">
        <f>normalized!D755</f>
        <v>C35H63N2O7P</v>
      </c>
      <c r="E755">
        <f>AVERAGE(normalized!E755:G755)</f>
        <v>2.9649817415254234E-4</v>
      </c>
      <c r="F755">
        <f>AVERAGE(normalized!H755:J755)</f>
        <v>4.4365090336134452E-4</v>
      </c>
      <c r="G755">
        <f>AVERAGE(normalized!K755:M755)</f>
        <v>3.9134278147693507E-4</v>
      </c>
      <c r="H755">
        <f>AVERAGE(normalized!N755:P755)</f>
        <v>3.0583884379855084E-4</v>
      </c>
      <c r="I755">
        <f>_xlfn.STDEV.S(normalized!E755:G755)</f>
        <v>2.0160978057334338E-4</v>
      </c>
      <c r="J755">
        <f>_xlfn.STDEV.S(normalized!H755:J755)</f>
        <v>2.9457942165583704E-4</v>
      </c>
      <c r="K755">
        <f>_xlfn.STDEV.S(normalized!K755:M755)</f>
        <v>2.2054591425450993E-4</v>
      </c>
      <c r="L755">
        <f>_xlfn.STDEV.S(normalized!N755:P755)</f>
        <v>1.8010068713044723E-4</v>
      </c>
      <c r="M755" s="11">
        <f t="shared" si="69"/>
        <v>0.679969720385594</v>
      </c>
      <c r="N755" s="11">
        <f t="shared" si="70"/>
        <v>0.66398922987407549</v>
      </c>
      <c r="O755" s="11">
        <f t="shared" si="71"/>
        <v>0.56356198374776578</v>
      </c>
      <c r="P755" s="11">
        <f t="shared" si="72"/>
        <v>0.58887447027191708</v>
      </c>
      <c r="R755" s="12">
        <f t="shared" si="73"/>
        <v>1.4963023115720606</v>
      </c>
      <c r="S755" s="12">
        <f t="shared" si="74"/>
        <v>1.3198826016230274</v>
      </c>
      <c r="T755" s="12">
        <f t="shared" si="75"/>
        <v>1.0315032956702219</v>
      </c>
      <c r="U755">
        <f>_xlfn.T.TEST(normalized!H755:J755,normalized!$E755:$G755,2,3)</f>
        <v>0.51949052580361232</v>
      </c>
      <c r="V755">
        <f>_xlfn.T.TEST(normalized!K755:M755,normalized!$E755:$G755,2,3)</f>
        <v>0.61195344656980077</v>
      </c>
      <c r="W755">
        <f>_xlfn.T.TEST(normalized!N755:P755,normalized!$E755:$G755,2,3)</f>
        <v>0.95518381171115474</v>
      </c>
    </row>
    <row r="756" spans="1:23" x14ac:dyDescent="0.3">
      <c r="A756" t="str">
        <f>normalized!A756</f>
        <v>w/o MS2: PE-Cer 13:1;O2/20:4;O</v>
      </c>
      <c r="B756" t="str">
        <f>normalized!B756</f>
        <v>PE-Cer 33:5:3O</v>
      </c>
      <c r="C756" t="str">
        <f>normalized!C756</f>
        <v>PE_Cer</v>
      </c>
      <c r="D756" t="str">
        <f>normalized!D756</f>
        <v>C35H63N2O7P</v>
      </c>
      <c r="E756">
        <f>AVERAGE(normalized!E756:G756)</f>
        <v>1.3674459590395479E-4</v>
      </c>
      <c r="F756">
        <f>AVERAGE(normalized!H756:J756)</f>
        <v>1.3474215686274507E-4</v>
      </c>
      <c r="G756">
        <f>AVERAGE(normalized!K756:M756)</f>
        <v>2.3896796147503379E-4</v>
      </c>
      <c r="H756">
        <f>AVERAGE(normalized!N756:P756)</f>
        <v>1.474334011077224E-4</v>
      </c>
      <c r="I756">
        <f>_xlfn.STDEV.S(normalized!E756:G756)</f>
        <v>1.1157250930288527E-4</v>
      </c>
      <c r="J756">
        <f>_xlfn.STDEV.S(normalized!H756:J756)</f>
        <v>1.1760609140262287E-4</v>
      </c>
      <c r="K756">
        <f>_xlfn.STDEV.S(normalized!K756:M756)</f>
        <v>1.0070432895890455E-4</v>
      </c>
      <c r="L756">
        <f>_xlfn.STDEV.S(normalized!N756:P756)</f>
        <v>1.1603033747591733E-4</v>
      </c>
      <c r="M756" s="11">
        <f t="shared" si="69"/>
        <v>0.81591896605003955</v>
      </c>
      <c r="N756" s="11">
        <f t="shared" si="70"/>
        <v>0.87282328070807236</v>
      </c>
      <c r="O756" s="11">
        <f t="shared" si="71"/>
        <v>0.42141351642833363</v>
      </c>
      <c r="P756" s="11">
        <f t="shared" si="72"/>
        <v>0.78700170113514245</v>
      </c>
      <c r="R756" s="12">
        <f t="shared" si="73"/>
        <v>0.9853563570247692</v>
      </c>
      <c r="S756" s="12">
        <f t="shared" si="74"/>
        <v>1.7475495824557306</v>
      </c>
      <c r="T756" s="12">
        <f t="shared" si="75"/>
        <v>1.0781661983284159</v>
      </c>
      <c r="U756">
        <f>_xlfn.T.TEST(normalized!H756:J756,normalized!$E756:$G756,2,3)</f>
        <v>0.98395804825894317</v>
      </c>
      <c r="V756">
        <f>_xlfn.T.TEST(normalized!K756:M756,normalized!$E756:$G756,2,3)</f>
        <v>0.30471555352549873</v>
      </c>
      <c r="W756">
        <f>_xlfn.T.TEST(normalized!N756:P756,normalized!$E756:$G756,2,3)</f>
        <v>0.91398584232998104</v>
      </c>
    </row>
    <row r="757" spans="1:23" x14ac:dyDescent="0.3">
      <c r="A757" t="str">
        <f>normalized!A757</f>
        <v>w/o MS2: PE-Cer 13:1;O2/22:5</v>
      </c>
      <c r="B757" t="str">
        <f>normalized!B757</f>
        <v>PE-Cer 35:6:2O</v>
      </c>
      <c r="C757" t="str">
        <f>normalized!C757</f>
        <v>PE_Cer</v>
      </c>
      <c r="D757" t="str">
        <f>normalized!D757</f>
        <v>C37H65N2O6P</v>
      </c>
      <c r="E757">
        <f>AVERAGE(normalized!E757:G757)</f>
        <v>4.7697849999999999E-5</v>
      </c>
      <c r="F757">
        <f>AVERAGE(normalized!H757:J757)</f>
        <v>7.6926372549019617E-5</v>
      </c>
      <c r="G757">
        <f>AVERAGE(normalized!K757:M757)</f>
        <v>2.6516601683426537E-4</v>
      </c>
      <c r="H757">
        <f>AVERAGE(normalized!N757:P757)</f>
        <v>3.1613639947632247E-4</v>
      </c>
      <c r="I757">
        <f>_xlfn.STDEV.S(normalized!E757:G757)</f>
        <v>4.5229225439614815E-5</v>
      </c>
      <c r="J757">
        <f>_xlfn.STDEV.S(normalized!H757:J757)</f>
        <v>4.3035137449345109E-5</v>
      </c>
      <c r="K757">
        <f>_xlfn.STDEV.S(normalized!K757:M757)</f>
        <v>6.9749351301202388E-5</v>
      </c>
      <c r="L757">
        <f>_xlfn.STDEV.S(normalized!N757:P757)</f>
        <v>4.9613085285145544E-5</v>
      </c>
      <c r="M757" s="11">
        <f t="shared" si="69"/>
        <v>0.94824453176851398</v>
      </c>
      <c r="N757" s="11">
        <f t="shared" si="70"/>
        <v>0.55943281898443775</v>
      </c>
      <c r="O757" s="11">
        <f t="shared" si="71"/>
        <v>0.26304031011936674</v>
      </c>
      <c r="P757" s="11">
        <f t="shared" si="72"/>
        <v>0.15693569410966038</v>
      </c>
      <c r="R757" s="12">
        <f t="shared" si="73"/>
        <v>1.6127849064270112</v>
      </c>
      <c r="S757" s="12">
        <f t="shared" si="74"/>
        <v>5.5592865681422827</v>
      </c>
      <c r="T757" s="12">
        <f t="shared" si="75"/>
        <v>6.62789621495146</v>
      </c>
      <c r="U757">
        <f>_xlfn.T.TEST(normalized!H757:J757,normalized!$E757:$G757,2,3)</f>
        <v>0.46302210849915504</v>
      </c>
      <c r="V757">
        <f>_xlfn.T.TEST(normalized!K757:M757,normalized!$E757:$G757,2,3)</f>
        <v>1.5006992668069751E-2</v>
      </c>
      <c r="W757">
        <f>_xlfn.T.TEST(normalized!N757:P757,normalized!$E757:$G757,2,3)</f>
        <v>2.3539688676126737E-3</v>
      </c>
    </row>
    <row r="758" spans="1:23" x14ac:dyDescent="0.3">
      <c r="A758" t="str">
        <f>normalized!A758</f>
        <v>w/o MS2: PE-Cer 13:1;O2/22:3;O</v>
      </c>
      <c r="B758" t="str">
        <f>normalized!B758</f>
        <v>PE-Cer 35:4:3O</v>
      </c>
      <c r="C758" t="str">
        <f>normalized!C758</f>
        <v>PE_Cer</v>
      </c>
      <c r="D758" t="str">
        <f>normalized!D758</f>
        <v>C37H69N2O7P</v>
      </c>
      <c r="E758">
        <f>AVERAGE(normalized!E758:G758)</f>
        <v>4.4841583898305086E-5</v>
      </c>
      <c r="F758">
        <f>AVERAGE(normalized!H758:J758)</f>
        <v>4.8325016339869286E-5</v>
      </c>
      <c r="G758">
        <f>AVERAGE(normalized!K758:M758)</f>
        <v>8.7572578498596799E-5</v>
      </c>
      <c r="H758">
        <f>AVERAGE(normalized!N758:P758)</f>
        <v>5.7003064661581742E-5</v>
      </c>
      <c r="I758">
        <f>_xlfn.STDEV.S(normalized!E758:G758)</f>
        <v>1.406559407124523E-5</v>
      </c>
      <c r="J758">
        <f>_xlfn.STDEV.S(normalized!H758:J758)</f>
        <v>1.0971955040910829E-5</v>
      </c>
      <c r="K758">
        <f>_xlfn.STDEV.S(normalized!K758:M758)</f>
        <v>2.2339004693271898E-5</v>
      </c>
      <c r="L758">
        <f>_xlfn.STDEV.S(normalized!N758:P758)</f>
        <v>2.0444525753896835E-5</v>
      </c>
      <c r="M758" s="11">
        <f t="shared" si="69"/>
        <v>0.31367299832994699</v>
      </c>
      <c r="N758" s="11">
        <f t="shared" si="70"/>
        <v>0.22704503530314804</v>
      </c>
      <c r="O758" s="11">
        <f t="shared" si="71"/>
        <v>0.25509132055109973</v>
      </c>
      <c r="P758" s="11">
        <f t="shared" si="72"/>
        <v>0.35865660689074841</v>
      </c>
      <c r="R758" s="12">
        <f t="shared" si="73"/>
        <v>1.0776830820575869</v>
      </c>
      <c r="S758" s="12">
        <f t="shared" si="74"/>
        <v>1.9529323205264133</v>
      </c>
      <c r="T758" s="12">
        <f t="shared" si="75"/>
        <v>1.2712098839072528</v>
      </c>
      <c r="U758">
        <f>_xlfn.T.TEST(normalized!H758:J758,normalized!$E758:$G758,2,3)</f>
        <v>0.75315695150879547</v>
      </c>
      <c r="V758">
        <f>_xlfn.T.TEST(normalized!K758:M758,normalized!$E758:$G758,2,3)</f>
        <v>5.9169044926207094E-2</v>
      </c>
      <c r="W758">
        <f>_xlfn.T.TEST(normalized!N758:P758,normalized!$E758:$G758,2,3)</f>
        <v>0.44945042110464212</v>
      </c>
    </row>
    <row r="759" spans="1:23" x14ac:dyDescent="0.3">
      <c r="A759" t="str">
        <f>normalized!A759</f>
        <v>w/o MS2: PE-Cer 13:1;O2/22:4;O</v>
      </c>
      <c r="B759" t="str">
        <f>normalized!B759</f>
        <v>PE-Cer 35:5:3O</v>
      </c>
      <c r="C759" t="str">
        <f>normalized!C759</f>
        <v>PE_Cer</v>
      </c>
      <c r="D759" t="str">
        <f>normalized!D759</f>
        <v>C37H67N2O7P</v>
      </c>
      <c r="E759">
        <f>AVERAGE(normalized!E759:G759)</f>
        <v>7.0824082485875713E-5</v>
      </c>
      <c r="F759">
        <f>AVERAGE(normalized!H759:J759)</f>
        <v>5.705407913165266E-5</v>
      </c>
      <c r="G759">
        <f>AVERAGE(normalized!K759:M759)</f>
        <v>8.9166310286963664E-5</v>
      </c>
      <c r="H759">
        <f>AVERAGE(normalized!N759:P759)</f>
        <v>7.5440334511052236E-5</v>
      </c>
      <c r="I759">
        <f>_xlfn.STDEV.S(normalized!E759:G759)</f>
        <v>1.6717354336140418E-5</v>
      </c>
      <c r="J759">
        <f>_xlfn.STDEV.S(normalized!H759:J759)</f>
        <v>1.097583954451598E-5</v>
      </c>
      <c r="K759">
        <f>_xlfn.STDEV.S(normalized!K759:M759)</f>
        <v>1.0300323514367916E-5</v>
      </c>
      <c r="L759">
        <f>_xlfn.STDEV.S(normalized!N759:P759)</f>
        <v>1.0812203531971744E-5</v>
      </c>
      <c r="M759" s="11">
        <f t="shared" si="69"/>
        <v>0.23604053521588964</v>
      </c>
      <c r="N759" s="11">
        <f t="shared" si="70"/>
        <v>0.19237607041538884</v>
      </c>
      <c r="O759" s="11">
        <f t="shared" si="71"/>
        <v>0.11551810859077175</v>
      </c>
      <c r="P759" s="11">
        <f t="shared" si="72"/>
        <v>0.14332125648763824</v>
      </c>
      <c r="R759" s="12">
        <f t="shared" si="73"/>
        <v>0.80557456064511423</v>
      </c>
      <c r="S759" s="12">
        <f t="shared" si="74"/>
        <v>1.2589829215895016</v>
      </c>
      <c r="T759" s="12">
        <f t="shared" si="75"/>
        <v>1.0651791292332962</v>
      </c>
      <c r="U759">
        <f>_xlfn.T.TEST(normalized!H759:J759,normalized!$E759:$G759,2,3)</f>
        <v>0.30846195921382769</v>
      </c>
      <c r="V759">
        <f>_xlfn.T.TEST(normalized!K759:M759,normalized!$E759:$G759,2,3)</f>
        <v>0.19513812633598115</v>
      </c>
      <c r="W759">
        <f>_xlfn.T.TEST(normalized!N759:P759,normalized!$E759:$G759,2,3)</f>
        <v>0.71175181927178932</v>
      </c>
    </row>
    <row r="760" spans="1:23" x14ac:dyDescent="0.3">
      <c r="A760" t="str">
        <f>normalized!A760</f>
        <v>w/o MS2: PE-Cer 13:1;O2/22:4;O</v>
      </c>
      <c r="B760" t="str">
        <f>normalized!B760</f>
        <v>PE-Cer 35:5:3O</v>
      </c>
      <c r="C760" t="str">
        <f>normalized!C760</f>
        <v>PE_Cer</v>
      </c>
      <c r="D760" t="str">
        <f>normalized!D760</f>
        <v>C37H67N2O7P</v>
      </c>
      <c r="E760">
        <f>AVERAGE(normalized!E760:G760)</f>
        <v>2.39738243220339E-4</v>
      </c>
      <c r="F760">
        <f>AVERAGE(normalized!H760:J760)</f>
        <v>6.6758581932773101E-5</v>
      </c>
      <c r="G760">
        <f>AVERAGE(normalized!K760:M760)</f>
        <v>1.3949091143928216E-4</v>
      </c>
      <c r="H760">
        <f>AVERAGE(normalized!N760:P760)</f>
        <v>4.2951224938753065E-5</v>
      </c>
      <c r="I760">
        <f>_xlfn.STDEV.S(normalized!E760:G760)</f>
        <v>9.6756640520525243E-5</v>
      </c>
      <c r="J760">
        <f>_xlfn.STDEV.S(normalized!H760:J760)</f>
        <v>7.8043962681729944E-5</v>
      </c>
      <c r="K760">
        <f>_xlfn.STDEV.S(normalized!K760:M760)</f>
        <v>9.5502137321767355E-5</v>
      </c>
      <c r="L760">
        <f>_xlfn.STDEV.S(normalized!N760:P760)</f>
        <v>3.720421425320981E-5</v>
      </c>
      <c r="M760" s="11">
        <f t="shared" si="69"/>
        <v>0.40359284868704909</v>
      </c>
      <c r="N760" s="11">
        <f t="shared" si="70"/>
        <v>1.1690476403516388</v>
      </c>
      <c r="O760" s="11">
        <f t="shared" si="71"/>
        <v>0.68464774038943532</v>
      </c>
      <c r="P760" s="11">
        <f t="shared" si="72"/>
        <v>0.86619681525408676</v>
      </c>
      <c r="R760" s="12">
        <f t="shared" si="73"/>
        <v>0.27846446622792892</v>
      </c>
      <c r="S760" s="12">
        <f t="shared" si="74"/>
        <v>0.58184672401673787</v>
      </c>
      <c r="T760" s="12">
        <f t="shared" si="75"/>
        <v>0.17915883741284191</v>
      </c>
      <c r="U760">
        <f>_xlfn.T.TEST(normalized!H760:J760,normalized!$E760:$G760,2,3)</f>
        <v>7.6409492054724915E-2</v>
      </c>
      <c r="V760">
        <f>_xlfn.T.TEST(normalized!K760:M760,normalized!$E760:$G760,2,3)</f>
        <v>0.27064628743838759</v>
      </c>
      <c r="W760">
        <f>_xlfn.T.TEST(normalized!N760:P760,normalized!$E760:$G760,2,3)</f>
        <v>5.7302241771336311E-2</v>
      </c>
    </row>
    <row r="761" spans="1:23" x14ac:dyDescent="0.3">
      <c r="A761" t="str">
        <f>normalized!A761</f>
        <v>w/o MS2: PE-Cer 12:1;O2/22:4;O</v>
      </c>
      <c r="B761" t="str">
        <f>normalized!B761</f>
        <v>PE-Cer 34:5:3O</v>
      </c>
      <c r="C761" t="str">
        <f>normalized!C761</f>
        <v>PE_Cer</v>
      </c>
      <c r="D761" t="str">
        <f>normalized!D761</f>
        <v>C36H65N2O7P</v>
      </c>
      <c r="E761">
        <f>AVERAGE(normalized!E761:G761)</f>
        <v>8.0574512853107344E-5</v>
      </c>
      <c r="F761">
        <f>AVERAGE(normalized!H761:J761)</f>
        <v>1.1406614028944911E-4</v>
      </c>
      <c r="G761">
        <f>AVERAGE(normalized!K761:M761)</f>
        <v>1.4957083813810462E-4</v>
      </c>
      <c r="H761">
        <f>AVERAGE(normalized!N761:P761)</f>
        <v>1.0762785226479418E-4</v>
      </c>
      <c r="I761">
        <f>_xlfn.STDEV.S(normalized!E761:G761)</f>
        <v>4.4012956542528235E-5</v>
      </c>
      <c r="J761">
        <f>_xlfn.STDEV.S(normalized!H761:J761)</f>
        <v>7.1533470092470397E-5</v>
      </c>
      <c r="K761">
        <f>_xlfn.STDEV.S(normalized!K761:M761)</f>
        <v>1.2051368375147309E-4</v>
      </c>
      <c r="L761">
        <f>_xlfn.STDEV.S(normalized!N761:P761)</f>
        <v>4.1389252268580035E-5</v>
      </c>
      <c r="M761" s="11">
        <f t="shared" si="69"/>
        <v>0.54623918884581724</v>
      </c>
      <c r="N761" s="11">
        <f t="shared" si="70"/>
        <v>0.62712273695726251</v>
      </c>
      <c r="O761" s="11">
        <f t="shared" si="71"/>
        <v>0.80572981506059405</v>
      </c>
      <c r="P761" s="11">
        <f t="shared" si="72"/>
        <v>0.38455893523500839</v>
      </c>
      <c r="R761" s="12">
        <f t="shared" si="73"/>
        <v>1.4156603155317764</v>
      </c>
      <c r="S761" s="12">
        <f t="shared" si="74"/>
        <v>1.8563045911401554</v>
      </c>
      <c r="T761" s="12">
        <f t="shared" si="75"/>
        <v>1.3357555442005198</v>
      </c>
      <c r="U761">
        <f>_xlfn.T.TEST(normalized!H761:J761,normalized!$E761:$G761,2,3)</f>
        <v>0.53492426577596031</v>
      </c>
      <c r="V761">
        <f>_xlfn.T.TEST(normalized!K761:M761,normalized!$E761:$G761,2,3)</f>
        <v>0.43185369571526822</v>
      </c>
      <c r="W761">
        <f>_xlfn.T.TEST(normalized!N761:P761,normalized!$E761:$G761,2,3)</f>
        <v>0.48145440238346271</v>
      </c>
    </row>
    <row r="762" spans="1:23" x14ac:dyDescent="0.3">
      <c r="A762" t="str">
        <f>normalized!A762</f>
        <v>w/o MS2: PE-Cer 13:2;O2/24:6;O</v>
      </c>
      <c r="B762" t="str">
        <f>normalized!B762</f>
        <v>PE-Cer 37:8:3O</v>
      </c>
      <c r="C762" t="str">
        <f>normalized!C762</f>
        <v>PE_Cer</v>
      </c>
      <c r="D762" t="str">
        <f>normalized!D762</f>
        <v>C39H65N2O7P</v>
      </c>
      <c r="E762">
        <f>AVERAGE(normalized!E762:G762)</f>
        <v>1.5567429166666669E-4</v>
      </c>
      <c r="F762">
        <f>AVERAGE(normalized!H762:J762)</f>
        <v>2.7970783263305319E-4</v>
      </c>
      <c r="G762">
        <f>AVERAGE(normalized!K762:M762)</f>
        <v>3.2348453617941117E-4</v>
      </c>
      <c r="H762">
        <f>AVERAGE(normalized!N762:P762)</f>
        <v>3.0728729285757933E-4</v>
      </c>
      <c r="I762">
        <f>_xlfn.STDEV.S(normalized!E762:G762)</f>
        <v>4.8246994559300887E-5</v>
      </c>
      <c r="J762">
        <f>_xlfn.STDEV.S(normalized!H762:J762)</f>
        <v>1.07516325139408E-4</v>
      </c>
      <c r="K762">
        <f>_xlfn.STDEV.S(normalized!K762:M762)</f>
        <v>1.9288784819027013E-5</v>
      </c>
      <c r="L762">
        <f>_xlfn.STDEV.S(normalized!N762:P762)</f>
        <v>1.2157080763712076E-4</v>
      </c>
      <c r="M762" s="11">
        <f t="shared" si="69"/>
        <v>0.30992268564554282</v>
      </c>
      <c r="N762" s="11">
        <f t="shared" si="70"/>
        <v>0.38438796699861438</v>
      </c>
      <c r="O762" s="11">
        <f t="shared" si="71"/>
        <v>5.9628151153194711E-2</v>
      </c>
      <c r="P762" s="11">
        <f t="shared" si="72"/>
        <v>0.39562588646796426</v>
      </c>
      <c r="R762" s="12">
        <f t="shared" si="73"/>
        <v>1.7967503152798661</v>
      </c>
      <c r="S762" s="12">
        <f t="shared" si="74"/>
        <v>2.0779573346128566</v>
      </c>
      <c r="T762" s="12">
        <f t="shared" si="75"/>
        <v>1.9739116174400191</v>
      </c>
      <c r="U762">
        <f>_xlfn.T.TEST(normalized!H762:J762,normalized!$E762:$G762,2,3)</f>
        <v>0.17326285725561993</v>
      </c>
      <c r="V762">
        <f>_xlfn.T.TEST(normalized!K762:M762,normalized!$E762:$G762,2,3)</f>
        <v>1.5989425897486101E-2</v>
      </c>
      <c r="W762">
        <f>_xlfn.T.TEST(normalized!N762:P762,normalized!$E762:$G762,2,3)</f>
        <v>0.1516366599251294</v>
      </c>
    </row>
    <row r="763" spans="1:23" x14ac:dyDescent="0.3">
      <c r="A763" t="str">
        <f>normalized!A763</f>
        <v>w/o MS2: PE-Cer 13:1;O2/24:2;O</v>
      </c>
      <c r="B763" t="str">
        <f>normalized!B763</f>
        <v>PE-Cer 37:3:3O</v>
      </c>
      <c r="C763" t="str">
        <f>normalized!C763</f>
        <v>PE_Cer</v>
      </c>
      <c r="D763" t="str">
        <f>normalized!D763</f>
        <v>C39H75N2O7P</v>
      </c>
      <c r="E763">
        <f>AVERAGE(normalized!E763:G763)</f>
        <v>6.5479169774011297E-5</v>
      </c>
      <c r="F763">
        <f>AVERAGE(normalized!H763:J763)</f>
        <v>9.0963591269841264E-5</v>
      </c>
      <c r="G763">
        <f>AVERAGE(normalized!K763:M763)</f>
        <v>1.2509503031655694E-4</v>
      </c>
      <c r="H763">
        <f>AVERAGE(normalized!N763:P763)</f>
        <v>1.0664735920611376E-4</v>
      </c>
      <c r="I763">
        <f>_xlfn.STDEV.S(normalized!E763:G763)</f>
        <v>1.7908475135240307E-5</v>
      </c>
      <c r="J763">
        <f>_xlfn.STDEV.S(normalized!H763:J763)</f>
        <v>2.5027234227610211E-5</v>
      </c>
      <c r="K763">
        <f>_xlfn.STDEV.S(normalized!K763:M763)</f>
        <v>1.0984713645541011E-5</v>
      </c>
      <c r="L763">
        <f>_xlfn.STDEV.S(normalized!N763:P763)</f>
        <v>1.969360204861824E-5</v>
      </c>
      <c r="M763" s="11">
        <f t="shared" si="69"/>
        <v>0.27349881186716246</v>
      </c>
      <c r="N763" s="11">
        <f t="shared" si="70"/>
        <v>0.27513463219990442</v>
      </c>
      <c r="O763" s="11">
        <f t="shared" si="71"/>
        <v>8.7810951544148835E-2</v>
      </c>
      <c r="P763" s="11">
        <f t="shared" si="72"/>
        <v>0.18466094421107118</v>
      </c>
      <c r="R763" s="12">
        <f t="shared" si="73"/>
        <v>1.3891989098790427</v>
      </c>
      <c r="S763" s="12">
        <f t="shared" si="74"/>
        <v>1.910455351653026</v>
      </c>
      <c r="T763" s="12">
        <f t="shared" si="75"/>
        <v>1.6287219214016688</v>
      </c>
      <c r="U763">
        <f>_xlfn.T.TEST(normalized!H763:J763,normalized!$E763:$G763,2,3)</f>
        <v>0.23184279789480294</v>
      </c>
      <c r="V763">
        <f>_xlfn.T.TEST(normalized!K763:M763,normalized!$E763:$G763,2,3)</f>
        <v>1.2684167981251687E-2</v>
      </c>
      <c r="W763">
        <f>_xlfn.T.TEST(normalized!N763:P763,normalized!$E763:$G763,2,3)</f>
        <v>5.5821656920647521E-2</v>
      </c>
    </row>
    <row r="764" spans="1:23" x14ac:dyDescent="0.3">
      <c r="A764" t="str">
        <f>normalized!A764</f>
        <v>w/o MS2: PE-Cer 12:2;O2/26:6;O</v>
      </c>
      <c r="B764" t="str">
        <f>normalized!B764</f>
        <v>PE-Cer 38:8:3O</v>
      </c>
      <c r="C764" t="str">
        <f>normalized!C764</f>
        <v>PE_Cer</v>
      </c>
      <c r="D764" t="str">
        <f>normalized!D764</f>
        <v>C40H67N2O7P</v>
      </c>
      <c r="E764">
        <f>AVERAGE(normalized!E764:G764)</f>
        <v>2.0631853983050846E-4</v>
      </c>
      <c r="F764">
        <f>AVERAGE(normalized!H764:J764)</f>
        <v>1.972256757703081E-4</v>
      </c>
      <c r="G764">
        <f>AVERAGE(normalized!K764:M764)</f>
        <v>2.4670145858390473E-4</v>
      </c>
      <c r="H764">
        <f>AVERAGE(normalized!N764:P764)</f>
        <v>1.5675693956042938E-4</v>
      </c>
      <c r="I764">
        <f>_xlfn.STDEV.S(normalized!E764:G764)</f>
        <v>3.3905892797385691E-5</v>
      </c>
      <c r="J764">
        <f>_xlfn.STDEV.S(normalized!H764:J764)</f>
        <v>4.9173220153303938E-5</v>
      </c>
      <c r="K764">
        <f>_xlfn.STDEV.S(normalized!K764:M764)</f>
        <v>3.1531037018528122E-5</v>
      </c>
      <c r="L764">
        <f>_xlfn.STDEV.S(normalized!N764:P764)</f>
        <v>9.0296866910817645E-5</v>
      </c>
      <c r="M764" s="11">
        <f t="shared" si="69"/>
        <v>0.16433759576448886</v>
      </c>
      <c r="N764" s="11">
        <f t="shared" si="70"/>
        <v>0.24932463768344132</v>
      </c>
      <c r="O764" s="11">
        <f t="shared" si="71"/>
        <v>0.12781050099792668</v>
      </c>
      <c r="P764" s="11">
        <f t="shared" si="72"/>
        <v>0.5760310654445282</v>
      </c>
      <c r="R764" s="12">
        <f t="shared" si="73"/>
        <v>0.95592803212125199</v>
      </c>
      <c r="S764" s="12">
        <f t="shared" si="74"/>
        <v>1.1957309255221127</v>
      </c>
      <c r="T764" s="12">
        <f t="shared" si="75"/>
        <v>0.75978116018660202</v>
      </c>
      <c r="U764">
        <f>_xlfn.T.TEST(normalized!H764:J764,normalized!$E764:$G764,2,3)</f>
        <v>0.80660917911635077</v>
      </c>
      <c r="V764">
        <f>_xlfn.T.TEST(normalized!K764:M764,normalized!$E764:$G764,2,3)</f>
        <v>0.20576446262803544</v>
      </c>
      <c r="W764">
        <f>_xlfn.T.TEST(normalized!N764:P764,normalized!$E764:$G764,2,3)</f>
        <v>0.44928250178100754</v>
      </c>
    </row>
    <row r="765" spans="1:23" x14ac:dyDescent="0.3">
      <c r="A765" t="str">
        <f>normalized!A765</f>
        <v>w/o MS2: PE-Cer 13:2;O2/24:6;O</v>
      </c>
      <c r="B765" t="str">
        <f>normalized!B765</f>
        <v>PE-Cer 37:8:3O</v>
      </c>
      <c r="C765" t="str">
        <f>normalized!C765</f>
        <v>PE_Cer</v>
      </c>
      <c r="D765" t="str">
        <f>normalized!D765</f>
        <v>C39H65N2O7P</v>
      </c>
      <c r="E765">
        <f>AVERAGE(normalized!E765:G765)</f>
        <v>1.329772877259887E-3</v>
      </c>
      <c r="F765">
        <f>AVERAGE(normalized!H765:J765)</f>
        <v>1.3977278664799254E-3</v>
      </c>
      <c r="G765">
        <f>AVERAGE(normalized!K765:M765)</f>
        <v>1.6298143576899073E-3</v>
      </c>
      <c r="H765">
        <f>AVERAGE(normalized!N765:P765)</f>
        <v>1.2163110996764976E-3</v>
      </c>
      <c r="I765">
        <f>_xlfn.STDEV.S(normalized!E765:G765)</f>
        <v>1.2270722753206944E-4</v>
      </c>
      <c r="J765">
        <f>_xlfn.STDEV.S(normalized!H765:J765)</f>
        <v>4.3697194374174326E-4</v>
      </c>
      <c r="K765">
        <f>_xlfn.STDEV.S(normalized!K765:M765)</f>
        <v>4.153710238597809E-4</v>
      </c>
      <c r="L765">
        <f>_xlfn.STDEV.S(normalized!N765:P765)</f>
        <v>4.6465081768211071E-4</v>
      </c>
      <c r="M765" s="11">
        <f t="shared" si="69"/>
        <v>9.2276831352522681E-2</v>
      </c>
      <c r="N765" s="11">
        <f t="shared" si="70"/>
        <v>0.31263020092904414</v>
      </c>
      <c r="O765" s="11">
        <f t="shared" si="71"/>
        <v>0.25485787500886065</v>
      </c>
      <c r="P765" s="11">
        <f t="shared" si="72"/>
        <v>0.38201642474996234</v>
      </c>
      <c r="R765" s="12">
        <f t="shared" si="73"/>
        <v>1.0511027036136167</v>
      </c>
      <c r="S765" s="12">
        <f t="shared" si="74"/>
        <v>1.2256336292918546</v>
      </c>
      <c r="T765" s="12">
        <f t="shared" si="75"/>
        <v>0.91467582207182074</v>
      </c>
      <c r="U765">
        <f>_xlfn.T.TEST(normalized!H765:J765,normalized!$E765:$G765,2,3)</f>
        <v>0.81667452124667961</v>
      </c>
      <c r="V765">
        <f>_xlfn.T.TEST(normalized!K765:M765,normalized!$E765:$G765,2,3)</f>
        <v>0.33726000235996467</v>
      </c>
      <c r="W765">
        <f>_xlfn.T.TEST(normalized!N765:P765,normalized!$E765:$G765,2,3)</f>
        <v>0.71789086332189278</v>
      </c>
    </row>
    <row r="766" spans="1:23" x14ac:dyDescent="0.3">
      <c r="A766" t="str">
        <f>normalized!A766</f>
        <v>w/o MS2: PE-Cer 12:2;O2/26:6;O</v>
      </c>
      <c r="B766" t="str">
        <f>normalized!B766</f>
        <v>PE-Cer 38:8:3O</v>
      </c>
      <c r="C766" t="str">
        <f>normalized!C766</f>
        <v>PE_Cer</v>
      </c>
      <c r="D766" t="str">
        <f>normalized!D766</f>
        <v>C40H67N2O7P</v>
      </c>
      <c r="E766">
        <f>AVERAGE(normalized!E766:G766)</f>
        <v>1.273098186440678E-4</v>
      </c>
      <c r="F766">
        <f>AVERAGE(normalized!H766:J766)</f>
        <v>1.4206660830999064E-4</v>
      </c>
      <c r="G766">
        <f>AVERAGE(normalized!K766:M766)</f>
        <v>2.7512121404687801E-4</v>
      </c>
      <c r="H766">
        <f>AVERAGE(normalized!N766:P766)</f>
        <v>1.6342916539358217E-4</v>
      </c>
      <c r="I766">
        <f>_xlfn.STDEV.S(normalized!E766:G766)</f>
        <v>2.710019064659363E-5</v>
      </c>
      <c r="J766">
        <f>_xlfn.STDEV.S(normalized!H766:J766)</f>
        <v>1.6684819225239161E-5</v>
      </c>
      <c r="K766">
        <f>_xlfn.STDEV.S(normalized!K766:M766)</f>
        <v>1.4681684424928918E-5</v>
      </c>
      <c r="L766">
        <f>_xlfn.STDEV.S(normalized!N766:P766)</f>
        <v>7.7335463408892223E-5</v>
      </c>
      <c r="M766" s="11">
        <f t="shared" si="69"/>
        <v>0.21286803276627247</v>
      </c>
      <c r="N766" s="11">
        <f t="shared" si="70"/>
        <v>0.11744363734532701</v>
      </c>
      <c r="O766" s="11">
        <f t="shared" si="71"/>
        <v>5.3364421481606653E-2</v>
      </c>
      <c r="P766" s="11">
        <f t="shared" si="72"/>
        <v>0.47320478705650398</v>
      </c>
      <c r="R766" s="12">
        <f t="shared" si="73"/>
        <v>1.1159124239048663</v>
      </c>
      <c r="S766" s="12">
        <f t="shared" si="74"/>
        <v>2.1610368860555886</v>
      </c>
      <c r="T766" s="12">
        <f t="shared" si="75"/>
        <v>1.2837121844505699</v>
      </c>
      <c r="U766">
        <f>_xlfn.T.TEST(normalized!H766:J766,normalized!$E766:$G766,2,3)</f>
        <v>0.47533333837539749</v>
      </c>
      <c r="V766">
        <f>_xlfn.T.TEST(normalized!K766:M766,normalized!$E766:$G766,2,3)</f>
        <v>3.3081547740451338E-3</v>
      </c>
      <c r="W766">
        <f>_xlfn.T.TEST(normalized!N766:P766,normalized!$E766:$G766,2,3)</f>
        <v>0.51110079740379588</v>
      </c>
    </row>
    <row r="767" spans="1:23" x14ac:dyDescent="0.3">
      <c r="A767" t="str">
        <f>normalized!A767</f>
        <v>w/o MS2: PE-Cer 13:1;O2/20:3;O</v>
      </c>
      <c r="B767" t="str">
        <f>normalized!B767</f>
        <v>PE-Cer 33:4:3O</v>
      </c>
      <c r="C767" t="str">
        <f>normalized!C767</f>
        <v>PE_Cer</v>
      </c>
      <c r="D767" t="str">
        <f>normalized!D767</f>
        <v>C35H65N2O7P</v>
      </c>
      <c r="E767">
        <f>AVERAGE(normalized!E767:G767)</f>
        <v>9.0372298728813558E-5</v>
      </c>
      <c r="F767">
        <f>AVERAGE(normalized!H767:J767)</f>
        <v>1.1765599439775912E-4</v>
      </c>
      <c r="G767">
        <f>AVERAGE(normalized!K767:M767)</f>
        <v>1.5132113417401331E-4</v>
      </c>
      <c r="H767">
        <f>AVERAGE(normalized!N767:P767)</f>
        <v>1.392304067666987E-4</v>
      </c>
      <c r="I767">
        <f>_xlfn.STDEV.S(normalized!E767:G767)</f>
        <v>3.5057269244329502E-5</v>
      </c>
      <c r="J767">
        <f>_xlfn.STDEV.S(normalized!H767:J767)</f>
        <v>3.2828962747447924E-5</v>
      </c>
      <c r="K767">
        <f>_xlfn.STDEV.S(normalized!K767:M767)</f>
        <v>8.5490639988477967E-5</v>
      </c>
      <c r="L767">
        <f>_xlfn.STDEV.S(normalized!N767:P767)</f>
        <v>4.4413561144409771E-5</v>
      </c>
      <c r="M767" s="11">
        <f t="shared" si="69"/>
        <v>0.38792052141473449</v>
      </c>
      <c r="N767" s="11">
        <f t="shared" si="70"/>
        <v>0.2790249907409153</v>
      </c>
      <c r="O767" s="11">
        <f t="shared" si="71"/>
        <v>0.56496166550117921</v>
      </c>
      <c r="P767" s="11">
        <f t="shared" si="72"/>
        <v>0.31899325855473015</v>
      </c>
      <c r="R767" s="12">
        <f t="shared" si="73"/>
        <v>1.3019033050251123</v>
      </c>
      <c r="S767" s="12">
        <f t="shared" si="74"/>
        <v>1.6744194438175481</v>
      </c>
      <c r="T767" s="12">
        <f t="shared" si="75"/>
        <v>1.5406314625734714</v>
      </c>
      <c r="U767">
        <f>_xlfn.T.TEST(normalized!H767:J767,normalized!$E767:$G767,2,3)</f>
        <v>0.38107947509697332</v>
      </c>
      <c r="V767">
        <f>_xlfn.T.TEST(normalized!K767:M767,normalized!$E767:$G767,2,3)</f>
        <v>0.3457678067554435</v>
      </c>
      <c r="W767">
        <f>_xlfn.T.TEST(normalized!N767:P767,normalized!$E767:$G767,2,3)</f>
        <v>0.21281189044018214</v>
      </c>
    </row>
    <row r="768" spans="1:23" x14ac:dyDescent="0.3">
      <c r="A768" t="str">
        <f>normalized!A768</f>
        <v>w/o MS2: PE-Cer 12:1;O2/20:0;O</v>
      </c>
      <c r="B768" t="str">
        <f>normalized!B768</f>
        <v>PE-Cer 32:1:3O</v>
      </c>
      <c r="C768" t="str">
        <f>normalized!C768</f>
        <v>PE_Cer</v>
      </c>
      <c r="D768" t="str">
        <f>normalized!D768</f>
        <v>C34H69N2O7P</v>
      </c>
      <c r="E768">
        <f>AVERAGE(normalized!E768:G768)</f>
        <v>1.0587253870056497E-4</v>
      </c>
      <c r="F768">
        <f>AVERAGE(normalized!H768:J768)</f>
        <v>1.2700408496732027E-4</v>
      </c>
      <c r="G768">
        <f>AVERAGE(normalized!K768:M768)</f>
        <v>2.8205729178291115E-4</v>
      </c>
      <c r="H768">
        <f>AVERAGE(normalized!N768:P768)</f>
        <v>2.1053931122888298E-4</v>
      </c>
      <c r="I768">
        <f>_xlfn.STDEV.S(normalized!E768:G768)</f>
        <v>2.9554124882388503E-5</v>
      </c>
      <c r="J768">
        <f>_xlfn.STDEV.S(normalized!H768:J768)</f>
        <v>1.9477826338965695E-5</v>
      </c>
      <c r="K768">
        <f>_xlfn.STDEV.S(normalized!K768:M768)</f>
        <v>5.2392609762864803E-5</v>
      </c>
      <c r="L768">
        <f>_xlfn.STDEV.S(normalized!N768:P768)</f>
        <v>2.2421310558817233E-5</v>
      </c>
      <c r="M768" s="11">
        <f t="shared" si="69"/>
        <v>0.27914816481330673</v>
      </c>
      <c r="N768" s="11">
        <f t="shared" si="70"/>
        <v>0.15336377836962947</v>
      </c>
      <c r="O768" s="11">
        <f t="shared" si="71"/>
        <v>0.18575165857860332</v>
      </c>
      <c r="P768" s="11">
        <f t="shared" si="72"/>
        <v>0.10649465141662984</v>
      </c>
      <c r="R768" s="12">
        <f t="shared" si="73"/>
        <v>1.1995942151394026</v>
      </c>
      <c r="S768" s="12">
        <f t="shared" si="74"/>
        <v>2.664121359936805</v>
      </c>
      <c r="T768" s="12">
        <f t="shared" si="75"/>
        <v>1.9886111527403987</v>
      </c>
      <c r="U768">
        <f>_xlfn.T.TEST(normalized!H768:J768,normalized!$E768:$G768,2,3)</f>
        <v>0.36786536686734961</v>
      </c>
      <c r="V768">
        <f>_xlfn.T.TEST(normalized!K768:M768,normalized!$E768:$G768,2,3)</f>
        <v>1.3070105366454374E-2</v>
      </c>
      <c r="W768">
        <f>_xlfn.T.TEST(normalized!N768:P768,normalized!$E768:$G768,2,3)</f>
        <v>9.6889440460332845E-3</v>
      </c>
    </row>
    <row r="769" spans="1:23" x14ac:dyDescent="0.3">
      <c r="A769" t="str">
        <f>normalized!A769</f>
        <v>PE-Cer 34:1;O3|PE-Cer 17:0;O2/17:1;O</v>
      </c>
      <c r="B769" t="str">
        <f>normalized!B769</f>
        <v>PE-Cer 34:1;O3|PE-Cer 17:0;O2/17:1;O</v>
      </c>
      <c r="C769" t="str">
        <f>normalized!C769</f>
        <v>PE_Cer</v>
      </c>
      <c r="D769" t="str">
        <f>normalized!D769</f>
        <v>C36H73N2O7P</v>
      </c>
      <c r="E769">
        <f>AVERAGE(normalized!E769:G769)</f>
        <v>3.9964436124293795E-3</v>
      </c>
      <c r="F769">
        <f>AVERAGE(normalized!H769:J769)</f>
        <v>3.5361057294584501E-3</v>
      </c>
      <c r="G769">
        <f>AVERAGE(normalized!K769:M769)</f>
        <v>3.4265174435930182E-3</v>
      </c>
      <c r="H769">
        <f>AVERAGE(normalized!N769:P769)</f>
        <v>2.7754545760674929E-3</v>
      </c>
      <c r="I769">
        <f>_xlfn.STDEV.S(normalized!E769:G769)</f>
        <v>4.695918805214349E-4</v>
      </c>
      <c r="J769">
        <f>_xlfn.STDEV.S(normalized!H769:J769)</f>
        <v>1.2452716734794779E-4</v>
      </c>
      <c r="K769">
        <f>_xlfn.STDEV.S(normalized!K769:M769)</f>
        <v>1.7396162184379243E-4</v>
      </c>
      <c r="L769">
        <f>_xlfn.STDEV.S(normalized!N769:P769)</f>
        <v>2.7898221366773541E-4</v>
      </c>
      <c r="M769" s="11">
        <f t="shared" si="69"/>
        <v>0.11750244118569632</v>
      </c>
      <c r="N769" s="11">
        <f t="shared" si="70"/>
        <v>3.5215906105561773E-2</v>
      </c>
      <c r="O769" s="11">
        <f t="shared" si="71"/>
        <v>5.0769221142904115E-2</v>
      </c>
      <c r="P769" s="11">
        <f t="shared" si="72"/>
        <v>0.10051766513254266</v>
      </c>
      <c r="R769" s="12">
        <f t="shared" si="73"/>
        <v>0.88481311695747988</v>
      </c>
      <c r="S769" s="12">
        <f t="shared" si="74"/>
        <v>0.85739166516353982</v>
      </c>
      <c r="T769" s="12">
        <f t="shared" si="75"/>
        <v>0.69448110500934468</v>
      </c>
      <c r="U769">
        <f>_xlfn.T.TEST(normalized!H769:J769,normalized!$E769:$G769,2,3)</f>
        <v>0.22705550268725941</v>
      </c>
      <c r="V769">
        <f>_xlfn.T.TEST(normalized!K769:M769,normalized!$E769:$G769,2,3)</f>
        <v>0.159729207646083</v>
      </c>
      <c r="W769">
        <f>_xlfn.T.TEST(normalized!N769:P769,normalized!$E769:$G769,2,3)</f>
        <v>2.6313093724176239E-2</v>
      </c>
    </row>
    <row r="770" spans="1:23" x14ac:dyDescent="0.3">
      <c r="A770" t="str">
        <f>normalized!A770</f>
        <v>PE-Cer 33:0;O3|PE-Cer 17:0;O2/16:0;O</v>
      </c>
      <c r="B770" t="str">
        <f>normalized!B770</f>
        <v>PE-Cer 33:0;O3|PE-Cer 17:0;O2/16:0;O</v>
      </c>
      <c r="C770" t="str">
        <f>normalized!C770</f>
        <v>PE_Cer</v>
      </c>
      <c r="D770" t="str">
        <f>normalized!D770</f>
        <v>C35H73N2O7P</v>
      </c>
      <c r="E770">
        <f>AVERAGE(normalized!E770:G770)</f>
        <v>0.72389807938728812</v>
      </c>
      <c r="F770">
        <f>AVERAGE(normalized!H770:J770)</f>
        <v>0.72506285672969195</v>
      </c>
      <c r="G770">
        <f>AVERAGE(normalized!K770:M770)</f>
        <v>0.99105449041980265</v>
      </c>
      <c r="H770">
        <f>AVERAGE(normalized!N770:P770)</f>
        <v>0.89005229281688703</v>
      </c>
      <c r="I770">
        <f>_xlfn.STDEV.S(normalized!E770:G770)</f>
        <v>0.10521092118119788</v>
      </c>
      <c r="J770">
        <f>_xlfn.STDEV.S(normalized!H770:J770)</f>
        <v>7.8680921543880095E-3</v>
      </c>
      <c r="K770">
        <f>_xlfn.STDEV.S(normalized!K770:M770)</f>
        <v>2.4790584052862649E-2</v>
      </c>
      <c r="L770">
        <f>_xlfn.STDEV.S(normalized!N770:P770)</f>
        <v>4.7729632439946545E-2</v>
      </c>
      <c r="M770" s="11">
        <f t="shared" si="69"/>
        <v>0.14533941196563066</v>
      </c>
      <c r="N770" s="11">
        <f t="shared" si="70"/>
        <v>1.0851600080406937E-2</v>
      </c>
      <c r="O770" s="11">
        <f t="shared" si="71"/>
        <v>2.5014350161878141E-2</v>
      </c>
      <c r="P770" s="11">
        <f t="shared" si="72"/>
        <v>5.3625649667042766E-2</v>
      </c>
      <c r="R770" s="12">
        <f t="shared" si="73"/>
        <v>1.0016090349948017</v>
      </c>
      <c r="S770" s="12">
        <f t="shared" si="74"/>
        <v>1.3690525208446986</v>
      </c>
      <c r="T770" s="12">
        <f t="shared" si="75"/>
        <v>1.2295270814507933</v>
      </c>
      <c r="U770">
        <f>_xlfn.T.TEST(normalized!H770:J770,normalized!$E770:$G770,2,3)</f>
        <v>0.98646295702622289</v>
      </c>
      <c r="V770">
        <f>_xlfn.T.TEST(normalized!K770:M770,normalized!$E770:$G770,2,3)</f>
        <v>4.1777636935921472E-2</v>
      </c>
      <c r="W770">
        <f>_xlfn.T.TEST(normalized!N770:P770,normalized!$E770:$G770,2,3)</f>
        <v>9.477593292531801E-2</v>
      </c>
    </row>
    <row r="771" spans="1:23" x14ac:dyDescent="0.3">
      <c r="A771" t="str">
        <f>normalized!A771</f>
        <v>w/o MS2: PE-Cer 12:1;O2/22:0;O</v>
      </c>
      <c r="B771" t="str">
        <f>normalized!B771</f>
        <v>PE-Cer 34:1:3O</v>
      </c>
      <c r="C771" t="str">
        <f>normalized!C771</f>
        <v>PE_Cer</v>
      </c>
      <c r="D771" t="str">
        <f>normalized!D771</f>
        <v>C36H73N2O7P</v>
      </c>
      <c r="E771">
        <f>AVERAGE(normalized!E771:G771)</f>
        <v>6.7812755437853098E-4</v>
      </c>
      <c r="F771">
        <f>AVERAGE(normalized!H771:J771)</f>
        <v>6.8901585200746964E-4</v>
      </c>
      <c r="G771">
        <f>AVERAGE(normalized!K771:M771)</f>
        <v>1.2655380287831632E-3</v>
      </c>
      <c r="H771">
        <f>AVERAGE(normalized!N771:P771)</f>
        <v>8.8204093165712098E-4</v>
      </c>
      <c r="I771">
        <f>_xlfn.STDEV.S(normalized!E771:G771)</f>
        <v>9.8085180420128348E-5</v>
      </c>
      <c r="J771">
        <f>_xlfn.STDEV.S(normalized!H771:J771)</f>
        <v>4.6624961401508513E-5</v>
      </c>
      <c r="K771">
        <f>_xlfn.STDEV.S(normalized!K771:M771)</f>
        <v>4.606949065729099E-5</v>
      </c>
      <c r="L771">
        <f>_xlfn.STDEV.S(normalized!N771:P771)</f>
        <v>5.853147080376533E-5</v>
      </c>
      <c r="M771" s="11">
        <f t="shared" si="69"/>
        <v>0.14464119587356744</v>
      </c>
      <c r="N771" s="11">
        <f t="shared" si="70"/>
        <v>6.7668924112072606E-2</v>
      </c>
      <c r="O771" s="11">
        <f t="shared" si="71"/>
        <v>3.6403086757959856E-2</v>
      </c>
      <c r="P771" s="11">
        <f t="shared" si="72"/>
        <v>6.6359132216007505E-2</v>
      </c>
      <c r="R771" s="12">
        <f t="shared" si="73"/>
        <v>1.0160564152844627</v>
      </c>
      <c r="S771" s="12">
        <f t="shared" si="74"/>
        <v>1.8662241647782085</v>
      </c>
      <c r="T771" s="12">
        <f t="shared" si="75"/>
        <v>1.3007006218254413</v>
      </c>
      <c r="U771">
        <f>_xlfn.T.TEST(normalized!H771:J771,normalized!$E771:$G771,2,3)</f>
        <v>0.87369697322375028</v>
      </c>
      <c r="V771">
        <f>_xlfn.T.TEST(normalized!K771:M771,normalized!$E771:$G771,2,3)</f>
        <v>3.1829238164873645E-3</v>
      </c>
      <c r="W771">
        <f>_xlfn.T.TEST(normalized!N771:P771,normalized!$E771:$G771,2,3)</f>
        <v>4.7926286694842057E-2</v>
      </c>
    </row>
    <row r="772" spans="1:23" x14ac:dyDescent="0.3">
      <c r="A772" t="str">
        <f>normalized!A772</f>
        <v>w/o MS2: PE-Cer 12:1;O2/22:0;O</v>
      </c>
      <c r="B772" t="str">
        <f>normalized!B772</f>
        <v>PE-Cer 34:1:3O</v>
      </c>
      <c r="C772" t="str">
        <f>normalized!C772</f>
        <v>PE_Cer</v>
      </c>
      <c r="D772" t="str">
        <f>normalized!D772</f>
        <v>C36H73N2O7P</v>
      </c>
      <c r="E772">
        <f>AVERAGE(normalized!E772:G772)</f>
        <v>1.1693470621468927E-3</v>
      </c>
      <c r="F772">
        <f>AVERAGE(normalized!H772:J772)</f>
        <v>1.1108706034080298E-3</v>
      </c>
      <c r="G772">
        <f>AVERAGE(normalized!K772:M772)</f>
        <v>1.983788391362571E-3</v>
      </c>
      <c r="H772">
        <f>AVERAGE(normalized!N772:P772)</f>
        <v>1.5706876436733718E-3</v>
      </c>
      <c r="I772">
        <f>_xlfn.STDEV.S(normalized!E772:G772)</f>
        <v>2.012988222294847E-4</v>
      </c>
      <c r="J772">
        <f>_xlfn.STDEV.S(normalized!H772:J772)</f>
        <v>5.2844430785683463E-5</v>
      </c>
      <c r="K772">
        <f>_xlfn.STDEV.S(normalized!K772:M772)</f>
        <v>2.3218000372647962E-4</v>
      </c>
      <c r="L772">
        <f>_xlfn.STDEV.S(normalized!N772:P772)</f>
        <v>3.0586491203423769E-5</v>
      </c>
      <c r="M772" s="11">
        <f t="shared" si="69"/>
        <v>0.17214634452487099</v>
      </c>
      <c r="N772" s="11">
        <f t="shared" si="70"/>
        <v>4.7570284625016196E-2</v>
      </c>
      <c r="O772" s="11">
        <f t="shared" si="71"/>
        <v>0.11703869461954361</v>
      </c>
      <c r="P772" s="11">
        <f t="shared" si="72"/>
        <v>1.9473312422507539E-2</v>
      </c>
      <c r="R772" s="12">
        <f t="shared" si="73"/>
        <v>0.94999221306332993</v>
      </c>
      <c r="S772" s="12">
        <f t="shared" si="74"/>
        <v>1.6964923892829422</v>
      </c>
      <c r="T772" s="12">
        <f t="shared" si="75"/>
        <v>1.3432176763583155</v>
      </c>
      <c r="U772">
        <f>_xlfn.T.TEST(normalized!H772:J772,normalized!$E772:$G772,2,3)</f>
        <v>0.66941072784560496</v>
      </c>
      <c r="V772">
        <f>_xlfn.T.TEST(normalized!K772:M772,normalized!$E772:$G772,2,3)</f>
        <v>1.0586589859459551E-2</v>
      </c>
      <c r="W772">
        <f>_xlfn.T.TEST(normalized!N772:P772,normalized!$E772:$G772,2,3)</f>
        <v>7.144164692905236E-2</v>
      </c>
    </row>
    <row r="773" spans="1:23" x14ac:dyDescent="0.3">
      <c r="A773" t="str">
        <f>normalized!A773</f>
        <v>PE-Cer 35:1;O3</v>
      </c>
      <c r="B773" t="str">
        <f>normalized!B773</f>
        <v>PE-Cer 35:1;O3</v>
      </c>
      <c r="C773" t="str">
        <f>normalized!C773</f>
        <v>PE_Cer</v>
      </c>
      <c r="D773" t="str">
        <f>normalized!D773</f>
        <v>C37H75N2O7P</v>
      </c>
      <c r="E773">
        <f>AVERAGE(normalized!E773:G773)</f>
        <v>1.5477668322033896E-3</v>
      </c>
      <c r="F773">
        <f>AVERAGE(normalized!H773:J773)</f>
        <v>1.5073696346872081E-3</v>
      </c>
      <c r="G773">
        <f>AVERAGE(normalized!K773:M773)</f>
        <v>2.7830578373569414E-3</v>
      </c>
      <c r="H773">
        <f>AVERAGE(normalized!N773:P773)</f>
        <v>1.9005427175400492E-3</v>
      </c>
      <c r="I773">
        <f>_xlfn.STDEV.S(normalized!E773:G773)</f>
        <v>1.5953274265683923E-4</v>
      </c>
      <c r="J773">
        <f>_xlfn.STDEV.S(normalized!H773:J773)</f>
        <v>8.116615874657505E-5</v>
      </c>
      <c r="K773">
        <f>_xlfn.STDEV.S(normalized!K773:M773)</f>
        <v>1.5812199195076488E-4</v>
      </c>
      <c r="L773">
        <f>_xlfn.STDEV.S(normalized!N773:P773)</f>
        <v>1.646760798631101E-4</v>
      </c>
      <c r="M773" s="11">
        <f t="shared" si="69"/>
        <v>0.10307285266588222</v>
      </c>
      <c r="N773" s="11">
        <f t="shared" si="70"/>
        <v>5.3846221178137046E-2</v>
      </c>
      <c r="O773" s="11">
        <f t="shared" si="71"/>
        <v>5.6815920182576113E-2</v>
      </c>
      <c r="P773" s="11">
        <f t="shared" si="72"/>
        <v>8.6646871098091993E-2</v>
      </c>
      <c r="R773" s="12">
        <f t="shared" si="73"/>
        <v>0.97389968781106884</v>
      </c>
      <c r="S773" s="12">
        <f t="shared" si="74"/>
        <v>1.7981118211423361</v>
      </c>
      <c r="T773" s="12">
        <f t="shared" si="75"/>
        <v>1.2279257301530686</v>
      </c>
      <c r="U773">
        <f>_xlfn.T.TEST(normalized!H773:J773,normalized!$E773:$G773,2,3)</f>
        <v>0.72221394035223441</v>
      </c>
      <c r="V773">
        <f>_xlfn.T.TEST(normalized!K773:M773,normalized!$E773:$G773,2,3)</f>
        <v>6.7845536820167478E-4</v>
      </c>
      <c r="W773">
        <f>_xlfn.T.TEST(normalized!N773:P773,normalized!$E773:$G773,2,3)</f>
        <v>5.6156968193857168E-2</v>
      </c>
    </row>
    <row r="774" spans="1:23" x14ac:dyDescent="0.3">
      <c r="A774" t="str">
        <f>normalized!A774</f>
        <v>PE-Cer 31:0;O3</v>
      </c>
      <c r="B774" t="str">
        <f>normalized!B774</f>
        <v>PE-Cer 31:0;O3</v>
      </c>
      <c r="C774" t="str">
        <f>normalized!C774</f>
        <v>PE_Cer</v>
      </c>
      <c r="D774" t="str">
        <f>normalized!D774</f>
        <v>C33H69N2O7P</v>
      </c>
      <c r="E774">
        <f>AVERAGE(normalized!E774:G774)</f>
        <v>1.7272048918079098E-3</v>
      </c>
      <c r="F774">
        <f>AVERAGE(normalized!H774:J774)</f>
        <v>2.1828712581699345E-3</v>
      </c>
      <c r="G774">
        <f>AVERAGE(normalized!K774:M774)</f>
        <v>2.757696207537188E-3</v>
      </c>
      <c r="H774">
        <f>AVERAGE(normalized!N774:P774)</f>
        <v>3.1841982990202336E-3</v>
      </c>
      <c r="I774">
        <f>_xlfn.STDEV.S(normalized!E774:G774)</f>
        <v>1.903662546432966E-4</v>
      </c>
      <c r="J774">
        <f>_xlfn.STDEV.S(normalized!H774:J774)</f>
        <v>4.6904145393601737E-5</v>
      </c>
      <c r="K774">
        <f>_xlfn.STDEV.S(normalized!K774:M774)</f>
        <v>1.51619873700813E-4</v>
      </c>
      <c r="L774">
        <f>_xlfn.STDEV.S(normalized!N774:P774)</f>
        <v>1.3251562749131316E-4</v>
      </c>
      <c r="M774" s="11">
        <f t="shared" si="69"/>
        <v>0.11021637070749339</v>
      </c>
      <c r="N774" s="11">
        <f t="shared" si="70"/>
        <v>2.1487362215271009E-2</v>
      </c>
      <c r="O774" s="11">
        <f t="shared" si="71"/>
        <v>5.498062958726696E-2</v>
      </c>
      <c r="P774" s="11">
        <f t="shared" si="72"/>
        <v>4.1616637862060206E-2</v>
      </c>
      <c r="R774" s="12">
        <f t="shared" si="73"/>
        <v>1.2638172046195788</v>
      </c>
      <c r="S774" s="12">
        <f t="shared" si="74"/>
        <v>1.5966236667212286</v>
      </c>
      <c r="T774" s="12">
        <f t="shared" si="75"/>
        <v>1.8435556280107863</v>
      </c>
      <c r="U774">
        <f>_xlfn.T.TEST(normalized!H774:J774,normalized!$E774:$G774,2,3)</f>
        <v>4.6576457715215624E-2</v>
      </c>
      <c r="V774">
        <f>_xlfn.T.TEST(normalized!K774:M774,normalized!$E774:$G774,2,3)</f>
        <v>2.2199216469541579E-3</v>
      </c>
      <c r="W774">
        <f>_xlfn.T.TEST(normalized!N774:P774,normalized!$E774:$G774,2,3)</f>
        <v>7.2875609659677322E-4</v>
      </c>
    </row>
    <row r="775" spans="1:23" x14ac:dyDescent="0.3">
      <c r="A775" t="str">
        <f>normalized!A775</f>
        <v>PE-Cer 33:1;O3</v>
      </c>
      <c r="B775" t="str">
        <f>normalized!B775</f>
        <v>PE-Cer 33:1;O3</v>
      </c>
      <c r="C775" t="str">
        <f>normalized!C775</f>
        <v>PE_Cer</v>
      </c>
      <c r="D775" t="str">
        <f>normalized!D775</f>
        <v>C35H71N2O7P</v>
      </c>
      <c r="E775">
        <f>AVERAGE(normalized!E775:G775)</f>
        <v>2.2142432350282485E-3</v>
      </c>
      <c r="F775">
        <f>AVERAGE(normalized!H775:J775)</f>
        <v>2.0719605228758167E-3</v>
      </c>
      <c r="G775">
        <f>AVERAGE(normalized!K775:M775)</f>
        <v>4.4955542511376451E-3</v>
      </c>
      <c r="H775">
        <f>AVERAGE(normalized!N775:P775)</f>
        <v>2.9865854155903316E-3</v>
      </c>
      <c r="I775">
        <f>_xlfn.STDEV.S(normalized!E775:G775)</f>
        <v>6.0007609591798023E-5</v>
      </c>
      <c r="J775">
        <f>_xlfn.STDEV.S(normalized!H775:J775)</f>
        <v>1.1406214564914991E-4</v>
      </c>
      <c r="K775">
        <f>_xlfn.STDEV.S(normalized!K775:M775)</f>
        <v>3.0839534126995754E-4</v>
      </c>
      <c r="L775">
        <f>_xlfn.STDEV.S(normalized!N775:P775)</f>
        <v>1.9754504400049019E-4</v>
      </c>
      <c r="M775" s="11">
        <f t="shared" si="69"/>
        <v>2.7100730688709756E-2</v>
      </c>
      <c r="N775" s="11">
        <f t="shared" si="70"/>
        <v>5.5050346949098813E-2</v>
      </c>
      <c r="O775" s="11">
        <f t="shared" si="71"/>
        <v>6.8600071101781276E-2</v>
      </c>
      <c r="P775" s="11">
        <f t="shared" si="72"/>
        <v>6.6144113263689533E-2</v>
      </c>
      <c r="R775" s="12">
        <f t="shared" si="73"/>
        <v>0.93574205855003256</v>
      </c>
      <c r="S775" s="12">
        <f t="shared" si="74"/>
        <v>2.0302892564015411</v>
      </c>
      <c r="T775" s="12">
        <f t="shared" si="75"/>
        <v>1.3488063860121626</v>
      </c>
      <c r="U775">
        <f>_xlfn.T.TEST(normalized!H775:J775,normalized!$E775:$G775,2,3)</f>
        <v>0.15094924062811987</v>
      </c>
      <c r="V775">
        <f>_xlfn.T.TEST(normalized!K775:M775,normalized!$E775:$G775,2,3)</f>
        <v>4.7234538204641626E-3</v>
      </c>
      <c r="W775">
        <f>_xlfn.T.TEST(normalized!N775:P775,normalized!$E775:$G775,2,3)</f>
        <v>1.4818893484642864E-2</v>
      </c>
    </row>
    <row r="776" spans="1:23" x14ac:dyDescent="0.3">
      <c r="A776" t="str">
        <f>normalized!A776</f>
        <v>w/o MS2: PE-Cer 12:1;O2/22:0;O</v>
      </c>
      <c r="B776" t="str">
        <f>normalized!B776</f>
        <v>PE-Cer 34:1:3O</v>
      </c>
      <c r="C776" t="str">
        <f>normalized!C776</f>
        <v>PE_Cer</v>
      </c>
      <c r="D776" t="str">
        <f>normalized!D776</f>
        <v>C36H73N2O7P</v>
      </c>
      <c r="E776">
        <f>AVERAGE(normalized!E776:G776)</f>
        <v>1.1048921306497175E-3</v>
      </c>
      <c r="F776">
        <f>AVERAGE(normalized!H776:J776)</f>
        <v>7.6159512721755366E-4</v>
      </c>
      <c r="G776">
        <f>AVERAGE(normalized!K776:M776)</f>
        <v>1.2405689947591828E-3</v>
      </c>
      <c r="H776">
        <f>AVERAGE(normalized!N776:P776)</f>
        <v>1.0601584255046507E-3</v>
      </c>
      <c r="I776">
        <f>_xlfn.STDEV.S(normalized!E776:G776)</f>
        <v>2.2882268340071476E-4</v>
      </c>
      <c r="J776">
        <f>_xlfn.STDEV.S(normalized!H776:J776)</f>
        <v>7.8083573337553477E-5</v>
      </c>
      <c r="K776">
        <f>_xlfn.STDEV.S(normalized!K776:M776)</f>
        <v>2.2540956256699495E-4</v>
      </c>
      <c r="L776">
        <f>_xlfn.STDEV.S(normalized!N776:P776)</f>
        <v>1.8356694743631801E-4</v>
      </c>
      <c r="M776" s="11">
        <f t="shared" si="69"/>
        <v>0.20709956841321564</v>
      </c>
      <c r="N776" s="11">
        <f t="shared" si="70"/>
        <v>0.10252635625811783</v>
      </c>
      <c r="O776" s="11">
        <f t="shared" si="71"/>
        <v>0.18169852988366123</v>
      </c>
      <c r="P776" s="11">
        <f t="shared" si="72"/>
        <v>0.17315048677648107</v>
      </c>
      <c r="R776" s="12">
        <f t="shared" si="73"/>
        <v>0.68929364785113234</v>
      </c>
      <c r="S776" s="12">
        <f t="shared" si="74"/>
        <v>1.1227964797157912</v>
      </c>
      <c r="T776" s="12">
        <f t="shared" si="75"/>
        <v>0.95951305661054731</v>
      </c>
      <c r="U776">
        <f>_xlfn.T.TEST(normalized!H776:J776,normalized!$E776:$G776,2,3)</f>
        <v>0.10959777014091117</v>
      </c>
      <c r="V776">
        <f>_xlfn.T.TEST(normalized!K776:M776,normalized!$E776:$G776,2,3)</f>
        <v>0.50495854992939504</v>
      </c>
      <c r="W776">
        <f>_xlfn.T.TEST(normalized!N776:P776,normalized!$E776:$G776,2,3)</f>
        <v>0.80531811763527439</v>
      </c>
    </row>
    <row r="777" spans="1:23" x14ac:dyDescent="0.3">
      <c r="A777" t="str">
        <f>normalized!A777</f>
        <v>w/o MS2: PE-Cer 12:0;O2/25:0;O</v>
      </c>
      <c r="B777" t="str">
        <f>normalized!B777</f>
        <v>PE-Cer 37:0:3O</v>
      </c>
      <c r="C777" t="str">
        <f>normalized!C777</f>
        <v>PE_Cer</v>
      </c>
      <c r="D777" t="str">
        <f>normalized!D777</f>
        <v>C39H81N2O7P</v>
      </c>
      <c r="E777">
        <f>AVERAGE(normalized!E777:G777)</f>
        <v>2.1091334067796608E-4</v>
      </c>
      <c r="F777">
        <f>AVERAGE(normalized!H777:J777)</f>
        <v>1.4000385037348274E-4</v>
      </c>
      <c r="G777">
        <f>AVERAGE(normalized!K777:M777)</f>
        <v>1.6188498390143295E-4</v>
      </c>
      <c r="H777">
        <f>AVERAGE(normalized!N777:P777)</f>
        <v>7.9233220792664064E-5</v>
      </c>
      <c r="I777">
        <f>_xlfn.STDEV.S(normalized!E777:G777)</f>
        <v>1.7588161415335974E-5</v>
      </c>
      <c r="J777">
        <f>_xlfn.STDEV.S(normalized!H777:J777)</f>
        <v>1.6845945743925751E-5</v>
      </c>
      <c r="K777">
        <f>_xlfn.STDEV.S(normalized!K777:M777)</f>
        <v>3.216865978337686E-5</v>
      </c>
      <c r="L777">
        <f>_xlfn.STDEV.S(normalized!N777:P777)</f>
        <v>1.8719990514434809E-6</v>
      </c>
      <c r="M777" s="11">
        <f t="shared" si="69"/>
        <v>8.3390464343317816E-2</v>
      </c>
      <c r="N777" s="11">
        <f t="shared" si="70"/>
        <v>0.12032487463013687</v>
      </c>
      <c r="O777" s="11">
        <f t="shared" si="71"/>
        <v>0.19871305545524481</v>
      </c>
      <c r="P777" s="11">
        <f t="shared" si="72"/>
        <v>2.3626441443571899E-2</v>
      </c>
      <c r="R777" s="12">
        <f t="shared" si="73"/>
        <v>0.66379798415524693</v>
      </c>
      <c r="S777" s="12">
        <f t="shared" si="74"/>
        <v>0.76754264752084944</v>
      </c>
      <c r="T777" s="12">
        <f t="shared" si="75"/>
        <v>0.37566718415238437</v>
      </c>
      <c r="U777">
        <f>_xlfn.T.TEST(normalized!H777:J777,normalized!$E777:$G777,2,3)</f>
        <v>7.3023464667655797E-3</v>
      </c>
      <c r="V777">
        <f>_xlfn.T.TEST(normalized!K777:M777,normalized!$E777:$G777,2,3)</f>
        <v>0.10067384176565686</v>
      </c>
      <c r="W777">
        <f>_xlfn.T.TEST(normalized!N777:P777,normalized!$E777:$G777,2,3)</f>
        <v>5.467278848749698E-3</v>
      </c>
    </row>
    <row r="778" spans="1:23" x14ac:dyDescent="0.3">
      <c r="A778" t="str">
        <f>normalized!A778</f>
        <v>PE-Cer 34:0;O3|PE-Cer 18:0;O2/16:0;O</v>
      </c>
      <c r="B778" t="str">
        <f>normalized!B778</f>
        <v>PE-Cer 34:0;O3|PE-Cer 18:0;O2/16:0;O</v>
      </c>
      <c r="C778" t="str">
        <f>normalized!C778</f>
        <v>PE_Cer</v>
      </c>
      <c r="D778" t="str">
        <f>normalized!D778</f>
        <v>C36H75N2O7P</v>
      </c>
      <c r="E778">
        <f>AVERAGE(normalized!E778:G778)</f>
        <v>7.4826313579802267E-2</v>
      </c>
      <c r="F778">
        <f>AVERAGE(normalized!H778:J778)</f>
        <v>7.3977476758870217E-2</v>
      </c>
      <c r="G778">
        <f>AVERAGE(normalized!K778:M778)</f>
        <v>0.1070847548516824</v>
      </c>
      <c r="H778">
        <f>AVERAGE(normalized!N778:P778)</f>
        <v>9.5770675267579208E-2</v>
      </c>
      <c r="I778">
        <f>_xlfn.STDEV.S(normalized!E778:G778)</f>
        <v>6.1865983126161194E-3</v>
      </c>
      <c r="J778">
        <f>_xlfn.STDEV.S(normalized!H778:J778)</f>
        <v>3.8127506237348226E-3</v>
      </c>
      <c r="K778">
        <f>_xlfn.STDEV.S(normalized!K778:M778)</f>
        <v>3.422211314346398E-3</v>
      </c>
      <c r="L778">
        <f>_xlfn.STDEV.S(normalized!N778:P778)</f>
        <v>3.6623156209345661E-3</v>
      </c>
      <c r="M778" s="11">
        <f t="shared" si="69"/>
        <v>8.2679448133150535E-2</v>
      </c>
      <c r="N778" s="11">
        <f t="shared" si="70"/>
        <v>5.1539344010914208E-2</v>
      </c>
      <c r="O778" s="11">
        <f t="shared" si="71"/>
        <v>3.1957969358816084E-2</v>
      </c>
      <c r="P778" s="11">
        <f t="shared" si="72"/>
        <v>3.8240469858881243E-2</v>
      </c>
      <c r="R778" s="12">
        <f t="shared" si="73"/>
        <v>0.98865590485054744</v>
      </c>
      <c r="S778" s="12">
        <f t="shared" si="74"/>
        <v>1.4311109251356677</v>
      </c>
      <c r="T778" s="12">
        <f t="shared" si="75"/>
        <v>1.2799063683050453</v>
      </c>
      <c r="U778">
        <f>_xlfn.T.TEST(normalized!H778:J778,normalized!$E778:$G778,2,3)</f>
        <v>0.8514207405301405</v>
      </c>
      <c r="V778">
        <f>_xlfn.T.TEST(normalized!K778:M778,normalized!$E778:$G778,2,3)</f>
        <v>3.6661556983194643E-3</v>
      </c>
      <c r="W778">
        <f>_xlfn.T.TEST(normalized!N778:P778,normalized!$E778:$G778,2,3)</f>
        <v>1.2359487711676061E-2</v>
      </c>
    </row>
    <row r="779" spans="1:23" x14ac:dyDescent="0.3">
      <c r="A779" t="str">
        <f>normalized!A779</f>
        <v>PE-Cer 35:1;O3</v>
      </c>
      <c r="B779" t="str">
        <f>normalized!B779</f>
        <v>PE-Cer 35:1;O3</v>
      </c>
      <c r="C779" t="str">
        <f>normalized!C779</f>
        <v>PE_Cer</v>
      </c>
      <c r="D779" t="str">
        <f>normalized!D779</f>
        <v>C37H75N2O7P</v>
      </c>
      <c r="E779">
        <f>AVERAGE(normalized!E779:G779)</f>
        <v>3.3462028610169495E-3</v>
      </c>
      <c r="F779">
        <f>AVERAGE(normalized!H779:J779)</f>
        <v>2.5894874591503268E-3</v>
      </c>
      <c r="G779">
        <f>AVERAGE(normalized!K779:M779)</f>
        <v>5.2108861803411496E-3</v>
      </c>
      <c r="H779">
        <f>AVERAGE(normalized!N779:P779)</f>
        <v>3.898396444668507E-3</v>
      </c>
      <c r="I779">
        <f>_xlfn.STDEV.S(normalized!E779:G779)</f>
        <v>5.8129551794527717E-4</v>
      </c>
      <c r="J779">
        <f>_xlfn.STDEV.S(normalized!H779:J779)</f>
        <v>1.9352498153934317E-4</v>
      </c>
      <c r="K779">
        <f>_xlfn.STDEV.S(normalized!K779:M779)</f>
        <v>4.8882402388154833E-4</v>
      </c>
      <c r="L779">
        <f>_xlfn.STDEV.S(normalized!N779:P779)</f>
        <v>2.141568220562263E-4</v>
      </c>
      <c r="M779" s="11">
        <f t="shared" si="69"/>
        <v>0.17371795497437797</v>
      </c>
      <c r="N779" s="11">
        <f t="shared" si="70"/>
        <v>7.473485953967253E-2</v>
      </c>
      <c r="O779" s="11">
        <f t="shared" si="71"/>
        <v>9.3808232796507879E-2</v>
      </c>
      <c r="P779" s="11">
        <f t="shared" si="72"/>
        <v>5.4934593004031106E-2</v>
      </c>
      <c r="R779" s="12">
        <f t="shared" si="73"/>
        <v>0.77385847980637723</v>
      </c>
      <c r="S779" s="12">
        <f t="shared" si="74"/>
        <v>1.5572535189206973</v>
      </c>
      <c r="T779" s="12">
        <f t="shared" si="75"/>
        <v>1.1650209525801851</v>
      </c>
      <c r="U779">
        <f>_xlfn.T.TEST(normalized!H779:J779,normalized!$E779:$G779,2,3)</f>
        <v>0.14249486450117224</v>
      </c>
      <c r="V779">
        <f>_xlfn.T.TEST(normalized!K779:M779,normalized!$E779:$G779,2,3)</f>
        <v>1.3970860615279593E-2</v>
      </c>
      <c r="W779">
        <f>_xlfn.T.TEST(normalized!N779:P779,normalized!$E779:$G779,2,3)</f>
        <v>0.23641128135402578</v>
      </c>
    </row>
    <row r="780" spans="1:23" x14ac:dyDescent="0.3">
      <c r="A780" t="str">
        <f>normalized!A780</f>
        <v>PE-Cer 31:0;O3|PE-Cer 13:0;O2/18:0;O</v>
      </c>
      <c r="B780" t="str">
        <f>normalized!B780</f>
        <v>PE-Cer 31:0;O3|PE-Cer 13:0;O2/18:0;O</v>
      </c>
      <c r="C780" t="str">
        <f>normalized!C780</f>
        <v>PE_Cer</v>
      </c>
      <c r="D780" t="str">
        <f>normalized!D780</f>
        <v>C33H69N2O7P</v>
      </c>
      <c r="E780">
        <f>AVERAGE(normalized!E780:G780)</f>
        <v>4.2738612131355937E-3</v>
      </c>
      <c r="F780">
        <f>AVERAGE(normalized!H780:J780)</f>
        <v>4.1399183076563954E-3</v>
      </c>
      <c r="G780">
        <f>AVERAGE(normalized!K780:M780)</f>
        <v>5.4992745138398068E-3</v>
      </c>
      <c r="H780">
        <f>AVERAGE(normalized!N780:P780)</f>
        <v>5.4920462096802562E-3</v>
      </c>
      <c r="I780">
        <f>_xlfn.STDEV.S(normalized!E780:G780)</f>
        <v>3.8168954059534496E-4</v>
      </c>
      <c r="J780">
        <f>_xlfn.STDEV.S(normalized!H780:J780)</f>
        <v>8.0916044287723875E-5</v>
      </c>
      <c r="K780">
        <f>_xlfn.STDEV.S(normalized!K780:M780)</f>
        <v>1.6978510272096665E-4</v>
      </c>
      <c r="L780">
        <f>_xlfn.STDEV.S(normalized!N780:P780)</f>
        <v>4.3006591251141797E-4</v>
      </c>
      <c r="M780" s="11">
        <f t="shared" si="69"/>
        <v>8.9307893158119586E-2</v>
      </c>
      <c r="N780" s="11">
        <f t="shared" si="70"/>
        <v>1.9545323910879389E-2</v>
      </c>
      <c r="O780" s="11">
        <f t="shared" si="71"/>
        <v>3.0874091172149197E-2</v>
      </c>
      <c r="P780" s="11">
        <f t="shared" si="72"/>
        <v>7.8307045514909496E-2</v>
      </c>
      <c r="R780" s="12">
        <f t="shared" si="73"/>
        <v>0.968659977757928</v>
      </c>
      <c r="S780" s="12">
        <f t="shared" si="74"/>
        <v>1.2867227641688361</v>
      </c>
      <c r="T780" s="12">
        <f t="shared" si="75"/>
        <v>1.2850314822579181</v>
      </c>
      <c r="U780">
        <f>_xlfn.T.TEST(normalized!H780:J780,normalized!$E780:$G780,2,3)</f>
        <v>0.60801967796809986</v>
      </c>
      <c r="V780">
        <f>_xlfn.T.TEST(normalized!K780:M780,normalized!$E780:$G780,2,3)</f>
        <v>1.7953260932352229E-2</v>
      </c>
      <c r="W780">
        <f>_xlfn.T.TEST(normalized!N780:P780,normalized!$E780:$G780,2,3)</f>
        <v>2.1931518240136012E-2</v>
      </c>
    </row>
    <row r="781" spans="1:23" x14ac:dyDescent="0.3">
      <c r="A781" t="str">
        <f>normalized!A781</f>
        <v>w/o MS2: PE-Cer 12:0;O2/25:0;O</v>
      </c>
      <c r="B781" t="str">
        <f>normalized!B781</f>
        <v>PE-Cer 37:0:3O</v>
      </c>
      <c r="C781" t="str">
        <f>normalized!C781</f>
        <v>PE_Cer</v>
      </c>
      <c r="D781" t="str">
        <f>normalized!D781</f>
        <v>C39H81N2O7P</v>
      </c>
      <c r="E781">
        <f>AVERAGE(normalized!E781:G781)</f>
        <v>5.0388701737288141E-4</v>
      </c>
      <c r="F781">
        <f>AVERAGE(normalized!H781:J781)</f>
        <v>4.8021934757236227E-4</v>
      </c>
      <c r="G781">
        <f>AVERAGE(normalized!K781:M781)</f>
        <v>6.8527310475021384E-4</v>
      </c>
      <c r="H781">
        <f>AVERAGE(normalized!N781:P781)</f>
        <v>5.9954247389482377E-4</v>
      </c>
      <c r="I781">
        <f>_xlfn.STDEV.S(normalized!E781:G781)</f>
        <v>7.7156335588015037E-5</v>
      </c>
      <c r="J781">
        <f>_xlfn.STDEV.S(normalized!H781:J781)</f>
        <v>1.6454797517738242E-5</v>
      </c>
      <c r="K781">
        <f>_xlfn.STDEV.S(normalized!K781:M781)</f>
        <v>4.3283598345333064E-5</v>
      </c>
      <c r="L781">
        <f>_xlfn.STDEV.S(normalized!N781:P781)</f>
        <v>6.4246576369556772E-5</v>
      </c>
      <c r="M781" s="11">
        <f t="shared" si="69"/>
        <v>0.15312229314874087</v>
      </c>
      <c r="N781" s="11">
        <f t="shared" si="70"/>
        <v>3.4265169866482183E-2</v>
      </c>
      <c r="O781" s="11">
        <f t="shared" si="71"/>
        <v>6.3162552339056405E-2</v>
      </c>
      <c r="P781" s="11">
        <f t="shared" si="72"/>
        <v>0.10715934094241901</v>
      </c>
      <c r="R781" s="12">
        <f t="shared" si="73"/>
        <v>0.95302980830124295</v>
      </c>
      <c r="S781" s="12">
        <f t="shared" si="74"/>
        <v>1.3599737264973131</v>
      </c>
      <c r="T781" s="12">
        <f t="shared" si="75"/>
        <v>1.1898351281615902</v>
      </c>
      <c r="U781">
        <f>_xlfn.T.TEST(normalized!H781:J781,normalized!$E781:$G781,2,3)</f>
        <v>0.65128329048827849</v>
      </c>
      <c r="V781">
        <f>_xlfn.T.TEST(normalized!K781:M781,normalized!$E781:$G781,2,3)</f>
        <v>3.5267107979880946E-2</v>
      </c>
      <c r="W781">
        <f>_xlfn.T.TEST(normalized!N781:P781,normalized!$E781:$G781,2,3)</f>
        <v>0.17658727016356207</v>
      </c>
    </row>
    <row r="782" spans="1:23" x14ac:dyDescent="0.3">
      <c r="A782" t="str">
        <f>normalized!A782</f>
        <v>w/o MS2: PE-Cer 13:2;O2/26:6;O</v>
      </c>
      <c r="B782" t="str">
        <f>normalized!B782</f>
        <v>PE-Cer 39:8:3O</v>
      </c>
      <c r="C782" t="str">
        <f>normalized!C782</f>
        <v>PE_Cer</v>
      </c>
      <c r="D782" t="str">
        <f>normalized!D782</f>
        <v>C41H69N2O7P</v>
      </c>
      <c r="E782">
        <f>AVERAGE(normalized!E782:G782)</f>
        <v>4.8609526031073453E-4</v>
      </c>
      <c r="F782">
        <f>AVERAGE(normalized!H782:J782)</f>
        <v>3.2260127567693744E-4</v>
      </c>
      <c r="G782">
        <f>AVERAGE(normalized!K782:M782)</f>
        <v>4.4047439707869908E-4</v>
      </c>
      <c r="H782">
        <f>AVERAGE(normalized!N782:P782)</f>
        <v>2.0016615437746632E-4</v>
      </c>
      <c r="I782">
        <f>_xlfn.STDEV.S(normalized!E782:G782)</f>
        <v>2.136803785833294E-5</v>
      </c>
      <c r="J782">
        <f>_xlfn.STDEV.S(normalized!H782:J782)</f>
        <v>1.3677979066366566E-4</v>
      </c>
      <c r="K782">
        <f>_xlfn.STDEV.S(normalized!K782:M782)</f>
        <v>1.3489869182116082E-4</v>
      </c>
      <c r="L782">
        <f>_xlfn.STDEV.S(normalized!N782:P782)</f>
        <v>9.8664183986902485E-5</v>
      </c>
      <c r="M782" s="11">
        <f t="shared" si="69"/>
        <v>4.3958539823394913E-2</v>
      </c>
      <c r="N782" s="11">
        <f t="shared" si="70"/>
        <v>0.42399023493211796</v>
      </c>
      <c r="O782" s="11">
        <f t="shared" si="71"/>
        <v>0.30625773646739024</v>
      </c>
      <c r="P782" s="11">
        <f t="shared" si="72"/>
        <v>0.49291142298135493</v>
      </c>
      <c r="R782" s="12">
        <f t="shared" si="73"/>
        <v>0.66365855011776043</v>
      </c>
      <c r="S782" s="12">
        <f t="shared" si="74"/>
        <v>0.90614830680950786</v>
      </c>
      <c r="T782" s="12">
        <f t="shared" si="75"/>
        <v>0.41178380190234909</v>
      </c>
      <c r="U782">
        <f>_xlfn.T.TEST(normalized!H782:J782,normalized!$E782:$G782,2,3)</f>
        <v>0.17148455633509238</v>
      </c>
      <c r="V782">
        <f>_xlfn.T.TEST(normalized!K782:M782,normalized!$E782:$G782,2,3)</f>
        <v>0.61890243564991876</v>
      </c>
      <c r="W782">
        <f>_xlfn.T.TEST(normalized!N782:P782,normalized!$E782:$G782,2,3)</f>
        <v>3.2600934960061514E-2</v>
      </c>
    </row>
    <row r="783" spans="1:23" x14ac:dyDescent="0.3">
      <c r="A783" t="str">
        <f>normalized!A783</f>
        <v>PE-Cer 37:4;O3</v>
      </c>
      <c r="B783" t="str">
        <f>normalized!B783</f>
        <v>PE-Cer 37:4;O3</v>
      </c>
      <c r="C783" t="str">
        <f>normalized!C783</f>
        <v>PE_Cer</v>
      </c>
      <c r="D783" t="str">
        <f>normalized!D783</f>
        <v>C39H73N2O7P</v>
      </c>
      <c r="E783">
        <f>AVERAGE(normalized!E783:G783)</f>
        <v>3.3837345423728816E-3</v>
      </c>
      <c r="F783">
        <f>AVERAGE(normalized!H783:J783)</f>
        <v>2.8564721953781512E-3</v>
      </c>
      <c r="G783">
        <f>AVERAGE(normalized!K783:M783)</f>
        <v>4.9601723994304537E-3</v>
      </c>
      <c r="H783">
        <f>AVERAGE(normalized!N783:P783)</f>
        <v>4.2519127006149689E-3</v>
      </c>
      <c r="I783">
        <f>_xlfn.STDEV.S(normalized!E783:G783)</f>
        <v>4.6543769379581547E-4</v>
      </c>
      <c r="J783">
        <f>_xlfn.STDEV.S(normalized!H783:J783)</f>
        <v>4.3718212971356964E-5</v>
      </c>
      <c r="K783">
        <f>_xlfn.STDEV.S(normalized!K783:M783)</f>
        <v>3.4770948534801853E-4</v>
      </c>
      <c r="L783">
        <f>_xlfn.STDEV.S(normalized!N783:P783)</f>
        <v>4.175895417254669E-4</v>
      </c>
      <c r="M783" s="11">
        <f t="shared" si="69"/>
        <v>0.13755147987153332</v>
      </c>
      <c r="N783" s="11">
        <f t="shared" si="70"/>
        <v>1.5304967099660276E-2</v>
      </c>
      <c r="O783" s="11">
        <f t="shared" si="71"/>
        <v>7.0100282278080475E-2</v>
      </c>
      <c r="P783" s="11">
        <f t="shared" si="72"/>
        <v>9.8212162649780999E-2</v>
      </c>
      <c r="R783" s="12">
        <f t="shared" si="73"/>
        <v>0.84417739027926764</v>
      </c>
      <c r="S783" s="12">
        <f t="shared" si="74"/>
        <v>1.4658869770416676</v>
      </c>
      <c r="T783" s="12">
        <f t="shared" si="75"/>
        <v>1.2565739561925764</v>
      </c>
      <c r="U783">
        <f>_xlfn.T.TEST(normalized!H783:J783,normalized!$E783:$G783,2,3)</f>
        <v>0.18776607420480304</v>
      </c>
      <c r="V783">
        <f>_xlfn.T.TEST(normalized!K783:M783,normalized!$E783:$G783,2,3)</f>
        <v>1.1213134396368719E-2</v>
      </c>
      <c r="W783">
        <f>_xlfn.T.TEST(normalized!N783:P783,normalized!$E783:$G783,2,3)</f>
        <v>7.472129028203485E-2</v>
      </c>
    </row>
    <row r="784" spans="1:23" x14ac:dyDescent="0.3">
      <c r="A784" t="str">
        <f>normalized!A784</f>
        <v>w/o MS2: PE-Cer 12:0;O2/19:0;O</v>
      </c>
      <c r="B784" t="str">
        <f>normalized!B784</f>
        <v>PE-Cer 31:0:3O</v>
      </c>
      <c r="C784" t="str">
        <f>normalized!C784</f>
        <v>PE_Cer</v>
      </c>
      <c r="D784" t="str">
        <f>normalized!D784</f>
        <v>C33H69N2O7P</v>
      </c>
      <c r="E784">
        <f>AVERAGE(normalized!E784:G784)</f>
        <v>2.7884569322033899E-4</v>
      </c>
      <c r="F784">
        <f>AVERAGE(normalized!H784:J784)</f>
        <v>2.6959789682539682E-4</v>
      </c>
      <c r="G784">
        <f>AVERAGE(normalized!K784:M784)</f>
        <v>3.4283955639044912E-4</v>
      </c>
      <c r="H784">
        <f>AVERAGE(normalized!N784:P784)</f>
        <v>3.6931753676205074E-4</v>
      </c>
      <c r="I784">
        <f>_xlfn.STDEV.S(normalized!E784:G784)</f>
        <v>3.7801059014637462E-5</v>
      </c>
      <c r="J784">
        <f>_xlfn.STDEV.S(normalized!H784:J784)</f>
        <v>8.4412689670115058E-6</v>
      </c>
      <c r="K784">
        <f>_xlfn.STDEV.S(normalized!K784:M784)</f>
        <v>2.2123607243993609E-5</v>
      </c>
      <c r="L784">
        <f>_xlfn.STDEV.S(normalized!N784:P784)</f>
        <v>7.2996646159522349E-5</v>
      </c>
      <c r="M784" s="11">
        <f t="shared" si="69"/>
        <v>0.13556264247110938</v>
      </c>
      <c r="N784" s="11">
        <f t="shared" si="70"/>
        <v>3.1310589089938022E-2</v>
      </c>
      <c r="O784" s="11">
        <f t="shared" si="71"/>
        <v>6.4530497813378718E-2</v>
      </c>
      <c r="P784" s="11">
        <f t="shared" si="72"/>
        <v>0.19765280251653386</v>
      </c>
      <c r="R784" s="12">
        <f t="shared" si="73"/>
        <v>0.96683543400602312</v>
      </c>
      <c r="S784" s="12">
        <f t="shared" si="74"/>
        <v>1.2294956125413179</v>
      </c>
      <c r="T784" s="12">
        <f t="shared" si="75"/>
        <v>1.3244512852139425</v>
      </c>
      <c r="U784">
        <f>_xlfn.T.TEST(normalized!H784:J784,normalized!$E784:$G784,2,3)</f>
        <v>0.7160863786406011</v>
      </c>
      <c r="V784">
        <f>_xlfn.T.TEST(normalized!K784:M784,normalized!$E784:$G784,2,3)</f>
        <v>7.951403820277525E-2</v>
      </c>
      <c r="W784">
        <f>_xlfn.T.TEST(normalized!N784:P784,normalized!$E784:$G784,2,3)</f>
        <v>0.15266491833781431</v>
      </c>
    </row>
    <row r="785" spans="1:23" x14ac:dyDescent="0.3">
      <c r="A785" t="str">
        <f>normalized!A785</f>
        <v>PE-Cer 35:0;O3|PE-Cer 18:0;O2/17:0;O</v>
      </c>
      <c r="B785" t="str">
        <f>normalized!B785</f>
        <v>PE-Cer 35:0;O3|PE-Cer 18:0;O2/17:0;O</v>
      </c>
      <c r="C785" t="str">
        <f>normalized!C785</f>
        <v>PE_Cer</v>
      </c>
      <c r="D785" t="str">
        <f>normalized!D785</f>
        <v>C37H77N2O7P</v>
      </c>
      <c r="E785">
        <f>AVERAGE(normalized!E785:G785)</f>
        <v>0.31764224756525422</v>
      </c>
      <c r="F785">
        <f>AVERAGE(normalized!H785:J785)</f>
        <v>0.29834558694794583</v>
      </c>
      <c r="G785">
        <f>AVERAGE(normalized!K785:M785)</f>
        <v>0.38464735798749317</v>
      </c>
      <c r="H785">
        <f>AVERAGE(normalized!N785:P785)</f>
        <v>0.31741964656318106</v>
      </c>
      <c r="I785">
        <f>_xlfn.STDEV.S(normalized!E785:G785)</f>
        <v>4.2749655345563409E-2</v>
      </c>
      <c r="J785">
        <f>_xlfn.STDEV.S(normalized!H785:J785)</f>
        <v>3.9473445043341051E-3</v>
      </c>
      <c r="K785">
        <f>_xlfn.STDEV.S(normalized!K785:M785)</f>
        <v>2.4221757826379444E-3</v>
      </c>
      <c r="L785">
        <f>_xlfn.STDEV.S(normalized!N785:P785)</f>
        <v>2.9490689820595765E-2</v>
      </c>
      <c r="M785" s="11">
        <f t="shared" si="69"/>
        <v>0.1345842867982516</v>
      </c>
      <c r="N785" s="11">
        <f t="shared" si="70"/>
        <v>1.3230778925591489E-2</v>
      </c>
      <c r="O785" s="11">
        <f t="shared" si="71"/>
        <v>6.2971335493137628E-3</v>
      </c>
      <c r="P785" s="11">
        <f t="shared" si="72"/>
        <v>9.2907575633399769E-2</v>
      </c>
      <c r="R785" s="12">
        <f t="shared" si="73"/>
        <v>0.93925033346408293</v>
      </c>
      <c r="S785" s="12">
        <f t="shared" si="74"/>
        <v>1.2109452093852027</v>
      </c>
      <c r="T785" s="12">
        <f t="shared" si="75"/>
        <v>0.9992992084529706</v>
      </c>
      <c r="U785">
        <f>_xlfn.T.TEST(normalized!H785:J785,normalized!$E785:$G785,2,3)</f>
        <v>0.51656358289093884</v>
      </c>
      <c r="V785">
        <f>_xlfn.T.TEST(normalized!K785:M785,normalized!$E785:$G785,2,3)</f>
        <v>0.11265568917833288</v>
      </c>
      <c r="W785">
        <f>_xlfn.T.TEST(normalized!N785:P785,normalized!$E785:$G785,2,3)</f>
        <v>0.99447453250139128</v>
      </c>
    </row>
    <row r="786" spans="1:23" x14ac:dyDescent="0.3">
      <c r="A786" t="str">
        <f>normalized!A786</f>
        <v>PE-Cer 36:4;O3</v>
      </c>
      <c r="B786" t="str">
        <f>normalized!B786</f>
        <v>PE-Cer 36:4;O3</v>
      </c>
      <c r="C786" t="str">
        <f>normalized!C786</f>
        <v>PE_Cer</v>
      </c>
      <c r="D786" t="str">
        <f>normalized!D786</f>
        <v>C38H71N2O7P</v>
      </c>
      <c r="E786">
        <f>AVERAGE(normalized!E786:G786)</f>
        <v>5.3738190367231631E-4</v>
      </c>
      <c r="F786">
        <f>AVERAGE(normalized!H786:J786)</f>
        <v>5.6237528944911295E-4</v>
      </c>
      <c r="G786">
        <f>AVERAGE(normalized!K786:M786)</f>
        <v>8.8344145422344564E-4</v>
      </c>
      <c r="H786">
        <f>AVERAGE(normalized!N786:P786)</f>
        <v>9.0206255654809843E-4</v>
      </c>
      <c r="I786">
        <f>_xlfn.STDEV.S(normalized!E786:G786)</f>
        <v>5.6110304013301536E-5</v>
      </c>
      <c r="J786">
        <f>_xlfn.STDEV.S(normalized!H786:J786)</f>
        <v>1.038765537873918E-5</v>
      </c>
      <c r="K786">
        <f>_xlfn.STDEV.S(normalized!K786:M786)</f>
        <v>1.035105552647819E-5</v>
      </c>
      <c r="L786">
        <f>_xlfn.STDEV.S(normalized!N786:P786)</f>
        <v>5.7523601811331188E-5</v>
      </c>
      <c r="M786" s="11">
        <f t="shared" si="69"/>
        <v>0.10441420455333451</v>
      </c>
      <c r="N786" s="11">
        <f t="shared" si="70"/>
        <v>1.8471038065905485E-2</v>
      </c>
      <c r="O786" s="11">
        <f t="shared" si="71"/>
        <v>1.1716741926692672E-2</v>
      </c>
      <c r="P786" s="11">
        <f t="shared" si="72"/>
        <v>6.3768971889771597E-2</v>
      </c>
      <c r="R786" s="12">
        <f t="shared" si="73"/>
        <v>1.0465095411773244</v>
      </c>
      <c r="S786" s="12">
        <f t="shared" si="74"/>
        <v>1.6439732119489994</v>
      </c>
      <c r="T786" s="12">
        <f t="shared" si="75"/>
        <v>1.67862473667918</v>
      </c>
      <c r="U786">
        <f>_xlfn.T.TEST(normalized!H786:J786,normalized!$E786:$G786,2,3)</f>
        <v>0.52284645909063288</v>
      </c>
      <c r="V786">
        <f>_xlfn.T.TEST(normalized!K786:M786,normalized!$E786:$G786,2,3)</f>
        <v>7.1026197992379433E-3</v>
      </c>
      <c r="W786">
        <f>_xlfn.T.TEST(normalized!N786:P786,normalized!$E786:$G786,2,3)</f>
        <v>1.4190875656502028E-3</v>
      </c>
    </row>
    <row r="787" spans="1:23" x14ac:dyDescent="0.3">
      <c r="A787" t="str">
        <f>normalized!A787</f>
        <v>w/o MS2: PE-Cer 12:0;O2/17:0;O</v>
      </c>
      <c r="B787" t="str">
        <f>normalized!B787</f>
        <v>PE-Cer 29:0:3O</v>
      </c>
      <c r="C787" t="str">
        <f>normalized!C787</f>
        <v>PE_Cer</v>
      </c>
      <c r="D787" t="str">
        <f>normalized!D787</f>
        <v>C31H65N2O7P</v>
      </c>
      <c r="E787">
        <f>AVERAGE(normalized!E787:G787)</f>
        <v>1.383596820621469E-4</v>
      </c>
      <c r="F787">
        <f>AVERAGE(normalized!H787:J787)</f>
        <v>9.8648983426704012E-5</v>
      </c>
      <c r="G787">
        <f>AVERAGE(normalized!K787:M787)</f>
        <v>1.2401050230009052E-4</v>
      </c>
      <c r="H787">
        <f>AVERAGE(normalized!N787:P787)</f>
        <v>9.3859336385032592E-5</v>
      </c>
      <c r="I787">
        <f>_xlfn.STDEV.S(normalized!E787:G787)</f>
        <v>3.2213554617397536E-6</v>
      </c>
      <c r="J787">
        <f>_xlfn.STDEV.S(normalized!H787:J787)</f>
        <v>1.9816033059034607E-5</v>
      </c>
      <c r="K787">
        <f>_xlfn.STDEV.S(normalized!K787:M787)</f>
        <v>3.4565701871898504E-5</v>
      </c>
      <c r="L787">
        <f>_xlfn.STDEV.S(normalized!N787:P787)</f>
        <v>1.1474818285302335E-5</v>
      </c>
      <c r="M787" s="11">
        <f t="shared" si="69"/>
        <v>2.3282472276084158E-2</v>
      </c>
      <c r="N787" s="11">
        <f t="shared" si="70"/>
        <v>0.20087417397218166</v>
      </c>
      <c r="O787" s="11">
        <f t="shared" si="71"/>
        <v>0.27873205277609198</v>
      </c>
      <c r="P787" s="11">
        <f t="shared" si="72"/>
        <v>0.12225548067194925</v>
      </c>
      <c r="R787" s="12">
        <f t="shared" si="73"/>
        <v>0.71298937635888704</v>
      </c>
      <c r="S787" s="12">
        <f t="shared" si="74"/>
        <v>0.89629074345797377</v>
      </c>
      <c r="T787" s="12">
        <f t="shared" si="75"/>
        <v>0.67837201550429893</v>
      </c>
      <c r="U787">
        <f>_xlfn.T.TEST(normalized!H787:J787,normalized!$E787:$G787,2,3)</f>
        <v>7.0344986543792509E-2</v>
      </c>
      <c r="V787">
        <f>_xlfn.T.TEST(normalized!K787:M787,normalized!$E787:$G787,2,3)</f>
        <v>0.54723785970978711</v>
      </c>
      <c r="W787">
        <f>_xlfn.T.TEST(normalized!N787:P787,normalized!$E787:$G787,2,3)</f>
        <v>1.5819597224609867E-2</v>
      </c>
    </row>
    <row r="788" spans="1:23" x14ac:dyDescent="0.3">
      <c r="A788" t="str">
        <f>normalized!A788</f>
        <v>w/o MS2: PE-Cer 13:1;O2/22:3;O</v>
      </c>
      <c r="B788" t="str">
        <f>normalized!B788</f>
        <v>PE-Cer 35:4:3O</v>
      </c>
      <c r="C788" t="str">
        <f>normalized!C788</f>
        <v>PE_Cer</v>
      </c>
      <c r="D788" t="str">
        <f>normalized!D788</f>
        <v>C37H69N2O7P</v>
      </c>
      <c r="E788">
        <f>AVERAGE(normalized!E788:G788)</f>
        <v>2.3392208516949151E-4</v>
      </c>
      <c r="F788">
        <f>AVERAGE(normalized!H788:J788)</f>
        <v>2.0940486344537816E-4</v>
      </c>
      <c r="G788">
        <f>AVERAGE(normalized!K788:M788)</f>
        <v>3.5301406640710569E-4</v>
      </c>
      <c r="H788">
        <f>AVERAGE(normalized!N788:P788)</f>
        <v>3.7287122819784939E-4</v>
      </c>
      <c r="I788">
        <f>_xlfn.STDEV.S(normalized!E788:G788)</f>
        <v>4.3014701383843784E-5</v>
      </c>
      <c r="J788">
        <f>_xlfn.STDEV.S(normalized!H788:J788)</f>
        <v>2.7945710821850725E-5</v>
      </c>
      <c r="K788">
        <f>_xlfn.STDEV.S(normalized!K788:M788)</f>
        <v>5.6553185617812325E-5</v>
      </c>
      <c r="L788">
        <f>_xlfn.STDEV.S(normalized!N788:P788)</f>
        <v>5.9984623880365074E-5</v>
      </c>
      <c r="M788" s="11">
        <f t="shared" si="69"/>
        <v>0.18388473817116022</v>
      </c>
      <c r="N788" s="11">
        <f t="shared" si="70"/>
        <v>0.13345301709833579</v>
      </c>
      <c r="O788" s="11">
        <f t="shared" si="71"/>
        <v>0.16020094098061693</v>
      </c>
      <c r="P788" s="11">
        <f t="shared" si="72"/>
        <v>0.1608722243608901</v>
      </c>
      <c r="R788" s="12">
        <f t="shared" si="73"/>
        <v>0.89519064988519981</v>
      </c>
      <c r="S788" s="12">
        <f t="shared" si="74"/>
        <v>1.5091096086601845</v>
      </c>
      <c r="T788" s="12">
        <f t="shared" si="75"/>
        <v>1.5939975395126986</v>
      </c>
      <c r="U788">
        <f>_xlfn.T.TEST(normalized!H788:J788,normalized!$E788:$G788,2,3)</f>
        <v>0.46139448424589163</v>
      </c>
      <c r="V788">
        <f>_xlfn.T.TEST(normalized!K788:M788,normalized!$E788:$G788,2,3)</f>
        <v>4.7805898911069698E-2</v>
      </c>
      <c r="W788">
        <f>_xlfn.T.TEST(normalized!N788:P788,normalized!$E788:$G788,2,3)</f>
        <v>3.5831974360926666E-2</v>
      </c>
    </row>
    <row r="789" spans="1:23" x14ac:dyDescent="0.3">
      <c r="A789" t="str">
        <f>normalized!A789</f>
        <v>PE-Cer 32:0;O3|PE-Cer 17:0;O2/15:0;O</v>
      </c>
      <c r="B789" t="str">
        <f>normalized!B789</f>
        <v>PE-Cer 32:0;O3|PE-Cer 17:0;O2/15:0;O</v>
      </c>
      <c r="C789" t="str">
        <f>normalized!C789</f>
        <v>PE_Cer</v>
      </c>
      <c r="D789" t="str">
        <f>normalized!D789</f>
        <v>C34H71N2O7P</v>
      </c>
      <c r="E789">
        <f>AVERAGE(normalized!E789:G789)</f>
        <v>4.9063162176129944E-2</v>
      </c>
      <c r="F789">
        <f>AVERAGE(normalized!H789:J789)</f>
        <v>5.3209995122549016E-2</v>
      </c>
      <c r="G789">
        <f>AVERAGE(normalized!K789:M789)</f>
        <v>6.5065074792929847E-2</v>
      </c>
      <c r="H789">
        <f>AVERAGE(normalized!N789:P789)</f>
        <v>6.8063052523855291E-2</v>
      </c>
      <c r="I789">
        <f>_xlfn.STDEV.S(normalized!E789:G789)</f>
        <v>5.7790643310453227E-3</v>
      </c>
      <c r="J789">
        <f>_xlfn.STDEV.S(normalized!H789:J789)</f>
        <v>1.3147918627761416E-3</v>
      </c>
      <c r="K789">
        <f>_xlfn.STDEV.S(normalized!K789:M789)</f>
        <v>2.6208702361911612E-3</v>
      </c>
      <c r="L789">
        <f>_xlfn.STDEV.S(normalized!N789:P789)</f>
        <v>3.9962685983339552E-3</v>
      </c>
      <c r="M789" s="11">
        <f t="shared" si="69"/>
        <v>0.11778825649882255</v>
      </c>
      <c r="N789" s="11">
        <f t="shared" si="70"/>
        <v>2.4709490383301443E-2</v>
      </c>
      <c r="O789" s="11">
        <f t="shared" si="71"/>
        <v>4.0280753453862964E-2</v>
      </c>
      <c r="P789" s="11">
        <f t="shared" si="72"/>
        <v>5.8714213514495406E-2</v>
      </c>
      <c r="R789" s="12">
        <f t="shared" si="73"/>
        <v>1.0845202951153559</v>
      </c>
      <c r="S789" s="12">
        <f t="shared" si="74"/>
        <v>1.3261492310535399</v>
      </c>
      <c r="T789" s="12">
        <f t="shared" si="75"/>
        <v>1.3872536849442842</v>
      </c>
      <c r="U789">
        <f>_xlfn.T.TEST(normalized!H789:J789,normalized!$E789:$G789,2,3)</f>
        <v>0.33931582811923772</v>
      </c>
      <c r="V789">
        <f>_xlfn.T.TEST(normalized!K789:M789,normalized!$E789:$G789,2,3)</f>
        <v>2.5749321884040173E-2</v>
      </c>
      <c r="W789">
        <f>_xlfn.T.TEST(normalized!N789:P789,normalized!$E789:$G789,2,3)</f>
        <v>1.2462483537865035E-2</v>
      </c>
    </row>
    <row r="790" spans="1:23" x14ac:dyDescent="0.3">
      <c r="A790" t="str">
        <f>normalized!A790</f>
        <v>PE-Cer 33:0;O3|PE-Cer 17:0;O2/16:0;O</v>
      </c>
      <c r="B790" t="str">
        <f>normalized!B790</f>
        <v>PE-Cer 33:0;O3|PE-Cer 17:0;O2/16:0;O</v>
      </c>
      <c r="C790" t="str">
        <f>normalized!C790</f>
        <v>PE_Cer</v>
      </c>
      <c r="D790" t="str">
        <f>normalized!D790</f>
        <v>C35H73N2O7P</v>
      </c>
      <c r="E790">
        <f>AVERAGE(normalized!E790:G790)</f>
        <v>0.10975271757132769</v>
      </c>
      <c r="F790">
        <f>AVERAGE(normalized!H790:J790)</f>
        <v>0.10462338528594771</v>
      </c>
      <c r="G790">
        <f>AVERAGE(normalized!K790:M790)</f>
        <v>0.13822588840779179</v>
      </c>
      <c r="H790">
        <f>AVERAGE(normalized!N790:P790)</f>
        <v>0.12223425215600331</v>
      </c>
      <c r="I790">
        <f>_xlfn.STDEV.S(normalized!E790:G790)</f>
        <v>1.3048097665442397E-2</v>
      </c>
      <c r="J790">
        <f>_xlfn.STDEV.S(normalized!H790:J790)</f>
        <v>3.6682085661096748E-3</v>
      </c>
      <c r="K790">
        <f>_xlfn.STDEV.S(normalized!K790:M790)</f>
        <v>4.2362086880335581E-3</v>
      </c>
      <c r="L790">
        <f>_xlfn.STDEV.S(normalized!N790:P790)</f>
        <v>7.609278952481373E-3</v>
      </c>
      <c r="M790" s="11">
        <f t="shared" si="69"/>
        <v>0.11888632877780461</v>
      </c>
      <c r="N790" s="11">
        <f t="shared" si="70"/>
        <v>3.506107698660333E-2</v>
      </c>
      <c r="O790" s="11">
        <f t="shared" si="71"/>
        <v>3.0646999175262764E-2</v>
      </c>
      <c r="P790" s="11">
        <f t="shared" si="72"/>
        <v>6.2251609661504011E-2</v>
      </c>
      <c r="R790" s="12">
        <f t="shared" si="73"/>
        <v>0.95326464438526126</v>
      </c>
      <c r="S790" s="12">
        <f t="shared" si="74"/>
        <v>1.2594302124497241</v>
      </c>
      <c r="T790" s="12">
        <f t="shared" si="75"/>
        <v>1.113724150625828</v>
      </c>
      <c r="U790">
        <f>_xlfn.T.TEST(normalized!H790:J790,normalized!$E790:$G790,2,3)</f>
        <v>0.57134710647876075</v>
      </c>
      <c r="V790">
        <f>_xlfn.T.TEST(normalized!K790:M790,normalized!$E790:$G790,2,3)</f>
        <v>5.2063933883198382E-2</v>
      </c>
      <c r="W790">
        <f>_xlfn.T.TEST(normalized!N790:P790,normalized!$E790:$G790,2,3)</f>
        <v>0.24183077046246854</v>
      </c>
    </row>
    <row r="791" spans="1:23" x14ac:dyDescent="0.3">
      <c r="A791" t="str">
        <f>normalized!A791</f>
        <v>PE-Cer 36:0;O3|PE-Cer 16:0;O2/20:0;O</v>
      </c>
      <c r="B791" t="str">
        <f>normalized!B791</f>
        <v>PE-Cer 36:0;O3|PE-Cer 16:0;O2/20:0;O</v>
      </c>
      <c r="C791" t="str">
        <f>normalized!C791</f>
        <v>PE_Cer</v>
      </c>
      <c r="D791" t="str">
        <f>normalized!D791</f>
        <v>C38H79N2O7P</v>
      </c>
      <c r="E791">
        <f>AVERAGE(normalized!E791:G791)</f>
        <v>1.6742878788700566E-2</v>
      </c>
      <c r="F791">
        <f>AVERAGE(normalized!H791:J791)</f>
        <v>1.4141281896591971E-2</v>
      </c>
      <c r="G791">
        <f>AVERAGE(normalized!K791:M791)</f>
        <v>1.6881704985492688E-2</v>
      </c>
      <c r="H791">
        <f>AVERAGE(normalized!N791:P791)</f>
        <v>1.3580645763776628E-2</v>
      </c>
      <c r="I791">
        <f>_xlfn.STDEV.S(normalized!E791:G791)</f>
        <v>2.2542453279220439E-3</v>
      </c>
      <c r="J791">
        <f>_xlfn.STDEV.S(normalized!H791:J791)</f>
        <v>1.12641943131655E-3</v>
      </c>
      <c r="K791">
        <f>_xlfn.STDEV.S(normalized!K791:M791)</f>
        <v>1.0779987107248314E-3</v>
      </c>
      <c r="L791">
        <f>_xlfn.STDEV.S(normalized!N791:P791)</f>
        <v>7.3075983653648872E-4</v>
      </c>
      <c r="M791" s="11">
        <f t="shared" si="69"/>
        <v>0.13463905200361295</v>
      </c>
      <c r="N791" s="11">
        <f t="shared" si="70"/>
        <v>7.9654690398896263E-2</v>
      </c>
      <c r="O791" s="11">
        <f t="shared" si="71"/>
        <v>6.3856033004439469E-2</v>
      </c>
      <c r="P791" s="11">
        <f t="shared" si="72"/>
        <v>5.3808916692726728E-2</v>
      </c>
      <c r="R791" s="12">
        <f t="shared" si="73"/>
        <v>0.84461472098428136</v>
      </c>
      <c r="S791" s="12">
        <f t="shared" si="74"/>
        <v>1.0082916563241091</v>
      </c>
      <c r="T791" s="12">
        <f t="shared" si="75"/>
        <v>0.8111296710182202</v>
      </c>
      <c r="U791">
        <f>_xlfn.T.TEST(normalized!H791:J791,normalized!$E791:$G791,2,3)</f>
        <v>0.17357811379701668</v>
      </c>
      <c r="V791">
        <f>_xlfn.T.TEST(normalized!K791:M791,normalized!$E791:$G791,2,3)</f>
        <v>0.92966211731464321</v>
      </c>
      <c r="W791">
        <f>_xlfn.T.TEST(normalized!N791:P791,normalized!$E791:$G791,2,3)</f>
        <v>0.12498977439509144</v>
      </c>
    </row>
    <row r="792" spans="1:23" x14ac:dyDescent="0.3">
      <c r="A792" t="str">
        <f>normalized!A792</f>
        <v>PE-Cer 35:0;O3|PE-Cer 18:0;O2/17:0;O</v>
      </c>
      <c r="B792" t="str">
        <f>normalized!B792</f>
        <v>PE-Cer 35:0;O3|PE-Cer 18:0;O2/17:0;O</v>
      </c>
      <c r="C792" t="str">
        <f>normalized!C792</f>
        <v>PE_Cer</v>
      </c>
      <c r="D792" t="str">
        <f>normalized!D792</f>
        <v>C37H77N2O7P</v>
      </c>
      <c r="E792">
        <f>AVERAGE(normalized!E792:G792)</f>
        <v>0.2894069216382768</v>
      </c>
      <c r="F792">
        <f>AVERAGE(normalized!H792:J792)</f>
        <v>0.26547106364845935</v>
      </c>
      <c r="G792">
        <f>AVERAGE(normalized!K792:M792)</f>
        <v>0.31342857307406169</v>
      </c>
      <c r="H792">
        <f>AVERAGE(normalized!N792:P792)</f>
        <v>0.26086167838172908</v>
      </c>
      <c r="I792">
        <f>_xlfn.STDEV.S(normalized!E792:G792)</f>
        <v>3.1574310438900841E-2</v>
      </c>
      <c r="J792">
        <f>_xlfn.STDEV.S(normalized!H792:J792)</f>
        <v>1.6039754454738511E-2</v>
      </c>
      <c r="K792">
        <f>_xlfn.STDEV.S(normalized!K792:M792)</f>
        <v>1.6301828853457198E-2</v>
      </c>
      <c r="L792">
        <f>_xlfn.STDEV.S(normalized!N792:P792)</f>
        <v>1.7523810472487775E-2</v>
      </c>
      <c r="M792" s="11">
        <f t="shared" si="69"/>
        <v>0.10910005282584381</v>
      </c>
      <c r="N792" s="11">
        <f t="shared" si="70"/>
        <v>6.0419972837335627E-2</v>
      </c>
      <c r="O792" s="11">
        <f t="shared" si="71"/>
        <v>5.2011304181910543E-2</v>
      </c>
      <c r="P792" s="11">
        <f t="shared" si="72"/>
        <v>6.7176637753761981E-2</v>
      </c>
      <c r="R792" s="12">
        <f t="shared" si="73"/>
        <v>0.91729341560208311</v>
      </c>
      <c r="S792" s="12">
        <f t="shared" si="74"/>
        <v>1.0830030301272788</v>
      </c>
      <c r="T792" s="12">
        <f t="shared" si="75"/>
        <v>0.90136641136653328</v>
      </c>
      <c r="U792">
        <f>_xlfn.T.TEST(normalized!H792:J792,normalized!$E792:$G792,2,3)</f>
        <v>0.32709690497391491</v>
      </c>
      <c r="V792">
        <f>_xlfn.T.TEST(normalized!K792:M792,normalized!$E792:$G792,2,3)</f>
        <v>0.32630051996526638</v>
      </c>
      <c r="W792">
        <f>_xlfn.T.TEST(normalized!N792:P792,normalized!$E792:$G792,2,3)</f>
        <v>0.26105145634797211</v>
      </c>
    </row>
    <row r="793" spans="1:23" x14ac:dyDescent="0.3">
      <c r="A793" t="str">
        <f>normalized!A793</f>
        <v>w/o MS2: PE-Cer 15:3;O2/26:6</v>
      </c>
      <c r="B793" t="str">
        <f>normalized!B793</f>
        <v>PE-Cer 41:9:2O</v>
      </c>
      <c r="C793" t="str">
        <f>normalized!C793</f>
        <v>PE_Cer</v>
      </c>
      <c r="D793" t="str">
        <f>normalized!D793</f>
        <v>C43H71N2O6P</v>
      </c>
      <c r="E793">
        <f>AVERAGE(normalized!E793:G793)</f>
        <v>1.3500504872881355E-4</v>
      </c>
      <c r="F793">
        <f>AVERAGE(normalized!H793:J793)</f>
        <v>1.9953546918767507E-4</v>
      </c>
      <c r="G793">
        <f>AVERAGE(normalized!K793:M793)</f>
        <v>1.6961557768850201E-4</v>
      </c>
      <c r="H793">
        <f>AVERAGE(normalized!N793:P793)</f>
        <v>2.6747056392550743E-4</v>
      </c>
      <c r="I793">
        <f>_xlfn.STDEV.S(normalized!E793:G793)</f>
        <v>9.0102194843094013E-6</v>
      </c>
      <c r="J793">
        <f>_xlfn.STDEV.S(normalized!H793:J793)</f>
        <v>5.2347930074821425E-5</v>
      </c>
      <c r="K793">
        <f>_xlfn.STDEV.S(normalized!K793:M793)</f>
        <v>1.6040677114468982E-5</v>
      </c>
      <c r="L793">
        <f>_xlfn.STDEV.S(normalized!N793:P793)</f>
        <v>9.0568994245929745E-5</v>
      </c>
      <c r="M793" s="11">
        <f t="shared" si="69"/>
        <v>6.6739870613345353E-2</v>
      </c>
      <c r="N793" s="11">
        <f t="shared" si="70"/>
        <v>0.26234899633601011</v>
      </c>
      <c r="O793" s="11">
        <f t="shared" si="71"/>
        <v>9.4570777832255412E-2</v>
      </c>
      <c r="P793" s="11">
        <f t="shared" si="72"/>
        <v>0.33861294086609806</v>
      </c>
      <c r="R793" s="12">
        <f t="shared" si="73"/>
        <v>1.4779852388223247</v>
      </c>
      <c r="S793" s="12">
        <f t="shared" si="74"/>
        <v>1.2563647010654475</v>
      </c>
      <c r="T793" s="12">
        <f t="shared" si="75"/>
        <v>1.9811893439835657</v>
      </c>
      <c r="U793">
        <f>_xlfn.T.TEST(normalized!H793:J793,normalized!$E793:$G793,2,3)</f>
        <v>0.16286825394382157</v>
      </c>
      <c r="V793">
        <f>_xlfn.T.TEST(normalized!K793:M793,normalized!$E793:$G793,2,3)</f>
        <v>4.4049617448531649E-2</v>
      </c>
      <c r="W793">
        <f>_xlfn.T.TEST(normalized!N793:P793,normalized!$E793:$G793,2,3)</f>
        <v>0.12546856387419966</v>
      </c>
    </row>
    <row r="794" spans="1:23" x14ac:dyDescent="0.3">
      <c r="A794" t="str">
        <f>normalized!A794</f>
        <v>w/o MS2: PE-Cer 15:3;O2/26:6</v>
      </c>
      <c r="B794" t="str">
        <f>normalized!B794</f>
        <v>PE-Cer 41:9:2O</v>
      </c>
      <c r="C794" t="str">
        <f>normalized!C794</f>
        <v>PE_Cer</v>
      </c>
      <c r="D794" t="str">
        <f>normalized!D794</f>
        <v>C43H71N2O6P</v>
      </c>
      <c r="E794">
        <f>AVERAGE(normalized!E794:G794)</f>
        <v>6.6861880225988705E-5</v>
      </c>
      <c r="F794">
        <f>AVERAGE(normalized!H794:J794)</f>
        <v>1.0673961251167133E-4</v>
      </c>
      <c r="G794">
        <f>AVERAGE(normalized!K794:M794)</f>
        <v>1.1744460243359083E-4</v>
      </c>
      <c r="H794">
        <f>AVERAGE(normalized!N794:P794)</f>
        <v>8.6553806615224805E-5</v>
      </c>
      <c r="I794">
        <f>_xlfn.STDEV.S(normalized!E794:G794)</f>
        <v>6.2960499233712333E-5</v>
      </c>
      <c r="J794">
        <f>_xlfn.STDEV.S(normalized!H794:J794)</f>
        <v>1.3946481684400227E-5</v>
      </c>
      <c r="K794">
        <f>_xlfn.STDEV.S(normalized!K794:M794)</f>
        <v>4.5344877881965932E-5</v>
      </c>
      <c r="L794">
        <f>_xlfn.STDEV.S(normalized!N794:P794)</f>
        <v>1.911766796064274E-5</v>
      </c>
      <c r="M794" s="11">
        <f t="shared" ref="M794:M857" si="76">I794/E794</f>
        <v>0.94165014535801317</v>
      </c>
      <c r="N794" s="11">
        <f t="shared" ref="N794:N857" si="77">J794/F794</f>
        <v>0.13065891243398756</v>
      </c>
      <c r="O794" s="11">
        <f t="shared" ref="O794:O857" si="78">K794/G794</f>
        <v>0.38609588642105747</v>
      </c>
      <c r="P794" s="11">
        <f t="shared" ref="P794:P857" si="79">L794/H794</f>
        <v>0.2208761082644278</v>
      </c>
      <c r="R794" s="12">
        <f t="shared" ref="R794:R857" si="80">F794/$E794</f>
        <v>1.5964195465472784</v>
      </c>
      <c r="S794" s="12">
        <f t="shared" ref="S794:S857" si="81">G794/$E794</f>
        <v>1.7565255723685289</v>
      </c>
      <c r="T794" s="12">
        <f t="shared" ref="T794:T857" si="82">H794/$E794</f>
        <v>1.2945164916493328</v>
      </c>
      <c r="U794">
        <f>_xlfn.T.TEST(normalized!H794:J794,normalized!$E794:$G794,2,3)</f>
        <v>0.38760726580037319</v>
      </c>
      <c r="V794">
        <f>_xlfn.T.TEST(normalized!K794:M794,normalized!$E794:$G794,2,3)</f>
        <v>0.32778981924422002</v>
      </c>
      <c r="W794">
        <f>_xlfn.T.TEST(normalized!N794:P794,normalized!$E794:$G794,2,3)</f>
        <v>0.64868503956889556</v>
      </c>
    </row>
    <row r="795" spans="1:23" x14ac:dyDescent="0.3">
      <c r="A795" t="str">
        <f>normalized!A795</f>
        <v>PE-Cer 30:0;O3</v>
      </c>
      <c r="B795" t="str">
        <f>normalized!B795</f>
        <v>PE-Cer 30:0;O3</v>
      </c>
      <c r="C795" t="str">
        <f>normalized!C795</f>
        <v>PE_Cer</v>
      </c>
      <c r="D795" t="str">
        <f>normalized!D795</f>
        <v>C32H67N2O7P</v>
      </c>
      <c r="E795">
        <f>AVERAGE(normalized!E795:G795)</f>
        <v>7.587849231638419E-4</v>
      </c>
      <c r="F795">
        <f>AVERAGE(normalized!H795:J795)</f>
        <v>6.2964889822595706E-4</v>
      </c>
      <c r="G795">
        <f>AVERAGE(normalized!K795:M795)</f>
        <v>7.5475615424039138E-4</v>
      </c>
      <c r="H795">
        <f>AVERAGE(normalized!N795:P795)</f>
        <v>6.3719452374603493E-4</v>
      </c>
      <c r="I795">
        <f>_xlfn.STDEV.S(normalized!E795:G795)</f>
        <v>7.1586860775297125E-5</v>
      </c>
      <c r="J795">
        <f>_xlfn.STDEV.S(normalized!H795:J795)</f>
        <v>6.1117163567718782E-5</v>
      </c>
      <c r="K795">
        <f>_xlfn.STDEV.S(normalized!K795:M795)</f>
        <v>6.9868109947986915E-5</v>
      </c>
      <c r="L795">
        <f>_xlfn.STDEV.S(normalized!N795:P795)</f>
        <v>4.7874029355093981E-5</v>
      </c>
      <c r="M795" s="11">
        <f t="shared" si="76"/>
        <v>9.4344073781549839E-2</v>
      </c>
      <c r="N795" s="11">
        <f t="shared" si="77"/>
        <v>9.7065465753878213E-2</v>
      </c>
      <c r="O795" s="11">
        <f t="shared" si="78"/>
        <v>9.2570440870805779E-2</v>
      </c>
      <c r="P795" s="11">
        <f t="shared" si="79"/>
        <v>7.51325185182775E-2</v>
      </c>
      <c r="R795" s="12">
        <f t="shared" si="80"/>
        <v>0.82981208377278082</v>
      </c>
      <c r="S795" s="12">
        <f t="shared" si="81"/>
        <v>0.99469049950722255</v>
      </c>
      <c r="T795" s="12">
        <f t="shared" si="82"/>
        <v>0.83975643729079164</v>
      </c>
      <c r="U795">
        <f>_xlfn.T.TEST(normalized!H795:J795,normalized!$E795:$G795,2,3)</f>
        <v>7.7891181221435984E-2</v>
      </c>
      <c r="V795">
        <f>_xlfn.T.TEST(normalized!K795:M795,normalized!$E795:$G795,2,3)</f>
        <v>0.94773590905662353</v>
      </c>
      <c r="W795">
        <f>_xlfn.T.TEST(normalized!N795:P795,normalized!$E795:$G795,2,3)</f>
        <v>8.0064369311593026E-2</v>
      </c>
    </row>
    <row r="796" spans="1:23" x14ac:dyDescent="0.3">
      <c r="A796" t="str">
        <f>normalized!A796</f>
        <v>PE-Cer 34:0;O3|PE-Cer 17:0;O2/17:0;O</v>
      </c>
      <c r="B796" t="str">
        <f>normalized!B796</f>
        <v>PE-Cer 34:0;O3|PE-Cer 17:0;O2/17:0;O</v>
      </c>
      <c r="C796" t="str">
        <f>normalized!C796</f>
        <v>PE_Cer</v>
      </c>
      <c r="D796" t="str">
        <f>normalized!D796</f>
        <v>C36H75N2O7P</v>
      </c>
      <c r="E796">
        <f>AVERAGE(normalized!E796:G796)</f>
        <v>2.5760282771388421</v>
      </c>
      <c r="F796">
        <f>AVERAGE(normalized!H796:J796)</f>
        <v>2.3032640908951918</v>
      </c>
      <c r="G796">
        <f>AVERAGE(normalized!K796:M796)</f>
        <v>2.9972155823013922</v>
      </c>
      <c r="H796">
        <f>AVERAGE(normalized!N796:P796)</f>
        <v>2.5143682825236513</v>
      </c>
      <c r="I796">
        <f>_xlfn.STDEV.S(normalized!E796:G796)</f>
        <v>0.31330261743686305</v>
      </c>
      <c r="J796">
        <f>_xlfn.STDEV.S(normalized!H796:J796)</f>
        <v>5.1396123342602039E-2</v>
      </c>
      <c r="K796">
        <f>_xlfn.STDEV.S(normalized!K796:M796)</f>
        <v>7.7817612946858225E-2</v>
      </c>
      <c r="L796">
        <f>_xlfn.STDEV.S(normalized!N796:P796)</f>
        <v>0.14147816442625979</v>
      </c>
      <c r="M796" s="11">
        <f t="shared" si="76"/>
        <v>0.12162235182637196</v>
      </c>
      <c r="N796" s="11">
        <f t="shared" si="77"/>
        <v>2.2314472554741348E-2</v>
      </c>
      <c r="O796" s="11">
        <f t="shared" si="78"/>
        <v>2.5963301874704151E-2</v>
      </c>
      <c r="P796" s="11">
        <f t="shared" si="79"/>
        <v>5.626787667089854E-2</v>
      </c>
      <c r="R796" s="12">
        <f t="shared" si="80"/>
        <v>0.89411444405936191</v>
      </c>
      <c r="S796" s="12">
        <f t="shared" si="81"/>
        <v>1.1635025938575321</v>
      </c>
      <c r="T796" s="12">
        <f t="shared" si="82"/>
        <v>0.97606392943649067</v>
      </c>
      <c r="U796">
        <f>_xlfn.T.TEST(normalized!H796:J796,normalized!$E796:$G796,2,3)</f>
        <v>0.269041032954772</v>
      </c>
      <c r="V796">
        <f>_xlfn.T.TEST(normalized!K796:M796,normalized!$E796:$G796,2,3)</f>
        <v>0.13831533556434433</v>
      </c>
      <c r="W796">
        <f>_xlfn.T.TEST(normalized!N796:P796,normalized!$E796:$G796,2,3)</f>
        <v>0.7778466752308123</v>
      </c>
    </row>
    <row r="797" spans="1:23" x14ac:dyDescent="0.3">
      <c r="A797" t="str">
        <f>normalized!A797</f>
        <v>w/o MS2: PE-Cer 13:1;O2/22:4;O</v>
      </c>
      <c r="B797" t="str">
        <f>normalized!B797</f>
        <v>PE-Cer 35:5:3O</v>
      </c>
      <c r="C797" t="str">
        <f>normalized!C797</f>
        <v>PE_Cer</v>
      </c>
      <c r="D797" t="str">
        <f>normalized!D797</f>
        <v>C37H67N2O7P</v>
      </c>
      <c r="E797">
        <f>AVERAGE(normalized!E797:G797)</f>
        <v>8.5994061158192094E-5</v>
      </c>
      <c r="F797">
        <f>AVERAGE(normalized!H797:J797)</f>
        <v>6.289611694677872E-5</v>
      </c>
      <c r="G797">
        <f>AVERAGE(normalized!K797:M797)</f>
        <v>9.1143748217584845E-5</v>
      </c>
      <c r="H797">
        <f>AVERAGE(normalized!N797:P797)</f>
        <v>7.4771655907945354E-5</v>
      </c>
      <c r="I797">
        <f>_xlfn.STDEV.S(normalized!E797:G797)</f>
        <v>3.7345968148621225E-5</v>
      </c>
      <c r="J797">
        <f>_xlfn.STDEV.S(normalized!H797:J797)</f>
        <v>1.2314989016865071E-5</v>
      </c>
      <c r="K797">
        <f>_xlfn.STDEV.S(normalized!K797:M797)</f>
        <v>5.9501633157922188E-5</v>
      </c>
      <c r="L797">
        <f>_xlfn.STDEV.S(normalized!N797:P797)</f>
        <v>5.7639606015264583E-5</v>
      </c>
      <c r="M797" s="11">
        <f t="shared" si="76"/>
        <v>0.43428543373385636</v>
      </c>
      <c r="N797" s="11">
        <f t="shared" si="77"/>
        <v>0.19579887622133713</v>
      </c>
      <c r="O797" s="11">
        <f t="shared" si="78"/>
        <v>0.65283285273583058</v>
      </c>
      <c r="P797" s="11">
        <f t="shared" si="79"/>
        <v>0.77087507713119552</v>
      </c>
      <c r="R797" s="12">
        <f t="shared" si="80"/>
        <v>0.73140070488213027</v>
      </c>
      <c r="S797" s="12">
        <f t="shared" si="81"/>
        <v>1.0598842174684544</v>
      </c>
      <c r="T797" s="12">
        <f t="shared" si="82"/>
        <v>0.86949790370288083</v>
      </c>
      <c r="U797">
        <f>_xlfn.T.TEST(normalized!H797:J797,normalized!$E797:$G797,2,3)</f>
        <v>0.39938947514052225</v>
      </c>
      <c r="V797">
        <f>_xlfn.T.TEST(normalized!K797:M797,normalized!$E797:$G797,2,3)</f>
        <v>0.90618308642251288</v>
      </c>
      <c r="W797">
        <f>_xlfn.T.TEST(normalized!N797:P797,normalized!$E797:$G797,2,3)</f>
        <v>0.79341415043039198</v>
      </c>
    </row>
    <row r="798" spans="1:23" x14ac:dyDescent="0.3">
      <c r="A798" t="str">
        <f>normalized!A798</f>
        <v>w/o MS2: PE-Cer 12:0;O2/18:0;O</v>
      </c>
      <c r="B798" t="str">
        <f>normalized!B798</f>
        <v>PE-Cer 30:0:3O</v>
      </c>
      <c r="C798" t="str">
        <f>normalized!C798</f>
        <v>PE_Cer</v>
      </c>
      <c r="D798" t="str">
        <f>normalized!D798</f>
        <v>C32H67N2O7P</v>
      </c>
      <c r="E798">
        <f>AVERAGE(normalized!E798:G798)</f>
        <v>1.126631925141243E-4</v>
      </c>
      <c r="F798">
        <f>AVERAGE(normalized!H798:J798)</f>
        <v>1.3461777894491133E-4</v>
      </c>
      <c r="G798">
        <f>AVERAGE(normalized!K798:M798)</f>
        <v>1.5237175063133662E-4</v>
      </c>
      <c r="H798">
        <f>AVERAGE(normalized!N798:P798)</f>
        <v>1.9221701572328789E-4</v>
      </c>
      <c r="I798">
        <f>_xlfn.STDEV.S(normalized!E798:G798)</f>
        <v>4.4592523675644111E-5</v>
      </c>
      <c r="J798">
        <f>_xlfn.STDEV.S(normalized!H798:J798)</f>
        <v>1.7963610562818898E-5</v>
      </c>
      <c r="K798">
        <f>_xlfn.STDEV.S(normalized!K798:M798)</f>
        <v>2.0995237383083854E-5</v>
      </c>
      <c r="L798">
        <f>_xlfn.STDEV.S(normalized!N798:P798)</f>
        <v>1.4661118247129459E-5</v>
      </c>
      <c r="M798" s="11">
        <f t="shared" si="76"/>
        <v>0.39580383513500789</v>
      </c>
      <c r="N798" s="11">
        <f t="shared" si="77"/>
        <v>0.1334415907290375</v>
      </c>
      <c r="O798" s="11">
        <f t="shared" si="78"/>
        <v>0.13778956595361183</v>
      </c>
      <c r="P798" s="11">
        <f t="shared" si="79"/>
        <v>7.6273779363192989E-2</v>
      </c>
      <c r="R798" s="12">
        <f t="shared" si="80"/>
        <v>1.1948692020957479</v>
      </c>
      <c r="S798" s="12">
        <f t="shared" si="81"/>
        <v>1.352453691672497</v>
      </c>
      <c r="T798" s="12">
        <f t="shared" si="82"/>
        <v>1.706120796276833</v>
      </c>
      <c r="U798">
        <f>_xlfn.T.TEST(normalized!H798:J798,normalized!$E798:$G798,2,3)</f>
        <v>0.49398614571604849</v>
      </c>
      <c r="V798">
        <f>_xlfn.T.TEST(normalized!K798:M798,normalized!$E798:$G798,2,3)</f>
        <v>0.26185220567124901</v>
      </c>
      <c r="W798">
        <f>_xlfn.T.TEST(normalized!N798:P798,normalized!$E798:$G798,2,3)</f>
        <v>7.8666133360493412E-2</v>
      </c>
    </row>
    <row r="799" spans="1:23" x14ac:dyDescent="0.3">
      <c r="A799" t="str">
        <f>normalized!A799</f>
        <v>w/o MS2: PE-Cer 12:0;O2/18:0;O</v>
      </c>
      <c r="B799" t="str">
        <f>normalized!B799</f>
        <v>PE-Cer 30:0:3O</v>
      </c>
      <c r="C799" t="str">
        <f>normalized!C799</f>
        <v>PE_Cer</v>
      </c>
      <c r="D799" t="str">
        <f>normalized!D799</f>
        <v>C32H67N2O7P</v>
      </c>
      <c r="E799">
        <f>AVERAGE(normalized!E799:G799)</f>
        <v>2.996156973163842E-4</v>
      </c>
      <c r="F799">
        <f>AVERAGE(normalized!H799:J799)</f>
        <v>3.3629496732026144E-4</v>
      </c>
      <c r="G799">
        <f>AVERAGE(normalized!K799:M799)</f>
        <v>3.8587778625070779E-4</v>
      </c>
      <c r="H799">
        <f>AVERAGE(normalized!N799:P799)</f>
        <v>4.0780029854988733E-4</v>
      </c>
      <c r="I799">
        <f>_xlfn.STDEV.S(normalized!E799:G799)</f>
        <v>3.9636262651836395E-5</v>
      </c>
      <c r="J799">
        <f>_xlfn.STDEV.S(normalized!H799:J799)</f>
        <v>4.3067670153354928E-5</v>
      </c>
      <c r="K799">
        <f>_xlfn.STDEV.S(normalized!K799:M799)</f>
        <v>3.0195560186762386E-5</v>
      </c>
      <c r="L799">
        <f>_xlfn.STDEV.S(normalized!N799:P799)</f>
        <v>3.7407561534304078E-5</v>
      </c>
      <c r="M799" s="11">
        <f t="shared" si="76"/>
        <v>0.13229034061583836</v>
      </c>
      <c r="N799" s="11">
        <f t="shared" si="77"/>
        <v>0.12806516403303947</v>
      </c>
      <c r="O799" s="11">
        <f t="shared" si="78"/>
        <v>7.8251615570179761E-2</v>
      </c>
      <c r="P799" s="11">
        <f t="shared" si="79"/>
        <v>9.1730098450940462E-2</v>
      </c>
      <c r="R799" s="12">
        <f t="shared" si="80"/>
        <v>1.1224210558138585</v>
      </c>
      <c r="S799" s="12">
        <f t="shared" si="81"/>
        <v>1.2879091105938743</v>
      </c>
      <c r="T799" s="12">
        <f t="shared" si="82"/>
        <v>1.3610778814411175</v>
      </c>
      <c r="U799">
        <f>_xlfn.T.TEST(normalized!H799:J799,normalized!$E799:$G799,2,3)</f>
        <v>0.33916448326225312</v>
      </c>
      <c r="V799">
        <f>_xlfn.T.TEST(normalized!K799:M799,normalized!$E799:$G799,2,3)</f>
        <v>4.3634751754877882E-2</v>
      </c>
      <c r="W799">
        <f>_xlfn.T.TEST(normalized!N799:P799,normalized!$E799:$G799,2,3)</f>
        <v>2.6478403416253626E-2</v>
      </c>
    </row>
    <row r="800" spans="1:23" x14ac:dyDescent="0.3">
      <c r="A800" t="str">
        <f>normalized!A800</f>
        <v>w/o MS2: PE-Cer 12:1;O2/21:0;O</v>
      </c>
      <c r="B800" t="str">
        <f>normalized!B800</f>
        <v>PE-Cer 33:1:3O</v>
      </c>
      <c r="C800" t="str">
        <f>normalized!C800</f>
        <v>PE_Cer</v>
      </c>
      <c r="D800" t="str">
        <f>normalized!D800</f>
        <v>C35H71N2O7P</v>
      </c>
      <c r="E800">
        <f>AVERAGE(normalized!E800:G800)</f>
        <v>1.9552017514124292E-4</v>
      </c>
      <c r="F800">
        <f>AVERAGE(normalized!H800:J800)</f>
        <v>1.7832985994397757E-4</v>
      </c>
      <c r="G800">
        <f>AVERAGE(normalized!K800:M800)</f>
        <v>3.7071795992510756E-4</v>
      </c>
      <c r="H800">
        <f>AVERAGE(normalized!N800:P800)</f>
        <v>3.2921221897238472E-4</v>
      </c>
      <c r="I800">
        <f>_xlfn.STDEV.S(normalized!E800:G800)</f>
        <v>3.986258004981133E-5</v>
      </c>
      <c r="J800">
        <f>_xlfn.STDEV.S(normalized!H800:J800)</f>
        <v>1.3136094661637733E-5</v>
      </c>
      <c r="K800">
        <f>_xlfn.STDEV.S(normalized!K800:M800)</f>
        <v>3.7303797894050742E-5</v>
      </c>
      <c r="L800">
        <f>_xlfn.STDEV.S(normalized!N800:P800)</f>
        <v>1.0643806486705187E-5</v>
      </c>
      <c r="M800" s="11">
        <f t="shared" si="76"/>
        <v>0.20387962531751405</v>
      </c>
      <c r="N800" s="11">
        <f t="shared" si="77"/>
        <v>7.3661778603787642E-2</v>
      </c>
      <c r="O800" s="11">
        <f t="shared" si="78"/>
        <v>0.10062581780927704</v>
      </c>
      <c r="P800" s="11">
        <f t="shared" si="79"/>
        <v>3.2331140441655422E-2</v>
      </c>
      <c r="R800" s="12">
        <f t="shared" si="80"/>
        <v>0.91207907222440265</v>
      </c>
      <c r="S800" s="12">
        <f t="shared" si="81"/>
        <v>1.8960598805586304</v>
      </c>
      <c r="T800" s="12">
        <f t="shared" si="82"/>
        <v>1.6837762074147244</v>
      </c>
      <c r="U800">
        <f>_xlfn.T.TEST(normalized!H800:J800,normalized!$E800:$G800,2,3)</f>
        <v>0.54002250973150101</v>
      </c>
      <c r="V800">
        <f>_xlfn.T.TEST(normalized!K800:M800,normalized!$E800:$G800,2,3)</f>
        <v>5.1958261353008657E-3</v>
      </c>
      <c r="W800">
        <f>_xlfn.T.TEST(normalized!N800:P800,normalized!$E800:$G800,2,3)</f>
        <v>2.2302312447133172E-2</v>
      </c>
    </row>
    <row r="801" spans="1:23" x14ac:dyDescent="0.3">
      <c r="A801" t="str">
        <f>normalized!A801</f>
        <v>PE-Cer 32:0;O3|PE-Cer 16:0;O2/16:0;O</v>
      </c>
      <c r="B801" t="str">
        <f>normalized!B801</f>
        <v>PE-Cer 32:0;O3|PE-Cer 16:0;O2/16:0;O</v>
      </c>
      <c r="C801" t="str">
        <f>normalized!C801</f>
        <v>PE_Cer</v>
      </c>
      <c r="D801" t="str">
        <f>normalized!D801</f>
        <v>C34H71N2O7P</v>
      </c>
      <c r="E801">
        <f>AVERAGE(normalized!E801:G801)</f>
        <v>2.2092548744209042E-2</v>
      </c>
      <c r="F801">
        <f>AVERAGE(normalized!H801:J801)</f>
        <v>2.6287154687208214E-2</v>
      </c>
      <c r="G801">
        <f>AVERAGE(normalized!K801:M801)</f>
        <v>3.4504508822386724E-2</v>
      </c>
      <c r="H801">
        <f>AVERAGE(normalized!N801:P801)</f>
        <v>3.7057601084436523E-2</v>
      </c>
      <c r="I801">
        <f>_xlfn.STDEV.S(normalized!E801:G801)</f>
        <v>2.3968945853768318E-3</v>
      </c>
      <c r="J801">
        <f>_xlfn.STDEV.S(normalized!H801:J801)</f>
        <v>3.9302098912790843E-4</v>
      </c>
      <c r="K801">
        <f>_xlfn.STDEV.S(normalized!K801:M801)</f>
        <v>8.0821263996185423E-4</v>
      </c>
      <c r="L801">
        <f>_xlfn.STDEV.S(normalized!N801:P801)</f>
        <v>1.4557944135877377E-3</v>
      </c>
      <c r="M801" s="11">
        <f t="shared" si="76"/>
        <v>0.10849334828355249</v>
      </c>
      <c r="N801" s="11">
        <f t="shared" si="77"/>
        <v>1.4951066169179553E-2</v>
      </c>
      <c r="O801" s="11">
        <f t="shared" si="78"/>
        <v>2.3423392117307325E-2</v>
      </c>
      <c r="P801" s="11">
        <f t="shared" si="79"/>
        <v>3.9284637186057444E-2</v>
      </c>
      <c r="R801" s="12">
        <f t="shared" si="80"/>
        <v>1.1898651890085192</v>
      </c>
      <c r="S801" s="12">
        <f t="shared" si="81"/>
        <v>1.5618165754384106</v>
      </c>
      <c r="T801" s="12">
        <f t="shared" si="82"/>
        <v>1.6773800756759747</v>
      </c>
      <c r="U801">
        <f>_xlfn.T.TEST(normalized!H801:J801,normalized!$E801:$G801,2,3)</f>
        <v>9.0078730780021973E-2</v>
      </c>
      <c r="V801">
        <f>_xlfn.T.TEST(normalized!K801:M801,normalized!$E801:$G801,2,3)</f>
        <v>7.0910028781521004E-3</v>
      </c>
      <c r="W801">
        <f>_xlfn.T.TEST(normalized!N801:P801,normalized!$E801:$G801,2,3)</f>
        <v>1.8081378005628567E-3</v>
      </c>
    </row>
    <row r="802" spans="1:23" x14ac:dyDescent="0.3">
      <c r="A802" t="str">
        <f>normalized!A802</f>
        <v>w/o MS2: PE-Cer 12:1;O2/23:0;O</v>
      </c>
      <c r="B802" t="str">
        <f>normalized!B802</f>
        <v>PE-Cer 35:1:3O</v>
      </c>
      <c r="C802" t="str">
        <f>normalized!C802</f>
        <v>PE_Cer</v>
      </c>
      <c r="D802" t="str">
        <f>normalized!D802</f>
        <v>C37H75N2O7P</v>
      </c>
      <c r="E802">
        <f>AVERAGE(normalized!E802:G802)</f>
        <v>1.2284005548022601E-3</v>
      </c>
      <c r="F802">
        <f>AVERAGE(normalized!H802:J802)</f>
        <v>1.0994594327731093E-3</v>
      </c>
      <c r="G802">
        <f>AVERAGE(normalized!K802:M802)</f>
        <v>2.4293096568669998E-3</v>
      </c>
      <c r="H802">
        <f>AVERAGE(normalized!N802:P802)</f>
        <v>1.8720148807374448E-3</v>
      </c>
      <c r="I802">
        <f>_xlfn.STDEV.S(normalized!E802:G802)</f>
        <v>4.3962777424942076E-4</v>
      </c>
      <c r="J802">
        <f>_xlfn.STDEV.S(normalized!H802:J802)</f>
        <v>9.574712728956172E-5</v>
      </c>
      <c r="K802">
        <f>_xlfn.STDEV.S(normalized!K802:M802)</f>
        <v>5.2404363302044159E-4</v>
      </c>
      <c r="L802">
        <f>_xlfn.STDEV.S(normalized!N802:P802)</f>
        <v>2.3891652179477223E-4</v>
      </c>
      <c r="M802" s="11">
        <f t="shared" si="76"/>
        <v>0.35788633644844714</v>
      </c>
      <c r="N802" s="11">
        <f t="shared" si="77"/>
        <v>8.708563902904877E-2</v>
      </c>
      <c r="O802" s="11">
        <f t="shared" si="78"/>
        <v>0.2157170995221265</v>
      </c>
      <c r="P802" s="11">
        <f t="shared" si="79"/>
        <v>0.12762533260454403</v>
      </c>
      <c r="R802" s="12">
        <f t="shared" si="80"/>
        <v>0.89503332481813569</v>
      </c>
      <c r="S802" s="12">
        <f t="shared" si="81"/>
        <v>1.9776201234767874</v>
      </c>
      <c r="T802" s="12">
        <f t="shared" si="82"/>
        <v>1.5239449977607586</v>
      </c>
      <c r="U802">
        <f>_xlfn.T.TEST(normalized!H802:J802,normalized!$E802:$G802,2,3)</f>
        <v>0.66503394592974852</v>
      </c>
      <c r="V802">
        <f>_xlfn.T.TEST(normalized!K802:M802,normalized!$E802:$G802,2,3)</f>
        <v>3.9891019663295522E-2</v>
      </c>
      <c r="W802">
        <f>_xlfn.T.TEST(normalized!N802:P802,normalized!$E802:$G802,2,3)</f>
        <v>0.10970723062218103</v>
      </c>
    </row>
    <row r="803" spans="1:23" x14ac:dyDescent="0.3">
      <c r="A803" t="str">
        <f>normalized!A803</f>
        <v>PE-Cer 33:0;O3|PE-Cer 17:0;O2/16:0;O</v>
      </c>
      <c r="B803" t="str">
        <f>normalized!B803</f>
        <v>PE-Cer 33:0;O3|PE-Cer 17:0;O2/16:0;O</v>
      </c>
      <c r="C803" t="str">
        <f>normalized!C803</f>
        <v>PE_Cer</v>
      </c>
      <c r="D803" t="str">
        <f>normalized!D803</f>
        <v>C35H73N2O7P</v>
      </c>
      <c r="E803">
        <f>AVERAGE(normalized!E803:G803)</f>
        <v>0.100187488029661</v>
      </c>
      <c r="F803">
        <f>AVERAGE(normalized!H803:J803)</f>
        <v>0.121618860821662</v>
      </c>
      <c r="G803">
        <f>AVERAGE(normalized!K803:M803)</f>
        <v>0.15170547850965296</v>
      </c>
      <c r="H803">
        <f>AVERAGE(normalized!N803:P803)</f>
        <v>0.16020871886067733</v>
      </c>
      <c r="I803">
        <f>_xlfn.STDEV.S(normalized!E803:G803)</f>
        <v>8.1574266395352778E-3</v>
      </c>
      <c r="J803">
        <f>_xlfn.STDEV.S(normalized!H803:J803)</f>
        <v>2.0293021692254364E-3</v>
      </c>
      <c r="K803">
        <f>_xlfn.STDEV.S(normalized!K803:M803)</f>
        <v>1.8832222457153412E-3</v>
      </c>
      <c r="L803">
        <f>_xlfn.STDEV.S(normalized!N803:P803)</f>
        <v>4.3450497728149953E-3</v>
      </c>
      <c r="M803" s="11">
        <f t="shared" si="76"/>
        <v>8.1421610621879567E-2</v>
      </c>
      <c r="N803" s="11">
        <f t="shared" si="77"/>
        <v>1.6685752156494378E-2</v>
      </c>
      <c r="O803" s="11">
        <f t="shared" si="78"/>
        <v>1.2413673284683074E-2</v>
      </c>
      <c r="P803" s="11">
        <f t="shared" si="79"/>
        <v>2.7121181691700504E-2</v>
      </c>
      <c r="R803" s="12">
        <f t="shared" si="80"/>
        <v>1.213912667274941</v>
      </c>
      <c r="S803" s="12">
        <f t="shared" si="81"/>
        <v>1.514215811706346</v>
      </c>
      <c r="T803" s="12">
        <f t="shared" si="82"/>
        <v>1.5990890879831896</v>
      </c>
      <c r="U803">
        <f>_xlfn.T.TEST(normalized!H803:J803,normalized!$E803:$G803,2,3)</f>
        <v>3.8381548353939442E-2</v>
      </c>
      <c r="V803">
        <f>_xlfn.T.TEST(normalized!K803:M803,normalized!$E803:$G803,2,3)</f>
        <v>6.0596857237053114E-3</v>
      </c>
      <c r="W803">
        <f>_xlfn.T.TEST(normalized!N803:P803,normalized!$E803:$G803,2,3)</f>
        <v>1.3952894050797645E-3</v>
      </c>
    </row>
    <row r="804" spans="1:23" x14ac:dyDescent="0.3">
      <c r="A804" t="str">
        <f>normalized!A804</f>
        <v>PE-Cer 36:0;O3|PE-Cer 19:0;O2/17:0;O</v>
      </c>
      <c r="B804" t="str">
        <f>normalized!B804</f>
        <v>PE-Cer 36:0;O3|PE-Cer 19:0;O2/17:0;O</v>
      </c>
      <c r="C804" t="str">
        <f>normalized!C804</f>
        <v>PE_Cer</v>
      </c>
      <c r="D804" t="str">
        <f>normalized!D804</f>
        <v>C38H79N2O7P</v>
      </c>
      <c r="E804">
        <f>AVERAGE(normalized!E804:G804)</f>
        <v>0.38704226612584747</v>
      </c>
      <c r="F804">
        <f>AVERAGE(normalized!H804:J804)</f>
        <v>0.26405935660130714</v>
      </c>
      <c r="G804">
        <f>AVERAGE(normalized!K804:M804)</f>
        <v>0.29632164956591733</v>
      </c>
      <c r="H804">
        <f>AVERAGE(normalized!N804:P804)</f>
        <v>0.2152503118051968</v>
      </c>
      <c r="I804">
        <f>_xlfn.STDEV.S(normalized!E804:G804)</f>
        <v>3.9386406513948528E-2</v>
      </c>
      <c r="J804">
        <f>_xlfn.STDEV.S(normalized!H804:J804)</f>
        <v>2.0748075480119765E-2</v>
      </c>
      <c r="K804">
        <f>_xlfn.STDEV.S(normalized!K804:M804)</f>
        <v>2.7380365481672532E-2</v>
      </c>
      <c r="L804">
        <f>_xlfn.STDEV.S(normalized!N804:P804)</f>
        <v>1.5837510856181704E-2</v>
      </c>
      <c r="M804" s="11">
        <f t="shared" si="76"/>
        <v>0.10176254626708384</v>
      </c>
      <c r="N804" s="11">
        <f t="shared" si="77"/>
        <v>7.8573528873080112E-2</v>
      </c>
      <c r="O804" s="11">
        <f t="shared" si="78"/>
        <v>9.2400827012748238E-2</v>
      </c>
      <c r="P804" s="11">
        <f t="shared" si="79"/>
        <v>7.3577179625713043E-2</v>
      </c>
      <c r="R804" s="12">
        <f t="shared" si="80"/>
        <v>0.68224940713696569</v>
      </c>
      <c r="S804" s="12">
        <f t="shared" si="81"/>
        <v>0.76560540152885481</v>
      </c>
      <c r="T804" s="12">
        <f t="shared" si="82"/>
        <v>0.55614161719280497</v>
      </c>
      <c r="U804">
        <f>_xlfn.T.TEST(normalized!H804:J804,normalized!$E804:$G804,2,3)</f>
        <v>1.69577359103039E-2</v>
      </c>
      <c r="V804">
        <f>_xlfn.T.TEST(normalized!K804:M804,normalized!$E804:$G804,2,3)</f>
        <v>3.6224727100491835E-2</v>
      </c>
      <c r="W804">
        <f>_xlfn.T.TEST(normalized!N804:P804,normalized!$E804:$G804,2,3)</f>
        <v>9.0394334851026312E-3</v>
      </c>
    </row>
    <row r="805" spans="1:23" x14ac:dyDescent="0.3">
      <c r="A805" t="str">
        <f>normalized!A805</f>
        <v>PE-Cer 32:0;O3|PE-Cer 15:0;O2/17:0;O</v>
      </c>
      <c r="B805" t="str">
        <f>normalized!B805</f>
        <v>PE-Cer 32:0;O3|PE-Cer 15:0;O2/17:0;O</v>
      </c>
      <c r="C805" t="str">
        <f>normalized!C805</f>
        <v>PE_Cer</v>
      </c>
      <c r="D805" t="str">
        <f>normalized!D805</f>
        <v>C34H71N2O7P</v>
      </c>
      <c r="E805">
        <f>AVERAGE(normalized!E805:G805)</f>
        <v>1.7999350679943505E-2</v>
      </c>
      <c r="F805">
        <f>AVERAGE(normalized!H805:J805)</f>
        <v>1.6402616910597575E-2</v>
      </c>
      <c r="G805">
        <f>AVERAGE(normalized!K805:M805)</f>
        <v>2.1323915046683777E-2</v>
      </c>
      <c r="H805">
        <f>AVERAGE(normalized!N805:P805)</f>
        <v>1.9043297741825869E-2</v>
      </c>
      <c r="I805">
        <f>_xlfn.STDEV.S(normalized!E805:G805)</f>
        <v>1.5122742116223812E-3</v>
      </c>
      <c r="J805">
        <f>_xlfn.STDEV.S(normalized!H805:J805)</f>
        <v>6.3615838708501948E-4</v>
      </c>
      <c r="K805">
        <f>_xlfn.STDEV.S(normalized!K805:M805)</f>
        <v>8.9545517332037614E-4</v>
      </c>
      <c r="L805">
        <f>_xlfn.STDEV.S(normalized!N805:P805)</f>
        <v>1.1585841919172608E-3</v>
      </c>
      <c r="M805" s="11">
        <f t="shared" si="76"/>
        <v>8.4018264798157022E-2</v>
      </c>
      <c r="N805" s="11">
        <f t="shared" si="77"/>
        <v>3.878395688641631E-2</v>
      </c>
      <c r="O805" s="11">
        <f t="shared" si="78"/>
        <v>4.1993000411040107E-2</v>
      </c>
      <c r="P805" s="11">
        <f t="shared" si="79"/>
        <v>6.0839472638848521E-2</v>
      </c>
      <c r="R805" s="12">
        <f t="shared" si="80"/>
        <v>0.91128936828120388</v>
      </c>
      <c r="S805" s="12">
        <f t="shared" si="81"/>
        <v>1.1847046832886479</v>
      </c>
      <c r="T805" s="12">
        <f t="shared" si="82"/>
        <v>1.0579991512163616</v>
      </c>
      <c r="U805">
        <f>_xlfn.T.TEST(normalized!H805:J805,normalized!$E805:$G805,2,3)</f>
        <v>0.2009661013545351</v>
      </c>
      <c r="V805">
        <f>_xlfn.T.TEST(normalized!K805:M805,normalized!$E805:$G805,2,3)</f>
        <v>4.1484706446132703E-2</v>
      </c>
      <c r="W805">
        <f>_xlfn.T.TEST(normalized!N805:P805,normalized!$E805:$G805,2,3)</f>
        <v>0.39967181012480113</v>
      </c>
    </row>
    <row r="806" spans="1:23" x14ac:dyDescent="0.3">
      <c r="A806" t="str">
        <f>normalized!A806</f>
        <v>w/o MS2: PE-Cer 13:1;O2/28:4</v>
      </c>
      <c r="B806" t="str">
        <f>normalized!B806</f>
        <v>PE-Cer 41:5:2O</v>
      </c>
      <c r="C806" t="str">
        <f>normalized!C806</f>
        <v>PE_Cer</v>
      </c>
      <c r="D806" t="str">
        <f>normalized!D806</f>
        <v>C43H79N2O6P</v>
      </c>
      <c r="E806">
        <f>AVERAGE(normalized!E806:G806)</f>
        <v>3.9036518898305088E-4</v>
      </c>
      <c r="F806">
        <f>AVERAGE(normalized!H806:J806)</f>
        <v>2.8630751867413632E-4</v>
      </c>
      <c r="G806">
        <f>AVERAGE(normalized!K806:M806)</f>
        <v>3.5158463020826882E-4</v>
      </c>
      <c r="H806">
        <f>AVERAGE(normalized!N806:P806)</f>
        <v>1.4188007525549646E-4</v>
      </c>
      <c r="I806">
        <f>_xlfn.STDEV.S(normalized!E806:G806)</f>
        <v>1.0266848830269869E-4</v>
      </c>
      <c r="J806">
        <f>_xlfn.STDEV.S(normalized!H806:J806)</f>
        <v>6.6249999717800671E-5</v>
      </c>
      <c r="K806">
        <f>_xlfn.STDEV.S(normalized!K806:M806)</f>
        <v>8.784040871645475E-5</v>
      </c>
      <c r="L806">
        <f>_xlfn.STDEV.S(normalized!N806:P806)</f>
        <v>5.291558793195707E-5</v>
      </c>
      <c r="M806" s="11">
        <f t="shared" si="76"/>
        <v>0.26300625977988118</v>
      </c>
      <c r="N806" s="11">
        <f t="shared" si="77"/>
        <v>0.23139455095206127</v>
      </c>
      <c r="O806" s="11">
        <f t="shared" si="78"/>
        <v>0.24984143551559854</v>
      </c>
      <c r="P806" s="11">
        <f t="shared" si="79"/>
        <v>0.37295996521475705</v>
      </c>
      <c r="R806" s="12">
        <f t="shared" si="80"/>
        <v>0.73343506735321984</v>
      </c>
      <c r="S806" s="12">
        <f t="shared" si="81"/>
        <v>0.90065569402894208</v>
      </c>
      <c r="T806" s="12">
        <f t="shared" si="82"/>
        <v>0.36345473228571284</v>
      </c>
      <c r="U806">
        <f>_xlfn.T.TEST(normalized!H806:J806,normalized!$E806:$G806,2,3)</f>
        <v>0.22579407868814999</v>
      </c>
      <c r="V806">
        <f>_xlfn.T.TEST(normalized!K806:M806,normalized!$E806:$G806,2,3)</f>
        <v>0.64577699879073924</v>
      </c>
      <c r="W806">
        <f>_xlfn.T.TEST(normalized!N806:P806,normalized!$E806:$G806,2,3)</f>
        <v>3.380582238370447E-2</v>
      </c>
    </row>
    <row r="807" spans="1:23" x14ac:dyDescent="0.3">
      <c r="A807" t="str">
        <f>normalized!A807</f>
        <v>PE-Cer 34:0;O3|PE-Cer 17:0;O2/17:0;O</v>
      </c>
      <c r="B807" t="str">
        <f>normalized!B807</f>
        <v>PE-Cer 34:0;O3|PE-Cer 17:0;O2/17:0;O</v>
      </c>
      <c r="C807" t="str">
        <f>normalized!C807</f>
        <v>PE_Cer</v>
      </c>
      <c r="D807" t="str">
        <f>normalized!D807</f>
        <v>C36H75N2O7P</v>
      </c>
      <c r="E807">
        <f>AVERAGE(normalized!E807:G807)</f>
        <v>0.56133655718855946</v>
      </c>
      <c r="F807">
        <f>AVERAGE(normalized!H807:J807)</f>
        <v>0.58233736806489256</v>
      </c>
      <c r="G807">
        <f>AVERAGE(normalized!K807:M807)</f>
        <v>0.71709230831628412</v>
      </c>
      <c r="H807">
        <f>AVERAGE(normalized!N807:P807)</f>
        <v>0.67705525512617892</v>
      </c>
      <c r="I807">
        <f>_xlfn.STDEV.S(normalized!E807:G807)</f>
        <v>5.8498519113807261E-2</v>
      </c>
      <c r="J807">
        <f>_xlfn.STDEV.S(normalized!H807:J807)</f>
        <v>7.4366220718565888E-3</v>
      </c>
      <c r="K807">
        <f>_xlfn.STDEV.S(normalized!K807:M807)</f>
        <v>3.3889692687830465E-2</v>
      </c>
      <c r="L807">
        <f>_xlfn.STDEV.S(normalized!N807:P807)</f>
        <v>3.7592663303000796E-2</v>
      </c>
      <c r="M807" s="11">
        <f t="shared" si="76"/>
        <v>0.10421291534404187</v>
      </c>
      <c r="N807" s="11">
        <f t="shared" si="77"/>
        <v>1.2770298592667149E-2</v>
      </c>
      <c r="O807" s="11">
        <f t="shared" si="78"/>
        <v>4.7259874767591172E-2</v>
      </c>
      <c r="P807" s="11">
        <f t="shared" si="79"/>
        <v>5.5523774490155706E-2</v>
      </c>
      <c r="R807" s="12">
        <f t="shared" si="80"/>
        <v>1.0374121560539638</v>
      </c>
      <c r="S807" s="12">
        <f t="shared" si="81"/>
        <v>1.2774730224374189</v>
      </c>
      <c r="T807" s="12">
        <f t="shared" si="82"/>
        <v>1.2061485154595912</v>
      </c>
      <c r="U807">
        <f>_xlfn.T.TEST(normalized!H807:J807,normalized!$E807:$G807,2,3)</f>
        <v>0.59847552817298599</v>
      </c>
      <c r="V807">
        <f>_xlfn.T.TEST(normalized!K807:M807,normalized!$E807:$G807,2,3)</f>
        <v>2.4886260912240568E-2</v>
      </c>
      <c r="W807">
        <f>_xlfn.T.TEST(normalized!N807:P807,normalized!$E807:$G807,2,3)</f>
        <v>5.4346199693958645E-2</v>
      </c>
    </row>
    <row r="808" spans="1:23" x14ac:dyDescent="0.3">
      <c r="A808" t="str">
        <f>normalized!A808</f>
        <v>w/o MS2: PG 24:0_5:0</v>
      </c>
      <c r="B808" t="str">
        <f>normalized!B808</f>
        <v>PG 29:0</v>
      </c>
      <c r="C808" t="str">
        <f>normalized!C808</f>
        <v>PG</v>
      </c>
      <c r="D808" t="str">
        <f>normalized!D808</f>
        <v>C35H69O10P</v>
      </c>
      <c r="E808">
        <f>AVERAGE(normalized!E808:G808)</f>
        <v>1.6215003672316383E-4</v>
      </c>
      <c r="F808">
        <f>AVERAGE(normalized!H808:J808)</f>
        <v>2.5449999416433239E-4</v>
      </c>
      <c r="G808">
        <f>AVERAGE(normalized!K808:M808)</f>
        <v>5.7786376024501231E-4</v>
      </c>
      <c r="H808">
        <f>AVERAGE(normalized!N808:P808)</f>
        <v>9.0901999113007315E-4</v>
      </c>
      <c r="I808">
        <f>_xlfn.STDEV.S(normalized!E808:G808)</f>
        <v>4.8613578100842957E-5</v>
      </c>
      <c r="J808">
        <f>_xlfn.STDEV.S(normalized!H808:J808)</f>
        <v>7.0616753527458722E-5</v>
      </c>
      <c r="K808">
        <f>_xlfn.STDEV.S(normalized!K808:M808)</f>
        <v>1.305977557902934E-4</v>
      </c>
      <c r="L808">
        <f>_xlfn.STDEV.S(normalized!N808:P808)</f>
        <v>4.4925192882949732E-5</v>
      </c>
      <c r="M808" s="11">
        <f t="shared" si="76"/>
        <v>0.29980614918910037</v>
      </c>
      <c r="N808" s="11">
        <f t="shared" si="77"/>
        <v>0.27747251531118305</v>
      </c>
      <c r="O808" s="11">
        <f t="shared" si="78"/>
        <v>0.22600094481598981</v>
      </c>
      <c r="P808" s="11">
        <f t="shared" si="79"/>
        <v>4.942156753571475E-2</v>
      </c>
      <c r="R808" s="12">
        <f t="shared" si="80"/>
        <v>1.5695339902934229</v>
      </c>
      <c r="S808" s="12">
        <f t="shared" si="81"/>
        <v>3.5637596631050408</v>
      </c>
      <c r="T808" s="12">
        <f t="shared" si="82"/>
        <v>5.6060424622784915</v>
      </c>
      <c r="U808">
        <f>_xlfn.T.TEST(normalized!H808:J808,normalized!$E808:$G808,2,3)</f>
        <v>0.14454586501470973</v>
      </c>
      <c r="V808">
        <f>_xlfn.T.TEST(normalized!K808:M808,normalized!$E808:$G808,2,3)</f>
        <v>2.0870319809346869E-2</v>
      </c>
      <c r="W808">
        <f>_xlfn.T.TEST(normalized!N808:P808,normalized!$E808:$G808,2,3)</f>
        <v>4.2362714452858296E-5</v>
      </c>
    </row>
    <row r="809" spans="1:23" x14ac:dyDescent="0.3">
      <c r="A809" t="str">
        <f>normalized!A809</f>
        <v>PG 30:0|PG 15:0_15:0</v>
      </c>
      <c r="B809" t="str">
        <f>normalized!B809</f>
        <v>PG 30:0|PG 15:0_15:0</v>
      </c>
      <c r="C809" t="str">
        <f>normalized!C809</f>
        <v>PG</v>
      </c>
      <c r="D809" t="str">
        <f>normalized!D809</f>
        <v>C36H71O10P</v>
      </c>
      <c r="E809">
        <f>AVERAGE(normalized!E809:G809)</f>
        <v>5.5222503175141246E-3</v>
      </c>
      <c r="F809">
        <f>AVERAGE(normalized!H809:J809)</f>
        <v>6.9045842728758175E-3</v>
      </c>
      <c r="G809">
        <f>AVERAGE(normalized!K809:M809)</f>
        <v>1.3629602938040148E-2</v>
      </c>
      <c r="H809">
        <f>AVERAGE(normalized!N809:P809)</f>
        <v>1.466585167241638E-2</v>
      </c>
      <c r="I809">
        <f>_xlfn.STDEV.S(normalized!E809:G809)</f>
        <v>4.3282088496505045E-4</v>
      </c>
      <c r="J809">
        <f>_xlfn.STDEV.S(normalized!H809:J809)</f>
        <v>5.0315794874976165E-4</v>
      </c>
      <c r="K809">
        <f>_xlfn.STDEV.S(normalized!K809:M809)</f>
        <v>8.6084810093298766E-4</v>
      </c>
      <c r="L809">
        <f>_xlfn.STDEV.S(normalized!N809:P809)</f>
        <v>3.3361299683605419E-4</v>
      </c>
      <c r="M809" s="11">
        <f t="shared" si="76"/>
        <v>7.8377628698274485E-2</v>
      </c>
      <c r="N809" s="11">
        <f t="shared" si="77"/>
        <v>7.2873025929509311E-2</v>
      </c>
      <c r="O809" s="11">
        <f t="shared" si="78"/>
        <v>6.3160174573418076E-2</v>
      </c>
      <c r="P809" s="11">
        <f t="shared" si="79"/>
        <v>2.2747604727485105E-2</v>
      </c>
      <c r="R809" s="12">
        <f t="shared" si="80"/>
        <v>1.2503207706788559</v>
      </c>
      <c r="S809" s="12">
        <f t="shared" si="81"/>
        <v>2.4681247959392754</v>
      </c>
      <c r="T809" s="12">
        <f t="shared" si="82"/>
        <v>2.655774517482993</v>
      </c>
      <c r="U809">
        <f>_xlfn.T.TEST(normalized!H809:J809,normalized!$E809:$G809,2,3)</f>
        <v>2.3472727752399059E-2</v>
      </c>
      <c r="V809">
        <f>_xlfn.T.TEST(normalized!K809:M809,normalized!$E809:$G809,2,3)</f>
        <v>7.6543690043420656E-4</v>
      </c>
      <c r="W809">
        <f>_xlfn.T.TEST(normalized!N809:P809,normalized!$E809:$G809,2,3)</f>
        <v>1.4796325995675145E-5</v>
      </c>
    </row>
    <row r="810" spans="1:23" x14ac:dyDescent="0.3">
      <c r="A810" t="str">
        <f>normalized!A810</f>
        <v>w/o MS2: PG 15:0_16:0</v>
      </c>
      <c r="B810" t="str">
        <f>normalized!B810</f>
        <v>PG 31:0</v>
      </c>
      <c r="C810" t="str">
        <f>normalized!C810</f>
        <v>PG</v>
      </c>
      <c r="D810" t="str">
        <f>normalized!D810</f>
        <v>C37H73O10P</v>
      </c>
      <c r="E810">
        <f>AVERAGE(normalized!E810:G810)</f>
        <v>4.177802919053672E-2</v>
      </c>
      <c r="F810">
        <f>AVERAGE(normalized!H810:J810)</f>
        <v>4.7506802578197942E-2</v>
      </c>
      <c r="G810">
        <f>AVERAGE(normalized!K810:M810)</f>
        <v>8.5760004032081408E-2</v>
      </c>
      <c r="H810">
        <f>AVERAGE(normalized!N810:P810)</f>
        <v>8.4315095421664099E-2</v>
      </c>
      <c r="I810">
        <f>_xlfn.STDEV.S(normalized!E810:G810)</f>
        <v>3.8587582372292041E-3</v>
      </c>
      <c r="J810">
        <f>_xlfn.STDEV.S(normalized!H810:J810)</f>
        <v>3.1326336814239361E-3</v>
      </c>
      <c r="K810">
        <f>_xlfn.STDEV.S(normalized!K810:M810)</f>
        <v>6.5950132669498965E-3</v>
      </c>
      <c r="L810">
        <f>_xlfn.STDEV.S(normalized!N810:P810)</f>
        <v>2.8793252616921413E-3</v>
      </c>
      <c r="M810" s="11">
        <f t="shared" si="76"/>
        <v>9.2363338146722929E-2</v>
      </c>
      <c r="N810" s="11">
        <f t="shared" si="77"/>
        <v>6.5940739250289593E-2</v>
      </c>
      <c r="O810" s="11">
        <f t="shared" si="78"/>
        <v>7.6900804068092285E-2</v>
      </c>
      <c r="P810" s="11">
        <f t="shared" si="79"/>
        <v>3.4149581961480192E-2</v>
      </c>
      <c r="R810" s="12">
        <f t="shared" si="80"/>
        <v>1.1371240697241618</v>
      </c>
      <c r="S810" s="12">
        <f t="shared" si="81"/>
        <v>2.0527537007779006</v>
      </c>
      <c r="T810" s="12">
        <f t="shared" si="82"/>
        <v>2.0181683304669287</v>
      </c>
      <c r="U810">
        <f>_xlfn.T.TEST(normalized!H810:J810,normalized!$E810:$G810,2,3)</f>
        <v>0.11957177339018556</v>
      </c>
      <c r="V810">
        <f>_xlfn.T.TEST(normalized!K810:M810,normalized!$E810:$G810,2,3)</f>
        <v>1.5674964347597328E-3</v>
      </c>
      <c r="W810">
        <f>_xlfn.T.TEST(normalized!N810:P810,normalized!$E810:$G810,2,3)</f>
        <v>1.7615930384350684E-4</v>
      </c>
    </row>
    <row r="811" spans="1:23" x14ac:dyDescent="0.3">
      <c r="A811" t="str">
        <f>normalized!A811</f>
        <v>w/o MS2: PG 15:0_17:0</v>
      </c>
      <c r="B811" t="str">
        <f>normalized!B811</f>
        <v>PG 32:0</v>
      </c>
      <c r="C811" t="str">
        <f>normalized!C811</f>
        <v>PG</v>
      </c>
      <c r="D811" t="str">
        <f>normalized!D811</f>
        <v>C38H75O10P</v>
      </c>
      <c r="E811">
        <f>AVERAGE(normalized!E811:G811)</f>
        <v>6.2799691635169491E-2</v>
      </c>
      <c r="F811">
        <f>AVERAGE(normalized!H811:J811)</f>
        <v>5.5643709929971995E-2</v>
      </c>
      <c r="G811">
        <f>AVERAGE(normalized!K811:M811)</f>
        <v>8.6702751941747577E-2</v>
      </c>
      <c r="H811">
        <f>AVERAGE(normalized!N811:P811)</f>
        <v>7.5676853628661153E-2</v>
      </c>
      <c r="I811">
        <f>_xlfn.STDEV.S(normalized!E811:G811)</f>
        <v>6.6260806254578343E-3</v>
      </c>
      <c r="J811">
        <f>_xlfn.STDEV.S(normalized!H811:J811)</f>
        <v>2.7876102441523306E-3</v>
      </c>
      <c r="K811">
        <f>_xlfn.STDEV.S(normalized!K811:M811)</f>
        <v>2.3189641543294114E-3</v>
      </c>
      <c r="L811">
        <f>_xlfn.STDEV.S(normalized!N811:P811)</f>
        <v>3.2499764158434065E-3</v>
      </c>
      <c r="M811" s="11">
        <f t="shared" si="76"/>
        <v>0.10551135607403291</v>
      </c>
      <c r="N811" s="11">
        <f t="shared" si="77"/>
        <v>5.0097490761499511E-2</v>
      </c>
      <c r="O811" s="11">
        <f t="shared" si="78"/>
        <v>2.6746142451019767E-2</v>
      </c>
      <c r="P811" s="11">
        <f t="shared" si="79"/>
        <v>4.2945448443069786E-2</v>
      </c>
      <c r="R811" s="12">
        <f t="shared" si="80"/>
        <v>0.88605068721085956</v>
      </c>
      <c r="S811" s="12">
        <f t="shared" si="81"/>
        <v>1.380623848369213</v>
      </c>
      <c r="T811" s="12">
        <f t="shared" si="82"/>
        <v>1.2050513570719528</v>
      </c>
      <c r="U811">
        <f>_xlfn.T.TEST(normalized!H811:J811,normalized!$E811:$G811,2,3)</f>
        <v>0.19370624855583074</v>
      </c>
      <c r="V811">
        <f>_xlfn.T.TEST(normalized!K811:M811,normalized!$E811:$G811,2,3)</f>
        <v>1.6207773195183489E-2</v>
      </c>
      <c r="W811">
        <f>_xlfn.T.TEST(normalized!N811:P811,normalized!$E811:$G811,2,3)</f>
        <v>5.8930758382009313E-2</v>
      </c>
    </row>
    <row r="812" spans="1:23" x14ac:dyDescent="0.3">
      <c r="A812" t="str">
        <f>normalized!A812</f>
        <v>w/o MS2: PG 28:0_5:0</v>
      </c>
      <c r="B812" t="str">
        <f>normalized!B812</f>
        <v>PG 33:0</v>
      </c>
      <c r="C812" t="str">
        <f>normalized!C812</f>
        <v>PG</v>
      </c>
      <c r="D812" t="str">
        <f>normalized!D812</f>
        <v>C39H77O10P</v>
      </c>
      <c r="E812">
        <f>AVERAGE(normalized!E812:G812)</f>
        <v>1.4093882975988699E-3</v>
      </c>
      <c r="F812">
        <f>AVERAGE(normalized!H812:J812)</f>
        <v>1.2182313760504204E-3</v>
      </c>
      <c r="G812">
        <f>AVERAGE(normalized!K812:M812)</f>
        <v>1.4431381093793268E-3</v>
      </c>
      <c r="H812">
        <f>AVERAGE(normalized!N812:P812)</f>
        <v>1.1335402592833322E-3</v>
      </c>
      <c r="I812">
        <f>_xlfn.STDEV.S(normalized!E812:G812)</f>
        <v>2.7674231394093458E-5</v>
      </c>
      <c r="J812">
        <f>_xlfn.STDEV.S(normalized!H812:J812)</f>
        <v>3.907898682449451E-5</v>
      </c>
      <c r="K812">
        <f>_xlfn.STDEV.S(normalized!K812:M812)</f>
        <v>1.3238884499048315E-4</v>
      </c>
      <c r="L812">
        <f>_xlfn.STDEV.S(normalized!N812:P812)</f>
        <v>5.3017001267507161E-5</v>
      </c>
      <c r="M812" s="11">
        <f t="shared" si="76"/>
        <v>1.963563301982936E-2</v>
      </c>
      <c r="N812" s="11">
        <f t="shared" si="77"/>
        <v>3.2078460293143117E-2</v>
      </c>
      <c r="O812" s="11">
        <f t="shared" si="78"/>
        <v>9.1736781206215742E-2</v>
      </c>
      <c r="P812" s="11">
        <f t="shared" si="79"/>
        <v>4.6771167440516452E-2</v>
      </c>
      <c r="R812" s="12">
        <f t="shared" si="80"/>
        <v>0.86436887416043007</v>
      </c>
      <c r="S812" s="12">
        <f t="shared" si="81"/>
        <v>1.0239464254371597</v>
      </c>
      <c r="T812" s="12">
        <f t="shared" si="82"/>
        <v>0.80427818310575494</v>
      </c>
      <c r="U812">
        <f>_xlfn.T.TEST(normalized!H812:J812,normalized!$E812:$G812,2,3)</f>
        <v>3.3445290807636251E-3</v>
      </c>
      <c r="V812">
        <f>_xlfn.T.TEST(normalized!K812:M812,normalized!$E812:$G812,2,3)</f>
        <v>0.70471253499597486</v>
      </c>
      <c r="W812">
        <f>_xlfn.T.TEST(normalized!N812:P812,normalized!$E812:$G812,2,3)</f>
        <v>4.021562809066126E-3</v>
      </c>
    </row>
    <row r="813" spans="1:23" x14ac:dyDescent="0.3">
      <c r="A813" t="str">
        <f>normalized!A813</f>
        <v>w/o MS2: PG 15:0_16:0</v>
      </c>
      <c r="B813" t="str">
        <f>normalized!B813</f>
        <v>PG 31:0</v>
      </c>
      <c r="C813" t="str">
        <f>normalized!C813</f>
        <v>PG</v>
      </c>
      <c r="D813" t="str">
        <f>normalized!D813</f>
        <v>C37H73O10P</v>
      </c>
      <c r="E813">
        <f>AVERAGE(normalized!E813:G813)</f>
        <v>8.9895694492937855E-3</v>
      </c>
      <c r="F813">
        <f>AVERAGE(normalized!H813:J813)</f>
        <v>8.9210357142857147E-3</v>
      </c>
      <c r="G813">
        <f>AVERAGE(normalized!K813:M813)</f>
        <v>1.7542710608625028E-2</v>
      </c>
      <c r="H813">
        <f>AVERAGE(normalized!N813:P813)</f>
        <v>1.6417812914122813E-2</v>
      </c>
      <c r="I813">
        <f>_xlfn.STDEV.S(normalized!E813:G813)</f>
        <v>8.6186698274351946E-4</v>
      </c>
      <c r="J813">
        <f>_xlfn.STDEV.S(normalized!H813:J813)</f>
        <v>3.4960575222641225E-4</v>
      </c>
      <c r="K813">
        <f>_xlfn.STDEV.S(normalized!K813:M813)</f>
        <v>7.7065961410943272E-4</v>
      </c>
      <c r="L813">
        <f>_xlfn.STDEV.S(normalized!N813:P813)</f>
        <v>7.1052159758187774E-4</v>
      </c>
      <c r="M813" s="11">
        <f t="shared" si="76"/>
        <v>9.5874111391533567E-2</v>
      </c>
      <c r="N813" s="11">
        <f t="shared" si="77"/>
        <v>3.9188919697582932E-2</v>
      </c>
      <c r="O813" s="11">
        <f t="shared" si="78"/>
        <v>4.3930475244260775E-2</v>
      </c>
      <c r="P813" s="11">
        <f t="shared" si="79"/>
        <v>4.3277481677884026E-2</v>
      </c>
      <c r="R813" s="12">
        <f t="shared" si="80"/>
        <v>0.9923763050728247</v>
      </c>
      <c r="S813" s="12">
        <f t="shared" si="81"/>
        <v>1.9514517027290079</v>
      </c>
      <c r="T813" s="12">
        <f t="shared" si="82"/>
        <v>1.826318046345655</v>
      </c>
      <c r="U813">
        <f>_xlfn.T.TEST(normalized!H813:J813,normalized!$E813:$G813,2,3)</f>
        <v>0.90752773926261865</v>
      </c>
      <c r="V813">
        <f>_xlfn.T.TEST(normalized!K813:M813,normalized!$E813:$G813,2,3)</f>
        <v>2.3005235115591333E-4</v>
      </c>
      <c r="W813">
        <f>_xlfn.T.TEST(normalized!N813:P813,normalized!$E813:$G813,2,3)</f>
        <v>3.9466485924456496E-4</v>
      </c>
    </row>
    <row r="814" spans="1:23" x14ac:dyDescent="0.3">
      <c r="A814" t="str">
        <f>normalized!A814</f>
        <v>w/o MS2: PG 30:0|PG 15:0_15:0</v>
      </c>
      <c r="B814" t="str">
        <f>normalized!B814</f>
        <v>PG 30:0|PG 15:0_15:0</v>
      </c>
      <c r="C814" t="str">
        <f>normalized!C814</f>
        <v>PG</v>
      </c>
      <c r="D814" t="str">
        <f>normalized!D814</f>
        <v>C36H71O10P</v>
      </c>
      <c r="E814">
        <f>AVERAGE(normalized!E814:G814)</f>
        <v>1.4371229661016948E-3</v>
      </c>
      <c r="F814">
        <f>AVERAGE(normalized!H814:J814)</f>
        <v>1.9470148482726424E-3</v>
      </c>
      <c r="G814">
        <f>AVERAGE(normalized!K814:M814)</f>
        <v>4.4372093170198428E-3</v>
      </c>
      <c r="H814">
        <f>AVERAGE(normalized!N814:P814)</f>
        <v>5.2050762221148199E-3</v>
      </c>
      <c r="I814">
        <f>_xlfn.STDEV.S(normalized!E814:G814)</f>
        <v>2.005794877690175E-4</v>
      </c>
      <c r="J814">
        <f>_xlfn.STDEV.S(normalized!H814:J814)</f>
        <v>9.4564017582892551E-5</v>
      </c>
      <c r="K814">
        <f>_xlfn.STDEV.S(normalized!K814:M814)</f>
        <v>5.6603147013202753E-4</v>
      </c>
      <c r="L814">
        <f>_xlfn.STDEV.S(normalized!N814:P814)</f>
        <v>2.2343856435440439E-4</v>
      </c>
      <c r="M814" s="11">
        <f t="shared" si="76"/>
        <v>0.13957016379266737</v>
      </c>
      <c r="N814" s="11">
        <f t="shared" si="77"/>
        <v>4.8568719271344075E-2</v>
      </c>
      <c r="O814" s="11">
        <f t="shared" si="78"/>
        <v>0.12756474389452299</v>
      </c>
      <c r="P814" s="11">
        <f t="shared" si="79"/>
        <v>4.2927049445516362E-2</v>
      </c>
      <c r="R814" s="12">
        <f t="shared" si="80"/>
        <v>1.3548004549353685</v>
      </c>
      <c r="S814" s="12">
        <f t="shared" si="81"/>
        <v>3.0875641275541716</v>
      </c>
      <c r="T814" s="12">
        <f t="shared" si="82"/>
        <v>3.6218725501506559</v>
      </c>
      <c r="U814">
        <f>_xlfn.T.TEST(normalized!H814:J814,normalized!$E814:$G814,2,3)</f>
        <v>3.1187289290801893E-2</v>
      </c>
      <c r="V814">
        <f>_xlfn.T.TEST(normalized!K814:M814,normalized!$E814:$G814,2,3)</f>
        <v>6.3751439581255414E-3</v>
      </c>
      <c r="W814">
        <f>_xlfn.T.TEST(normalized!N814:P814,normalized!$E814:$G814,2,3)</f>
        <v>2.9054100457310452E-5</v>
      </c>
    </row>
    <row r="815" spans="1:23" x14ac:dyDescent="0.3">
      <c r="A815" t="str">
        <f>normalized!A815</f>
        <v>w/o MS2: PG 25:0_5:0</v>
      </c>
      <c r="B815" t="str">
        <f>normalized!B815</f>
        <v>PG 30:0</v>
      </c>
      <c r="C815" t="str">
        <f>normalized!C815</f>
        <v>PG</v>
      </c>
      <c r="D815" t="str">
        <f>normalized!D815</f>
        <v>C36H71O10P</v>
      </c>
      <c r="E815">
        <f>AVERAGE(normalized!E815:G815)</f>
        <v>1.8830727603107343E-3</v>
      </c>
      <c r="F815">
        <f>AVERAGE(normalized!H815:J815)</f>
        <v>1.5090451377217553E-3</v>
      </c>
      <c r="G815">
        <f>AVERAGE(normalized!K815:M815)</f>
        <v>3.4238217628240896E-3</v>
      </c>
      <c r="H815">
        <f>AVERAGE(normalized!N815:P815)</f>
        <v>2.6695010199027087E-3</v>
      </c>
      <c r="I815">
        <f>_xlfn.STDEV.S(normalized!E815:G815)</f>
        <v>1.4947935976300804E-4</v>
      </c>
      <c r="J815">
        <f>_xlfn.STDEV.S(normalized!H815:J815)</f>
        <v>9.618892056428651E-5</v>
      </c>
      <c r="K815">
        <f>_xlfn.STDEV.S(normalized!K815:M815)</f>
        <v>9.9296452530140035E-5</v>
      </c>
      <c r="L815">
        <f>_xlfn.STDEV.S(normalized!N815:P815)</f>
        <v>1.5812189577930433E-4</v>
      </c>
      <c r="M815" s="11">
        <f t="shared" si="76"/>
        <v>7.9380554439299408E-2</v>
      </c>
      <c r="N815" s="11">
        <f t="shared" si="77"/>
        <v>6.3741579466274567E-2</v>
      </c>
      <c r="O815" s="11">
        <f t="shared" si="78"/>
        <v>2.9001641851892666E-2</v>
      </c>
      <c r="P815" s="11">
        <f t="shared" si="79"/>
        <v>5.9232753462318273E-2</v>
      </c>
      <c r="R815" s="12">
        <f t="shared" si="80"/>
        <v>0.80137378094340928</v>
      </c>
      <c r="S815" s="12">
        <f t="shared" si="81"/>
        <v>1.8182100208698837</v>
      </c>
      <c r="T815" s="12">
        <f t="shared" si="82"/>
        <v>1.4176303094428504</v>
      </c>
      <c r="U815">
        <f>_xlfn.T.TEST(normalized!H815:J815,normalized!$E815:$G815,2,3)</f>
        <v>2.8689119339195174E-2</v>
      </c>
      <c r="V815">
        <f>_xlfn.T.TEST(normalized!K815:M815,normalized!$E815:$G815,2,3)</f>
        <v>2.8525848146539667E-4</v>
      </c>
      <c r="W815">
        <f>_xlfn.T.TEST(normalized!N815:P815,normalized!$E815:$G815,2,3)</f>
        <v>3.3567769673267141E-3</v>
      </c>
    </row>
    <row r="816" spans="1:23" x14ac:dyDescent="0.3">
      <c r="A816" t="str">
        <f>normalized!A816</f>
        <v>w/o MS2: PG 15:0_17:0</v>
      </c>
      <c r="B816" t="str">
        <f>normalized!B816</f>
        <v>PG 32:0</v>
      </c>
      <c r="C816" t="str">
        <f>normalized!C816</f>
        <v>PG</v>
      </c>
      <c r="D816" t="str">
        <f>normalized!D816</f>
        <v>C38H75O10P</v>
      </c>
      <c r="E816">
        <f>AVERAGE(normalized!E816:G816)</f>
        <v>1.6705802280084746E-2</v>
      </c>
      <c r="F816">
        <f>AVERAGE(normalized!H816:J816)</f>
        <v>1.8613943105742298E-2</v>
      </c>
      <c r="G816">
        <f>AVERAGE(normalized!K816:M816)</f>
        <v>2.7459129855402217E-2</v>
      </c>
      <c r="H816">
        <f>AVERAGE(normalized!N816:P816)</f>
        <v>2.7876156364820649E-2</v>
      </c>
      <c r="I816">
        <f>_xlfn.STDEV.S(normalized!E816:G816)</f>
        <v>1.8834796753619115E-3</v>
      </c>
      <c r="J816">
        <f>_xlfn.STDEV.S(normalized!H816:J816)</f>
        <v>6.9968319999977346E-4</v>
      </c>
      <c r="K816">
        <f>_xlfn.STDEV.S(normalized!K816:M816)</f>
        <v>1.1827432649491843E-3</v>
      </c>
      <c r="L816">
        <f>_xlfn.STDEV.S(normalized!N816:P816)</f>
        <v>1.7271207692708349E-3</v>
      </c>
      <c r="M816" s="11">
        <f t="shared" si="76"/>
        <v>0.11274404208693634</v>
      </c>
      <c r="N816" s="11">
        <f t="shared" si="77"/>
        <v>3.7589198378065583E-2</v>
      </c>
      <c r="O816" s="11">
        <f t="shared" si="78"/>
        <v>4.3072860326507957E-2</v>
      </c>
      <c r="P816" s="11">
        <f t="shared" si="79"/>
        <v>6.1956919263461988E-2</v>
      </c>
      <c r="R816" s="12">
        <f t="shared" si="80"/>
        <v>1.1142202447788023</v>
      </c>
      <c r="S816" s="12">
        <f t="shared" si="81"/>
        <v>1.6436881865971014</v>
      </c>
      <c r="T816" s="12">
        <f t="shared" si="82"/>
        <v>1.6686511606839896</v>
      </c>
      <c r="U816">
        <f>_xlfn.T.TEST(normalized!H816:J816,normalized!$E816:$G816,2,3)</f>
        <v>0.2146094684139874</v>
      </c>
      <c r="V816">
        <f>_xlfn.T.TEST(normalized!K816:M816,normalized!$E816:$G816,2,3)</f>
        <v>2.2886772591019238E-3</v>
      </c>
      <c r="W816">
        <f>_xlfn.T.TEST(normalized!N816:P816,normalized!$E816:$G816,2,3)</f>
        <v>1.6809108140977615E-3</v>
      </c>
    </row>
    <row r="817" spans="1:23" x14ac:dyDescent="0.3">
      <c r="A817" t="str">
        <f>normalized!A817</f>
        <v>w/o MS2: PG 29:0_5:0</v>
      </c>
      <c r="B817" t="str">
        <f>normalized!B817</f>
        <v>PG 34:0</v>
      </c>
      <c r="C817" t="str">
        <f>normalized!C817</f>
        <v>PG</v>
      </c>
      <c r="D817" t="str">
        <f>normalized!D817</f>
        <v>C40H79O10P</v>
      </c>
      <c r="E817">
        <f>AVERAGE(normalized!E817:G817)</f>
        <v>8.708828350282486E-4</v>
      </c>
      <c r="F817">
        <f>AVERAGE(normalized!H817:J817)</f>
        <v>4.7918578431372554E-4</v>
      </c>
      <c r="G817">
        <f>AVERAGE(normalized!K817:M817)</f>
        <v>4.8136270009547545E-4</v>
      </c>
      <c r="H817">
        <f>AVERAGE(normalized!N817:P817)</f>
        <v>3.3516942564908793E-4</v>
      </c>
      <c r="I817">
        <f>_xlfn.STDEV.S(normalized!E817:G817)</f>
        <v>1.1690046328210073E-4</v>
      </c>
      <c r="J817">
        <f>_xlfn.STDEV.S(normalized!H817:J817)</f>
        <v>4.5407100793798825E-5</v>
      </c>
      <c r="K817">
        <f>_xlfn.STDEV.S(normalized!K817:M817)</f>
        <v>1.0656578105696195E-4</v>
      </c>
      <c r="L817">
        <f>_xlfn.STDEV.S(normalized!N817:P817)</f>
        <v>1.2682930938745706E-5</v>
      </c>
      <c r="M817" s="11">
        <f t="shared" si="76"/>
        <v>0.1342321361498747</v>
      </c>
      <c r="N817" s="11">
        <f t="shared" si="77"/>
        <v>9.4758864474307009E-2</v>
      </c>
      <c r="O817" s="11">
        <f t="shared" si="78"/>
        <v>0.22138354516422909</v>
      </c>
      <c r="P817" s="11">
        <f t="shared" si="79"/>
        <v>3.7840357646536482E-2</v>
      </c>
      <c r="R817" s="12">
        <f t="shared" si="80"/>
        <v>0.55022991043127212</v>
      </c>
      <c r="S817" s="12">
        <f t="shared" si="81"/>
        <v>0.55272957593642502</v>
      </c>
      <c r="T817" s="12">
        <f t="shared" si="82"/>
        <v>0.38486167388775794</v>
      </c>
      <c r="U817">
        <f>_xlfn.T.TEST(normalized!H817:J817,normalized!$E817:$G817,2,3)</f>
        <v>1.7911301173714377E-2</v>
      </c>
      <c r="V817">
        <f>_xlfn.T.TEST(normalized!K817:M817,normalized!$E817:$G817,2,3)</f>
        <v>1.323939039683357E-2</v>
      </c>
      <c r="W817">
        <f>_xlfn.T.TEST(normalized!N817:P817,normalized!$E817:$G817,2,3)</f>
        <v>1.4661131493372805E-2</v>
      </c>
    </row>
    <row r="818" spans="1:23" x14ac:dyDescent="0.3">
      <c r="A818" t="str">
        <f>normalized!A818</f>
        <v>w/o MS2: PG 13:0_16:0</v>
      </c>
      <c r="B818" t="str">
        <f>normalized!B818</f>
        <v>PG 29:0</v>
      </c>
      <c r="C818" t="str">
        <f>normalized!C818</f>
        <v>PG</v>
      </c>
      <c r="D818" t="str">
        <f>normalized!D818</f>
        <v>C35H69O10P</v>
      </c>
      <c r="E818">
        <f>AVERAGE(normalized!E818:G818)</f>
        <v>8.0719061059322025E-4</v>
      </c>
      <c r="F818">
        <f>AVERAGE(normalized!H818:J818)</f>
        <v>9.2835886904761892E-4</v>
      </c>
      <c r="G818">
        <f>AVERAGE(normalized!K818:M818)</f>
        <v>1.9113212015441398E-3</v>
      </c>
      <c r="H818">
        <f>AVERAGE(normalized!N818:P818)</f>
        <v>1.9871537142587318E-3</v>
      </c>
      <c r="I818">
        <f>_xlfn.STDEV.S(normalized!E818:G818)</f>
        <v>1.208820127090062E-4</v>
      </c>
      <c r="J818">
        <f>_xlfn.STDEV.S(normalized!H818:J818)</f>
        <v>2.6504348591709117E-5</v>
      </c>
      <c r="K818">
        <f>_xlfn.STDEV.S(normalized!K818:M818)</f>
        <v>1.5704712792399009E-4</v>
      </c>
      <c r="L818">
        <f>_xlfn.STDEV.S(normalized!N818:P818)</f>
        <v>6.9194540805545815E-5</v>
      </c>
      <c r="M818" s="11">
        <f t="shared" si="76"/>
        <v>0.14975646535353976</v>
      </c>
      <c r="N818" s="11">
        <f t="shared" si="77"/>
        <v>2.85496799517834E-2</v>
      </c>
      <c r="O818" s="11">
        <f t="shared" si="78"/>
        <v>8.2166790070194937E-2</v>
      </c>
      <c r="P818" s="11">
        <f t="shared" si="79"/>
        <v>3.4820930212415634E-2</v>
      </c>
      <c r="R818" s="12">
        <f t="shared" si="80"/>
        <v>1.1501110851194736</v>
      </c>
      <c r="S818" s="12">
        <f t="shared" si="81"/>
        <v>2.3678684767399267</v>
      </c>
      <c r="T818" s="12">
        <f t="shared" si="82"/>
        <v>2.4618147042101164</v>
      </c>
      <c r="U818">
        <f>_xlfn.T.TEST(normalized!H818:J818,normalized!$E818:$G818,2,3)</f>
        <v>0.22097888677647046</v>
      </c>
      <c r="V818">
        <f>_xlfn.T.TEST(normalized!K818:M818,normalized!$E818:$G818,2,3)</f>
        <v>8.7463159480337328E-4</v>
      </c>
      <c r="W818">
        <f>_xlfn.T.TEST(normalized!N818:P818,normalized!$E818:$G818,2,3)</f>
        <v>4.9604171355004231E-4</v>
      </c>
    </row>
    <row r="819" spans="1:23" x14ac:dyDescent="0.3">
      <c r="A819" t="str">
        <f>normalized!A819</f>
        <v>w/o MS2: PG 28:0_5:0</v>
      </c>
      <c r="B819" t="str">
        <f>normalized!B819</f>
        <v>PG 33:0</v>
      </c>
      <c r="C819" t="str">
        <f>normalized!C819</f>
        <v>PG</v>
      </c>
      <c r="D819" t="str">
        <f>normalized!D819</f>
        <v>C39H77O10P</v>
      </c>
      <c r="E819">
        <f>AVERAGE(normalized!E819:G819)</f>
        <v>9.8431159138418086E-4</v>
      </c>
      <c r="F819">
        <f>AVERAGE(normalized!H819:J819)</f>
        <v>9.1849711718020553E-4</v>
      </c>
      <c r="G819">
        <f>AVERAGE(normalized!K819:M819)</f>
        <v>1.174903974734136E-3</v>
      </c>
      <c r="H819">
        <f>AVERAGE(normalized!N819:P819)</f>
        <v>1.016278167573103E-3</v>
      </c>
      <c r="I819">
        <f>_xlfn.STDEV.S(normalized!E819:G819)</f>
        <v>9.310202974530136E-5</v>
      </c>
      <c r="J819">
        <f>_xlfn.STDEV.S(normalized!H819:J819)</f>
        <v>6.6200905437533689E-5</v>
      </c>
      <c r="K819">
        <f>_xlfn.STDEV.S(normalized!K819:M819)</f>
        <v>9.9380742828331371E-5</v>
      </c>
      <c r="L819">
        <f>_xlfn.STDEV.S(normalized!N819:P819)</f>
        <v>2.4185857155843899E-5</v>
      </c>
      <c r="M819" s="11">
        <f t="shared" si="76"/>
        <v>9.458593250372814E-2</v>
      </c>
      <c r="N819" s="11">
        <f t="shared" si="77"/>
        <v>7.2075245745758104E-2</v>
      </c>
      <c r="O819" s="11">
        <f t="shared" si="78"/>
        <v>8.4586268295517353E-2</v>
      </c>
      <c r="P819" s="11">
        <f t="shared" si="79"/>
        <v>2.3798461806574391E-2</v>
      </c>
      <c r="R819" s="12">
        <f t="shared" si="80"/>
        <v>0.93313654458602457</v>
      </c>
      <c r="S819" s="12">
        <f t="shared" si="81"/>
        <v>1.1936301319808049</v>
      </c>
      <c r="T819" s="12">
        <f t="shared" si="82"/>
        <v>1.0324760741097943</v>
      </c>
      <c r="U819">
        <f>_xlfn.T.TEST(normalized!H819:J819,normalized!$E819:$G819,2,3)</f>
        <v>0.3804391999541672</v>
      </c>
      <c r="V819">
        <f>_xlfn.T.TEST(normalized!K819:M819,normalized!$E819:$G819,2,3)</f>
        <v>7.2708395470852435E-2</v>
      </c>
      <c r="W819">
        <f>_xlfn.T.TEST(normalized!N819:P819,normalized!$E819:$G819,2,3)</f>
        <v>0.6168832695574149</v>
      </c>
    </row>
    <row r="820" spans="1:23" x14ac:dyDescent="0.3">
      <c r="A820" t="str">
        <f>normalized!A820</f>
        <v>PG 32:0|PG 16:0_16:0</v>
      </c>
      <c r="B820" t="str">
        <f>normalized!B820</f>
        <v>PG 32:0|PG 16:0_16:0</v>
      </c>
      <c r="C820" t="str">
        <f>normalized!C820</f>
        <v>PG</v>
      </c>
      <c r="D820" t="str">
        <f>normalized!D820</f>
        <v>C38H75O10P</v>
      </c>
      <c r="E820">
        <f>AVERAGE(normalized!E820:G820)</f>
        <v>8.3804348954802258E-4</v>
      </c>
      <c r="F820">
        <f>AVERAGE(normalized!H820:J820)</f>
        <v>1.1045754505135388E-3</v>
      </c>
      <c r="G820">
        <f>AVERAGE(normalized!K820:M820)</f>
        <v>1.6411038617961783E-3</v>
      </c>
      <c r="H820">
        <f>AVERAGE(normalized!N820:P820)</f>
        <v>1.6834765187203604E-3</v>
      </c>
      <c r="I820">
        <f>_xlfn.STDEV.S(normalized!E820:G820)</f>
        <v>1.8153953567777075E-5</v>
      </c>
      <c r="J820">
        <f>_xlfn.STDEV.S(normalized!H820:J820)</f>
        <v>3.6110725841388958E-5</v>
      </c>
      <c r="K820">
        <f>_xlfn.STDEV.S(normalized!K820:M820)</f>
        <v>4.8435111423758498E-5</v>
      </c>
      <c r="L820">
        <f>_xlfn.STDEV.S(normalized!N820:P820)</f>
        <v>1.899796772756286E-5</v>
      </c>
      <c r="M820" s="11">
        <f t="shared" si="76"/>
        <v>2.1662304873423629E-2</v>
      </c>
      <c r="N820" s="11">
        <f t="shared" si="77"/>
        <v>3.2691950400129184E-2</v>
      </c>
      <c r="O820" s="11">
        <f t="shared" si="78"/>
        <v>2.9513739228391407E-2</v>
      </c>
      <c r="P820" s="11">
        <f t="shared" si="79"/>
        <v>1.1284961516424085E-2</v>
      </c>
      <c r="R820" s="12">
        <f t="shared" si="80"/>
        <v>1.3180407273484858</v>
      </c>
      <c r="S820" s="12">
        <f t="shared" si="81"/>
        <v>1.9582562030059634</v>
      </c>
      <c r="T820" s="12">
        <f t="shared" si="82"/>
        <v>2.0088176087714738</v>
      </c>
      <c r="U820">
        <f>_xlfn.T.TEST(normalized!H820:J820,normalized!$E820:$G820,2,3)</f>
        <v>1.5555726847215614E-3</v>
      </c>
      <c r="V820">
        <f>_xlfn.T.TEST(normalized!K820:M820,normalized!$E820:$G820,2,3)</f>
        <v>3.3668656178271463E-4</v>
      </c>
      <c r="W820">
        <f>_xlfn.T.TEST(normalized!N820:P820,normalized!$E820:$G820,2,3)</f>
        <v>6.360341811129036E-7</v>
      </c>
    </row>
    <row r="821" spans="1:23" x14ac:dyDescent="0.3">
      <c r="A821" t="str">
        <f>normalized!A821</f>
        <v>w/o MS2: PS 13:0_17:2</v>
      </c>
      <c r="B821" t="str">
        <f>normalized!B821</f>
        <v>PS 30:2</v>
      </c>
      <c r="C821" t="str">
        <f>normalized!C821</f>
        <v>PS</v>
      </c>
      <c r="D821" t="str">
        <f>normalized!D821</f>
        <v>C36H66NO10P</v>
      </c>
      <c r="E821">
        <f>AVERAGE(normalized!E821:G821)</f>
        <v>3.782686154279661E-2</v>
      </c>
      <c r="F821">
        <f>AVERAGE(normalized!H821:J821)</f>
        <v>4.1120481450746961E-2</v>
      </c>
      <c r="G821">
        <f>AVERAGE(normalized!K821:M821)</f>
        <v>4.7132948677292959E-2</v>
      </c>
      <c r="H821">
        <f>AVERAGE(normalized!N821:P821)</f>
        <v>4.7815727938880837E-2</v>
      </c>
      <c r="I821">
        <f>_xlfn.STDEV.S(normalized!E821:G821)</f>
        <v>4.1634631856554754E-3</v>
      </c>
      <c r="J821">
        <f>_xlfn.STDEV.S(normalized!H821:J821)</f>
        <v>2.0181727694777163E-3</v>
      </c>
      <c r="K821">
        <f>_xlfn.STDEV.S(normalized!K821:M821)</f>
        <v>1.7225676231931596E-3</v>
      </c>
      <c r="L821">
        <f>_xlfn.STDEV.S(normalized!N821:P821)</f>
        <v>1.3741586830704989E-3</v>
      </c>
      <c r="M821" s="11">
        <f t="shared" si="76"/>
        <v>0.11006631308666753</v>
      </c>
      <c r="N821" s="11">
        <f t="shared" si="77"/>
        <v>4.9079502434693792E-2</v>
      </c>
      <c r="O821" s="11">
        <f t="shared" si="78"/>
        <v>3.6546994650963428E-2</v>
      </c>
      <c r="P821" s="11">
        <f t="shared" si="79"/>
        <v>2.8738633548086524E-2</v>
      </c>
      <c r="R821" s="12">
        <f t="shared" si="80"/>
        <v>1.0870709272093326</v>
      </c>
      <c r="S821" s="12">
        <f t="shared" si="81"/>
        <v>1.2460179553613671</v>
      </c>
      <c r="T821" s="12">
        <f t="shared" si="82"/>
        <v>1.2640680719647599</v>
      </c>
      <c r="U821">
        <f>_xlfn.T.TEST(normalized!H821:J821,normalized!$E821:$G821,2,3)</f>
        <v>0.30837014446644606</v>
      </c>
      <c r="V821">
        <f>_xlfn.T.TEST(normalized!K821:M821,normalized!$E821:$G821,2,3)</f>
        <v>4.514423410583622E-2</v>
      </c>
      <c r="W821">
        <f>_xlfn.T.TEST(normalized!N821:P821,normalized!$E821:$G821,2,3)</f>
        <v>4.2229483422194666E-2</v>
      </c>
    </row>
    <row r="822" spans="1:23" x14ac:dyDescent="0.3">
      <c r="A822" t="str">
        <f>normalized!A822</f>
        <v>w/o MS2: PS 11:0_17:2</v>
      </c>
      <c r="B822" t="str">
        <f>normalized!B822</f>
        <v>PS 28:2</v>
      </c>
      <c r="C822" t="str">
        <f>normalized!C822</f>
        <v>PS</v>
      </c>
      <c r="D822" t="str">
        <f>normalized!D822</f>
        <v>C34H62NO10P</v>
      </c>
      <c r="E822">
        <f>AVERAGE(normalized!E822:G822)</f>
        <v>1.4957091507062147E-3</v>
      </c>
      <c r="F822">
        <f>AVERAGE(normalized!H822:J822)</f>
        <v>2.3090788888888891E-3</v>
      </c>
      <c r="G822">
        <f>AVERAGE(normalized!K822:M822)</f>
        <v>2.8901502967592072E-3</v>
      </c>
      <c r="H822">
        <f>AVERAGE(normalized!N822:P822)</f>
        <v>3.7644786371329579E-3</v>
      </c>
      <c r="I822">
        <f>_xlfn.STDEV.S(normalized!E822:G822)</f>
        <v>1.5445406111787324E-4</v>
      </c>
      <c r="J822">
        <f>_xlfn.STDEV.S(normalized!H822:J822)</f>
        <v>2.6580882228342925E-4</v>
      </c>
      <c r="K822">
        <f>_xlfn.STDEV.S(normalized!K822:M822)</f>
        <v>5.8245988774103326E-4</v>
      </c>
      <c r="L822">
        <f>_xlfn.STDEV.S(normalized!N822:P822)</f>
        <v>1.6109696046476014E-4</v>
      </c>
      <c r="M822" s="11">
        <f t="shared" si="76"/>
        <v>0.10326476978826141</v>
      </c>
      <c r="N822" s="11">
        <f t="shared" si="77"/>
        <v>0.1151146561351719</v>
      </c>
      <c r="O822" s="11">
        <f t="shared" si="78"/>
        <v>0.2015327328804177</v>
      </c>
      <c r="P822" s="11">
        <f t="shared" si="79"/>
        <v>4.2793963253156417E-2</v>
      </c>
      <c r="R822" s="12">
        <f t="shared" si="80"/>
        <v>1.5438020739517664</v>
      </c>
      <c r="S822" s="12">
        <f t="shared" si="81"/>
        <v>1.9322943203192897</v>
      </c>
      <c r="T822" s="12">
        <f t="shared" si="82"/>
        <v>2.5168520466398965</v>
      </c>
      <c r="U822">
        <f>_xlfn.T.TEST(normalized!H822:J822,normalized!$E822:$G822,2,3)</f>
        <v>1.6788336412149173E-2</v>
      </c>
      <c r="V822">
        <f>_xlfn.T.TEST(normalized!K822:M822,normalized!$E822:$G822,2,3)</f>
        <v>4.5647571835449666E-2</v>
      </c>
      <c r="W822">
        <f>_xlfn.T.TEST(normalized!N822:P822,normalized!$E822:$G822,2,3)</f>
        <v>6.1885328682665633E-5</v>
      </c>
    </row>
    <row r="823" spans="1:23" x14ac:dyDescent="0.3">
      <c r="A823" t="str">
        <f>normalized!A823</f>
        <v>w/o MS2: PS 15:0_15:3</v>
      </c>
      <c r="B823" t="str">
        <f>normalized!B823</f>
        <v>PS 30:3</v>
      </c>
      <c r="C823" t="str">
        <f>normalized!C823</f>
        <v>PS</v>
      </c>
      <c r="D823" t="str">
        <f>normalized!D823</f>
        <v>C36H64NO10P</v>
      </c>
      <c r="E823">
        <f>AVERAGE(normalized!E823:G823)</f>
        <v>8.1913800053672325E-3</v>
      </c>
      <c r="F823">
        <f>AVERAGE(normalized!H823:J823)</f>
        <v>8.7484497525676941E-3</v>
      </c>
      <c r="G823">
        <f>AVERAGE(normalized!K823:M823)</f>
        <v>8.5429686129606889E-3</v>
      </c>
      <c r="H823">
        <f>AVERAGE(normalized!N823:P823)</f>
        <v>9.3834266728793202E-3</v>
      </c>
      <c r="I823">
        <f>_xlfn.STDEV.S(normalized!E823:G823)</f>
        <v>9.468577134334376E-4</v>
      </c>
      <c r="J823">
        <f>_xlfn.STDEV.S(normalized!H823:J823)</f>
        <v>6.3424453244763693E-4</v>
      </c>
      <c r="K823">
        <f>_xlfn.STDEV.S(normalized!K823:M823)</f>
        <v>4.0193045797092144E-4</v>
      </c>
      <c r="L823">
        <f>_xlfn.STDEV.S(normalized!N823:P823)</f>
        <v>7.1083228663864143E-4</v>
      </c>
      <c r="M823" s="11">
        <f t="shared" si="76"/>
        <v>0.11559196531146505</v>
      </c>
      <c r="N823" s="11">
        <f t="shared" si="77"/>
        <v>7.2497933963841354E-2</v>
      </c>
      <c r="O823" s="11">
        <f t="shared" si="78"/>
        <v>4.7048101916369635E-2</v>
      </c>
      <c r="P823" s="11">
        <f t="shared" si="79"/>
        <v>7.5754019445064977E-2</v>
      </c>
      <c r="R823" s="12">
        <f t="shared" si="80"/>
        <v>1.0680068250814214</v>
      </c>
      <c r="S823" s="12">
        <f t="shared" si="81"/>
        <v>1.0429217796467853</v>
      </c>
      <c r="T823" s="12">
        <f t="shared" si="82"/>
        <v>1.1455245229413145</v>
      </c>
      <c r="U823">
        <f>_xlfn.T.TEST(normalized!H823:J823,normalized!$E823:$G823,2,3)</f>
        <v>0.45126722360311416</v>
      </c>
      <c r="V823">
        <f>_xlfn.T.TEST(normalized!K823:M823,normalized!$E823:$G823,2,3)</f>
        <v>0.59974671373741251</v>
      </c>
      <c r="W823">
        <f>_xlfn.T.TEST(normalized!N823:P823,normalized!$E823:$G823,2,3)</f>
        <v>0.1616912015674129</v>
      </c>
    </row>
    <row r="824" spans="1:23" x14ac:dyDescent="0.3">
      <c r="A824" t="str">
        <f>normalized!A824</f>
        <v>w/o MS2: PS 15:0_15:3</v>
      </c>
      <c r="B824" t="str">
        <f>normalized!B824</f>
        <v>PS 30:3</v>
      </c>
      <c r="C824" t="str">
        <f>normalized!C824</f>
        <v>PS</v>
      </c>
      <c r="D824" t="str">
        <f>normalized!D824</f>
        <v>C36H64NO10P</v>
      </c>
      <c r="E824">
        <f>AVERAGE(normalized!E824:G824)</f>
        <v>5.5669485710451968E-3</v>
      </c>
      <c r="F824">
        <f>AVERAGE(normalized!H824:J824)</f>
        <v>7.9335909383753504E-3</v>
      </c>
      <c r="G824">
        <f>AVERAGE(normalized!K824:M824)</f>
        <v>7.4616273962892707E-3</v>
      </c>
      <c r="H824">
        <f>AVERAGE(normalized!N824:P824)</f>
        <v>9.459340595238756E-3</v>
      </c>
      <c r="I824">
        <f>_xlfn.STDEV.S(normalized!E824:G824)</f>
        <v>7.455279757161825E-4</v>
      </c>
      <c r="J824">
        <f>_xlfn.STDEV.S(normalized!H824:J824)</f>
        <v>8.3934674317978858E-4</v>
      </c>
      <c r="K824">
        <f>_xlfn.STDEV.S(normalized!K824:M824)</f>
        <v>9.0675173364467086E-4</v>
      </c>
      <c r="L824">
        <f>_xlfn.STDEV.S(normalized!N824:P824)</f>
        <v>5.0192128255641545E-4</v>
      </c>
      <c r="M824" s="11">
        <f t="shared" si="76"/>
        <v>0.13392039933579075</v>
      </c>
      <c r="N824" s="11">
        <f t="shared" si="77"/>
        <v>0.10579657430027152</v>
      </c>
      <c r="O824" s="11">
        <f t="shared" si="78"/>
        <v>0.12152197978896749</v>
      </c>
      <c r="P824" s="11">
        <f t="shared" si="79"/>
        <v>5.3060916614954261E-2</v>
      </c>
      <c r="R824" s="12">
        <f t="shared" si="80"/>
        <v>1.425123806539103</v>
      </c>
      <c r="S824" s="12">
        <f t="shared" si="81"/>
        <v>1.3403442300686366</v>
      </c>
      <c r="T824" s="12">
        <f t="shared" si="82"/>
        <v>1.6991966917816812</v>
      </c>
      <c r="U824">
        <f>_xlfn.T.TEST(normalized!H824:J824,normalized!$E824:$G824,2,3)</f>
        <v>2.227189378427934E-2</v>
      </c>
      <c r="V824">
        <f>_xlfn.T.TEST(normalized!K824:M824,normalized!$E824:$G824,2,3)</f>
        <v>5.1118305498994362E-2</v>
      </c>
      <c r="W824">
        <f>_xlfn.T.TEST(normalized!N824:P824,normalized!$E824:$G824,2,3)</f>
        <v>2.8116024704917808E-3</v>
      </c>
    </row>
    <row r="825" spans="1:23" x14ac:dyDescent="0.3">
      <c r="A825" t="str">
        <f>normalized!A825</f>
        <v>w/o MS2: PS 15:0_17:3</v>
      </c>
      <c r="B825" t="str">
        <f>normalized!B825</f>
        <v>PS 32:3</v>
      </c>
      <c r="C825" t="str">
        <f>normalized!C825</f>
        <v>PS</v>
      </c>
      <c r="D825" t="str">
        <f>normalized!D825</f>
        <v>C38H68NO10P</v>
      </c>
      <c r="E825">
        <f>AVERAGE(normalized!E825:G825)</f>
        <v>1.6636637525988703E-2</v>
      </c>
      <c r="F825">
        <f>AVERAGE(normalized!H825:J825)</f>
        <v>1.9193523597105508E-2</v>
      </c>
      <c r="G825">
        <f>AVERAGE(normalized!K825:M825)</f>
        <v>1.6387059845028043E-2</v>
      </c>
      <c r="H825">
        <f>AVERAGE(normalized!N825:P825)</f>
        <v>1.7949464388308363E-2</v>
      </c>
      <c r="I825">
        <f>_xlfn.STDEV.S(normalized!E825:G825)</f>
        <v>1.8382790766495855E-3</v>
      </c>
      <c r="J825">
        <f>_xlfn.STDEV.S(normalized!H825:J825)</f>
        <v>1.160267161509186E-3</v>
      </c>
      <c r="K825">
        <f>_xlfn.STDEV.S(normalized!K825:M825)</f>
        <v>7.684687311637319E-4</v>
      </c>
      <c r="L825">
        <f>_xlfn.STDEV.S(normalized!N825:P825)</f>
        <v>7.0082558907564436E-4</v>
      </c>
      <c r="M825" s="11">
        <f t="shared" si="76"/>
        <v>0.11049583028889956</v>
      </c>
      <c r="N825" s="11">
        <f t="shared" si="77"/>
        <v>6.0450972206279041E-2</v>
      </c>
      <c r="O825" s="11">
        <f t="shared" si="78"/>
        <v>4.6894851085619915E-2</v>
      </c>
      <c r="P825" s="11">
        <f t="shared" si="79"/>
        <v>3.9044373353677171E-2</v>
      </c>
      <c r="R825" s="12">
        <f t="shared" si="80"/>
        <v>1.1536900751202037</v>
      </c>
      <c r="S825" s="12">
        <f t="shared" si="81"/>
        <v>0.98499830987056214</v>
      </c>
      <c r="T825" s="12">
        <f t="shared" si="82"/>
        <v>1.0789117909354486</v>
      </c>
      <c r="U825">
        <f>_xlfn.T.TEST(normalized!H825:J825,normalized!$E825:$G825,2,3)</f>
        <v>0.12419083663579944</v>
      </c>
      <c r="V825">
        <f>_xlfn.T.TEST(normalized!K825:M825,normalized!$E825:$G825,2,3)</f>
        <v>0.84369492131194135</v>
      </c>
      <c r="W825">
        <f>_xlfn.T.TEST(normalized!N825:P825,normalized!$E825:$G825,2,3)</f>
        <v>0.34385872049639299</v>
      </c>
    </row>
    <row r="826" spans="1:23" x14ac:dyDescent="0.3">
      <c r="A826" t="str">
        <f>normalized!A826</f>
        <v>w/o MS2: PS 15:0_17:3</v>
      </c>
      <c r="B826" t="str">
        <f>normalized!B826</f>
        <v>PS 32:3</v>
      </c>
      <c r="C826" t="str">
        <f>normalized!C826</f>
        <v>PS</v>
      </c>
      <c r="D826" t="str">
        <f>normalized!D826</f>
        <v>C38H68NO10P</v>
      </c>
      <c r="E826">
        <f>AVERAGE(normalized!E826:G826)</f>
        <v>1.8303905415536722E-2</v>
      </c>
      <c r="F826">
        <f>AVERAGE(normalized!H826:J826)</f>
        <v>1.7969004342903827E-2</v>
      </c>
      <c r="G826">
        <f>AVERAGE(normalized!K826:M826)</f>
        <v>1.5335883402046729E-2</v>
      </c>
      <c r="H826">
        <f>AVERAGE(normalized!N826:P826)</f>
        <v>1.4808072962462988E-2</v>
      </c>
      <c r="I826">
        <f>_xlfn.STDEV.S(normalized!E826:G826)</f>
        <v>2.2391528696266735E-3</v>
      </c>
      <c r="J826">
        <f>_xlfn.STDEV.S(normalized!H826:J826)</f>
        <v>7.4443819347326111E-4</v>
      </c>
      <c r="K826">
        <f>_xlfn.STDEV.S(normalized!K826:M826)</f>
        <v>4.4088409621877416E-4</v>
      </c>
      <c r="L826">
        <f>_xlfn.STDEV.S(normalized!N826:P826)</f>
        <v>7.6522995739381134E-4</v>
      </c>
      <c r="M826" s="11">
        <f t="shared" si="76"/>
        <v>0.12233197335722876</v>
      </c>
      <c r="N826" s="11">
        <f t="shared" si="77"/>
        <v>4.1429017393901882E-2</v>
      </c>
      <c r="O826" s="11">
        <f t="shared" si="78"/>
        <v>2.8748529488684931E-2</v>
      </c>
      <c r="P826" s="11">
        <f t="shared" si="79"/>
        <v>5.1676538826732836E-2</v>
      </c>
      <c r="R826" s="12">
        <f t="shared" si="80"/>
        <v>0.98170329964944947</v>
      </c>
      <c r="S826" s="12">
        <f t="shared" si="81"/>
        <v>0.83784760978000483</v>
      </c>
      <c r="T826" s="12">
        <f t="shared" si="82"/>
        <v>0.80901166315542683</v>
      </c>
      <c r="U826">
        <f>_xlfn.T.TEST(normalized!H826:J826,normalized!$E826:$G826,2,3)</f>
        <v>0.82501783961054542</v>
      </c>
      <c r="V826">
        <f>_xlfn.T.TEST(normalized!K826:M826,normalized!$E826:$G826,2,3)</f>
        <v>0.14391335823251283</v>
      </c>
      <c r="W826">
        <f>_xlfn.T.TEST(normalized!N826:P826,normalized!$E826:$G826,2,3)</f>
        <v>0.10154129206475325</v>
      </c>
    </row>
    <row r="827" spans="1:23" x14ac:dyDescent="0.3">
      <c r="A827" t="str">
        <f>normalized!A827</f>
        <v>w/o MS2: PS 13:0_15:2</v>
      </c>
      <c r="B827" t="str">
        <f>normalized!B827</f>
        <v>PS 28:2</v>
      </c>
      <c r="C827" t="str">
        <f>normalized!C827</f>
        <v>PS</v>
      </c>
      <c r="D827" t="str">
        <f>normalized!D827</f>
        <v>C34H62NO10P</v>
      </c>
      <c r="E827">
        <f>AVERAGE(normalized!E827:G827)</f>
        <v>2.3799889381355931E-3</v>
      </c>
      <c r="F827">
        <f>AVERAGE(normalized!H827:J827)</f>
        <v>2.9313778431372551E-3</v>
      </c>
      <c r="G827">
        <f>AVERAGE(normalized!K827:M827)</f>
        <v>3.7616812660417362E-3</v>
      </c>
      <c r="H827">
        <f>AVERAGE(normalized!N827:P827)</f>
        <v>4.350604605741935E-3</v>
      </c>
      <c r="I827">
        <f>_xlfn.STDEV.S(normalized!E827:G827)</f>
        <v>3.0143295205417489E-4</v>
      </c>
      <c r="J827">
        <f>_xlfn.STDEV.S(normalized!H827:J827)</f>
        <v>1.9275013231031201E-4</v>
      </c>
      <c r="K827">
        <f>_xlfn.STDEV.S(normalized!K827:M827)</f>
        <v>2.1040592570882837E-4</v>
      </c>
      <c r="L827">
        <f>_xlfn.STDEV.S(normalized!N827:P827)</f>
        <v>1.106124444737414E-4</v>
      </c>
      <c r="M827" s="11">
        <f t="shared" si="76"/>
        <v>0.1266530895266714</v>
      </c>
      <c r="N827" s="11">
        <f t="shared" si="77"/>
        <v>6.5754106984729277E-2</v>
      </c>
      <c r="O827" s="11">
        <f t="shared" si="78"/>
        <v>5.5934012168508351E-2</v>
      </c>
      <c r="P827" s="11">
        <f t="shared" si="79"/>
        <v>2.5424614392159407E-2</v>
      </c>
      <c r="R827" s="12">
        <f t="shared" si="80"/>
        <v>1.2316770873034404</v>
      </c>
      <c r="S827" s="12">
        <f t="shared" si="81"/>
        <v>1.5805456932033124</v>
      </c>
      <c r="T827" s="12">
        <f t="shared" si="82"/>
        <v>1.8279936246888857</v>
      </c>
      <c r="U827">
        <f>_xlfn.T.TEST(normalized!H827:J827,normalized!$E827:$G827,2,3)</f>
        <v>6.6265272528918548E-2</v>
      </c>
      <c r="V827">
        <f>_xlfn.T.TEST(normalized!K827:M827,normalized!$E827:$G827,2,3)</f>
        <v>4.2071525161162622E-3</v>
      </c>
      <c r="W827">
        <f>_xlfn.T.TEST(normalized!N827:P827,normalized!$E827:$G827,2,3)</f>
        <v>3.6509905204800993E-3</v>
      </c>
    </row>
    <row r="828" spans="1:23" x14ac:dyDescent="0.3">
      <c r="A828" t="str">
        <f>normalized!A828</f>
        <v>PS 31:3</v>
      </c>
      <c r="B828" t="str">
        <f>normalized!B828</f>
        <v>PS 31:3</v>
      </c>
      <c r="C828" t="str">
        <f>normalized!C828</f>
        <v>PS</v>
      </c>
      <c r="D828" t="str">
        <f>normalized!D828</f>
        <v>C37H66NO10P</v>
      </c>
      <c r="E828">
        <f>AVERAGE(normalized!E828:G828)</f>
        <v>6.8195871137005648E-3</v>
      </c>
      <c r="F828">
        <f>AVERAGE(normalized!H828:J828)</f>
        <v>9.4358021638655462E-3</v>
      </c>
      <c r="G828">
        <f>AVERAGE(normalized!K828:M828)</f>
        <v>8.8860642521915948E-3</v>
      </c>
      <c r="H828">
        <f>AVERAGE(normalized!N828:P828)</f>
        <v>9.060352139198596E-3</v>
      </c>
      <c r="I828">
        <f>_xlfn.STDEV.S(normalized!E828:G828)</f>
        <v>2.2657368699911381E-3</v>
      </c>
      <c r="J828">
        <f>_xlfn.STDEV.S(normalized!H828:J828)</f>
        <v>7.9294213722320896E-4</v>
      </c>
      <c r="K828">
        <f>_xlfn.STDEV.S(normalized!K828:M828)</f>
        <v>7.7071437046614564E-4</v>
      </c>
      <c r="L828">
        <f>_xlfn.STDEV.S(normalized!N828:P828)</f>
        <v>1.9051716254379941E-3</v>
      </c>
      <c r="M828" s="11">
        <f t="shared" si="76"/>
        <v>0.33223959635903294</v>
      </c>
      <c r="N828" s="11">
        <f t="shared" si="77"/>
        <v>8.4035477159513261E-2</v>
      </c>
      <c r="O828" s="11">
        <f t="shared" si="78"/>
        <v>8.6732927941193111E-2</v>
      </c>
      <c r="P828" s="11">
        <f t="shared" si="79"/>
        <v>0.21027567098584204</v>
      </c>
      <c r="R828" s="12">
        <f t="shared" si="80"/>
        <v>1.383632470198819</v>
      </c>
      <c r="S828" s="12">
        <f t="shared" si="81"/>
        <v>1.3030208580134526</v>
      </c>
      <c r="T828" s="12">
        <f t="shared" si="82"/>
        <v>1.3285778138967284</v>
      </c>
      <c r="U828">
        <f>_xlfn.T.TEST(normalized!H828:J828,normalized!$E828:$G828,2,3)</f>
        <v>0.17436576272477286</v>
      </c>
      <c r="V828">
        <f>_xlfn.T.TEST(normalized!K828:M828,normalized!$E828:$G828,2,3)</f>
        <v>0.25066153877746472</v>
      </c>
      <c r="W828">
        <f>_xlfn.T.TEST(normalized!N828:P828,normalized!$E828:$G828,2,3)</f>
        <v>0.26194621553297548</v>
      </c>
    </row>
    <row r="829" spans="1:23" x14ac:dyDescent="0.3">
      <c r="A829" t="str">
        <f>normalized!A829</f>
        <v>w/o MS2: PS 14:0_15:3</v>
      </c>
      <c r="B829" t="str">
        <f>normalized!B829</f>
        <v>PS 29:3</v>
      </c>
      <c r="C829" t="str">
        <f>normalized!C829</f>
        <v>PS</v>
      </c>
      <c r="D829" t="str">
        <f>normalized!D829</f>
        <v>C35H62NO10P</v>
      </c>
      <c r="E829">
        <f>AVERAGE(normalized!E829:G829)</f>
        <v>8.8775557584745755E-4</v>
      </c>
      <c r="F829">
        <f>AVERAGE(normalized!H829:J829)</f>
        <v>1.3909505637254903E-3</v>
      </c>
      <c r="G829">
        <f>AVERAGE(normalized!K829:M829)</f>
        <v>1.4514814863379171E-3</v>
      </c>
      <c r="H829">
        <f>AVERAGE(normalized!N829:P829)</f>
        <v>2.0060872366566857E-3</v>
      </c>
      <c r="I829">
        <f>_xlfn.STDEV.S(normalized!E829:G829)</f>
        <v>1.2867777335802942E-4</v>
      </c>
      <c r="J829">
        <f>_xlfn.STDEV.S(normalized!H829:J829)</f>
        <v>2.05942372315917E-4</v>
      </c>
      <c r="K829">
        <f>_xlfn.STDEV.S(normalized!K829:M829)</f>
        <v>1.8775713354360609E-4</v>
      </c>
      <c r="L829">
        <f>_xlfn.STDEV.S(normalized!N829:P829)</f>
        <v>7.3126101018952593E-5</v>
      </c>
      <c r="M829" s="11">
        <f t="shared" si="76"/>
        <v>0.14494729952576499</v>
      </c>
      <c r="N829" s="11">
        <f t="shared" si="77"/>
        <v>0.14805872881946691</v>
      </c>
      <c r="O829" s="11">
        <f t="shared" si="78"/>
        <v>0.12935551387383984</v>
      </c>
      <c r="P829" s="11">
        <f t="shared" si="79"/>
        <v>3.6452104216974847E-2</v>
      </c>
      <c r="R829" s="12">
        <f t="shared" si="80"/>
        <v>1.566817040149457</v>
      </c>
      <c r="S829" s="12">
        <f t="shared" si="81"/>
        <v>1.6350012614140135</v>
      </c>
      <c r="T829" s="12">
        <f t="shared" si="82"/>
        <v>2.2597292444394519</v>
      </c>
      <c r="U829">
        <f>_xlfn.T.TEST(normalized!H829:J829,normalized!$E829:$G829,2,3)</f>
        <v>3.0838059351658398E-2</v>
      </c>
      <c r="V829">
        <f>_xlfn.T.TEST(normalized!K829:M829,normalized!$E829:$G829,2,3)</f>
        <v>1.6558124305865091E-2</v>
      </c>
      <c r="W829">
        <f>_xlfn.T.TEST(normalized!N829:P829,normalized!$E829:$G829,2,3)</f>
        <v>7.2673643448543696E-4</v>
      </c>
    </row>
    <row r="830" spans="1:23" x14ac:dyDescent="0.3">
      <c r="A830" t="str">
        <f>normalized!A830</f>
        <v>w/o MS2: PS 13:0_16:2</v>
      </c>
      <c r="B830" t="str">
        <f>normalized!B830</f>
        <v>PS 29:2</v>
      </c>
      <c r="C830" t="str">
        <f>normalized!C830</f>
        <v>PS</v>
      </c>
      <c r="D830" t="str">
        <f>normalized!D830</f>
        <v>C35H64NO10P</v>
      </c>
      <c r="E830">
        <f>AVERAGE(normalized!E830:G830)</f>
        <v>8.3439134211864413E-3</v>
      </c>
      <c r="F830">
        <f>AVERAGE(normalized!H830:J830)</f>
        <v>1.1165603893557424E-2</v>
      </c>
      <c r="G830">
        <f>AVERAGE(normalized!K830:M830)</f>
        <v>1.446899534960136E-2</v>
      </c>
      <c r="H830">
        <f>AVERAGE(normalized!N830:P830)</f>
        <v>1.7628825999163003E-2</v>
      </c>
      <c r="I830">
        <f>_xlfn.STDEV.S(normalized!E830:G830)</f>
        <v>1.0812976470395452E-3</v>
      </c>
      <c r="J830">
        <f>_xlfn.STDEV.S(normalized!H830:J830)</f>
        <v>8.589663905539843E-4</v>
      </c>
      <c r="K830">
        <f>_xlfn.STDEV.S(normalized!K830:M830)</f>
        <v>1.2716638543502339E-3</v>
      </c>
      <c r="L830">
        <f>_xlfn.STDEV.S(normalized!N830:P830)</f>
        <v>3.2111777643666165E-4</v>
      </c>
      <c r="M830" s="11">
        <f t="shared" si="76"/>
        <v>0.12959118730714164</v>
      </c>
      <c r="N830" s="11">
        <f t="shared" si="77"/>
        <v>7.692968501682293E-2</v>
      </c>
      <c r="O830" s="11">
        <f t="shared" si="78"/>
        <v>8.7888884032661596E-2</v>
      </c>
      <c r="P830" s="11">
        <f t="shared" si="79"/>
        <v>1.8215494126035844E-2</v>
      </c>
      <c r="R830" s="12">
        <f t="shared" si="80"/>
        <v>1.3381735080335673</v>
      </c>
      <c r="S830" s="12">
        <f t="shared" si="81"/>
        <v>1.7340778384471753</v>
      </c>
      <c r="T830" s="12">
        <f t="shared" si="82"/>
        <v>2.1127767163068571</v>
      </c>
      <c r="U830">
        <f>_xlfn.T.TEST(normalized!H830:J830,normalized!$E830:$G830,2,3)</f>
        <v>2.6096104505132032E-2</v>
      </c>
      <c r="V830">
        <f>_xlfn.T.TEST(normalized!K830:M830,normalized!$E830:$G830,2,3)</f>
        <v>3.4233668979528945E-3</v>
      </c>
      <c r="W830">
        <f>_xlfn.T.TEST(normalized!N830:P830,normalized!$E830:$G830,2,3)</f>
        <v>2.4594389488025916E-3</v>
      </c>
    </row>
    <row r="831" spans="1:23" x14ac:dyDescent="0.3">
      <c r="A831" t="str">
        <f>normalized!A831</f>
        <v>w/o MS2: PS 15:0_18:2</v>
      </c>
      <c r="B831" t="str">
        <f>normalized!B831</f>
        <v>PS 33:2</v>
      </c>
      <c r="C831" t="str">
        <f>normalized!C831</f>
        <v>PS</v>
      </c>
      <c r="D831" t="str">
        <f>normalized!D831</f>
        <v>C39H72NO10P</v>
      </c>
      <c r="E831">
        <f>AVERAGE(normalized!E831:G831)</f>
        <v>9.313529964449152E-2</v>
      </c>
      <c r="F831">
        <f>AVERAGE(normalized!H831:J831)</f>
        <v>9.0331540904528482E-2</v>
      </c>
      <c r="G831">
        <f>AVERAGE(normalized!K831:M831)</f>
        <v>0.10086165641080484</v>
      </c>
      <c r="H831">
        <f>AVERAGE(normalized!N831:P831)</f>
        <v>8.6447058589570525E-2</v>
      </c>
      <c r="I831">
        <f>_xlfn.STDEV.S(normalized!E831:G831)</f>
        <v>1.021155793426912E-2</v>
      </c>
      <c r="J831">
        <f>_xlfn.STDEV.S(normalized!H831:J831)</f>
        <v>1.7374418512927797E-3</v>
      </c>
      <c r="K831">
        <f>_xlfn.STDEV.S(normalized!K831:M831)</f>
        <v>3.585309616484521E-3</v>
      </c>
      <c r="L831">
        <f>_xlfn.STDEV.S(normalized!N831:P831)</f>
        <v>3.7995159643412274E-3</v>
      </c>
      <c r="M831" s="11">
        <f t="shared" si="76"/>
        <v>0.10964218693930064</v>
      </c>
      <c r="N831" s="11">
        <f t="shared" si="77"/>
        <v>1.9234055280083002E-2</v>
      </c>
      <c r="O831" s="11">
        <f t="shared" si="78"/>
        <v>3.5546804842087082E-2</v>
      </c>
      <c r="P831" s="11">
        <f t="shared" si="79"/>
        <v>4.3951940370584489E-2</v>
      </c>
      <c r="R831" s="12">
        <f t="shared" si="80"/>
        <v>0.96989585312265791</v>
      </c>
      <c r="S831" s="12">
        <f t="shared" si="81"/>
        <v>1.0829584142189455</v>
      </c>
      <c r="T831" s="12">
        <f t="shared" si="82"/>
        <v>0.9281879042591713</v>
      </c>
      <c r="U831">
        <f>_xlfn.T.TEST(normalized!H831:J831,normalized!$E831:$G831,2,3)</f>
        <v>0.68309040071345406</v>
      </c>
      <c r="V831">
        <f>_xlfn.T.TEST(normalized!K831:M831,normalized!$E831:$G831,2,3)</f>
        <v>0.32027054904925006</v>
      </c>
      <c r="W831">
        <f>_xlfn.T.TEST(normalized!N831:P831,normalized!$E831:$G831,2,3)</f>
        <v>0.37807986846754127</v>
      </c>
    </row>
    <row r="832" spans="1:23" x14ac:dyDescent="0.3">
      <c r="A832" t="str">
        <f>normalized!A832</f>
        <v>w/o MS2: PS 16:0_17:3</v>
      </c>
      <c r="B832" t="str">
        <f>normalized!B832</f>
        <v>PS 33:3</v>
      </c>
      <c r="C832" t="str">
        <f>normalized!C832</f>
        <v>PS</v>
      </c>
      <c r="D832" t="str">
        <f>normalized!D832</f>
        <v>C39H70NO10P</v>
      </c>
      <c r="E832">
        <f>AVERAGE(normalized!E832:G832)</f>
        <v>1.1892187731355933E-2</v>
      </c>
      <c r="F832">
        <f>AVERAGE(normalized!H832:J832)</f>
        <v>1.2160032412464985E-2</v>
      </c>
      <c r="G832">
        <f>AVERAGE(normalized!K832:M832)</f>
        <v>1.0957896365423006E-2</v>
      </c>
      <c r="H832">
        <f>AVERAGE(normalized!N832:P832)</f>
        <v>1.019472128226922E-2</v>
      </c>
      <c r="I832">
        <f>_xlfn.STDEV.S(normalized!E832:G832)</f>
        <v>9.7658444198371478E-4</v>
      </c>
      <c r="J832">
        <f>_xlfn.STDEV.S(normalized!H832:J832)</f>
        <v>5.8981488297286532E-4</v>
      </c>
      <c r="K832">
        <f>_xlfn.STDEV.S(normalized!K832:M832)</f>
        <v>8.5414691036127027E-4</v>
      </c>
      <c r="L832">
        <f>_xlfn.STDEV.S(normalized!N832:P832)</f>
        <v>3.8272864865129683E-4</v>
      </c>
      <c r="M832" s="11">
        <f t="shared" si="76"/>
        <v>8.2119830601796756E-2</v>
      </c>
      <c r="N832" s="11">
        <f t="shared" si="77"/>
        <v>4.850438411399783E-2</v>
      </c>
      <c r="O832" s="11">
        <f t="shared" si="78"/>
        <v>7.7948073414572563E-2</v>
      </c>
      <c r="P832" s="11">
        <f t="shared" si="79"/>
        <v>3.7541845240726984E-2</v>
      </c>
      <c r="R832" s="12">
        <f t="shared" si="80"/>
        <v>1.022522742422139</v>
      </c>
      <c r="S832" s="12">
        <f t="shared" si="81"/>
        <v>0.92143654413817433</v>
      </c>
      <c r="T832" s="12">
        <f t="shared" si="82"/>
        <v>0.85726205409530909</v>
      </c>
      <c r="U832">
        <f>_xlfn.T.TEST(normalized!H832:J832,normalized!$E832:$G832,2,3)</f>
        <v>0.70931705194536698</v>
      </c>
      <c r="V832">
        <f>_xlfn.T.TEST(normalized!K832:M832,normalized!$E832:$G832,2,3)</f>
        <v>0.28145127073484261</v>
      </c>
      <c r="W832">
        <f>_xlfn.T.TEST(normalized!N832:P832,normalized!$E832:$G832,2,3)</f>
        <v>7.9741711718530783E-2</v>
      </c>
    </row>
    <row r="833" spans="1:23" x14ac:dyDescent="0.3">
      <c r="A833" t="str">
        <f>normalized!A833</f>
        <v>w/o MS2: PS 15:0_16:3</v>
      </c>
      <c r="B833" t="str">
        <f>normalized!B833</f>
        <v>PS 31:3</v>
      </c>
      <c r="C833" t="str">
        <f>normalized!C833</f>
        <v>PS</v>
      </c>
      <c r="D833" t="str">
        <f>normalized!D833</f>
        <v>C37H66NO10P</v>
      </c>
      <c r="E833">
        <f>AVERAGE(normalized!E833:G833)</f>
        <v>1.7787304230225988E-3</v>
      </c>
      <c r="F833">
        <f>AVERAGE(normalized!H833:J833)</f>
        <v>1.8621487593370682E-3</v>
      </c>
      <c r="G833">
        <f>AVERAGE(normalized!K833:M833)</f>
        <v>1.9112514017532766E-3</v>
      </c>
      <c r="H833">
        <f>AVERAGE(normalized!N833:P833)</f>
        <v>1.9389097034500126E-3</v>
      </c>
      <c r="I833">
        <f>_xlfn.STDEV.S(normalized!E833:G833)</f>
        <v>3.4663023890887555E-4</v>
      </c>
      <c r="J833">
        <f>_xlfn.STDEV.S(normalized!H833:J833)</f>
        <v>1.0505348134991588E-4</v>
      </c>
      <c r="K833">
        <f>_xlfn.STDEV.S(normalized!K833:M833)</f>
        <v>2.0234626102549227E-4</v>
      </c>
      <c r="L833">
        <f>_xlfn.STDEV.S(normalized!N833:P833)</f>
        <v>1.4543397255986171E-4</v>
      </c>
      <c r="M833" s="11">
        <f t="shared" si="76"/>
        <v>0.19487508304931692</v>
      </c>
      <c r="N833" s="11">
        <f t="shared" si="77"/>
        <v>5.6415192837394643E-2</v>
      </c>
      <c r="O833" s="11">
        <f t="shared" si="78"/>
        <v>0.10587108573988277</v>
      </c>
      <c r="P833" s="11">
        <f t="shared" si="79"/>
        <v>7.5008120440618123E-2</v>
      </c>
      <c r="R833" s="12">
        <f t="shared" si="80"/>
        <v>1.0468976834458796</v>
      </c>
      <c r="S833" s="12">
        <f t="shared" si="81"/>
        <v>1.0745031270705343</v>
      </c>
      <c r="T833" s="12">
        <f t="shared" si="82"/>
        <v>1.0900525893941932</v>
      </c>
      <c r="U833">
        <f>_xlfn.T.TEST(normalized!H833:J833,normalized!$E833:$G833,2,3)</f>
        <v>0.72316583182998251</v>
      </c>
      <c r="V833">
        <f>_xlfn.T.TEST(normalized!K833:M833,normalized!$E833:$G833,2,3)</f>
        <v>0.60489408173025261</v>
      </c>
      <c r="W833">
        <f>_xlfn.T.TEST(normalized!N833:P833,normalized!$E833:$G833,2,3)</f>
        <v>0.51969558291764495</v>
      </c>
    </row>
    <row r="834" spans="1:23" x14ac:dyDescent="0.3">
      <c r="A834" t="str">
        <f>normalized!A834</f>
        <v>PS 31:0|PS 15:0_16:0</v>
      </c>
      <c r="B834" t="str">
        <f>normalized!B834</f>
        <v>PS 31:0|PS 15:0_16:0</v>
      </c>
      <c r="C834" t="str">
        <f>normalized!C834</f>
        <v>PS</v>
      </c>
      <c r="D834" t="str">
        <f>normalized!D834</f>
        <v>C37H72NO10P</v>
      </c>
      <c r="E834">
        <f>AVERAGE(normalized!E834:G834)</f>
        <v>1.5650274537429378E-2</v>
      </c>
      <c r="F834">
        <f>AVERAGE(normalized!H834:J834)</f>
        <v>1.4241831644491131E-2</v>
      </c>
      <c r="G834">
        <f>AVERAGE(normalized!K834:M834)</f>
        <v>1.3464741782291165E-2</v>
      </c>
      <c r="H834">
        <f>AVERAGE(normalized!N834:P834)</f>
        <v>1.2275854110766683E-2</v>
      </c>
      <c r="I834">
        <f>_xlfn.STDEV.S(normalized!E834:G834)</f>
        <v>9.2475064028053704E-4</v>
      </c>
      <c r="J834">
        <f>_xlfn.STDEV.S(normalized!H834:J834)</f>
        <v>6.1544640562045667E-4</v>
      </c>
      <c r="K834">
        <f>_xlfn.STDEV.S(normalized!K834:M834)</f>
        <v>5.0562477795314622E-4</v>
      </c>
      <c r="L834">
        <f>_xlfn.STDEV.S(normalized!N834:P834)</f>
        <v>5.1672478386099291E-4</v>
      </c>
      <c r="M834" s="11">
        <f t="shared" si="76"/>
        <v>5.9088461232350446E-2</v>
      </c>
      <c r="N834" s="11">
        <f t="shared" si="77"/>
        <v>4.3213992482386693E-2</v>
      </c>
      <c r="O834" s="11">
        <f t="shared" si="78"/>
        <v>3.7551761937101844E-2</v>
      </c>
      <c r="P834" s="11">
        <f t="shared" si="79"/>
        <v>4.2092776535018715E-2</v>
      </c>
      <c r="R834" s="12">
        <f t="shared" si="80"/>
        <v>0.91000522773132198</v>
      </c>
      <c r="S834" s="12">
        <f t="shared" si="81"/>
        <v>0.86035179447419485</v>
      </c>
      <c r="T834" s="12">
        <f t="shared" si="82"/>
        <v>0.78438586373725316</v>
      </c>
      <c r="U834">
        <f>_xlfn.T.TEST(normalized!H834:J834,normalized!$E834:$G834,2,3)</f>
        <v>0.1031640894377497</v>
      </c>
      <c r="V834">
        <f>_xlfn.T.TEST(normalized!K834:M834,normalized!$E834:$G834,2,3)</f>
        <v>3.5095986998934861E-2</v>
      </c>
      <c r="W834">
        <f>_xlfn.T.TEST(normalized!N834:P834,normalized!$E834:$G834,2,3)</f>
        <v>1.0405565750248759E-2</v>
      </c>
    </row>
    <row r="835" spans="1:23" x14ac:dyDescent="0.3">
      <c r="A835" t="str">
        <f>normalized!A835</f>
        <v>w/o MS2: PS 15:0_17:0</v>
      </c>
      <c r="B835" t="str">
        <f>normalized!B835</f>
        <v>PS 32:0</v>
      </c>
      <c r="C835" t="str">
        <f>normalized!C835</f>
        <v>PS</v>
      </c>
      <c r="D835" t="str">
        <f>normalized!D835</f>
        <v>C38H74NO10P</v>
      </c>
      <c r="E835">
        <f>AVERAGE(normalized!E835:G835)</f>
        <v>3.0563981306779661E-2</v>
      </c>
      <c r="F835">
        <f>AVERAGE(normalized!H835:J835)</f>
        <v>1.7380291624649862E-2</v>
      </c>
      <c r="G835">
        <f>AVERAGE(normalized!K835:M835)</f>
        <v>1.6088114387241833E-2</v>
      </c>
      <c r="H835">
        <f>AVERAGE(normalized!N835:P835)</f>
        <v>1.1610055039748013E-2</v>
      </c>
      <c r="I835">
        <f>_xlfn.STDEV.S(normalized!E835:G835)</f>
        <v>4.6622881605191792E-3</v>
      </c>
      <c r="J835">
        <f>_xlfn.STDEV.S(normalized!H835:J835)</f>
        <v>1.8028236231092066E-3</v>
      </c>
      <c r="K835">
        <f>_xlfn.STDEV.S(normalized!K835:M835)</f>
        <v>2.816763957339089E-3</v>
      </c>
      <c r="L835">
        <f>_xlfn.STDEV.S(normalized!N835:P835)</f>
        <v>1.0242945221774194E-3</v>
      </c>
      <c r="M835" s="11">
        <f t="shared" si="76"/>
        <v>0.15254191244662871</v>
      </c>
      <c r="N835" s="11">
        <f t="shared" si="77"/>
        <v>0.10372804220110581</v>
      </c>
      <c r="O835" s="11">
        <f t="shared" si="78"/>
        <v>0.17508353617704472</v>
      </c>
      <c r="P835" s="11">
        <f t="shared" si="79"/>
        <v>8.8224777459767395E-2</v>
      </c>
      <c r="R835" s="12">
        <f t="shared" si="80"/>
        <v>0.56865273703051866</v>
      </c>
      <c r="S835" s="12">
        <f t="shared" si="81"/>
        <v>0.52637495834592696</v>
      </c>
      <c r="T835" s="12">
        <f t="shared" si="82"/>
        <v>0.37986069037323639</v>
      </c>
      <c r="U835">
        <f>_xlfn.T.TEST(normalized!H835:J835,normalized!$E835:$G835,2,3)</f>
        <v>2.696735809053287E-2</v>
      </c>
      <c r="V835">
        <f>_xlfn.T.TEST(normalized!K835:M835,normalized!$E835:$G835,2,3)</f>
        <v>1.5730154427841963E-2</v>
      </c>
      <c r="W835">
        <f>_xlfn.T.TEST(normalized!N835:P835,normalized!$E835:$G835,2,3)</f>
        <v>1.6016214008721226E-2</v>
      </c>
    </row>
    <row r="836" spans="1:23" x14ac:dyDescent="0.3">
      <c r="A836" t="str">
        <f>normalized!A836</f>
        <v>w/o MS2: PS 13:0_14:0</v>
      </c>
      <c r="B836" t="str">
        <f>normalized!B836</f>
        <v>PS 27:0</v>
      </c>
      <c r="C836" t="str">
        <f>normalized!C836</f>
        <v>PS</v>
      </c>
      <c r="D836" t="str">
        <f>normalized!D836</f>
        <v>C33H64NO10P</v>
      </c>
      <c r="E836">
        <f>AVERAGE(normalized!E836:G836)</f>
        <v>4.3826856290960451E-3</v>
      </c>
      <c r="F836">
        <f>AVERAGE(normalized!H836:J836)</f>
        <v>5.4507316830065362E-3</v>
      </c>
      <c r="G836">
        <f>AVERAGE(normalized!K836:M836)</f>
        <v>6.0858329537047369E-3</v>
      </c>
      <c r="H836">
        <f>AVERAGE(normalized!N836:P836)</f>
        <v>6.8034014018280567E-3</v>
      </c>
      <c r="I836">
        <f>_xlfn.STDEV.S(normalized!E836:G836)</f>
        <v>7.7637139436033951E-4</v>
      </c>
      <c r="J836">
        <f>_xlfn.STDEV.S(normalized!H836:J836)</f>
        <v>2.4191221058275596E-4</v>
      </c>
      <c r="K836">
        <f>_xlfn.STDEV.S(normalized!K836:M836)</f>
        <v>2.9148147153758893E-4</v>
      </c>
      <c r="L836">
        <f>_xlfn.STDEV.S(normalized!N836:P836)</f>
        <v>5.0162180274610597E-4</v>
      </c>
      <c r="M836" s="11">
        <f t="shared" si="76"/>
        <v>0.17714512517304845</v>
      </c>
      <c r="N836" s="11">
        <f t="shared" si="77"/>
        <v>4.438160317759781E-2</v>
      </c>
      <c r="O836" s="11">
        <f t="shared" si="78"/>
        <v>4.7895082522787659E-2</v>
      </c>
      <c r="P836" s="11">
        <f t="shared" si="79"/>
        <v>7.3731031453078966E-2</v>
      </c>
      <c r="R836" s="12">
        <f t="shared" si="80"/>
        <v>1.2436967066083593</v>
      </c>
      <c r="S836" s="12">
        <f t="shared" si="81"/>
        <v>1.3886081432128583</v>
      </c>
      <c r="T836" s="12">
        <f t="shared" si="82"/>
        <v>1.5523361649900722</v>
      </c>
      <c r="U836">
        <f>_xlfn.T.TEST(normalized!H836:J836,normalized!$E836:$G836,2,3)</f>
        <v>0.1300379261423267</v>
      </c>
      <c r="V836">
        <f>_xlfn.T.TEST(normalized!K836:M836,normalized!$E836:$G836,2,3)</f>
        <v>4.8920551024014679E-2</v>
      </c>
      <c r="W836">
        <f>_xlfn.T.TEST(normalized!N836:P836,normalized!$E836:$G836,2,3)</f>
        <v>1.5027367684889431E-2</v>
      </c>
    </row>
    <row r="837" spans="1:23" x14ac:dyDescent="0.3">
      <c r="A837" t="str">
        <f>normalized!A837</f>
        <v>w/o MS2: PS 13:0_14:0</v>
      </c>
      <c r="B837" t="str">
        <f>normalized!B837</f>
        <v>PS 27:0</v>
      </c>
      <c r="C837" t="str">
        <f>normalized!C837</f>
        <v>PS</v>
      </c>
      <c r="D837" t="str">
        <f>normalized!D837</f>
        <v>C33H64NO10P</v>
      </c>
      <c r="E837">
        <f>AVERAGE(normalized!E837:G837)</f>
        <v>1.4657269639548024E-2</v>
      </c>
      <c r="F837">
        <f>AVERAGE(normalized!H837:J837)</f>
        <v>2.2180934086134457E-2</v>
      </c>
      <c r="G837">
        <f>AVERAGE(normalized!K837:M837)</f>
        <v>2.2697220930307054E-2</v>
      </c>
      <c r="H837">
        <f>AVERAGE(normalized!N837:P837)</f>
        <v>3.0658784386799181E-2</v>
      </c>
      <c r="I837">
        <f>_xlfn.STDEV.S(normalized!E837:G837)</f>
        <v>2.8249482294378987E-3</v>
      </c>
      <c r="J837">
        <f>_xlfn.STDEV.S(normalized!H837:J837)</f>
        <v>9.5957559755458085E-4</v>
      </c>
      <c r="K837">
        <f>_xlfn.STDEV.S(normalized!K837:M837)</f>
        <v>2.2427269534509272E-3</v>
      </c>
      <c r="L837">
        <f>_xlfn.STDEV.S(normalized!N837:P837)</f>
        <v>1.4688210757359788E-3</v>
      </c>
      <c r="M837" s="11">
        <f t="shared" si="76"/>
        <v>0.19273359219753083</v>
      </c>
      <c r="N837" s="11">
        <f t="shared" si="77"/>
        <v>4.3261279882456441E-2</v>
      </c>
      <c r="O837" s="11">
        <f t="shared" si="78"/>
        <v>9.8810641194238352E-2</v>
      </c>
      <c r="P837" s="11">
        <f t="shared" si="79"/>
        <v>4.7908653428816714E-2</v>
      </c>
      <c r="R837" s="12">
        <f t="shared" si="80"/>
        <v>1.5133059997945453</v>
      </c>
      <c r="S837" s="12">
        <f t="shared" si="81"/>
        <v>1.5485299437397095</v>
      </c>
      <c r="T837" s="12">
        <f t="shared" si="82"/>
        <v>2.0917118358849121</v>
      </c>
      <c r="U837">
        <f>_xlfn.T.TEST(normalized!H837:J837,normalized!$E837:$G837,2,3)</f>
        <v>3.3132429598778698E-2</v>
      </c>
      <c r="V837">
        <f>_xlfn.T.TEST(normalized!K837:M837,normalized!$E837:$G837,2,3)</f>
        <v>1.9917357935891403E-2</v>
      </c>
      <c r="W837">
        <f>_xlfn.T.TEST(normalized!N837:P837,normalized!$E837:$G837,2,3)</f>
        <v>3.1596717846383367E-3</v>
      </c>
    </row>
    <row r="838" spans="1:23" x14ac:dyDescent="0.3">
      <c r="A838" t="str">
        <f>normalized!A838</f>
        <v>w/o MS2: PS 11:0_15:0</v>
      </c>
      <c r="B838" t="str">
        <f>normalized!B838</f>
        <v>PS 26:0</v>
      </c>
      <c r="C838" t="str">
        <f>normalized!C838</f>
        <v>PS</v>
      </c>
      <c r="D838" t="str">
        <f>normalized!D838</f>
        <v>C32H62NO10P</v>
      </c>
      <c r="E838">
        <f>AVERAGE(normalized!E838:G838)</f>
        <v>3.3862148627118644E-3</v>
      </c>
      <c r="F838">
        <f>AVERAGE(normalized!H838:J838)</f>
        <v>5.9351987231559293E-3</v>
      </c>
      <c r="G838">
        <f>AVERAGE(normalized!K838:M838)</f>
        <v>6.0994999209537624E-3</v>
      </c>
      <c r="H838">
        <f>AVERAGE(normalized!N838:P838)</f>
        <v>8.6615780359130187E-3</v>
      </c>
      <c r="I838">
        <f>_xlfn.STDEV.S(normalized!E838:G838)</f>
        <v>7.6716629066837252E-4</v>
      </c>
      <c r="J838">
        <f>_xlfn.STDEV.S(normalized!H838:J838)</f>
        <v>4.777045225695926E-4</v>
      </c>
      <c r="K838">
        <f>_xlfn.STDEV.S(normalized!K838:M838)</f>
        <v>6.2215465778459413E-4</v>
      </c>
      <c r="L838">
        <f>_xlfn.STDEV.S(normalized!N838:P838)</f>
        <v>5.562409023480118E-4</v>
      </c>
      <c r="M838" s="11">
        <f t="shared" si="76"/>
        <v>0.22655570357221341</v>
      </c>
      <c r="N838" s="11">
        <f t="shared" si="77"/>
        <v>8.048669385000512E-2</v>
      </c>
      <c r="O838" s="11">
        <f t="shared" si="78"/>
        <v>0.1020009289035796</v>
      </c>
      <c r="P838" s="11">
        <f t="shared" si="79"/>
        <v>6.4219348950237606E-2</v>
      </c>
      <c r="R838" s="12">
        <f t="shared" si="80"/>
        <v>1.7527531369945912</v>
      </c>
      <c r="S838" s="12">
        <f t="shared" si="81"/>
        <v>1.8012737431755741</v>
      </c>
      <c r="T838" s="12">
        <f t="shared" si="82"/>
        <v>2.557893809779205</v>
      </c>
      <c r="U838">
        <f>_xlfn.T.TEST(normalized!H838:J838,normalized!$E838:$G838,2,3)</f>
        <v>1.2639454911745026E-2</v>
      </c>
      <c r="V838">
        <f>_xlfn.T.TEST(normalized!K838:M838,normalized!$E838:$G838,2,3)</f>
        <v>9.8804515101380865E-3</v>
      </c>
      <c r="W838">
        <f>_xlfn.T.TEST(normalized!N838:P838,normalized!$E838:$G838,2,3)</f>
        <v>1.0035144396944981E-3</v>
      </c>
    </row>
    <row r="839" spans="1:23" x14ac:dyDescent="0.3">
      <c r="A839" t="str">
        <f>normalized!A839</f>
        <v>w/o MS2: PS 13:0_15:0</v>
      </c>
      <c r="B839" t="str">
        <f>normalized!B839</f>
        <v>PS 28:0</v>
      </c>
      <c r="C839" t="str">
        <f>normalized!C839</f>
        <v>PS</v>
      </c>
      <c r="D839" t="str">
        <f>normalized!D839</f>
        <v>C34H66NO10P</v>
      </c>
      <c r="E839">
        <f>AVERAGE(normalized!E839:G839)</f>
        <v>8.4316798231920898E-2</v>
      </c>
      <c r="F839">
        <f>AVERAGE(normalized!H839:J839)</f>
        <v>0.11894159287114846</v>
      </c>
      <c r="G839">
        <f>AVERAGE(normalized!K839:M839)</f>
        <v>0.11271272656718206</v>
      </c>
      <c r="H839">
        <f>AVERAGE(normalized!N839:P839)</f>
        <v>0.14549216482851782</v>
      </c>
      <c r="I839">
        <f>_xlfn.STDEV.S(normalized!E839:G839)</f>
        <v>1.4246717614265171E-2</v>
      </c>
      <c r="J839">
        <f>_xlfn.STDEV.S(normalized!H839:J839)</f>
        <v>3.9756131975542119E-3</v>
      </c>
      <c r="K839">
        <f>_xlfn.STDEV.S(normalized!K839:M839)</f>
        <v>7.0920066135956627E-3</v>
      </c>
      <c r="L839">
        <f>_xlfn.STDEV.S(normalized!N839:P839)</f>
        <v>5.3632734634439334E-3</v>
      </c>
      <c r="M839" s="11">
        <f t="shared" si="76"/>
        <v>0.16896653944423148</v>
      </c>
      <c r="N839" s="11">
        <f t="shared" si="77"/>
        <v>3.3424919757557514E-2</v>
      </c>
      <c r="O839" s="11">
        <f t="shared" si="78"/>
        <v>6.2921081137794099E-2</v>
      </c>
      <c r="P839" s="11">
        <f t="shared" si="79"/>
        <v>3.6862971073152125E-2</v>
      </c>
      <c r="R839" s="12">
        <f t="shared" si="80"/>
        <v>1.4106512031444667</v>
      </c>
      <c r="S839" s="12">
        <f t="shared" si="81"/>
        <v>1.3367766439275317</v>
      </c>
      <c r="T839" s="12">
        <f t="shared" si="82"/>
        <v>1.7255418597410281</v>
      </c>
      <c r="U839">
        <f>_xlfn.T.TEST(normalized!H839:J839,normalized!$E839:$G839,2,3)</f>
        <v>4.3572959087806999E-2</v>
      </c>
      <c r="V839">
        <f>_xlfn.T.TEST(normalized!K839:M839,normalized!$E839:$G839,2,3)</f>
        <v>5.5302086638223759E-2</v>
      </c>
      <c r="W839">
        <f>_xlfn.T.TEST(normalized!N839:P839,normalized!$E839:$G839,2,3)</f>
        <v>1.0035123917561886E-2</v>
      </c>
    </row>
    <row r="840" spans="1:23" x14ac:dyDescent="0.3">
      <c r="A840" t="str">
        <f>normalized!A840</f>
        <v>w/o MS2: PS 15:0_15:0</v>
      </c>
      <c r="B840" t="str">
        <f>normalized!B840</f>
        <v>PS 30:0</v>
      </c>
      <c r="C840" t="str">
        <f>normalized!C840</f>
        <v>PS</v>
      </c>
      <c r="D840" t="str">
        <f>normalized!D840</f>
        <v>C36H70NO10P</v>
      </c>
      <c r="E840">
        <f>AVERAGE(normalized!E840:G840)</f>
        <v>0.2813374088045198</v>
      </c>
      <c r="F840">
        <f>AVERAGE(normalized!H840:J840)</f>
        <v>0.33204749439542486</v>
      </c>
      <c r="G840">
        <f>AVERAGE(normalized!K840:M840)</f>
        <v>0.28814991729480011</v>
      </c>
      <c r="H840">
        <f>AVERAGE(normalized!N840:P840)</f>
        <v>0.32205956093653648</v>
      </c>
      <c r="I840">
        <f>_xlfn.STDEV.S(normalized!E840:G840)</f>
        <v>2.8572236757806523E-2</v>
      </c>
      <c r="J840">
        <f>_xlfn.STDEV.S(normalized!H840:J840)</f>
        <v>8.8279510209755187E-3</v>
      </c>
      <c r="K840">
        <f>_xlfn.STDEV.S(normalized!K840:M840)</f>
        <v>5.8526392532351167E-3</v>
      </c>
      <c r="L840">
        <f>_xlfn.STDEV.S(normalized!N840:P840)</f>
        <v>9.8167214341652528E-3</v>
      </c>
      <c r="M840" s="11">
        <f t="shared" si="76"/>
        <v>0.1015586120566683</v>
      </c>
      <c r="N840" s="11">
        <f t="shared" si="77"/>
        <v>2.6586410588789418E-2</v>
      </c>
      <c r="O840" s="11">
        <f t="shared" si="78"/>
        <v>2.0311091213145845E-2</v>
      </c>
      <c r="P840" s="11">
        <f t="shared" si="79"/>
        <v>3.0481074387664862E-2</v>
      </c>
      <c r="R840" s="12">
        <f t="shared" si="80"/>
        <v>1.1802465082990072</v>
      </c>
      <c r="S840" s="12">
        <f t="shared" si="81"/>
        <v>1.024214726790968</v>
      </c>
      <c r="T840" s="12">
        <f t="shared" si="82"/>
        <v>1.1447448894374066</v>
      </c>
      <c r="U840">
        <f>_xlfn.T.TEST(normalized!H840:J840,normalized!$E840:$G840,2,3)</f>
        <v>8.0538331780644831E-2</v>
      </c>
      <c r="V840">
        <f>_xlfn.T.TEST(normalized!K840:M840,normalized!$E840:$G840,2,3)</f>
        <v>0.72225573015266087</v>
      </c>
      <c r="W840">
        <f>_xlfn.T.TEST(normalized!N840:P840,normalized!$E840:$G840,2,3)</f>
        <v>0.12055368184701783</v>
      </c>
    </row>
    <row r="841" spans="1:23" x14ac:dyDescent="0.3">
      <c r="A841" t="str">
        <f>normalized!A841</f>
        <v>w/o MS2: PS 13:0_16:0</v>
      </c>
      <c r="B841" t="str">
        <f>normalized!B841</f>
        <v>PS 29:0</v>
      </c>
      <c r="C841" t="str">
        <f>normalized!C841</f>
        <v>PS</v>
      </c>
      <c r="D841" t="str">
        <f>normalized!D841</f>
        <v>C35H68NO10P</v>
      </c>
      <c r="E841">
        <f>AVERAGE(normalized!E841:G841)</f>
        <v>8.2648471059463283E-2</v>
      </c>
      <c r="F841">
        <f>AVERAGE(normalized!H841:J841)</f>
        <v>0.11481639310457516</v>
      </c>
      <c r="G841">
        <f>AVERAGE(normalized!K841:M841)</f>
        <v>0.12595619205363159</v>
      </c>
      <c r="H841">
        <f>AVERAGE(normalized!N841:P841)</f>
        <v>0.12648312763047032</v>
      </c>
      <c r="I841">
        <f>_xlfn.STDEV.S(normalized!E841:G841)</f>
        <v>3.2478240337263341E-2</v>
      </c>
      <c r="J841">
        <f>_xlfn.STDEV.S(normalized!H841:J841)</f>
        <v>2.245520260024202E-2</v>
      </c>
      <c r="K841">
        <f>_xlfn.STDEV.S(normalized!K841:M841)</f>
        <v>3.7464986793778071E-3</v>
      </c>
      <c r="L841">
        <f>_xlfn.STDEV.S(normalized!N841:P841)</f>
        <v>2.268366594697005E-2</v>
      </c>
      <c r="M841" s="11">
        <f t="shared" si="76"/>
        <v>0.3929684351195819</v>
      </c>
      <c r="N841" s="11">
        <f t="shared" si="77"/>
        <v>0.19557488258483913</v>
      </c>
      <c r="O841" s="11">
        <f t="shared" si="78"/>
        <v>2.9744458119078134E-2</v>
      </c>
      <c r="P841" s="11">
        <f t="shared" si="79"/>
        <v>0.1793414376440946</v>
      </c>
      <c r="R841" s="12">
        <f t="shared" si="80"/>
        <v>1.38921375837634</v>
      </c>
      <c r="S841" s="12">
        <f t="shared" si="81"/>
        <v>1.5239990581678107</v>
      </c>
      <c r="T841" s="12">
        <f t="shared" si="82"/>
        <v>1.5303746821821933</v>
      </c>
      <c r="U841">
        <f>_xlfn.T.TEST(normalized!H841:J841,normalized!$E841:$G841,2,3)</f>
        <v>0.23941799401680317</v>
      </c>
      <c r="V841">
        <f>_xlfn.T.TEST(normalized!K841:M841,normalized!$E841:$G841,2,3)</f>
        <v>0.14544160078363005</v>
      </c>
      <c r="W841">
        <f>_xlfn.T.TEST(normalized!N841:P841,normalized!$E841:$G841,2,3)</f>
        <v>0.13617752698918248</v>
      </c>
    </row>
    <row r="842" spans="1:23" x14ac:dyDescent="0.3">
      <c r="A842" t="str">
        <f>normalized!A842</f>
        <v>w/o MS2: PS 11:0_14:0</v>
      </c>
      <c r="B842" t="str">
        <f>normalized!B842</f>
        <v>PS 25:0</v>
      </c>
      <c r="C842" t="str">
        <f>normalized!C842</f>
        <v>PS</v>
      </c>
      <c r="D842" t="str">
        <f>normalized!D842</f>
        <v>C31H60NO10P</v>
      </c>
      <c r="E842">
        <f>AVERAGE(normalized!E842:G842)</f>
        <v>3.8171174194915258E-4</v>
      </c>
      <c r="F842">
        <f>AVERAGE(normalized!H842:J842)</f>
        <v>7.0011960784313728E-4</v>
      </c>
      <c r="G842">
        <f>AVERAGE(normalized!K842:M842)</f>
        <v>7.7567926353705561E-4</v>
      </c>
      <c r="H842">
        <f>AVERAGE(normalized!N842:P842)</f>
        <v>1.1788093191636715E-3</v>
      </c>
      <c r="I842">
        <f>_xlfn.STDEV.S(normalized!E842:G842)</f>
        <v>8.5167060888036711E-5</v>
      </c>
      <c r="J842">
        <f>_xlfn.STDEV.S(normalized!H842:J842)</f>
        <v>2.4815957399178324E-5</v>
      </c>
      <c r="K842">
        <f>_xlfn.STDEV.S(normalized!K842:M842)</f>
        <v>8.2388157305763262E-5</v>
      </c>
      <c r="L842">
        <f>_xlfn.STDEV.S(normalized!N842:P842)</f>
        <v>1.6033762594433189E-5</v>
      </c>
      <c r="M842" s="11">
        <f t="shared" si="76"/>
        <v>0.22311878710658506</v>
      </c>
      <c r="N842" s="11">
        <f t="shared" si="77"/>
        <v>3.5445311231360875E-2</v>
      </c>
      <c r="O842" s="11">
        <f t="shared" si="78"/>
        <v>0.10621420628170168</v>
      </c>
      <c r="P842" s="11">
        <f t="shared" si="79"/>
        <v>1.3601659177422048E-2</v>
      </c>
      <c r="R842" s="12">
        <f t="shared" si="80"/>
        <v>1.8341579021595817</v>
      </c>
      <c r="S842" s="12">
        <f t="shared" si="81"/>
        <v>2.0321074211030767</v>
      </c>
      <c r="T842" s="12">
        <f t="shared" si="82"/>
        <v>3.0882186467313324</v>
      </c>
      <c r="U842">
        <f>_xlfn.T.TEST(normalized!H842:J842,normalized!$E842:$G842,2,3)</f>
        <v>1.6806683386764845E-2</v>
      </c>
      <c r="V842">
        <f>_xlfn.T.TEST(normalized!K842:M842,normalized!$E842:$G842,2,3)</f>
        <v>4.5259786687950965E-3</v>
      </c>
      <c r="W842">
        <f>_xlfn.T.TEST(normalized!N842:P842,normalized!$E842:$G842,2,3)</f>
        <v>2.9099206473958152E-3</v>
      </c>
    </row>
    <row r="843" spans="1:23" x14ac:dyDescent="0.3">
      <c r="A843" t="str">
        <f>normalized!A843</f>
        <v>w/o MS2: PS 13:0_13:0</v>
      </c>
      <c r="B843" t="str">
        <f>normalized!B843</f>
        <v>PS 26:0</v>
      </c>
      <c r="C843" t="str">
        <f>normalized!C843</f>
        <v>PS</v>
      </c>
      <c r="D843" t="str">
        <f>normalized!D843</f>
        <v>C32H62NO10P</v>
      </c>
      <c r="E843">
        <f>AVERAGE(normalized!E843:G843)</f>
        <v>6.8866972532485886E-3</v>
      </c>
      <c r="F843">
        <f>AVERAGE(normalized!H843:J843)</f>
        <v>8.4597988865546207E-3</v>
      </c>
      <c r="G843">
        <f>AVERAGE(normalized!K843:M843)</f>
        <v>9.6993346026195814E-3</v>
      </c>
      <c r="H843">
        <f>AVERAGE(normalized!N843:P843)</f>
        <v>1.0861814477655747E-2</v>
      </c>
      <c r="I843">
        <f>_xlfn.STDEV.S(normalized!E843:G843)</f>
        <v>1.1203996909251804E-3</v>
      </c>
      <c r="J843">
        <f>_xlfn.STDEV.S(normalized!H843:J843)</f>
        <v>4.3997935099685551E-4</v>
      </c>
      <c r="K843">
        <f>_xlfn.STDEV.S(normalized!K843:M843)</f>
        <v>6.9146858686107383E-4</v>
      </c>
      <c r="L843">
        <f>_xlfn.STDEV.S(normalized!N843:P843)</f>
        <v>5.6395574150151578E-4</v>
      </c>
      <c r="M843" s="11">
        <f t="shared" si="76"/>
        <v>0.16269042324993538</v>
      </c>
      <c r="N843" s="11">
        <f t="shared" si="77"/>
        <v>5.2008251838719967E-2</v>
      </c>
      <c r="O843" s="11">
        <f t="shared" si="78"/>
        <v>7.1290311675021811E-2</v>
      </c>
      <c r="P843" s="11">
        <f t="shared" si="79"/>
        <v>5.1920951389995716E-2</v>
      </c>
      <c r="R843" s="12">
        <f t="shared" si="80"/>
        <v>1.228426134539887</v>
      </c>
      <c r="S843" s="12">
        <f t="shared" si="81"/>
        <v>1.4084160005791191</v>
      </c>
      <c r="T843" s="12">
        <f t="shared" si="82"/>
        <v>1.577216781604857</v>
      </c>
      <c r="U843">
        <f>_xlfn.T.TEST(normalized!H843:J843,normalized!$E843:$G843,2,3)</f>
        <v>0.12201930921678074</v>
      </c>
      <c r="V843">
        <f>_xlfn.T.TEST(normalized!K843:M843,normalized!$E843:$G843,2,3)</f>
        <v>2.8676618030340755E-2</v>
      </c>
      <c r="W843">
        <f>_xlfn.T.TEST(normalized!N843:P843,normalized!$E843:$G843,2,3)</f>
        <v>1.2403726526060005E-2</v>
      </c>
    </row>
    <row r="844" spans="1:23" x14ac:dyDescent="0.3">
      <c r="A844" t="str">
        <f>normalized!A844</f>
        <v>w/o MS2: PS 15:0_15:0</v>
      </c>
      <c r="B844" t="str">
        <f>normalized!B844</f>
        <v>PS 30:0</v>
      </c>
      <c r="C844" t="str">
        <f>normalized!C844</f>
        <v>PS</v>
      </c>
      <c r="D844" t="str">
        <f>normalized!D844</f>
        <v>C36H70NO10P</v>
      </c>
      <c r="E844">
        <f>AVERAGE(normalized!E844:G844)</f>
        <v>0.43969328605903951</v>
      </c>
      <c r="F844">
        <f>AVERAGE(normalized!H844:J844)</f>
        <v>0.40860152543884221</v>
      </c>
      <c r="G844">
        <f>AVERAGE(normalized!K844:M844)</f>
        <v>0.36715613426793886</v>
      </c>
      <c r="H844">
        <f>AVERAGE(normalized!N844:P844)</f>
        <v>0.34733774884399299</v>
      </c>
      <c r="I844">
        <f>_xlfn.STDEV.S(normalized!E844:G844)</f>
        <v>5.6408597717567142E-2</v>
      </c>
      <c r="J844">
        <f>_xlfn.STDEV.S(normalized!H844:J844)</f>
        <v>1.5673416859518782E-2</v>
      </c>
      <c r="K844">
        <f>_xlfn.STDEV.S(normalized!K844:M844)</f>
        <v>1.8832111179570385E-2</v>
      </c>
      <c r="L844">
        <f>_xlfn.STDEV.S(normalized!N844:P844)</f>
        <v>2.4022603012202371E-2</v>
      </c>
      <c r="M844" s="11">
        <f t="shared" si="76"/>
        <v>0.12829078702373661</v>
      </c>
      <c r="N844" s="11">
        <f t="shared" si="77"/>
        <v>3.8358684154899743E-2</v>
      </c>
      <c r="O844" s="11">
        <f t="shared" si="78"/>
        <v>5.1291833151907273E-2</v>
      </c>
      <c r="P844" s="11">
        <f t="shared" si="79"/>
        <v>6.916208529638436E-2</v>
      </c>
      <c r="R844" s="12">
        <f t="shared" si="80"/>
        <v>0.92928761569485852</v>
      </c>
      <c r="S844" s="12">
        <f t="shared" si="81"/>
        <v>0.8350278385161406</v>
      </c>
      <c r="T844" s="12">
        <f t="shared" si="82"/>
        <v>0.78995463396126198</v>
      </c>
      <c r="U844">
        <f>_xlfn.T.TEST(normalized!H844:J844,normalized!$E844:$G844,2,3)</f>
        <v>0.44343685035182479</v>
      </c>
      <c r="V844">
        <f>_xlfn.T.TEST(normalized!K844:M844,normalized!$E844:$G844,2,3)</f>
        <v>0.14555871025665812</v>
      </c>
      <c r="W844">
        <f>_xlfn.T.TEST(normalized!N844:P844,normalized!$E844:$G844,2,3)</f>
        <v>8.8809486105330335E-2</v>
      </c>
    </row>
    <row r="845" spans="1:23" x14ac:dyDescent="0.3">
      <c r="A845" t="str">
        <f>normalized!A845</f>
        <v>w/o MS2: SHexCer 29:6;O2</v>
      </c>
      <c r="B845" t="str">
        <f>normalized!B845</f>
        <v>SHexCer 29:6:2O</v>
      </c>
      <c r="C845" t="str">
        <f>normalized!C845</f>
        <v>SHexCer</v>
      </c>
      <c r="D845" t="str">
        <f>normalized!D845</f>
        <v>C35H57NO11S</v>
      </c>
      <c r="E845">
        <f>AVERAGE(normalized!E845:G845)</f>
        <v>4.2224273587570622E-5</v>
      </c>
      <c r="F845">
        <f>AVERAGE(normalized!H845:J845)</f>
        <v>4.9962124183006536E-5</v>
      </c>
      <c r="G845">
        <f>AVERAGE(normalized!K845:M845)</f>
        <v>8.076485190971576E-5</v>
      </c>
      <c r="H845">
        <f>AVERAGE(normalized!N845:P845)</f>
        <v>3.3954421538182351E-5</v>
      </c>
      <c r="I845">
        <f>_xlfn.STDEV.S(normalized!E845:G845)</f>
        <v>2.1621965509108856E-5</v>
      </c>
      <c r="J845">
        <f>_xlfn.STDEV.S(normalized!H845:J845)</f>
        <v>2.2827730794405828E-6</v>
      </c>
      <c r="K845">
        <f>_xlfn.STDEV.S(normalized!K845:M845)</f>
        <v>1.757254751854363E-5</v>
      </c>
      <c r="L845">
        <f>_xlfn.STDEV.S(normalized!N845:P845)</f>
        <v>2.7130842334117736E-5</v>
      </c>
      <c r="M845" s="11">
        <f t="shared" si="76"/>
        <v>0.5120743039964013</v>
      </c>
      <c r="N845" s="11">
        <f t="shared" si="77"/>
        <v>4.5690072565349724E-2</v>
      </c>
      <c r="O845" s="11">
        <f t="shared" si="78"/>
        <v>0.21757666983884741</v>
      </c>
      <c r="P845" s="11">
        <f t="shared" si="79"/>
        <v>0.79903709458306105</v>
      </c>
      <c r="R845" s="12">
        <f t="shared" si="80"/>
        <v>1.1832559790374624</v>
      </c>
      <c r="S845" s="12">
        <f t="shared" si="81"/>
        <v>1.9127588244286613</v>
      </c>
      <c r="T845" s="12">
        <f t="shared" si="82"/>
        <v>0.80414459866936272</v>
      </c>
      <c r="U845">
        <f>_xlfn.T.TEST(normalized!H845:J845,normalized!$E845:$G845,2,3)</f>
        <v>0.59922838961731129</v>
      </c>
      <c r="V845">
        <f>_xlfn.T.TEST(normalized!K845:M845,normalized!$E845:$G845,2,3)</f>
        <v>7.7379920374182204E-2</v>
      </c>
      <c r="W845">
        <f>_xlfn.T.TEST(normalized!N845:P845,normalized!$E845:$G845,2,3)</f>
        <v>0.70186729070328457</v>
      </c>
    </row>
    <row r="846" spans="1:23" x14ac:dyDescent="0.3">
      <c r="A846" t="str">
        <f>normalized!A846</f>
        <v>w/o MS2: SHexCer 31:7;O3</v>
      </c>
      <c r="B846" t="str">
        <f>normalized!B846</f>
        <v>SHexCer 31:7:3O</v>
      </c>
      <c r="C846" t="str">
        <f>normalized!C846</f>
        <v>SHexCer</v>
      </c>
      <c r="D846" t="str">
        <f>normalized!D846</f>
        <v>C37H59NO12S</v>
      </c>
      <c r="E846">
        <f>AVERAGE(normalized!E846:G846)</f>
        <v>3.9744357937853114E-4</v>
      </c>
      <c r="F846">
        <f>AVERAGE(normalized!H846:J846)</f>
        <v>4.7263186974789918E-4</v>
      </c>
      <c r="G846">
        <f>AVERAGE(normalized!K846:M846)</f>
        <v>5.1577375375598783E-4</v>
      </c>
      <c r="H846">
        <f>AVERAGE(normalized!N846:P846)</f>
        <v>5.9827482709197877E-4</v>
      </c>
      <c r="I846">
        <f>_xlfn.STDEV.S(normalized!E846:G846)</f>
        <v>5.5631634389003741E-5</v>
      </c>
      <c r="J846">
        <f>_xlfn.STDEV.S(normalized!H846:J846)</f>
        <v>7.4356174424984538E-5</v>
      </c>
      <c r="K846">
        <f>_xlfn.STDEV.S(normalized!K846:M846)</f>
        <v>9.9870204922061624E-5</v>
      </c>
      <c r="L846">
        <f>_xlfn.STDEV.S(normalized!N846:P846)</f>
        <v>5.3947198026053228E-5</v>
      </c>
      <c r="M846" s="11">
        <f t="shared" si="76"/>
        <v>0.13997366488091975</v>
      </c>
      <c r="N846" s="11">
        <f t="shared" si="77"/>
        <v>0.15732365755327918</v>
      </c>
      <c r="O846" s="11">
        <f t="shared" si="78"/>
        <v>0.19363180889834528</v>
      </c>
      <c r="P846" s="11">
        <f t="shared" si="79"/>
        <v>9.0171265082760008E-2</v>
      </c>
      <c r="R846" s="12">
        <f t="shared" si="80"/>
        <v>1.1891797836737918</v>
      </c>
      <c r="S846" s="12">
        <f t="shared" si="81"/>
        <v>1.2977282324260604</v>
      </c>
      <c r="T846" s="12">
        <f t="shared" si="82"/>
        <v>1.5053075659883111</v>
      </c>
      <c r="U846">
        <f>_xlfn.T.TEST(normalized!H846:J846,normalized!$E846:$G846,2,3)</f>
        <v>0.2387888059120504</v>
      </c>
      <c r="V846">
        <f>_xlfn.T.TEST(normalized!K846:M846,normalized!$E846:$G846,2,3)</f>
        <v>0.16701462774992493</v>
      </c>
      <c r="W846">
        <f>_xlfn.T.TEST(normalized!N846:P846,normalized!$E846:$G846,2,3)</f>
        <v>1.0939631517643133E-2</v>
      </c>
    </row>
    <row r="847" spans="1:23" x14ac:dyDescent="0.3">
      <c r="A847" t="str">
        <f>normalized!A847</f>
        <v>w/o MS2: SHexCer 30:6;O3</v>
      </c>
      <c r="B847" t="str">
        <f>normalized!B847</f>
        <v>SHexCer 30:6:3O</v>
      </c>
      <c r="C847" t="str">
        <f>normalized!C847</f>
        <v>SHexCer</v>
      </c>
      <c r="D847" t="str">
        <f>normalized!D847</f>
        <v>C36H59NO12S</v>
      </c>
      <c r="E847">
        <f>AVERAGE(normalized!E847:G847)</f>
        <v>6.4020123870056506E-5</v>
      </c>
      <c r="F847">
        <f>AVERAGE(normalized!H847:J847)</f>
        <v>1.3382668183940243E-4</v>
      </c>
      <c r="G847">
        <f>AVERAGE(normalized!K847:M847)</f>
        <v>1.4481007617370747E-4</v>
      </c>
      <c r="H847">
        <f>AVERAGE(normalized!N847:P847)</f>
        <v>2.7412849075138837E-4</v>
      </c>
      <c r="I847">
        <f>_xlfn.STDEV.S(normalized!E847:G847)</f>
        <v>8.5460100752952708E-6</v>
      </c>
      <c r="J847">
        <f>_xlfn.STDEV.S(normalized!H847:J847)</f>
        <v>3.4776156913620139E-5</v>
      </c>
      <c r="K847">
        <f>_xlfn.STDEV.S(normalized!K847:M847)</f>
        <v>2.3582083095886907E-5</v>
      </c>
      <c r="L847">
        <f>_xlfn.STDEV.S(normalized!N847:P847)</f>
        <v>4.8375204601548855E-5</v>
      </c>
      <c r="M847" s="11">
        <f t="shared" si="76"/>
        <v>0.13348943361373924</v>
      </c>
      <c r="N847" s="11">
        <f t="shared" si="77"/>
        <v>0.25985966651517944</v>
      </c>
      <c r="O847" s="11">
        <f t="shared" si="78"/>
        <v>0.162848357786919</v>
      </c>
      <c r="P847" s="11">
        <f t="shared" si="79"/>
        <v>0.17646908743032158</v>
      </c>
      <c r="R847" s="12">
        <f t="shared" si="80"/>
        <v>2.0903846126732639</v>
      </c>
      <c r="S847" s="12">
        <f t="shared" si="81"/>
        <v>2.2619462040972094</v>
      </c>
      <c r="T847" s="12">
        <f t="shared" si="82"/>
        <v>4.281911283205182</v>
      </c>
      <c r="U847">
        <f>_xlfn.T.TEST(normalized!H847:J847,normalized!$E847:$G847,2,3)</f>
        <v>6.6212438576322918E-2</v>
      </c>
      <c r="V847">
        <f>_xlfn.T.TEST(normalized!K847:M847,normalized!$E847:$G847,2,3)</f>
        <v>1.785986787179878E-2</v>
      </c>
      <c r="W847">
        <f>_xlfn.T.TEST(normalized!N847:P847,normalized!$E847:$G847,2,3)</f>
        <v>1.4971967991620689E-2</v>
      </c>
    </row>
    <row r="848" spans="1:23" x14ac:dyDescent="0.3">
      <c r="A848" t="str">
        <f>normalized!A848</f>
        <v>w/o MS2: SHexCer 35:5;O3</v>
      </c>
      <c r="B848" t="str">
        <f>normalized!B848</f>
        <v>SHexCer 35:5:3O</v>
      </c>
      <c r="C848" t="str">
        <f>normalized!C848</f>
        <v>SHexCer</v>
      </c>
      <c r="D848" t="str">
        <f>normalized!D848</f>
        <v>C41H71NO12S</v>
      </c>
      <c r="E848">
        <f>AVERAGE(normalized!E848:G848)</f>
        <v>1.1733667014124293E-3</v>
      </c>
      <c r="F848">
        <f>AVERAGE(normalized!H848:J848)</f>
        <v>1.9555952626050415E-3</v>
      </c>
      <c r="G848">
        <f>AVERAGE(normalized!K848:M848)</f>
        <v>1.1932193901970265E-3</v>
      </c>
      <c r="H848">
        <f>AVERAGE(normalized!N848:P848)</f>
        <v>2.5182148002322107E-3</v>
      </c>
      <c r="I848">
        <f>_xlfn.STDEV.S(normalized!E848:G848)</f>
        <v>2.5890610127312009E-4</v>
      </c>
      <c r="J848">
        <f>_xlfn.STDEV.S(normalized!H848:J848)</f>
        <v>7.720995402720304E-4</v>
      </c>
      <c r="K848">
        <f>_xlfn.STDEV.S(normalized!K848:M848)</f>
        <v>1.4968913059173913E-4</v>
      </c>
      <c r="L848">
        <f>_xlfn.STDEV.S(normalized!N848:P848)</f>
        <v>1.0940636949058114E-3</v>
      </c>
      <c r="M848" s="11">
        <f t="shared" si="76"/>
        <v>0.22065233397322787</v>
      </c>
      <c r="N848" s="11">
        <f t="shared" si="77"/>
        <v>0.39481561191936992</v>
      </c>
      <c r="O848" s="11">
        <f t="shared" si="78"/>
        <v>0.1254497972640406</v>
      </c>
      <c r="P848" s="11">
        <f t="shared" si="79"/>
        <v>0.43446003685028184</v>
      </c>
      <c r="R848" s="12">
        <f t="shared" si="80"/>
        <v>1.6666531104479203</v>
      </c>
      <c r="S848" s="12">
        <f t="shared" si="81"/>
        <v>1.0169194240476567</v>
      </c>
      <c r="T848" s="12">
        <f t="shared" si="82"/>
        <v>2.1461447620773053</v>
      </c>
      <c r="U848">
        <f>_xlfn.T.TEST(normalized!H848:J848,normalized!$E848:$G848,2,3)</f>
        <v>0.21498542870016943</v>
      </c>
      <c r="V848">
        <f>_xlfn.T.TEST(normalized!K848:M848,normalized!$E848:$G848,2,3)</f>
        <v>0.91529636287157257</v>
      </c>
      <c r="W848">
        <f>_xlfn.T.TEST(normalized!N848:P848,normalized!$E848:$G848,2,3)</f>
        <v>0.1611155313706292</v>
      </c>
    </row>
    <row r="849" spans="1:23" x14ac:dyDescent="0.3">
      <c r="A849" t="str">
        <f>normalized!A849</f>
        <v>w/o MS2: SHexCer 29:6;O2</v>
      </c>
      <c r="B849" t="str">
        <f>normalized!B849</f>
        <v>SHexCer 29:6:2O</v>
      </c>
      <c r="C849" t="str">
        <f>normalized!C849</f>
        <v>SHexCer</v>
      </c>
      <c r="D849" t="str">
        <f>normalized!D849</f>
        <v>C35H57NO11S</v>
      </c>
      <c r="E849">
        <f>AVERAGE(normalized!E849:G849)</f>
        <v>5.6581292514124297E-5</v>
      </c>
      <c r="F849">
        <f>AVERAGE(normalized!H849:J849)</f>
        <v>3.4903774509803922E-5</v>
      </c>
      <c r="G849">
        <f>AVERAGE(normalized!K849:M849)</f>
        <v>6.5996470301346989E-5</v>
      </c>
      <c r="H849">
        <f>AVERAGE(normalized!N849:P849)</f>
        <v>5.1052536910191523E-5</v>
      </c>
      <c r="I849">
        <f>_xlfn.STDEV.S(normalized!E849:G849)</f>
        <v>4.138336092156267E-5</v>
      </c>
      <c r="J849">
        <f>_xlfn.STDEV.S(normalized!H849:J849)</f>
        <v>2.0112134790593726E-5</v>
      </c>
      <c r="K849">
        <f>_xlfn.STDEV.S(normalized!K849:M849)</f>
        <v>2.2955072386980575E-5</v>
      </c>
      <c r="L849">
        <f>_xlfn.STDEV.S(normalized!N849:P849)</f>
        <v>5.0329470537351608E-5</v>
      </c>
      <c r="M849" s="11">
        <f t="shared" si="76"/>
        <v>0.7313965284768319</v>
      </c>
      <c r="N849" s="11">
        <f t="shared" si="77"/>
        <v>0.57621661476596298</v>
      </c>
      <c r="O849" s="11">
        <f t="shared" si="78"/>
        <v>0.34782272873329806</v>
      </c>
      <c r="P849" s="11">
        <f t="shared" si="79"/>
        <v>0.98583681798003708</v>
      </c>
      <c r="R849" s="12">
        <f t="shared" si="80"/>
        <v>0.61687835252421896</v>
      </c>
      <c r="S849" s="12">
        <f t="shared" si="81"/>
        <v>1.1664008962833854</v>
      </c>
      <c r="T849" s="12">
        <f t="shared" si="82"/>
        <v>0.90228650922824638</v>
      </c>
      <c r="U849">
        <f>_xlfn.T.TEST(normalized!H849:J849,normalized!$E849:$G849,2,3)</f>
        <v>0.47622882809030348</v>
      </c>
      <c r="V849">
        <f>_xlfn.T.TEST(normalized!K849:M849,normalized!$E849:$G849,2,3)</f>
        <v>0.75229696080479946</v>
      </c>
      <c r="W849">
        <f>_xlfn.T.TEST(normalized!N849:P849,normalized!$E849:$G849,2,3)</f>
        <v>0.89052081296947538</v>
      </c>
    </row>
    <row r="850" spans="1:23" x14ac:dyDescent="0.3">
      <c r="A850" t="str">
        <f>normalized!A850</f>
        <v>w/o MS2: SHexCer 39:8;O3</v>
      </c>
      <c r="B850" t="str">
        <f>normalized!B850</f>
        <v>SHexCer 39:8:3O</v>
      </c>
      <c r="C850" t="str">
        <f>normalized!C850</f>
        <v>SHexCer</v>
      </c>
      <c r="D850" t="str">
        <f>normalized!D850</f>
        <v>C45H73NO12S</v>
      </c>
      <c r="E850">
        <f>AVERAGE(normalized!E850:G850)</f>
        <v>3.6497857768361582E-5</v>
      </c>
      <c r="F850">
        <f>AVERAGE(normalized!H850:J850)</f>
        <v>2.7087747432306257E-5</v>
      </c>
      <c r="G850">
        <f>AVERAGE(normalized!K850:M850)</f>
        <v>7.328231265525094E-5</v>
      </c>
      <c r="H850">
        <f>AVERAGE(normalized!N850:P850)</f>
        <v>5.9793261910978523E-5</v>
      </c>
      <c r="I850">
        <f>_xlfn.STDEV.S(normalized!E850:G850)</f>
        <v>2.0125821787845413E-5</v>
      </c>
      <c r="J850">
        <f>_xlfn.STDEV.S(normalized!H850:J850)</f>
        <v>1.4594082892504212E-5</v>
      </c>
      <c r="K850">
        <f>_xlfn.STDEV.S(normalized!K850:M850)</f>
        <v>5.6713833131915674E-5</v>
      </c>
      <c r="L850">
        <f>_xlfn.STDEV.S(normalized!N850:P850)</f>
        <v>6.0296273818740456E-6</v>
      </c>
      <c r="M850" s="11">
        <f t="shared" si="76"/>
        <v>0.55142474157186339</v>
      </c>
      <c r="N850" s="11">
        <f t="shared" si="77"/>
        <v>0.53877063528355817</v>
      </c>
      <c r="O850" s="11">
        <f t="shared" si="78"/>
        <v>0.77390888847517725</v>
      </c>
      <c r="P850" s="11">
        <f t="shared" si="79"/>
        <v>0.10084125182618542</v>
      </c>
      <c r="R850" s="12">
        <f t="shared" si="80"/>
        <v>0.74217362575694668</v>
      </c>
      <c r="S850" s="12">
        <f t="shared" si="81"/>
        <v>2.0078524367196207</v>
      </c>
      <c r="T850" s="12">
        <f t="shared" si="82"/>
        <v>1.638267711230184</v>
      </c>
      <c r="U850">
        <f>_xlfn.T.TEST(normalized!H850:J850,normalized!$E850:$G850,2,3)</f>
        <v>0.55110213643124972</v>
      </c>
      <c r="V850">
        <f>_xlfn.T.TEST(normalized!K850:M850,normalized!$E850:$G850,2,3)</f>
        <v>0.38129861826953337</v>
      </c>
      <c r="W850">
        <f>_xlfn.T.TEST(normalized!N850:P850,normalized!$E850:$G850,2,3)</f>
        <v>0.17516958917598263</v>
      </c>
    </row>
    <row r="851" spans="1:23" x14ac:dyDescent="0.3">
      <c r="A851" t="str">
        <f>normalized!A851</f>
        <v>w/o MS2: SHexCer 32:7;O3</v>
      </c>
      <c r="B851" t="str">
        <f>normalized!B851</f>
        <v>SHexCer 32:7:3O</v>
      </c>
      <c r="C851" t="str">
        <f>normalized!C851</f>
        <v>SHexCer</v>
      </c>
      <c r="D851" t="str">
        <f>normalized!D851</f>
        <v>C38H61NO12S</v>
      </c>
      <c r="E851">
        <f>AVERAGE(normalized!E851:G851)</f>
        <v>9.5574134180790964E-4</v>
      </c>
      <c r="F851">
        <f>AVERAGE(normalized!H851:J851)</f>
        <v>1.4175862161531279E-3</v>
      </c>
      <c r="G851">
        <f>AVERAGE(normalized!K851:M851)</f>
        <v>1.3966087041790143E-3</v>
      </c>
      <c r="H851">
        <f>AVERAGE(normalized!N851:P851)</f>
        <v>1.9720632656330147E-3</v>
      </c>
      <c r="I851">
        <f>_xlfn.STDEV.S(normalized!E851:G851)</f>
        <v>1.2400942865627431E-4</v>
      </c>
      <c r="J851">
        <f>_xlfn.STDEV.S(normalized!H851:J851)</f>
        <v>2.3071375584094236E-4</v>
      </c>
      <c r="K851">
        <f>_xlfn.STDEV.S(normalized!K851:M851)</f>
        <v>2.1601904700868933E-4</v>
      </c>
      <c r="L851">
        <f>_xlfn.STDEV.S(normalized!N851:P851)</f>
        <v>2.948597345844869E-4</v>
      </c>
      <c r="M851" s="11">
        <f t="shared" si="76"/>
        <v>0.12975208168948124</v>
      </c>
      <c r="N851" s="11">
        <f t="shared" si="77"/>
        <v>0.16275112808801509</v>
      </c>
      <c r="O851" s="11">
        <f t="shared" si="78"/>
        <v>0.15467399448557387</v>
      </c>
      <c r="P851" s="11">
        <f t="shared" si="79"/>
        <v>0.14951839513619233</v>
      </c>
      <c r="R851" s="12">
        <f t="shared" si="80"/>
        <v>1.4832320776995775</v>
      </c>
      <c r="S851" s="12">
        <f t="shared" si="81"/>
        <v>1.461283134971588</v>
      </c>
      <c r="T851" s="12">
        <f t="shared" si="82"/>
        <v>2.0633859595344064</v>
      </c>
      <c r="U851">
        <f>_xlfn.T.TEST(normalized!H851:J851,normalized!$E851:$G851,2,3)</f>
        <v>5.3691575991096925E-2</v>
      </c>
      <c r="V851">
        <f>_xlfn.T.TEST(normalized!K851:M851,normalized!$E851:$G851,2,3)</f>
        <v>5.0523988701923733E-2</v>
      </c>
      <c r="W851">
        <f>_xlfn.T.TEST(normalized!N851:P851,normalized!$E851:$G851,2,3)</f>
        <v>1.5692002021363432E-2</v>
      </c>
    </row>
    <row r="852" spans="1:23" x14ac:dyDescent="0.3">
      <c r="A852" t="str">
        <f>normalized!A852</f>
        <v>w/o MS2: SHexCer 31:6;O3</v>
      </c>
      <c r="B852" t="str">
        <f>normalized!B852</f>
        <v>SHexCer 31:6:3O</v>
      </c>
      <c r="C852" t="str">
        <f>normalized!C852</f>
        <v>SHexCer</v>
      </c>
      <c r="D852" t="str">
        <f>normalized!D852</f>
        <v>C37H61NO12S</v>
      </c>
      <c r="E852">
        <f>AVERAGE(normalized!E852:G852)</f>
        <v>7.4178821454802264E-4</v>
      </c>
      <c r="F852">
        <f>AVERAGE(normalized!H852:J852)</f>
        <v>1.1493695751633988E-3</v>
      </c>
      <c r="G852">
        <f>AVERAGE(normalized!K852:M852)</f>
        <v>1.3297832161589106E-3</v>
      </c>
      <c r="H852">
        <f>AVERAGE(normalized!N852:P852)</f>
        <v>1.9051375171519204E-3</v>
      </c>
      <c r="I852">
        <f>_xlfn.STDEV.S(normalized!E852:G852)</f>
        <v>3.1705691940732551E-5</v>
      </c>
      <c r="J852">
        <f>_xlfn.STDEV.S(normalized!H852:J852)</f>
        <v>2.2595266143837672E-4</v>
      </c>
      <c r="K852">
        <f>_xlfn.STDEV.S(normalized!K852:M852)</f>
        <v>2.4367238774071164E-4</v>
      </c>
      <c r="L852">
        <f>_xlfn.STDEV.S(normalized!N852:P852)</f>
        <v>2.0038209840959393E-4</v>
      </c>
      <c r="M852" s="11">
        <f t="shared" si="76"/>
        <v>4.274224275732269E-2</v>
      </c>
      <c r="N852" s="11">
        <f t="shared" si="77"/>
        <v>0.19658834401132849</v>
      </c>
      <c r="O852" s="11">
        <f t="shared" si="78"/>
        <v>0.18324218923785282</v>
      </c>
      <c r="P852" s="11">
        <f t="shared" si="79"/>
        <v>0.10517986056416261</v>
      </c>
      <c r="R852" s="12">
        <f t="shared" si="80"/>
        <v>1.5494578541716502</v>
      </c>
      <c r="S852" s="12">
        <f t="shared" si="81"/>
        <v>1.7926723424274917</v>
      </c>
      <c r="T852" s="12">
        <f t="shared" si="82"/>
        <v>2.5683038363082318</v>
      </c>
      <c r="U852">
        <f>_xlfn.T.TEST(normalized!H852:J852,normalized!$E852:$G852,2,3)</f>
        <v>8.6222220291049451E-2</v>
      </c>
      <c r="V852">
        <f>_xlfn.T.TEST(normalized!K852:M852,normalized!$E852:$G852,2,3)</f>
        <v>5.0593631953768203E-2</v>
      </c>
      <c r="W852">
        <f>_xlfn.T.TEST(normalized!N852:P852,normalized!$E852:$G852,2,3)</f>
        <v>8.471329557992336E-3</v>
      </c>
    </row>
    <row r="853" spans="1:23" x14ac:dyDescent="0.3">
      <c r="A853" t="str">
        <f>normalized!A853</f>
        <v>w/o MS2: SHexCer 29:1;O3</v>
      </c>
      <c r="B853" t="str">
        <f>normalized!B853</f>
        <v>SHexCer 29:1:3O</v>
      </c>
      <c r="C853" t="str">
        <f>normalized!C853</f>
        <v>SHexCer</v>
      </c>
      <c r="D853" t="str">
        <f>normalized!D853</f>
        <v>C35H67NO12S</v>
      </c>
      <c r="E853">
        <f>AVERAGE(normalized!E853:G853)</f>
        <v>3.2462716370056495E-4</v>
      </c>
      <c r="F853">
        <f>AVERAGE(normalized!H853:J853)</f>
        <v>3.8835987278244632E-4</v>
      </c>
      <c r="G853">
        <f>AVERAGE(normalized!K853:M853)</f>
        <v>4.3306824056508244E-4</v>
      </c>
      <c r="H853">
        <f>AVERAGE(normalized!N853:P853)</f>
        <v>3.1580693284780206E-4</v>
      </c>
      <c r="I853">
        <f>_xlfn.STDEV.S(normalized!E853:G853)</f>
        <v>2.5843267694827131E-5</v>
      </c>
      <c r="J853">
        <f>_xlfn.STDEV.S(normalized!H853:J853)</f>
        <v>1.5196057322700837E-4</v>
      </c>
      <c r="K853">
        <f>_xlfn.STDEV.S(normalized!K853:M853)</f>
        <v>8.5925210777409403E-5</v>
      </c>
      <c r="L853">
        <f>_xlfn.STDEV.S(normalized!N853:P853)</f>
        <v>1.246068585301014E-4</v>
      </c>
      <c r="M853" s="11">
        <f t="shared" si="76"/>
        <v>7.9609073375833936E-2</v>
      </c>
      <c r="N853" s="11">
        <f t="shared" si="77"/>
        <v>0.391288039462652</v>
      </c>
      <c r="O853" s="11">
        <f t="shared" si="78"/>
        <v>0.19841032596916183</v>
      </c>
      <c r="P853" s="11">
        <f t="shared" si="79"/>
        <v>0.39456657080468088</v>
      </c>
      <c r="R853" s="12">
        <f t="shared" si="80"/>
        <v>1.1963258661270511</v>
      </c>
      <c r="S853" s="12">
        <f t="shared" si="81"/>
        <v>1.3340480680308786</v>
      </c>
      <c r="T853" s="12">
        <f t="shared" si="82"/>
        <v>0.97282965863910686</v>
      </c>
      <c r="U853">
        <f>_xlfn.T.TEST(normalized!H853:J853,normalized!$E853:$G853,2,3)</f>
        <v>0.54467073648324438</v>
      </c>
      <c r="V853">
        <f>_xlfn.T.TEST(normalized!K853:M853,normalized!$E853:$G853,2,3)</f>
        <v>0.15165930156881621</v>
      </c>
      <c r="W853">
        <f>_xlfn.T.TEST(normalized!N853:P853,normalized!$E853:$G853,2,3)</f>
        <v>0.91464113689043813</v>
      </c>
    </row>
    <row r="854" spans="1:23" x14ac:dyDescent="0.3">
      <c r="A854" t="str">
        <f>normalized!A854</f>
        <v>w/o MS2: SHexCer 35:5;O3</v>
      </c>
      <c r="B854" t="str">
        <f>normalized!B854</f>
        <v>SHexCer 35:5:3O</v>
      </c>
      <c r="C854" t="str">
        <f>normalized!C854</f>
        <v>SHexCer</v>
      </c>
      <c r="D854" t="str">
        <f>normalized!D854</f>
        <v>C41H71NO12S</v>
      </c>
      <c r="E854">
        <f>AVERAGE(normalized!E854:G854)</f>
        <v>1.1850452590395479E-3</v>
      </c>
      <c r="F854">
        <f>AVERAGE(normalized!H854:J854)</f>
        <v>1.2684804936974792E-3</v>
      </c>
      <c r="G854">
        <f>AVERAGE(normalized!K854:M854)</f>
        <v>1.874181497807371E-3</v>
      </c>
      <c r="H854">
        <f>AVERAGE(normalized!N854:P854)</f>
        <v>1.697205911463686E-3</v>
      </c>
      <c r="I854">
        <f>_xlfn.STDEV.S(normalized!E854:G854)</f>
        <v>2.3870433428787997E-4</v>
      </c>
      <c r="J854">
        <f>_xlfn.STDEV.S(normalized!H854:J854)</f>
        <v>1.9597432053338791E-4</v>
      </c>
      <c r="K854">
        <f>_xlfn.STDEV.S(normalized!K854:M854)</f>
        <v>3.3361769678327981E-4</v>
      </c>
      <c r="L854">
        <f>_xlfn.STDEV.S(normalized!N854:P854)</f>
        <v>6.8305798182286947E-4</v>
      </c>
      <c r="M854" s="11">
        <f t="shared" si="76"/>
        <v>0.20143056348864211</v>
      </c>
      <c r="N854" s="11">
        <f t="shared" si="77"/>
        <v>0.15449533635487339</v>
      </c>
      <c r="O854" s="11">
        <f t="shared" si="78"/>
        <v>0.17800714454474309</v>
      </c>
      <c r="P854" s="11">
        <f t="shared" si="79"/>
        <v>0.40246028911942333</v>
      </c>
      <c r="R854" s="12">
        <f t="shared" si="80"/>
        <v>1.0704067916575217</v>
      </c>
      <c r="S854" s="12">
        <f t="shared" si="81"/>
        <v>1.5815273581418758</v>
      </c>
      <c r="T854" s="12">
        <f t="shared" si="82"/>
        <v>1.4321865755905667</v>
      </c>
      <c r="U854">
        <f>_xlfn.T.TEST(normalized!H854:J854,normalized!$E854:$G854,2,3)</f>
        <v>0.665074188422764</v>
      </c>
      <c r="V854">
        <f>_xlfn.T.TEST(normalized!K854:M854,normalized!$E854:$G854,2,3)</f>
        <v>4.9287779896444416E-2</v>
      </c>
      <c r="W854">
        <f>_xlfn.T.TEST(normalized!N854:P854,normalized!$E854:$G854,2,3)</f>
        <v>0.32375050782156006</v>
      </c>
    </row>
    <row r="855" spans="1:23" x14ac:dyDescent="0.3">
      <c r="A855" t="str">
        <f>normalized!A855</f>
        <v>w/o MS2: SHexCer 32:6;O3</v>
      </c>
      <c r="B855" t="str">
        <f>normalized!B855</f>
        <v>SHexCer 32:6:3O</v>
      </c>
      <c r="C855" t="str">
        <f>normalized!C855</f>
        <v>SHexCer</v>
      </c>
      <c r="D855" t="str">
        <f>normalized!D855</f>
        <v>C38H63NO12S</v>
      </c>
      <c r="E855">
        <f>AVERAGE(normalized!E855:G855)</f>
        <v>4.2203877447740115E-3</v>
      </c>
      <c r="F855">
        <f>AVERAGE(normalized!H855:J855)</f>
        <v>5.5894225081699342E-3</v>
      </c>
      <c r="G855">
        <f>AVERAGE(normalized!K855:M855)</f>
        <v>7.0317748176253478E-3</v>
      </c>
      <c r="H855">
        <f>AVERAGE(normalized!N855:P855)</f>
        <v>8.593068338296048E-3</v>
      </c>
      <c r="I855">
        <f>_xlfn.STDEV.S(normalized!E855:G855)</f>
        <v>5.8391838792516042E-4</v>
      </c>
      <c r="J855">
        <f>_xlfn.STDEV.S(normalized!H855:J855)</f>
        <v>7.7685637227142531E-4</v>
      </c>
      <c r="K855">
        <f>_xlfn.STDEV.S(normalized!K855:M855)</f>
        <v>8.2991328176968988E-4</v>
      </c>
      <c r="L855">
        <f>_xlfn.STDEV.S(normalized!N855:P855)</f>
        <v>5.6801843857120149E-4</v>
      </c>
      <c r="M855" s="11">
        <f t="shared" si="76"/>
        <v>0.13835657366985066</v>
      </c>
      <c r="N855" s="11">
        <f t="shared" si="77"/>
        <v>0.13898687585987848</v>
      </c>
      <c r="O855" s="11">
        <f t="shared" si="78"/>
        <v>0.11802330183974152</v>
      </c>
      <c r="P855" s="11">
        <f t="shared" si="79"/>
        <v>6.6101934281118033E-2</v>
      </c>
      <c r="R855" s="12">
        <f t="shared" si="80"/>
        <v>1.3243860152639197</v>
      </c>
      <c r="S855" s="12">
        <f t="shared" si="81"/>
        <v>1.6661442604018075</v>
      </c>
      <c r="T855" s="12">
        <f t="shared" si="82"/>
        <v>2.036085037195126</v>
      </c>
      <c r="U855">
        <f>_xlfn.T.TEST(normalized!H855:J855,normalized!$E855:$G855,2,3)</f>
        <v>7.6122218294909325E-2</v>
      </c>
      <c r="V855">
        <f>_xlfn.T.TEST(normalized!K855:M855,normalized!$E855:$G855,2,3)</f>
        <v>1.1284980625313733E-2</v>
      </c>
      <c r="W855">
        <f>_xlfn.T.TEST(normalized!N855:P855,normalized!$E855:$G855,2,3)</f>
        <v>7.473640160221577E-4</v>
      </c>
    </row>
    <row r="856" spans="1:23" x14ac:dyDescent="0.3">
      <c r="A856" t="str">
        <f>normalized!A856</f>
        <v>w/o MS2: SHexCer 37:7;O3</v>
      </c>
      <c r="B856" t="str">
        <f>normalized!B856</f>
        <v>SHexCer 37:7:3O</v>
      </c>
      <c r="C856" t="str">
        <f>normalized!C856</f>
        <v>SHexCer</v>
      </c>
      <c r="D856" t="str">
        <f>normalized!D856</f>
        <v>C43H71NO12S</v>
      </c>
      <c r="E856">
        <f>AVERAGE(normalized!E856:G856)</f>
        <v>1.3186857016949151E-3</v>
      </c>
      <c r="F856">
        <f>AVERAGE(normalized!H856:J856)</f>
        <v>7.5697406862745094E-4</v>
      </c>
      <c r="G856">
        <f>AVERAGE(normalized!K856:M856)</f>
        <v>6.2785287304657636E-4</v>
      </c>
      <c r="H856">
        <f>AVERAGE(normalized!N856:P856)</f>
        <v>4.3803846918765175E-4</v>
      </c>
      <c r="I856">
        <f>_xlfn.STDEV.S(normalized!E856:G856)</f>
        <v>2.5804235146501789E-4</v>
      </c>
      <c r="J856">
        <f>_xlfn.STDEV.S(normalized!H856:J856)</f>
        <v>4.5227293745493349E-5</v>
      </c>
      <c r="K856">
        <f>_xlfn.STDEV.S(normalized!K856:M856)</f>
        <v>9.1824908650197802E-5</v>
      </c>
      <c r="L856">
        <f>_xlfn.STDEV.S(normalized!N856:P856)</f>
        <v>5.8367768695882587E-5</v>
      </c>
      <c r="M856" s="11">
        <f t="shared" si="76"/>
        <v>0.19568146612445592</v>
      </c>
      <c r="N856" s="11">
        <f t="shared" si="77"/>
        <v>5.9747480950701121E-2</v>
      </c>
      <c r="O856" s="11">
        <f t="shared" si="78"/>
        <v>0.14625227118039469</v>
      </c>
      <c r="P856" s="11">
        <f t="shared" si="79"/>
        <v>0.13324804281260136</v>
      </c>
      <c r="R856" s="12">
        <f t="shared" si="80"/>
        <v>0.57403676073419718</v>
      </c>
      <c r="S856" s="12">
        <f t="shared" si="81"/>
        <v>0.47612017953906161</v>
      </c>
      <c r="T856" s="12">
        <f t="shared" si="82"/>
        <v>0.33217806837871838</v>
      </c>
      <c r="U856">
        <f>_xlfn.T.TEST(normalized!H856:J856,normalized!$E856:$G856,2,3)</f>
        <v>5.970701785240546E-2</v>
      </c>
      <c r="V856">
        <f>_xlfn.T.TEST(normalized!K856:M856,normalized!$E856:$G856,2,3)</f>
        <v>3.2017710932780219E-2</v>
      </c>
      <c r="W856">
        <f>_xlfn.T.TEST(normalized!N856:P856,normalized!$E856:$G856,2,3)</f>
        <v>2.2923778298534776E-2</v>
      </c>
    </row>
    <row r="857" spans="1:23" x14ac:dyDescent="0.3">
      <c r="A857" t="str">
        <f>normalized!A857</f>
        <v>w/o MS2: SHexCer 37:7;O3</v>
      </c>
      <c r="B857" t="str">
        <f>normalized!B857</f>
        <v>SHexCer 37:7:3O</v>
      </c>
      <c r="C857" t="str">
        <f>normalized!C857</f>
        <v>SHexCer</v>
      </c>
      <c r="D857" t="str">
        <f>normalized!D857</f>
        <v>C43H71NO12S</v>
      </c>
      <c r="E857">
        <f>AVERAGE(normalized!E857:G857)</f>
        <v>7.1933223531073448E-4</v>
      </c>
      <c r="F857">
        <f>AVERAGE(normalized!H857:J857)</f>
        <v>8.734078524743231E-4</v>
      </c>
      <c r="G857">
        <f>AVERAGE(normalized!K857:M857)</f>
        <v>8.9886174637420597E-4</v>
      </c>
      <c r="H857">
        <f>AVERAGE(normalized!N857:P857)</f>
        <v>8.9267357544159842E-4</v>
      </c>
      <c r="I857">
        <f>_xlfn.STDEV.S(normalized!E857:G857)</f>
        <v>9.3886061237598937E-5</v>
      </c>
      <c r="J857">
        <f>_xlfn.STDEV.S(normalized!H857:J857)</f>
        <v>1.5995574586178903E-4</v>
      </c>
      <c r="K857">
        <f>_xlfn.STDEV.S(normalized!K857:M857)</f>
        <v>1.6463276610325576E-4</v>
      </c>
      <c r="L857">
        <f>_xlfn.STDEV.S(normalized!N857:P857)</f>
        <v>2.1263935504904072E-5</v>
      </c>
      <c r="M857" s="11">
        <f t="shared" si="76"/>
        <v>0.13051835664926428</v>
      </c>
      <c r="N857" s="11">
        <f t="shared" si="77"/>
        <v>0.18313980737480431</v>
      </c>
      <c r="O857" s="11">
        <f t="shared" si="78"/>
        <v>0.18315693905914351</v>
      </c>
      <c r="P857" s="11">
        <f t="shared" si="79"/>
        <v>2.3820505154288872E-2</v>
      </c>
      <c r="R857" s="12">
        <f t="shared" si="80"/>
        <v>1.2141925658274324</v>
      </c>
      <c r="S857" s="12">
        <f t="shared" si="81"/>
        <v>1.249578014512194</v>
      </c>
      <c r="T857" s="12">
        <f t="shared" si="82"/>
        <v>1.24097535411573</v>
      </c>
      <c r="U857">
        <f>_xlfn.T.TEST(normalized!H857:J857,normalized!$E857:$G857,2,3)</f>
        <v>0.23953689809083989</v>
      </c>
      <c r="V857">
        <f>_xlfn.T.TEST(normalized!K857:M857,normalized!$E857:$G857,2,3)</f>
        <v>0.19432918709764904</v>
      </c>
      <c r="W857">
        <f>_xlfn.T.TEST(normalized!N857:P857,normalized!$E857:$G857,2,3)</f>
        <v>7.8829351370024198E-2</v>
      </c>
    </row>
    <row r="858" spans="1:23" x14ac:dyDescent="0.3">
      <c r="A858" t="str">
        <f>normalized!A858</f>
        <v>w/o MS2: SHexCer 34:7;O3</v>
      </c>
      <c r="B858" t="str">
        <f>normalized!B858</f>
        <v>SHexCer 34:7:3O</v>
      </c>
      <c r="C858" t="str">
        <f>normalized!C858</f>
        <v>SHexCer</v>
      </c>
      <c r="D858" t="str">
        <f>normalized!D858</f>
        <v>C40H65NO12S</v>
      </c>
      <c r="E858">
        <f>AVERAGE(normalized!E858:G858)</f>
        <v>6.3546882021186446E-3</v>
      </c>
      <c r="F858">
        <f>AVERAGE(normalized!H858:J858)</f>
        <v>8.5458766736694666E-3</v>
      </c>
      <c r="G858">
        <f>AVERAGE(normalized!K858:M858)</f>
        <v>8.189081216340769E-3</v>
      </c>
      <c r="H858">
        <f>AVERAGE(normalized!N858:P858)</f>
        <v>9.2580234594751756E-3</v>
      </c>
      <c r="I858">
        <f>_xlfn.STDEV.S(normalized!E858:G858)</f>
        <v>1.9452999819593133E-3</v>
      </c>
      <c r="J858">
        <f>_xlfn.STDEV.S(normalized!H858:J858)</f>
        <v>4.6590776238078388E-4</v>
      </c>
      <c r="K858">
        <f>_xlfn.STDEV.S(normalized!K858:M858)</f>
        <v>8.6009155225424559E-4</v>
      </c>
      <c r="L858">
        <f>_xlfn.STDEV.S(normalized!N858:P858)</f>
        <v>7.4453565487646864E-4</v>
      </c>
      <c r="M858" s="11">
        <f t="shared" ref="M858:M921" si="83">I858/E858</f>
        <v>0.30612044526602467</v>
      </c>
      <c r="N858" s="11">
        <f t="shared" ref="N858:N921" si="84">J858/F858</f>
        <v>5.4518428029307182E-2</v>
      </c>
      <c r="O858" s="11">
        <f t="shared" ref="O858:O921" si="85">K858/G858</f>
        <v>0.10502906608594745</v>
      </c>
      <c r="P858" s="11">
        <f t="shared" ref="P858:P921" si="86">L858/H858</f>
        <v>8.0420584170638437E-2</v>
      </c>
      <c r="R858" s="12">
        <f t="shared" ref="R858:R921" si="87">F858/$E858</f>
        <v>1.3448144742680346</v>
      </c>
      <c r="S858" s="12">
        <f t="shared" ref="S858:S921" si="88">G858/$E858</f>
        <v>1.2886676664341361</v>
      </c>
      <c r="T858" s="12">
        <f t="shared" ref="T858:T921" si="89">H858/$E858</f>
        <v>1.4568808358510119</v>
      </c>
      <c r="U858">
        <f>_xlfn.T.TEST(normalized!H858:J858,normalized!$E858:$G858,2,3)</f>
        <v>0.18501511983287683</v>
      </c>
      <c r="V858">
        <f>_xlfn.T.TEST(normalized!K858:M858,normalized!$E858:$G858,2,3)</f>
        <v>0.239885574282134</v>
      </c>
      <c r="W858">
        <f>_xlfn.T.TEST(normalized!N858:P858,normalized!$E858:$G858,2,3)</f>
        <v>0.10886864029317174</v>
      </c>
    </row>
    <row r="859" spans="1:23" x14ac:dyDescent="0.3">
      <c r="A859" t="str">
        <f>normalized!A859</f>
        <v>w/o MS2: SHexCer 33:7;O3</v>
      </c>
      <c r="B859" t="str">
        <f>normalized!B859</f>
        <v>SHexCer 33:7:3O</v>
      </c>
      <c r="C859" t="str">
        <f>normalized!C859</f>
        <v>SHexCer</v>
      </c>
      <c r="D859" t="str">
        <f>normalized!D859</f>
        <v>C39H63NO12S</v>
      </c>
      <c r="E859">
        <f>AVERAGE(normalized!E859:G859)</f>
        <v>8.2372024483050848E-3</v>
      </c>
      <c r="F859">
        <f>AVERAGE(normalized!H859:J859)</f>
        <v>8.6255079551820716E-3</v>
      </c>
      <c r="G859">
        <f>AVERAGE(normalized!K859:M859)</f>
        <v>8.514159404642339E-3</v>
      </c>
      <c r="H859">
        <f>AVERAGE(normalized!N859:P859)</f>
        <v>9.1271068814614831E-3</v>
      </c>
      <c r="I859">
        <f>_xlfn.STDEV.S(normalized!E859:G859)</f>
        <v>1.2848100735000298E-3</v>
      </c>
      <c r="J859">
        <f>_xlfn.STDEV.S(normalized!H859:J859)</f>
        <v>7.1681796819467365E-4</v>
      </c>
      <c r="K859">
        <f>_xlfn.STDEV.S(normalized!K859:M859)</f>
        <v>9.5059180747821622E-4</v>
      </c>
      <c r="L859">
        <f>_xlfn.STDEV.S(normalized!N859:P859)</f>
        <v>6.548554665961495E-4</v>
      </c>
      <c r="M859" s="11">
        <f t="shared" si="83"/>
        <v>0.1559765079908163</v>
      </c>
      <c r="N859" s="11">
        <f t="shared" si="84"/>
        <v>8.3104435346792599E-2</v>
      </c>
      <c r="O859" s="11">
        <f t="shared" si="85"/>
        <v>0.11164834510379343</v>
      </c>
      <c r="P859" s="11">
        <f t="shared" si="86"/>
        <v>7.174841656848116E-2</v>
      </c>
      <c r="R859" s="12">
        <f t="shared" si="87"/>
        <v>1.0471404593141795</v>
      </c>
      <c r="S859" s="12">
        <f t="shared" si="88"/>
        <v>1.033622696306832</v>
      </c>
      <c r="T859" s="12">
        <f t="shared" si="89"/>
        <v>1.1080347895710039</v>
      </c>
      <c r="U859">
        <f>_xlfn.T.TEST(normalized!H859:J859,normalized!$E859:$G859,2,3)</f>
        <v>0.67739773273879123</v>
      </c>
      <c r="V859">
        <f>_xlfn.T.TEST(normalized!K859:M859,normalized!$E859:$G859,2,3)</f>
        <v>0.78022777466510296</v>
      </c>
      <c r="W859">
        <f>_xlfn.T.TEST(normalized!N859:P859,normalized!$E859:$G859,2,3)</f>
        <v>0.36413213030341146</v>
      </c>
    </row>
    <row r="860" spans="1:23" x14ac:dyDescent="0.3">
      <c r="A860" t="str">
        <f>normalized!A860</f>
        <v>w/o MS2: SHexCer 33:6;O3</v>
      </c>
      <c r="B860" t="str">
        <f>normalized!B860</f>
        <v>SHexCer 33:6:3O</v>
      </c>
      <c r="C860" t="str">
        <f>normalized!C860</f>
        <v>SHexCer</v>
      </c>
      <c r="D860" t="str">
        <f>normalized!D860</f>
        <v>C39H65NO12S</v>
      </c>
      <c r="E860">
        <f>AVERAGE(normalized!E860:G860)</f>
        <v>1.2123140834745763E-2</v>
      </c>
      <c r="F860">
        <f>AVERAGE(normalized!H860:J860)</f>
        <v>1.5281180793650794E-2</v>
      </c>
      <c r="G860">
        <f>AVERAGE(normalized!K860:M860)</f>
        <v>1.6455221143680226E-2</v>
      </c>
      <c r="H860">
        <f>AVERAGE(normalized!N860:P860)</f>
        <v>1.7799281782392363E-2</v>
      </c>
      <c r="I860">
        <f>_xlfn.STDEV.S(normalized!E860:G860)</f>
        <v>1.1306922101673601E-3</v>
      </c>
      <c r="J860">
        <f>_xlfn.STDEV.S(normalized!H860:J860)</f>
        <v>1.7309839840892859E-3</v>
      </c>
      <c r="K860">
        <f>_xlfn.STDEV.S(normalized!K860:M860)</f>
        <v>2.4729980956387058E-3</v>
      </c>
      <c r="L860">
        <f>_xlfn.STDEV.S(normalized!N860:P860)</f>
        <v>9.1160839377185578E-4</v>
      </c>
      <c r="M860" s="11">
        <f t="shared" si="83"/>
        <v>9.3267266757036893E-2</v>
      </c>
      <c r="N860" s="11">
        <f t="shared" si="84"/>
        <v>0.1132755385505612</v>
      </c>
      <c r="O860" s="11">
        <f t="shared" si="85"/>
        <v>0.15028653058172256</v>
      </c>
      <c r="P860" s="11">
        <f t="shared" si="86"/>
        <v>5.1216021237084346E-2</v>
      </c>
      <c r="R860" s="12">
        <f t="shared" si="87"/>
        <v>1.2604968466466933</v>
      </c>
      <c r="S860" s="12">
        <f t="shared" si="88"/>
        <v>1.3573397659885647</v>
      </c>
      <c r="T860" s="12">
        <f t="shared" si="89"/>
        <v>1.4682071275934028</v>
      </c>
      <c r="U860">
        <f>_xlfn.T.TEST(normalized!H860:J860,normalized!$E860:$G860,2,3)</f>
        <v>6.6870902622501949E-2</v>
      </c>
      <c r="V860">
        <f>_xlfn.T.TEST(normalized!K860:M860,normalized!$E860:$G860,2,3)</f>
        <v>7.5800132741059831E-2</v>
      </c>
      <c r="W860">
        <f>_xlfn.T.TEST(normalized!N860:P860,normalized!$E860:$G860,2,3)</f>
        <v>2.9086015161003966E-3</v>
      </c>
    </row>
    <row r="861" spans="1:23" x14ac:dyDescent="0.3">
      <c r="A861" t="str">
        <f>normalized!A861</f>
        <v>w/o MS2: SHexCer 35:7;O3</v>
      </c>
      <c r="B861" t="str">
        <f>normalized!B861</f>
        <v>SHexCer 35:7:3O</v>
      </c>
      <c r="C861" t="str">
        <f>normalized!C861</f>
        <v>SHexCer</v>
      </c>
      <c r="D861" t="str">
        <f>normalized!D861</f>
        <v>C41H67NO12S</v>
      </c>
      <c r="E861">
        <f>AVERAGE(normalized!E861:G861)</f>
        <v>1.3298679865819209E-2</v>
      </c>
      <c r="F861">
        <f>AVERAGE(normalized!H861:J861)</f>
        <v>1.4376442581699346E-2</v>
      </c>
      <c r="G861">
        <f>AVERAGE(normalized!K861:M861)</f>
        <v>1.2712007086262694E-2</v>
      </c>
      <c r="H861">
        <f>AVERAGE(normalized!N861:P861)</f>
        <v>1.3292428577089663E-2</v>
      </c>
      <c r="I861">
        <f>_xlfn.STDEV.S(normalized!E861:G861)</f>
        <v>1.3350072737396471E-3</v>
      </c>
      <c r="J861">
        <f>_xlfn.STDEV.S(normalized!H861:J861)</f>
        <v>1.10674865259143E-3</v>
      </c>
      <c r="K861">
        <f>_xlfn.STDEV.S(normalized!K861:M861)</f>
        <v>1.1019209395917687E-3</v>
      </c>
      <c r="L861">
        <f>_xlfn.STDEV.S(normalized!N861:P861)</f>
        <v>4.867982228927503E-4</v>
      </c>
      <c r="M861" s="11">
        <f t="shared" si="83"/>
        <v>0.10038645092667697</v>
      </c>
      <c r="N861" s="11">
        <f t="shared" si="84"/>
        <v>7.6983485052155951E-2</v>
      </c>
      <c r="O861" s="11">
        <f t="shared" si="85"/>
        <v>8.6683474302226129E-2</v>
      </c>
      <c r="P861" s="11">
        <f t="shared" si="86"/>
        <v>3.6622218435822758E-2</v>
      </c>
      <c r="R861" s="12">
        <f t="shared" si="87"/>
        <v>1.0810428348343242</v>
      </c>
      <c r="S861" s="12">
        <f t="shared" si="88"/>
        <v>0.95588488590778065</v>
      </c>
      <c r="T861" s="12">
        <f t="shared" si="89"/>
        <v>0.9995299316328673</v>
      </c>
      <c r="U861">
        <f>_xlfn.T.TEST(normalized!H861:J861,normalized!$E861:$G861,2,3)</f>
        <v>0.34423319703257493</v>
      </c>
      <c r="V861">
        <f>_xlfn.T.TEST(normalized!K861:M861,normalized!$E861:$G861,2,3)</f>
        <v>0.58979330820611064</v>
      </c>
      <c r="W861">
        <f>_xlfn.T.TEST(normalized!N861:P861,normalized!$E861:$G861,2,3)</f>
        <v>0.99448168298193251</v>
      </c>
    </row>
    <row r="862" spans="1:23" x14ac:dyDescent="0.3">
      <c r="A862" t="str">
        <f>normalized!A862</f>
        <v>w/o MS2: SHexCer 33:7;O3</v>
      </c>
      <c r="B862" t="str">
        <f>normalized!B862</f>
        <v>SHexCer 33:7:3O</v>
      </c>
      <c r="C862" t="str">
        <f>normalized!C862</f>
        <v>SHexCer</v>
      </c>
      <c r="D862" t="str">
        <f>normalized!D862</f>
        <v>C39H63NO12S</v>
      </c>
      <c r="E862">
        <f>AVERAGE(normalized!E862:G862)</f>
        <v>5.8013557535310746E-3</v>
      </c>
      <c r="F862">
        <f>AVERAGE(normalized!H862:J862)</f>
        <v>7.3704554178338003E-3</v>
      </c>
      <c r="G862">
        <f>AVERAGE(normalized!K862:M862)</f>
        <v>7.1237627187979184E-3</v>
      </c>
      <c r="H862">
        <f>AVERAGE(normalized!N862:P862)</f>
        <v>8.9484692277423169E-3</v>
      </c>
      <c r="I862">
        <f>_xlfn.STDEV.S(normalized!E862:G862)</f>
        <v>8.0585730189790413E-4</v>
      </c>
      <c r="J862">
        <f>_xlfn.STDEV.S(normalized!H862:J862)</f>
        <v>9.3384601672302108E-4</v>
      </c>
      <c r="K862">
        <f>_xlfn.STDEV.S(normalized!K862:M862)</f>
        <v>8.622235011684923E-4</v>
      </c>
      <c r="L862">
        <f>_xlfn.STDEV.S(normalized!N862:P862)</f>
        <v>6.4066693367434847E-4</v>
      </c>
      <c r="M862" s="11">
        <f t="shared" si="83"/>
        <v>0.13890844418693132</v>
      </c>
      <c r="N862" s="11">
        <f t="shared" si="84"/>
        <v>0.12670126386809913</v>
      </c>
      <c r="O862" s="11">
        <f t="shared" si="85"/>
        <v>0.12103484284973294</v>
      </c>
      <c r="P862" s="11">
        <f t="shared" si="86"/>
        <v>7.1595142964579167E-2</v>
      </c>
      <c r="R862" s="12">
        <f t="shared" si="87"/>
        <v>1.2704712020716316</v>
      </c>
      <c r="S862" s="12">
        <f t="shared" si="88"/>
        <v>1.2279479179434811</v>
      </c>
      <c r="T862" s="12">
        <f t="shared" si="89"/>
        <v>1.542478966627018</v>
      </c>
      <c r="U862">
        <f>_xlfn.T.TEST(normalized!H862:J862,normalized!$E862:$G862,2,3)</f>
        <v>9.3761403180589245E-2</v>
      </c>
      <c r="V862">
        <f>_xlfn.T.TEST(normalized!K862:M862,normalized!$E862:$G862,2,3)</f>
        <v>0.12458981971739386</v>
      </c>
      <c r="W862">
        <f>_xlfn.T.TEST(normalized!N862:P862,normalized!$E862:$G862,2,3)</f>
        <v>7.0089268856719797E-3</v>
      </c>
    </row>
    <row r="863" spans="1:23" x14ac:dyDescent="0.3">
      <c r="A863" t="str">
        <f>normalized!A863</f>
        <v>w/o MS2: SHexCer 38:7;O3</v>
      </c>
      <c r="B863" t="str">
        <f>normalized!B863</f>
        <v>SHexCer 38:7:3O</v>
      </c>
      <c r="C863" t="str">
        <f>normalized!C863</f>
        <v>SHexCer</v>
      </c>
      <c r="D863" t="str">
        <f>normalized!D863</f>
        <v>C44H73NO12S</v>
      </c>
      <c r="E863">
        <f>AVERAGE(normalized!E863:G863)</f>
        <v>7.433705309322034E-4</v>
      </c>
      <c r="F863">
        <f>AVERAGE(normalized!H863:J863)</f>
        <v>8.1958451330532212E-4</v>
      </c>
      <c r="G863">
        <f>AVERAGE(normalized!K863:M863)</f>
        <v>9.8669067523052571E-4</v>
      </c>
      <c r="H863">
        <f>AVERAGE(normalized!N863:P863)</f>
        <v>8.9939894671933068E-4</v>
      </c>
      <c r="I863">
        <f>_xlfn.STDEV.S(normalized!E863:G863)</f>
        <v>7.8225316513586232E-5</v>
      </c>
      <c r="J863">
        <f>_xlfn.STDEV.S(normalized!H863:J863)</f>
        <v>7.113156592597452E-5</v>
      </c>
      <c r="K863">
        <f>_xlfn.STDEV.S(normalized!K863:M863)</f>
        <v>1.1316424337347711E-4</v>
      </c>
      <c r="L863">
        <f>_xlfn.STDEV.S(normalized!N863:P863)</f>
        <v>3.3030193282358421E-5</v>
      </c>
      <c r="M863" s="11">
        <f t="shared" si="83"/>
        <v>0.10523058590376178</v>
      </c>
      <c r="N863" s="11">
        <f t="shared" si="84"/>
        <v>8.6789787717079125E-2</v>
      </c>
      <c r="O863" s="11">
        <f t="shared" si="85"/>
        <v>0.11469069913632046</v>
      </c>
      <c r="P863" s="11">
        <f t="shared" si="86"/>
        <v>3.6724740898174443E-2</v>
      </c>
      <c r="R863" s="12">
        <f t="shared" si="87"/>
        <v>1.1025248906188743</v>
      </c>
      <c r="S863" s="12">
        <f t="shared" si="88"/>
        <v>1.3273201373656733</v>
      </c>
      <c r="T863" s="12">
        <f t="shared" si="89"/>
        <v>1.2098931949743341</v>
      </c>
      <c r="U863">
        <f>_xlfn.T.TEST(normalized!H863:J863,normalized!$E863:$G863,2,3)</f>
        <v>0.28049265262524697</v>
      </c>
      <c r="V863">
        <f>_xlfn.T.TEST(normalized!K863:M863,normalized!$E863:$G863,2,3)</f>
        <v>4.3843218028755668E-2</v>
      </c>
      <c r="W863">
        <f>_xlfn.T.TEST(normalized!N863:P863,normalized!$E863:$G863,2,3)</f>
        <v>5.8037697125146913E-2</v>
      </c>
    </row>
    <row r="864" spans="1:23" x14ac:dyDescent="0.3">
      <c r="A864" t="str">
        <f>normalized!A864</f>
        <v>w/o MS2: SHexCer 33:5;O2</v>
      </c>
      <c r="B864" t="str">
        <f>normalized!B864</f>
        <v>SHexCer 33:5:2O</v>
      </c>
      <c r="C864" t="str">
        <f>normalized!C864</f>
        <v>SHexCer</v>
      </c>
      <c r="D864" t="str">
        <f>normalized!D864</f>
        <v>C39H67NO11S</v>
      </c>
      <c r="E864">
        <f>AVERAGE(normalized!E864:G864)</f>
        <v>7.9896158192090397E-6</v>
      </c>
      <c r="F864">
        <f>AVERAGE(normalized!H864:J864)</f>
        <v>1.1312042483660132E-5</v>
      </c>
      <c r="G864">
        <f>AVERAGE(normalized!K864:M864)</f>
        <v>8.4809979148325876E-5</v>
      </c>
      <c r="H864">
        <f>AVERAGE(normalized!N864:P864)</f>
        <v>9.1007333475918799E-5</v>
      </c>
      <c r="I864">
        <f>_xlfn.STDEV.S(normalized!E864:G864)</f>
        <v>7.1289256638536179E-6</v>
      </c>
      <c r="J864">
        <f>_xlfn.STDEV.S(normalized!H864:J864)</f>
        <v>1.0879836259108978E-5</v>
      </c>
      <c r="K864">
        <f>_xlfn.STDEV.S(normalized!K864:M864)</f>
        <v>2.409484790809455E-5</v>
      </c>
      <c r="L864">
        <f>_xlfn.STDEV.S(normalized!N864:P864)</f>
        <v>3.3822168223708546E-5</v>
      </c>
      <c r="M864" s="11">
        <f t="shared" si="83"/>
        <v>0.89227389966785298</v>
      </c>
      <c r="N864" s="11">
        <f t="shared" si="84"/>
        <v>0.96179237965420827</v>
      </c>
      <c r="O864" s="11">
        <f t="shared" si="85"/>
        <v>0.28410392444448768</v>
      </c>
      <c r="P864" s="11">
        <f t="shared" si="86"/>
        <v>0.37164222850961937</v>
      </c>
      <c r="R864" s="12">
        <f t="shared" si="87"/>
        <v>1.4158431068066057</v>
      </c>
      <c r="S864" s="12">
        <f t="shared" si="88"/>
        <v>10.615025937094675</v>
      </c>
      <c r="T864" s="12">
        <f t="shared" si="89"/>
        <v>11.390702073197856</v>
      </c>
      <c r="U864">
        <f>_xlfn.T.TEST(normalized!H864:J864,normalized!$E864:$G864,2,3)</f>
        <v>0.68448483546733141</v>
      </c>
      <c r="V864">
        <f>_xlfn.T.TEST(normalized!K864:M864,normalized!$E864:$G864,2,3)</f>
        <v>2.3746187489703856E-2</v>
      </c>
      <c r="W864">
        <f>_xlfn.T.TEST(normalized!N864:P864,normalized!$E864:$G864,2,3)</f>
        <v>4.5884576237764582E-2</v>
      </c>
    </row>
    <row r="865" spans="1:23" x14ac:dyDescent="0.3">
      <c r="A865" t="str">
        <f>normalized!A865</f>
        <v>w/o MS2: SHexCer 35:7;O3</v>
      </c>
      <c r="B865" t="str">
        <f>normalized!B865</f>
        <v>SHexCer 35:7:3O</v>
      </c>
      <c r="C865" t="str">
        <f>normalized!C865</f>
        <v>SHexCer</v>
      </c>
      <c r="D865" t="str">
        <f>normalized!D865</f>
        <v>C41H67NO12S</v>
      </c>
      <c r="E865">
        <f>AVERAGE(normalized!E865:G865)</f>
        <v>8.8922029652542377E-3</v>
      </c>
      <c r="F865">
        <f>AVERAGE(normalized!H865:J865)</f>
        <v>9.8618720028011211E-3</v>
      </c>
      <c r="G865">
        <f>AVERAGE(normalized!K865:M865)</f>
        <v>7.3128091271022167E-3</v>
      </c>
      <c r="H865">
        <f>AVERAGE(normalized!N865:P865)</f>
        <v>7.1699331507498699E-3</v>
      </c>
      <c r="I865">
        <f>_xlfn.STDEV.S(normalized!E865:G865)</f>
        <v>1.0035730054254056E-3</v>
      </c>
      <c r="J865">
        <f>_xlfn.STDEV.S(normalized!H865:J865)</f>
        <v>1.9623640409015507E-3</v>
      </c>
      <c r="K865">
        <f>_xlfn.STDEV.S(normalized!K865:M865)</f>
        <v>1.1167789566423622E-3</v>
      </c>
      <c r="L865">
        <f>_xlfn.STDEV.S(normalized!N865:P865)</f>
        <v>1.5852006547542635E-3</v>
      </c>
      <c r="M865" s="11">
        <f t="shared" si="83"/>
        <v>0.11285988515408479</v>
      </c>
      <c r="N865" s="11">
        <f t="shared" si="84"/>
        <v>0.1989849432586602</v>
      </c>
      <c r="O865" s="11">
        <f t="shared" si="85"/>
        <v>0.15271545273941786</v>
      </c>
      <c r="P865" s="11">
        <f t="shared" si="86"/>
        <v>0.22109001875261206</v>
      </c>
      <c r="R865" s="12">
        <f t="shared" si="87"/>
        <v>1.1090471102982926</v>
      </c>
      <c r="S865" s="12">
        <f t="shared" si="88"/>
        <v>0.82238441426456299</v>
      </c>
      <c r="T865" s="12">
        <f t="shared" si="89"/>
        <v>0.8063168574498315</v>
      </c>
      <c r="U865">
        <f>_xlfn.T.TEST(normalized!H865:J865,normalized!$E865:$G865,2,3)</f>
        <v>0.50184561290005547</v>
      </c>
      <c r="V865">
        <f>_xlfn.T.TEST(normalized!K865:M865,normalized!$E865:$G865,2,3)</f>
        <v>0.14336293751510165</v>
      </c>
      <c r="W865">
        <f>_xlfn.T.TEST(normalized!N865:P865,normalized!$E865:$G865,2,3)</f>
        <v>0.19981737422315254</v>
      </c>
    </row>
    <row r="866" spans="1:23" x14ac:dyDescent="0.3">
      <c r="A866" t="str">
        <f>normalized!A866</f>
        <v>w/o MS2: SHexCer 33:6;O3</v>
      </c>
      <c r="B866" t="str">
        <f>normalized!B866</f>
        <v>SHexCer 33:6:3O</v>
      </c>
      <c r="C866" t="str">
        <f>normalized!C866</f>
        <v>SHexCer</v>
      </c>
      <c r="D866" t="str">
        <f>normalized!D866</f>
        <v>C39H65NO12S</v>
      </c>
      <c r="E866">
        <f>AVERAGE(normalized!E866:G866)</f>
        <v>1.4842822386723164E-2</v>
      </c>
      <c r="F866">
        <f>AVERAGE(normalized!H866:J866)</f>
        <v>1.5933836982959849E-2</v>
      </c>
      <c r="G866">
        <f>AVERAGE(normalized!K866:M866)</f>
        <v>1.7995254247831136E-2</v>
      </c>
      <c r="H866">
        <f>AVERAGE(normalized!N866:P866)</f>
        <v>1.8253015616904341E-2</v>
      </c>
      <c r="I866">
        <f>_xlfn.STDEV.S(normalized!E866:G866)</f>
        <v>1.2209482950038884E-3</v>
      </c>
      <c r="J866">
        <f>_xlfn.STDEV.S(normalized!H866:J866)</f>
        <v>1.2796873748572408E-3</v>
      </c>
      <c r="K866">
        <f>_xlfn.STDEV.S(normalized!K866:M866)</f>
        <v>1.4425463258592455E-3</v>
      </c>
      <c r="L866">
        <f>_xlfn.STDEV.S(normalized!N866:P866)</f>
        <v>9.0528754768943673E-4</v>
      </c>
      <c r="M866" s="11">
        <f t="shared" si="83"/>
        <v>8.2258499306440594E-2</v>
      </c>
      <c r="N866" s="11">
        <f t="shared" si="84"/>
        <v>8.0312568543645768E-2</v>
      </c>
      <c r="O866" s="11">
        <f t="shared" si="85"/>
        <v>8.0162597648938877E-2</v>
      </c>
      <c r="P866" s="11">
        <f t="shared" si="86"/>
        <v>4.9596601826770961E-2</v>
      </c>
      <c r="R866" s="12">
        <f t="shared" si="87"/>
        <v>1.0735045241269336</v>
      </c>
      <c r="S866" s="12">
        <f t="shared" si="88"/>
        <v>1.2123876294529945</v>
      </c>
      <c r="T866" s="12">
        <f t="shared" si="89"/>
        <v>1.2297536911330003</v>
      </c>
      <c r="U866">
        <f>_xlfn.T.TEST(normalized!H866:J866,normalized!$E866:$G866,2,3)</f>
        <v>0.34565071490717508</v>
      </c>
      <c r="V866">
        <f>_xlfn.T.TEST(normalized!K866:M866,normalized!$E866:$G866,2,3)</f>
        <v>4.6065926205293144E-2</v>
      </c>
      <c r="W866">
        <f>_xlfn.T.TEST(normalized!N866:P866,normalized!$E866:$G866,2,3)</f>
        <v>2.0672539018792957E-2</v>
      </c>
    </row>
    <row r="867" spans="1:23" x14ac:dyDescent="0.3">
      <c r="A867" t="str">
        <f>normalized!A867</f>
        <v>w/o MS2: SHexCer 36:7;O3</v>
      </c>
      <c r="B867" t="str">
        <f>normalized!B867</f>
        <v>SHexCer 36:7:3O</v>
      </c>
      <c r="C867" t="str">
        <f>normalized!C867</f>
        <v>SHexCer</v>
      </c>
      <c r="D867" t="str">
        <f>normalized!D867</f>
        <v>C42H69NO12S</v>
      </c>
      <c r="E867">
        <f>AVERAGE(normalized!E867:G867)</f>
        <v>8.4590074514124293E-3</v>
      </c>
      <c r="F867">
        <f>AVERAGE(normalized!H867:J867)</f>
        <v>8.21844908146592E-3</v>
      </c>
      <c r="G867">
        <f>AVERAGE(normalized!K867:M867)</f>
        <v>7.0821814617457552E-3</v>
      </c>
      <c r="H867">
        <f>AVERAGE(normalized!N867:P867)</f>
        <v>6.7518557454534682E-3</v>
      </c>
      <c r="I867">
        <f>_xlfn.STDEV.S(normalized!E867:G867)</f>
        <v>8.1396186504152385E-4</v>
      </c>
      <c r="J867">
        <f>_xlfn.STDEV.S(normalized!H867:J867)</f>
        <v>5.3848386297227196E-4</v>
      </c>
      <c r="K867">
        <f>_xlfn.STDEV.S(normalized!K867:M867)</f>
        <v>7.5395542302838256E-4</v>
      </c>
      <c r="L867">
        <f>_xlfn.STDEV.S(normalized!N867:P867)</f>
        <v>3.3478973776492483E-4</v>
      </c>
      <c r="M867" s="11">
        <f t="shared" si="83"/>
        <v>9.6224275686814048E-2</v>
      </c>
      <c r="N867" s="11">
        <f t="shared" si="84"/>
        <v>6.5521348083381073E-2</v>
      </c>
      <c r="O867" s="11">
        <f t="shared" si="85"/>
        <v>0.10645807751479625</v>
      </c>
      <c r="P867" s="11">
        <f t="shared" si="86"/>
        <v>4.9584847542153712E-2</v>
      </c>
      <c r="R867" s="12">
        <f t="shared" si="87"/>
        <v>0.97156186806451594</v>
      </c>
      <c r="S867" s="12">
        <f t="shared" si="88"/>
        <v>0.83723551520967388</v>
      </c>
      <c r="T867" s="12">
        <f t="shared" si="89"/>
        <v>0.79818534080213965</v>
      </c>
      <c r="U867">
        <f>_xlfn.T.TEST(normalized!H867:J867,normalized!$E867:$G867,2,3)</f>
        <v>0.69457168136106617</v>
      </c>
      <c r="V867">
        <f>_xlfn.T.TEST(normalized!K867:M867,normalized!$E867:$G867,2,3)</f>
        <v>9.8450357723338849E-2</v>
      </c>
      <c r="W867">
        <f>_xlfn.T.TEST(normalized!N867:P867,normalized!$E867:$G867,2,3)</f>
        <v>5.230439949539422E-2</v>
      </c>
    </row>
    <row r="868" spans="1:23" x14ac:dyDescent="0.3">
      <c r="A868" t="str">
        <f>normalized!A868</f>
        <v>w/o MS2: SHexCer 38:6;O3</v>
      </c>
      <c r="B868" t="str">
        <f>normalized!B868</f>
        <v>SHexCer 38:6:3O</v>
      </c>
      <c r="C868" t="str">
        <f>normalized!C868</f>
        <v>SHexCer</v>
      </c>
      <c r="D868" t="str">
        <f>normalized!D868</f>
        <v>C44H75NO12S</v>
      </c>
      <c r="E868">
        <f>AVERAGE(normalized!E868:G868)</f>
        <v>4.6634381694915256E-4</v>
      </c>
      <c r="F868">
        <f>AVERAGE(normalized!H868:J868)</f>
        <v>4.1318683940242762E-4</v>
      </c>
      <c r="G868">
        <f>AVERAGE(normalized!K868:M868)</f>
        <v>5.0155541296234302E-4</v>
      </c>
      <c r="H868">
        <f>AVERAGE(normalized!N868:P868)</f>
        <v>4.0094624176198598E-4</v>
      </c>
      <c r="I868">
        <f>_xlfn.STDEV.S(normalized!E868:G868)</f>
        <v>5.2482538360146519E-5</v>
      </c>
      <c r="J868">
        <f>_xlfn.STDEV.S(normalized!H868:J868)</f>
        <v>4.5706628808773117E-5</v>
      </c>
      <c r="K868">
        <f>_xlfn.STDEV.S(normalized!K868:M868)</f>
        <v>5.0764340019774296E-5</v>
      </c>
      <c r="L868">
        <f>_xlfn.STDEV.S(normalized!N868:P868)</f>
        <v>7.6990747264298765E-6</v>
      </c>
      <c r="M868" s="11">
        <f t="shared" si="83"/>
        <v>0.11254044002017703</v>
      </c>
      <c r="N868" s="11">
        <f t="shared" si="84"/>
        <v>0.11061975951333888</v>
      </c>
      <c r="O868" s="11">
        <f t="shared" si="85"/>
        <v>0.10121382145981486</v>
      </c>
      <c r="P868" s="11">
        <f t="shared" si="86"/>
        <v>1.9202261860831418E-2</v>
      </c>
      <c r="R868" s="12">
        <f t="shared" si="87"/>
        <v>0.88601333262123882</v>
      </c>
      <c r="S868" s="12">
        <f t="shared" si="88"/>
        <v>1.0755056564136449</v>
      </c>
      <c r="T868" s="12">
        <f t="shared" si="89"/>
        <v>0.85976532161399455</v>
      </c>
      <c r="U868">
        <f>_xlfn.T.TEST(normalized!H868:J868,normalized!$E868:$G868,2,3)</f>
        <v>0.25764747730837489</v>
      </c>
      <c r="V868">
        <f>_xlfn.T.TEST(normalized!K868:M868,normalized!$E868:$G868,2,3)</f>
        <v>0.45060338856862259</v>
      </c>
      <c r="W868">
        <f>_xlfn.T.TEST(normalized!N868:P868,normalized!$E868:$G868,2,3)</f>
        <v>0.16098472054335117</v>
      </c>
    </row>
    <row r="869" spans="1:23" x14ac:dyDescent="0.3">
      <c r="A869" t="str">
        <f>normalized!A869</f>
        <v>w/o MS2: SHexCer 37:7;O3</v>
      </c>
      <c r="B869" t="str">
        <f>normalized!B869</f>
        <v>SHexCer 37:7:3O</v>
      </c>
      <c r="C869" t="str">
        <f>normalized!C869</f>
        <v>SHexCer</v>
      </c>
      <c r="D869" t="str">
        <f>normalized!D869</f>
        <v>C43H71NO12S</v>
      </c>
      <c r="E869">
        <f>AVERAGE(normalized!E869:G869)</f>
        <v>4.5038567655367238E-4</v>
      </c>
      <c r="F869">
        <f>AVERAGE(normalized!H869:J869)</f>
        <v>3.4222427871148458E-4</v>
      </c>
      <c r="G869">
        <f>AVERAGE(normalized!K869:M869)</f>
        <v>2.3371799681335171E-4</v>
      </c>
      <c r="H869">
        <f>AVERAGE(normalized!N869:P869)</f>
        <v>2.9011419762345212E-4</v>
      </c>
      <c r="I869">
        <f>_xlfn.STDEV.S(normalized!E869:G869)</f>
        <v>1.4231503011557459E-4</v>
      </c>
      <c r="J869">
        <f>_xlfn.STDEV.S(normalized!H869:J869)</f>
        <v>9.5492954646219714E-5</v>
      </c>
      <c r="K869">
        <f>_xlfn.STDEV.S(normalized!K869:M869)</f>
        <v>2.5996295455765573E-5</v>
      </c>
      <c r="L869">
        <f>_xlfn.STDEV.S(normalized!N869:P869)</f>
        <v>6.7828681254886815E-6</v>
      </c>
      <c r="M869" s="11">
        <f t="shared" si="83"/>
        <v>0.3159848048556112</v>
      </c>
      <c r="N869" s="11">
        <f t="shared" si="84"/>
        <v>0.27903617769540529</v>
      </c>
      <c r="O869" s="11">
        <f t="shared" si="85"/>
        <v>0.11122932683924353</v>
      </c>
      <c r="P869" s="11">
        <f t="shared" si="86"/>
        <v>2.3379993744023411E-2</v>
      </c>
      <c r="R869" s="12">
        <f t="shared" si="87"/>
        <v>0.75984716328051738</v>
      </c>
      <c r="S869" s="12">
        <f t="shared" si="88"/>
        <v>0.51892857384308844</v>
      </c>
      <c r="T869" s="12">
        <f t="shared" si="89"/>
        <v>0.64414614568427386</v>
      </c>
      <c r="U869">
        <f>_xlfn.T.TEST(normalized!H869:J869,normalized!$E869:$G869,2,3)</f>
        <v>0.34385905377441778</v>
      </c>
      <c r="V869">
        <f>_xlfn.T.TEST(normalized!K869:M869,normalized!$E869:$G869,2,3)</f>
        <v>0.11432684572899317</v>
      </c>
      <c r="W869">
        <f>_xlfn.T.TEST(normalized!N869:P869,normalized!$E869:$G869,2,3)</f>
        <v>0.19013730128889997</v>
      </c>
    </row>
    <row r="870" spans="1:23" x14ac:dyDescent="0.3">
      <c r="A870" t="str">
        <f>normalized!A870</f>
        <v>w/o MS2: SHexCer 29:3;O3</v>
      </c>
      <c r="B870" t="str">
        <f>normalized!B870</f>
        <v>SHexCer 29:3:3O</v>
      </c>
      <c r="C870" t="str">
        <f>normalized!C870</f>
        <v>SHexCer</v>
      </c>
      <c r="D870" t="str">
        <f>normalized!D870</f>
        <v>C35H63NO12S</v>
      </c>
      <c r="E870">
        <f>AVERAGE(normalized!E870:G870)</f>
        <v>1.7467338898305085E-4</v>
      </c>
      <c r="F870">
        <f>AVERAGE(normalized!H870:J870)</f>
        <v>9.7586949112978528E-5</v>
      </c>
      <c r="G870">
        <f>AVERAGE(normalized!K870:M870)</f>
        <v>1.3203134663790006E-4</v>
      </c>
      <c r="H870">
        <f>AVERAGE(normalized!N870:P870)</f>
        <v>1.0091514354837813E-4</v>
      </c>
      <c r="I870">
        <f>_xlfn.STDEV.S(normalized!E870:G870)</f>
        <v>1.7082575348527387E-4</v>
      </c>
      <c r="J870">
        <f>_xlfn.STDEV.S(normalized!H870:J870)</f>
        <v>5.9018133538405882E-5</v>
      </c>
      <c r="K870">
        <f>_xlfn.STDEV.S(normalized!K870:M870)</f>
        <v>1.1543359722488687E-4</v>
      </c>
      <c r="L870">
        <f>_xlfn.STDEV.S(normalized!N870:P870)</f>
        <v>6.5884409540139927E-5</v>
      </c>
      <c r="M870" s="11">
        <f t="shared" si="83"/>
        <v>0.9779724002598339</v>
      </c>
      <c r="N870" s="11">
        <f t="shared" si="84"/>
        <v>0.60477486052032747</v>
      </c>
      <c r="O870" s="11">
        <f t="shared" si="85"/>
        <v>0.87428932722671526</v>
      </c>
      <c r="P870" s="11">
        <f t="shared" si="86"/>
        <v>0.65286940317887299</v>
      </c>
      <c r="R870" s="12">
        <f t="shared" si="87"/>
        <v>0.55868240538029368</v>
      </c>
      <c r="S870" s="12">
        <f t="shared" si="88"/>
        <v>0.75587556528551414</v>
      </c>
      <c r="T870" s="12">
        <f t="shared" si="89"/>
        <v>0.57773622035907413</v>
      </c>
      <c r="U870">
        <f>_xlfn.T.TEST(normalized!H870:J870,normalized!$E870:$G870,2,3)</f>
        <v>0.52389872476832466</v>
      </c>
      <c r="V870">
        <f>_xlfn.T.TEST(normalized!K870:M870,normalized!$E870:$G870,2,3)</f>
        <v>0.74064408056809616</v>
      </c>
      <c r="W870">
        <f>_xlfn.T.TEST(normalized!N870:P870,normalized!$E870:$G870,2,3)</f>
        <v>0.54289179526305698</v>
      </c>
    </row>
    <row r="871" spans="1:23" x14ac:dyDescent="0.3">
      <c r="A871" t="str">
        <f>normalized!A871</f>
        <v>w/o MS2: SHexCer 34:8;O2</v>
      </c>
      <c r="B871" t="str">
        <f>normalized!B871</f>
        <v>SHexCer 34:8:2O</v>
      </c>
      <c r="C871" t="str">
        <f>normalized!C871</f>
        <v>SHexCer</v>
      </c>
      <c r="D871" t="str">
        <f>normalized!D871</f>
        <v>C40H63NO11S</v>
      </c>
      <c r="E871">
        <f>AVERAGE(normalized!E871:G871)</f>
        <v>2.6542778422316382E-3</v>
      </c>
      <c r="F871">
        <f>AVERAGE(normalized!H871:J871)</f>
        <v>3.0956699953314658E-3</v>
      </c>
      <c r="G871">
        <f>AVERAGE(normalized!K871:M871)</f>
        <v>3.9142035683434806E-3</v>
      </c>
      <c r="H871">
        <f>AVERAGE(normalized!N871:P871)</f>
        <v>3.5836068281771098E-3</v>
      </c>
      <c r="I871">
        <f>_xlfn.STDEV.S(normalized!E871:G871)</f>
        <v>1.2259058093927423E-3</v>
      </c>
      <c r="J871">
        <f>_xlfn.STDEV.S(normalized!H871:J871)</f>
        <v>5.2417989808460066E-4</v>
      </c>
      <c r="K871">
        <f>_xlfn.STDEV.S(normalized!K871:M871)</f>
        <v>3.7122065325505824E-4</v>
      </c>
      <c r="L871">
        <f>_xlfn.STDEV.S(normalized!N871:P871)</f>
        <v>6.9561692455547908E-4</v>
      </c>
      <c r="M871" s="11">
        <f t="shared" si="83"/>
        <v>0.46186039377175264</v>
      </c>
      <c r="N871" s="11">
        <f t="shared" si="84"/>
        <v>0.16932680126599689</v>
      </c>
      <c r="O871" s="11">
        <f t="shared" si="85"/>
        <v>9.4839383484636067E-2</v>
      </c>
      <c r="P871" s="11">
        <f t="shared" si="86"/>
        <v>0.19411083802106768</v>
      </c>
      <c r="R871" s="12">
        <f t="shared" si="87"/>
        <v>1.1662946305307353</v>
      </c>
      <c r="S871" s="12">
        <f t="shared" si="88"/>
        <v>1.4746774079432974</v>
      </c>
      <c r="T871" s="12">
        <f t="shared" si="89"/>
        <v>1.350124983586541</v>
      </c>
      <c r="U871">
        <f>_xlfn.T.TEST(normalized!H871:J871,normalized!$E871:$G871,2,3)</f>
        <v>0.61049198305615149</v>
      </c>
      <c r="V871">
        <f>_xlfn.T.TEST(normalized!K871:M871,normalized!$E871:$G871,2,3)</f>
        <v>0.21095784084513367</v>
      </c>
      <c r="W871">
        <f>_xlfn.T.TEST(normalized!N871:P871,normalized!$E871:$G871,2,3)</f>
        <v>0.33239274632794347</v>
      </c>
    </row>
    <row r="872" spans="1:23" x14ac:dyDescent="0.3">
      <c r="A872" t="str">
        <f>normalized!A872</f>
        <v>w/o MS2: SHexCer 37:8;O2</v>
      </c>
      <c r="B872" t="str">
        <f>normalized!B872</f>
        <v>SHexCer 37:8:2O</v>
      </c>
      <c r="C872" t="str">
        <f>normalized!C872</f>
        <v>SHexCer</v>
      </c>
      <c r="D872" t="str">
        <f>normalized!D872</f>
        <v>C43H69NO11S</v>
      </c>
      <c r="E872">
        <f>AVERAGE(normalized!E872:G872)</f>
        <v>5.3688303483050851E-3</v>
      </c>
      <c r="F872">
        <f>AVERAGE(normalized!H872:J872)</f>
        <v>5.5037409862278243E-3</v>
      </c>
      <c r="G872">
        <f>AVERAGE(normalized!K872:M872)</f>
        <v>6.8210707232369064E-3</v>
      </c>
      <c r="H872">
        <f>AVERAGE(normalized!N872:P872)</f>
        <v>5.3376104803556116E-3</v>
      </c>
      <c r="I872">
        <f>_xlfn.STDEV.S(normalized!E872:G872)</f>
        <v>2.5512973042922868E-3</v>
      </c>
      <c r="J872">
        <f>_xlfn.STDEV.S(normalized!H872:J872)</f>
        <v>8.0927478794109206E-4</v>
      </c>
      <c r="K872">
        <f>_xlfn.STDEV.S(normalized!K872:M872)</f>
        <v>4.4652986982911328E-4</v>
      </c>
      <c r="L872">
        <f>_xlfn.STDEV.S(normalized!N872:P872)</f>
        <v>9.6381511340365759E-4</v>
      </c>
      <c r="M872" s="11">
        <f t="shared" si="83"/>
        <v>0.47520542441757718</v>
      </c>
      <c r="N872" s="11">
        <f t="shared" si="84"/>
        <v>0.14704085638589545</v>
      </c>
      <c r="O872" s="11">
        <f t="shared" si="85"/>
        <v>6.546331037265872E-2</v>
      </c>
      <c r="P872" s="11">
        <f t="shared" si="86"/>
        <v>0.18057052251205949</v>
      </c>
      <c r="R872" s="12">
        <f t="shared" si="87"/>
        <v>1.0251284971158252</v>
      </c>
      <c r="S872" s="12">
        <f t="shared" si="88"/>
        <v>1.2704947410734047</v>
      </c>
      <c r="T872" s="12">
        <f t="shared" si="89"/>
        <v>0.9941849777467211</v>
      </c>
      <c r="U872">
        <f>_xlfn.T.TEST(normalized!H872:J872,normalized!$E872:$G872,2,3)</f>
        <v>0.93718867612613499</v>
      </c>
      <c r="V872">
        <f>_xlfn.T.TEST(normalized!K872:M872,normalized!$E872:$G872,2,3)</f>
        <v>0.42881160610915015</v>
      </c>
      <c r="W872">
        <f>_xlfn.T.TEST(normalized!N872:P872,normalized!$E872:$G872,2,3)</f>
        <v>0.985622693432187</v>
      </c>
    </row>
    <row r="873" spans="1:23" x14ac:dyDescent="0.3">
      <c r="A873" t="str">
        <f>normalized!A873</f>
        <v>w/o MS2: SHexCer 29:2;O2</v>
      </c>
      <c r="B873" t="str">
        <f>normalized!B873</f>
        <v>SHexCer 29:2:2O</v>
      </c>
      <c r="C873" t="str">
        <f>normalized!C873</f>
        <v>SHexCer</v>
      </c>
      <c r="D873" t="str">
        <f>normalized!D873</f>
        <v>C35H65NO11S</v>
      </c>
      <c r="E873">
        <f>AVERAGE(normalized!E873:G873)</f>
        <v>1.4520413951977403E-3</v>
      </c>
      <c r="F873">
        <f>AVERAGE(normalized!H873:J873)</f>
        <v>1.5357213095238095E-3</v>
      </c>
      <c r="G873">
        <f>AVERAGE(normalized!K873:M873)</f>
        <v>1.6854355262722828E-3</v>
      </c>
      <c r="H873">
        <f>AVERAGE(normalized!N873:P873)</f>
        <v>1.855897431378431E-3</v>
      </c>
      <c r="I873">
        <f>_xlfn.STDEV.S(normalized!E873:G873)</f>
        <v>2.0784509613354715E-4</v>
      </c>
      <c r="J873">
        <f>_xlfn.STDEV.S(normalized!H873:J873)</f>
        <v>2.6632984461029624E-4</v>
      </c>
      <c r="K873">
        <f>_xlfn.STDEV.S(normalized!K873:M873)</f>
        <v>3.5114093087854195E-4</v>
      </c>
      <c r="L873">
        <f>_xlfn.STDEV.S(normalized!N873:P873)</f>
        <v>3.8915518172917913E-5</v>
      </c>
      <c r="M873" s="11">
        <f t="shared" si="83"/>
        <v>0.14313992481271007</v>
      </c>
      <c r="N873" s="11">
        <f t="shared" si="84"/>
        <v>0.1734232916862232</v>
      </c>
      <c r="O873" s="11">
        <f t="shared" si="85"/>
        <v>0.20833839408569282</v>
      </c>
      <c r="P873" s="11">
        <f t="shared" si="86"/>
        <v>2.0968571600432782E-2</v>
      </c>
      <c r="R873" s="12">
        <f t="shared" si="87"/>
        <v>1.057629152035761</v>
      </c>
      <c r="S873" s="12">
        <f t="shared" si="88"/>
        <v>1.1607351772796799</v>
      </c>
      <c r="T873" s="12">
        <f t="shared" si="89"/>
        <v>1.2781298367362959</v>
      </c>
      <c r="U873">
        <f>_xlfn.T.TEST(normalized!H873:J873,normalized!$E873:$G873,2,3)</f>
        <v>0.69123661070607323</v>
      </c>
      <c r="V873">
        <f>_xlfn.T.TEST(normalized!K873:M873,normalized!$E873:$G873,2,3)</f>
        <v>0.38977327002107442</v>
      </c>
      <c r="W873">
        <f>_xlfn.T.TEST(normalized!N873:P873,normalized!$E873:$G873,2,3)</f>
        <v>7.3415380172203282E-2</v>
      </c>
    </row>
    <row r="874" spans="1:23" x14ac:dyDescent="0.3">
      <c r="A874" t="str">
        <f>normalized!A874</f>
        <v>w/o MS2: SHexCer 31:2;O2</v>
      </c>
      <c r="B874" t="str">
        <f>normalized!B874</f>
        <v>SHexCer 31:2:2O</v>
      </c>
      <c r="C874" t="str">
        <f>normalized!C874</f>
        <v>SHexCer</v>
      </c>
      <c r="D874" t="str">
        <f>normalized!D874</f>
        <v>C37H69NO11S</v>
      </c>
      <c r="E874">
        <f>AVERAGE(normalized!E874:G874)</f>
        <v>2.4586242080508473E-3</v>
      </c>
      <c r="F874">
        <f>AVERAGE(normalized!H874:J874)</f>
        <v>2.4898690231092437E-3</v>
      </c>
      <c r="G874">
        <f>AVERAGE(normalized!K874:M874)</f>
        <v>2.7168211273543379E-3</v>
      </c>
      <c r="H874">
        <f>AVERAGE(normalized!N874:P874)</f>
        <v>2.4713746135378418E-3</v>
      </c>
      <c r="I874">
        <f>_xlfn.STDEV.S(normalized!E874:G874)</f>
        <v>3.9918217160394426E-4</v>
      </c>
      <c r="J874">
        <f>_xlfn.STDEV.S(normalized!H874:J874)</f>
        <v>1.5722718714390296E-4</v>
      </c>
      <c r="K874">
        <f>_xlfn.STDEV.S(normalized!K874:M874)</f>
        <v>1.3484177522775405E-4</v>
      </c>
      <c r="L874">
        <f>_xlfn.STDEV.S(normalized!N874:P874)</f>
        <v>1.7193793278566177E-4</v>
      </c>
      <c r="M874" s="11">
        <f t="shared" si="83"/>
        <v>0.16235997770493305</v>
      </c>
      <c r="N874" s="11">
        <f t="shared" si="84"/>
        <v>6.3146770245594785E-2</v>
      </c>
      <c r="O874" s="11">
        <f t="shared" si="85"/>
        <v>4.9632187364158219E-2</v>
      </c>
      <c r="P874" s="11">
        <f t="shared" si="86"/>
        <v>6.9571780758695995E-2</v>
      </c>
      <c r="R874" s="12">
        <f t="shared" si="87"/>
        <v>1.0127082516132739</v>
      </c>
      <c r="S874" s="12">
        <f t="shared" si="88"/>
        <v>1.1050168295170999</v>
      </c>
      <c r="T874" s="12">
        <f t="shared" si="89"/>
        <v>1.0051859920053023</v>
      </c>
      <c r="U874">
        <f>_xlfn.T.TEST(normalized!H874:J874,normalized!$E874:$G874,2,3)</f>
        <v>0.90870876329445427</v>
      </c>
      <c r="V874">
        <f>_xlfn.T.TEST(normalized!K874:M874,normalized!$E874:$G874,2,3)</f>
        <v>0.38177994036341151</v>
      </c>
      <c r="W874">
        <f>_xlfn.T.TEST(normalized!N874:P874,normalized!$E874:$G874,2,3)</f>
        <v>0.9629762640248487</v>
      </c>
    </row>
    <row r="875" spans="1:23" x14ac:dyDescent="0.3">
      <c r="A875" t="str">
        <f>normalized!A875</f>
        <v>w/o MS2: SHexCer 35:6;O2</v>
      </c>
      <c r="B875" t="str">
        <f>normalized!B875</f>
        <v>SHexCer 35:6:2O</v>
      </c>
      <c r="C875" t="str">
        <f>normalized!C875</f>
        <v>SHexCer</v>
      </c>
      <c r="D875" t="str">
        <f>normalized!D875</f>
        <v>C41H69NO11S</v>
      </c>
      <c r="E875">
        <f>AVERAGE(normalized!E875:G875)</f>
        <v>4.9160971949152533E-4</v>
      </c>
      <c r="F875">
        <f>AVERAGE(normalized!H875:J875)</f>
        <v>4.7231462418300649E-4</v>
      </c>
      <c r="G875">
        <f>AVERAGE(normalized!K875:M875)</f>
        <v>8.0581297691229893E-4</v>
      </c>
      <c r="H875">
        <f>AVERAGE(normalized!N875:P875)</f>
        <v>5.5031311147405598E-4</v>
      </c>
      <c r="I875">
        <f>_xlfn.STDEV.S(normalized!E875:G875)</f>
        <v>5.326691068641996E-5</v>
      </c>
      <c r="J875">
        <f>_xlfn.STDEV.S(normalized!H875:J875)</f>
        <v>3.5898176619466144E-5</v>
      </c>
      <c r="K875">
        <f>_xlfn.STDEV.S(normalized!K875:M875)</f>
        <v>3.4308657728605993E-5</v>
      </c>
      <c r="L875">
        <f>_xlfn.STDEV.S(normalized!N875:P875)</f>
        <v>4.8859529221766942E-5</v>
      </c>
      <c r="M875" s="11">
        <f t="shared" si="83"/>
        <v>0.10835202921031387</v>
      </c>
      <c r="N875" s="11">
        <f t="shared" si="84"/>
        <v>7.6004795916623513E-2</v>
      </c>
      <c r="O875" s="11">
        <f t="shared" si="85"/>
        <v>4.2576452243384501E-2</v>
      </c>
      <c r="P875" s="11">
        <f t="shared" si="86"/>
        <v>8.8784962965706801E-2</v>
      </c>
      <c r="R875" s="12">
        <f t="shared" si="87"/>
        <v>0.96075119237171336</v>
      </c>
      <c r="S875" s="12">
        <f t="shared" si="88"/>
        <v>1.6391314999747275</v>
      </c>
      <c r="T875" s="12">
        <f t="shared" si="89"/>
        <v>1.1194105601558242</v>
      </c>
      <c r="U875">
        <f>_xlfn.T.TEST(normalized!H875:J875,normalized!$E875:$G875,2,3)</f>
        <v>0.6339655371461923</v>
      </c>
      <c r="V875">
        <f>_xlfn.T.TEST(normalized!K875:M875,normalized!$E875:$G875,2,3)</f>
        <v>1.9832753136277471E-3</v>
      </c>
      <c r="W875">
        <f>_xlfn.T.TEST(normalized!N875:P875,normalized!$E875:$G875,2,3)</f>
        <v>0.2327594598552947</v>
      </c>
    </row>
    <row r="876" spans="1:23" x14ac:dyDescent="0.3">
      <c r="A876" t="str">
        <f>normalized!A876</f>
        <v>w/o MS2: SHexCer 36:8;O2</v>
      </c>
      <c r="B876" t="str">
        <f>normalized!B876</f>
        <v>SHexCer 36:8:2O</v>
      </c>
      <c r="C876" t="str">
        <f>normalized!C876</f>
        <v>SHexCer</v>
      </c>
      <c r="D876" t="str">
        <f>normalized!D876</f>
        <v>C42H67NO11S</v>
      </c>
      <c r="E876">
        <f>AVERAGE(normalized!E876:G876)</f>
        <v>8.73476123361582E-3</v>
      </c>
      <c r="F876">
        <f>AVERAGE(normalized!H876:J876)</f>
        <v>9.4816600676937441E-3</v>
      </c>
      <c r="G876">
        <f>AVERAGE(normalized!K876:M876)</f>
        <v>1.0322316450916937E-2</v>
      </c>
      <c r="H876">
        <f>AVERAGE(normalized!N876:P876)</f>
        <v>8.678584137043149E-3</v>
      </c>
      <c r="I876">
        <f>_xlfn.STDEV.S(normalized!E876:G876)</f>
        <v>4.1134810405323574E-3</v>
      </c>
      <c r="J876">
        <f>_xlfn.STDEV.S(normalized!H876:J876)</f>
        <v>1.3734721026036373E-3</v>
      </c>
      <c r="K876">
        <f>_xlfn.STDEV.S(normalized!K876:M876)</f>
        <v>1.1368470154857853E-3</v>
      </c>
      <c r="L876">
        <f>_xlfn.STDEV.S(normalized!N876:P876)</f>
        <v>1.6671482188570189E-3</v>
      </c>
      <c r="M876" s="11">
        <f t="shared" si="83"/>
        <v>0.4709322820069291</v>
      </c>
      <c r="N876" s="11">
        <f t="shared" si="84"/>
        <v>0.14485565742684461</v>
      </c>
      <c r="O876" s="11">
        <f t="shared" si="85"/>
        <v>0.11013487339702693</v>
      </c>
      <c r="P876" s="11">
        <f t="shared" si="86"/>
        <v>0.19209910194233909</v>
      </c>
      <c r="R876" s="12">
        <f t="shared" si="87"/>
        <v>1.0855087865714608</v>
      </c>
      <c r="S876" s="12">
        <f t="shared" si="88"/>
        <v>1.1817514153897413</v>
      </c>
      <c r="T876" s="12">
        <f t="shared" si="89"/>
        <v>0.99356855956674894</v>
      </c>
      <c r="U876">
        <f>_xlfn.T.TEST(normalized!H876:J876,normalized!$E876:$G876,2,3)</f>
        <v>0.78900615015374176</v>
      </c>
      <c r="V876">
        <f>_xlfn.T.TEST(normalized!K876:M876,normalized!$E876:$G876,2,3)</f>
        <v>0.57765404229072559</v>
      </c>
      <c r="W876">
        <f>_xlfn.T.TEST(normalized!N876:P876,normalized!$E876:$G876,2,3)</f>
        <v>0.98405932632217707</v>
      </c>
    </row>
    <row r="877" spans="1:23" x14ac:dyDescent="0.3">
      <c r="A877" t="str">
        <f>normalized!A877</f>
        <v>w/o MS2: SHexCer 34:8;O2</v>
      </c>
      <c r="B877" t="str">
        <f>normalized!B877</f>
        <v>SHexCer 34:8:2O</v>
      </c>
      <c r="C877" t="str">
        <f>normalized!C877</f>
        <v>SHexCer</v>
      </c>
      <c r="D877" t="str">
        <f>normalized!D877</f>
        <v>C40H63NO11S</v>
      </c>
      <c r="E877">
        <f>AVERAGE(normalized!E877:G877)</f>
        <v>2.2031862957627118E-3</v>
      </c>
      <c r="F877">
        <f>AVERAGE(normalized!H877:J877)</f>
        <v>2.9287861893090572E-3</v>
      </c>
      <c r="G877">
        <f>AVERAGE(normalized!K877:M877)</f>
        <v>3.6854869722501211E-3</v>
      </c>
      <c r="H877">
        <f>AVERAGE(normalized!N877:P877)</f>
        <v>3.8190056207374813E-3</v>
      </c>
      <c r="I877">
        <f>_xlfn.STDEV.S(normalized!E877:G877)</f>
        <v>1.1232969799360544E-3</v>
      </c>
      <c r="J877">
        <f>_xlfn.STDEV.S(normalized!H877:J877)</f>
        <v>3.596572761268932E-4</v>
      </c>
      <c r="K877">
        <f>_xlfn.STDEV.S(normalized!K877:M877)</f>
        <v>2.1780927857215318E-4</v>
      </c>
      <c r="L877">
        <f>_xlfn.STDEV.S(normalized!N877:P877)</f>
        <v>6.2890882590620222E-4</v>
      </c>
      <c r="M877" s="11">
        <f t="shared" si="83"/>
        <v>0.50985111068294153</v>
      </c>
      <c r="N877" s="11">
        <f t="shared" si="84"/>
        <v>0.12280079626151937</v>
      </c>
      <c r="O877" s="11">
        <f t="shared" si="85"/>
        <v>5.9099185592609176E-2</v>
      </c>
      <c r="P877" s="11">
        <f t="shared" si="86"/>
        <v>0.16467868559584753</v>
      </c>
      <c r="R877" s="12">
        <f t="shared" si="87"/>
        <v>1.3293411432986211</v>
      </c>
      <c r="S877" s="12">
        <f t="shared" si="88"/>
        <v>1.6727986096038501</v>
      </c>
      <c r="T877" s="12">
        <f t="shared" si="89"/>
        <v>1.7334011327514161</v>
      </c>
      <c r="U877">
        <f>_xlfn.T.TEST(normalized!H877:J877,normalized!$E877:$G877,2,3)</f>
        <v>0.38175179052930014</v>
      </c>
      <c r="V877">
        <f>_xlfn.T.TEST(normalized!K877:M877,normalized!$E877:$G877,2,3)</f>
        <v>0.14510377850370848</v>
      </c>
      <c r="W877">
        <f>_xlfn.T.TEST(normalized!N877:P877,normalized!$E877:$G877,2,3)</f>
        <v>0.11395995115178179</v>
      </c>
    </row>
    <row r="878" spans="1:23" x14ac:dyDescent="0.3">
      <c r="A878" t="str">
        <f>normalized!A878</f>
        <v>w/o MS2: SHexCer 33:8;O2</v>
      </c>
      <c r="B878" t="str">
        <f>normalized!B878</f>
        <v>SHexCer 33:8:2O</v>
      </c>
      <c r="C878" t="str">
        <f>normalized!C878</f>
        <v>SHexCer</v>
      </c>
      <c r="D878" t="str">
        <f>normalized!D878</f>
        <v>C39H61NO11S</v>
      </c>
      <c r="E878">
        <f>AVERAGE(normalized!E878:G878)</f>
        <v>5.7554211214689264E-4</v>
      </c>
      <c r="F878">
        <f>AVERAGE(normalized!H878:J878)</f>
        <v>8.4462731092436972E-4</v>
      </c>
      <c r="G878">
        <f>AVERAGE(normalized!K878:M878)</f>
        <v>1.1825379445705051E-3</v>
      </c>
      <c r="H878">
        <f>AVERAGE(normalized!N878:P878)</f>
        <v>1.372008251485574E-3</v>
      </c>
      <c r="I878">
        <f>_xlfn.STDEV.S(normalized!E878:G878)</f>
        <v>2.5946291261504041E-4</v>
      </c>
      <c r="J878">
        <f>_xlfn.STDEV.S(normalized!H878:J878)</f>
        <v>1.1935044763428797E-4</v>
      </c>
      <c r="K878">
        <f>_xlfn.STDEV.S(normalized!K878:M878)</f>
        <v>4.9357770037871976E-5</v>
      </c>
      <c r="L878">
        <f>_xlfn.STDEV.S(normalized!N878:P878)</f>
        <v>2.2084543889311169E-4</v>
      </c>
      <c r="M878" s="11">
        <f t="shared" si="83"/>
        <v>0.45081481813240287</v>
      </c>
      <c r="N878" s="11">
        <f t="shared" si="84"/>
        <v>0.14130545637183989</v>
      </c>
      <c r="O878" s="11">
        <f t="shared" si="85"/>
        <v>4.1738846744404971E-2</v>
      </c>
      <c r="P878" s="11">
        <f t="shared" si="86"/>
        <v>0.16096509525652353</v>
      </c>
      <c r="R878" s="12">
        <f t="shared" si="87"/>
        <v>1.4675334664456314</v>
      </c>
      <c r="S878" s="12">
        <f t="shared" si="88"/>
        <v>2.054650597433072</v>
      </c>
      <c r="T878" s="12">
        <f t="shared" si="89"/>
        <v>2.3838538006675059</v>
      </c>
      <c r="U878">
        <f>_xlfn.T.TEST(normalized!H878:J878,normalized!$E878:$G878,2,3)</f>
        <v>0.20727509079646908</v>
      </c>
      <c r="V878">
        <f>_xlfn.T.TEST(normalized!K878:M878,normalized!$E878:$G878,2,3)</f>
        <v>5.137396350849753E-2</v>
      </c>
      <c r="W878">
        <f>_xlfn.T.TEST(normalized!N878:P878,normalized!$E878:$G878,2,3)</f>
        <v>1.6291700474631545E-2</v>
      </c>
    </row>
    <row r="879" spans="1:23" x14ac:dyDescent="0.3">
      <c r="A879" t="str">
        <f>normalized!A879</f>
        <v>w/o MS2: SHexCer 37:9;O2</v>
      </c>
      <c r="B879" t="str">
        <f>normalized!B879</f>
        <v>SHexCer 37:9:2O</v>
      </c>
      <c r="C879" t="str">
        <f>normalized!C879</f>
        <v>SHexCer</v>
      </c>
      <c r="D879" t="str">
        <f>normalized!D879</f>
        <v>C43H67NO11S</v>
      </c>
      <c r="E879">
        <f>AVERAGE(normalized!E879:G879)</f>
        <v>1.1744875375706216E-3</v>
      </c>
      <c r="F879">
        <f>AVERAGE(normalized!H879:J879)</f>
        <v>1.313746544117647E-3</v>
      </c>
      <c r="G879">
        <f>AVERAGE(normalized!K879:M879)</f>
        <v>1.2099538458836025E-3</v>
      </c>
      <c r="H879">
        <f>AVERAGE(normalized!N879:P879)</f>
        <v>1.1047699161338229E-3</v>
      </c>
      <c r="I879">
        <f>_xlfn.STDEV.S(normalized!E879:G879)</f>
        <v>5.2378181636667876E-4</v>
      </c>
      <c r="J879">
        <f>_xlfn.STDEV.S(normalized!H879:J879)</f>
        <v>2.57487543332993E-4</v>
      </c>
      <c r="K879">
        <f>_xlfn.STDEV.S(normalized!K879:M879)</f>
        <v>1.0481195410393392E-4</v>
      </c>
      <c r="L879">
        <f>_xlfn.STDEV.S(normalized!N879:P879)</f>
        <v>1.5988858987249971E-4</v>
      </c>
      <c r="M879" s="11">
        <f t="shared" si="83"/>
        <v>0.44596626154935587</v>
      </c>
      <c r="N879" s="11">
        <f t="shared" si="84"/>
        <v>0.19599483970930606</v>
      </c>
      <c r="O879" s="11">
        <f t="shared" si="85"/>
        <v>8.6624753878435809E-2</v>
      </c>
      <c r="P879" s="11">
        <f t="shared" si="86"/>
        <v>0.14472569132949858</v>
      </c>
      <c r="R879" s="12">
        <f t="shared" si="87"/>
        <v>1.1185700163622654</v>
      </c>
      <c r="S879" s="12">
        <f t="shared" si="88"/>
        <v>1.0301972623620523</v>
      </c>
      <c r="T879" s="12">
        <f t="shared" si="89"/>
        <v>0.94063996491524582</v>
      </c>
      <c r="U879">
        <f>_xlfn.T.TEST(normalized!H879:J879,normalized!$E879:$G879,2,3)</f>
        <v>0.70793843275639645</v>
      </c>
      <c r="V879">
        <f>_xlfn.T.TEST(normalized!K879:M879,normalized!$E879:$G879,2,3)</f>
        <v>0.91825407904286149</v>
      </c>
      <c r="W879">
        <f>_xlfn.T.TEST(normalized!N879:P879,normalized!$E879:$G879,2,3)</f>
        <v>0.84306085132748554</v>
      </c>
    </row>
    <row r="880" spans="1:23" x14ac:dyDescent="0.3">
      <c r="A880" t="str">
        <f>normalized!A880</f>
        <v>w/o MS2: SHexCer 28:2;O2</v>
      </c>
      <c r="B880" t="str">
        <f>normalized!B880</f>
        <v>SHexCer 28:2:2O</v>
      </c>
      <c r="C880" t="str">
        <f>normalized!C880</f>
        <v>SHexCer</v>
      </c>
      <c r="D880" t="str">
        <f>normalized!D880</f>
        <v>C34H63NO11S</v>
      </c>
      <c r="E880">
        <f>AVERAGE(normalized!E880:G880)</f>
        <v>1.0156261603107345E-3</v>
      </c>
      <c r="F880">
        <f>AVERAGE(normalized!H880:J880)</f>
        <v>1.2895888947245563E-3</v>
      </c>
      <c r="G880">
        <f>AVERAGE(normalized!K880:M880)</f>
        <v>1.4253172209202844E-3</v>
      </c>
      <c r="H880">
        <f>AVERAGE(normalized!N880:P880)</f>
        <v>1.5167732530040167E-3</v>
      </c>
      <c r="I880">
        <f>_xlfn.STDEV.S(normalized!E880:G880)</f>
        <v>1.1697093843607151E-4</v>
      </c>
      <c r="J880">
        <f>_xlfn.STDEV.S(normalized!H880:J880)</f>
        <v>1.0871482086113369E-4</v>
      </c>
      <c r="K880">
        <f>_xlfn.STDEV.S(normalized!K880:M880)</f>
        <v>1.1109299902919115E-4</v>
      </c>
      <c r="L880">
        <f>_xlfn.STDEV.S(normalized!N880:P880)</f>
        <v>5.3681703745753461E-5</v>
      </c>
      <c r="M880" s="11">
        <f t="shared" si="83"/>
        <v>0.11517125395852726</v>
      </c>
      <c r="N880" s="11">
        <f t="shared" si="84"/>
        <v>8.4301920794963209E-2</v>
      </c>
      <c r="O880" s="11">
        <f t="shared" si="85"/>
        <v>7.7942648414408233E-2</v>
      </c>
      <c r="P880" s="11">
        <f t="shared" si="86"/>
        <v>3.539204270607698E-2</v>
      </c>
      <c r="R880" s="12">
        <f t="shared" si="87"/>
        <v>1.2697476149393414</v>
      </c>
      <c r="S880" s="12">
        <f t="shared" si="88"/>
        <v>1.4033876603613711</v>
      </c>
      <c r="T880" s="12">
        <f t="shared" si="89"/>
        <v>1.4934365736896287</v>
      </c>
      <c r="U880">
        <f>_xlfn.T.TEST(normalized!H880:J880,normalized!$E880:$G880,2,3)</f>
        <v>4.1359896249379371E-2</v>
      </c>
      <c r="V880">
        <f>_xlfn.T.TEST(normalized!K880:M880,normalized!$E880:$G880,2,3)</f>
        <v>1.1771867651223364E-2</v>
      </c>
      <c r="W880">
        <f>_xlfn.T.TEST(normalized!N880:P880,normalized!$E880:$G880,2,3)</f>
        <v>8.1905469357270045E-3</v>
      </c>
    </row>
    <row r="881" spans="1:23" x14ac:dyDescent="0.3">
      <c r="A881" t="str">
        <f>normalized!A881</f>
        <v>w/o MS2: SHexCer 27:0;O2</v>
      </c>
      <c r="B881" t="str">
        <f>normalized!B881</f>
        <v>SHexCer 27:0:2O</v>
      </c>
      <c r="C881" t="str">
        <f>normalized!C881</f>
        <v>SHexCer</v>
      </c>
      <c r="D881" t="str">
        <f>normalized!D881</f>
        <v>C33H65NO11S</v>
      </c>
      <c r="E881">
        <f>AVERAGE(normalized!E881:G881)</f>
        <v>1.9449662514124289E-4</v>
      </c>
      <c r="F881">
        <f>AVERAGE(normalized!H881:J881)</f>
        <v>3.1408764939309057E-4</v>
      </c>
      <c r="G881">
        <f>AVERAGE(normalized!K881:M881)</f>
        <v>3.7327219835335833E-4</v>
      </c>
      <c r="H881">
        <f>AVERAGE(normalized!N881:P881)</f>
        <v>4.2652329628888931E-4</v>
      </c>
      <c r="I881">
        <f>_xlfn.STDEV.S(normalized!E881:G881)</f>
        <v>1.2581891673524981E-4</v>
      </c>
      <c r="J881">
        <f>_xlfn.STDEV.S(normalized!H881:J881)</f>
        <v>4.1400783570562185E-5</v>
      </c>
      <c r="K881">
        <f>_xlfn.STDEV.S(normalized!K881:M881)</f>
        <v>5.4955595526120108E-5</v>
      </c>
      <c r="L881">
        <f>_xlfn.STDEV.S(normalized!N881:P881)</f>
        <v>1.2918699146984768E-4</v>
      </c>
      <c r="M881" s="11">
        <f t="shared" si="83"/>
        <v>0.64689511524367316</v>
      </c>
      <c r="N881" s="11">
        <f t="shared" si="84"/>
        <v>0.13181283520877257</v>
      </c>
      <c r="O881" s="11">
        <f t="shared" si="85"/>
        <v>0.14722659702101992</v>
      </c>
      <c r="P881" s="11">
        <f t="shared" si="86"/>
        <v>0.30288378757709822</v>
      </c>
      <c r="R881" s="12">
        <f t="shared" si="87"/>
        <v>1.6148745468719625</v>
      </c>
      <c r="S881" s="12">
        <f t="shared" si="88"/>
        <v>1.9191705670074692</v>
      </c>
      <c r="T881" s="12">
        <f t="shared" si="89"/>
        <v>2.1929598828727714</v>
      </c>
      <c r="U881">
        <f>_xlfn.T.TEST(normalized!H881:J881,normalized!$E881:$G881,2,3)</f>
        <v>0.23637305621162427</v>
      </c>
      <c r="V881">
        <f>_xlfn.T.TEST(normalized!K881:M881,normalized!$E881:$G881,2,3)</f>
        <v>0.11791708284411739</v>
      </c>
      <c r="W881">
        <f>_xlfn.T.TEST(normalized!N881:P881,normalized!$E881:$G881,2,3)</f>
        <v>8.9800776773880903E-2</v>
      </c>
    </row>
    <row r="882" spans="1:23" x14ac:dyDescent="0.3">
      <c r="A882" t="str">
        <f>normalized!A882</f>
        <v>w/o MS2: SHexCer 38:8;O2</v>
      </c>
      <c r="B882" t="str">
        <f>normalized!B882</f>
        <v>SHexCer 38:8:2O</v>
      </c>
      <c r="C882" t="str">
        <f>normalized!C882</f>
        <v>SHexCer</v>
      </c>
      <c r="D882" t="str">
        <f>normalized!D882</f>
        <v>C44H71NO11S</v>
      </c>
      <c r="E882">
        <f>AVERAGE(normalized!E882:G882)</f>
        <v>6.7504533050847463E-4</v>
      </c>
      <c r="F882">
        <f>AVERAGE(normalized!H882:J882)</f>
        <v>4.2806604225023348E-4</v>
      </c>
      <c r="G882">
        <f>AVERAGE(normalized!K882:M882)</f>
        <v>4.760599766684439E-4</v>
      </c>
      <c r="H882">
        <f>AVERAGE(normalized!N882:P882)</f>
        <v>2.5367359520912845E-4</v>
      </c>
      <c r="I882">
        <f>_xlfn.STDEV.S(normalized!E882:G882)</f>
        <v>2.493307505032505E-4</v>
      </c>
      <c r="J882">
        <f>_xlfn.STDEV.S(normalized!H882:J882)</f>
        <v>1.2087045537843259E-4</v>
      </c>
      <c r="K882">
        <f>_xlfn.STDEV.S(normalized!K882:M882)</f>
        <v>1.727605763910242E-4</v>
      </c>
      <c r="L882">
        <f>_xlfn.STDEV.S(normalized!N882:P882)</f>
        <v>5.9397037442667775E-5</v>
      </c>
      <c r="M882" s="11">
        <f t="shared" si="83"/>
        <v>0.36935408517742552</v>
      </c>
      <c r="N882" s="11">
        <f t="shared" si="84"/>
        <v>0.28236403603296256</v>
      </c>
      <c r="O882" s="11">
        <f t="shared" si="85"/>
        <v>0.36289666188708991</v>
      </c>
      <c r="P882" s="11">
        <f t="shared" si="86"/>
        <v>0.23414749727381312</v>
      </c>
      <c r="R882" s="12">
        <f t="shared" si="87"/>
        <v>0.63412932865974325</v>
      </c>
      <c r="S882" s="12">
        <f t="shared" si="88"/>
        <v>0.70522667908813474</v>
      </c>
      <c r="T882" s="12">
        <f t="shared" si="89"/>
        <v>0.37578749714193271</v>
      </c>
      <c r="U882">
        <f>_xlfn.T.TEST(normalized!H882:J882,normalized!$E882:$G882,2,3)</f>
        <v>0.22366252898655437</v>
      </c>
      <c r="V882">
        <f>_xlfn.T.TEST(normalized!K882:M882,normalized!$E882:$G882,2,3)</f>
        <v>0.32650914262006664</v>
      </c>
      <c r="W882">
        <f>_xlfn.T.TEST(normalized!N882:P882,normalized!$E882:$G882,2,3)</f>
        <v>9.2371013729083518E-2</v>
      </c>
    </row>
    <row r="883" spans="1:23" x14ac:dyDescent="0.3">
      <c r="A883" t="str">
        <f>normalized!A883</f>
        <v>w/o MS2: SHexCer 32:2;O2</v>
      </c>
      <c r="B883" t="str">
        <f>normalized!B883</f>
        <v>SHexCer 32:2:2O</v>
      </c>
      <c r="C883" t="str">
        <f>normalized!C883</f>
        <v>SHexCer</v>
      </c>
      <c r="D883" t="str">
        <f>normalized!D883</f>
        <v>C38H71NO11S</v>
      </c>
      <c r="E883">
        <f>AVERAGE(normalized!E883:G883)</f>
        <v>4.7038701313559321E-4</v>
      </c>
      <c r="F883">
        <f>AVERAGE(normalized!H883:J883)</f>
        <v>2.1556861344537815E-4</v>
      </c>
      <c r="G883">
        <f>AVERAGE(normalized!K883:M883)</f>
        <v>2.3002956174286105E-4</v>
      </c>
      <c r="H883">
        <f>AVERAGE(normalized!N883:P883)</f>
        <v>1.2902525989441269E-4</v>
      </c>
      <c r="I883">
        <f>_xlfn.STDEV.S(normalized!E883:G883)</f>
        <v>7.7659098747190854E-5</v>
      </c>
      <c r="J883">
        <f>_xlfn.STDEV.S(normalized!H883:J883)</f>
        <v>3.2051121221829743E-5</v>
      </c>
      <c r="K883">
        <f>_xlfn.STDEV.S(normalized!K883:M883)</f>
        <v>8.0191365070992498E-5</v>
      </c>
      <c r="L883">
        <f>_xlfn.STDEV.S(normalized!N883:P883)</f>
        <v>4.6573430590076957E-5</v>
      </c>
      <c r="M883" s="11">
        <f t="shared" si="83"/>
        <v>0.16509617948318003</v>
      </c>
      <c r="N883" s="11">
        <f t="shared" si="84"/>
        <v>0.14868176173499867</v>
      </c>
      <c r="O883" s="11">
        <f t="shared" si="85"/>
        <v>0.34861330197478946</v>
      </c>
      <c r="P883" s="11">
        <f t="shared" si="86"/>
        <v>0.36096366423280324</v>
      </c>
      <c r="R883" s="12">
        <f t="shared" si="87"/>
        <v>0.45827926244902217</v>
      </c>
      <c r="S883" s="12">
        <f t="shared" si="88"/>
        <v>0.48902192305329018</v>
      </c>
      <c r="T883" s="12">
        <f t="shared" si="89"/>
        <v>0.27429596543138407</v>
      </c>
      <c r="U883">
        <f>_xlfn.T.TEST(normalized!H883:J883,normalized!$E883:$G883,2,3)</f>
        <v>1.8010882534775213E-2</v>
      </c>
      <c r="V883">
        <f>_xlfn.T.TEST(normalized!K883:M883,normalized!$E883:$G883,2,3)</f>
        <v>2.0345937871155177E-2</v>
      </c>
      <c r="W883">
        <f>_xlfn.T.TEST(normalized!N883:P883,normalized!$E883:$G883,2,3)</f>
        <v>5.5508833338343668E-3</v>
      </c>
    </row>
    <row r="884" spans="1:23" x14ac:dyDescent="0.3">
      <c r="A884" t="str">
        <f>normalized!A884</f>
        <v>w/o MS2: SHexCer 28:1;O2</v>
      </c>
      <c r="B884" t="str">
        <f>normalized!B884</f>
        <v>SHexCer 28:1:2O</v>
      </c>
      <c r="C884" t="str">
        <f>normalized!C884</f>
        <v>SHexCer</v>
      </c>
      <c r="D884" t="str">
        <f>normalized!D884</f>
        <v>C34H65NO11S</v>
      </c>
      <c r="E884">
        <f>AVERAGE(normalized!E884:G884)</f>
        <v>1.754209283898305E-4</v>
      </c>
      <c r="F884">
        <f>AVERAGE(normalized!H884:J884)</f>
        <v>1.4166742296918769E-4</v>
      </c>
      <c r="G884">
        <f>AVERAGE(normalized!K884:M884)</f>
        <v>5.9737490235464793E-5</v>
      </c>
      <c r="H884">
        <f>AVERAGE(normalized!N884:P884)</f>
        <v>8.72703652780324E-5</v>
      </c>
      <c r="I884">
        <f>_xlfn.STDEV.S(normalized!E884:G884)</f>
        <v>1.7252312866693282E-6</v>
      </c>
      <c r="J884">
        <f>_xlfn.STDEV.S(normalized!H884:J884)</f>
        <v>5.9680554635437429E-5</v>
      </c>
      <c r="K884">
        <f>_xlfn.STDEV.S(normalized!K884:M884)</f>
        <v>5.0494040742203049E-5</v>
      </c>
      <c r="L884">
        <f>_xlfn.STDEV.S(normalized!N884:P884)</f>
        <v>6.5725777536935782E-5</v>
      </c>
      <c r="M884" s="11">
        <f t="shared" si="83"/>
        <v>9.8348087796880177E-3</v>
      </c>
      <c r="N884" s="11">
        <f t="shared" si="84"/>
        <v>0.42127225430237264</v>
      </c>
      <c r="O884" s="11">
        <f t="shared" si="85"/>
        <v>0.8452655199134208</v>
      </c>
      <c r="P884" s="11">
        <f t="shared" si="86"/>
        <v>0.75312825066724232</v>
      </c>
      <c r="R884" s="12">
        <f t="shared" si="87"/>
        <v>0.80758564140286715</v>
      </c>
      <c r="S884" s="12">
        <f t="shared" si="88"/>
        <v>0.34053798930258022</v>
      </c>
      <c r="T884" s="12">
        <f t="shared" si="89"/>
        <v>0.4974911835154307</v>
      </c>
      <c r="U884">
        <f>_xlfn.T.TEST(normalized!H884:J884,normalized!$E884:$G884,2,3)</f>
        <v>0.43059727699146133</v>
      </c>
      <c r="V884">
        <f>_xlfn.T.TEST(normalized!K884:M884,normalized!$E884:$G884,2,3)</f>
        <v>5.7873387487231545E-2</v>
      </c>
      <c r="W884">
        <f>_xlfn.T.TEST(normalized!N884:P884,normalized!$E884:$G884,2,3)</f>
        <v>0.14574205913209234</v>
      </c>
    </row>
    <row r="885" spans="1:23" x14ac:dyDescent="0.3">
      <c r="A885" t="str">
        <f>normalized!A885</f>
        <v>w/o MS2: SHexCer 31:2;O2</v>
      </c>
      <c r="B885" t="str">
        <f>normalized!B885</f>
        <v>SHexCer 31:2:2O</v>
      </c>
      <c r="C885" t="str">
        <f>normalized!C885</f>
        <v>SHexCer</v>
      </c>
      <c r="D885" t="str">
        <f>normalized!D885</f>
        <v>C37H69NO11S</v>
      </c>
      <c r="E885">
        <f>AVERAGE(normalized!E885:G885)</f>
        <v>1.9306415324858757E-4</v>
      </c>
      <c r="F885">
        <f>AVERAGE(normalized!H885:J885)</f>
        <v>2.0808531279178338E-4</v>
      </c>
      <c r="G885">
        <f>AVERAGE(normalized!K885:M885)</f>
        <v>1.8857330004091807E-4</v>
      </c>
      <c r="H885">
        <f>AVERAGE(normalized!N885:P885)</f>
        <v>2.0123639655980163E-4</v>
      </c>
      <c r="I885">
        <f>_xlfn.STDEV.S(normalized!E885:G885)</f>
        <v>2.9716847395396821E-5</v>
      </c>
      <c r="J885">
        <f>_xlfn.STDEV.S(normalized!H885:J885)</f>
        <v>1.3146254846533087E-5</v>
      </c>
      <c r="K885">
        <f>_xlfn.STDEV.S(normalized!K885:M885)</f>
        <v>4.9203847163004769E-6</v>
      </c>
      <c r="L885">
        <f>_xlfn.STDEV.S(normalized!N885:P885)</f>
        <v>1.2310198039780417E-5</v>
      </c>
      <c r="M885" s="11">
        <f t="shared" si="83"/>
        <v>0.153922138809133</v>
      </c>
      <c r="N885" s="11">
        <f t="shared" si="84"/>
        <v>6.317723567394512E-2</v>
      </c>
      <c r="O885" s="11">
        <f t="shared" si="85"/>
        <v>2.6092690297262734E-2</v>
      </c>
      <c r="P885" s="11">
        <f t="shared" si="86"/>
        <v>6.117282087250147E-2</v>
      </c>
      <c r="R885" s="12">
        <f t="shared" si="87"/>
        <v>1.077803980130142</v>
      </c>
      <c r="S885" s="12">
        <f t="shared" si="88"/>
        <v>0.97673906247170017</v>
      </c>
      <c r="T885" s="12">
        <f t="shared" si="89"/>
        <v>1.0423291593685522</v>
      </c>
      <c r="U885">
        <f>_xlfn.T.TEST(normalized!H885:J885,normalized!$E885:$G885,2,3)</f>
        <v>0.4866023443900615</v>
      </c>
      <c r="V885">
        <f>_xlfn.T.TEST(normalized!K885:M885,normalized!$E885:$G885,2,3)</f>
        <v>0.81925314159075691</v>
      </c>
      <c r="W885">
        <f>_xlfn.T.TEST(normalized!N885:P885,normalized!$E885:$G885,2,3)</f>
        <v>0.69308165017763934</v>
      </c>
    </row>
    <row r="886" spans="1:23" x14ac:dyDescent="0.3">
      <c r="A886" t="str">
        <f>normalized!A886</f>
        <v>w/o MS2: SHexCer 37:9;O2</v>
      </c>
      <c r="B886" t="str">
        <f>normalized!B886</f>
        <v>SHexCer 37:9:2O</v>
      </c>
      <c r="C886" t="str">
        <f>normalized!C886</f>
        <v>SHexCer</v>
      </c>
      <c r="D886" t="str">
        <f>normalized!D886</f>
        <v>C43H67NO11S</v>
      </c>
      <c r="E886">
        <f>AVERAGE(normalized!E886:G886)</f>
        <v>2.9113434661016952E-4</v>
      </c>
      <c r="F886">
        <f>AVERAGE(normalized!H886:J886)</f>
        <v>1.9308495564892623E-4</v>
      </c>
      <c r="G886">
        <f>AVERAGE(normalized!K886:M886)</f>
        <v>2.5531179566185984E-4</v>
      </c>
      <c r="H886">
        <f>AVERAGE(normalized!N886:P886)</f>
        <v>2.3802746802474692E-4</v>
      </c>
      <c r="I886">
        <f>_xlfn.STDEV.S(normalized!E886:G886)</f>
        <v>9.4777592888768981E-5</v>
      </c>
      <c r="J886">
        <f>_xlfn.STDEV.S(normalized!H886:J886)</f>
        <v>1.372184444365018E-4</v>
      </c>
      <c r="K886">
        <f>_xlfn.STDEV.S(normalized!K886:M886)</f>
        <v>1.0628861782016476E-4</v>
      </c>
      <c r="L886">
        <f>_xlfn.STDEV.S(normalized!N886:P886)</f>
        <v>4.1906325990474566E-5</v>
      </c>
      <c r="M886" s="11">
        <f t="shared" si="83"/>
        <v>0.32554590000223055</v>
      </c>
      <c r="N886" s="11">
        <f t="shared" si="84"/>
        <v>0.71066357280572989</v>
      </c>
      <c r="O886" s="11">
        <f t="shared" si="85"/>
        <v>0.41630907629875269</v>
      </c>
      <c r="P886" s="11">
        <f t="shared" si="86"/>
        <v>0.17605668092943672</v>
      </c>
      <c r="R886" s="12">
        <f t="shared" si="87"/>
        <v>0.66321599597270475</v>
      </c>
      <c r="S886" s="12">
        <f t="shared" si="88"/>
        <v>0.8769552566867822</v>
      </c>
      <c r="T886" s="12">
        <f t="shared" si="89"/>
        <v>0.8175863507560206</v>
      </c>
      <c r="U886">
        <f>_xlfn.T.TEST(normalized!H886:J886,normalized!$E886:$G886,2,3)</f>
        <v>0.37274351199137362</v>
      </c>
      <c r="V886">
        <f>_xlfn.T.TEST(normalized!K886:M886,normalized!$E886:$G886,2,3)</f>
        <v>0.68581657552453956</v>
      </c>
      <c r="W886">
        <f>_xlfn.T.TEST(normalized!N886:P886,normalized!$E886:$G886,2,3)</f>
        <v>0.44540297983701005</v>
      </c>
    </row>
    <row r="887" spans="1:23" x14ac:dyDescent="0.3">
      <c r="A887" t="str">
        <f>normalized!A887</f>
        <v>w/o MS2: SHexCer 38:8;O2</v>
      </c>
      <c r="B887" t="str">
        <f>normalized!B887</f>
        <v>SHexCer 38:8:2O</v>
      </c>
      <c r="C887" t="str">
        <f>normalized!C887</f>
        <v>SHexCer</v>
      </c>
      <c r="D887" t="str">
        <f>normalized!D887</f>
        <v>C44H71NO11S</v>
      </c>
      <c r="E887">
        <f>AVERAGE(normalized!E887:G887)</f>
        <v>2.7020878093220337E-4</v>
      </c>
      <c r="F887">
        <f>AVERAGE(normalized!H887:J887)</f>
        <v>2.2146028011204482E-4</v>
      </c>
      <c r="G887">
        <f>AVERAGE(normalized!K887:M887)</f>
        <v>2.9184009865797054E-4</v>
      </c>
      <c r="H887">
        <f>AVERAGE(normalized!N887:P887)</f>
        <v>1.9296238539924854E-4</v>
      </c>
      <c r="I887">
        <f>_xlfn.STDEV.S(normalized!E887:G887)</f>
        <v>1.2913273576716563E-4</v>
      </c>
      <c r="J887">
        <f>_xlfn.STDEV.S(normalized!H887:J887)</f>
        <v>4.7397216023069211E-5</v>
      </c>
      <c r="K887">
        <f>_xlfn.STDEV.S(normalized!K887:M887)</f>
        <v>7.4608742538361582E-5</v>
      </c>
      <c r="L887">
        <f>_xlfn.STDEV.S(normalized!N887:P887)</f>
        <v>4.4983750243470633E-5</v>
      </c>
      <c r="M887" s="11">
        <f t="shared" si="83"/>
        <v>0.47789984959654447</v>
      </c>
      <c r="N887" s="11">
        <f t="shared" si="84"/>
        <v>0.21402129537219602</v>
      </c>
      <c r="O887" s="11">
        <f t="shared" si="85"/>
        <v>0.25564938773475815</v>
      </c>
      <c r="P887" s="11">
        <f t="shared" si="86"/>
        <v>0.23312186025476972</v>
      </c>
      <c r="R887" s="12">
        <f t="shared" si="87"/>
        <v>0.81958950167356048</v>
      </c>
      <c r="S887" s="12">
        <f t="shared" si="88"/>
        <v>1.0800540887351642</v>
      </c>
      <c r="T887" s="12">
        <f t="shared" si="89"/>
        <v>0.71412329656179341</v>
      </c>
      <c r="U887">
        <f>_xlfn.T.TEST(normalized!H887:J887,normalized!$E887:$G887,2,3)</f>
        <v>0.59006018755341538</v>
      </c>
      <c r="V887">
        <f>_xlfn.T.TEST(normalized!K887:M887,normalized!$E887:$G887,2,3)</f>
        <v>0.81691312247609749</v>
      </c>
      <c r="W887">
        <f>_xlfn.T.TEST(normalized!N887:P887,normalized!$E887:$G887,2,3)</f>
        <v>0.41347129130922439</v>
      </c>
    </row>
    <row r="888" spans="1:23" x14ac:dyDescent="0.3">
      <c r="A888" t="str">
        <f>normalized!A888</f>
        <v>w/o MS2: SHexCer 26:0;O2</v>
      </c>
      <c r="B888" t="str">
        <f>normalized!B888</f>
        <v>SHexCer 26:0:2O</v>
      </c>
      <c r="C888" t="str">
        <f>normalized!C888</f>
        <v>SHexCer</v>
      </c>
      <c r="D888" t="str">
        <f>normalized!D888</f>
        <v>C32H63NO11S</v>
      </c>
      <c r="E888">
        <f>AVERAGE(normalized!E888:G888)</f>
        <v>1.922233127118644E-4</v>
      </c>
      <c r="F888">
        <f>AVERAGE(normalized!H888:J888)</f>
        <v>1.422856384220355E-4</v>
      </c>
      <c r="G888">
        <f>AVERAGE(normalized!K888:M888)</f>
        <v>2.543805493558507E-4</v>
      </c>
      <c r="H888">
        <f>AVERAGE(normalized!N888:P888)</f>
        <v>1.7155817051740004E-4</v>
      </c>
      <c r="I888">
        <f>_xlfn.STDEV.S(normalized!E888:G888)</f>
        <v>1.2675933645818949E-4</v>
      </c>
      <c r="J888">
        <f>_xlfn.STDEV.S(normalized!H888:J888)</f>
        <v>8.3229126509208327E-5</v>
      </c>
      <c r="K888">
        <f>_xlfn.STDEV.S(normalized!K888:M888)</f>
        <v>6.8314392068716438E-5</v>
      </c>
      <c r="L888">
        <f>_xlfn.STDEV.S(normalized!N888:P888)</f>
        <v>4.4814307067188857E-5</v>
      </c>
      <c r="M888" s="11">
        <f t="shared" si="83"/>
        <v>0.65943789371790207</v>
      </c>
      <c r="N888" s="11">
        <f t="shared" si="84"/>
        <v>0.58494397208480875</v>
      </c>
      <c r="O888" s="11">
        <f t="shared" si="85"/>
        <v>0.26855194802316446</v>
      </c>
      <c r="P888" s="11">
        <f t="shared" si="86"/>
        <v>0.2612193108147165</v>
      </c>
      <c r="R888" s="12">
        <f t="shared" si="87"/>
        <v>0.74021010466777459</v>
      </c>
      <c r="S888" s="12">
        <f t="shared" si="88"/>
        <v>1.3233595122624782</v>
      </c>
      <c r="T888" s="12">
        <f t="shared" si="89"/>
        <v>0.89249408980147671</v>
      </c>
      <c r="U888">
        <f>_xlfn.T.TEST(normalized!H888:J888,normalized!$E888:$G888,2,3)</f>
        <v>0.60343634535658441</v>
      </c>
      <c r="V888">
        <f>_xlfn.T.TEST(normalized!K888:M888,normalized!$E888:$G888,2,3)</f>
        <v>0.50777971699760649</v>
      </c>
      <c r="W888">
        <f>_xlfn.T.TEST(normalized!N888:P888,normalized!$E888:$G888,2,3)</f>
        <v>0.81052755372081942</v>
      </c>
    </row>
    <row r="889" spans="1:23" x14ac:dyDescent="0.3">
      <c r="A889" t="str">
        <f>normalized!A889</f>
        <v>w/o MS2: SHexCer 26:2;O2</v>
      </c>
      <c r="B889" t="str">
        <f>normalized!B889</f>
        <v>SHexCer 26:2:2O</v>
      </c>
      <c r="C889" t="str">
        <f>normalized!C889</f>
        <v>SHexCer</v>
      </c>
      <c r="D889" t="str">
        <f>normalized!D889</f>
        <v>C32H59NO11S</v>
      </c>
      <c r="E889">
        <f>AVERAGE(normalized!E889:G889)</f>
        <v>7.3455723305084752E-5</v>
      </c>
      <c r="F889">
        <f>AVERAGE(normalized!H889:J889)</f>
        <v>8.6808255135387494E-5</v>
      </c>
      <c r="G889">
        <f>AVERAGE(normalized!K889:M889)</f>
        <v>1.3839639600821669E-4</v>
      </c>
      <c r="H889">
        <f>AVERAGE(normalized!N889:P889)</f>
        <v>1.5838362239295443E-4</v>
      </c>
      <c r="I889">
        <f>_xlfn.STDEV.S(normalized!E889:G889)</f>
        <v>1.6973403598881625E-5</v>
      </c>
      <c r="J889">
        <f>_xlfn.STDEV.S(normalized!H889:J889)</f>
        <v>3.150539465826898E-5</v>
      </c>
      <c r="K889">
        <f>_xlfn.STDEV.S(normalized!K889:M889)</f>
        <v>3.5079082213229308E-5</v>
      </c>
      <c r="L889">
        <f>_xlfn.STDEV.S(normalized!N889:P889)</f>
        <v>2.6545061786678212E-5</v>
      </c>
      <c r="M889" s="11">
        <f t="shared" si="83"/>
        <v>0.23106985861926285</v>
      </c>
      <c r="N889" s="11">
        <f t="shared" si="84"/>
        <v>0.36293085961850841</v>
      </c>
      <c r="O889" s="11">
        <f t="shared" si="85"/>
        <v>0.25346817709867703</v>
      </c>
      <c r="P889" s="11">
        <f t="shared" si="86"/>
        <v>0.16759978958442517</v>
      </c>
      <c r="R889" s="12">
        <f t="shared" si="87"/>
        <v>1.1817766026868386</v>
      </c>
      <c r="S889" s="12">
        <f t="shared" si="88"/>
        <v>1.8840791402109387</v>
      </c>
      <c r="T889" s="12">
        <f t="shared" si="89"/>
        <v>2.1561781065736345</v>
      </c>
      <c r="U889">
        <f>_xlfn.T.TEST(normalized!H889:J889,normalized!$E889:$G889,2,3)</f>
        <v>0.5631693356685431</v>
      </c>
      <c r="V889">
        <f>_xlfn.T.TEST(normalized!K889:M889,normalized!$E889:$G889,2,3)</f>
        <v>6.615734172511252E-2</v>
      </c>
      <c r="W889">
        <f>_xlfn.T.TEST(normalized!N889:P889,normalized!$E889:$G889,2,3)</f>
        <v>1.3965985769647938E-2</v>
      </c>
    </row>
    <row r="890" spans="1:23" x14ac:dyDescent="0.3">
      <c r="A890" t="str">
        <f>normalized!A890</f>
        <v>w/o MS2: SHexCer 27:0;O2</v>
      </c>
      <c r="B890" t="str">
        <f>normalized!B890</f>
        <v>SHexCer 27:0:2O</v>
      </c>
      <c r="C890" t="str">
        <f>normalized!C890</f>
        <v>SHexCer</v>
      </c>
      <c r="D890" t="str">
        <f>normalized!D890</f>
        <v>C33H65NO11S</v>
      </c>
      <c r="E890">
        <f>AVERAGE(normalized!E890:G890)</f>
        <v>2.2687290960451978E-4</v>
      </c>
      <c r="F890">
        <f>AVERAGE(normalized!H890:J890)</f>
        <v>3.3976286531279182E-4</v>
      </c>
      <c r="G890">
        <f>AVERAGE(normalized!K890:M890)</f>
        <v>3.1384680890856259E-4</v>
      </c>
      <c r="H890">
        <f>AVERAGE(normalized!N890:P890)</f>
        <v>2.6404497733446662E-4</v>
      </c>
      <c r="I890">
        <f>_xlfn.STDEV.S(normalized!E890:G890)</f>
        <v>1.3414953573887879E-4</v>
      </c>
      <c r="J890">
        <f>_xlfn.STDEV.S(normalized!H890:J890)</f>
        <v>1.5930288226070747E-4</v>
      </c>
      <c r="K890">
        <f>_xlfn.STDEV.S(normalized!K890:M890)</f>
        <v>7.3491890113790894E-5</v>
      </c>
      <c r="L890">
        <f>_xlfn.STDEV.S(normalized!N890:P890)</f>
        <v>3.3906646432177241E-5</v>
      </c>
      <c r="M890" s="11">
        <f t="shared" si="83"/>
        <v>0.59129816765133181</v>
      </c>
      <c r="N890" s="11">
        <f t="shared" si="84"/>
        <v>0.46886490115407514</v>
      </c>
      <c r="O890" s="11">
        <f t="shared" si="85"/>
        <v>0.2341648473959865</v>
      </c>
      <c r="P890" s="11">
        <f t="shared" si="86"/>
        <v>0.12841238933784976</v>
      </c>
      <c r="R890" s="12">
        <f t="shared" si="87"/>
        <v>1.4975911663717785</v>
      </c>
      <c r="S890" s="12">
        <f t="shared" si="88"/>
        <v>1.3833595622132846</v>
      </c>
      <c r="T890" s="12">
        <f t="shared" si="89"/>
        <v>1.1638453343536892</v>
      </c>
      <c r="U890">
        <f>_xlfn.T.TEST(normalized!H890:J890,normalized!$E890:$G890,2,3)</f>
        <v>0.40238701559850504</v>
      </c>
      <c r="V890">
        <f>_xlfn.T.TEST(normalized!K890:M890,normalized!$E890:$G890,2,3)</f>
        <v>0.39516209719190409</v>
      </c>
      <c r="W890">
        <f>_xlfn.T.TEST(normalized!N890:P890,normalized!$E890:$G890,2,3)</f>
        <v>0.68283899841664319</v>
      </c>
    </row>
    <row r="891" spans="1:23" x14ac:dyDescent="0.3">
      <c r="A891" t="str">
        <f>normalized!A891</f>
        <v>w/o MS2: SM 32:3;O3</v>
      </c>
      <c r="B891" t="str">
        <f>normalized!B891</f>
        <v>SM 32:3:3O</v>
      </c>
      <c r="C891" t="str">
        <f>normalized!C891</f>
        <v>SM</v>
      </c>
      <c r="D891" t="str">
        <f>normalized!D891</f>
        <v>C37H71N2O7P</v>
      </c>
      <c r="E891">
        <f>AVERAGE(normalized!E891:G891)</f>
        <v>4.9000568812288141E-2</v>
      </c>
      <c r="F891">
        <f>AVERAGE(normalized!H891:J891)</f>
        <v>5.0433792848972925E-2</v>
      </c>
      <c r="G891">
        <f>AVERAGE(normalized!K891:M891)</f>
        <v>6.5966954918329226E-2</v>
      </c>
      <c r="H891">
        <f>AVERAGE(normalized!N891:P891)</f>
        <v>5.8599230132613735E-2</v>
      </c>
      <c r="I891">
        <f>_xlfn.STDEV.S(normalized!E891:G891)</f>
        <v>6.2067635388066604E-3</v>
      </c>
      <c r="J891">
        <f>_xlfn.STDEV.S(normalized!H891:J891)</f>
        <v>2.9085132175470426E-3</v>
      </c>
      <c r="K891">
        <f>_xlfn.STDEV.S(normalized!K891:M891)</f>
        <v>3.2840796333679168E-3</v>
      </c>
      <c r="L891">
        <f>_xlfn.STDEV.S(normalized!N891:P891)</f>
        <v>2.5287522160840235E-3</v>
      </c>
      <c r="M891" s="11">
        <f t="shared" si="83"/>
        <v>0.12666717324412274</v>
      </c>
      <c r="N891" s="11">
        <f t="shared" si="84"/>
        <v>5.766992830098587E-2</v>
      </c>
      <c r="O891" s="11">
        <f t="shared" si="85"/>
        <v>4.9783708182889311E-2</v>
      </c>
      <c r="P891" s="11">
        <f t="shared" si="86"/>
        <v>4.3153335126780649E-2</v>
      </c>
      <c r="R891" s="12">
        <f t="shared" si="87"/>
        <v>1.0292491306004057</v>
      </c>
      <c r="S891" s="12">
        <f t="shared" si="88"/>
        <v>1.3462487582753597</v>
      </c>
      <c r="T891" s="12">
        <f t="shared" si="89"/>
        <v>1.1958887733955954</v>
      </c>
      <c r="U891">
        <f>_xlfn.T.TEST(normalized!H891:J891,normalized!$E891:$G891,2,3)</f>
        <v>0.74250589645837506</v>
      </c>
      <c r="V891">
        <f>_xlfn.T.TEST(normalized!K891:M891,normalized!$E891:$G891,2,3)</f>
        <v>2.4252980467913923E-2</v>
      </c>
      <c r="W891">
        <f>_xlfn.T.TEST(normalized!N891:P891,normalized!$E891:$G891,2,3)</f>
        <v>0.10054784358485519</v>
      </c>
    </row>
    <row r="892" spans="1:23" x14ac:dyDescent="0.3">
      <c r="A892" t="str">
        <f>normalized!A892</f>
        <v>w/o MS2: SM 33:3;O3</v>
      </c>
      <c r="B892" t="str">
        <f>normalized!B892</f>
        <v>SM 33:3:3O</v>
      </c>
      <c r="C892" t="str">
        <f>normalized!C892</f>
        <v>SM</v>
      </c>
      <c r="D892" t="str">
        <f>normalized!D892</f>
        <v>C38H73N2O7P</v>
      </c>
      <c r="E892">
        <f>AVERAGE(normalized!E892:G892)</f>
        <v>4.7914643114265541E-2</v>
      </c>
      <c r="F892">
        <f>AVERAGE(normalized!H892:J892)</f>
        <v>4.9888478031045756E-2</v>
      </c>
      <c r="G892">
        <f>AVERAGE(normalized!K892:M892)</f>
        <v>5.7669783116860301E-2</v>
      </c>
      <c r="H892">
        <f>AVERAGE(normalized!N892:P892)</f>
        <v>5.5555251412244204E-2</v>
      </c>
      <c r="I892">
        <f>_xlfn.STDEV.S(normalized!E892:G892)</f>
        <v>4.8209341807188512E-3</v>
      </c>
      <c r="J892">
        <f>_xlfn.STDEV.S(normalized!H892:J892)</f>
        <v>2.5652923383600802E-3</v>
      </c>
      <c r="K892">
        <f>_xlfn.STDEV.S(normalized!K892:M892)</f>
        <v>2.9886299099538922E-3</v>
      </c>
      <c r="L892">
        <f>_xlfn.STDEV.S(normalized!N892:P892)</f>
        <v>2.7177599406815731E-3</v>
      </c>
      <c r="M892" s="11">
        <f t="shared" si="83"/>
        <v>0.10061504933308213</v>
      </c>
      <c r="N892" s="11">
        <f t="shared" si="84"/>
        <v>5.1420537158172894E-2</v>
      </c>
      <c r="O892" s="11">
        <f t="shared" si="85"/>
        <v>5.1823151543639812E-2</v>
      </c>
      <c r="P892" s="11">
        <f t="shared" si="86"/>
        <v>4.8919946748411033E-2</v>
      </c>
      <c r="R892" s="12">
        <f t="shared" si="87"/>
        <v>1.0411948162083366</v>
      </c>
      <c r="S892" s="12">
        <f t="shared" si="88"/>
        <v>1.2035941284031055</v>
      </c>
      <c r="T892" s="12">
        <f t="shared" si="89"/>
        <v>1.1594629073988414</v>
      </c>
      <c r="U892">
        <f>_xlfn.T.TEST(normalized!H892:J892,normalized!$E892:$G892,2,3)</f>
        <v>0.57503235576465972</v>
      </c>
      <c r="V892">
        <f>_xlfn.T.TEST(normalized!K892:M892,normalized!$E892:$G892,2,3)</f>
        <v>5.1236396426809515E-2</v>
      </c>
      <c r="W892">
        <f>_xlfn.T.TEST(normalized!N892:P892,normalized!$E892:$G892,2,3)</f>
        <v>9.2394188934018351E-2</v>
      </c>
    </row>
    <row r="893" spans="1:23" x14ac:dyDescent="0.3">
      <c r="A893" t="str">
        <f>normalized!A893</f>
        <v>w/o MS2: SM 31:3;O3</v>
      </c>
      <c r="B893" t="str">
        <f>normalized!B893</f>
        <v>SM 31:3:3O</v>
      </c>
      <c r="C893" t="str">
        <f>normalized!C893</f>
        <v>SM</v>
      </c>
      <c r="D893" t="str">
        <f>normalized!D893</f>
        <v>C36H69N2O7P</v>
      </c>
      <c r="E893">
        <f>AVERAGE(normalized!E893:G893)</f>
        <v>5.7505251021186437E-3</v>
      </c>
      <c r="F893">
        <f>AVERAGE(normalized!H893:J893)</f>
        <v>6.175579674369748E-3</v>
      </c>
      <c r="G893">
        <f>AVERAGE(normalized!K893:M893)</f>
        <v>7.3069590497092341E-3</v>
      </c>
      <c r="H893">
        <f>AVERAGE(normalized!N893:P893)</f>
        <v>7.6543258313473209E-3</v>
      </c>
      <c r="I893">
        <f>_xlfn.STDEV.S(normalized!E893:G893)</f>
        <v>7.4386187330550697E-4</v>
      </c>
      <c r="J893">
        <f>_xlfn.STDEV.S(normalized!H893:J893)</f>
        <v>2.5197509489889835E-4</v>
      </c>
      <c r="K893">
        <f>_xlfn.STDEV.S(normalized!K893:M893)</f>
        <v>1.8217192277849138E-4</v>
      </c>
      <c r="L893">
        <f>_xlfn.STDEV.S(normalized!N893:P893)</f>
        <v>6.9776596603706939E-4</v>
      </c>
      <c r="M893" s="11">
        <f t="shared" si="83"/>
        <v>0.12935546929991643</v>
      </c>
      <c r="N893" s="11">
        <f t="shared" si="84"/>
        <v>4.0801853135287058E-2</v>
      </c>
      <c r="O893" s="11">
        <f t="shared" si="85"/>
        <v>2.4931291052704141E-2</v>
      </c>
      <c r="P893" s="11">
        <f t="shared" si="86"/>
        <v>9.1159689489498513E-2</v>
      </c>
      <c r="R893" s="12">
        <f t="shared" si="87"/>
        <v>1.0739157841593463</v>
      </c>
      <c r="S893" s="12">
        <f t="shared" si="88"/>
        <v>1.2706594476071689</v>
      </c>
      <c r="T893" s="12">
        <f t="shared" si="89"/>
        <v>1.3310655453929359</v>
      </c>
      <c r="U893">
        <f>_xlfn.T.TEST(normalized!H893:J893,normalized!$E893:$G893,2,3)</f>
        <v>0.4313767254306477</v>
      </c>
      <c r="V893">
        <f>_xlfn.T.TEST(normalized!K893:M893,normalized!$E893:$G893,2,3)</f>
        <v>6.1069040946524454E-2</v>
      </c>
      <c r="W893">
        <f>_xlfn.T.TEST(normalized!N893:P893,normalized!$E893:$G893,2,3)</f>
        <v>3.2068566619987339E-2</v>
      </c>
    </row>
    <row r="894" spans="1:23" x14ac:dyDescent="0.3">
      <c r="A894" t="str">
        <f>normalized!A894</f>
        <v>w/o MS2: SM 33:3;O3</v>
      </c>
      <c r="B894" t="str">
        <f>normalized!B894</f>
        <v>SM 33:3:3O</v>
      </c>
      <c r="C894" t="str">
        <f>normalized!C894</f>
        <v>SM</v>
      </c>
      <c r="D894" t="str">
        <f>normalized!D894</f>
        <v>C38H73N2O7P</v>
      </c>
      <c r="E894">
        <f>AVERAGE(normalized!E894:G894)</f>
        <v>0.12799611508968925</v>
      </c>
      <c r="F894">
        <f>AVERAGE(normalized!H894:J894)</f>
        <v>0.12750327380018675</v>
      </c>
      <c r="G894">
        <f>AVERAGE(normalized!K894:M894)</f>
        <v>0.1471329434635478</v>
      </c>
      <c r="H894">
        <f>AVERAGE(normalized!N894:P894)</f>
        <v>0.13204896660819734</v>
      </c>
      <c r="I894">
        <f>_xlfn.STDEV.S(normalized!E894:G894)</f>
        <v>1.5374513679708011E-2</v>
      </c>
      <c r="J894">
        <f>_xlfn.STDEV.S(normalized!H894:J894)</f>
        <v>5.6036807594039085E-3</v>
      </c>
      <c r="K894">
        <f>_xlfn.STDEV.S(normalized!K894:M894)</f>
        <v>7.3667595222901387E-3</v>
      </c>
      <c r="L894">
        <f>_xlfn.STDEV.S(normalized!N894:P894)</f>
        <v>4.6183693782594877E-3</v>
      </c>
      <c r="M894" s="11">
        <f t="shared" si="83"/>
        <v>0.1201170337782112</v>
      </c>
      <c r="N894" s="11">
        <f t="shared" si="84"/>
        <v>4.3949308848222693E-2</v>
      </c>
      <c r="O894" s="11">
        <f t="shared" si="85"/>
        <v>5.0068729333313813E-2</v>
      </c>
      <c r="P894" s="11">
        <f t="shared" si="86"/>
        <v>3.497467263006046E-2</v>
      </c>
      <c r="R894" s="12">
        <f t="shared" si="87"/>
        <v>0.99614956056160642</v>
      </c>
      <c r="S894" s="12">
        <f t="shared" si="88"/>
        <v>1.149511009458756</v>
      </c>
      <c r="T894" s="12">
        <f t="shared" si="89"/>
        <v>1.0316638635138902</v>
      </c>
      <c r="U894">
        <f>_xlfn.T.TEST(normalized!H894:J894,normalized!$E894:$G894,2,3)</f>
        <v>0.9622451384499453</v>
      </c>
      <c r="V894">
        <f>_xlfn.T.TEST(normalized!K894:M894,normalized!$E894:$G894,2,3)</f>
        <v>0.15116818910513183</v>
      </c>
      <c r="W894">
        <f>_xlfn.T.TEST(normalized!N894:P894,normalized!$E894:$G894,2,3)</f>
        <v>0.69876072877988182</v>
      </c>
    </row>
    <row r="895" spans="1:23" x14ac:dyDescent="0.3">
      <c r="A895" t="str">
        <f>normalized!A895</f>
        <v>w/o MS2: SM 32:3;O3</v>
      </c>
      <c r="B895" t="str">
        <f>normalized!B895</f>
        <v>SM 32:3:3O</v>
      </c>
      <c r="C895" t="str">
        <f>normalized!C895</f>
        <v>SM</v>
      </c>
      <c r="D895" t="str">
        <f>normalized!D895</f>
        <v>C37H71N2O7P</v>
      </c>
      <c r="E895">
        <f>AVERAGE(normalized!E895:G895)</f>
        <v>1.128746237782486E-2</v>
      </c>
      <c r="F895">
        <f>AVERAGE(normalized!H895:J895)</f>
        <v>1.0605674530812325E-2</v>
      </c>
      <c r="G895">
        <f>AVERAGE(normalized!K895:M895)</f>
        <v>1.3148329949224416E-2</v>
      </c>
      <c r="H895">
        <f>AVERAGE(normalized!N895:P895)</f>
        <v>1.1917940203221322E-2</v>
      </c>
      <c r="I895">
        <f>_xlfn.STDEV.S(normalized!E895:G895)</f>
        <v>1.2241703950625845E-3</v>
      </c>
      <c r="J895">
        <f>_xlfn.STDEV.S(normalized!H895:J895)</f>
        <v>2.0955948344945246E-4</v>
      </c>
      <c r="K895">
        <f>_xlfn.STDEV.S(normalized!K895:M895)</f>
        <v>1.4542076554380717E-4</v>
      </c>
      <c r="L895">
        <f>_xlfn.STDEV.S(normalized!N895:P895)</f>
        <v>7.3112677876702951E-4</v>
      </c>
      <c r="M895" s="11">
        <f t="shared" si="83"/>
        <v>0.10845399560024821</v>
      </c>
      <c r="N895" s="11">
        <f t="shared" si="84"/>
        <v>1.9759184843983854E-2</v>
      </c>
      <c r="O895" s="11">
        <f t="shared" si="85"/>
        <v>1.1060017972273744E-2</v>
      </c>
      <c r="P895" s="11">
        <f t="shared" si="86"/>
        <v>6.1346739981914991E-2</v>
      </c>
      <c r="R895" s="12">
        <f t="shared" si="87"/>
        <v>0.93959777457580174</v>
      </c>
      <c r="S895" s="12">
        <f t="shared" si="88"/>
        <v>1.1648614639066601</v>
      </c>
      <c r="T895" s="12">
        <f t="shared" si="89"/>
        <v>1.0558564719236705</v>
      </c>
      <c r="U895">
        <f>_xlfn.T.TEST(normalized!H895:J895,normalized!$E895:$G895,2,3)</f>
        <v>0.43725279621584562</v>
      </c>
      <c r="V895">
        <f>_xlfn.T.TEST(normalized!K895:M895,normalized!$E895:$G895,2,3)</f>
        <v>0.11707323259484417</v>
      </c>
      <c r="W895">
        <f>_xlfn.T.TEST(normalized!N895:P895,normalized!$E895:$G895,2,3)</f>
        <v>0.49532408486743212</v>
      </c>
    </row>
    <row r="896" spans="1:23" x14ac:dyDescent="0.3">
      <c r="A896" t="str">
        <f>normalized!A896</f>
        <v>w/o MS2: SM 33:3;O3</v>
      </c>
      <c r="B896" t="str">
        <f>normalized!B896</f>
        <v>SM 33:3:3O</v>
      </c>
      <c r="C896" t="str">
        <f>normalized!C896</f>
        <v>SM</v>
      </c>
      <c r="D896" t="str">
        <f>normalized!D896</f>
        <v>C38H73N2O7P</v>
      </c>
      <c r="E896">
        <f>AVERAGE(normalized!E896:G896)</f>
        <v>9.3608689663841806E-3</v>
      </c>
      <c r="F896">
        <f>AVERAGE(normalized!H896:J896)</f>
        <v>9.1221271837068161E-3</v>
      </c>
      <c r="G896">
        <f>AVERAGE(normalized!K896:M896)</f>
        <v>1.2917720227467172E-2</v>
      </c>
      <c r="H896">
        <f>AVERAGE(normalized!N896:P896)</f>
        <v>1.1444369109970426E-2</v>
      </c>
      <c r="I896">
        <f>_xlfn.STDEV.S(normalized!E896:G896)</f>
        <v>5.2289723099204323E-4</v>
      </c>
      <c r="J896">
        <f>_xlfn.STDEV.S(normalized!H896:J896)</f>
        <v>5.7085826526970434E-5</v>
      </c>
      <c r="K896">
        <f>_xlfn.STDEV.S(normalized!K896:M896)</f>
        <v>5.3785482011905192E-4</v>
      </c>
      <c r="L896">
        <f>_xlfn.STDEV.S(normalized!N896:P896)</f>
        <v>4.6814193413809982E-4</v>
      </c>
      <c r="M896" s="11">
        <f t="shared" si="83"/>
        <v>5.5859902843402642E-2</v>
      </c>
      <c r="N896" s="11">
        <f t="shared" si="84"/>
        <v>6.2579511749115257E-3</v>
      </c>
      <c r="O896" s="11">
        <f t="shared" si="85"/>
        <v>4.1636977008946356E-2</v>
      </c>
      <c r="P896" s="11">
        <f t="shared" si="86"/>
        <v>4.0905875163555393E-2</v>
      </c>
      <c r="R896" s="12">
        <f t="shared" si="87"/>
        <v>0.97449576705595276</v>
      </c>
      <c r="S896" s="12">
        <f t="shared" si="88"/>
        <v>1.3799702008281498</v>
      </c>
      <c r="T896" s="12">
        <f t="shared" si="89"/>
        <v>1.2225755056574665</v>
      </c>
      <c r="U896">
        <f>_xlfn.T.TEST(normalized!H896:J896,normalized!$E896:$G896,2,3)</f>
        <v>0.51247152949157238</v>
      </c>
      <c r="V896">
        <f>_xlfn.T.TEST(normalized!K896:M896,normalized!$E896:$G896,2,3)</f>
        <v>1.2021072098932271E-3</v>
      </c>
      <c r="W896">
        <f>_xlfn.T.TEST(normalized!N896:P896,normalized!$E896:$G896,2,3)</f>
        <v>7.0071230489657911E-3</v>
      </c>
    </row>
    <row r="897" spans="1:23" x14ac:dyDescent="0.3">
      <c r="A897" t="str">
        <f>normalized!A897</f>
        <v>w/o MS2: SM 32:3;O3</v>
      </c>
      <c r="B897" t="str">
        <f>normalized!B897</f>
        <v>SM 32:3:3O</v>
      </c>
      <c r="C897" t="str">
        <f>normalized!C897</f>
        <v>SM</v>
      </c>
      <c r="D897" t="str">
        <f>normalized!D897</f>
        <v>C37H71N2O7P</v>
      </c>
      <c r="E897">
        <f>AVERAGE(normalized!E897:G897)</f>
        <v>1.0215416775564971E-2</v>
      </c>
      <c r="F897">
        <f>AVERAGE(normalized!H897:J897)</f>
        <v>1.2079988300653594E-2</v>
      </c>
      <c r="G897">
        <f>AVERAGE(normalized!K897:M897)</f>
        <v>1.5331364425370019E-2</v>
      </c>
      <c r="H897">
        <f>AVERAGE(normalized!N897:P897)</f>
        <v>1.5258777277617602E-2</v>
      </c>
      <c r="I897">
        <f>_xlfn.STDEV.S(normalized!E897:G897)</f>
        <v>8.5552283082230088E-4</v>
      </c>
      <c r="J897">
        <f>_xlfn.STDEV.S(normalized!H897:J897)</f>
        <v>3.0556297564337094E-4</v>
      </c>
      <c r="K897">
        <f>_xlfn.STDEV.S(normalized!K897:M897)</f>
        <v>1.2006702766074711E-3</v>
      </c>
      <c r="L897">
        <f>_xlfn.STDEV.S(normalized!N897:P897)</f>
        <v>3.2797515582937072E-4</v>
      </c>
      <c r="M897" s="11">
        <f t="shared" si="83"/>
        <v>8.3748206227737154E-2</v>
      </c>
      <c r="N897" s="11">
        <f t="shared" si="84"/>
        <v>2.5294972812750019E-2</v>
      </c>
      <c r="O897" s="11">
        <f t="shared" si="85"/>
        <v>7.8314639408129078E-2</v>
      </c>
      <c r="P897" s="11">
        <f t="shared" si="86"/>
        <v>2.1494196413133469E-2</v>
      </c>
      <c r="R897" s="12">
        <f t="shared" si="87"/>
        <v>1.1825252523762546</v>
      </c>
      <c r="S897" s="12">
        <f t="shared" si="88"/>
        <v>1.5008065517250622</v>
      </c>
      <c r="T897" s="12">
        <f t="shared" si="89"/>
        <v>1.4937009045109375</v>
      </c>
      <c r="U897">
        <f>_xlfn.T.TEST(normalized!H897:J897,normalized!$E897:$G897,2,3)</f>
        <v>5.0538645482206664E-2</v>
      </c>
      <c r="V897">
        <f>_xlfn.T.TEST(normalized!K897:M897,normalized!$E897:$G897,2,3)</f>
        <v>5.3053243241384445E-3</v>
      </c>
      <c r="W897">
        <f>_xlfn.T.TEST(normalized!N897:P897,normalized!$E897:$G897,2,3)</f>
        <v>4.4674301808520726E-3</v>
      </c>
    </row>
    <row r="898" spans="1:23" x14ac:dyDescent="0.3">
      <c r="A898" t="str">
        <f>normalized!A898</f>
        <v>w/o MS2: SM 31:3;O3</v>
      </c>
      <c r="B898" t="str">
        <f>normalized!B898</f>
        <v>SM 31:3:3O</v>
      </c>
      <c r="C898" t="str">
        <f>normalized!C898</f>
        <v>SM</v>
      </c>
      <c r="D898" t="str">
        <f>normalized!D898</f>
        <v>C36H69N2O7P</v>
      </c>
      <c r="E898">
        <f>AVERAGE(normalized!E898:G898)</f>
        <v>2.6984440004237287E-3</v>
      </c>
      <c r="F898">
        <f>AVERAGE(normalized!H898:J898)</f>
        <v>3.1049935644257703E-3</v>
      </c>
      <c r="G898">
        <f>AVERAGE(normalized!K898:M898)</f>
        <v>4.0182577209058185E-3</v>
      </c>
      <c r="H898">
        <f>AVERAGE(normalized!N898:P898)</f>
        <v>4.3368503719258484E-3</v>
      </c>
      <c r="I898">
        <f>_xlfn.STDEV.S(normalized!E898:G898)</f>
        <v>3.2310294911658792E-4</v>
      </c>
      <c r="J898">
        <f>_xlfn.STDEV.S(normalized!H898:J898)</f>
        <v>3.1997126406748958E-5</v>
      </c>
      <c r="K898">
        <f>_xlfn.STDEV.S(normalized!K898:M898)</f>
        <v>2.2487263843212516E-4</v>
      </c>
      <c r="L898">
        <f>_xlfn.STDEV.S(normalized!N898:P898)</f>
        <v>1.7180461155802567E-4</v>
      </c>
      <c r="M898" s="11">
        <f t="shared" si="83"/>
        <v>0.11973676276619119</v>
      </c>
      <c r="N898" s="11">
        <f t="shared" si="84"/>
        <v>1.0305054017935276E-2</v>
      </c>
      <c r="O898" s="11">
        <f t="shared" si="85"/>
        <v>5.59627216696875E-2</v>
      </c>
      <c r="P898" s="11">
        <f t="shared" si="86"/>
        <v>3.9615065502417383E-2</v>
      </c>
      <c r="R898" s="12">
        <f t="shared" si="87"/>
        <v>1.150660737794893</v>
      </c>
      <c r="S898" s="12">
        <f t="shared" si="88"/>
        <v>1.4891017639331567</v>
      </c>
      <c r="T898" s="12">
        <f t="shared" si="89"/>
        <v>1.6071670826761073</v>
      </c>
      <c r="U898">
        <f>_xlfn.T.TEST(normalized!H898:J898,normalized!$E898:$G898,2,3)</f>
        <v>0.15990257485475293</v>
      </c>
      <c r="V898">
        <f>_xlfn.T.TEST(normalized!K898:M898,normalized!$E898:$G898,2,3)</f>
        <v>6.1776619771431642E-3</v>
      </c>
      <c r="W898">
        <f>_xlfn.T.TEST(normalized!N898:P898,normalized!$E898:$G898,2,3)</f>
        <v>4.2190727618259226E-3</v>
      </c>
    </row>
    <row r="899" spans="1:23" x14ac:dyDescent="0.3">
      <c r="A899" t="str">
        <f>normalized!A899</f>
        <v>w/o MS2: SM 31:3;O3</v>
      </c>
      <c r="B899" t="str">
        <f>normalized!B899</f>
        <v>SM 31:3:3O</v>
      </c>
      <c r="C899" t="str">
        <f>normalized!C899</f>
        <v>SM</v>
      </c>
      <c r="D899" t="str">
        <f>normalized!D899</f>
        <v>C36H69N2O7P</v>
      </c>
      <c r="E899">
        <f>AVERAGE(normalized!E899:G899)</f>
        <v>2.1745231432203391E-3</v>
      </c>
      <c r="F899">
        <f>AVERAGE(normalized!H899:J899)</f>
        <v>1.8835542507002802E-3</v>
      </c>
      <c r="G899">
        <f>AVERAGE(normalized!K899:M899)</f>
        <v>2.389351884503631E-3</v>
      </c>
      <c r="H899">
        <f>AVERAGE(normalized!N899:P899)</f>
        <v>2.2183342614813706E-3</v>
      </c>
      <c r="I899">
        <f>_xlfn.STDEV.S(normalized!E899:G899)</f>
        <v>2.2628186930013087E-4</v>
      </c>
      <c r="J899">
        <f>_xlfn.STDEV.S(normalized!H899:J899)</f>
        <v>9.1272535264695638E-6</v>
      </c>
      <c r="K899">
        <f>_xlfn.STDEV.S(normalized!K899:M899)</f>
        <v>6.3321475266249342E-5</v>
      </c>
      <c r="L899">
        <f>_xlfn.STDEV.S(normalized!N899:P899)</f>
        <v>1.1027653115716496E-4</v>
      </c>
      <c r="M899" s="11">
        <f t="shared" si="83"/>
        <v>0.10406045573974482</v>
      </c>
      <c r="N899" s="11">
        <f t="shared" si="84"/>
        <v>4.8457608922472892E-3</v>
      </c>
      <c r="O899" s="11">
        <f t="shared" si="85"/>
        <v>2.650152774772389E-2</v>
      </c>
      <c r="P899" s="11">
        <f t="shared" si="86"/>
        <v>4.9711413231080845E-2</v>
      </c>
      <c r="R899" s="12">
        <f t="shared" si="87"/>
        <v>0.86619186214355426</v>
      </c>
      <c r="S899" s="12">
        <f t="shared" si="88"/>
        <v>1.0987934950028371</v>
      </c>
      <c r="T899" s="12">
        <f t="shared" si="89"/>
        <v>1.0201474600983782</v>
      </c>
      <c r="U899">
        <f>_xlfn.T.TEST(normalized!H899:J899,normalized!$E899:$G899,2,3)</f>
        <v>0.155594282588539</v>
      </c>
      <c r="V899">
        <f>_xlfn.T.TEST(normalized!K899:M899,normalized!$E899:$G899,2,3)</f>
        <v>0.23741696896465475</v>
      </c>
      <c r="W899">
        <f>_xlfn.T.TEST(normalized!N899:P899,normalized!$E899:$G899,2,3)</f>
        <v>0.78338905269517423</v>
      </c>
    </row>
    <row r="900" spans="1:23" x14ac:dyDescent="0.3">
      <c r="A900" t="str">
        <f>normalized!A900</f>
        <v>w/o MS2: SM 12:0;O2/17:0</v>
      </c>
      <c r="B900" t="str">
        <f>normalized!B900</f>
        <v>SM 29:0:2O</v>
      </c>
      <c r="C900" t="str">
        <f>normalized!C900</f>
        <v>SM</v>
      </c>
      <c r="D900" t="str">
        <f>normalized!D900</f>
        <v>C34H71N2O6P</v>
      </c>
      <c r="E900">
        <f>AVERAGE(normalized!E900:G900)</f>
        <v>1.3560182740112996E-4</v>
      </c>
      <c r="F900">
        <f>AVERAGE(normalized!H900:J900)</f>
        <v>1.6256031512605041E-4</v>
      </c>
      <c r="G900">
        <f>AVERAGE(normalized!K900:M900)</f>
        <v>2.0993494701318884E-4</v>
      </c>
      <c r="H900">
        <f>AVERAGE(normalized!N900:P900)</f>
        <v>2.9856512595666517E-4</v>
      </c>
      <c r="I900">
        <f>_xlfn.STDEV.S(normalized!E900:G900)</f>
        <v>3.4078000578949216E-5</v>
      </c>
      <c r="J900">
        <f>_xlfn.STDEV.S(normalized!H900:J900)</f>
        <v>2.7084148885023593E-5</v>
      </c>
      <c r="K900">
        <f>_xlfn.STDEV.S(normalized!K900:M900)</f>
        <v>7.7134258372888443E-5</v>
      </c>
      <c r="L900">
        <f>_xlfn.STDEV.S(normalized!N900:P900)</f>
        <v>5.1857153525596592E-6</v>
      </c>
      <c r="M900" s="11">
        <f t="shared" si="83"/>
        <v>0.25130930188825207</v>
      </c>
      <c r="N900" s="11">
        <f t="shared" si="84"/>
        <v>0.16660984486910199</v>
      </c>
      <c r="O900" s="11">
        <f t="shared" si="85"/>
        <v>0.36741981013786429</v>
      </c>
      <c r="P900" s="11">
        <f t="shared" si="86"/>
        <v>1.7368791267712669E-2</v>
      </c>
      <c r="R900" s="12">
        <f t="shared" si="87"/>
        <v>1.1988062273318287</v>
      </c>
      <c r="S900" s="12">
        <f t="shared" si="88"/>
        <v>1.5481719607816986</v>
      </c>
      <c r="T900" s="12">
        <f t="shared" si="89"/>
        <v>2.2017780414821848</v>
      </c>
      <c r="U900">
        <f>_xlfn.T.TEST(normalized!H900:J900,normalized!$E900:$G900,2,3)</f>
        <v>0.3466678699778718</v>
      </c>
      <c r="V900">
        <f>_xlfn.T.TEST(normalized!K900:M900,normalized!$E900:$G900,2,3)</f>
        <v>0.2321656017855275</v>
      </c>
      <c r="W900">
        <f>_xlfn.T.TEST(normalized!N900:P900,normalized!$E900:$G900,2,3)</f>
        <v>1.2745148070487357E-2</v>
      </c>
    </row>
    <row r="901" spans="1:23" x14ac:dyDescent="0.3">
      <c r="A901" t="str">
        <f>normalized!A901</f>
        <v>w/o MS2: SM 12:1;O2/19:0</v>
      </c>
      <c r="B901" t="str">
        <f>normalized!B901</f>
        <v>SM 31:1:2O</v>
      </c>
      <c r="C901" t="str">
        <f>normalized!C901</f>
        <v>SM</v>
      </c>
      <c r="D901" t="str">
        <f>normalized!D901</f>
        <v>C36H73N2O6P</v>
      </c>
      <c r="E901">
        <f>AVERAGE(normalized!E901:G901)</f>
        <v>1.3107476511299435E-4</v>
      </c>
      <c r="F901">
        <f>AVERAGE(normalized!H901:J901)</f>
        <v>1.2063336951447246E-4</v>
      </c>
      <c r="G901">
        <f>AVERAGE(normalized!K901:M901)</f>
        <v>5.5356313242156338E-4</v>
      </c>
      <c r="H901">
        <f>AVERAGE(normalized!N901:P901)</f>
        <v>4.3542740256505698E-4</v>
      </c>
      <c r="I901">
        <f>_xlfn.STDEV.S(normalized!E901:G901)</f>
        <v>1.4536293707484772E-5</v>
      </c>
      <c r="J901">
        <f>_xlfn.STDEV.S(normalized!H901:J901)</f>
        <v>1.0441257923333165E-5</v>
      </c>
      <c r="K901">
        <f>_xlfn.STDEV.S(normalized!K901:M901)</f>
        <v>5.6525178640956674E-5</v>
      </c>
      <c r="L901">
        <f>_xlfn.STDEV.S(normalized!N901:P901)</f>
        <v>7.7548838079901945E-6</v>
      </c>
      <c r="M901" s="11">
        <f t="shared" si="83"/>
        <v>0.11090078013837072</v>
      </c>
      <c r="N901" s="11">
        <f t="shared" si="84"/>
        <v>8.6553645689889491E-2</v>
      </c>
      <c r="O901" s="11">
        <f t="shared" si="85"/>
        <v>0.10211153042957744</v>
      </c>
      <c r="P901" s="11">
        <f t="shared" si="86"/>
        <v>1.7809820333555011E-2</v>
      </c>
      <c r="R901" s="12">
        <f t="shared" si="87"/>
        <v>0.92034015403711933</v>
      </c>
      <c r="S901" s="12">
        <f t="shared" si="88"/>
        <v>4.2232624406716166</v>
      </c>
      <c r="T901" s="12">
        <f t="shared" si="89"/>
        <v>3.321977362993497</v>
      </c>
      <c r="U901">
        <f>_xlfn.T.TEST(normalized!H901:J901,normalized!$E901:$G901,2,3)</f>
        <v>0.37480390014859516</v>
      </c>
      <c r="V901">
        <f>_xlfn.T.TEST(normalized!K901:M901,normalized!$E901:$G901,2,3)</f>
        <v>3.8751516783908633E-3</v>
      </c>
      <c r="W901">
        <f>_xlfn.T.TEST(normalized!N901:P901,normalized!$E901:$G901,2,3)</f>
        <v>5.8578491448844341E-5</v>
      </c>
    </row>
    <row r="902" spans="1:23" x14ac:dyDescent="0.3">
      <c r="A902" t="str">
        <f>normalized!A902</f>
        <v>w/o MS2: SM 12:0;O2/19:0</v>
      </c>
      <c r="B902" t="str">
        <f>normalized!B902</f>
        <v>SM 31:0:2O</v>
      </c>
      <c r="C902" t="str">
        <f>normalized!C902</f>
        <v>SM</v>
      </c>
      <c r="D902" t="str">
        <f>normalized!D902</f>
        <v>C36H75N2O6P</v>
      </c>
      <c r="E902">
        <f>AVERAGE(normalized!E902:G902)</f>
        <v>8.5100150903954803E-4</v>
      </c>
      <c r="F902">
        <f>AVERAGE(normalized!H902:J902)</f>
        <v>7.1294545634920635E-4</v>
      </c>
      <c r="G902">
        <f>AVERAGE(normalized!K902:M902)</f>
        <v>1.1758658899469719E-3</v>
      </c>
      <c r="H902">
        <f>AVERAGE(normalized!N902:P902)</f>
        <v>9.3152151809076207E-4</v>
      </c>
      <c r="I902">
        <f>_xlfn.STDEV.S(normalized!E902:G902)</f>
        <v>6.8435622266237864E-5</v>
      </c>
      <c r="J902">
        <f>_xlfn.STDEV.S(normalized!H902:J902)</f>
        <v>5.7776549664026294E-5</v>
      </c>
      <c r="K902">
        <f>_xlfn.STDEV.S(normalized!K902:M902)</f>
        <v>4.5004846264733343E-5</v>
      </c>
      <c r="L902">
        <f>_xlfn.STDEV.S(normalized!N902:P902)</f>
        <v>9.4711181054632165E-5</v>
      </c>
      <c r="M902" s="11">
        <f t="shared" si="83"/>
        <v>8.0417744903267266E-2</v>
      </c>
      <c r="N902" s="11">
        <f t="shared" si="84"/>
        <v>8.1039228386255227E-2</v>
      </c>
      <c r="O902" s="11">
        <f t="shared" si="85"/>
        <v>3.827379180695762E-2</v>
      </c>
      <c r="P902" s="11">
        <f t="shared" si="86"/>
        <v>0.10167363739353154</v>
      </c>
      <c r="R902" s="12">
        <f t="shared" si="87"/>
        <v>0.83777225865773886</v>
      </c>
      <c r="S902" s="12">
        <f t="shared" si="88"/>
        <v>1.3817436014585571</v>
      </c>
      <c r="T902" s="12">
        <f t="shared" si="89"/>
        <v>1.0946179392115181</v>
      </c>
      <c r="U902">
        <f>_xlfn.T.TEST(normalized!H902:J902,normalized!$E902:$G902,2,3)</f>
        <v>5.7461643620154039E-2</v>
      </c>
      <c r="V902">
        <f>_xlfn.T.TEST(normalized!K902:M902,normalized!$E902:$G902,2,3)</f>
        <v>3.943470811692008E-3</v>
      </c>
      <c r="W902">
        <f>_xlfn.T.TEST(normalized!N902:P902,normalized!$E902:$G902,2,3)</f>
        <v>0.30457750672298267</v>
      </c>
    </row>
    <row r="903" spans="1:23" x14ac:dyDescent="0.3">
      <c r="A903" t="str">
        <f>normalized!A903</f>
        <v>w/o MS2: SM 32:1;O3</v>
      </c>
      <c r="B903" t="str">
        <f>normalized!B903</f>
        <v>SM 32:1:3O</v>
      </c>
      <c r="C903" t="str">
        <f>normalized!C903</f>
        <v>SM</v>
      </c>
      <c r="D903" t="str">
        <f>normalized!D903</f>
        <v>C37H75N2O7P</v>
      </c>
      <c r="E903">
        <f>AVERAGE(normalized!E903:G903)</f>
        <v>1.3210774908192092E-3</v>
      </c>
      <c r="F903">
        <f>AVERAGE(normalized!H903:J903)</f>
        <v>1.2715541246498599E-3</v>
      </c>
      <c r="G903">
        <f>AVERAGE(normalized!K903:M903)</f>
        <v>1.7356521819861376E-3</v>
      </c>
      <c r="H903">
        <f>AVERAGE(normalized!N903:P903)</f>
        <v>1.4626153167804573E-3</v>
      </c>
      <c r="I903">
        <f>_xlfn.STDEV.S(normalized!E903:G903)</f>
        <v>1.5202431919863164E-4</v>
      </c>
      <c r="J903">
        <f>_xlfn.STDEV.S(normalized!H903:J903)</f>
        <v>3.2738903463430002E-5</v>
      </c>
      <c r="K903">
        <f>_xlfn.STDEV.S(normalized!K903:M903)</f>
        <v>2.4553759672520613E-4</v>
      </c>
      <c r="L903">
        <f>_xlfn.STDEV.S(normalized!N903:P903)</f>
        <v>2.897882007873243E-5</v>
      </c>
      <c r="M903" s="11">
        <f t="shared" si="83"/>
        <v>0.11507600443964898</v>
      </c>
      <c r="N903" s="11">
        <f t="shared" si="84"/>
        <v>2.5747156828613265E-2</v>
      </c>
      <c r="O903" s="11">
        <f t="shared" si="85"/>
        <v>0.1414670515634262</v>
      </c>
      <c r="P903" s="11">
        <f t="shared" si="86"/>
        <v>1.9813015593547371E-2</v>
      </c>
      <c r="R903" s="12">
        <f t="shared" si="87"/>
        <v>0.96251289836250298</v>
      </c>
      <c r="S903" s="12">
        <f t="shared" si="88"/>
        <v>1.3138155740658695</v>
      </c>
      <c r="T903" s="12">
        <f t="shared" si="89"/>
        <v>1.1071381708831323</v>
      </c>
      <c r="U903">
        <f>_xlfn.T.TEST(normalized!H903:J903,normalized!$E903:$G903,2,3)</f>
        <v>0.63246127829568677</v>
      </c>
      <c r="V903">
        <f>_xlfn.T.TEST(normalized!K903:M903,normalized!$E903:$G903,2,3)</f>
        <v>8.0234024744324589E-2</v>
      </c>
      <c r="W903">
        <f>_xlfn.T.TEST(normalized!N903:P903,normalized!$E903:$G903,2,3)</f>
        <v>0.24572012374205193</v>
      </c>
    </row>
    <row r="904" spans="1:23" x14ac:dyDescent="0.3">
      <c r="A904" t="str">
        <f>normalized!A904</f>
        <v>w/o MS2: SM 12:1;O2/18:2</v>
      </c>
      <c r="B904" t="str">
        <f>normalized!B904</f>
        <v>SM 30:3:2O</v>
      </c>
      <c r="C904" t="str">
        <f>normalized!C904</f>
        <v>SM</v>
      </c>
      <c r="D904" t="str">
        <f>normalized!D904</f>
        <v>C35H67N2O6P</v>
      </c>
      <c r="E904">
        <f>AVERAGE(normalized!E904:G904)</f>
        <v>2.4168653672316382E-5</v>
      </c>
      <c r="F904">
        <f>AVERAGE(normalized!H904:J904)</f>
        <v>3.3376086601307187E-5</v>
      </c>
      <c r="G904">
        <f>AVERAGE(normalized!K904:M904)</f>
        <v>8.3215387047576533E-5</v>
      </c>
      <c r="H904">
        <f>AVERAGE(normalized!N904:P904)</f>
        <v>6.8604444222233321E-5</v>
      </c>
      <c r="I904">
        <f>_xlfn.STDEV.S(normalized!E904:G904)</f>
        <v>6.66132503720949E-6</v>
      </c>
      <c r="J904">
        <f>_xlfn.STDEV.S(normalized!H904:J904)</f>
        <v>5.5533494958619004E-6</v>
      </c>
      <c r="K904">
        <f>_xlfn.STDEV.S(normalized!K904:M904)</f>
        <v>2.2633475759555821E-5</v>
      </c>
      <c r="L904">
        <f>_xlfn.STDEV.S(normalized!N904:P904)</f>
        <v>1.221540967840549E-5</v>
      </c>
      <c r="M904" s="11">
        <f t="shared" si="83"/>
        <v>0.27561837442520037</v>
      </c>
      <c r="N904" s="11">
        <f t="shared" si="84"/>
        <v>0.16638707713697032</v>
      </c>
      <c r="O904" s="11">
        <f t="shared" si="85"/>
        <v>0.27198666692033335</v>
      </c>
      <c r="P904" s="11">
        <f t="shared" si="86"/>
        <v>0.17805566121686794</v>
      </c>
      <c r="R904" s="12">
        <f t="shared" si="87"/>
        <v>1.3809659012796944</v>
      </c>
      <c r="S904" s="12">
        <f t="shared" si="88"/>
        <v>3.4431122302395494</v>
      </c>
      <c r="T904" s="12">
        <f t="shared" si="89"/>
        <v>2.8385711985610205</v>
      </c>
      <c r="U904">
        <f>_xlfn.T.TEST(normalized!H904:J904,normalized!$E904:$G904,2,3)</f>
        <v>0.14209404888733004</v>
      </c>
      <c r="V904">
        <f>_xlfn.T.TEST(normalized!K904:M904,normalized!$E904:$G904,2,3)</f>
        <v>3.6825740395075919E-2</v>
      </c>
      <c r="W904">
        <f>_xlfn.T.TEST(normalized!N904:P904,normalized!$E904:$G904,2,3)</f>
        <v>1.073658833253808E-2</v>
      </c>
    </row>
    <row r="905" spans="1:23" x14ac:dyDescent="0.3">
      <c r="A905" t="str">
        <f>normalized!A905</f>
        <v>w/o MS2: SM 12:0;O2/19:0</v>
      </c>
      <c r="B905" t="str">
        <f>normalized!B905</f>
        <v>SM 31:0:2O</v>
      </c>
      <c r="C905" t="str">
        <f>normalized!C905</f>
        <v>SM</v>
      </c>
      <c r="D905" t="str">
        <f>normalized!D905</f>
        <v>C36H75N2O6P</v>
      </c>
      <c r="E905">
        <f>AVERAGE(normalized!E905:G905)</f>
        <v>7.7659178248587585E-5</v>
      </c>
      <c r="F905">
        <f>AVERAGE(normalized!H905:J905)</f>
        <v>6.347544934640523E-5</v>
      </c>
      <c r="G905">
        <f>AVERAGE(normalized!K905:M905)</f>
        <v>1.6684703809098688E-4</v>
      </c>
      <c r="H905">
        <f>AVERAGE(normalized!N905:P905)</f>
        <v>1.1222017496347405E-4</v>
      </c>
      <c r="I905">
        <f>_xlfn.STDEV.S(normalized!E905:G905)</f>
        <v>6.7093964832832679E-6</v>
      </c>
      <c r="J905">
        <f>_xlfn.STDEV.S(normalized!H905:J905)</f>
        <v>1.3086761000850885E-5</v>
      </c>
      <c r="K905">
        <f>_xlfn.STDEV.S(normalized!K905:M905)</f>
        <v>2.3096018726785161E-5</v>
      </c>
      <c r="L905">
        <f>_xlfn.STDEV.S(normalized!N905:P905)</f>
        <v>9.032150787526497E-6</v>
      </c>
      <c r="M905" s="11">
        <f t="shared" si="83"/>
        <v>8.6395409204646001E-2</v>
      </c>
      <c r="N905" s="11">
        <f t="shared" si="84"/>
        <v>0.20617043495718113</v>
      </c>
      <c r="O905" s="11">
        <f t="shared" si="85"/>
        <v>0.1384263034635963</v>
      </c>
      <c r="P905" s="11">
        <f t="shared" si="86"/>
        <v>8.0485980265726051E-2</v>
      </c>
      <c r="R905" s="12">
        <f t="shared" si="87"/>
        <v>0.81735927134356046</v>
      </c>
      <c r="S905" s="12">
        <f t="shared" si="88"/>
        <v>2.1484522738176333</v>
      </c>
      <c r="T905" s="12">
        <f t="shared" si="89"/>
        <v>1.4450342830599685</v>
      </c>
      <c r="U905">
        <f>_xlfn.T.TEST(normalized!H905:J905,normalized!$E905:$G905,2,3)</f>
        <v>0.19392020990205167</v>
      </c>
      <c r="V905">
        <f>_xlfn.T.TEST(normalized!K905:M905,normalized!$E905:$G905,2,3)</f>
        <v>1.5660543825477841E-2</v>
      </c>
      <c r="W905">
        <f>_xlfn.T.TEST(normalized!N905:P905,normalized!$E905:$G905,2,3)</f>
        <v>7.4986635454827094E-3</v>
      </c>
    </row>
    <row r="906" spans="1:23" x14ac:dyDescent="0.3">
      <c r="A906" t="str">
        <f>normalized!A906</f>
        <v>w/o MS2: SM 29:1;O3</v>
      </c>
      <c r="B906" t="str">
        <f>normalized!B906</f>
        <v>SM 29:1:3O</v>
      </c>
      <c r="C906" t="str">
        <f>normalized!C906</f>
        <v>SM</v>
      </c>
      <c r="D906" t="str">
        <f>normalized!D906</f>
        <v>C34H69N2O7P</v>
      </c>
      <c r="E906">
        <f>AVERAGE(normalized!E906:G906)</f>
        <v>4.9668218079096048E-5</v>
      </c>
      <c r="F906">
        <f>AVERAGE(normalized!H906:J906)</f>
        <v>3.3145177404295046E-5</v>
      </c>
      <c r="G906">
        <f>AVERAGE(normalized!K906:M906)</f>
        <v>6.7732205813669948E-5</v>
      </c>
      <c r="H906">
        <f>AVERAGE(normalized!N906:P906)</f>
        <v>5.3262578861797647E-5</v>
      </c>
      <c r="I906">
        <f>_xlfn.STDEV.S(normalized!E906:G906)</f>
        <v>6.4649098123375623E-6</v>
      </c>
      <c r="J906">
        <f>_xlfn.STDEV.S(normalized!H906:J906)</f>
        <v>1.164384728638823E-5</v>
      </c>
      <c r="K906">
        <f>_xlfn.STDEV.S(normalized!K906:M906)</f>
        <v>2.3765601823683248E-5</v>
      </c>
      <c r="L906">
        <f>_xlfn.STDEV.S(normalized!N906:P906)</f>
        <v>1.3066696181742353E-5</v>
      </c>
      <c r="M906" s="11">
        <f t="shared" si="83"/>
        <v>0.13016190357468171</v>
      </c>
      <c r="N906" s="11">
        <f t="shared" si="84"/>
        <v>0.35129838481055731</v>
      </c>
      <c r="O906" s="11">
        <f t="shared" si="85"/>
        <v>0.35087594650411918</v>
      </c>
      <c r="P906" s="11">
        <f t="shared" si="86"/>
        <v>0.24532601426692058</v>
      </c>
      <c r="R906" s="12">
        <f t="shared" si="87"/>
        <v>0.66733172008530173</v>
      </c>
      <c r="S906" s="12">
        <f t="shared" si="88"/>
        <v>1.3636930905354248</v>
      </c>
      <c r="T906" s="12">
        <f t="shared" si="89"/>
        <v>1.0723674196843065</v>
      </c>
      <c r="U906">
        <f>_xlfn.T.TEST(normalized!H906:J906,normalized!$E906:$G906,2,3)</f>
        <v>0.11719849600226294</v>
      </c>
      <c r="V906">
        <f>_xlfn.T.TEST(normalized!K906:M906,normalized!$E906:$G906,2,3)</f>
        <v>0.31752705160006373</v>
      </c>
      <c r="W906">
        <f>_xlfn.T.TEST(normalized!N906:P906,normalized!$E906:$G906,2,3)</f>
        <v>0.69883842680145336</v>
      </c>
    </row>
    <row r="907" spans="1:23" x14ac:dyDescent="0.3">
      <c r="A907" t="str">
        <f>normalized!A907</f>
        <v>w/o MS2: SM 12:1;O2/19:0</v>
      </c>
      <c r="B907" t="str">
        <f>normalized!B907</f>
        <v>SM 31:1:2O</v>
      </c>
      <c r="C907" t="str">
        <f>normalized!C907</f>
        <v>SM</v>
      </c>
      <c r="D907" t="str">
        <f>normalized!D907</f>
        <v>C36H73N2O6P</v>
      </c>
      <c r="E907">
        <f>AVERAGE(normalized!E907:G907)</f>
        <v>6.7130477118644062E-5</v>
      </c>
      <c r="F907">
        <f>AVERAGE(normalized!H907:J907)</f>
        <v>4.41409185340803E-5</v>
      </c>
      <c r="G907">
        <f>AVERAGE(normalized!K907:M907)</f>
        <v>1.5602187338549351E-4</v>
      </c>
      <c r="H907">
        <f>AVERAGE(normalized!N907:P907)</f>
        <v>1.1030720413053423E-4</v>
      </c>
      <c r="I907">
        <f>_xlfn.STDEV.S(normalized!E907:G907)</f>
        <v>1.2805994147202352E-5</v>
      </c>
      <c r="J907">
        <f>_xlfn.STDEV.S(normalized!H907:J907)</f>
        <v>6.8930918928982589E-6</v>
      </c>
      <c r="K907">
        <f>_xlfn.STDEV.S(normalized!K907:M907)</f>
        <v>1.5744916414843178E-5</v>
      </c>
      <c r="L907">
        <f>_xlfn.STDEV.S(normalized!N907:P907)</f>
        <v>1.9529734423137372E-5</v>
      </c>
      <c r="M907" s="11">
        <f t="shared" si="83"/>
        <v>0.19076274587724865</v>
      </c>
      <c r="N907" s="11">
        <f t="shared" si="84"/>
        <v>0.15616104335428008</v>
      </c>
      <c r="O907" s="11">
        <f t="shared" si="85"/>
        <v>0.100914801708227</v>
      </c>
      <c r="P907" s="11">
        <f t="shared" si="86"/>
        <v>0.17704858514976476</v>
      </c>
      <c r="R907" s="12">
        <f t="shared" si="87"/>
        <v>0.65753917488277613</v>
      </c>
      <c r="S907" s="12">
        <f t="shared" si="88"/>
        <v>2.3241585652630756</v>
      </c>
      <c r="T907" s="12">
        <f t="shared" si="89"/>
        <v>1.6431762273278816</v>
      </c>
      <c r="U907">
        <f>_xlfn.T.TEST(normalized!H907:J907,normalized!$E907:$G907,2,3)</f>
        <v>6.9676245166455014E-2</v>
      </c>
      <c r="V907">
        <f>_xlfn.T.TEST(normalized!K907:M907,normalized!$E907:$G907,2,3)</f>
        <v>1.9029920004093941E-3</v>
      </c>
      <c r="W907">
        <f>_xlfn.T.TEST(normalized!N907:P907,normalized!$E907:$G907,2,3)</f>
        <v>4.0452626811047422E-2</v>
      </c>
    </row>
    <row r="908" spans="1:23" x14ac:dyDescent="0.3">
      <c r="A908" t="str">
        <f>normalized!A908</f>
        <v>w/o MS2: SM 12:1;O2/19:3</v>
      </c>
      <c r="B908" t="str">
        <f>normalized!B908</f>
        <v>SM 31:4:2O</v>
      </c>
      <c r="C908" t="str">
        <f>normalized!C908</f>
        <v>SM</v>
      </c>
      <c r="D908" t="str">
        <f>normalized!D908</f>
        <v>C36H67N2O6P</v>
      </c>
      <c r="E908">
        <f>AVERAGE(normalized!E908:G908)</f>
        <v>5.2695842514124285E-5</v>
      </c>
      <c r="F908">
        <f>AVERAGE(normalized!H908:J908)</f>
        <v>4.0883633286647997E-5</v>
      </c>
      <c r="G908">
        <f>AVERAGE(normalized!K908:M908)</f>
        <v>1.3661144496521964E-4</v>
      </c>
      <c r="H908">
        <f>AVERAGE(normalized!N908:P908)</f>
        <v>1.1130279759160189E-4</v>
      </c>
      <c r="I908">
        <f>_xlfn.STDEV.S(normalized!E908:G908)</f>
        <v>4.0807193694164383E-5</v>
      </c>
      <c r="J908">
        <f>_xlfn.STDEV.S(normalized!H908:J908)</f>
        <v>1.5309029013639658E-5</v>
      </c>
      <c r="K908">
        <f>_xlfn.STDEV.S(normalized!K908:M908)</f>
        <v>3.4412187586027415E-5</v>
      </c>
      <c r="L908">
        <f>_xlfn.STDEV.S(normalized!N908:P908)</f>
        <v>3.0383561290798806E-5</v>
      </c>
      <c r="M908" s="11">
        <f t="shared" si="83"/>
        <v>0.77439114258827269</v>
      </c>
      <c r="N908" s="11">
        <f t="shared" si="84"/>
        <v>0.37445373081945155</v>
      </c>
      <c r="O908" s="11">
        <f t="shared" si="85"/>
        <v>0.25189827685951588</v>
      </c>
      <c r="P908" s="11">
        <f t="shared" si="86"/>
        <v>0.27298111052234081</v>
      </c>
      <c r="R908" s="12">
        <f t="shared" si="87"/>
        <v>0.77584172367468629</v>
      </c>
      <c r="S908" s="12">
        <f t="shared" si="88"/>
        <v>2.5924520502467177</v>
      </c>
      <c r="T908" s="12">
        <f t="shared" si="89"/>
        <v>2.1121741731668671</v>
      </c>
      <c r="U908">
        <f>_xlfn.T.TEST(normalized!H908:J908,normalized!$E908:$G908,2,3)</f>
        <v>0.67590515248911087</v>
      </c>
      <c r="V908">
        <f>_xlfn.T.TEST(normalized!K908:M908,normalized!$E908:$G908,2,3)</f>
        <v>5.4466089372374987E-2</v>
      </c>
      <c r="W908">
        <f>_xlfn.T.TEST(normalized!N908:P908,normalized!$E908:$G908,2,3)</f>
        <v>0.12253164201691615</v>
      </c>
    </row>
    <row r="909" spans="1:23" x14ac:dyDescent="0.3">
      <c r="A909" t="str">
        <f>normalized!A909</f>
        <v>w/o MS2: SM 12:1;O2/19:0</v>
      </c>
      <c r="B909" t="str">
        <f>normalized!B909</f>
        <v>SM 31:1:2O</v>
      </c>
      <c r="C909" t="str">
        <f>normalized!C909</f>
        <v>SM</v>
      </c>
      <c r="D909" t="str">
        <f>normalized!D909</f>
        <v>C36H73N2O6P</v>
      </c>
      <c r="E909">
        <f>AVERAGE(normalized!E909:G909)</f>
        <v>1.0279631440677967E-4</v>
      </c>
      <c r="F909">
        <f>AVERAGE(normalized!H909:J909)</f>
        <v>4.4036552287581699E-5</v>
      </c>
      <c r="G909">
        <f>AVERAGE(normalized!K909:M909)</f>
        <v>4.856053784506524E-5</v>
      </c>
      <c r="H909">
        <f>AVERAGE(normalized!N909:P909)</f>
        <v>5.0172612526781073E-5</v>
      </c>
      <c r="I909">
        <f>_xlfn.STDEV.S(normalized!E909:G909)</f>
        <v>4.2142129803936213E-5</v>
      </c>
      <c r="J909">
        <f>_xlfn.STDEV.S(normalized!H909:J909)</f>
        <v>1.2373261207865367E-5</v>
      </c>
      <c r="K909">
        <f>_xlfn.STDEV.S(normalized!K909:M909)</f>
        <v>3.2848151187914023E-5</v>
      </c>
      <c r="L909">
        <f>_xlfn.STDEV.S(normalized!N909:P909)</f>
        <v>2.3659234822323588E-5</v>
      </c>
      <c r="M909" s="11">
        <f t="shared" si="83"/>
        <v>0.4099575947555259</v>
      </c>
      <c r="N909" s="11">
        <f t="shared" si="84"/>
        <v>0.28097706484970725</v>
      </c>
      <c r="O909" s="11">
        <f t="shared" si="85"/>
        <v>0.67643713693447238</v>
      </c>
      <c r="P909" s="11">
        <f t="shared" si="86"/>
        <v>0.47155676435415422</v>
      </c>
      <c r="R909" s="12">
        <f t="shared" si="87"/>
        <v>0.4283864897463423</v>
      </c>
      <c r="S909" s="12">
        <f t="shared" si="88"/>
        <v>0.47239570917790175</v>
      </c>
      <c r="T909" s="12">
        <f t="shared" si="89"/>
        <v>0.48807793174608277</v>
      </c>
      <c r="U909">
        <f>_xlfn.T.TEST(normalized!H909:J909,normalized!$E909:$G909,2,3)</f>
        <v>0.12776555007909934</v>
      </c>
      <c r="V909">
        <f>_xlfn.T.TEST(normalized!K909:M909,normalized!$E909:$G909,2,3)</f>
        <v>0.15781145958145537</v>
      </c>
      <c r="W909">
        <f>_xlfn.T.TEST(normalized!N909:P909,normalized!$E909:$G909,2,3)</f>
        <v>0.15146834999146341</v>
      </c>
    </row>
    <row r="910" spans="1:23" x14ac:dyDescent="0.3">
      <c r="A910" t="str">
        <f>normalized!A910</f>
        <v>w/o MS2: SM 12:1;O2/18:0</v>
      </c>
      <c r="B910" t="str">
        <f>normalized!B910</f>
        <v>SM 30:1:2O</v>
      </c>
      <c r="C910" t="str">
        <f>normalized!C910</f>
        <v>SM</v>
      </c>
      <c r="D910" t="str">
        <f>normalized!D910</f>
        <v>C35H71N2O6P</v>
      </c>
      <c r="E910">
        <f>AVERAGE(normalized!E910:G910)</f>
        <v>8.3290628672316378E-5</v>
      </c>
      <c r="F910">
        <f>AVERAGE(normalized!H910:J910)</f>
        <v>7.419149626517275E-5</v>
      </c>
      <c r="G910">
        <f>AVERAGE(normalized!K910:M910)</f>
        <v>1.0731123758509094E-4</v>
      </c>
      <c r="H910">
        <f>AVERAGE(normalized!N910:P910)</f>
        <v>7.2435200138141242E-5</v>
      </c>
      <c r="I910">
        <f>_xlfn.STDEV.S(normalized!E910:G910)</f>
        <v>2.8138771741157095E-5</v>
      </c>
      <c r="J910">
        <f>_xlfn.STDEV.S(normalized!H910:J910)</f>
        <v>9.574620291177604E-6</v>
      </c>
      <c r="K910">
        <f>_xlfn.STDEV.S(normalized!K910:M910)</f>
        <v>1.3352436347388216E-5</v>
      </c>
      <c r="L910">
        <f>_xlfn.STDEV.S(normalized!N910:P910)</f>
        <v>1.7088950430641256E-5</v>
      </c>
      <c r="M910" s="11">
        <f t="shared" si="83"/>
        <v>0.33783838818003403</v>
      </c>
      <c r="N910" s="11">
        <f t="shared" si="84"/>
        <v>0.12905279948737411</v>
      </c>
      <c r="O910" s="11">
        <f t="shared" si="85"/>
        <v>0.12442719558425173</v>
      </c>
      <c r="P910" s="11">
        <f t="shared" si="86"/>
        <v>0.23592052480079992</v>
      </c>
      <c r="R910" s="12">
        <f t="shared" si="87"/>
        <v>0.89075442757261913</v>
      </c>
      <c r="S910" s="12">
        <f t="shared" si="88"/>
        <v>1.2883950967314333</v>
      </c>
      <c r="T910" s="12">
        <f t="shared" si="89"/>
        <v>0.86966806821830134</v>
      </c>
      <c r="U910">
        <f>_xlfn.T.TEST(normalized!H910:J910,normalized!$E910:$G910,2,3)</f>
        <v>0.64004905093233133</v>
      </c>
      <c r="V910">
        <f>_xlfn.T.TEST(normalized!K910:M910,normalized!$E910:$G910,2,3)</f>
        <v>0.27804598242139311</v>
      </c>
      <c r="W910">
        <f>_xlfn.T.TEST(normalized!N910:P910,normalized!$E910:$G910,2,3)</f>
        <v>0.60453193466950594</v>
      </c>
    </row>
    <row r="911" spans="1:23" x14ac:dyDescent="0.3">
      <c r="A911" t="str">
        <f>normalized!A911</f>
        <v>w/o MS2: SM 12:0;O2/18:0</v>
      </c>
      <c r="B911" t="str">
        <f>normalized!B911</f>
        <v>SM 30:0:2O</v>
      </c>
      <c r="C911" t="str">
        <f>normalized!C911</f>
        <v>SM</v>
      </c>
      <c r="D911" t="str">
        <f>normalized!D911</f>
        <v>C35H73N2O6P</v>
      </c>
      <c r="E911">
        <f>AVERAGE(normalized!E911:G911)</f>
        <v>2.5200827401129945E-4</v>
      </c>
      <c r="F911">
        <f>AVERAGE(normalized!H911:J911)</f>
        <v>2.2053965569561159E-4</v>
      </c>
      <c r="G911">
        <f>AVERAGE(normalized!K911:M911)</f>
        <v>3.1391910098079335E-4</v>
      </c>
      <c r="H911">
        <f>AVERAGE(normalized!N911:P911)</f>
        <v>2.5915899751308732E-4</v>
      </c>
      <c r="I911">
        <f>_xlfn.STDEV.S(normalized!E911:G911)</f>
        <v>3.0575059293507805E-5</v>
      </c>
      <c r="J911">
        <f>_xlfn.STDEV.S(normalized!H911:J911)</f>
        <v>2.7322753116713835E-5</v>
      </c>
      <c r="K911">
        <f>_xlfn.STDEV.S(normalized!K911:M911)</f>
        <v>6.2365261365075866E-5</v>
      </c>
      <c r="L911">
        <f>_xlfn.STDEV.S(normalized!N911:P911)</f>
        <v>2.4120673129388681E-5</v>
      </c>
      <c r="M911" s="11">
        <f t="shared" si="83"/>
        <v>0.12132561684120297</v>
      </c>
      <c r="N911" s="11">
        <f t="shared" si="84"/>
        <v>0.12389043154408769</v>
      </c>
      <c r="O911" s="11">
        <f t="shared" si="85"/>
        <v>0.19866666657181714</v>
      </c>
      <c r="P911" s="11">
        <f t="shared" si="86"/>
        <v>9.3072875573886285E-2</v>
      </c>
      <c r="R911" s="12">
        <f t="shared" si="87"/>
        <v>0.87512863044220168</v>
      </c>
      <c r="S911" s="12">
        <f t="shared" si="88"/>
        <v>1.2456698186295183</v>
      </c>
      <c r="T911" s="12">
        <f t="shared" si="89"/>
        <v>1.0283749552662198</v>
      </c>
      <c r="U911">
        <f>_xlfn.T.TEST(normalized!H911:J911,normalized!$E911:$G911,2,3)</f>
        <v>0.25533399261027601</v>
      </c>
      <c r="V911">
        <f>_xlfn.T.TEST(normalized!K911:M911,normalized!$E911:$G911,2,3)</f>
        <v>0.22309135794141616</v>
      </c>
      <c r="W911">
        <f>_xlfn.T.TEST(normalized!N911:P911,normalized!$E911:$G911,2,3)</f>
        <v>0.76718953165395631</v>
      </c>
    </row>
    <row r="912" spans="1:23" x14ac:dyDescent="0.3">
      <c r="A912" t="str">
        <f>normalized!A912</f>
        <v>w/o MS2: SM 12:1;O2/17:0</v>
      </c>
      <c r="B912" t="str">
        <f>normalized!B912</f>
        <v>SM 29:1:2O</v>
      </c>
      <c r="C912" t="str">
        <f>normalized!C912</f>
        <v>SM</v>
      </c>
      <c r="D912" t="str">
        <f>normalized!D912</f>
        <v>C34H69N2O6P</v>
      </c>
      <c r="E912">
        <f>AVERAGE(normalized!E912:G912)</f>
        <v>5.1106845762711861E-5</v>
      </c>
      <c r="F912">
        <f>AVERAGE(normalized!H912:J912)</f>
        <v>4.2331928104575159E-5</v>
      </c>
      <c r="G912">
        <f>AVERAGE(normalized!K912:M912)</f>
        <v>9.0513766858030885E-5</v>
      </c>
      <c r="H912">
        <f>AVERAGE(normalized!N912:P912)</f>
        <v>7.0067104144792757E-5</v>
      </c>
      <c r="I912">
        <f>_xlfn.STDEV.S(normalized!E912:G912)</f>
        <v>5.0463791080215016E-6</v>
      </c>
      <c r="J912">
        <f>_xlfn.STDEV.S(normalized!H912:J912)</f>
        <v>7.1241958666760665E-7</v>
      </c>
      <c r="K912">
        <f>_xlfn.STDEV.S(normalized!K912:M912)</f>
        <v>6.4365417385808771E-6</v>
      </c>
      <c r="L912">
        <f>_xlfn.STDEV.S(normalized!N912:P912)</f>
        <v>1.9289954139594385E-5</v>
      </c>
      <c r="M912" s="11">
        <f t="shared" si="83"/>
        <v>9.874174452972008E-2</v>
      </c>
      <c r="N912" s="11">
        <f t="shared" si="84"/>
        <v>1.6829367774311457E-2</v>
      </c>
      <c r="O912" s="11">
        <f t="shared" si="85"/>
        <v>7.1111190728328319E-2</v>
      </c>
      <c r="P912" s="11">
        <f t="shared" si="86"/>
        <v>0.27530685583539954</v>
      </c>
      <c r="R912" s="12">
        <f t="shared" si="87"/>
        <v>0.82830249984750615</v>
      </c>
      <c r="S912" s="12">
        <f t="shared" si="88"/>
        <v>1.7710693255906387</v>
      </c>
      <c r="T912" s="12">
        <f t="shared" si="89"/>
        <v>1.3709925372838117</v>
      </c>
      <c r="U912">
        <f>_xlfn.T.TEST(normalized!H912:J912,normalized!$E912:$G912,2,3)</f>
        <v>9.202754470977019E-2</v>
      </c>
      <c r="V912">
        <f>_xlfn.T.TEST(normalized!K912:M912,normalized!$E912:$G912,2,3)</f>
        <v>1.4292526535738918E-3</v>
      </c>
      <c r="W912">
        <f>_xlfn.T.TEST(normalized!N912:P912,normalized!$E912:$G912,2,3)</f>
        <v>0.22626260119013791</v>
      </c>
    </row>
    <row r="913" spans="1:23" x14ac:dyDescent="0.3">
      <c r="A913" t="str">
        <f>normalized!A913</f>
        <v>w/o MS2: SM 12:0;O2/17:0</v>
      </c>
      <c r="B913" t="str">
        <f>normalized!B913</f>
        <v>SM 29:0:2O</v>
      </c>
      <c r="C913" t="str">
        <f>normalized!C913</f>
        <v>SM</v>
      </c>
      <c r="D913" t="str">
        <f>normalized!D913</f>
        <v>C34H71N2O6P</v>
      </c>
      <c r="E913">
        <f>AVERAGE(normalized!E913:G913)</f>
        <v>4.9619904943502824E-5</v>
      </c>
      <c r="F913">
        <f>AVERAGE(normalized!H913:J913)</f>
        <v>3.4525825163398696E-5</v>
      </c>
      <c r="G913">
        <f>AVERAGE(normalized!K913:M913)</f>
        <v>5.9520089420410251E-5</v>
      </c>
      <c r="H913">
        <f>AVERAGE(normalized!N913:P913)</f>
        <v>2.9750637931066406E-5</v>
      </c>
      <c r="I913">
        <f>_xlfn.STDEV.S(normalized!E913:G913)</f>
        <v>1.4304624809859084E-5</v>
      </c>
      <c r="J913">
        <f>_xlfn.STDEV.S(normalized!H913:J913)</f>
        <v>1.7238337317626007E-5</v>
      </c>
      <c r="K913">
        <f>_xlfn.STDEV.S(normalized!K913:M913)</f>
        <v>2.8882241273103919E-5</v>
      </c>
      <c r="L913">
        <f>_xlfn.STDEV.S(normalized!N913:P913)</f>
        <v>1.4656200884162769E-5</v>
      </c>
      <c r="M913" s="11">
        <f t="shared" si="83"/>
        <v>0.28828400268292165</v>
      </c>
      <c r="N913" s="11">
        <f t="shared" si="84"/>
        <v>0.49928820632216508</v>
      </c>
      <c r="O913" s="11">
        <f t="shared" si="85"/>
        <v>0.4852519805388566</v>
      </c>
      <c r="P913" s="11">
        <f t="shared" si="86"/>
        <v>0.49263484427197357</v>
      </c>
      <c r="R913" s="12">
        <f t="shared" si="87"/>
        <v>0.6958059513155006</v>
      </c>
      <c r="S913" s="12">
        <f t="shared" si="88"/>
        <v>1.1995204240753738</v>
      </c>
      <c r="T913" s="12">
        <f t="shared" si="89"/>
        <v>0.59957063531138266</v>
      </c>
      <c r="U913">
        <f>_xlfn.T.TEST(normalized!H913:J913,normalized!$E913:$G913,2,3)</f>
        <v>0.31003610657765385</v>
      </c>
      <c r="V913">
        <f>_xlfn.T.TEST(normalized!K913:M913,normalized!$E913:$G913,2,3)</f>
        <v>0.63245102788118168</v>
      </c>
      <c r="W913">
        <f>_xlfn.T.TEST(normalized!N913:P913,normalized!$E913:$G913,2,3)</f>
        <v>0.16821661467808793</v>
      </c>
    </row>
    <row r="914" spans="1:23" x14ac:dyDescent="0.3">
      <c r="A914" t="str">
        <f>normalized!A914</f>
        <v>w/o MS2: SM 12:1;O2/20:4</v>
      </c>
      <c r="B914" t="str">
        <f>normalized!B914</f>
        <v>SM 32:5:2O</v>
      </c>
      <c r="C914" t="str">
        <f>normalized!C914</f>
        <v>SM</v>
      </c>
      <c r="D914" t="str">
        <f>normalized!D914</f>
        <v>C37H67N2O6P</v>
      </c>
      <c r="E914">
        <f>AVERAGE(normalized!E914:G914)</f>
        <v>6.026998884180791E-5</v>
      </c>
      <c r="F914">
        <f>AVERAGE(normalized!H914:J914)</f>
        <v>4.3257477824463118E-5</v>
      </c>
      <c r="G914">
        <f>AVERAGE(normalized!K914:M914)</f>
        <v>1.5453736551806802E-4</v>
      </c>
      <c r="H914">
        <f>AVERAGE(normalized!N914:P914)</f>
        <v>1.1790461245456245E-4</v>
      </c>
      <c r="I914">
        <f>_xlfn.STDEV.S(normalized!E914:G914)</f>
        <v>8.9152702612361676E-6</v>
      </c>
      <c r="J914">
        <f>_xlfn.STDEV.S(normalized!H914:J914)</f>
        <v>9.9248842076791481E-6</v>
      </c>
      <c r="K914">
        <f>_xlfn.STDEV.S(normalized!K914:M914)</f>
        <v>5.0918255985305399E-6</v>
      </c>
      <c r="L914">
        <f>_xlfn.STDEV.S(normalized!N914:P914)</f>
        <v>1.1647342257331953E-5</v>
      </c>
      <c r="M914" s="11">
        <f t="shared" si="83"/>
        <v>0.14792221522781915</v>
      </c>
      <c r="N914" s="11">
        <f t="shared" si="84"/>
        <v>0.22943742231005418</v>
      </c>
      <c r="O914" s="11">
        <f t="shared" si="85"/>
        <v>3.2948831381076051E-2</v>
      </c>
      <c r="P914" s="11">
        <f t="shared" si="86"/>
        <v>9.8786145977287812E-2</v>
      </c>
      <c r="R914" s="12">
        <f t="shared" si="87"/>
        <v>0.71772831977789242</v>
      </c>
      <c r="S914" s="12">
        <f t="shared" si="88"/>
        <v>2.5640848536356287</v>
      </c>
      <c r="T914" s="12">
        <f t="shared" si="89"/>
        <v>1.9562740050280998</v>
      </c>
      <c r="U914">
        <f>_xlfn.T.TEST(normalized!H914:J914,normalized!$E914:$G914,2,3)</f>
        <v>9.253190536998987E-2</v>
      </c>
      <c r="V914">
        <f>_xlfn.T.TEST(normalized!K914:M914,normalized!$E914:$G914,2,3)</f>
        <v>3.879949010528092E-4</v>
      </c>
      <c r="W914">
        <f>_xlfn.T.TEST(normalized!N914:P914,normalized!$E914:$G914,2,3)</f>
        <v>3.0832856813092736E-3</v>
      </c>
    </row>
    <row r="915" spans="1:23" x14ac:dyDescent="0.3">
      <c r="A915" t="str">
        <f>normalized!A915</f>
        <v>w/o MS2: SM 12:1;O2/20:2</v>
      </c>
      <c r="B915" t="str">
        <f>normalized!B915</f>
        <v>SM 32:3:2O</v>
      </c>
      <c r="C915" t="str">
        <f>normalized!C915</f>
        <v>SM</v>
      </c>
      <c r="D915" t="str">
        <f>normalized!D915</f>
        <v>C37H71N2O6P</v>
      </c>
      <c r="E915">
        <f>AVERAGE(normalized!E915:G915)</f>
        <v>9.057121299435029E-5</v>
      </c>
      <c r="F915">
        <f>AVERAGE(normalized!H915:J915)</f>
        <v>8.6733675303454714E-5</v>
      </c>
      <c r="G915">
        <f>AVERAGE(normalized!K915:M915)</f>
        <v>1.8051919397636673E-4</v>
      </c>
      <c r="H915">
        <f>AVERAGE(normalized!N915:P915)</f>
        <v>1.3937766968133075E-4</v>
      </c>
      <c r="I915">
        <f>_xlfn.STDEV.S(normalized!E915:G915)</f>
        <v>3.4338080169879167E-5</v>
      </c>
      <c r="J915">
        <f>_xlfn.STDEV.S(normalized!H915:J915)</f>
        <v>9.595673458817698E-6</v>
      </c>
      <c r="K915">
        <f>_xlfn.STDEV.S(normalized!K915:M915)</f>
        <v>2.382088163508575E-5</v>
      </c>
      <c r="L915">
        <f>_xlfn.STDEV.S(normalized!N915:P915)</f>
        <v>1.1319815258920749E-5</v>
      </c>
      <c r="M915" s="11">
        <f t="shared" si="83"/>
        <v>0.37912797051775304</v>
      </c>
      <c r="N915" s="11">
        <f t="shared" si="84"/>
        <v>0.11063376970069998</v>
      </c>
      <c r="O915" s="11">
        <f t="shared" si="85"/>
        <v>0.13195761132306152</v>
      </c>
      <c r="P915" s="11">
        <f t="shared" si="86"/>
        <v>8.1216849763682097E-2</v>
      </c>
      <c r="R915" s="12">
        <f t="shared" si="87"/>
        <v>0.95762960918791096</v>
      </c>
      <c r="S915" s="12">
        <f t="shared" si="88"/>
        <v>1.9931188730753475</v>
      </c>
      <c r="T915" s="12">
        <f t="shared" si="89"/>
        <v>1.5388738327930414</v>
      </c>
      <c r="U915">
        <f>_xlfn.T.TEST(normalized!H915:J915,normalized!$E915:$G915,2,3)</f>
        <v>0.86722360959912947</v>
      </c>
      <c r="V915">
        <f>_xlfn.T.TEST(normalized!K915:M915,normalized!$E915:$G915,2,3)</f>
        <v>2.4959345118092027E-2</v>
      </c>
      <c r="W915">
        <f>_xlfn.T.TEST(normalized!N915:P915,normalized!$E915:$G915,2,3)</f>
        <v>0.12178038661123985</v>
      </c>
    </row>
    <row r="916" spans="1:23" x14ac:dyDescent="0.3">
      <c r="A916" t="str">
        <f>normalized!A916</f>
        <v>w/o MS2: SM 12:1;O2/17:0</v>
      </c>
      <c r="B916" t="str">
        <f>normalized!B916</f>
        <v>SM 29:1:2O</v>
      </c>
      <c r="C916" t="str">
        <f>normalized!C916</f>
        <v>SM</v>
      </c>
      <c r="D916" t="str">
        <f>normalized!D916</f>
        <v>C34H69N2O6P</v>
      </c>
      <c r="E916">
        <f>AVERAGE(normalized!E916:G916)</f>
        <v>1.8639837429378528E-4</v>
      </c>
      <c r="F916">
        <f>AVERAGE(normalized!H916:J916)</f>
        <v>1.7411352824463116E-4</v>
      </c>
      <c r="G916">
        <f>AVERAGE(normalized!K916:M916)</f>
        <v>3.4608343883164497E-4</v>
      </c>
      <c r="H916">
        <f>AVERAGE(normalized!N916:P916)</f>
        <v>3.2689668280474864E-4</v>
      </c>
      <c r="I916">
        <f>_xlfn.STDEV.S(normalized!E916:G916)</f>
        <v>8.5431850349358598E-5</v>
      </c>
      <c r="J916">
        <f>_xlfn.STDEV.S(normalized!H916:J916)</f>
        <v>7.0992983983061061E-6</v>
      </c>
      <c r="K916">
        <f>_xlfn.STDEV.S(normalized!K916:M916)</f>
        <v>3.5443732890451594E-5</v>
      </c>
      <c r="L916">
        <f>_xlfn.STDEV.S(normalized!N916:P916)</f>
        <v>3.7831064877540552E-5</v>
      </c>
      <c r="M916" s="11">
        <f t="shared" si="83"/>
        <v>0.45832937477613495</v>
      </c>
      <c r="N916" s="11">
        <f t="shared" si="84"/>
        <v>4.0773962080255619E-2</v>
      </c>
      <c r="O916" s="11">
        <f t="shared" si="85"/>
        <v>0.10241383699291511</v>
      </c>
      <c r="P916" s="11">
        <f t="shared" si="86"/>
        <v>0.11572789467593521</v>
      </c>
      <c r="R916" s="12">
        <f t="shared" si="87"/>
        <v>0.93409359874677989</v>
      </c>
      <c r="S916" s="12">
        <f t="shared" si="88"/>
        <v>1.8566870024637536</v>
      </c>
      <c r="T916" s="12">
        <f t="shared" si="89"/>
        <v>1.7537528642257463</v>
      </c>
      <c r="U916">
        <f>_xlfn.T.TEST(normalized!H916:J916,normalized!$E916:$G916,2,3)</f>
        <v>0.82685277866971163</v>
      </c>
      <c r="V916">
        <f>_xlfn.T.TEST(normalized!K916:M916,normalized!$E916:$G916,2,3)</f>
        <v>6.7343620577145796E-2</v>
      </c>
      <c r="W916">
        <f>_xlfn.T.TEST(normalized!N916:P916,normalized!$E916:$G916,2,3)</f>
        <v>8.7372403124560738E-2</v>
      </c>
    </row>
    <row r="917" spans="1:23" x14ac:dyDescent="0.3">
      <c r="A917" t="str">
        <f>normalized!A917</f>
        <v>w/o MS2: SM 12:1;O2/18:0</v>
      </c>
      <c r="B917" t="str">
        <f>normalized!B917</f>
        <v>SM 30:1:2O</v>
      </c>
      <c r="C917" t="str">
        <f>normalized!C917</f>
        <v>SM</v>
      </c>
      <c r="D917" t="str">
        <f>normalized!D917</f>
        <v>C35H71N2O6P</v>
      </c>
      <c r="E917">
        <f>AVERAGE(normalized!E917:G917)</f>
        <v>8.1296820621468919E-5</v>
      </c>
      <c r="F917">
        <f>AVERAGE(normalized!H917:J917)</f>
        <v>7.0384324229691878E-5</v>
      </c>
      <c r="G917">
        <f>AVERAGE(normalized!K917:M917)</f>
        <v>3.5273477114822666E-4</v>
      </c>
      <c r="H917">
        <f>AVERAGE(normalized!N917:P917)</f>
        <v>2.6475843828178963E-4</v>
      </c>
      <c r="I917">
        <f>_xlfn.STDEV.S(normalized!E917:G917)</f>
        <v>1.0412360204522954E-5</v>
      </c>
      <c r="J917">
        <f>_xlfn.STDEV.S(normalized!H917:J917)</f>
        <v>5.0488041512363622E-6</v>
      </c>
      <c r="K917">
        <f>_xlfn.STDEV.S(normalized!K917:M917)</f>
        <v>4.432437811365576E-5</v>
      </c>
      <c r="L917">
        <f>_xlfn.STDEV.S(normalized!N917:P917)</f>
        <v>8.7585947671306943E-6</v>
      </c>
      <c r="M917" s="11">
        <f t="shared" si="83"/>
        <v>0.12807831997520025</v>
      </c>
      <c r="N917" s="11">
        <f t="shared" si="84"/>
        <v>7.1731940407073008E-2</v>
      </c>
      <c r="O917" s="11">
        <f t="shared" si="85"/>
        <v>0.12565922539864866</v>
      </c>
      <c r="P917" s="11">
        <f t="shared" si="86"/>
        <v>3.3081456530608039E-2</v>
      </c>
      <c r="R917" s="12">
        <f t="shared" si="87"/>
        <v>0.86576970282039223</v>
      </c>
      <c r="S917" s="12">
        <f t="shared" si="88"/>
        <v>4.338850750272468</v>
      </c>
      <c r="T917" s="12">
        <f t="shared" si="89"/>
        <v>3.2566887149812112</v>
      </c>
      <c r="U917">
        <f>_xlfn.T.TEST(normalized!H917:J917,normalized!$E917:$G917,2,3)</f>
        <v>0.20429494141669219</v>
      </c>
      <c r="V917">
        <f>_xlfn.T.TEST(normalized!K917:M917,normalized!$E917:$G917,2,3)</f>
        <v>6.4142474281488875E-3</v>
      </c>
      <c r="W917">
        <f>_xlfn.T.TEST(normalized!N917:P917,normalized!$E917:$G917,2,3)</f>
        <v>2.5261770053987126E-5</v>
      </c>
    </row>
    <row r="918" spans="1:23" x14ac:dyDescent="0.3">
      <c r="A918" t="str">
        <f>normalized!A918</f>
        <v>w/o MS2: SM 12:1;O2/18:0</v>
      </c>
      <c r="B918" t="str">
        <f>normalized!B918</f>
        <v>SM 30:1:2O</v>
      </c>
      <c r="C918" t="str">
        <f>normalized!C918</f>
        <v>SM</v>
      </c>
      <c r="D918" t="str">
        <f>normalized!D918</f>
        <v>C35H71N2O6P</v>
      </c>
      <c r="E918">
        <f>AVERAGE(normalized!E918:G918)</f>
        <v>1.9957935593220338E-5</v>
      </c>
      <c r="F918">
        <f>AVERAGE(normalized!H918:J918)</f>
        <v>2.0973531746031746E-5</v>
      </c>
      <c r="G918">
        <f>AVERAGE(normalized!K918:M918)</f>
        <v>1.4207323504734505E-4</v>
      </c>
      <c r="H918">
        <f>AVERAGE(normalized!N918:P918)</f>
        <v>1.0544313636170044E-4</v>
      </c>
      <c r="I918">
        <f>_xlfn.STDEV.S(normalized!E918:G918)</f>
        <v>1.7681117240916112E-5</v>
      </c>
      <c r="J918">
        <f>_xlfn.STDEV.S(normalized!H918:J918)</f>
        <v>1.7099160841772887E-6</v>
      </c>
      <c r="K918">
        <f>_xlfn.STDEV.S(normalized!K918:M918)</f>
        <v>2.1579350152785291E-5</v>
      </c>
      <c r="L918">
        <f>_xlfn.STDEV.S(normalized!N918:P918)</f>
        <v>1.3271131486769E-5</v>
      </c>
      <c r="M918" s="11">
        <f t="shared" si="83"/>
        <v>0.88591914521070725</v>
      </c>
      <c r="N918" s="11">
        <f t="shared" si="84"/>
        <v>8.1527331919232435E-2</v>
      </c>
      <c r="O918" s="11">
        <f t="shared" si="85"/>
        <v>0.15188891944069621</v>
      </c>
      <c r="P918" s="11">
        <f t="shared" si="86"/>
        <v>0.12586055332463919</v>
      </c>
      <c r="R918" s="12">
        <f t="shared" si="87"/>
        <v>1.0508868338645407</v>
      </c>
      <c r="S918" s="12">
        <f t="shared" si="88"/>
        <v>7.1186338077775435</v>
      </c>
      <c r="T918" s="12">
        <f t="shared" si="89"/>
        <v>5.283268696263316</v>
      </c>
      <c r="U918">
        <f>_xlfn.T.TEST(normalized!H918:J918,normalized!$E918:$G918,2,3)</f>
        <v>0.93000164775468919</v>
      </c>
      <c r="V918">
        <f>_xlfn.T.TEST(normalized!K918:M918,normalized!$E918:$G918,2,3)</f>
        <v>1.8869534144797103E-3</v>
      </c>
      <c r="W918">
        <f>_xlfn.T.TEST(normalized!N918:P918,normalized!$E918:$G918,2,3)</f>
        <v>3.3669850186397289E-3</v>
      </c>
    </row>
    <row r="919" spans="1:23" x14ac:dyDescent="0.3">
      <c r="A919" t="str">
        <f>normalized!A919</f>
        <v>w/o MS2: SM 12:1;O2/20:3</v>
      </c>
      <c r="B919" t="str">
        <f>normalized!B919</f>
        <v>SM 32:4:2O</v>
      </c>
      <c r="C919" t="str">
        <f>normalized!C919</f>
        <v>SM</v>
      </c>
      <c r="D919" t="str">
        <f>normalized!D919</f>
        <v>C37H69N2O6P</v>
      </c>
      <c r="E919">
        <f>AVERAGE(normalized!E919:G919)</f>
        <v>1.2246100805084746E-4</v>
      </c>
      <c r="F919">
        <f>AVERAGE(normalized!H919:J919)</f>
        <v>9.717183473389356E-5</v>
      </c>
      <c r="G919">
        <f>AVERAGE(normalized!K919:M919)</f>
        <v>3.5405242501456927E-4</v>
      </c>
      <c r="H919">
        <f>AVERAGE(normalized!N919:P919)</f>
        <v>2.4645606261353598E-4</v>
      </c>
      <c r="I919">
        <f>_xlfn.STDEV.S(normalized!E919:G919)</f>
        <v>2.5930873950988595E-5</v>
      </c>
      <c r="J919">
        <f>_xlfn.STDEV.S(normalized!H919:J919)</f>
        <v>6.6434544470103571E-6</v>
      </c>
      <c r="K919">
        <f>_xlfn.STDEV.S(normalized!K919:M919)</f>
        <v>1.9123755893828687E-5</v>
      </c>
      <c r="L919">
        <f>_xlfn.STDEV.S(normalized!N919:P919)</f>
        <v>1.0946159847777281E-5</v>
      </c>
      <c r="M919" s="11">
        <f t="shared" si="83"/>
        <v>0.21174800341527278</v>
      </c>
      <c r="N919" s="11">
        <f t="shared" si="84"/>
        <v>6.8368107540662901E-2</v>
      </c>
      <c r="O919" s="11">
        <f t="shared" si="85"/>
        <v>5.4013910208471932E-2</v>
      </c>
      <c r="P919" s="11">
        <f t="shared" si="86"/>
        <v>4.441424459881025E-2</v>
      </c>
      <c r="R919" s="12">
        <f t="shared" si="87"/>
        <v>0.79349203702084914</v>
      </c>
      <c r="S919" s="12">
        <f t="shared" si="88"/>
        <v>2.891144133547896</v>
      </c>
      <c r="T919" s="12">
        <f t="shared" si="89"/>
        <v>2.0125268159739802</v>
      </c>
      <c r="U919">
        <f>_xlfn.T.TEST(normalized!H919:J919,normalized!$E919:$G919,2,3)</f>
        <v>0.22894059828575025</v>
      </c>
      <c r="V919">
        <f>_xlfn.T.TEST(normalized!K919:M919,normalized!$E919:$G919,2,3)</f>
        <v>3.8555195305929412E-4</v>
      </c>
      <c r="W919">
        <f>_xlfn.T.TEST(normalized!N919:P919,normalized!$E919:$G919,2,3)</f>
        <v>6.7650184238665749E-3</v>
      </c>
    </row>
    <row r="920" spans="1:23" x14ac:dyDescent="0.3">
      <c r="A920" t="str">
        <f>normalized!A920</f>
        <v>w/o MS2: SM 31:1;O3</v>
      </c>
      <c r="B920" t="str">
        <f>normalized!B920</f>
        <v>SM 31:1:3O</v>
      </c>
      <c r="C920" t="str">
        <f>normalized!C920</f>
        <v>SM</v>
      </c>
      <c r="D920" t="str">
        <f>normalized!D920</f>
        <v>C36H73N2O7P</v>
      </c>
      <c r="E920">
        <f>AVERAGE(normalized!E920:G920)</f>
        <v>1.9795819505649716E-4</v>
      </c>
      <c r="F920">
        <f>AVERAGE(normalized!H920:J920)</f>
        <v>2.0609103057889821E-4</v>
      </c>
      <c r="G920">
        <f>AVERAGE(normalized!K920:M920)</f>
        <v>4.4213091947823292E-4</v>
      </c>
      <c r="H920">
        <f>AVERAGE(normalized!N920:P920)</f>
        <v>4.1281108453836564E-4</v>
      </c>
      <c r="I920">
        <f>_xlfn.STDEV.S(normalized!E920:G920)</f>
        <v>3.6116688261654955E-5</v>
      </c>
      <c r="J920">
        <f>_xlfn.STDEV.S(normalized!H920:J920)</f>
        <v>3.5479294986623592E-5</v>
      </c>
      <c r="K920">
        <f>_xlfn.STDEV.S(normalized!K920:M920)</f>
        <v>8.158309179239093E-5</v>
      </c>
      <c r="L920">
        <f>_xlfn.STDEV.S(normalized!N920:P920)</f>
        <v>1.3891072755624914E-5</v>
      </c>
      <c r="M920" s="11">
        <f t="shared" si="83"/>
        <v>0.18244603741384524</v>
      </c>
      <c r="N920" s="11">
        <f t="shared" si="84"/>
        <v>0.17215351336234397</v>
      </c>
      <c r="O920" s="11">
        <f t="shared" si="85"/>
        <v>0.18452247557956064</v>
      </c>
      <c r="P920" s="11">
        <f t="shared" si="86"/>
        <v>3.3649950972510556E-2</v>
      </c>
      <c r="R920" s="12">
        <f t="shared" si="87"/>
        <v>1.0410836011112343</v>
      </c>
      <c r="S920" s="12">
        <f t="shared" si="88"/>
        <v>2.2334560049511918</v>
      </c>
      <c r="T920" s="12">
        <f t="shared" si="89"/>
        <v>2.0853447588797702</v>
      </c>
      <c r="U920">
        <f>_xlfn.T.TEST(normalized!H920:J920,normalized!$E920:$G920,2,3)</f>
        <v>0.79462645201255233</v>
      </c>
      <c r="V920">
        <f>_xlfn.T.TEST(normalized!K920:M920,normalized!$E920:$G920,2,3)</f>
        <v>2.152139757689767E-2</v>
      </c>
      <c r="W920">
        <f>_xlfn.T.TEST(normalized!N920:P920,normalized!$E920:$G920,2,3)</f>
        <v>4.3477737131293395E-3</v>
      </c>
    </row>
    <row r="921" spans="1:23" x14ac:dyDescent="0.3">
      <c r="A921" t="str">
        <f>normalized!A921</f>
        <v>w/o MS2: SM 12:1;O2/18:2</v>
      </c>
      <c r="B921" t="str">
        <f>normalized!B921</f>
        <v>SM 30:3:2O</v>
      </c>
      <c r="C921" t="str">
        <f>normalized!C921</f>
        <v>SM</v>
      </c>
      <c r="D921" t="str">
        <f>normalized!D921</f>
        <v>C35H67N2O6P</v>
      </c>
      <c r="E921">
        <f>AVERAGE(normalized!E921:G921)</f>
        <v>1.1454557175141242E-4</v>
      </c>
      <c r="F921">
        <f>AVERAGE(normalized!H921:J921)</f>
        <v>1.2117963235294118E-4</v>
      </c>
      <c r="G921">
        <f>AVERAGE(normalized!K921:M921)</f>
        <v>2.6327811421509667E-4</v>
      </c>
      <c r="H921">
        <f>AVERAGE(normalized!N921:P921)</f>
        <v>2.36938584181902E-4</v>
      </c>
      <c r="I921">
        <f>_xlfn.STDEV.S(normalized!E921:G921)</f>
        <v>2.2611493325021209E-5</v>
      </c>
      <c r="J921">
        <f>_xlfn.STDEV.S(normalized!H921:J921)</f>
        <v>1.267545895709461E-5</v>
      </c>
      <c r="K921">
        <f>_xlfn.STDEV.S(normalized!K921:M921)</f>
        <v>2.7126339717767922E-5</v>
      </c>
      <c r="L921">
        <f>_xlfn.STDEV.S(normalized!N921:P921)</f>
        <v>1.2295969633601982E-5</v>
      </c>
      <c r="M921" s="11">
        <f t="shared" si="83"/>
        <v>0.19740172386666177</v>
      </c>
      <c r="N921" s="11">
        <f t="shared" si="84"/>
        <v>0.10460057281059214</v>
      </c>
      <c r="O921" s="11">
        <f t="shared" si="85"/>
        <v>0.10303302193818459</v>
      </c>
      <c r="P921" s="11">
        <f t="shared" si="86"/>
        <v>5.189517644860301E-2</v>
      </c>
      <c r="R921" s="12">
        <f t="shared" si="87"/>
        <v>1.0579163428152949</v>
      </c>
      <c r="S921" s="12">
        <f t="shared" si="88"/>
        <v>2.2984573754318904</v>
      </c>
      <c r="T921" s="12">
        <f t="shared" si="89"/>
        <v>2.0685093326532757</v>
      </c>
      <c r="U921">
        <f>_xlfn.T.TEST(normalized!H921:J921,normalized!$E921:$G921,2,3)</f>
        <v>0.6863066995414927</v>
      </c>
      <c r="V921">
        <f>_xlfn.T.TEST(normalized!K921:M921,normalized!$E921:$G921,2,3)</f>
        <v>2.1222062390144473E-3</v>
      </c>
      <c r="W921">
        <f>_xlfn.T.TEST(normalized!N921:P921,normalized!$E921:$G921,2,3)</f>
        <v>3.364360740026706E-3</v>
      </c>
    </row>
    <row r="922" spans="1:23" x14ac:dyDescent="0.3">
      <c r="A922" t="str">
        <f>normalized!A922</f>
        <v>w/o MS2: SM 12:1;O2/18:0</v>
      </c>
      <c r="B922" t="str">
        <f>normalized!B922</f>
        <v>SM 30:1:2O</v>
      </c>
      <c r="C922" t="str">
        <f>normalized!C922</f>
        <v>SM</v>
      </c>
      <c r="D922" t="str">
        <f>normalized!D922</f>
        <v>C35H71N2O6P</v>
      </c>
      <c r="E922">
        <f>AVERAGE(normalized!E922:G922)</f>
        <v>1.3615151511299438E-4</v>
      </c>
      <c r="F922">
        <f>AVERAGE(normalized!H922:J922)</f>
        <v>5.5786612978524741E-5</v>
      </c>
      <c r="G922">
        <f>AVERAGE(normalized!K922:M922)</f>
        <v>8.5300782506086037E-5</v>
      </c>
      <c r="H922">
        <f>AVERAGE(normalized!N922:P922)</f>
        <v>8.4137506041364598E-5</v>
      </c>
      <c r="I922">
        <f>_xlfn.STDEV.S(normalized!E922:G922)</f>
        <v>2.250713853069937E-5</v>
      </c>
      <c r="J922">
        <f>_xlfn.STDEV.S(normalized!H922:J922)</f>
        <v>1.593408884269433E-5</v>
      </c>
      <c r="K922">
        <f>_xlfn.STDEV.S(normalized!K922:M922)</f>
        <v>1.8252503094448727E-5</v>
      </c>
      <c r="L922">
        <f>_xlfn.STDEV.S(normalized!N922:P922)</f>
        <v>2.4771901272475824E-5</v>
      </c>
      <c r="M922" s="11">
        <f t="shared" ref="M922:M926" si="90">I922/E922</f>
        <v>0.16530949737886005</v>
      </c>
      <c r="N922" s="11">
        <f t="shared" ref="N922:N926" si="91">J922/F922</f>
        <v>0.28562567239613945</v>
      </c>
      <c r="O922" s="11">
        <f t="shared" ref="O922:O926" si="92">K922/G922</f>
        <v>0.21397814367232151</v>
      </c>
      <c r="P922" s="11">
        <f t="shared" ref="P922:P926" si="93">L922/H922</f>
        <v>0.29442162524162757</v>
      </c>
      <c r="R922" s="12">
        <f t="shared" ref="R922:R926" si="94">F922/$E922</f>
        <v>0.40973920071492786</v>
      </c>
      <c r="S922" s="12">
        <f t="shared" ref="S922:S926" si="95">G922/$E922</f>
        <v>0.62651364867510673</v>
      </c>
      <c r="T922" s="12">
        <f t="shared" ref="T922:T926" si="96">H922/$E922</f>
        <v>0.61796966395517161</v>
      </c>
      <c r="U922">
        <f>_xlfn.T.TEST(normalized!H922:J922,normalized!$E922:$G922,2,3)</f>
        <v>9.5142403937588087E-3</v>
      </c>
      <c r="V922">
        <f>_xlfn.T.TEST(normalized!K922:M922,normalized!$E922:$G922,2,3)</f>
        <v>4.0576337034995393E-2</v>
      </c>
      <c r="W922">
        <f>_xlfn.T.TEST(normalized!N922:P922,normalized!$E922:$G922,2,3)</f>
        <v>5.5090383721289007E-2</v>
      </c>
    </row>
    <row r="923" spans="1:23" x14ac:dyDescent="0.3">
      <c r="A923" t="str">
        <f>normalized!A923</f>
        <v>w/o MS2: SM 12:1;O2/19:1</v>
      </c>
      <c r="B923" t="str">
        <f>normalized!B923</f>
        <v>SM 31:2:2O</v>
      </c>
      <c r="C923" t="str">
        <f>normalized!C923</f>
        <v>SM</v>
      </c>
      <c r="D923" t="str">
        <f>normalized!D923</f>
        <v>C36H71N2O6P</v>
      </c>
      <c r="E923">
        <f>AVERAGE(normalized!E923:G923)</f>
        <v>4.3999961864406779E-6</v>
      </c>
      <c r="F923">
        <f>AVERAGE(normalized!H923:J923)</f>
        <v>2.8163690476190476E-6</v>
      </c>
      <c r="G923">
        <f>AVERAGE(normalized!K923:M923)</f>
        <v>3.3867851120286675E-5</v>
      </c>
      <c r="H923">
        <f>AVERAGE(normalized!N923:P923)</f>
        <v>3.6256123212357898E-5</v>
      </c>
      <c r="I923">
        <f>_xlfn.STDEV.S(normalized!E923:G923)</f>
        <v>8.8176003214078475E-7</v>
      </c>
      <c r="J923">
        <f>_xlfn.STDEV.S(normalized!H923:J923)</f>
        <v>4.8780942833405602E-6</v>
      </c>
      <c r="K923">
        <f>_xlfn.STDEV.S(normalized!K923:M923)</f>
        <v>6.5162339583438438E-6</v>
      </c>
      <c r="L923">
        <f>_xlfn.STDEV.S(normalized!N923:P923)</f>
        <v>5.8174383737476029E-6</v>
      </c>
      <c r="M923" s="11">
        <f t="shared" si="90"/>
        <v>0.20040018099517343</v>
      </c>
      <c r="N923" s="11">
        <f t="shared" si="91"/>
        <v>1.732050807568877</v>
      </c>
      <c r="O923" s="11">
        <f t="shared" si="92"/>
        <v>0.19240175395836237</v>
      </c>
      <c r="P923" s="11">
        <f t="shared" si="93"/>
        <v>0.16045395531325668</v>
      </c>
      <c r="R923" s="12">
        <f t="shared" si="94"/>
        <v>0.64008442923158859</v>
      </c>
      <c r="S923" s="12">
        <f t="shared" si="95"/>
        <v>7.6972455623157368</v>
      </c>
      <c r="T923" s="12">
        <f t="shared" si="96"/>
        <v>8.2400351445956215</v>
      </c>
      <c r="U923">
        <f>_xlfn.T.TEST(normalized!H923:J923,normalized!$E923:$G923,2,3)</f>
        <v>0.63261930902461394</v>
      </c>
      <c r="V923">
        <f>_xlfn.T.TEST(normalized!K923:M923,normalized!$E923:$G923,2,3)</f>
        <v>1.4606079188834942E-2</v>
      </c>
      <c r="W923">
        <f>_xlfn.T.TEST(normalized!N923:P923,normalized!$E923:$G923,2,3)</f>
        <v>9.6628598894285978E-3</v>
      </c>
    </row>
    <row r="924" spans="1:23" x14ac:dyDescent="0.3">
      <c r="A924" t="str">
        <f>normalized!A924</f>
        <v>w/o MS2: SM 12:1;O2/19:0</v>
      </c>
      <c r="B924" t="str">
        <f>normalized!B924</f>
        <v>SM 31:1:2O</v>
      </c>
      <c r="C924" t="str">
        <f>normalized!C924</f>
        <v>SM</v>
      </c>
      <c r="D924" t="str">
        <f>normalized!D924</f>
        <v>C36H73N2O6P</v>
      </c>
      <c r="E924">
        <f>AVERAGE(normalized!E924:G924)</f>
        <v>8.3245721045197745E-5</v>
      </c>
      <c r="F924">
        <f>AVERAGE(normalized!H924:J924)</f>
        <v>6.8861615312791784E-5</v>
      </c>
      <c r="G924">
        <f>AVERAGE(normalized!K924:M924)</f>
        <v>3.5994057303872341E-4</v>
      </c>
      <c r="H924">
        <f>AVERAGE(normalized!N924:P924)</f>
        <v>3.028866911284065E-4</v>
      </c>
      <c r="I924">
        <f>_xlfn.STDEV.S(normalized!E924:G924)</f>
        <v>6.6645941848473825E-6</v>
      </c>
      <c r="J924">
        <f>_xlfn.STDEV.S(normalized!H924:J924)</f>
        <v>2.7032313439845267E-5</v>
      </c>
      <c r="K924">
        <f>_xlfn.STDEV.S(normalized!K924:M924)</f>
        <v>1.8027520252997385E-5</v>
      </c>
      <c r="L924">
        <f>_xlfn.STDEV.S(normalized!N924:P924)</f>
        <v>3.907579893548026E-5</v>
      </c>
      <c r="M924" s="11">
        <f t="shared" si="90"/>
        <v>8.0059300360061536E-2</v>
      </c>
      <c r="N924" s="11">
        <f t="shared" si="91"/>
        <v>0.39255996707390228</v>
      </c>
      <c r="O924" s="11">
        <f t="shared" si="92"/>
        <v>5.008471287580557E-2</v>
      </c>
      <c r="P924" s="11">
        <f t="shared" si="93"/>
        <v>0.12901127741830815</v>
      </c>
      <c r="R924" s="12">
        <f t="shared" si="94"/>
        <v>0.82720906790396831</v>
      </c>
      <c r="S924" s="12">
        <f t="shared" si="95"/>
        <v>4.3238327270094272</v>
      </c>
      <c r="T924" s="12">
        <f t="shared" si="96"/>
        <v>3.6384655850834191</v>
      </c>
      <c r="U924">
        <f>_xlfn.T.TEST(normalized!H924:J924,normalized!$E924:$G924,2,3)</f>
        <v>0.45638140424826096</v>
      </c>
      <c r="V924">
        <f>_xlfn.T.TEST(normalized!K924:M924,normalized!$E924:$G924,2,3)</f>
        <v>4.2240497752236495E-4</v>
      </c>
      <c r="W924">
        <f>_xlfn.T.TEST(normalized!N924:P924,normalized!$E924:$G924,2,3)</f>
        <v>8.8623116547723729E-3</v>
      </c>
    </row>
    <row r="925" spans="1:23" x14ac:dyDescent="0.3">
      <c r="A925" t="str">
        <f>normalized!A925</f>
        <v>w/o MS2: SM 12:1;O2/17:0</v>
      </c>
      <c r="B925" t="str">
        <f>normalized!B925</f>
        <v>SM 29:1:2O</v>
      </c>
      <c r="C925" t="str">
        <f>normalized!C925</f>
        <v>SM</v>
      </c>
      <c r="D925" t="str">
        <f>normalized!D925</f>
        <v>C34H69N2O6P</v>
      </c>
      <c r="E925">
        <f>AVERAGE(normalized!E925:G925)</f>
        <v>9.9249040819209054E-5</v>
      </c>
      <c r="F925">
        <f>AVERAGE(normalized!H925:J925)</f>
        <v>7.6565275443510742E-5</v>
      </c>
      <c r="G925">
        <f>AVERAGE(normalized!K925:M925)</f>
        <v>8.2522477030093358E-5</v>
      </c>
      <c r="H925">
        <f>AVERAGE(normalized!N925:P925)</f>
        <v>6.8020661513220628E-5</v>
      </c>
      <c r="I925">
        <f>_xlfn.STDEV.S(normalized!E925:G925)</f>
        <v>1.3036926982610354E-5</v>
      </c>
      <c r="J925">
        <f>_xlfn.STDEV.S(normalized!H925:J925)</f>
        <v>9.1275144999005464E-6</v>
      </c>
      <c r="K925">
        <f>_xlfn.STDEV.S(normalized!K925:M925)</f>
        <v>2.0801489785684117E-5</v>
      </c>
      <c r="L925">
        <f>_xlfn.STDEV.S(normalized!N925:P925)</f>
        <v>2.6893912964210458E-5</v>
      </c>
      <c r="M925" s="11">
        <f t="shared" si="90"/>
        <v>0.13135569749594128</v>
      </c>
      <c r="N925" s="11">
        <f t="shared" si="91"/>
        <v>0.1192121943926755</v>
      </c>
      <c r="O925" s="11">
        <f t="shared" si="92"/>
        <v>0.25207059378620528</v>
      </c>
      <c r="P925" s="11">
        <f t="shared" si="93"/>
        <v>0.39537858594602621</v>
      </c>
      <c r="R925" s="12">
        <f t="shared" si="94"/>
        <v>0.7714459989893625</v>
      </c>
      <c r="S925" s="12">
        <f t="shared" si="95"/>
        <v>0.83146876129931957</v>
      </c>
      <c r="T925" s="12">
        <f t="shared" si="96"/>
        <v>0.68535333895192307</v>
      </c>
      <c r="U925">
        <f>_xlfn.T.TEST(normalized!H925:J925,normalized!$E925:$G925,2,3)</f>
        <v>7.6418104206514209E-2</v>
      </c>
      <c r="V925">
        <f>_xlfn.T.TEST(normalized!K925:M925,normalized!$E925:$G925,2,3)</f>
        <v>0.31467794287829498</v>
      </c>
      <c r="W925">
        <f>_xlfn.T.TEST(normalized!N925:P925,normalized!$E925:$G925,2,3)</f>
        <v>0.17149157087062389</v>
      </c>
    </row>
    <row r="926" spans="1:23" x14ac:dyDescent="0.3">
      <c r="A926" t="str">
        <f>normalized!A926</f>
        <v>w/o MS2: SM 12:0;O2/17:0</v>
      </c>
      <c r="B926" t="str">
        <f>normalized!B926</f>
        <v>SM 29:0:2O</v>
      </c>
      <c r="C926" t="str">
        <f>normalized!C926</f>
        <v>SM</v>
      </c>
      <c r="D926" t="str">
        <f>normalized!D926</f>
        <v>C34H71N2O6P</v>
      </c>
      <c r="E926">
        <f>AVERAGE(normalized!E926:G926)</f>
        <v>2.826257809322034E-4</v>
      </c>
      <c r="F926">
        <f>AVERAGE(normalized!H926:J926)</f>
        <v>3.4523517973856208E-4</v>
      </c>
      <c r="G926">
        <f>AVERAGE(normalized!K926:M926)</f>
        <v>4.5681448798703847E-4</v>
      </c>
      <c r="H926">
        <f>AVERAGE(normalized!N926:P926)</f>
        <v>4.800297985100745E-4</v>
      </c>
      <c r="I926">
        <f>_xlfn.STDEV.S(normalized!E926:G926)</f>
        <v>4.299261808974794E-5</v>
      </c>
      <c r="J926">
        <f>_xlfn.STDEV.S(normalized!H926:J926)</f>
        <v>2.3608842746187385E-5</v>
      </c>
      <c r="K926">
        <f>_xlfn.STDEV.S(normalized!K926:M926)</f>
        <v>3.3824874238908812E-5</v>
      </c>
      <c r="L926">
        <f>_xlfn.STDEV.S(normalized!N926:P926)</f>
        <v>1.5921649083600743E-5</v>
      </c>
      <c r="M926" s="11">
        <f t="shared" si="90"/>
        <v>0.15211852913043719</v>
      </c>
      <c r="N926" s="11">
        <f t="shared" si="91"/>
        <v>6.8384811663938089E-2</v>
      </c>
      <c r="O926" s="11">
        <f t="shared" si="92"/>
        <v>7.4045099550057503E-2</v>
      </c>
      <c r="P926" s="11">
        <f t="shared" si="93"/>
        <v>3.3168043177774914E-2</v>
      </c>
      <c r="R926" s="12">
        <f t="shared" si="94"/>
        <v>1.2215275570397361</v>
      </c>
      <c r="S926" s="12">
        <f t="shared" si="95"/>
        <v>1.6163227801805513</v>
      </c>
      <c r="T926" s="12">
        <f t="shared" si="96"/>
        <v>1.6984642976545179</v>
      </c>
      <c r="U926">
        <f>_xlfn.T.TEST(normalized!H926:J926,normalized!$E926:$G926,2,3)</f>
        <v>0.11096001827091094</v>
      </c>
      <c r="V926">
        <f>_xlfn.T.TEST(normalized!K926:M926,normalized!$E926:$G926,2,3)</f>
        <v>6.1671706121878729E-3</v>
      </c>
      <c r="W926">
        <f>_xlfn.T.TEST(normalized!N926:P926,normalized!$E926:$G926,2,3)</f>
        <v>8.6502167997101892E-3</v>
      </c>
    </row>
  </sheetData>
  <mergeCells count="8">
    <mergeCell ref="R4:T4"/>
    <mergeCell ref="U4:W4"/>
    <mergeCell ref="A1:C1"/>
    <mergeCell ref="A2:C2"/>
    <mergeCell ref="A3:C3"/>
    <mergeCell ref="E4:H4"/>
    <mergeCell ref="I4:L4"/>
    <mergeCell ref="M4:P4"/>
  </mergeCells>
  <conditionalFormatting sqref="M5:P926">
    <cfRule type="cellIs" dxfId="6" priority="5" operator="lessThan">
      <formula>0.3</formula>
    </cfRule>
  </conditionalFormatting>
  <conditionalFormatting sqref="U5:W926">
    <cfRule type="cellIs" dxfId="5" priority="1" operator="lessThan">
      <formula>0.001</formula>
    </cfRule>
    <cfRule type="cellIs" dxfId="4" priority="2" operator="lessThan">
      <formula>0.01</formula>
    </cfRule>
    <cfRule type="cellIs" dxfId="3" priority="3" operator="lessThan">
      <formula>0.05</formula>
    </cfRule>
    <cfRule type="cellIs" dxfId="2" priority="4" operator="lessThan">
      <formula>0.1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B1A1D-D83C-4471-9D64-E6809178A49B}">
  <dimension ref="A2:JT14"/>
  <sheetViews>
    <sheetView workbookViewId="0">
      <selection activeCell="D1" sqref="D1:JO1"/>
    </sheetView>
  </sheetViews>
  <sheetFormatPr defaultRowHeight="14.4" x14ac:dyDescent="0.3"/>
  <sheetData>
    <row r="2" spans="1:280" x14ac:dyDescent="0.3">
      <c r="A2" t="s">
        <v>333</v>
      </c>
      <c r="B2" t="s">
        <v>279</v>
      </c>
      <c r="C2" t="s">
        <v>318</v>
      </c>
      <c r="D2" t="s">
        <v>360</v>
      </c>
      <c r="E2" t="s">
        <v>361</v>
      </c>
      <c r="F2" t="s">
        <v>361</v>
      </c>
      <c r="G2" t="s">
        <v>362</v>
      </c>
      <c r="H2" t="s">
        <v>363</v>
      </c>
      <c r="I2" t="s">
        <v>363</v>
      </c>
      <c r="J2" t="s">
        <v>364</v>
      </c>
      <c r="K2" t="s">
        <v>364</v>
      </c>
      <c r="L2" t="s">
        <v>365</v>
      </c>
      <c r="M2" t="s">
        <v>366</v>
      </c>
      <c r="N2" t="s">
        <v>367</v>
      </c>
      <c r="O2" t="s">
        <v>367</v>
      </c>
      <c r="P2" t="s">
        <v>368</v>
      </c>
      <c r="Q2" t="s">
        <v>368</v>
      </c>
      <c r="R2" t="s">
        <v>369</v>
      </c>
      <c r="S2" t="s">
        <v>369</v>
      </c>
      <c r="T2" t="s">
        <v>370</v>
      </c>
      <c r="U2" t="s">
        <v>371</v>
      </c>
      <c r="V2" t="s">
        <v>372</v>
      </c>
      <c r="W2" t="s">
        <v>373</v>
      </c>
      <c r="X2" t="s">
        <v>373</v>
      </c>
      <c r="Y2" t="s">
        <v>374</v>
      </c>
      <c r="Z2" t="s">
        <v>374</v>
      </c>
      <c r="AA2" t="s">
        <v>375</v>
      </c>
      <c r="AB2" t="s">
        <v>375</v>
      </c>
      <c r="AC2" t="s">
        <v>376</v>
      </c>
      <c r="AD2" t="s">
        <v>377</v>
      </c>
      <c r="AE2" t="s">
        <v>378</v>
      </c>
      <c r="AF2" t="s">
        <v>379</v>
      </c>
      <c r="AG2" t="s">
        <v>380</v>
      </c>
      <c r="AH2" t="s">
        <v>381</v>
      </c>
      <c r="AI2" t="s">
        <v>381</v>
      </c>
      <c r="AJ2" t="s">
        <v>382</v>
      </c>
      <c r="AK2" t="s">
        <v>383</v>
      </c>
      <c r="AL2" t="s">
        <v>384</v>
      </c>
      <c r="AM2" t="s">
        <v>385</v>
      </c>
      <c r="AN2" t="s">
        <v>386</v>
      </c>
      <c r="AO2" t="s">
        <v>387</v>
      </c>
      <c r="AP2" t="s">
        <v>388</v>
      </c>
      <c r="AQ2" t="s">
        <v>389</v>
      </c>
      <c r="AR2" t="s">
        <v>390</v>
      </c>
      <c r="AS2" t="s">
        <v>390</v>
      </c>
      <c r="AT2" t="s">
        <v>390</v>
      </c>
      <c r="AU2" t="s">
        <v>391</v>
      </c>
      <c r="AV2" t="s">
        <v>391</v>
      </c>
      <c r="AW2" t="s">
        <v>391</v>
      </c>
      <c r="AX2" t="s">
        <v>391</v>
      </c>
      <c r="AY2" t="s">
        <v>392</v>
      </c>
      <c r="AZ2" t="s">
        <v>393</v>
      </c>
      <c r="BA2" t="s">
        <v>393</v>
      </c>
      <c r="BB2" t="s">
        <v>394</v>
      </c>
      <c r="BC2" t="s">
        <v>394</v>
      </c>
      <c r="BD2" t="s">
        <v>395</v>
      </c>
      <c r="BE2" t="s">
        <v>396</v>
      </c>
      <c r="BF2" t="s">
        <v>396</v>
      </c>
      <c r="BG2" t="s">
        <v>397</v>
      </c>
      <c r="BH2" t="s">
        <v>398</v>
      </c>
      <c r="BI2" t="s">
        <v>398</v>
      </c>
      <c r="BJ2" t="s">
        <v>320</v>
      </c>
      <c r="BK2" t="s">
        <v>320</v>
      </c>
      <c r="BL2" t="s">
        <v>399</v>
      </c>
      <c r="BM2" t="s">
        <v>400</v>
      </c>
      <c r="BN2" t="s">
        <v>321</v>
      </c>
      <c r="BO2" t="s">
        <v>322</v>
      </c>
      <c r="BP2" t="s">
        <v>401</v>
      </c>
      <c r="BQ2" t="s">
        <v>402</v>
      </c>
      <c r="BR2" t="s">
        <v>403</v>
      </c>
      <c r="BS2" t="s">
        <v>323</v>
      </c>
      <c r="BT2" t="s">
        <v>324</v>
      </c>
      <c r="BU2" t="s">
        <v>325</v>
      </c>
      <c r="BV2" t="s">
        <v>404</v>
      </c>
      <c r="BW2" t="s">
        <v>405</v>
      </c>
      <c r="BX2" t="s">
        <v>406</v>
      </c>
      <c r="BY2" t="s">
        <v>407</v>
      </c>
      <c r="BZ2" t="s">
        <v>408</v>
      </c>
      <c r="CA2" t="s">
        <v>409</v>
      </c>
      <c r="CB2" t="s">
        <v>409</v>
      </c>
      <c r="CC2" t="s">
        <v>410</v>
      </c>
      <c r="CD2" t="s">
        <v>411</v>
      </c>
      <c r="CE2" t="s">
        <v>411</v>
      </c>
      <c r="CF2" t="s">
        <v>412</v>
      </c>
      <c r="CG2" t="s">
        <v>413</v>
      </c>
      <c r="CH2" t="s">
        <v>118</v>
      </c>
      <c r="CI2" t="s">
        <v>118</v>
      </c>
      <c r="CJ2" t="s">
        <v>119</v>
      </c>
      <c r="CK2" t="s">
        <v>119</v>
      </c>
      <c r="CL2" t="s">
        <v>414</v>
      </c>
      <c r="CM2" t="s">
        <v>414</v>
      </c>
      <c r="CN2" t="s">
        <v>415</v>
      </c>
      <c r="CO2" t="s">
        <v>416</v>
      </c>
      <c r="CP2" t="s">
        <v>416</v>
      </c>
      <c r="CQ2" t="s">
        <v>417</v>
      </c>
      <c r="CR2" t="s">
        <v>418</v>
      </c>
      <c r="CS2" t="s">
        <v>419</v>
      </c>
      <c r="CT2" t="s">
        <v>419</v>
      </c>
      <c r="CU2" t="s">
        <v>419</v>
      </c>
      <c r="CV2" t="s">
        <v>420</v>
      </c>
      <c r="CW2" t="s">
        <v>421</v>
      </c>
      <c r="CX2" t="s">
        <v>422</v>
      </c>
      <c r="CY2" t="s">
        <v>423</v>
      </c>
      <c r="CZ2" t="s">
        <v>423</v>
      </c>
      <c r="DA2" t="s">
        <v>424</v>
      </c>
      <c r="DB2" t="s">
        <v>424</v>
      </c>
      <c r="DC2" t="s">
        <v>425</v>
      </c>
      <c r="DD2" t="s">
        <v>426</v>
      </c>
      <c r="DE2" t="s">
        <v>426</v>
      </c>
      <c r="DF2" t="s">
        <v>347</v>
      </c>
      <c r="DG2" t="s">
        <v>348</v>
      </c>
      <c r="DH2" t="s">
        <v>349</v>
      </c>
      <c r="DI2" t="s">
        <v>427</v>
      </c>
      <c r="DJ2" t="s">
        <v>86</v>
      </c>
      <c r="DK2" t="s">
        <v>91</v>
      </c>
      <c r="DL2" t="s">
        <v>91</v>
      </c>
      <c r="DM2" t="s">
        <v>95</v>
      </c>
      <c r="DN2" t="s">
        <v>95</v>
      </c>
      <c r="DO2" t="s">
        <v>95</v>
      </c>
      <c r="DP2" t="s">
        <v>99</v>
      </c>
      <c r="DQ2" t="s">
        <v>428</v>
      </c>
      <c r="DR2" t="s">
        <v>429</v>
      </c>
      <c r="DS2" t="s">
        <v>105</v>
      </c>
      <c r="DT2" t="s">
        <v>105</v>
      </c>
      <c r="DU2" t="s">
        <v>105</v>
      </c>
      <c r="DV2" t="s">
        <v>326</v>
      </c>
      <c r="DW2" t="s">
        <v>326</v>
      </c>
      <c r="DX2" t="s">
        <v>430</v>
      </c>
      <c r="DY2" t="s">
        <v>430</v>
      </c>
      <c r="DZ2" t="s">
        <v>431</v>
      </c>
      <c r="EA2" t="s">
        <v>432</v>
      </c>
      <c r="EB2" t="s">
        <v>433</v>
      </c>
      <c r="EC2" t="s">
        <v>434</v>
      </c>
      <c r="ED2" t="s">
        <v>435</v>
      </c>
      <c r="EE2" t="s">
        <v>67</v>
      </c>
      <c r="EF2" t="s">
        <v>69</v>
      </c>
      <c r="EG2" t="s">
        <v>436</v>
      </c>
      <c r="EH2" t="s">
        <v>75</v>
      </c>
      <c r="EI2" t="s">
        <v>76</v>
      </c>
      <c r="EJ2" t="s">
        <v>78</v>
      </c>
      <c r="EK2" t="s">
        <v>80</v>
      </c>
      <c r="EL2" t="s">
        <v>84</v>
      </c>
      <c r="EM2" t="s">
        <v>437</v>
      </c>
      <c r="EN2" t="s">
        <v>438</v>
      </c>
      <c r="EO2" t="s">
        <v>439</v>
      </c>
      <c r="EP2" t="s">
        <v>439</v>
      </c>
      <c r="EQ2" t="s">
        <v>440</v>
      </c>
      <c r="ER2" t="s">
        <v>440</v>
      </c>
      <c r="ES2" t="s">
        <v>129</v>
      </c>
      <c r="ET2" t="s">
        <v>441</v>
      </c>
      <c r="EU2" t="s">
        <v>442</v>
      </c>
      <c r="EV2" t="s">
        <v>443</v>
      </c>
      <c r="EW2" t="s">
        <v>444</v>
      </c>
      <c r="EX2" t="s">
        <v>444</v>
      </c>
      <c r="EY2" t="s">
        <v>445</v>
      </c>
      <c r="EZ2" t="s">
        <v>445</v>
      </c>
      <c r="FA2" t="s">
        <v>165</v>
      </c>
      <c r="FB2" t="s">
        <v>446</v>
      </c>
      <c r="FC2" t="s">
        <v>169</v>
      </c>
      <c r="FD2" t="s">
        <v>178</v>
      </c>
      <c r="FE2" t="s">
        <v>178</v>
      </c>
      <c r="FF2" t="s">
        <v>182</v>
      </c>
      <c r="FG2" t="s">
        <v>447</v>
      </c>
      <c r="FH2" t="s">
        <v>448</v>
      </c>
      <c r="FI2" t="s">
        <v>448</v>
      </c>
      <c r="FJ2" t="s">
        <v>196</v>
      </c>
      <c r="FK2" t="s">
        <v>196</v>
      </c>
      <c r="FL2" t="s">
        <v>196</v>
      </c>
      <c r="FM2" t="s">
        <v>449</v>
      </c>
      <c r="FN2" t="s">
        <v>205</v>
      </c>
      <c r="FO2" t="s">
        <v>206</v>
      </c>
      <c r="FP2" t="s">
        <v>449</v>
      </c>
      <c r="FQ2" t="s">
        <v>206</v>
      </c>
      <c r="FR2" t="s">
        <v>206</v>
      </c>
      <c r="FS2" t="s">
        <v>449</v>
      </c>
      <c r="FT2" t="s">
        <v>450</v>
      </c>
      <c r="FU2" t="s">
        <v>227</v>
      </c>
      <c r="FV2" t="s">
        <v>451</v>
      </c>
      <c r="FW2" t="s">
        <v>227</v>
      </c>
      <c r="FX2" t="s">
        <v>452</v>
      </c>
      <c r="FY2" t="s">
        <v>452</v>
      </c>
      <c r="FZ2" t="s">
        <v>452</v>
      </c>
      <c r="GA2" t="s">
        <v>453</v>
      </c>
      <c r="GB2" t="s">
        <v>453</v>
      </c>
      <c r="GC2" t="s">
        <v>453</v>
      </c>
      <c r="GD2" t="s">
        <v>454</v>
      </c>
      <c r="GE2" t="s">
        <v>455</v>
      </c>
      <c r="GF2" t="s">
        <v>456</v>
      </c>
      <c r="GG2" t="s">
        <v>457</v>
      </c>
      <c r="GH2" t="s">
        <v>456</v>
      </c>
      <c r="GI2" t="s">
        <v>456</v>
      </c>
      <c r="GJ2" t="s">
        <v>458</v>
      </c>
      <c r="GK2" t="s">
        <v>459</v>
      </c>
      <c r="GL2" t="s">
        <v>460</v>
      </c>
      <c r="GM2" t="s">
        <v>460</v>
      </c>
      <c r="GN2" t="s">
        <v>461</v>
      </c>
      <c r="GO2" t="s">
        <v>462</v>
      </c>
      <c r="GP2" t="s">
        <v>61</v>
      </c>
      <c r="GQ2" t="s">
        <v>64</v>
      </c>
      <c r="GR2" t="s">
        <v>65</v>
      </c>
      <c r="GS2" t="s">
        <v>68</v>
      </c>
      <c r="GT2" t="s">
        <v>74</v>
      </c>
      <c r="GU2" t="s">
        <v>350</v>
      </c>
      <c r="GV2" t="s">
        <v>351</v>
      </c>
      <c r="GW2" t="s">
        <v>142</v>
      </c>
      <c r="GX2" t="s">
        <v>463</v>
      </c>
      <c r="GY2" t="s">
        <v>464</v>
      </c>
      <c r="GZ2" t="s">
        <v>465</v>
      </c>
      <c r="HA2" t="s">
        <v>466</v>
      </c>
      <c r="HB2" t="s">
        <v>467</v>
      </c>
      <c r="HC2" t="s">
        <v>468</v>
      </c>
      <c r="HD2" t="s">
        <v>469</v>
      </c>
      <c r="HE2" t="s">
        <v>470</v>
      </c>
      <c r="HF2" t="s">
        <v>470</v>
      </c>
      <c r="HG2" t="s">
        <v>127</v>
      </c>
      <c r="HH2" t="s">
        <v>133</v>
      </c>
      <c r="HI2" t="s">
        <v>133</v>
      </c>
      <c r="HJ2" t="s">
        <v>143</v>
      </c>
      <c r="HK2" t="s">
        <v>147</v>
      </c>
      <c r="HL2" t="s">
        <v>157</v>
      </c>
      <c r="HM2" t="s">
        <v>161</v>
      </c>
      <c r="HN2" t="s">
        <v>172</v>
      </c>
      <c r="HO2" t="s">
        <v>176</v>
      </c>
      <c r="HP2" t="s">
        <v>183</v>
      </c>
      <c r="HQ2" t="s">
        <v>185</v>
      </c>
      <c r="HR2" t="s">
        <v>187</v>
      </c>
      <c r="HS2" t="s">
        <v>220</v>
      </c>
      <c r="HT2" t="s">
        <v>231</v>
      </c>
      <c r="HU2" t="s">
        <v>234</v>
      </c>
      <c r="HV2" t="s">
        <v>248</v>
      </c>
      <c r="HW2" t="s">
        <v>190</v>
      </c>
      <c r="HX2" t="s">
        <v>190</v>
      </c>
      <c r="HY2" t="s">
        <v>199</v>
      </c>
      <c r="HZ2" t="s">
        <v>203</v>
      </c>
      <c r="IA2" t="s">
        <v>211</v>
      </c>
      <c r="IB2" t="s">
        <v>211</v>
      </c>
      <c r="IC2" t="s">
        <v>222</v>
      </c>
      <c r="ID2" t="s">
        <v>222</v>
      </c>
      <c r="IE2" t="s">
        <v>224</v>
      </c>
      <c r="IF2" t="s">
        <v>236</v>
      </c>
      <c r="IG2" t="s">
        <v>236</v>
      </c>
      <c r="IH2" t="s">
        <v>242</v>
      </c>
      <c r="II2" t="s">
        <v>246</v>
      </c>
      <c r="IJ2" t="s">
        <v>250</v>
      </c>
      <c r="IK2" t="s">
        <v>254</v>
      </c>
      <c r="IL2" t="s">
        <v>471</v>
      </c>
      <c r="IM2" t="s">
        <v>471</v>
      </c>
      <c r="IN2" t="s">
        <v>472</v>
      </c>
      <c r="IO2" t="s">
        <v>473</v>
      </c>
      <c r="IP2" t="s">
        <v>473</v>
      </c>
      <c r="IQ2" t="s">
        <v>474</v>
      </c>
      <c r="IR2" t="s">
        <v>475</v>
      </c>
      <c r="IS2" t="s">
        <v>475</v>
      </c>
      <c r="IT2" t="s">
        <v>476</v>
      </c>
      <c r="IU2" t="s">
        <v>476</v>
      </c>
      <c r="IV2" t="s">
        <v>477</v>
      </c>
      <c r="IW2" t="s">
        <v>478</v>
      </c>
      <c r="IX2" t="s">
        <v>478</v>
      </c>
      <c r="IY2" t="s">
        <v>479</v>
      </c>
      <c r="IZ2" t="s">
        <v>479</v>
      </c>
      <c r="JA2" t="s">
        <v>480</v>
      </c>
      <c r="JB2" t="s">
        <v>481</v>
      </c>
      <c r="JC2" t="s">
        <v>482</v>
      </c>
      <c r="JD2" t="s">
        <v>483</v>
      </c>
      <c r="JE2" t="s">
        <v>484</v>
      </c>
      <c r="JF2" t="s">
        <v>485</v>
      </c>
      <c r="JG2" t="s">
        <v>485</v>
      </c>
      <c r="JH2" t="s">
        <v>486</v>
      </c>
      <c r="JI2" t="s">
        <v>486</v>
      </c>
      <c r="JJ2" t="s">
        <v>486</v>
      </c>
      <c r="JK2" t="s">
        <v>487</v>
      </c>
      <c r="JL2" t="s">
        <v>488</v>
      </c>
      <c r="JM2" t="s">
        <v>488</v>
      </c>
      <c r="JN2" t="s">
        <v>489</v>
      </c>
      <c r="JO2" t="s">
        <v>489</v>
      </c>
      <c r="JP2" t="s">
        <v>489</v>
      </c>
      <c r="JQ2" t="s">
        <v>490</v>
      </c>
      <c r="JR2" t="s">
        <v>490</v>
      </c>
      <c r="JS2" t="s">
        <v>491</v>
      </c>
      <c r="JT2" t="s">
        <v>492</v>
      </c>
    </row>
    <row r="3" spans="1:280" x14ac:dyDescent="0.3">
      <c r="A3" t="s">
        <v>334</v>
      </c>
      <c r="B3" t="s">
        <v>1</v>
      </c>
      <c r="C3" t="s">
        <v>327</v>
      </c>
      <c r="D3">
        <v>3.2102881355932202E-4</v>
      </c>
      <c r="E3">
        <v>1.1378296610169492E-3</v>
      </c>
      <c r="F3">
        <v>1.5898550847457628E-3</v>
      </c>
      <c r="G3">
        <v>8.0908220338983051E-4</v>
      </c>
      <c r="H3">
        <v>4.8190932203389828E-4</v>
      </c>
      <c r="I3">
        <v>9.1176610169491524E-4</v>
      </c>
      <c r="J3">
        <v>7.4234313559322033E-3</v>
      </c>
      <c r="K3">
        <v>3.8433677966101696E-3</v>
      </c>
      <c r="L3">
        <v>1.3403677966101694E-3</v>
      </c>
      <c r="M3">
        <v>2.1866525423728814E-4</v>
      </c>
      <c r="N3">
        <v>2.7528966101694917E-3</v>
      </c>
      <c r="O3">
        <v>3.7281440677966102E-4</v>
      </c>
      <c r="P3">
        <v>1.7610279661016948E-3</v>
      </c>
      <c r="Q3">
        <v>1.1810898305084747E-3</v>
      </c>
      <c r="R3">
        <v>2.497400847457627E-3</v>
      </c>
      <c r="S3">
        <v>1.6840076271186441E-3</v>
      </c>
      <c r="T3">
        <v>6.3766694915254243E-4</v>
      </c>
      <c r="U3">
        <v>3.755584745762712E-4</v>
      </c>
      <c r="V3">
        <v>1.5490677966101694E-4</v>
      </c>
      <c r="W3">
        <v>6.5702966101694913E-4</v>
      </c>
      <c r="X3">
        <v>1.1654033898305086E-3</v>
      </c>
      <c r="Y3">
        <v>2.2017008474576271E-3</v>
      </c>
      <c r="Z3">
        <v>2.223707627118644E-3</v>
      </c>
      <c r="AA3">
        <v>1.1710983050847459E-3</v>
      </c>
      <c r="AB3">
        <v>4.3707457627118645E-4</v>
      </c>
      <c r="AC3">
        <v>9.910338983050848E-5</v>
      </c>
      <c r="AD3">
        <v>6.0896177966101696E-3</v>
      </c>
      <c r="AE3">
        <v>5.9709322033898307E-5</v>
      </c>
      <c r="AF3">
        <v>4.1459059322033901E-3</v>
      </c>
      <c r="AG3">
        <v>4.6606694915254238E-4</v>
      </c>
      <c r="AH3">
        <v>6.655161016949153E-4</v>
      </c>
      <c r="AI3">
        <v>3.3647542372881357E-4</v>
      </c>
      <c r="AJ3">
        <v>3.0456508474576271E-3</v>
      </c>
      <c r="AK3">
        <v>3.0580949152542373E-3</v>
      </c>
      <c r="AL3">
        <v>1.554428813559322E-3</v>
      </c>
      <c r="AM3">
        <v>8.9107762711864401E-3</v>
      </c>
      <c r="AN3">
        <v>1.0797025423728813E-3</v>
      </c>
      <c r="AO3">
        <v>5.3709415254237286E-3</v>
      </c>
      <c r="AP3">
        <v>1.0070966101694916E-3</v>
      </c>
      <c r="AQ3">
        <v>4.4354330508474572E-3</v>
      </c>
      <c r="AR3">
        <v>2.0306949152542372E-4</v>
      </c>
      <c r="AS3">
        <v>1.1265661016949154E-3</v>
      </c>
      <c r="AT3">
        <v>1.0830338983050847E-4</v>
      </c>
      <c r="AU3">
        <v>2.0627966101694913E-3</v>
      </c>
      <c r="AV3">
        <v>1.1803686440677967E-3</v>
      </c>
      <c r="AW3">
        <v>6.4614898305084744E-3</v>
      </c>
      <c r="AX3">
        <v>5.3314974576271186E-3</v>
      </c>
      <c r="AY3">
        <v>3.3113305084745765E-4</v>
      </c>
      <c r="AZ3">
        <v>2.2016288135593221E-3</v>
      </c>
      <c r="BA3">
        <v>1.333785593220339E-3</v>
      </c>
      <c r="BB3">
        <v>1.0593813559322034E-4</v>
      </c>
      <c r="BC3">
        <v>4.1678813559322032E-5</v>
      </c>
      <c r="BD3">
        <v>8.8674491525423727E-4</v>
      </c>
      <c r="BE3">
        <v>1.4566330508474577E-3</v>
      </c>
      <c r="BF3">
        <v>6.2099067796610175E-4</v>
      </c>
      <c r="BG3">
        <v>2.774177966101695E-4</v>
      </c>
      <c r="BH3">
        <v>4.4568338983050852E-3</v>
      </c>
      <c r="BI3">
        <v>4.0782144067796613E-3</v>
      </c>
      <c r="BJ3">
        <v>3.7202728813559324E-3</v>
      </c>
      <c r="BK3">
        <v>3.8282313559322035E-3</v>
      </c>
      <c r="BL3">
        <v>7.5809474576271187E-3</v>
      </c>
      <c r="BM3">
        <v>2.1966076271186441E-3</v>
      </c>
      <c r="BN3">
        <v>2.5727644067796611E-3</v>
      </c>
      <c r="BO3">
        <v>7.252279661016949E-4</v>
      </c>
      <c r="BP3">
        <v>2.7520677966101696E-4</v>
      </c>
      <c r="BQ3">
        <v>1.0493847457627118E-3</v>
      </c>
      <c r="BR3">
        <v>1.0715932203389831E-4</v>
      </c>
      <c r="BS3">
        <v>4.9300847457627115E-4</v>
      </c>
      <c r="BT3">
        <v>1.795457627118644E-4</v>
      </c>
      <c r="BU3">
        <v>0</v>
      </c>
      <c r="BV3">
        <v>6.6794067796610175E-5</v>
      </c>
      <c r="BW3">
        <v>6.3160169491525427E-5</v>
      </c>
      <c r="BX3">
        <v>3.9311016949152541E-5</v>
      </c>
      <c r="BY3">
        <v>1.0124144067796611E-3</v>
      </c>
      <c r="BZ3">
        <v>2.5545084745762713E-4</v>
      </c>
      <c r="CA3">
        <v>3.0976271186440677E-4</v>
      </c>
      <c r="CB3">
        <v>3.1274406779661018E-4</v>
      </c>
      <c r="CC3">
        <v>3.211186440677966E-5</v>
      </c>
      <c r="CD3">
        <v>3.9678644067796612E-4</v>
      </c>
      <c r="CE3">
        <v>3.4507118644067796E-4</v>
      </c>
      <c r="CF3">
        <v>2.9838898305084745E-4</v>
      </c>
      <c r="CG3">
        <v>4.0220338983050849E-5</v>
      </c>
      <c r="CH3">
        <v>2.7013306779661017E-2</v>
      </c>
      <c r="CI3">
        <v>2.4713623728813559E-2</v>
      </c>
      <c r="CJ3">
        <v>5.7929691525423731E-2</v>
      </c>
      <c r="CK3">
        <v>1.1168605932203389E-2</v>
      </c>
      <c r="CL3">
        <v>2.7928474576271187E-4</v>
      </c>
      <c r="CM3">
        <v>1.5364745762711866E-4</v>
      </c>
      <c r="CN3">
        <v>3.397734661016949E-2</v>
      </c>
      <c r="CO3">
        <v>6.0666440677966098E-4</v>
      </c>
      <c r="CP3">
        <v>4.4047118644067795E-4</v>
      </c>
      <c r="CQ3">
        <v>3.566101694915254E-4</v>
      </c>
      <c r="CR3">
        <v>5.9447203389830503E-4</v>
      </c>
      <c r="CS3">
        <v>4.1510762711864408E-4</v>
      </c>
      <c r="CT3">
        <v>4.9640762711864405E-4</v>
      </c>
      <c r="CU3">
        <v>1.0278042372881355E-3</v>
      </c>
      <c r="CV3">
        <v>2.1573966101694915E-3</v>
      </c>
      <c r="CW3">
        <v>2.6285338983050849E-4</v>
      </c>
      <c r="CX3">
        <v>1.6427228813559321E-3</v>
      </c>
      <c r="CY3">
        <v>7.556333898305085E-3</v>
      </c>
      <c r="CZ3">
        <v>7.4852025423728817E-3</v>
      </c>
      <c r="DA3">
        <v>1.2864315254237289E-2</v>
      </c>
      <c r="DB3">
        <v>3.673805084745763E-4</v>
      </c>
      <c r="DC3">
        <v>1.6977130508474575E-2</v>
      </c>
      <c r="DD3">
        <v>6.784597966101695E-2</v>
      </c>
      <c r="DE3">
        <v>9.1162508474576277E-3</v>
      </c>
      <c r="DF3">
        <v>4.6329245762711862E-3</v>
      </c>
      <c r="DG3">
        <v>4.5499177966101699E-3</v>
      </c>
      <c r="DH3">
        <v>3.4455127118644068E-3</v>
      </c>
      <c r="DI3">
        <v>1.4188728813559323E-4</v>
      </c>
      <c r="DJ3">
        <v>1.9064623728813561E-2</v>
      </c>
      <c r="DK3">
        <v>6.2254610169491529E-3</v>
      </c>
      <c r="DL3">
        <v>2.8581533898305086E-3</v>
      </c>
      <c r="DM3">
        <v>1.6878716949152543E-2</v>
      </c>
      <c r="DN3">
        <v>2.0837667796610171E-2</v>
      </c>
      <c r="DO3">
        <v>9.1715578813559323E-2</v>
      </c>
      <c r="DP3">
        <v>9.8113186440677968E-3</v>
      </c>
      <c r="DQ3">
        <v>3.9530508474576269E-4</v>
      </c>
      <c r="DR3">
        <v>3.3087288135593221E-4</v>
      </c>
      <c r="DS3">
        <v>5.7044915254237287E-3</v>
      </c>
      <c r="DT3">
        <v>2.1243432203389831E-3</v>
      </c>
      <c r="DU3">
        <v>7.1106610169491529E-4</v>
      </c>
      <c r="DV3">
        <v>2.079322033898305E-4</v>
      </c>
      <c r="DW3">
        <v>1.1518381355932203E-3</v>
      </c>
      <c r="DX3">
        <v>2.0515762711864407E-4</v>
      </c>
      <c r="DY3">
        <v>5.5391525423728816E-5</v>
      </c>
      <c r="DZ3">
        <v>1.572042372881356E-4</v>
      </c>
      <c r="EA3">
        <v>3.7419237288135592E-4</v>
      </c>
      <c r="EB3">
        <v>1.0671830508474577E-3</v>
      </c>
      <c r="EC3">
        <v>1.6367211864406781E-3</v>
      </c>
      <c r="ED3">
        <v>8.768887288135593E-3</v>
      </c>
      <c r="EE3">
        <v>5.9624732203389832E-2</v>
      </c>
      <c r="EF3">
        <v>0.10410827457627118</v>
      </c>
      <c r="EG3">
        <v>1.0547516949152543E-3</v>
      </c>
      <c r="EH3">
        <v>7.6556627118644065E-3</v>
      </c>
      <c r="EI3">
        <v>0.28565281779661017</v>
      </c>
      <c r="EJ3">
        <v>6.4444847457627115E-3</v>
      </c>
      <c r="EK3">
        <v>8.7898983050847454E-4</v>
      </c>
      <c r="EL3">
        <v>4.3898305084745764E-4</v>
      </c>
      <c r="EM3">
        <v>4.7181677966101699E-3</v>
      </c>
      <c r="EN3">
        <v>2.2274999999999999E-4</v>
      </c>
      <c r="EO3">
        <v>2.4534076271186442E-3</v>
      </c>
      <c r="EP3">
        <v>5.8553483050847455E-3</v>
      </c>
      <c r="EQ3">
        <v>9.591028813559322E-3</v>
      </c>
      <c r="ER3">
        <v>6.5939042372881356E-3</v>
      </c>
      <c r="ES3">
        <v>5.7185638983050846E-2</v>
      </c>
      <c r="ET3">
        <v>3.4571838983050848E-3</v>
      </c>
      <c r="EU3">
        <v>7.9735593220338989E-5</v>
      </c>
      <c r="EV3">
        <v>1.8986440677966102E-3</v>
      </c>
      <c r="EW3">
        <v>2.2562661016949153E-3</v>
      </c>
      <c r="EX3">
        <v>1.9631584745762711E-3</v>
      </c>
      <c r="EY3">
        <v>2.6222203389830506E-4</v>
      </c>
      <c r="EZ3">
        <v>2.0254830508474576E-4</v>
      </c>
      <c r="FA3">
        <v>2.2346694915254236E-3</v>
      </c>
      <c r="FB3">
        <v>6.0676355932203386E-4</v>
      </c>
      <c r="FC3">
        <v>5.6077567796610174E-3</v>
      </c>
      <c r="FD3">
        <v>4.7339703389830505E-2</v>
      </c>
      <c r="FE3">
        <v>1.5796355084745764E-2</v>
      </c>
      <c r="FF3">
        <v>9.7434059322033893E-3</v>
      </c>
      <c r="FG3">
        <v>2.2956610169491524E-4</v>
      </c>
      <c r="FH3">
        <v>1.3171610169491525E-4</v>
      </c>
      <c r="FI3">
        <v>0</v>
      </c>
      <c r="FJ3">
        <v>1.4573763559322033E-2</v>
      </c>
      <c r="FK3">
        <v>0.42466276694915256</v>
      </c>
      <c r="FL3">
        <v>6.9036641525423728E-2</v>
      </c>
      <c r="FM3">
        <v>6.5375932203389831E-4</v>
      </c>
      <c r="FN3">
        <v>1.6617415254237288E-3</v>
      </c>
      <c r="FO3">
        <v>0.79785159745762713</v>
      </c>
      <c r="FP3">
        <v>3.4474661016949153E-4</v>
      </c>
      <c r="FQ3">
        <v>5.3150050847457627E-3</v>
      </c>
      <c r="FR3">
        <v>9.9883420338983051E-2</v>
      </c>
      <c r="FS3">
        <v>0.79708821694915255</v>
      </c>
      <c r="FT3">
        <v>9.1392796610169488E-4</v>
      </c>
      <c r="FU3">
        <v>2.83137406779661E-2</v>
      </c>
      <c r="FV3">
        <v>4.479150847457627E-3</v>
      </c>
      <c r="FW3">
        <v>3.4246516949152542E-3</v>
      </c>
      <c r="FX3">
        <v>0</v>
      </c>
      <c r="FY3">
        <v>7.4085254237288138E-4</v>
      </c>
      <c r="FZ3">
        <v>8.1742966101694913E-4</v>
      </c>
      <c r="GA3">
        <v>7.8104237288135589E-5</v>
      </c>
      <c r="GB3">
        <v>3.2426355932203387E-4</v>
      </c>
      <c r="GC3">
        <v>5.1893135593220334E-4</v>
      </c>
      <c r="GD3">
        <v>8.117533898305085E-4</v>
      </c>
      <c r="GE3">
        <v>7.335677966101695E-4</v>
      </c>
      <c r="GF3">
        <v>5.1231779661016952E-4</v>
      </c>
      <c r="GG3">
        <v>7.7310169491525419E-5</v>
      </c>
      <c r="GH3">
        <v>6.1155847457627119E-4</v>
      </c>
      <c r="GI3">
        <v>9.3463135593220342E-4</v>
      </c>
      <c r="GJ3">
        <v>1.4134805084745762E-3</v>
      </c>
      <c r="GK3">
        <v>1.3755000000000001E-4</v>
      </c>
      <c r="GL3">
        <v>1.0426610169491526E-4</v>
      </c>
      <c r="GM3">
        <v>1.0077966101694916E-5</v>
      </c>
      <c r="GN3">
        <v>1.3096957627118644E-3</v>
      </c>
      <c r="GO3">
        <v>4.8605771186440681E-3</v>
      </c>
      <c r="GP3">
        <v>0.33006712457627119</v>
      </c>
      <c r="GQ3">
        <v>2.8674056779661016E-2</v>
      </c>
      <c r="GR3">
        <v>5.3217366101694918E-2</v>
      </c>
      <c r="GS3">
        <v>0.37743663305084746</v>
      </c>
      <c r="GT3">
        <v>3.1482618644067795E-3</v>
      </c>
      <c r="GU3">
        <v>6.2465923728813556E-3</v>
      </c>
      <c r="GV3">
        <v>1.6109915254237288E-4</v>
      </c>
      <c r="GW3">
        <v>3.7501186440677968E-4</v>
      </c>
      <c r="GX3">
        <v>3.5669406779661019E-4</v>
      </c>
      <c r="GY3">
        <v>8.5106779661016949E-4</v>
      </c>
      <c r="GZ3">
        <v>3.1390305084745764E-3</v>
      </c>
      <c r="HA3">
        <v>1.2981860169491525E-2</v>
      </c>
      <c r="HB3">
        <v>3.6198279661016951E-3</v>
      </c>
      <c r="HC3">
        <v>2.8171440677966103E-4</v>
      </c>
      <c r="HD3">
        <v>1.1048855932203391E-3</v>
      </c>
      <c r="HE3">
        <v>1.8426864406779662E-4</v>
      </c>
      <c r="HF3">
        <v>6.2362711864406774E-5</v>
      </c>
      <c r="HG3">
        <v>1.7903999999999999E-3</v>
      </c>
      <c r="HH3">
        <v>1.6842728813559321E-3</v>
      </c>
      <c r="HI3">
        <v>5.9277194915254234E-3</v>
      </c>
      <c r="HJ3">
        <v>6.3768537288135599E-2</v>
      </c>
      <c r="HK3">
        <v>4.8458107627118642E-2</v>
      </c>
      <c r="HL3">
        <v>0.26015416101694916</v>
      </c>
      <c r="HM3">
        <v>1.5186212711864407E-2</v>
      </c>
      <c r="HN3">
        <v>0.95175075762711869</v>
      </c>
      <c r="HO3">
        <v>1.1263166406779661</v>
      </c>
      <c r="HP3">
        <v>1.1160928813559323E-2</v>
      </c>
      <c r="HQ3">
        <v>0.32293157796610167</v>
      </c>
      <c r="HR3">
        <v>1.7231562491525423</v>
      </c>
      <c r="HS3">
        <v>0.1046707127118644</v>
      </c>
      <c r="HT3">
        <v>1.5557937288135593E-2</v>
      </c>
      <c r="HU3">
        <v>1.8733505932203388E-2</v>
      </c>
      <c r="HV3">
        <v>1.0065048305084746E-2</v>
      </c>
      <c r="HW3">
        <v>7.8583457627118651E-3</v>
      </c>
      <c r="HX3">
        <v>1.5315034745762712E-2</v>
      </c>
      <c r="HY3">
        <v>3.066110338983051E-2</v>
      </c>
      <c r="HZ3">
        <v>9.5910338983050854E-3</v>
      </c>
      <c r="IA3">
        <v>0.29845787542372881</v>
      </c>
      <c r="IB3">
        <v>0.17469777033898304</v>
      </c>
      <c r="IC3">
        <v>3.6652360169491527E-2</v>
      </c>
      <c r="ID3">
        <v>9.2717616101694919E-2</v>
      </c>
      <c r="IE3">
        <v>0.14062758898305086</v>
      </c>
      <c r="IF3">
        <v>0.76569074661016945</v>
      </c>
      <c r="IG3">
        <v>0.53507626355932203</v>
      </c>
      <c r="IH3">
        <v>2.624542627118644E-2</v>
      </c>
      <c r="II3">
        <v>0.27191266186440677</v>
      </c>
      <c r="IJ3">
        <v>4.8268032203389828E-2</v>
      </c>
      <c r="IK3">
        <v>2.3429813559322034E-2</v>
      </c>
      <c r="IL3">
        <v>1.7414745762711864E-4</v>
      </c>
      <c r="IM3">
        <v>3.4895762711864407E-4</v>
      </c>
      <c r="IN3">
        <v>6.6776186440677967E-4</v>
      </c>
      <c r="IO3">
        <v>5.8411016949152545E-5</v>
      </c>
      <c r="IP3">
        <v>8.6526271186440672E-5</v>
      </c>
      <c r="IQ3">
        <v>3.6368389830508473E-4</v>
      </c>
      <c r="IR3">
        <v>5.827713559322034E-3</v>
      </c>
      <c r="IS3">
        <v>4.9366381355932199E-3</v>
      </c>
      <c r="IT3">
        <v>9.4005652542372888E-3</v>
      </c>
      <c r="IU3">
        <v>1.4661423728813559E-3</v>
      </c>
      <c r="IV3">
        <v>2.4139653389830509E-2</v>
      </c>
      <c r="IW3">
        <v>5.3432118644067793E-4</v>
      </c>
      <c r="IX3">
        <v>3.5597542372881356E-4</v>
      </c>
      <c r="IY3">
        <v>1.3333236440677966E-2</v>
      </c>
      <c r="IZ3">
        <v>5.1577033898305086E-4</v>
      </c>
      <c r="JA3">
        <v>3.2684745762711866E-4</v>
      </c>
      <c r="JB3">
        <v>1.7395E-4</v>
      </c>
      <c r="JC3">
        <v>3.5354406779661019E-4</v>
      </c>
      <c r="JD3">
        <v>6.8755084745762709E-5</v>
      </c>
      <c r="JE3">
        <v>2.0475508474576272E-4</v>
      </c>
      <c r="JF3">
        <v>0</v>
      </c>
      <c r="JG3">
        <v>1.2897457627118644E-5</v>
      </c>
      <c r="JH3">
        <v>6.252262711864407E-4</v>
      </c>
      <c r="JI3">
        <v>1.276534745762712E-3</v>
      </c>
      <c r="JJ3">
        <v>2.4269830508474576E-4</v>
      </c>
      <c r="JK3">
        <v>6.3751355932203393E-4</v>
      </c>
      <c r="JL3">
        <v>2.789050847457627E-3</v>
      </c>
      <c r="JM3">
        <v>1.895077966101695E-3</v>
      </c>
      <c r="JN3">
        <v>3.6323406779661016E-3</v>
      </c>
      <c r="JO3">
        <v>1.632842372881356E-3</v>
      </c>
      <c r="JP3">
        <v>2.6520618644067795E-3</v>
      </c>
      <c r="JQ3">
        <v>1.1504644067796611E-3</v>
      </c>
      <c r="JR3">
        <v>4.2784152542372882E-4</v>
      </c>
      <c r="JS3">
        <v>8.1008305084745761E-4</v>
      </c>
      <c r="JT3">
        <v>5.5685677966101695E-4</v>
      </c>
    </row>
    <row r="4" spans="1:280" x14ac:dyDescent="0.3">
      <c r="A4" t="s">
        <v>335</v>
      </c>
      <c r="B4" t="s">
        <v>1</v>
      </c>
      <c r="D4">
        <v>1.480304E-4</v>
      </c>
      <c r="E4">
        <v>9.9488079999999991E-4</v>
      </c>
      <c r="F4">
        <v>1.4628992E-3</v>
      </c>
      <c r="G4">
        <v>7.8423839999999996E-4</v>
      </c>
      <c r="H4">
        <v>6.8545119999999997E-4</v>
      </c>
      <c r="I4">
        <v>1.1289215999999999E-3</v>
      </c>
      <c r="J4">
        <v>7.6873599999999999E-3</v>
      </c>
      <c r="K4">
        <v>4.0628632E-3</v>
      </c>
      <c r="L4">
        <v>1.6357856E-3</v>
      </c>
      <c r="M4">
        <v>2.9972480000000002E-4</v>
      </c>
      <c r="N4">
        <v>2.8375432000000002E-3</v>
      </c>
      <c r="O4">
        <v>2.0644000000000001E-4</v>
      </c>
      <c r="P4">
        <v>1.883292E-3</v>
      </c>
      <c r="Q4">
        <v>1.2660752E-3</v>
      </c>
      <c r="R4">
        <v>2.523132E-3</v>
      </c>
      <c r="S4">
        <v>1.9137296000000001E-3</v>
      </c>
      <c r="T4">
        <v>6.2712320000000001E-4</v>
      </c>
      <c r="U4">
        <v>2.4856079999999999E-4</v>
      </c>
      <c r="V4">
        <v>1.9781360000000001E-4</v>
      </c>
      <c r="W4">
        <v>6.7509359999999997E-4</v>
      </c>
      <c r="X4">
        <v>1.6765103999999999E-3</v>
      </c>
      <c r="Y4">
        <v>3.1733007999999998E-3</v>
      </c>
      <c r="Z4">
        <v>3.0510376000000001E-3</v>
      </c>
      <c r="AA4">
        <v>1.1269127999999999E-3</v>
      </c>
      <c r="AB4">
        <v>4.4335039999999999E-4</v>
      </c>
      <c r="AC4">
        <v>3.8023279999999999E-4</v>
      </c>
      <c r="AD4">
        <v>8.2843103999999997E-3</v>
      </c>
      <c r="AE4">
        <v>3.8039600000000002E-4</v>
      </c>
      <c r="AF4">
        <v>7.9956487999999996E-3</v>
      </c>
      <c r="AG4">
        <v>4.9061839999999998E-4</v>
      </c>
      <c r="AH4">
        <v>4.607608E-4</v>
      </c>
      <c r="AI4">
        <v>2.593168E-4</v>
      </c>
      <c r="AJ4">
        <v>2.5621784000000002E-3</v>
      </c>
      <c r="AK4">
        <v>3.9800592000000003E-3</v>
      </c>
      <c r="AL4">
        <v>1.3639615999999999E-3</v>
      </c>
      <c r="AM4">
        <v>7.7668575999999996E-3</v>
      </c>
      <c r="AN4">
        <v>1.442512E-3</v>
      </c>
      <c r="AO4">
        <v>5.8820712000000001E-3</v>
      </c>
      <c r="AP4">
        <v>1.2252960000000001E-3</v>
      </c>
      <c r="AQ4">
        <v>5.0786064000000004E-3</v>
      </c>
      <c r="AR4">
        <v>2.7851679999999998E-4</v>
      </c>
      <c r="AS4">
        <v>1.77776E-3</v>
      </c>
      <c r="AT4">
        <v>6.9759199999999994E-5</v>
      </c>
      <c r="AU4">
        <v>1.7923632E-3</v>
      </c>
      <c r="AV4">
        <v>1.5121055999999999E-3</v>
      </c>
      <c r="AW4">
        <v>6.3119031999999999E-3</v>
      </c>
      <c r="AX4">
        <v>5.2755552000000004E-3</v>
      </c>
      <c r="AY4">
        <v>3.5259039999999998E-4</v>
      </c>
      <c r="AZ4">
        <v>2.4107192E-3</v>
      </c>
      <c r="BA4">
        <v>1.1561232000000001E-3</v>
      </c>
      <c r="BB4">
        <v>1.058096E-4</v>
      </c>
      <c r="BC4">
        <v>8.7189599999999996E-5</v>
      </c>
      <c r="BD4">
        <v>7.9031040000000004E-4</v>
      </c>
      <c r="BE4">
        <v>1.6123375999999999E-3</v>
      </c>
      <c r="BF4">
        <v>8.8033440000000001E-4</v>
      </c>
      <c r="BG4">
        <v>4.8267360000000002E-4</v>
      </c>
      <c r="BH4">
        <v>5.4272336000000003E-3</v>
      </c>
      <c r="BI4">
        <v>5.3256704000000004E-3</v>
      </c>
      <c r="BJ4">
        <v>3.9139376000000003E-3</v>
      </c>
      <c r="BK4">
        <v>4.1658816E-3</v>
      </c>
      <c r="BL4">
        <v>8.0268952000000001E-3</v>
      </c>
      <c r="BM4">
        <v>2.4958552E-3</v>
      </c>
      <c r="BN4">
        <v>2.6993768000000001E-3</v>
      </c>
      <c r="BO4">
        <v>7.8096800000000005E-4</v>
      </c>
      <c r="BP4">
        <v>4.691144E-4</v>
      </c>
      <c r="BQ4">
        <v>1.1658248E-3</v>
      </c>
      <c r="BR4">
        <v>3.8757599999999999E-4</v>
      </c>
      <c r="BS4">
        <v>5.0061840000000001E-4</v>
      </c>
      <c r="BT4">
        <v>1.3225760000000001E-4</v>
      </c>
      <c r="BU4">
        <v>1.158224E-4</v>
      </c>
      <c r="BV4">
        <v>1.562112E-4</v>
      </c>
      <c r="BW4">
        <v>0</v>
      </c>
      <c r="BX4">
        <v>9.81128E-5</v>
      </c>
      <c r="BY4">
        <v>1.2893E-3</v>
      </c>
      <c r="BZ4">
        <v>5.4351200000000002E-5</v>
      </c>
      <c r="CA4">
        <v>3.3579280000000001E-4</v>
      </c>
      <c r="CB4">
        <v>3.9390159999999998E-4</v>
      </c>
      <c r="CC4">
        <v>9.3732800000000005E-5</v>
      </c>
      <c r="CD4">
        <v>6.1524479999999998E-4</v>
      </c>
      <c r="CE4">
        <v>6.1524479999999998E-4</v>
      </c>
      <c r="CF4">
        <v>2.5189519999999999E-4</v>
      </c>
      <c r="CG4">
        <v>1.6041840000000001E-4</v>
      </c>
      <c r="CH4">
        <v>2.7421603199999998E-2</v>
      </c>
      <c r="CI4">
        <v>2.4556073599999999E-2</v>
      </c>
      <c r="CJ4">
        <v>5.9313146400000002E-2</v>
      </c>
      <c r="CK4">
        <v>1.19008936E-2</v>
      </c>
      <c r="CL4">
        <v>2.5473120000000003E-4</v>
      </c>
      <c r="CM4">
        <v>1.246136E-4</v>
      </c>
      <c r="CN4">
        <v>3.2923045599999999E-2</v>
      </c>
      <c r="CO4">
        <v>7.1511839999999997E-4</v>
      </c>
      <c r="CP4">
        <v>1.8894159999999999E-4</v>
      </c>
      <c r="CQ4">
        <v>4.3986079999999998E-4</v>
      </c>
      <c r="CR4">
        <v>4.6290799999999999E-4</v>
      </c>
      <c r="CS4">
        <v>4.4818080000000001E-4</v>
      </c>
      <c r="CT4">
        <v>5.0006400000000004E-4</v>
      </c>
      <c r="CU4">
        <v>1.1477880000000001E-3</v>
      </c>
      <c r="CV4">
        <v>2.3269919999999999E-3</v>
      </c>
      <c r="CW4">
        <v>4.527736E-4</v>
      </c>
      <c r="CX4">
        <v>1.7665376000000001E-3</v>
      </c>
      <c r="CY4">
        <v>7.3700887999999997E-3</v>
      </c>
      <c r="CZ4">
        <v>8.1639920000000001E-3</v>
      </c>
      <c r="DA4">
        <v>1.31538592E-2</v>
      </c>
      <c r="DB4">
        <v>5.1204880000000003E-4</v>
      </c>
      <c r="DC4">
        <v>1.7871164799999999E-2</v>
      </c>
      <c r="DD4">
        <v>7.4161602399999998E-2</v>
      </c>
      <c r="DE4">
        <v>1.01954248E-2</v>
      </c>
      <c r="DF4">
        <v>3.7965248000000002E-3</v>
      </c>
      <c r="DG4">
        <v>5.0088160000000001E-3</v>
      </c>
      <c r="DH4">
        <v>3.137412E-3</v>
      </c>
      <c r="DI4">
        <v>1.5351279999999999E-4</v>
      </c>
      <c r="DJ4">
        <v>3.1479208000000002E-2</v>
      </c>
      <c r="DK4">
        <v>8.9730503999999999E-3</v>
      </c>
      <c r="DL4">
        <v>4.1564152000000002E-3</v>
      </c>
      <c r="DM4">
        <v>2.7493017599999999E-2</v>
      </c>
      <c r="DN4">
        <v>2.8665619999999999E-2</v>
      </c>
      <c r="DO4">
        <v>0.156404868</v>
      </c>
      <c r="DP4">
        <v>1.1973514399999999E-2</v>
      </c>
      <c r="DQ4">
        <v>7.0095279999999997E-4</v>
      </c>
      <c r="DR4">
        <v>4.0372159999999999E-4</v>
      </c>
      <c r="DS4">
        <v>8.1563855999999997E-3</v>
      </c>
      <c r="DT4">
        <v>2.3527848E-3</v>
      </c>
      <c r="DU4">
        <v>1.2401960000000001E-3</v>
      </c>
      <c r="DV4">
        <v>2.4916320000000001E-4</v>
      </c>
      <c r="DW4">
        <v>1.2675487999999999E-3</v>
      </c>
      <c r="DX4">
        <v>2.154728E-4</v>
      </c>
      <c r="DY4">
        <v>4.58608E-5</v>
      </c>
      <c r="DZ4">
        <v>1.620688E-4</v>
      </c>
      <c r="EA4">
        <v>4.6331520000000002E-4</v>
      </c>
      <c r="EB4">
        <v>6.8626560000000002E-4</v>
      </c>
      <c r="EC4">
        <v>1.8984983999999999E-3</v>
      </c>
      <c r="ED4">
        <v>8.3344743999999998E-3</v>
      </c>
      <c r="EE4">
        <v>6.3172064E-2</v>
      </c>
      <c r="EF4">
        <v>0.1045057424</v>
      </c>
      <c r="EG4">
        <v>1.0690608E-3</v>
      </c>
      <c r="EH4">
        <v>7.7080320000000001E-3</v>
      </c>
      <c r="EI4">
        <v>0.34133849040000003</v>
      </c>
      <c r="EJ4">
        <v>6.0255984000000002E-3</v>
      </c>
      <c r="EK4">
        <v>3.4441936000000001E-3</v>
      </c>
      <c r="EL4">
        <v>1.8147856E-3</v>
      </c>
      <c r="EM4">
        <v>4.2427640000000004E-3</v>
      </c>
      <c r="EN4">
        <v>2.9794799999999997E-4</v>
      </c>
      <c r="EO4">
        <v>2.3332271999999999E-3</v>
      </c>
      <c r="EP4">
        <v>5.7730263999999998E-3</v>
      </c>
      <c r="EQ4">
        <v>1.0283752E-2</v>
      </c>
      <c r="ER4">
        <v>6.3400632E-3</v>
      </c>
      <c r="ES4">
        <v>6.23882984E-2</v>
      </c>
      <c r="ET4">
        <v>4.282648E-3</v>
      </c>
      <c r="EU4">
        <v>1.16524E-4</v>
      </c>
      <c r="EV4">
        <v>2.0060032000000002E-3</v>
      </c>
      <c r="EW4">
        <v>2.5415424000000001E-3</v>
      </c>
      <c r="EX4">
        <v>1.9840855999999998E-3</v>
      </c>
      <c r="EY4">
        <v>3.0669920000000003E-4</v>
      </c>
      <c r="EZ4">
        <v>2.105392E-4</v>
      </c>
      <c r="FA4">
        <v>2.7076544E-3</v>
      </c>
      <c r="FB4">
        <v>7.0923039999999996E-4</v>
      </c>
      <c r="FC4">
        <v>5.7669656E-3</v>
      </c>
      <c r="FD4">
        <v>5.1801159999999999E-2</v>
      </c>
      <c r="FE4">
        <v>1.7790607999999999E-2</v>
      </c>
      <c r="FF4">
        <v>1.06362768E-2</v>
      </c>
      <c r="FG4">
        <v>3.1431040000000002E-4</v>
      </c>
      <c r="FH4">
        <v>2.2436799999999999E-4</v>
      </c>
      <c r="FI4">
        <v>2.5092E-5</v>
      </c>
      <c r="FJ4">
        <v>1.5820338400000002E-2</v>
      </c>
      <c r="FK4">
        <v>0.45409899840000001</v>
      </c>
      <c r="FL4">
        <v>7.9555784800000001E-2</v>
      </c>
      <c r="FM4">
        <v>9.2164720000000001E-4</v>
      </c>
      <c r="FN4">
        <v>2.5098151999999999E-3</v>
      </c>
      <c r="FO4">
        <v>0.92158346079999998</v>
      </c>
      <c r="FP4">
        <v>4.2697839999999998E-4</v>
      </c>
      <c r="FQ4">
        <v>5.3083864000000001E-3</v>
      </c>
      <c r="FR4">
        <v>0.10931245520000001</v>
      </c>
      <c r="FS4">
        <v>0.92057149439999997</v>
      </c>
      <c r="FT4">
        <v>9.6081279999999996E-4</v>
      </c>
      <c r="FU4">
        <v>4.5681334400000002E-2</v>
      </c>
      <c r="FV4">
        <v>5.7610335999999998E-3</v>
      </c>
      <c r="FW4">
        <v>4.9858984E-3</v>
      </c>
      <c r="FX4">
        <v>8.8827999999999997E-5</v>
      </c>
      <c r="FY4">
        <v>1.4240456000000001E-3</v>
      </c>
      <c r="FZ4">
        <v>9.9757519999999996E-4</v>
      </c>
      <c r="GA4">
        <v>2.3934640000000001E-4</v>
      </c>
      <c r="GB4">
        <v>4.51908E-4</v>
      </c>
      <c r="GC4">
        <v>8.7840960000000001E-4</v>
      </c>
      <c r="GD4">
        <v>1.7348352E-3</v>
      </c>
      <c r="GE4">
        <v>2.6553359999999999E-3</v>
      </c>
      <c r="GF4">
        <v>1.4464015999999999E-3</v>
      </c>
      <c r="GG4">
        <v>8.2014399999999997E-4</v>
      </c>
      <c r="GH4">
        <v>7.4854480000000002E-4</v>
      </c>
      <c r="GI4">
        <v>1.3047951999999999E-3</v>
      </c>
      <c r="GJ4">
        <v>1.7057191999999999E-3</v>
      </c>
      <c r="GK4">
        <v>1.0798527999999999E-3</v>
      </c>
      <c r="GL4">
        <v>1.748768E-4</v>
      </c>
      <c r="GM4">
        <v>1.6362479999999999E-4</v>
      </c>
      <c r="GN4">
        <v>1.1724296E-3</v>
      </c>
      <c r="GO4">
        <v>4.0480799999999999E-3</v>
      </c>
      <c r="GP4">
        <v>0.42186950080000002</v>
      </c>
      <c r="GQ4">
        <v>3.4065163199999998E-2</v>
      </c>
      <c r="GR4">
        <v>6.7657324800000002E-2</v>
      </c>
      <c r="GS4">
        <v>0.39250312640000001</v>
      </c>
      <c r="GT4">
        <v>2.8691407999999999E-3</v>
      </c>
      <c r="GU4">
        <v>5.9588999999999996E-3</v>
      </c>
      <c r="GV4">
        <v>3.0330800000000002E-4</v>
      </c>
      <c r="GW4">
        <v>2.428296E-4</v>
      </c>
      <c r="GX4">
        <v>3.1113359999999999E-4</v>
      </c>
      <c r="GY4">
        <v>1.1710192E-3</v>
      </c>
      <c r="GZ4">
        <v>2.9407976E-3</v>
      </c>
      <c r="HA4">
        <v>1.2583458400000001E-2</v>
      </c>
      <c r="HB4">
        <v>3.4456783999999999E-3</v>
      </c>
      <c r="HC4">
        <v>7.6363200000000001E-5</v>
      </c>
      <c r="HD4">
        <v>1.2239184E-3</v>
      </c>
      <c r="HE4">
        <v>1.8483679999999999E-4</v>
      </c>
      <c r="HF4">
        <v>1.721936E-4</v>
      </c>
      <c r="HG4">
        <v>1.8223336E-3</v>
      </c>
      <c r="HH4">
        <v>1.5096328E-3</v>
      </c>
      <c r="HI4">
        <v>5.1465167999999997E-3</v>
      </c>
      <c r="HJ4">
        <v>6.3717977600000003E-2</v>
      </c>
      <c r="HK4">
        <v>4.6050594399999999E-2</v>
      </c>
      <c r="HL4">
        <v>0.25170975280000002</v>
      </c>
      <c r="HM4">
        <v>1.4763607999999999E-2</v>
      </c>
      <c r="HN4">
        <v>0.97602842079999996</v>
      </c>
      <c r="HO4">
        <v>1.1752715424</v>
      </c>
      <c r="HP4">
        <v>9.0043359999999999E-3</v>
      </c>
      <c r="HQ4">
        <v>0.35378656800000002</v>
      </c>
      <c r="HR4">
        <v>1.8183964239999999</v>
      </c>
      <c r="HS4">
        <v>0.1176311848</v>
      </c>
      <c r="HT4">
        <v>1.54963872E-2</v>
      </c>
      <c r="HU4">
        <v>1.9507963999999999E-2</v>
      </c>
      <c r="HV4">
        <v>1.0696260799999999E-2</v>
      </c>
      <c r="HW4">
        <v>7.4224447999999997E-3</v>
      </c>
      <c r="HX4">
        <v>1.53262912E-2</v>
      </c>
      <c r="HY4">
        <v>3.1571976000000002E-2</v>
      </c>
      <c r="HZ4">
        <v>1.00354608E-2</v>
      </c>
      <c r="IA4">
        <v>0.3285053752</v>
      </c>
      <c r="IB4">
        <v>0.17416243840000001</v>
      </c>
      <c r="IC4">
        <v>5.5431181599999997E-2</v>
      </c>
      <c r="ID4">
        <v>9.9654063200000004E-2</v>
      </c>
      <c r="IE4">
        <v>0.1461956032</v>
      </c>
      <c r="IF4">
        <v>0.89699952159999996</v>
      </c>
      <c r="IG4">
        <v>0.587641144</v>
      </c>
      <c r="IH4">
        <v>3.0776947200000002E-2</v>
      </c>
      <c r="II4">
        <v>0.30674883679999998</v>
      </c>
      <c r="IJ4">
        <v>6.2942079200000001E-2</v>
      </c>
      <c r="IK4">
        <v>2.7647640000000001E-2</v>
      </c>
      <c r="IL4">
        <v>1.638392E-4</v>
      </c>
      <c r="IM4">
        <v>4.2225439999999997E-4</v>
      </c>
      <c r="IN4">
        <v>4.4744160000000002E-4</v>
      </c>
      <c r="IO4">
        <v>4.2004800000000001E-5</v>
      </c>
      <c r="IP4">
        <v>6.4973600000000004E-5</v>
      </c>
      <c r="IQ4">
        <v>3.2071280000000002E-4</v>
      </c>
      <c r="IR4">
        <v>6.2226232000000001E-3</v>
      </c>
      <c r="IS4">
        <v>5.280908E-3</v>
      </c>
      <c r="IT4">
        <v>9.2895536000000001E-3</v>
      </c>
      <c r="IU4">
        <v>1.4505232000000001E-3</v>
      </c>
      <c r="IV4">
        <v>2.5889779200000001E-2</v>
      </c>
      <c r="IW4">
        <v>5.5931359999999996E-4</v>
      </c>
      <c r="IX4">
        <v>5.4861280000000003E-4</v>
      </c>
      <c r="IY4">
        <v>1.30515896E-2</v>
      </c>
      <c r="IZ4">
        <v>5.6564880000000003E-4</v>
      </c>
      <c r="JA4">
        <v>1.5693120000000001E-4</v>
      </c>
      <c r="JB4">
        <v>1.97648E-4</v>
      </c>
      <c r="JC4">
        <v>4.1365679999999999E-4</v>
      </c>
      <c r="JD4">
        <v>3.014456E-4</v>
      </c>
      <c r="JE4">
        <v>3.1388800000000001E-4</v>
      </c>
      <c r="JF4">
        <v>7.4673599999999996E-5</v>
      </c>
      <c r="JG4">
        <v>1.2427839999999999E-4</v>
      </c>
      <c r="JH4">
        <v>7.2883759999999996E-4</v>
      </c>
      <c r="JI4">
        <v>1.5659312000000001E-3</v>
      </c>
      <c r="JJ4">
        <v>2.4442799999999998E-4</v>
      </c>
      <c r="JK4">
        <v>6.6066720000000005E-4</v>
      </c>
      <c r="JL4">
        <v>3.025912E-3</v>
      </c>
      <c r="JM4">
        <v>2.6082264000000001E-3</v>
      </c>
      <c r="JN4">
        <v>3.4022039999999998E-3</v>
      </c>
      <c r="JO4">
        <v>2.0967080000000001E-3</v>
      </c>
      <c r="JP4">
        <v>2.2234816E-3</v>
      </c>
      <c r="JQ4">
        <v>1.2429168E-3</v>
      </c>
      <c r="JR4">
        <v>6.0569279999999996E-4</v>
      </c>
      <c r="JS4">
        <v>8.8092800000000001E-4</v>
      </c>
      <c r="JT4">
        <v>5.3208400000000005E-4</v>
      </c>
    </row>
    <row r="5" spans="1:280" x14ac:dyDescent="0.3">
      <c r="A5" t="s">
        <v>336</v>
      </c>
      <c r="B5" t="s">
        <v>1</v>
      </c>
      <c r="D5">
        <v>9.8620000000000001E-5</v>
      </c>
      <c r="E5">
        <v>6.6120687499999998E-4</v>
      </c>
      <c r="F5">
        <v>1.056445E-3</v>
      </c>
      <c r="G5">
        <v>4.9584687499999996E-4</v>
      </c>
      <c r="H5">
        <v>6.2163812500000003E-4</v>
      </c>
      <c r="I5">
        <v>8.0260374999999997E-4</v>
      </c>
      <c r="J5">
        <v>5.6296274999999996E-3</v>
      </c>
      <c r="K5">
        <v>2.6805918749999999E-3</v>
      </c>
      <c r="L5">
        <v>1.03658625E-3</v>
      </c>
      <c r="M5">
        <v>2.0318187500000001E-4</v>
      </c>
      <c r="N5">
        <v>2.0005687499999999E-3</v>
      </c>
      <c r="O5">
        <v>3.4972812499999998E-4</v>
      </c>
      <c r="P5">
        <v>1.2970318749999999E-3</v>
      </c>
      <c r="Q5">
        <v>9.9841812499999998E-4</v>
      </c>
      <c r="R5">
        <v>2.164446875E-3</v>
      </c>
      <c r="S5">
        <v>1.3741181250000001E-3</v>
      </c>
      <c r="T5">
        <v>5.2367375000000004E-4</v>
      </c>
      <c r="U5">
        <v>1.35096875E-4</v>
      </c>
      <c r="V5">
        <v>1.65935625E-4</v>
      </c>
      <c r="W5">
        <v>2.5722374999999998E-4</v>
      </c>
      <c r="X5">
        <v>1.01318625E-3</v>
      </c>
      <c r="Y5">
        <v>1.55013625E-3</v>
      </c>
      <c r="Z5">
        <v>1.77457375E-3</v>
      </c>
      <c r="AA5">
        <v>9.0337499999999999E-4</v>
      </c>
      <c r="AB5">
        <v>3.29661875E-4</v>
      </c>
      <c r="AC5">
        <v>1.7787312500000001E-4</v>
      </c>
      <c r="AD5">
        <v>1.098861125E-2</v>
      </c>
      <c r="AE5">
        <v>1.82055E-4</v>
      </c>
      <c r="AF5">
        <v>4.9287549999999999E-3</v>
      </c>
      <c r="AG5">
        <v>3.0897187499999998E-4</v>
      </c>
      <c r="AH5">
        <v>2.9841999999999998E-4</v>
      </c>
      <c r="AI5">
        <v>1.1830875E-4</v>
      </c>
      <c r="AJ5">
        <v>2.0514162499999998E-3</v>
      </c>
      <c r="AK5">
        <v>2.4339418750000002E-3</v>
      </c>
      <c r="AL5">
        <v>1.022229375E-3</v>
      </c>
      <c r="AM5">
        <v>6.34134E-3</v>
      </c>
      <c r="AN5">
        <v>1.280731875E-3</v>
      </c>
      <c r="AO5">
        <v>5.1431231250000002E-3</v>
      </c>
      <c r="AP5">
        <v>9.1211625000000001E-4</v>
      </c>
      <c r="AQ5">
        <v>4.3590087499999998E-3</v>
      </c>
      <c r="AR5">
        <v>2.3977187500000001E-4</v>
      </c>
      <c r="AS5">
        <v>1.5647975000000001E-3</v>
      </c>
      <c r="AT5">
        <v>1.1543875E-4</v>
      </c>
      <c r="AU5">
        <v>6.8662687500000005E-4</v>
      </c>
      <c r="AV5">
        <v>1.0341949999999999E-3</v>
      </c>
      <c r="AW5">
        <v>4.6177518750000002E-3</v>
      </c>
      <c r="AX5">
        <v>4.1527624999999997E-3</v>
      </c>
      <c r="AY5">
        <v>3.5673124999999997E-4</v>
      </c>
      <c r="AZ5">
        <v>1.800445625E-3</v>
      </c>
      <c r="BA5">
        <v>8.8076562500000004E-4</v>
      </c>
      <c r="BB5">
        <v>6.9961249999999994E-5</v>
      </c>
      <c r="BC5">
        <v>1.2944249999999999E-4</v>
      </c>
      <c r="BD5">
        <v>4.6698874999999998E-4</v>
      </c>
      <c r="BE5">
        <v>1.4376475E-3</v>
      </c>
      <c r="BF5">
        <v>5.6454062499999998E-4</v>
      </c>
      <c r="BG5">
        <v>3.926825E-4</v>
      </c>
      <c r="BH5">
        <v>3.5866037499999999E-3</v>
      </c>
      <c r="BI5">
        <v>3.9562712499999998E-3</v>
      </c>
      <c r="BJ5">
        <v>3.5279393750000001E-3</v>
      </c>
      <c r="BK5">
        <v>3.359445E-3</v>
      </c>
      <c r="BL5">
        <v>6.4480924999999996E-3</v>
      </c>
      <c r="BM5">
        <v>1.450009375E-3</v>
      </c>
      <c r="BN5">
        <v>2.192991875E-3</v>
      </c>
      <c r="BO5">
        <v>7.4048437500000004E-4</v>
      </c>
      <c r="BP5">
        <v>2.5317437500000002E-4</v>
      </c>
      <c r="BQ5">
        <v>8.2080249999999999E-4</v>
      </c>
      <c r="BR5">
        <v>1.7106812500000001E-4</v>
      </c>
      <c r="BS5">
        <v>8.3108249999999998E-4</v>
      </c>
      <c r="BT5">
        <v>4.691625E-5</v>
      </c>
      <c r="BU5">
        <v>6.6059375000000005E-5</v>
      </c>
      <c r="BV5">
        <v>4.8513125000000003E-5</v>
      </c>
      <c r="BW5">
        <v>0</v>
      </c>
      <c r="BX5">
        <v>0</v>
      </c>
      <c r="BY5">
        <v>6.6205500000000004E-4</v>
      </c>
      <c r="BZ5">
        <v>1.59468125E-4</v>
      </c>
      <c r="CA5">
        <v>2.9914625E-4</v>
      </c>
      <c r="CB5">
        <v>2.4879187500000002E-4</v>
      </c>
      <c r="CC5">
        <v>3.0012500000000001E-5</v>
      </c>
      <c r="CD5">
        <v>3.9590062500000002E-4</v>
      </c>
      <c r="CE5">
        <v>1.7569562499999999E-4</v>
      </c>
      <c r="CF5">
        <v>1.95885625E-4</v>
      </c>
      <c r="CG5">
        <v>3.4056249999999998E-5</v>
      </c>
      <c r="CH5">
        <v>1.9617718124999999E-2</v>
      </c>
      <c r="CI5">
        <v>1.7126798750000002E-2</v>
      </c>
      <c r="CJ5">
        <v>4.5815996875000001E-2</v>
      </c>
      <c r="CK5">
        <v>8.9118687499999995E-3</v>
      </c>
      <c r="CL5">
        <v>2.4229874999999999E-4</v>
      </c>
      <c r="CM5">
        <v>1.6235874999999999E-4</v>
      </c>
      <c r="CN5">
        <v>2.7212887500000001E-2</v>
      </c>
      <c r="CO5">
        <v>5.1933749999999999E-4</v>
      </c>
      <c r="CP5">
        <v>3.5755062499999999E-4</v>
      </c>
      <c r="CQ5">
        <v>2.9256125000000002E-4</v>
      </c>
      <c r="CR5">
        <v>3.5757874999999998E-4</v>
      </c>
      <c r="CS5">
        <v>3.5222812499999999E-4</v>
      </c>
      <c r="CT5">
        <v>4.1316749999999999E-4</v>
      </c>
      <c r="CU5">
        <v>9.56408125E-4</v>
      </c>
      <c r="CV5">
        <v>1.783318125E-3</v>
      </c>
      <c r="CW5">
        <v>3.4222687500000003E-4</v>
      </c>
      <c r="CX5">
        <v>1.23343E-3</v>
      </c>
      <c r="CY5">
        <v>5.3713718750000002E-3</v>
      </c>
      <c r="CZ5">
        <v>5.8587831250000002E-3</v>
      </c>
      <c r="DA5">
        <v>9.5868962499999991E-3</v>
      </c>
      <c r="DB5">
        <v>3.0857187500000002E-4</v>
      </c>
      <c r="DC5">
        <v>1.3937465E-2</v>
      </c>
      <c r="DD5">
        <v>5.0178542499999999E-2</v>
      </c>
      <c r="DE5">
        <v>7.0895975000000002E-3</v>
      </c>
      <c r="DF5">
        <v>5.1237606250000003E-3</v>
      </c>
      <c r="DG5">
        <v>3.9732743750000004E-3</v>
      </c>
      <c r="DH5">
        <v>3.17990125E-3</v>
      </c>
      <c r="DI5">
        <v>1.17410625E-4</v>
      </c>
      <c r="DJ5">
        <v>1.6330018750000001E-2</v>
      </c>
      <c r="DK5">
        <v>6.0595493749999998E-3</v>
      </c>
      <c r="DL5">
        <v>2.7914381250000002E-3</v>
      </c>
      <c r="DM5">
        <v>2.2796540625E-2</v>
      </c>
      <c r="DN5">
        <v>2.1665944999999999E-2</v>
      </c>
      <c r="DO5">
        <v>9.2533917500000007E-2</v>
      </c>
      <c r="DP5">
        <v>1.068037E-2</v>
      </c>
      <c r="DQ5">
        <v>1.0238131250000001E-3</v>
      </c>
      <c r="DR5">
        <v>2.277875E-4</v>
      </c>
      <c r="DS5">
        <v>5.7819218750000002E-3</v>
      </c>
      <c r="DT5">
        <v>2.0604299999999998E-3</v>
      </c>
      <c r="DU5">
        <v>1.0906475000000001E-3</v>
      </c>
      <c r="DV5">
        <v>2.8311874999999999E-4</v>
      </c>
      <c r="DW5">
        <v>1.0989062500000001E-3</v>
      </c>
      <c r="DX5">
        <v>3.1523500000000003E-4</v>
      </c>
      <c r="DY5">
        <v>3.669625E-5</v>
      </c>
      <c r="DZ5">
        <v>1.74615625E-4</v>
      </c>
      <c r="EA5">
        <v>3.2199937500000002E-4</v>
      </c>
      <c r="EB5">
        <v>8.6184812499999995E-4</v>
      </c>
      <c r="EC5">
        <v>1.4066662500000001E-3</v>
      </c>
      <c r="ED5">
        <v>5.6382156249999999E-3</v>
      </c>
      <c r="EE5">
        <v>4.5506705000000001E-2</v>
      </c>
      <c r="EF5">
        <v>6.5520602499999997E-2</v>
      </c>
      <c r="EG5">
        <v>8.0351562499999998E-4</v>
      </c>
      <c r="EH5">
        <v>6.2376981249999998E-3</v>
      </c>
      <c r="EI5">
        <v>0.28167268812500001</v>
      </c>
      <c r="EJ5">
        <v>4.4467831250000001E-3</v>
      </c>
      <c r="EK5">
        <v>1.0390681249999999E-3</v>
      </c>
      <c r="EL5">
        <v>5.5799437500000004E-4</v>
      </c>
      <c r="EM5">
        <v>2.9526556249999999E-3</v>
      </c>
      <c r="EN5">
        <v>2.4531687500000001E-4</v>
      </c>
      <c r="EO5">
        <v>1.4715231249999999E-3</v>
      </c>
      <c r="EP5">
        <v>3.705636875E-3</v>
      </c>
      <c r="EQ5">
        <v>6.567855E-3</v>
      </c>
      <c r="ER5">
        <v>4.1241131250000004E-3</v>
      </c>
      <c r="ES5">
        <v>4.5305988749999998E-2</v>
      </c>
      <c r="ET5">
        <v>4.2631250000000004E-3</v>
      </c>
      <c r="EU5">
        <v>4.9986250000000003E-5</v>
      </c>
      <c r="EV5">
        <v>1.6979775E-3</v>
      </c>
      <c r="EW5">
        <v>1.8418418750000001E-3</v>
      </c>
      <c r="EX5">
        <v>1.31612625E-3</v>
      </c>
      <c r="EY5">
        <v>1.96546875E-4</v>
      </c>
      <c r="EZ5">
        <v>1.2920937499999999E-4</v>
      </c>
      <c r="FA5">
        <v>1.913884375E-3</v>
      </c>
      <c r="FB5">
        <v>6.2827374999999998E-4</v>
      </c>
      <c r="FC5">
        <v>4.2537375000000002E-3</v>
      </c>
      <c r="FD5">
        <v>3.8440126875000001E-2</v>
      </c>
      <c r="FE5">
        <v>1.369748875E-2</v>
      </c>
      <c r="FF5">
        <v>7.2870950000000004E-3</v>
      </c>
      <c r="FG5">
        <v>9.1287500000000003E-5</v>
      </c>
      <c r="FH5">
        <v>5.2013687500000001E-4</v>
      </c>
      <c r="FI5">
        <v>1.05165625E-4</v>
      </c>
      <c r="FJ5">
        <v>1.103559875E-2</v>
      </c>
      <c r="FK5">
        <v>0.35368150062499998</v>
      </c>
      <c r="FL5">
        <v>6.1329685624999998E-2</v>
      </c>
      <c r="FM5">
        <v>1.4527143749999999E-3</v>
      </c>
      <c r="FN5">
        <v>3.9170231250000003E-3</v>
      </c>
      <c r="FO5">
        <v>0.73992750062500001</v>
      </c>
      <c r="FP5">
        <v>6.8845312500000005E-4</v>
      </c>
      <c r="FQ5">
        <v>3.3959637500000001E-3</v>
      </c>
      <c r="FR5">
        <v>7.8926115000000005E-2</v>
      </c>
      <c r="FS5">
        <v>0.73910832000000004</v>
      </c>
      <c r="FT5">
        <v>8.6389437500000005E-4</v>
      </c>
      <c r="FU5">
        <v>6.7862325624999997E-2</v>
      </c>
      <c r="FV5">
        <v>4.885496875E-3</v>
      </c>
      <c r="FW5">
        <v>7.4419400000000002E-3</v>
      </c>
      <c r="FX5">
        <v>3.4228999999999998E-4</v>
      </c>
      <c r="FY5">
        <v>1.30524375E-3</v>
      </c>
      <c r="FZ5">
        <v>2.3374106249999999E-3</v>
      </c>
      <c r="GA5">
        <v>3.1840999999999998E-4</v>
      </c>
      <c r="GB5">
        <v>8.2963062500000003E-4</v>
      </c>
      <c r="GC5">
        <v>1.0394474999999999E-3</v>
      </c>
      <c r="GD5">
        <v>4.0109100000000003E-3</v>
      </c>
      <c r="GE5">
        <v>3.3739693749999999E-3</v>
      </c>
      <c r="GF5">
        <v>1.875521875E-3</v>
      </c>
      <c r="GG5">
        <v>8.1033250000000004E-4</v>
      </c>
      <c r="GH5">
        <v>6.3956312500000004E-4</v>
      </c>
      <c r="GI5">
        <v>9.4707375000000003E-4</v>
      </c>
      <c r="GJ5">
        <v>1.227625E-3</v>
      </c>
      <c r="GK5">
        <v>1.5805712500000001E-3</v>
      </c>
      <c r="GL5">
        <v>1.50650625E-4</v>
      </c>
      <c r="GM5">
        <v>8.7484374999999997E-5</v>
      </c>
      <c r="GN5">
        <v>7.7041937499999996E-4</v>
      </c>
      <c r="GO5">
        <v>3.4041331250000001E-3</v>
      </c>
      <c r="GP5">
        <v>0.29004726187500002</v>
      </c>
      <c r="GQ5">
        <v>2.5209501249999999E-2</v>
      </c>
      <c r="GR5">
        <v>4.8260415000000001E-2</v>
      </c>
      <c r="GS5">
        <v>0.25622570750000001</v>
      </c>
      <c r="GT5">
        <v>2.452413125E-3</v>
      </c>
      <c r="GU5">
        <v>2.1033537500000001E-3</v>
      </c>
      <c r="GV5">
        <v>1.124225E-4</v>
      </c>
      <c r="GW5">
        <v>2.1416062499999999E-4</v>
      </c>
      <c r="GX5">
        <v>2.2591812499999999E-4</v>
      </c>
      <c r="GY5">
        <v>9.7715124999999997E-4</v>
      </c>
      <c r="GZ5">
        <v>2.2346381250000001E-3</v>
      </c>
      <c r="HA5">
        <v>9.7891443749999994E-3</v>
      </c>
      <c r="HB5">
        <v>2.6889556249999999E-3</v>
      </c>
      <c r="HC5">
        <v>2.37435625E-4</v>
      </c>
      <c r="HD5">
        <v>1.0123187499999999E-3</v>
      </c>
      <c r="HE5">
        <v>1.72790625E-4</v>
      </c>
      <c r="HF5">
        <v>1.3746624999999999E-4</v>
      </c>
      <c r="HG5">
        <v>1.198800625E-3</v>
      </c>
      <c r="HH5">
        <v>1.1055231249999999E-3</v>
      </c>
      <c r="HI5">
        <v>3.6520068750000001E-3</v>
      </c>
      <c r="HJ5">
        <v>4.5961121874999997E-2</v>
      </c>
      <c r="HK5">
        <v>3.2185585000000003E-2</v>
      </c>
      <c r="HL5">
        <v>0.1852380475</v>
      </c>
      <c r="HM5">
        <v>1.214493E-2</v>
      </c>
      <c r="HN5">
        <v>0.70263467687500003</v>
      </c>
      <c r="HO5">
        <v>0.90644436562499997</v>
      </c>
      <c r="HP5">
        <v>5.7749031249999996E-3</v>
      </c>
      <c r="HQ5">
        <v>0.27917858437499998</v>
      </c>
      <c r="HR5">
        <v>1.389803919375</v>
      </c>
      <c r="HS5">
        <v>9.6568760625E-2</v>
      </c>
      <c r="HT5">
        <v>1.218086375E-2</v>
      </c>
      <c r="HU5">
        <v>1.4356773125E-2</v>
      </c>
      <c r="HV5">
        <v>8.6676987499999993E-3</v>
      </c>
      <c r="HW5">
        <v>4.9220762499999999E-3</v>
      </c>
      <c r="HX5">
        <v>1.1186925E-2</v>
      </c>
      <c r="HY5">
        <v>2.211985625E-2</v>
      </c>
      <c r="HZ5">
        <v>7.1858399999999998E-3</v>
      </c>
      <c r="IA5">
        <v>0.240240750625</v>
      </c>
      <c r="IB5">
        <v>0.12796101562500001</v>
      </c>
      <c r="IC5">
        <v>4.382076E-2</v>
      </c>
      <c r="ID5">
        <v>7.5095358124999997E-2</v>
      </c>
      <c r="IE5">
        <v>0.10684973875000001</v>
      </c>
      <c r="IF5">
        <v>0.72170756250000001</v>
      </c>
      <c r="IG5">
        <v>0.45674481812500001</v>
      </c>
      <c r="IH5">
        <v>2.45449625E-2</v>
      </c>
      <c r="II5">
        <v>0.244968049375</v>
      </c>
      <c r="IJ5">
        <v>6.2366041249999997E-2</v>
      </c>
      <c r="IK5">
        <v>2.5259739999999999E-2</v>
      </c>
      <c r="IL5">
        <v>1.3168937500000001E-4</v>
      </c>
      <c r="IM5">
        <v>2.283175E-4</v>
      </c>
      <c r="IN5">
        <v>3.8613312500000003E-4</v>
      </c>
      <c r="IO5">
        <v>3.8136875000000002E-5</v>
      </c>
      <c r="IP5">
        <v>2.845125E-5</v>
      </c>
      <c r="IQ5">
        <v>2.35011875E-4</v>
      </c>
      <c r="IR5">
        <v>4.8365093749999999E-3</v>
      </c>
      <c r="IS5">
        <v>3.8404062500000001E-3</v>
      </c>
      <c r="IT5">
        <v>7.5252675000000002E-3</v>
      </c>
      <c r="IU5">
        <v>1.317938125E-3</v>
      </c>
      <c r="IV5">
        <v>2.1132032500000002E-2</v>
      </c>
      <c r="IW5">
        <v>4.6635437500000001E-4</v>
      </c>
      <c r="IX5">
        <v>3.1050937500000001E-4</v>
      </c>
      <c r="IY5">
        <v>1.0602565624999999E-2</v>
      </c>
      <c r="IZ5">
        <v>4.9493687500000005E-4</v>
      </c>
      <c r="JA5">
        <v>2.3014437499999999E-4</v>
      </c>
      <c r="JB5">
        <v>1.4255124999999999E-4</v>
      </c>
      <c r="JC5">
        <v>3.4331500000000002E-4</v>
      </c>
      <c r="JD5">
        <v>1.55620625E-4</v>
      </c>
      <c r="JE5">
        <v>2.7984125E-4</v>
      </c>
      <c r="JF5">
        <v>3.0520625000000002E-5</v>
      </c>
      <c r="JG5">
        <v>4.1873750000000002E-5</v>
      </c>
      <c r="JH5">
        <v>5.8207187499999995E-4</v>
      </c>
      <c r="JI5">
        <v>1.36534375E-3</v>
      </c>
      <c r="JJ5">
        <v>2.3974249999999999E-4</v>
      </c>
      <c r="JK5">
        <v>5.7168437499999995E-4</v>
      </c>
      <c r="JL5">
        <v>2.52312375E-3</v>
      </c>
      <c r="JM5">
        <v>2.2782187499999999E-3</v>
      </c>
      <c r="JN5">
        <v>2.7675999999999998E-3</v>
      </c>
      <c r="JO5">
        <v>1.32094375E-3</v>
      </c>
      <c r="JP5">
        <v>1.6633643750000001E-3</v>
      </c>
      <c r="JQ5">
        <v>9.7527499999999995E-4</v>
      </c>
      <c r="JR5">
        <v>4.0824937499999998E-4</v>
      </c>
      <c r="JS5">
        <v>7.3529937500000004E-4</v>
      </c>
      <c r="JT5">
        <v>4.4133437500000001E-4</v>
      </c>
    </row>
    <row r="6" spans="1:280" x14ac:dyDescent="0.3">
      <c r="A6" t="s">
        <v>337</v>
      </c>
      <c r="B6" t="s">
        <v>338</v>
      </c>
      <c r="D6">
        <v>3.2640892857142855E-4</v>
      </c>
      <c r="E6">
        <v>1.3787598214285714E-3</v>
      </c>
      <c r="F6">
        <v>1.4611642857142858E-3</v>
      </c>
      <c r="G6">
        <v>8.6651250000000001E-4</v>
      </c>
      <c r="H6">
        <v>6.7795803571428568E-4</v>
      </c>
      <c r="I6">
        <v>1.2539276785714286E-3</v>
      </c>
      <c r="J6">
        <v>6.8585669642857146E-3</v>
      </c>
      <c r="K6">
        <v>4.2444776785714282E-3</v>
      </c>
      <c r="L6">
        <v>1.2207089285714286E-3</v>
      </c>
      <c r="M6">
        <v>3.5352321428571429E-4</v>
      </c>
      <c r="N6">
        <v>2.8610044642857144E-3</v>
      </c>
      <c r="O6">
        <v>2.9435357142857142E-4</v>
      </c>
      <c r="P6">
        <v>1.8595669642857142E-3</v>
      </c>
      <c r="Q6">
        <v>1.3890839285714287E-3</v>
      </c>
      <c r="R6">
        <v>2.4536035714285715E-3</v>
      </c>
      <c r="S6">
        <v>1.7538544642857143E-3</v>
      </c>
      <c r="T6">
        <v>6.1973124999999997E-4</v>
      </c>
      <c r="U6">
        <v>1.8392321428571429E-4</v>
      </c>
      <c r="V6">
        <v>6.8513392857142853E-5</v>
      </c>
      <c r="W6">
        <v>1.0965375E-3</v>
      </c>
      <c r="X6">
        <v>1.1835678571428571E-3</v>
      </c>
      <c r="Y6">
        <v>3.0130482142857141E-3</v>
      </c>
      <c r="Z6">
        <v>2.8519116071428572E-3</v>
      </c>
      <c r="AA6">
        <v>9.5485357142857143E-4</v>
      </c>
      <c r="AB6">
        <v>3.7383035714285713E-4</v>
      </c>
      <c r="AC6">
        <v>2.3422946428571428E-4</v>
      </c>
      <c r="AD6">
        <v>1.1087135714285714E-2</v>
      </c>
      <c r="AE6">
        <v>2.2768839285714285E-4</v>
      </c>
      <c r="AF6">
        <v>4.2063348214285718E-3</v>
      </c>
      <c r="AG6">
        <v>3.5673482142857142E-4</v>
      </c>
      <c r="AH6">
        <v>4.5409642857142859E-4</v>
      </c>
      <c r="AI6">
        <v>4.1445803571428573E-4</v>
      </c>
      <c r="AJ6">
        <v>3.3419714285714288E-3</v>
      </c>
      <c r="AK6">
        <v>4.58148125E-3</v>
      </c>
      <c r="AL6">
        <v>1.7801044642857143E-3</v>
      </c>
      <c r="AM6">
        <v>1.1877515178571428E-2</v>
      </c>
      <c r="AN6">
        <v>1.2799401785714285E-3</v>
      </c>
      <c r="AO6">
        <v>3.5692267857142857E-3</v>
      </c>
      <c r="AP6">
        <v>1.0038732142857144E-3</v>
      </c>
      <c r="AQ6">
        <v>4.2912312500000003E-3</v>
      </c>
      <c r="AR6">
        <v>2.2824017857142858E-4</v>
      </c>
      <c r="AS6">
        <v>7.9154196428571431E-4</v>
      </c>
      <c r="AT6">
        <v>1.5227767857142857E-4</v>
      </c>
      <c r="AU6">
        <v>1.7029937499999999E-3</v>
      </c>
      <c r="AV6">
        <v>1.0975098214285714E-3</v>
      </c>
      <c r="AW6">
        <v>6.209653571428571E-3</v>
      </c>
      <c r="AX6">
        <v>5.3215848214285717E-3</v>
      </c>
      <c r="AY6">
        <v>4.8456517857142859E-4</v>
      </c>
      <c r="AZ6">
        <v>1.9771562500000002E-3</v>
      </c>
      <c r="BA6">
        <v>1.2255241071428571E-3</v>
      </c>
      <c r="BB6">
        <v>1.046625E-4</v>
      </c>
      <c r="BC6">
        <v>1.3974464285714287E-4</v>
      </c>
      <c r="BD6">
        <v>6.7204999999999999E-4</v>
      </c>
      <c r="BE6">
        <v>2.0756410714285714E-3</v>
      </c>
      <c r="BF6">
        <v>8.4732589285714283E-4</v>
      </c>
      <c r="BG6">
        <v>7.0396428571428574E-4</v>
      </c>
      <c r="BH6">
        <v>5.6095499999999996E-3</v>
      </c>
      <c r="BI6">
        <v>5.4271446428571426E-3</v>
      </c>
      <c r="BJ6">
        <v>9.3851044642857141E-3</v>
      </c>
      <c r="BK6">
        <v>1.0047833928571429E-2</v>
      </c>
      <c r="BL6">
        <v>1.1841511607142858E-2</v>
      </c>
      <c r="BM6">
        <v>3.5717723214285712E-3</v>
      </c>
      <c r="BN6">
        <v>3.67505E-3</v>
      </c>
      <c r="BO6">
        <v>1.0193026785714286E-3</v>
      </c>
      <c r="BP6">
        <v>2.8715178571428571E-5</v>
      </c>
      <c r="BQ6">
        <v>9.2222500000000004E-4</v>
      </c>
      <c r="BR6">
        <v>0</v>
      </c>
      <c r="BS6">
        <v>0</v>
      </c>
      <c r="BT6">
        <v>1.879892857142857E-4</v>
      </c>
      <c r="BU6">
        <v>1.8702678571428572E-5</v>
      </c>
      <c r="BV6">
        <v>3.0218035714285716E-4</v>
      </c>
      <c r="BW6">
        <v>8.7591071428571427E-5</v>
      </c>
      <c r="BX6">
        <v>8.2099107142857142E-5</v>
      </c>
      <c r="BY6">
        <v>8.1719464285714288E-4</v>
      </c>
      <c r="BZ6">
        <v>7.2534821428571424E-5</v>
      </c>
      <c r="CA6">
        <v>4.7001428571428572E-4</v>
      </c>
      <c r="CB6">
        <v>3.9879464285714285E-4</v>
      </c>
      <c r="CC6">
        <v>1.4572232142857143E-4</v>
      </c>
      <c r="CD6">
        <v>1.1774830357142857E-3</v>
      </c>
      <c r="CE6">
        <v>1.1774830357142857E-3</v>
      </c>
      <c r="CF6">
        <v>6.1045000000000001E-4</v>
      </c>
      <c r="CG6">
        <v>2.3308125E-4</v>
      </c>
      <c r="CH6">
        <v>2.4259838392857141E-2</v>
      </c>
      <c r="CI6">
        <v>2.7488790178571428E-2</v>
      </c>
      <c r="CJ6">
        <v>5.4045991071428573E-2</v>
      </c>
      <c r="CK6">
        <v>1.0498172321428571E-2</v>
      </c>
      <c r="CL6">
        <v>1.8986428571428571E-4</v>
      </c>
      <c r="CM6">
        <v>2.4234642857142856E-4</v>
      </c>
      <c r="CN6">
        <v>3.3965086607142855E-2</v>
      </c>
      <c r="CO6">
        <v>6.981375E-4</v>
      </c>
      <c r="CP6">
        <v>4.350205357142857E-4</v>
      </c>
      <c r="CQ6">
        <v>5.4168749999999996E-4</v>
      </c>
      <c r="CR6">
        <v>5.039508928571429E-4</v>
      </c>
      <c r="CS6">
        <v>4.5267678571428574E-4</v>
      </c>
      <c r="CT6">
        <v>2.6093928571428569E-4</v>
      </c>
      <c r="CU6">
        <v>7.7548928571428576E-4</v>
      </c>
      <c r="CV6">
        <v>1.3278589285714286E-3</v>
      </c>
      <c r="CW6">
        <v>3.890857142857143E-4</v>
      </c>
      <c r="CX6">
        <v>1.1099017857142857E-3</v>
      </c>
      <c r="CY6">
        <v>4.471025E-3</v>
      </c>
      <c r="CZ6">
        <v>4.7947651785714288E-3</v>
      </c>
      <c r="DA6">
        <v>4.6604098214285718E-3</v>
      </c>
      <c r="DB6">
        <v>1.4828482142857142E-4</v>
      </c>
      <c r="DC6">
        <v>1.1612163392857143E-2</v>
      </c>
      <c r="DD6">
        <v>3.698006964285714E-2</v>
      </c>
      <c r="DE6">
        <v>6.21249375E-3</v>
      </c>
      <c r="DF6">
        <v>5.0905678571428574E-3</v>
      </c>
      <c r="DG6">
        <v>6.3752687500000004E-3</v>
      </c>
      <c r="DH6">
        <v>3.4541955357142856E-3</v>
      </c>
      <c r="DI6">
        <v>2.2057589285714286E-4</v>
      </c>
      <c r="DJ6">
        <v>2.62737875E-2</v>
      </c>
      <c r="DK6">
        <v>8.3399455357142851E-3</v>
      </c>
      <c r="DL6">
        <v>3.5622214285714287E-3</v>
      </c>
      <c r="DM6">
        <v>2.7246004464285715E-2</v>
      </c>
      <c r="DN6">
        <v>2.9647937499999999E-2</v>
      </c>
      <c r="DO6">
        <v>0.10509619732142857</v>
      </c>
      <c r="DP6">
        <v>1.1414008035714285E-2</v>
      </c>
      <c r="DQ6">
        <v>8.2582857142857148E-4</v>
      </c>
      <c r="DR6">
        <v>5.6933928571428576E-4</v>
      </c>
      <c r="DS6">
        <v>6.3228553571428574E-3</v>
      </c>
      <c r="DT6">
        <v>3.5108428571428573E-3</v>
      </c>
      <c r="DU6">
        <v>1.2820580357142857E-3</v>
      </c>
      <c r="DV6">
        <v>3.5833214285714283E-4</v>
      </c>
      <c r="DW6">
        <v>1.6574473214285715E-3</v>
      </c>
      <c r="DX6">
        <v>1.8491160714285715E-4</v>
      </c>
      <c r="DY6">
        <v>7.5795535714285719E-5</v>
      </c>
      <c r="DZ6">
        <v>2.6568303571428571E-4</v>
      </c>
      <c r="EA6">
        <v>5.3116160714285719E-4</v>
      </c>
      <c r="EB6">
        <v>4.6770625E-4</v>
      </c>
      <c r="EC6">
        <v>1.1036651785714287E-3</v>
      </c>
      <c r="ED6">
        <v>4.6574178571428572E-3</v>
      </c>
      <c r="EE6">
        <v>4.3494246428571429E-2</v>
      </c>
      <c r="EF6">
        <v>9.2209702678571426E-2</v>
      </c>
      <c r="EG6">
        <v>1.1798535714285714E-3</v>
      </c>
      <c r="EH6">
        <v>6.1798883928571432E-3</v>
      </c>
      <c r="EI6">
        <v>0.14418978392857143</v>
      </c>
      <c r="EJ6">
        <v>5.764033928571429E-3</v>
      </c>
      <c r="EK6">
        <v>1.5736142857142857E-3</v>
      </c>
      <c r="EL6">
        <v>8.6294285714285713E-4</v>
      </c>
      <c r="EM6">
        <v>5.3082133928571426E-3</v>
      </c>
      <c r="EN6">
        <v>2.7148303571428574E-4</v>
      </c>
      <c r="EO6">
        <v>3.1572508928571427E-3</v>
      </c>
      <c r="EP6">
        <v>4.3006651785714289E-3</v>
      </c>
      <c r="EQ6">
        <v>8.5604598214285722E-3</v>
      </c>
      <c r="ER6">
        <v>6.4022973214285716E-3</v>
      </c>
      <c r="ES6">
        <v>3.9383391071428568E-2</v>
      </c>
      <c r="ET6">
        <v>4.3480562500000002E-3</v>
      </c>
      <c r="EU6">
        <v>1.5830714285714286E-4</v>
      </c>
      <c r="EV6">
        <v>1.9856776785714286E-3</v>
      </c>
      <c r="EW6">
        <v>3.1841723214285716E-3</v>
      </c>
      <c r="EX6">
        <v>3.0275982142857144E-3</v>
      </c>
      <c r="EY6">
        <v>3.2453750000000002E-4</v>
      </c>
      <c r="EZ6">
        <v>3.1182767857142857E-4</v>
      </c>
      <c r="FA6">
        <v>3.3319107142857143E-3</v>
      </c>
      <c r="FB6">
        <v>6.233142857142857E-4</v>
      </c>
      <c r="FC6">
        <v>5.5195964285714282E-3</v>
      </c>
      <c r="FD6">
        <v>5.3107955357142855E-2</v>
      </c>
      <c r="FE6">
        <v>1.3774700892857143E-2</v>
      </c>
      <c r="FF6">
        <v>1.1949216964285714E-2</v>
      </c>
      <c r="FG6">
        <v>1.9350446428571428E-4</v>
      </c>
      <c r="FH6">
        <v>6.1129464285714281E-4</v>
      </c>
      <c r="FI6">
        <v>2.611901785714286E-4</v>
      </c>
      <c r="FJ6">
        <v>1.867955625E-2</v>
      </c>
      <c r="FK6">
        <v>0.42452568928571427</v>
      </c>
      <c r="FL6">
        <v>6.7791929464285708E-2</v>
      </c>
      <c r="FM6">
        <v>1.7144642857142857E-3</v>
      </c>
      <c r="FN6">
        <v>5.6599535714285717E-3</v>
      </c>
      <c r="FO6">
        <v>0.58403462946428575</v>
      </c>
      <c r="FP6">
        <v>1.2421892857142857E-3</v>
      </c>
      <c r="FQ6">
        <v>5.6088098214285712E-3</v>
      </c>
      <c r="FR6">
        <v>0.10276297589285714</v>
      </c>
      <c r="FS6">
        <v>0.5858468</v>
      </c>
      <c r="FT6">
        <v>8.28175E-4</v>
      </c>
      <c r="FU6">
        <v>6.0228935714285711E-2</v>
      </c>
      <c r="FV6">
        <v>2.3809303571428572E-3</v>
      </c>
      <c r="FW6">
        <v>1.0988874107142858E-2</v>
      </c>
      <c r="FX6">
        <v>3.124357142857143E-4</v>
      </c>
      <c r="FY6">
        <v>6.2804017857142854E-4</v>
      </c>
      <c r="FZ6">
        <v>2.9710687499999999E-3</v>
      </c>
      <c r="GA6">
        <v>3.9477232142857142E-4</v>
      </c>
      <c r="GB6">
        <v>5.8311964285714284E-4</v>
      </c>
      <c r="GC6">
        <v>7.4318482142857146E-4</v>
      </c>
      <c r="GD6">
        <v>3.6016178571428572E-3</v>
      </c>
      <c r="GE6">
        <v>1.4731089285714286E-3</v>
      </c>
      <c r="GF6">
        <v>1.5799258928571429E-3</v>
      </c>
      <c r="GG6">
        <v>4.274705357142857E-4</v>
      </c>
      <c r="GH6">
        <v>5.2210446428571427E-4</v>
      </c>
      <c r="GI6">
        <v>5.3449553571428571E-4</v>
      </c>
      <c r="GJ6">
        <v>8.9134732142857138E-4</v>
      </c>
      <c r="GK6">
        <v>4.1310624999999998E-4</v>
      </c>
      <c r="GL6">
        <v>1.2696964285714287E-4</v>
      </c>
      <c r="GM6">
        <v>1.2674285714285715E-4</v>
      </c>
      <c r="GN6">
        <v>1.0139946428571428E-3</v>
      </c>
      <c r="GO6">
        <v>5.3395062499999998E-3</v>
      </c>
      <c r="GP6">
        <v>0.35667409107142856</v>
      </c>
      <c r="GQ6">
        <v>3.0309442857142856E-2</v>
      </c>
      <c r="GR6">
        <v>5.8298578571428575E-2</v>
      </c>
      <c r="GS6">
        <v>0.26180699464285712</v>
      </c>
      <c r="GT6">
        <v>3.0292901785714285E-3</v>
      </c>
      <c r="GU6">
        <v>3.3455821428571429E-3</v>
      </c>
      <c r="GV6">
        <v>6.7674107142857144E-5</v>
      </c>
      <c r="GW6">
        <v>3.976919642857143E-4</v>
      </c>
      <c r="GX6">
        <v>3.4273392857142858E-4</v>
      </c>
      <c r="GY6">
        <v>1.0715205357142857E-3</v>
      </c>
      <c r="GZ6">
        <v>3.1299651785714287E-3</v>
      </c>
      <c r="HA6">
        <v>1.2789852678571429E-2</v>
      </c>
      <c r="HB6">
        <v>3.5395107142857144E-3</v>
      </c>
      <c r="HC6">
        <v>7.4421250000000002E-4</v>
      </c>
      <c r="HD6">
        <v>1.4231410714285713E-3</v>
      </c>
      <c r="HE6">
        <v>2.2323839285714285E-4</v>
      </c>
      <c r="HF6">
        <v>1.7005089285714286E-4</v>
      </c>
      <c r="HG6">
        <v>2.5650857142857143E-3</v>
      </c>
      <c r="HH6">
        <v>2.1510419642857144E-3</v>
      </c>
      <c r="HI6">
        <v>9.0670392857142863E-3</v>
      </c>
      <c r="HJ6">
        <v>7.4407865178571425E-2</v>
      </c>
      <c r="HK6">
        <v>7.1606334821428572E-2</v>
      </c>
      <c r="HL6">
        <v>0.33052211785714286</v>
      </c>
      <c r="HM6">
        <v>2.2821960714285713E-2</v>
      </c>
      <c r="HN6">
        <v>1.2056498098214286</v>
      </c>
      <c r="HO6">
        <v>1.2043561053571428</v>
      </c>
      <c r="HP6">
        <v>1.4852454464285715E-2</v>
      </c>
      <c r="HQ6">
        <v>0.3617293705357143</v>
      </c>
      <c r="HR6">
        <v>1.8287462116071429</v>
      </c>
      <c r="HS6">
        <v>8.0511050000000001E-2</v>
      </c>
      <c r="HT6">
        <v>1.5824447321428573E-2</v>
      </c>
      <c r="HU6">
        <v>1.6593365178571427E-2</v>
      </c>
      <c r="HV6">
        <v>1.2125133928571428E-2</v>
      </c>
      <c r="HW6">
        <v>1.2986725892857143E-2</v>
      </c>
      <c r="HX6">
        <v>1.8335636607142856E-2</v>
      </c>
      <c r="HY6">
        <v>4.4207746428571427E-2</v>
      </c>
      <c r="HZ6">
        <v>1.2072056249999999E-2</v>
      </c>
      <c r="IA6">
        <v>0.31671700357142857</v>
      </c>
      <c r="IB6">
        <v>0.22861242232142856</v>
      </c>
      <c r="IC6">
        <v>5.4216834821428569E-2</v>
      </c>
      <c r="ID6">
        <v>0.10200652232142857</v>
      </c>
      <c r="IE6">
        <v>0.16700934642857143</v>
      </c>
      <c r="IF6">
        <v>0.69948933928571433</v>
      </c>
      <c r="IG6">
        <v>0.60388266071428576</v>
      </c>
      <c r="IH6">
        <v>2.3456851785714286E-2</v>
      </c>
      <c r="II6">
        <v>0.25809621071428573</v>
      </c>
      <c r="IJ6">
        <v>2.9813234821428572E-2</v>
      </c>
      <c r="IK6">
        <v>1.959736875E-2</v>
      </c>
      <c r="IL6">
        <v>1.6343750000000001E-4</v>
      </c>
      <c r="IM6">
        <v>3.8364999999999997E-4</v>
      </c>
      <c r="IN6">
        <v>6.1875803571428576E-4</v>
      </c>
      <c r="IO6">
        <v>9.6372321428571427E-5</v>
      </c>
      <c r="IP6">
        <v>4.1823214285714284E-5</v>
      </c>
      <c r="IQ6">
        <v>4.3941071428571429E-4</v>
      </c>
      <c r="IR6">
        <v>6.1770205357142855E-3</v>
      </c>
      <c r="IS6">
        <v>6.1485303571428571E-3</v>
      </c>
      <c r="IT6">
        <v>9.4550875000000006E-3</v>
      </c>
      <c r="IU6">
        <v>1.31696875E-3</v>
      </c>
      <c r="IV6">
        <v>2.5983527678571428E-2</v>
      </c>
      <c r="IW6">
        <v>4.5564999999999999E-4</v>
      </c>
      <c r="IX6">
        <v>3.9935178571428573E-4</v>
      </c>
      <c r="IY6">
        <v>1.0960894642857143E-2</v>
      </c>
      <c r="IZ6">
        <v>5.7187767857142858E-4</v>
      </c>
      <c r="JA6">
        <v>3.1933660714285713E-4</v>
      </c>
      <c r="JB6">
        <v>2.3872857142857143E-4</v>
      </c>
      <c r="JC6">
        <v>2.3539732142857143E-4</v>
      </c>
      <c r="JD6">
        <v>1.4385178571428572E-4</v>
      </c>
      <c r="JE6">
        <v>2.0546696428571428E-4</v>
      </c>
      <c r="JF6">
        <v>9.9383928571428574E-6</v>
      </c>
      <c r="JG6">
        <v>2.7653571428571427E-5</v>
      </c>
      <c r="JH6">
        <v>6.7095803571428573E-4</v>
      </c>
      <c r="JI6">
        <v>1.0907205357142858E-3</v>
      </c>
      <c r="JJ6">
        <v>2.7090178571428572E-4</v>
      </c>
      <c r="JK6">
        <v>6.0215178571428572E-4</v>
      </c>
      <c r="JL6">
        <v>2.5892526785714284E-3</v>
      </c>
      <c r="JM6">
        <v>1.5016214285714286E-3</v>
      </c>
      <c r="JN6">
        <v>3.0953741071428572E-3</v>
      </c>
      <c r="JO6">
        <v>1.5045330357142857E-3</v>
      </c>
      <c r="JP6">
        <v>2.3284571428571427E-3</v>
      </c>
      <c r="JQ6">
        <v>1.1652294642857143E-3</v>
      </c>
      <c r="JR6">
        <v>2.5209910714285713E-4</v>
      </c>
      <c r="JS6">
        <v>7.6292321428571427E-4</v>
      </c>
      <c r="JT6">
        <v>6.9943303571428576E-4</v>
      </c>
    </row>
    <row r="7" spans="1:280" x14ac:dyDescent="0.3">
      <c r="A7" t="s">
        <v>339</v>
      </c>
      <c r="B7" t="s">
        <v>338</v>
      </c>
      <c r="D7">
        <v>1.3179000000000001E-4</v>
      </c>
      <c r="E7">
        <v>1.2403658333333333E-3</v>
      </c>
      <c r="F7">
        <v>1.4962291666666668E-3</v>
      </c>
      <c r="G7">
        <v>7.9507583333333334E-4</v>
      </c>
      <c r="H7">
        <v>5.4325E-4</v>
      </c>
      <c r="I7">
        <v>1.1825258333333334E-3</v>
      </c>
      <c r="J7">
        <v>6.8828783333333334E-3</v>
      </c>
      <c r="K7">
        <v>4.0805175000000003E-3</v>
      </c>
      <c r="L7">
        <v>1.27418E-3</v>
      </c>
      <c r="M7">
        <v>3.5052083333333333E-4</v>
      </c>
      <c r="N7">
        <v>2.7713008333333333E-3</v>
      </c>
      <c r="O7">
        <v>1.471275E-4</v>
      </c>
      <c r="P7">
        <v>1.6569925000000001E-3</v>
      </c>
      <c r="Q7">
        <v>1.2709349999999999E-3</v>
      </c>
      <c r="R7">
        <v>2.3133441666666667E-3</v>
      </c>
      <c r="S7">
        <v>1.8683983333333334E-3</v>
      </c>
      <c r="T7">
        <v>4.9443916666666663E-4</v>
      </c>
      <c r="U7">
        <v>1.8519166666666666E-4</v>
      </c>
      <c r="V7">
        <v>9.3926666666666663E-5</v>
      </c>
      <c r="W7">
        <v>1.0746366666666667E-3</v>
      </c>
      <c r="X7">
        <v>1.2902066666666667E-3</v>
      </c>
      <c r="Y7">
        <v>2.9671266666666668E-3</v>
      </c>
      <c r="Z7">
        <v>2.9558041666666668E-3</v>
      </c>
      <c r="AA7">
        <v>1.1689525E-3</v>
      </c>
      <c r="AB7">
        <v>4.2783083333333336E-4</v>
      </c>
      <c r="AC7">
        <v>1.4264933333333334E-3</v>
      </c>
      <c r="AD7">
        <v>7.3767641666666666E-3</v>
      </c>
      <c r="AE7">
        <v>1.3196816666666666E-3</v>
      </c>
      <c r="AF7">
        <v>2.4322954166666667E-2</v>
      </c>
      <c r="AG7">
        <v>4.6979166666666664E-4</v>
      </c>
      <c r="AH7">
        <v>4.5033333333333335E-4</v>
      </c>
      <c r="AI7">
        <v>4.2186583333333333E-4</v>
      </c>
      <c r="AJ7">
        <v>3.3442808333333332E-3</v>
      </c>
      <c r="AK7">
        <v>3.7771508333333333E-3</v>
      </c>
      <c r="AL7">
        <v>1.7879325000000001E-3</v>
      </c>
      <c r="AM7">
        <v>7.8296791666666674E-3</v>
      </c>
      <c r="AN7">
        <v>1.4547166666666667E-3</v>
      </c>
      <c r="AO7">
        <v>4.7565024999999999E-3</v>
      </c>
      <c r="AP7">
        <v>1.0410033333333334E-3</v>
      </c>
      <c r="AQ7">
        <v>4.8560058333333329E-3</v>
      </c>
      <c r="AR7">
        <v>2.6564333333333335E-4</v>
      </c>
      <c r="AS7">
        <v>9.1484166666666665E-4</v>
      </c>
      <c r="AT7">
        <v>1.7857833333333333E-4</v>
      </c>
      <c r="AU7">
        <v>1.2917250000000001E-3</v>
      </c>
      <c r="AV7">
        <v>1.2268341666666666E-3</v>
      </c>
      <c r="AW7">
        <v>6.7010616666666667E-3</v>
      </c>
      <c r="AX7">
        <v>5.5124416666666671E-3</v>
      </c>
      <c r="AY7">
        <v>5.4506249999999997E-4</v>
      </c>
      <c r="AZ7">
        <v>2.3121050000000001E-3</v>
      </c>
      <c r="BA7">
        <v>1.0552883333333333E-3</v>
      </c>
      <c r="BB7">
        <v>1.08E-4</v>
      </c>
      <c r="BC7">
        <v>7.2270833333333339E-5</v>
      </c>
      <c r="BD7">
        <v>7.5909916666666664E-4</v>
      </c>
      <c r="BE7">
        <v>2.3734458333333334E-3</v>
      </c>
      <c r="BF7">
        <v>6.0917749999999998E-4</v>
      </c>
      <c r="BG7">
        <v>6.7183083333333333E-4</v>
      </c>
      <c r="BH7">
        <v>5.2938783333333333E-3</v>
      </c>
      <c r="BI7">
        <v>5.9343116666666666E-3</v>
      </c>
      <c r="BJ7">
        <v>5.2107416666666668E-3</v>
      </c>
      <c r="BK7">
        <v>4.2410149999999999E-3</v>
      </c>
      <c r="BL7">
        <v>1.1352158333333333E-2</v>
      </c>
      <c r="BM7">
        <v>3.3634133333333332E-3</v>
      </c>
      <c r="BN7">
        <v>3.4856891666666667E-3</v>
      </c>
      <c r="BO7">
        <v>1.1597700000000001E-3</v>
      </c>
      <c r="BP7">
        <v>0</v>
      </c>
      <c r="BQ7">
        <v>8.6172166666666672E-4</v>
      </c>
      <c r="BR7">
        <v>0</v>
      </c>
      <c r="BS7">
        <v>0</v>
      </c>
      <c r="BT7">
        <v>3.4292749999999999E-4</v>
      </c>
      <c r="BU7">
        <v>9.7429166666666665E-5</v>
      </c>
      <c r="BV7">
        <v>2.9995583333333335E-4</v>
      </c>
      <c r="BW7">
        <v>6.8238333333333327E-5</v>
      </c>
      <c r="BX7">
        <v>9.0448333333333333E-5</v>
      </c>
      <c r="BY7">
        <v>1.4191483333333332E-3</v>
      </c>
      <c r="BZ7">
        <v>6.1964249999999995E-4</v>
      </c>
      <c r="CA7">
        <v>4.3142000000000001E-4</v>
      </c>
      <c r="CB7">
        <v>4.8651083333333333E-4</v>
      </c>
      <c r="CC7">
        <v>6.9190000000000007E-5</v>
      </c>
      <c r="CD7">
        <v>1.0305116666666668E-3</v>
      </c>
      <c r="CE7">
        <v>1.0305116666666668E-3</v>
      </c>
      <c r="CF7">
        <v>6.3539749999999996E-4</v>
      </c>
      <c r="CG7">
        <v>1.7078083333333334E-4</v>
      </c>
      <c r="CH7">
        <v>2.6514482499999999E-2</v>
      </c>
      <c r="CI7">
        <v>3.1602436666666664E-2</v>
      </c>
      <c r="CJ7">
        <v>6.4538525833333332E-2</v>
      </c>
      <c r="CK7">
        <v>1.1854451666666667E-2</v>
      </c>
      <c r="CL7">
        <v>3.2466500000000002E-4</v>
      </c>
      <c r="CM7">
        <v>8.9683333333333336E-5</v>
      </c>
      <c r="CN7">
        <v>3.5360954166666667E-2</v>
      </c>
      <c r="CO7">
        <v>7.2237916666666668E-4</v>
      </c>
      <c r="CP7">
        <v>4.4657833333333331E-4</v>
      </c>
      <c r="CQ7">
        <v>6.3682833333333336E-4</v>
      </c>
      <c r="CR7">
        <v>5.1322583333333329E-4</v>
      </c>
      <c r="CS7">
        <v>4.0617000000000002E-4</v>
      </c>
      <c r="CT7">
        <v>2.2665000000000001E-4</v>
      </c>
      <c r="CU7">
        <v>1.0075374999999999E-3</v>
      </c>
      <c r="CV7">
        <v>1.4966416666666667E-3</v>
      </c>
      <c r="CW7">
        <v>3.5898583333333331E-4</v>
      </c>
      <c r="CX7">
        <v>9.3431083333333337E-4</v>
      </c>
      <c r="CY7">
        <v>4.0182324999999998E-3</v>
      </c>
      <c r="CZ7">
        <v>4.0973758333333332E-3</v>
      </c>
      <c r="DA7">
        <v>4.4060716666666664E-3</v>
      </c>
      <c r="DB7">
        <v>9.7013333333333335E-5</v>
      </c>
      <c r="DC7">
        <v>1.1332625000000001E-2</v>
      </c>
      <c r="DD7">
        <v>3.5257193333333332E-2</v>
      </c>
      <c r="DE7">
        <v>5.9132124999999999E-3</v>
      </c>
      <c r="DF7">
        <v>4.8310808333333335E-3</v>
      </c>
      <c r="DG7">
        <v>6.3217758333333337E-3</v>
      </c>
      <c r="DH7">
        <v>3.7929708333333334E-3</v>
      </c>
      <c r="DI7">
        <v>2.1352333333333334E-4</v>
      </c>
      <c r="DJ7">
        <v>2.3082530833333333E-2</v>
      </c>
      <c r="DK7">
        <v>7.6732258333333334E-3</v>
      </c>
      <c r="DL7">
        <v>3.4674100000000002E-3</v>
      </c>
      <c r="DM7">
        <v>2.1512324166666666E-2</v>
      </c>
      <c r="DN7">
        <v>2.7046193333333333E-2</v>
      </c>
      <c r="DO7">
        <v>0.10033310666666667</v>
      </c>
      <c r="DP7">
        <v>1.0628520000000001E-2</v>
      </c>
      <c r="DQ7">
        <v>6.5469750000000005E-4</v>
      </c>
      <c r="DR7">
        <v>4.7475916666666669E-4</v>
      </c>
      <c r="DS7">
        <v>7.2194233333333331E-3</v>
      </c>
      <c r="DT7">
        <v>3.6221324999999999E-3</v>
      </c>
      <c r="DU7">
        <v>1.0363124999999999E-3</v>
      </c>
      <c r="DV7">
        <v>3.1878666666666669E-4</v>
      </c>
      <c r="DW7">
        <v>1.6383541666666666E-3</v>
      </c>
      <c r="DX7">
        <v>1.5497916666666665E-4</v>
      </c>
      <c r="DY7">
        <v>8.6950833333333328E-5</v>
      </c>
      <c r="DZ7">
        <v>2.4698166666666665E-4</v>
      </c>
      <c r="EA7">
        <v>4.9697583333333331E-4</v>
      </c>
      <c r="EB7">
        <v>1.2095791666666667E-3</v>
      </c>
      <c r="EC7">
        <v>1.5828691666666666E-3</v>
      </c>
      <c r="ED7">
        <v>8.2652658333333337E-3</v>
      </c>
      <c r="EE7">
        <v>5.6571493333333334E-2</v>
      </c>
      <c r="EF7">
        <v>0.11371260833333334</v>
      </c>
      <c r="EG7">
        <v>1.1148625000000001E-3</v>
      </c>
      <c r="EH7">
        <v>6.0822108333333331E-3</v>
      </c>
      <c r="EI7">
        <v>0.21620475750000001</v>
      </c>
      <c r="EJ7">
        <v>6.6213024999999997E-3</v>
      </c>
      <c r="EK7">
        <v>5.4811941666666666E-3</v>
      </c>
      <c r="EL7">
        <v>2.5085466666666667E-3</v>
      </c>
      <c r="EM7">
        <v>4.2174999999999999E-3</v>
      </c>
      <c r="EN7">
        <v>3.6320666666666667E-4</v>
      </c>
      <c r="EO7">
        <v>3.1931766666666666E-3</v>
      </c>
      <c r="EP7">
        <v>5.1403450000000002E-3</v>
      </c>
      <c r="EQ7">
        <v>1.0172563333333334E-2</v>
      </c>
      <c r="ER7">
        <v>7.5427875000000002E-3</v>
      </c>
      <c r="ES7">
        <v>5.1613427500000003E-2</v>
      </c>
      <c r="ET7">
        <v>3.3120425E-3</v>
      </c>
      <c r="EU7">
        <v>1.2772666666666666E-4</v>
      </c>
      <c r="EV7">
        <v>2.0102283333333333E-3</v>
      </c>
      <c r="EW7">
        <v>2.9854924999999999E-3</v>
      </c>
      <c r="EX7">
        <v>2.6285574999999999E-3</v>
      </c>
      <c r="EY7">
        <v>3.4301833333333332E-4</v>
      </c>
      <c r="EZ7">
        <v>2.9441166666666665E-4</v>
      </c>
      <c r="FA7">
        <v>3.6292316666666669E-3</v>
      </c>
      <c r="FB7">
        <v>5.25925E-4</v>
      </c>
      <c r="FC7">
        <v>6.0708150000000002E-3</v>
      </c>
      <c r="FD7">
        <v>5.8615745833333337E-2</v>
      </c>
      <c r="FE7">
        <v>1.4632626666666667E-2</v>
      </c>
      <c r="FF7">
        <v>1.2207176666666666E-2</v>
      </c>
      <c r="FG7">
        <v>1.105575E-4</v>
      </c>
      <c r="FH7">
        <v>2.9263583333333335E-4</v>
      </c>
      <c r="FI7">
        <v>7.3948333333333338E-5</v>
      </c>
      <c r="FJ7">
        <v>2.0396207499999999E-2</v>
      </c>
      <c r="FK7">
        <v>0.47608148416666668</v>
      </c>
      <c r="FL7">
        <v>7.7645891666666661E-2</v>
      </c>
      <c r="FM7">
        <v>7.2658916666666672E-4</v>
      </c>
      <c r="FN7">
        <v>2.7981808333333333E-3</v>
      </c>
      <c r="FO7">
        <v>0.72947233916666665</v>
      </c>
      <c r="FP7">
        <v>6.0044000000000004E-4</v>
      </c>
      <c r="FQ7">
        <v>5.4022341666666663E-3</v>
      </c>
      <c r="FR7">
        <v>0.1133793275</v>
      </c>
      <c r="FS7">
        <v>0.73138357333333337</v>
      </c>
      <c r="FT7">
        <v>9.436333333333333E-4</v>
      </c>
      <c r="FU7">
        <v>3.1990285833333333E-2</v>
      </c>
      <c r="FV7">
        <v>3.1852991666666665E-3</v>
      </c>
      <c r="FW7">
        <v>5.0267516666666666E-3</v>
      </c>
      <c r="FX7">
        <v>4.0129999999999997E-5</v>
      </c>
      <c r="FY7">
        <v>1.0474558333333334E-3</v>
      </c>
      <c r="FZ7">
        <v>1.0412533333333334E-3</v>
      </c>
      <c r="GA7">
        <v>1.9247666666666666E-4</v>
      </c>
      <c r="GB7">
        <v>2.1736083333333332E-4</v>
      </c>
      <c r="GC7">
        <v>4.5759499999999999E-4</v>
      </c>
      <c r="GD7">
        <v>1.1711383333333333E-3</v>
      </c>
      <c r="GE7">
        <v>1.1598966666666666E-3</v>
      </c>
      <c r="GF7">
        <v>8.0954249999999996E-4</v>
      </c>
      <c r="GG7">
        <v>1.7167666666666667E-4</v>
      </c>
      <c r="GH7">
        <v>5.7535166666666663E-4</v>
      </c>
      <c r="GI7">
        <v>5.5848083333333331E-4</v>
      </c>
      <c r="GJ7">
        <v>9.7835166666666667E-4</v>
      </c>
      <c r="GK7">
        <v>3.7606666666666668E-4</v>
      </c>
      <c r="GL7">
        <v>6.1085416666666666E-4</v>
      </c>
      <c r="GM7">
        <v>5.9664750000000002E-4</v>
      </c>
      <c r="GN7">
        <v>1.2519033333333333E-3</v>
      </c>
      <c r="GO7">
        <v>4.42808E-3</v>
      </c>
      <c r="GP7">
        <v>0.36796161166666669</v>
      </c>
      <c r="GQ7">
        <v>3.0967540833333335E-2</v>
      </c>
      <c r="GR7">
        <v>5.9975599999999997E-2</v>
      </c>
      <c r="GS7">
        <v>0.33672800083333332</v>
      </c>
      <c r="GT7">
        <v>3.0911783333333331E-3</v>
      </c>
      <c r="GU7">
        <v>6.4596633333333332E-3</v>
      </c>
      <c r="GV7">
        <v>3.3390833333333332E-4</v>
      </c>
      <c r="GW7">
        <v>4.0253833333333335E-4</v>
      </c>
      <c r="GX7">
        <v>4.7899666666666667E-4</v>
      </c>
      <c r="GY7">
        <v>1.1374124999999999E-3</v>
      </c>
      <c r="GZ7">
        <v>2.9655608333333332E-3</v>
      </c>
      <c r="HA7">
        <v>1.3434202500000001E-2</v>
      </c>
      <c r="HB7">
        <v>3.6257141666666665E-3</v>
      </c>
      <c r="HC7">
        <v>4.4431499999999998E-4</v>
      </c>
      <c r="HD7">
        <v>1.3493016666666668E-3</v>
      </c>
      <c r="HE7">
        <v>1.5843500000000001E-4</v>
      </c>
      <c r="HF7">
        <v>8.437916666666666E-5</v>
      </c>
      <c r="HG7">
        <v>2.3044125000000002E-3</v>
      </c>
      <c r="HH7">
        <v>2.1260841666666665E-3</v>
      </c>
      <c r="HI7">
        <v>7.9000508333333334E-3</v>
      </c>
      <c r="HJ7">
        <v>7.3034461666666661E-2</v>
      </c>
      <c r="HK7">
        <v>6.4142144999999998E-2</v>
      </c>
      <c r="HL7">
        <v>0.30930319666666667</v>
      </c>
      <c r="HM7">
        <v>2.1247688333333334E-2</v>
      </c>
      <c r="HN7">
        <v>1.1650862225</v>
      </c>
      <c r="HO7">
        <v>1.1668878233333333</v>
      </c>
      <c r="HP7">
        <v>1.1438935833333334E-2</v>
      </c>
      <c r="HQ7">
        <v>0.35078971666666664</v>
      </c>
      <c r="HR7">
        <v>1.8986647091666666</v>
      </c>
      <c r="HS7">
        <v>8.8894504166666666E-2</v>
      </c>
      <c r="HT7">
        <v>1.5442340833333333E-2</v>
      </c>
      <c r="HU7">
        <v>1.7060095000000001E-2</v>
      </c>
      <c r="HV7">
        <v>1.1288159166666667E-2</v>
      </c>
      <c r="HW7">
        <v>1.1004303333333333E-2</v>
      </c>
      <c r="HX7">
        <v>1.7478960833333335E-2</v>
      </c>
      <c r="HY7">
        <v>4.1175900000000001E-2</v>
      </c>
      <c r="HZ7">
        <v>1.1009785833333334E-2</v>
      </c>
      <c r="IA7">
        <v>0.32073584416666667</v>
      </c>
      <c r="IB7">
        <v>0.2160116675</v>
      </c>
      <c r="IC7">
        <v>5.7862093333333336E-2</v>
      </c>
      <c r="ID7">
        <v>9.6427746666666661E-2</v>
      </c>
      <c r="IE7">
        <v>0.17026613666666668</v>
      </c>
      <c r="IF7">
        <v>0.76216084250000005</v>
      </c>
      <c r="IG7">
        <v>0.61051690916666668</v>
      </c>
      <c r="IH7">
        <v>2.5719584166666667E-2</v>
      </c>
      <c r="II7">
        <v>0.28682992000000002</v>
      </c>
      <c r="IJ7">
        <v>3.8549162499999998E-2</v>
      </c>
      <c r="IK7">
        <v>2.1731441666666667E-2</v>
      </c>
      <c r="IL7">
        <v>1.329925E-4</v>
      </c>
      <c r="IM7">
        <v>3.4924666666666669E-4</v>
      </c>
      <c r="IN7">
        <v>4.8746E-4</v>
      </c>
      <c r="IO7">
        <v>1.6585000000000001E-5</v>
      </c>
      <c r="IP7">
        <v>4.9839166666666669E-5</v>
      </c>
      <c r="IQ7">
        <v>4.1350916666666669E-4</v>
      </c>
      <c r="IR7">
        <v>6.1064874999999996E-3</v>
      </c>
      <c r="IS7">
        <v>6.5933275000000001E-3</v>
      </c>
      <c r="IT7">
        <v>1.0678493333333334E-2</v>
      </c>
      <c r="IU7">
        <v>1.5394041666666667E-3</v>
      </c>
      <c r="IV7">
        <v>2.9196536666666665E-2</v>
      </c>
      <c r="IW7">
        <v>5.6519166666666669E-4</v>
      </c>
      <c r="IX7">
        <v>4.5962833333333333E-4</v>
      </c>
      <c r="IY7">
        <v>1.1800326666666666E-2</v>
      </c>
      <c r="IZ7">
        <v>5.3785416666666662E-4</v>
      </c>
      <c r="JA7">
        <v>3.1501499999999998E-4</v>
      </c>
      <c r="JB7">
        <v>1.8877499999999999E-4</v>
      </c>
      <c r="JC7">
        <v>2.7404333333333334E-4</v>
      </c>
      <c r="JD7">
        <v>1.0750783333333333E-3</v>
      </c>
      <c r="JE7">
        <v>2.164275E-4</v>
      </c>
      <c r="JF7">
        <v>3.1666083333333335E-4</v>
      </c>
      <c r="JG7">
        <v>4.4042166666666667E-4</v>
      </c>
      <c r="JH7">
        <v>7.3872916666666661E-4</v>
      </c>
      <c r="JI7">
        <v>1.3911383333333333E-3</v>
      </c>
      <c r="JJ7">
        <v>2.7628083333333333E-4</v>
      </c>
      <c r="JK7">
        <v>6.183575E-4</v>
      </c>
      <c r="JL7">
        <v>2.2706016666666669E-3</v>
      </c>
      <c r="JM7">
        <v>1.8409891666666667E-3</v>
      </c>
      <c r="JN7">
        <v>2.4471266666666667E-3</v>
      </c>
      <c r="JO7">
        <v>1.4244341666666666E-3</v>
      </c>
      <c r="JP7">
        <v>1.9558133333333334E-3</v>
      </c>
      <c r="JQ7">
        <v>1.1197591666666667E-3</v>
      </c>
      <c r="JR7">
        <v>3.3714583333333334E-4</v>
      </c>
      <c r="JS7">
        <v>8.5348583333333329E-4</v>
      </c>
      <c r="JT7">
        <v>8.1506999999999999E-4</v>
      </c>
    </row>
    <row r="8" spans="1:280" x14ac:dyDescent="0.3">
      <c r="A8" t="s">
        <v>340</v>
      </c>
      <c r="B8" t="s">
        <v>338</v>
      </c>
      <c r="D8">
        <v>2.1059159663865546E-4</v>
      </c>
      <c r="E8">
        <v>1.2698663865546218E-3</v>
      </c>
      <c r="F8">
        <v>1.4073252100840336E-3</v>
      </c>
      <c r="G8">
        <v>7.9743949579831933E-4</v>
      </c>
      <c r="H8">
        <v>3.6202100840336136E-4</v>
      </c>
      <c r="I8">
        <v>1.1869361344537814E-3</v>
      </c>
      <c r="J8">
        <v>7.0928436974789918E-3</v>
      </c>
      <c r="K8">
        <v>3.9066546218487399E-3</v>
      </c>
      <c r="L8">
        <v>1.1539109243697478E-3</v>
      </c>
      <c r="M8">
        <v>3.6157226890756305E-4</v>
      </c>
      <c r="N8">
        <v>2.7362747899159663E-3</v>
      </c>
      <c r="O8">
        <v>2.9226974789915965E-4</v>
      </c>
      <c r="P8">
        <v>1.7725680672268907E-3</v>
      </c>
      <c r="Q8">
        <v>1.4287605042016807E-3</v>
      </c>
      <c r="R8">
        <v>2.4975672268907562E-3</v>
      </c>
      <c r="S8">
        <v>1.64189243697479E-3</v>
      </c>
      <c r="T8">
        <v>5.0780924369747899E-4</v>
      </c>
      <c r="U8">
        <v>3.0077983193277309E-4</v>
      </c>
      <c r="V8">
        <v>8.5610924369747902E-5</v>
      </c>
      <c r="W8">
        <v>9.7223193277310924E-4</v>
      </c>
      <c r="X8">
        <v>1.2813210084033613E-3</v>
      </c>
      <c r="Y8">
        <v>3.1648596638655462E-3</v>
      </c>
      <c r="Z8">
        <v>2.8049882352941175E-3</v>
      </c>
      <c r="AA8">
        <v>1.0593857142857143E-3</v>
      </c>
      <c r="AB8">
        <v>4.3002100840336133E-4</v>
      </c>
      <c r="AC8">
        <v>4.0703193277310927E-4</v>
      </c>
      <c r="AD8">
        <v>7.8746739495798319E-3</v>
      </c>
      <c r="AE8">
        <v>3.5787563025210085E-4</v>
      </c>
      <c r="AF8">
        <v>7.247043697478992E-3</v>
      </c>
      <c r="AG8">
        <v>3.9653529411764706E-4</v>
      </c>
      <c r="AH8">
        <v>6.7713865546218483E-4</v>
      </c>
      <c r="AI8">
        <v>5.4485210084033616E-4</v>
      </c>
      <c r="AJ8">
        <v>3.7170991596638656E-3</v>
      </c>
      <c r="AK8">
        <v>4.38883025210084E-3</v>
      </c>
      <c r="AL8">
        <v>2.0443344537815124E-3</v>
      </c>
      <c r="AM8">
        <v>1.1477316806722688E-2</v>
      </c>
      <c r="AN8">
        <v>1.2223663865546218E-3</v>
      </c>
      <c r="AO8">
        <v>4.5331983193277314E-3</v>
      </c>
      <c r="AP8">
        <v>9.600033613445378E-4</v>
      </c>
      <c r="AQ8">
        <v>4.2969453781512602E-3</v>
      </c>
      <c r="AR8">
        <v>2.2421260504201681E-4</v>
      </c>
      <c r="AS8">
        <v>7.8555798319327732E-4</v>
      </c>
      <c r="AT8">
        <v>2.0497983193277312E-4</v>
      </c>
      <c r="AU8">
        <v>1.8449789915966387E-3</v>
      </c>
      <c r="AV8">
        <v>1.1595798319327731E-3</v>
      </c>
      <c r="AW8">
        <v>6.9282495798319325E-3</v>
      </c>
      <c r="AX8">
        <v>5.4091605042016809E-3</v>
      </c>
      <c r="AY8">
        <v>5.3017815126050419E-4</v>
      </c>
      <c r="AZ8">
        <v>2.2111941176470589E-3</v>
      </c>
      <c r="BA8">
        <v>1.2867033613445378E-3</v>
      </c>
      <c r="BB8">
        <v>9.1694957983193281E-5</v>
      </c>
      <c r="BC8">
        <v>9.5341176470588231E-5</v>
      </c>
      <c r="BD8">
        <v>7.7684033613445382E-4</v>
      </c>
      <c r="BE8">
        <v>1.6272109243697479E-3</v>
      </c>
      <c r="BF8">
        <v>6.8263949579831936E-4</v>
      </c>
      <c r="BG8">
        <v>5.8002605042016802E-4</v>
      </c>
      <c r="BH8">
        <v>5.3527386554621846E-3</v>
      </c>
      <c r="BI8">
        <v>5.35961512605042E-3</v>
      </c>
      <c r="BJ8">
        <v>4.425510924369748E-3</v>
      </c>
      <c r="BK8">
        <v>4.5682722689075628E-3</v>
      </c>
      <c r="BL8">
        <v>1.1345286554621848E-2</v>
      </c>
      <c r="BM8">
        <v>2.7174084033613445E-3</v>
      </c>
      <c r="BN8">
        <v>3.1600504201680672E-3</v>
      </c>
      <c r="BO8">
        <v>9.112764705882353E-4</v>
      </c>
      <c r="BP8">
        <v>0</v>
      </c>
      <c r="BQ8">
        <v>8.2237058823529414E-4</v>
      </c>
      <c r="BR8">
        <v>0</v>
      </c>
      <c r="BS8">
        <v>2.2835294117647057E-5</v>
      </c>
      <c r="BT8">
        <v>3.7793613445378149E-4</v>
      </c>
      <c r="BU8">
        <v>3.3801680672268905E-5</v>
      </c>
      <c r="BV8">
        <v>5.6091512605042015E-4</v>
      </c>
      <c r="BW8">
        <v>0</v>
      </c>
      <c r="BX8">
        <v>9.2124369747899156E-5</v>
      </c>
      <c r="BY8">
        <v>8.6204033613445383E-4</v>
      </c>
      <c r="BZ8">
        <v>6.7629831932773112E-4</v>
      </c>
      <c r="CA8">
        <v>4.3709663865546216E-4</v>
      </c>
      <c r="CB8">
        <v>5.8067226890756306E-4</v>
      </c>
      <c r="CC8">
        <v>1.4690252100840336E-4</v>
      </c>
      <c r="CD8">
        <v>6.6537142857142856E-4</v>
      </c>
      <c r="CE8">
        <v>4.5425966386554624E-4</v>
      </c>
      <c r="CF8">
        <v>3.4530336134453783E-4</v>
      </c>
      <c r="CG8">
        <v>8.133529411764706E-5</v>
      </c>
      <c r="CH8">
        <v>2.630377731092437E-2</v>
      </c>
      <c r="CI8">
        <v>2.9813988235294117E-2</v>
      </c>
      <c r="CJ8">
        <v>6.157269495798319E-2</v>
      </c>
      <c r="CK8">
        <v>1.2061195798319328E-2</v>
      </c>
      <c r="CL8">
        <v>3.3110420168067225E-4</v>
      </c>
      <c r="CM8">
        <v>2.8717142857142858E-4</v>
      </c>
      <c r="CN8">
        <v>3.6904697478991597E-2</v>
      </c>
      <c r="CO8">
        <v>7.6077647058823527E-4</v>
      </c>
      <c r="CP8">
        <v>2.3383109243697479E-4</v>
      </c>
      <c r="CQ8">
        <v>5.4552100840336132E-4</v>
      </c>
      <c r="CR8">
        <v>5.3928235294117648E-4</v>
      </c>
      <c r="CS8">
        <v>2.541403361344538E-4</v>
      </c>
      <c r="CT8">
        <v>3.0470588235294115E-4</v>
      </c>
      <c r="CU8">
        <v>1.0557747899159664E-3</v>
      </c>
      <c r="CV8">
        <v>1.4892394957983193E-3</v>
      </c>
      <c r="CW8">
        <v>3.7133949579831933E-4</v>
      </c>
      <c r="CX8">
        <v>1.1092302521008403E-3</v>
      </c>
      <c r="CY8">
        <v>3.9686630252100839E-3</v>
      </c>
      <c r="CZ8">
        <v>4.4605386554621845E-3</v>
      </c>
      <c r="DA8">
        <v>4.3680731092436975E-3</v>
      </c>
      <c r="DB8">
        <v>7.4293277310924375E-5</v>
      </c>
      <c r="DC8">
        <v>1.1031533613445377E-2</v>
      </c>
      <c r="DD8">
        <v>3.4124767226890756E-2</v>
      </c>
      <c r="DE8">
        <v>5.7983277310924373E-3</v>
      </c>
      <c r="DF8">
        <v>5.2269277310924367E-3</v>
      </c>
      <c r="DG8">
        <v>6.4118655462184872E-3</v>
      </c>
      <c r="DH8">
        <v>3.9059478991596637E-3</v>
      </c>
      <c r="DI8">
        <v>1.9177563025210085E-4</v>
      </c>
      <c r="DJ8">
        <v>2.2675985714285713E-2</v>
      </c>
      <c r="DK8">
        <v>7.5483126050420171E-3</v>
      </c>
      <c r="DL8">
        <v>3.1694857142857144E-3</v>
      </c>
      <c r="DM8">
        <v>2.0499682352941178E-2</v>
      </c>
      <c r="DN8">
        <v>2.5194042016806723E-2</v>
      </c>
      <c r="DO8">
        <v>9.2815642016806726E-2</v>
      </c>
      <c r="DP8">
        <v>9.701021848739496E-3</v>
      </c>
      <c r="DQ8">
        <v>6.904260504201681E-4</v>
      </c>
      <c r="DR8">
        <v>4.1585042016806722E-4</v>
      </c>
      <c r="DS8">
        <v>6.350399159663866E-3</v>
      </c>
      <c r="DT8">
        <v>3.0875537815126049E-3</v>
      </c>
      <c r="DU8">
        <v>9.2481260504201682E-4</v>
      </c>
      <c r="DV8">
        <v>2.987798319327731E-4</v>
      </c>
      <c r="DW8">
        <v>1.4962546218487394E-3</v>
      </c>
      <c r="DX8">
        <v>1.422016806722689E-4</v>
      </c>
      <c r="DY8">
        <v>8.7862184873949584E-5</v>
      </c>
      <c r="DZ8">
        <v>2.0291008403361345E-4</v>
      </c>
      <c r="EA8">
        <v>5.1220840336134454E-4</v>
      </c>
      <c r="EB8">
        <v>3.9710168067226889E-4</v>
      </c>
      <c r="EC8">
        <v>1.560755462184874E-3</v>
      </c>
      <c r="ED8">
        <v>5.7983042016806719E-3</v>
      </c>
      <c r="EE8">
        <v>4.9536248739495796E-2</v>
      </c>
      <c r="EF8">
        <v>0.10133763109243697</v>
      </c>
      <c r="EG8">
        <v>1.0541420168067228E-3</v>
      </c>
      <c r="EH8">
        <v>6.0181756302521011E-3</v>
      </c>
      <c r="EI8">
        <v>0.16813656974789917</v>
      </c>
      <c r="EJ8">
        <v>6.6459579831932777E-3</v>
      </c>
      <c r="EK8">
        <v>2.6926168067226892E-3</v>
      </c>
      <c r="EL8">
        <v>1.3319840336134454E-3</v>
      </c>
      <c r="EM8">
        <v>4.6954739495798318E-3</v>
      </c>
      <c r="EN8">
        <v>2.92190756302521E-4</v>
      </c>
      <c r="EO8">
        <v>3.0168621848739494E-3</v>
      </c>
      <c r="EP8">
        <v>4.4798789915966386E-3</v>
      </c>
      <c r="EQ8">
        <v>9.0615243697478986E-3</v>
      </c>
      <c r="ER8">
        <v>7.0278529411764703E-3</v>
      </c>
      <c r="ES8">
        <v>4.3489836134453778E-2</v>
      </c>
      <c r="ET8">
        <v>3.1104226890756302E-3</v>
      </c>
      <c r="EU8">
        <v>9.7388235294117642E-5</v>
      </c>
      <c r="EV8">
        <v>1.8137478991596639E-3</v>
      </c>
      <c r="EW8">
        <v>2.6982554621848738E-3</v>
      </c>
      <c r="EX8">
        <v>2.8494865546218489E-3</v>
      </c>
      <c r="EY8">
        <v>3.2773361344537813E-4</v>
      </c>
      <c r="EZ8">
        <v>3.6043529411764705E-4</v>
      </c>
      <c r="FA8">
        <v>3.3126512605042018E-3</v>
      </c>
      <c r="FB8">
        <v>6.3665630252100845E-4</v>
      </c>
      <c r="FC8">
        <v>5.6399840336134452E-3</v>
      </c>
      <c r="FD8">
        <v>5.6138620168067227E-2</v>
      </c>
      <c r="FE8">
        <v>1.3836130252100841E-2</v>
      </c>
      <c r="FF8">
        <v>1.2194776470588236E-2</v>
      </c>
      <c r="FG8">
        <v>6.3284873949579832E-5</v>
      </c>
      <c r="FH8">
        <v>3.2025714285714284E-4</v>
      </c>
      <c r="FI8">
        <v>9.1372268907563025E-5</v>
      </c>
      <c r="FJ8">
        <v>1.9990826050420168E-2</v>
      </c>
      <c r="FK8">
        <v>0.45375595966386556</v>
      </c>
      <c r="FL8">
        <v>6.9656914285714286E-2</v>
      </c>
      <c r="FM8">
        <v>6.1189999999999997E-4</v>
      </c>
      <c r="FN8">
        <v>3.0174672268907564E-3</v>
      </c>
      <c r="FO8">
        <v>0.65521027815126054</v>
      </c>
      <c r="FP8">
        <v>6.4058067226890761E-4</v>
      </c>
      <c r="FQ8">
        <v>5.9422798319327735E-3</v>
      </c>
      <c r="FR8">
        <v>0.10681344285714285</v>
      </c>
      <c r="FS8">
        <v>0.6546307764705882</v>
      </c>
      <c r="FT8">
        <v>8.2746722689075632E-4</v>
      </c>
      <c r="FU8">
        <v>3.6057057142857146E-2</v>
      </c>
      <c r="FV8">
        <v>3.0351294117647058E-3</v>
      </c>
      <c r="FW8">
        <v>5.4184092436974788E-3</v>
      </c>
      <c r="FX8">
        <v>6.3418487394957979E-5</v>
      </c>
      <c r="FY8">
        <v>7.0008571428571427E-4</v>
      </c>
      <c r="FZ8">
        <v>1.2606697478991596E-3</v>
      </c>
      <c r="GA8">
        <v>2.1384957983193277E-4</v>
      </c>
      <c r="GB8">
        <v>3.1167058823529414E-4</v>
      </c>
      <c r="GC8">
        <v>5.2423781512605041E-4</v>
      </c>
      <c r="GD8">
        <v>1.4657285714285715E-3</v>
      </c>
      <c r="GE8">
        <v>9.0519327731092432E-4</v>
      </c>
      <c r="GF8">
        <v>1.0700218487394958E-3</v>
      </c>
      <c r="GG8">
        <v>1.5332436974789917E-4</v>
      </c>
      <c r="GH8">
        <v>5.0833697478991596E-4</v>
      </c>
      <c r="GI8">
        <v>4.3074873949579831E-4</v>
      </c>
      <c r="GJ8">
        <v>9.3188235294117648E-4</v>
      </c>
      <c r="GK8">
        <v>3.7474873949579831E-4</v>
      </c>
      <c r="GL8">
        <v>2.1217815126050419E-4</v>
      </c>
      <c r="GM8">
        <v>1.7109327731092437E-4</v>
      </c>
      <c r="GN8">
        <v>1.0136260504201682E-3</v>
      </c>
      <c r="GO8">
        <v>5.2045462184873948E-3</v>
      </c>
      <c r="GP8">
        <v>0.35597978067226893</v>
      </c>
      <c r="GQ8">
        <v>3.1053832773109243E-2</v>
      </c>
      <c r="GR8">
        <v>5.8508376470588236E-2</v>
      </c>
      <c r="GS8">
        <v>0.28614836218487394</v>
      </c>
      <c r="GT8">
        <v>2.9785403361344536E-3</v>
      </c>
      <c r="GU8">
        <v>4.6943840336134456E-3</v>
      </c>
      <c r="GV8">
        <v>1.7073025210084033E-4</v>
      </c>
      <c r="GW8">
        <v>3.118386554621849E-4</v>
      </c>
      <c r="GX8">
        <v>4.4880336134453779E-4</v>
      </c>
      <c r="GY8">
        <v>1.3166294117647058E-3</v>
      </c>
      <c r="GZ8">
        <v>3.1664613445378151E-3</v>
      </c>
      <c r="HA8">
        <v>1.3516184033613446E-2</v>
      </c>
      <c r="HB8">
        <v>3.5239714285714287E-3</v>
      </c>
      <c r="HC8">
        <v>7.0361764705882354E-4</v>
      </c>
      <c r="HD8">
        <v>1.2901084033613446E-3</v>
      </c>
      <c r="HE8">
        <v>1.7393865546218488E-4</v>
      </c>
      <c r="HF8">
        <v>1.2874117647058823E-4</v>
      </c>
      <c r="HG8">
        <v>2.2520924369747899E-3</v>
      </c>
      <c r="HH8">
        <v>2.0152554621848738E-3</v>
      </c>
      <c r="HI8">
        <v>8.2905285714285713E-3</v>
      </c>
      <c r="HJ8">
        <v>7.245901680672269E-2</v>
      </c>
      <c r="HK8">
        <v>7.4438148739495794E-2</v>
      </c>
      <c r="HL8">
        <v>0.31349647226890759</v>
      </c>
      <c r="HM8">
        <v>2.1505690756302522E-2</v>
      </c>
      <c r="HN8">
        <v>1.1583234453781512</v>
      </c>
      <c r="HO8">
        <v>1.1319566042016806</v>
      </c>
      <c r="HP8">
        <v>1.225043025210084E-2</v>
      </c>
      <c r="HQ8">
        <v>0.35842764285714285</v>
      </c>
      <c r="HR8">
        <v>1.8142487840336134</v>
      </c>
      <c r="HS8">
        <v>8.5108838655462191E-2</v>
      </c>
      <c r="HT8">
        <v>1.5552118487394958E-2</v>
      </c>
      <c r="HU8">
        <v>1.644607731092437E-2</v>
      </c>
      <c r="HV8">
        <v>1.1475298319327731E-2</v>
      </c>
      <c r="HW8">
        <v>1.1598779831932773E-2</v>
      </c>
      <c r="HX8">
        <v>1.6363433613445378E-2</v>
      </c>
      <c r="HY8">
        <v>4.2525506722689073E-2</v>
      </c>
      <c r="HZ8">
        <v>1.0907407563025211E-2</v>
      </c>
      <c r="IA8">
        <v>0.30516664369747898</v>
      </c>
      <c r="IB8">
        <v>0.2127135924369748</v>
      </c>
      <c r="IC8">
        <v>5.6541984033613449E-2</v>
      </c>
      <c r="ID8">
        <v>0.10923841596638656</v>
      </c>
      <c r="IE8">
        <v>0.16423923613445379</v>
      </c>
      <c r="IF8">
        <v>0.69429070336134457</v>
      </c>
      <c r="IG8">
        <v>0.60733457394957979</v>
      </c>
      <c r="IH8">
        <v>2.3863766386554623E-2</v>
      </c>
      <c r="II8">
        <v>0.2710430411764706</v>
      </c>
      <c r="IJ8">
        <v>3.267768319327731E-2</v>
      </c>
      <c r="IK8">
        <v>2.0528601680672269E-2</v>
      </c>
      <c r="IL8">
        <v>1.7785462184873949E-4</v>
      </c>
      <c r="IM8">
        <v>3.5758067226890756E-4</v>
      </c>
      <c r="IN8">
        <v>4.9393949579831938E-4</v>
      </c>
      <c r="IO8">
        <v>1.6114789915966387E-4</v>
      </c>
      <c r="IP8">
        <v>5.0245378151260506E-5</v>
      </c>
      <c r="IQ8">
        <v>4.8146302521008403E-4</v>
      </c>
      <c r="IR8">
        <v>5.7747672268907563E-3</v>
      </c>
      <c r="IS8">
        <v>6.0760478991596636E-3</v>
      </c>
      <c r="IT8">
        <v>9.99695294117647E-3</v>
      </c>
      <c r="IU8">
        <v>1.4103941176470589E-3</v>
      </c>
      <c r="IV8">
        <v>2.7963152941176472E-2</v>
      </c>
      <c r="IW8">
        <v>5.4415462184873953E-4</v>
      </c>
      <c r="IX8">
        <v>4.8266806722689078E-4</v>
      </c>
      <c r="IY8">
        <v>1.080893193277311E-2</v>
      </c>
      <c r="IZ8">
        <v>4.8252773109243698E-4</v>
      </c>
      <c r="JA8">
        <v>3.3894453781512602E-4</v>
      </c>
      <c r="JB8">
        <v>1.7657899159663866E-4</v>
      </c>
      <c r="JC8">
        <v>2.6434369747899161E-4</v>
      </c>
      <c r="JD8">
        <v>3.1756218487394956E-4</v>
      </c>
      <c r="JE8">
        <v>2.4905546218487396E-4</v>
      </c>
      <c r="JF8">
        <v>4.8488235294117646E-5</v>
      </c>
      <c r="JG8">
        <v>1.0676386554621849E-4</v>
      </c>
      <c r="JH8">
        <v>6.6783277310924366E-4</v>
      </c>
      <c r="JI8">
        <v>1.1594672268907564E-3</v>
      </c>
      <c r="JJ8">
        <v>2.6907310924369747E-4</v>
      </c>
      <c r="JK8">
        <v>5.2647983193277316E-4</v>
      </c>
      <c r="JL8">
        <v>2.4274689075630251E-3</v>
      </c>
      <c r="JM8">
        <v>1.6691117647058824E-3</v>
      </c>
      <c r="JN8">
        <v>2.9552075630252103E-3</v>
      </c>
      <c r="JO8">
        <v>1.3343773109243697E-3</v>
      </c>
      <c r="JP8">
        <v>1.9484445378151261E-3</v>
      </c>
      <c r="JQ8">
        <v>1.1622655462184873E-3</v>
      </c>
      <c r="JR8">
        <v>3.0941512605042016E-4</v>
      </c>
      <c r="JS8">
        <v>9.579050420168067E-4</v>
      </c>
      <c r="JT8">
        <v>8.6176974789915967E-4</v>
      </c>
    </row>
    <row r="9" spans="1:280" x14ac:dyDescent="0.3">
      <c r="A9" t="s">
        <v>341</v>
      </c>
      <c r="B9" t="s">
        <v>298</v>
      </c>
      <c r="D9">
        <v>1.5265277777777779E-4</v>
      </c>
      <c r="E9">
        <v>1.7046935185185185E-3</v>
      </c>
      <c r="F9">
        <v>2.2127620370370371E-3</v>
      </c>
      <c r="G9">
        <v>1.0924166666666667E-3</v>
      </c>
      <c r="H9">
        <v>8.5277129629629631E-4</v>
      </c>
      <c r="I9">
        <v>1.0390314814814816E-3</v>
      </c>
      <c r="J9">
        <v>6.3987805555555553E-3</v>
      </c>
      <c r="K9">
        <v>3.4976796296296297E-3</v>
      </c>
      <c r="L9">
        <v>1.0388935185185184E-3</v>
      </c>
      <c r="M9">
        <v>2.9317129629629631E-4</v>
      </c>
      <c r="N9">
        <v>2.1010675925925925E-3</v>
      </c>
      <c r="O9">
        <v>2.736212962962963E-4</v>
      </c>
      <c r="P9">
        <v>1.419361111111111E-3</v>
      </c>
      <c r="Q9">
        <v>1.1997231481481482E-3</v>
      </c>
      <c r="R9">
        <v>2.2235351851851853E-3</v>
      </c>
      <c r="S9">
        <v>1.6521722222222223E-3</v>
      </c>
      <c r="T9">
        <v>4.0177314814814817E-4</v>
      </c>
      <c r="U9">
        <v>1.4634814814814816E-4</v>
      </c>
      <c r="V9">
        <v>1.8185462962962964E-4</v>
      </c>
      <c r="W9">
        <v>7.8043518518518522E-4</v>
      </c>
      <c r="X9">
        <v>1.1315185185185185E-3</v>
      </c>
      <c r="Y9">
        <v>2.3375953703703703E-3</v>
      </c>
      <c r="Z9">
        <v>1.7860129629629629E-3</v>
      </c>
      <c r="AA9">
        <v>1.1891314814814814E-3</v>
      </c>
      <c r="AB9">
        <v>5.701842592592593E-4</v>
      </c>
      <c r="AC9">
        <v>3.5540277777777778E-4</v>
      </c>
      <c r="AD9">
        <v>1.633342314814815E-2</v>
      </c>
      <c r="AE9">
        <v>3.9173796296296297E-4</v>
      </c>
      <c r="AF9">
        <v>7.1110583333333331E-3</v>
      </c>
      <c r="AG9">
        <v>3.0550555555555558E-4</v>
      </c>
      <c r="AH9">
        <v>6.9041111111111113E-4</v>
      </c>
      <c r="AI9">
        <v>5.4712129629629633E-4</v>
      </c>
      <c r="AJ9">
        <v>4.8231611111111111E-3</v>
      </c>
      <c r="AK9">
        <v>5.5030027777777778E-3</v>
      </c>
      <c r="AL9">
        <v>1.734363888888889E-3</v>
      </c>
      <c r="AM9">
        <v>1.3409650925925927E-2</v>
      </c>
      <c r="AN9">
        <v>1.2713833333333334E-3</v>
      </c>
      <c r="AO9">
        <v>3.943269444444444E-3</v>
      </c>
      <c r="AP9">
        <v>7.8988425925925927E-4</v>
      </c>
      <c r="AQ9">
        <v>6.0789814814814812E-3</v>
      </c>
      <c r="AR9">
        <v>4.3858888888888888E-4</v>
      </c>
      <c r="AS9">
        <v>7.3249629629629632E-4</v>
      </c>
      <c r="AT9">
        <v>2.7062222222222222E-4</v>
      </c>
      <c r="AU9">
        <v>2.003638888888889E-3</v>
      </c>
      <c r="AV9">
        <v>1.1784037037037038E-3</v>
      </c>
      <c r="AW9">
        <v>7.4683722222222224E-3</v>
      </c>
      <c r="AX9">
        <v>5.8563666666666663E-3</v>
      </c>
      <c r="AY9">
        <v>4.4732777777777775E-4</v>
      </c>
      <c r="AZ9">
        <v>1.9450138888888889E-3</v>
      </c>
      <c r="BA9">
        <v>8.2084351851851851E-4</v>
      </c>
      <c r="BB9">
        <v>1.0067870370370371E-4</v>
      </c>
      <c r="BC9">
        <v>8.931574074074074E-5</v>
      </c>
      <c r="BD9">
        <v>6.3490462962962962E-4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1.1048361111111111E-3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3.8734259259259262E-5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2.8392455555555557E-2</v>
      </c>
      <c r="CI9">
        <v>3.0143914814814814E-2</v>
      </c>
      <c r="CJ9">
        <v>6.315018796296297E-2</v>
      </c>
      <c r="CK9">
        <v>1.2504689814814814E-2</v>
      </c>
      <c r="CL9">
        <v>3.2857037037037037E-4</v>
      </c>
      <c r="CM9">
        <v>2.6560277777777777E-4</v>
      </c>
      <c r="CN9">
        <v>3.7107558333333332E-2</v>
      </c>
      <c r="CO9">
        <v>7.0509814814814819E-4</v>
      </c>
      <c r="CP9">
        <v>4.7901574074074073E-4</v>
      </c>
      <c r="CQ9">
        <v>4.3789814814814814E-4</v>
      </c>
      <c r="CR9">
        <v>8.0662037037037041E-4</v>
      </c>
      <c r="CS9">
        <v>4.2723333333333333E-4</v>
      </c>
      <c r="CT9">
        <v>4.0329074074074071E-4</v>
      </c>
      <c r="CU9">
        <v>1.0389935185185185E-3</v>
      </c>
      <c r="CV9">
        <v>1.9623694444444446E-3</v>
      </c>
      <c r="CW9">
        <v>3.6901111111111112E-4</v>
      </c>
      <c r="CX9">
        <v>1.9069564814814814E-3</v>
      </c>
      <c r="CY9">
        <v>6.2575592592592592E-3</v>
      </c>
      <c r="CZ9">
        <v>6.7429296296296296E-3</v>
      </c>
      <c r="DA9">
        <v>7.1283212962962965E-3</v>
      </c>
      <c r="DB9">
        <v>1.9993888888888888E-4</v>
      </c>
      <c r="DC9">
        <v>1.6768992592592593E-2</v>
      </c>
      <c r="DD9">
        <v>5.2509148148148145E-2</v>
      </c>
      <c r="DE9">
        <v>8.1935694444444443E-3</v>
      </c>
      <c r="DF9">
        <v>4.8546481481481479E-3</v>
      </c>
      <c r="DG9">
        <v>5.9258648148148149E-3</v>
      </c>
      <c r="DH9">
        <v>3.7257000000000002E-3</v>
      </c>
      <c r="DI9">
        <v>1.9388611111111111E-4</v>
      </c>
      <c r="DJ9">
        <v>2.5404575925925925E-2</v>
      </c>
      <c r="DK9">
        <v>8.1629712962962963E-3</v>
      </c>
      <c r="DL9">
        <v>3.620100925925926E-3</v>
      </c>
      <c r="DM9">
        <v>2.4380077777777776E-2</v>
      </c>
      <c r="DN9">
        <v>2.6595191666666667E-2</v>
      </c>
      <c r="DO9">
        <v>9.2440428703703698E-2</v>
      </c>
      <c r="DP9">
        <v>1.196804537037037E-2</v>
      </c>
      <c r="DQ9">
        <v>1.0353111111111111E-3</v>
      </c>
      <c r="DR9">
        <v>4.6441018518518517E-4</v>
      </c>
      <c r="DS9">
        <v>5.6905435185185182E-3</v>
      </c>
      <c r="DT9">
        <v>3.0254055555555557E-3</v>
      </c>
      <c r="DU9">
        <v>1.0960407407407408E-3</v>
      </c>
      <c r="DV9">
        <v>3.6216481481481479E-4</v>
      </c>
      <c r="DW9">
        <v>1.8050481481481481E-3</v>
      </c>
      <c r="DX9">
        <v>6.6306481481481487E-5</v>
      </c>
      <c r="DY9">
        <v>1.0833333333333333E-4</v>
      </c>
      <c r="DZ9">
        <v>2.1410833333333334E-4</v>
      </c>
      <c r="EA9">
        <v>5.681509259259259E-4</v>
      </c>
      <c r="EB9">
        <v>6.1443333333333332E-4</v>
      </c>
      <c r="EC9">
        <v>1.0422814814814816E-3</v>
      </c>
      <c r="ED9">
        <v>4.396261111111111E-3</v>
      </c>
      <c r="EE9">
        <v>4.0571099999999999E-2</v>
      </c>
      <c r="EF9">
        <v>7.485701944444445E-2</v>
      </c>
      <c r="EG9">
        <v>7.9117870370370373E-4</v>
      </c>
      <c r="EH9">
        <v>4.2886111111111111E-3</v>
      </c>
      <c r="EI9">
        <v>0.1277831648148148</v>
      </c>
      <c r="EJ9">
        <v>5.8325138888888888E-3</v>
      </c>
      <c r="EK9">
        <v>1.8283861111111112E-3</v>
      </c>
      <c r="EL9">
        <v>9.5107500000000001E-4</v>
      </c>
      <c r="EM9">
        <v>4.9585472222222222E-3</v>
      </c>
      <c r="EN9">
        <v>3.7870462962962963E-4</v>
      </c>
      <c r="EO9">
        <v>2.7242305555555553E-3</v>
      </c>
      <c r="EP9">
        <v>5.4388740740740739E-3</v>
      </c>
      <c r="EQ9">
        <v>8.3422925925925925E-3</v>
      </c>
      <c r="ER9">
        <v>7.1021222222222222E-3</v>
      </c>
      <c r="ES9">
        <v>3.8650249074074071E-2</v>
      </c>
      <c r="ET9">
        <v>4.4598592592592591E-3</v>
      </c>
      <c r="EU9">
        <v>1.7229166666666668E-4</v>
      </c>
      <c r="EV9">
        <v>2.0715518518518517E-3</v>
      </c>
      <c r="EW9">
        <v>2.8096064814814815E-3</v>
      </c>
      <c r="EX9">
        <v>3.2747212962962965E-3</v>
      </c>
      <c r="EY9">
        <v>6.1411203703703706E-4</v>
      </c>
      <c r="EZ9">
        <v>6.5023240740740744E-4</v>
      </c>
      <c r="FA9">
        <v>6.5860768518518518E-3</v>
      </c>
      <c r="FB9">
        <v>1.2666407407407407E-3</v>
      </c>
      <c r="FC9">
        <v>1.1310800925925926E-2</v>
      </c>
      <c r="FD9">
        <v>0.1117396537037037</v>
      </c>
      <c r="FE9">
        <v>2.6134377777777777E-2</v>
      </c>
      <c r="FF9">
        <v>2.5821535185185186E-2</v>
      </c>
      <c r="FG9">
        <v>3.3086740740740739E-3</v>
      </c>
      <c r="FH9">
        <v>1.3840055555555556E-3</v>
      </c>
      <c r="FI9">
        <v>7.4694166666666663E-4</v>
      </c>
      <c r="FJ9">
        <v>3.3293389814814812E-2</v>
      </c>
      <c r="FK9">
        <v>0.9375542546296296</v>
      </c>
      <c r="FL9">
        <v>0.13951384907407408</v>
      </c>
      <c r="FM9">
        <v>3.3427685185185184E-3</v>
      </c>
      <c r="FN9">
        <v>1.2760594444444445E-2</v>
      </c>
      <c r="FO9">
        <v>1.032202812037037</v>
      </c>
      <c r="FP9">
        <v>3.0243611111111109E-3</v>
      </c>
      <c r="FQ9">
        <v>8.0211074074074077E-3</v>
      </c>
      <c r="FR9">
        <v>0.14921661759259258</v>
      </c>
      <c r="FS9">
        <v>1.0311480888888889</v>
      </c>
      <c r="FT9">
        <v>1.7179907407407406E-3</v>
      </c>
      <c r="FU9">
        <v>0.11249337314814815</v>
      </c>
      <c r="FV9">
        <v>2.453262037037037E-3</v>
      </c>
      <c r="FW9">
        <v>1.6521305555555556E-2</v>
      </c>
      <c r="FX9">
        <v>8.8941851851851849E-4</v>
      </c>
      <c r="FY9">
        <v>1.7969546296296296E-3</v>
      </c>
      <c r="FZ9">
        <v>7.4916416666666666E-3</v>
      </c>
      <c r="GA9">
        <v>5.2296296296296292E-4</v>
      </c>
      <c r="GB9">
        <v>8.4242407407407406E-4</v>
      </c>
      <c r="GC9">
        <v>1.35575E-3</v>
      </c>
      <c r="GD9">
        <v>7.2837296296296298E-3</v>
      </c>
      <c r="GE9">
        <v>2.0318361111111112E-3</v>
      </c>
      <c r="GF9">
        <v>1.4741935185185184E-3</v>
      </c>
      <c r="GG9">
        <v>3.5583796296296297E-4</v>
      </c>
      <c r="GH9">
        <v>2.3019074074074074E-4</v>
      </c>
      <c r="GI9">
        <v>1.9045925925925927E-4</v>
      </c>
      <c r="GJ9">
        <v>7.2561018518518523E-4</v>
      </c>
      <c r="GK9">
        <v>6.1412407407407409E-4</v>
      </c>
      <c r="GL9">
        <v>2.2875462962962964E-4</v>
      </c>
      <c r="GM9">
        <v>2.3426574074074074E-4</v>
      </c>
      <c r="GN9">
        <v>6.789648148148148E-4</v>
      </c>
      <c r="GO9">
        <v>5.1015824074074076E-3</v>
      </c>
      <c r="GP9">
        <v>0.39635551481481479</v>
      </c>
      <c r="GQ9">
        <v>3.5019765740740741E-2</v>
      </c>
      <c r="GR9">
        <v>6.6946977777777777E-2</v>
      </c>
      <c r="GS9">
        <v>0.24414004629629629</v>
      </c>
      <c r="GT9">
        <v>3.2641027777777776E-3</v>
      </c>
      <c r="GU9">
        <v>2.7254601851851852E-3</v>
      </c>
      <c r="GV9">
        <v>1.935175925925926E-4</v>
      </c>
      <c r="GW9">
        <v>2.3578425925925925E-4</v>
      </c>
      <c r="GX9">
        <v>7.1105370370370372E-4</v>
      </c>
      <c r="GY9">
        <v>1.3910712962962963E-3</v>
      </c>
      <c r="GZ9">
        <v>4.3014472222222223E-3</v>
      </c>
      <c r="HA9">
        <v>1.3443339814814815E-2</v>
      </c>
      <c r="HB9">
        <v>4.6465796296296293E-3</v>
      </c>
      <c r="HC9">
        <v>9.7957407407407411E-4</v>
      </c>
      <c r="HD9">
        <v>1.5362435185185186E-3</v>
      </c>
      <c r="HE9">
        <v>2.9527129629629631E-4</v>
      </c>
      <c r="HF9">
        <v>1.717462962962963E-4</v>
      </c>
      <c r="HG9">
        <v>3.1117703703703705E-3</v>
      </c>
      <c r="HH9">
        <v>2.9135666666666666E-3</v>
      </c>
      <c r="HI9">
        <v>1.135412037037037E-2</v>
      </c>
      <c r="HJ9">
        <v>9.3218526851851849E-2</v>
      </c>
      <c r="HK9">
        <v>8.5119076851851855E-2</v>
      </c>
      <c r="HL9">
        <v>0.42628314074074075</v>
      </c>
      <c r="HM9">
        <v>2.7328716666666666E-2</v>
      </c>
      <c r="HN9">
        <v>1.3226005259259259</v>
      </c>
      <c r="HO9">
        <v>1.3969282777777778</v>
      </c>
      <c r="HP9">
        <v>1.3476939814814815E-2</v>
      </c>
      <c r="HQ9">
        <v>0.41707475277777778</v>
      </c>
      <c r="HR9">
        <v>2.1490291444444445</v>
      </c>
      <c r="HS9">
        <v>8.8287978703703709E-2</v>
      </c>
      <c r="HT9">
        <v>1.6794821296296298E-2</v>
      </c>
      <c r="HU9">
        <v>1.9326834259259261E-2</v>
      </c>
      <c r="HV9">
        <v>1.3242775E-2</v>
      </c>
      <c r="HW9">
        <v>1.2279684259259259E-2</v>
      </c>
      <c r="HX9">
        <v>2.0493657407407408E-2</v>
      </c>
      <c r="HY9">
        <v>4.527574351851852E-2</v>
      </c>
      <c r="HZ9">
        <v>1.2303737962962963E-2</v>
      </c>
      <c r="IA9">
        <v>0.32022277685185185</v>
      </c>
      <c r="IB9">
        <v>0.21191551296296296</v>
      </c>
      <c r="IC9">
        <v>5.9455289814814814E-2</v>
      </c>
      <c r="ID9">
        <v>0.24028042499999999</v>
      </c>
      <c r="IE9">
        <v>0.25009215462962964</v>
      </c>
      <c r="IF9">
        <v>0.617704662962963</v>
      </c>
      <c r="IG9">
        <v>0.50482198518518517</v>
      </c>
      <c r="IH9">
        <v>2.1977185185185186E-2</v>
      </c>
      <c r="II9">
        <v>0.24614976666666666</v>
      </c>
      <c r="IJ9">
        <v>2.7641712962962962E-2</v>
      </c>
      <c r="IK9">
        <v>1.6736767592592593E-2</v>
      </c>
      <c r="IL9">
        <v>1.796E-4</v>
      </c>
      <c r="IM9">
        <v>3.7098518518518517E-4</v>
      </c>
      <c r="IN9">
        <v>5.7449259259259263E-4</v>
      </c>
      <c r="IO9">
        <v>1.8017685185185185E-4</v>
      </c>
      <c r="IP9">
        <v>6.0083333333333335E-5</v>
      </c>
      <c r="IQ9">
        <v>5.5705740740740741E-4</v>
      </c>
      <c r="IR9">
        <v>7.0444537037037038E-3</v>
      </c>
      <c r="IS9">
        <v>6.9543546296296299E-3</v>
      </c>
      <c r="IT9">
        <v>1.1144959259259259E-2</v>
      </c>
      <c r="IU9">
        <v>1.6287592592592593E-3</v>
      </c>
      <c r="IV9">
        <v>2.7066199999999999E-2</v>
      </c>
      <c r="IW9">
        <v>5.91337962962963E-4</v>
      </c>
      <c r="IX9">
        <v>7.4019722222222223E-4</v>
      </c>
      <c r="IY9">
        <v>1.2264688888888889E-2</v>
      </c>
      <c r="IZ9">
        <v>5.3046851851851857E-4</v>
      </c>
      <c r="JA9">
        <v>3.8851111111111111E-4</v>
      </c>
      <c r="JB9">
        <v>2.1947962962962962E-4</v>
      </c>
      <c r="JC9">
        <v>3.0768055555555556E-4</v>
      </c>
      <c r="JD9">
        <v>1.8947129629629628E-4</v>
      </c>
      <c r="JE9">
        <v>2.0945E-4</v>
      </c>
      <c r="JF9">
        <v>4.6776851851851855E-5</v>
      </c>
      <c r="JG9">
        <v>8.5470370370370366E-5</v>
      </c>
      <c r="JH9">
        <v>7.7648240740740739E-4</v>
      </c>
      <c r="JI9">
        <v>1.2840166666666668E-3</v>
      </c>
      <c r="JJ9">
        <v>3.1052777777777779E-4</v>
      </c>
      <c r="JK9">
        <v>7.3478703703703705E-4</v>
      </c>
      <c r="JL9">
        <v>4.5507675925925929E-3</v>
      </c>
      <c r="JM9">
        <v>2.2202277777777779E-3</v>
      </c>
      <c r="JN9">
        <v>5.7361333333333332E-3</v>
      </c>
      <c r="JO9">
        <v>1.4621685185185185E-3</v>
      </c>
      <c r="JP9">
        <v>4.267087962962963E-3</v>
      </c>
      <c r="JQ9">
        <v>1.6397518518518519E-3</v>
      </c>
      <c r="JR9">
        <v>3.0621111111111112E-4</v>
      </c>
      <c r="JS9">
        <v>1.1505916666666666E-3</v>
      </c>
      <c r="JT9">
        <v>7.275490740740741E-4</v>
      </c>
    </row>
    <row r="10" spans="1:280" x14ac:dyDescent="0.3">
      <c r="A10" t="s">
        <v>342</v>
      </c>
      <c r="B10" t="s">
        <v>298</v>
      </c>
      <c r="D10">
        <v>8.3293103448275869E-5</v>
      </c>
      <c r="E10">
        <v>1.5886482758620689E-3</v>
      </c>
      <c r="F10">
        <v>2.0914422413793104E-3</v>
      </c>
      <c r="G10">
        <v>9.628465517241379E-4</v>
      </c>
      <c r="H10">
        <v>8.3552413793103446E-4</v>
      </c>
      <c r="I10">
        <v>8.3625948275862073E-4</v>
      </c>
      <c r="J10">
        <v>5.6442482758620686E-3</v>
      </c>
      <c r="K10">
        <v>3.1994784482758621E-3</v>
      </c>
      <c r="L10">
        <v>1.0702879310344829E-3</v>
      </c>
      <c r="M10">
        <v>1.9833362068965516E-4</v>
      </c>
      <c r="N10">
        <v>1.9626775862068967E-3</v>
      </c>
      <c r="O10">
        <v>6.1089137931034487E-4</v>
      </c>
      <c r="P10">
        <v>1.30675E-3</v>
      </c>
      <c r="Q10">
        <v>9.4015862068965513E-4</v>
      </c>
      <c r="R10">
        <v>1.8618741379310346E-3</v>
      </c>
      <c r="S10">
        <v>1.5160310344827586E-3</v>
      </c>
      <c r="T10">
        <v>3.7230258620689653E-4</v>
      </c>
      <c r="U10">
        <v>2.1796465517241379E-4</v>
      </c>
      <c r="V10">
        <v>1.7659568965517242E-4</v>
      </c>
      <c r="W10">
        <v>9.0291982758620689E-4</v>
      </c>
      <c r="X10">
        <v>1.0525827586206897E-3</v>
      </c>
      <c r="Y10">
        <v>2.1443439655172412E-3</v>
      </c>
      <c r="Z10">
        <v>1.9385086206896551E-3</v>
      </c>
      <c r="AA10">
        <v>1.3339784482758622E-3</v>
      </c>
      <c r="AB10">
        <v>5.0401637931034478E-4</v>
      </c>
      <c r="AC10">
        <v>5.7061120689655171E-4</v>
      </c>
      <c r="AD10">
        <v>7.1043939655172413E-3</v>
      </c>
      <c r="AE10">
        <v>4.4817327586206898E-4</v>
      </c>
      <c r="AF10">
        <v>8.314012931034483E-3</v>
      </c>
      <c r="AG10">
        <v>2.6231120689655175E-4</v>
      </c>
      <c r="AH10">
        <v>4.8279827586206897E-4</v>
      </c>
      <c r="AI10">
        <v>5.5873706896551723E-4</v>
      </c>
      <c r="AJ10">
        <v>4.6416568965517244E-3</v>
      </c>
      <c r="AK10">
        <v>5.3780362068965521E-3</v>
      </c>
      <c r="AL10">
        <v>1.8926749999999999E-3</v>
      </c>
      <c r="AM10">
        <v>8.5425189655172415E-3</v>
      </c>
      <c r="AN10">
        <v>1.6262405172413792E-3</v>
      </c>
      <c r="AO10">
        <v>5.0806732758620693E-3</v>
      </c>
      <c r="AP10">
        <v>9.8297413793103439E-4</v>
      </c>
      <c r="AQ10">
        <v>7.0401706896551725E-3</v>
      </c>
      <c r="AR10">
        <v>5.7112672413793108E-4</v>
      </c>
      <c r="AS10">
        <v>9.9299913793103448E-4</v>
      </c>
      <c r="AT10">
        <v>1.874844827586207E-4</v>
      </c>
      <c r="AU10">
        <v>1.3125396551724139E-3</v>
      </c>
      <c r="AV10">
        <v>1.4022793103448275E-3</v>
      </c>
      <c r="AW10">
        <v>6.3612827586206899E-3</v>
      </c>
      <c r="AX10">
        <v>5.6399137931034482E-3</v>
      </c>
      <c r="AY10">
        <v>3.2148793103448277E-4</v>
      </c>
      <c r="AZ10">
        <v>2.3495836206896552E-3</v>
      </c>
      <c r="BA10">
        <v>1.2628767241379311E-3</v>
      </c>
      <c r="BB10">
        <v>1.4186465517241378E-4</v>
      </c>
      <c r="BC10">
        <v>6.2721551724137932E-5</v>
      </c>
      <c r="BD10">
        <v>7.7728534482758625E-4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1.1460706896551725E-3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3.4616477586206895E-2</v>
      </c>
      <c r="CI10">
        <v>3.6870423275862069E-2</v>
      </c>
      <c r="CJ10">
        <v>7.964761379310345E-2</v>
      </c>
      <c r="CK10">
        <v>1.5154196551724139E-2</v>
      </c>
      <c r="CL10">
        <v>3.6532758620689654E-4</v>
      </c>
      <c r="CM10">
        <v>2.1949051724137931E-4</v>
      </c>
      <c r="CN10">
        <v>3.959481724137931E-2</v>
      </c>
      <c r="CO10">
        <v>9.1561810344827587E-4</v>
      </c>
      <c r="CP10">
        <v>2.6755948275862068E-4</v>
      </c>
      <c r="CQ10">
        <v>9.2387327586206894E-4</v>
      </c>
      <c r="CR10">
        <v>7.633181034482759E-4</v>
      </c>
      <c r="CS10">
        <v>3.3119137931034485E-4</v>
      </c>
      <c r="CT10">
        <v>4.4943362068965517E-4</v>
      </c>
      <c r="CU10">
        <v>1.0115646551724139E-3</v>
      </c>
      <c r="CV10">
        <v>1.9013991379310344E-3</v>
      </c>
      <c r="CW10">
        <v>4.0056379310344825E-4</v>
      </c>
      <c r="CX10">
        <v>1.4538051724137932E-3</v>
      </c>
      <c r="CY10">
        <v>5.9780189655172416E-3</v>
      </c>
      <c r="CZ10">
        <v>6.9406922413793107E-3</v>
      </c>
      <c r="DA10">
        <v>8.3243379310344832E-3</v>
      </c>
      <c r="DB10">
        <v>3.0974137931034484E-4</v>
      </c>
      <c r="DC10">
        <v>1.6544313793103449E-2</v>
      </c>
      <c r="DD10">
        <v>5.9027023275862067E-2</v>
      </c>
      <c r="DE10">
        <v>8.7656465517241371E-3</v>
      </c>
      <c r="DF10">
        <v>3.9936991379310345E-3</v>
      </c>
      <c r="DG10">
        <v>4.7585310344827585E-3</v>
      </c>
      <c r="DH10">
        <v>3.2734750000000001E-3</v>
      </c>
      <c r="DI10">
        <v>1.3319827586206895E-4</v>
      </c>
      <c r="DJ10">
        <v>2.298468448275862E-2</v>
      </c>
      <c r="DK10">
        <v>7.8236905172413794E-3</v>
      </c>
      <c r="DL10">
        <v>3.5661301724137931E-3</v>
      </c>
      <c r="DM10">
        <v>2.0175856896551724E-2</v>
      </c>
      <c r="DN10">
        <v>2.4869080172413793E-2</v>
      </c>
      <c r="DO10">
        <v>9.7330669827586203E-2</v>
      </c>
      <c r="DP10">
        <v>1.1664837068965516E-2</v>
      </c>
      <c r="DQ10">
        <v>1.206353448275862E-4</v>
      </c>
      <c r="DR10">
        <v>4.8680689655172414E-4</v>
      </c>
      <c r="DS10">
        <v>6.3170836206896553E-3</v>
      </c>
      <c r="DT10">
        <v>3.3614836206896552E-3</v>
      </c>
      <c r="DU10">
        <v>1.0441025862068965E-3</v>
      </c>
      <c r="DV10">
        <v>3.2797241379310346E-4</v>
      </c>
      <c r="DW10">
        <v>1.5138086206896552E-3</v>
      </c>
      <c r="DX10">
        <v>2.3547586206896552E-4</v>
      </c>
      <c r="DY10">
        <v>1.2295000000000001E-4</v>
      </c>
      <c r="DZ10">
        <v>1.349698275862069E-4</v>
      </c>
      <c r="EA10">
        <v>4.1928793103448276E-4</v>
      </c>
      <c r="EB10">
        <v>3.640456896551724E-4</v>
      </c>
      <c r="EC10">
        <v>1.4860025862068965E-3</v>
      </c>
      <c r="ED10">
        <v>8.6376879310344819E-3</v>
      </c>
      <c r="EE10">
        <v>6.1701689655172413E-2</v>
      </c>
      <c r="EF10">
        <v>0.10500641551724138</v>
      </c>
      <c r="EG10">
        <v>6.704913793103448E-4</v>
      </c>
      <c r="EH10">
        <v>4.592188793103448E-3</v>
      </c>
      <c r="EI10">
        <v>0.24522614827586206</v>
      </c>
      <c r="EJ10">
        <v>6.5349439655172413E-3</v>
      </c>
      <c r="EK10">
        <v>2.7714758620689655E-3</v>
      </c>
      <c r="EL10">
        <v>1.2703051724137931E-3</v>
      </c>
      <c r="EM10">
        <v>4.1859336206896552E-3</v>
      </c>
      <c r="EN10">
        <v>2.460086206896552E-4</v>
      </c>
      <c r="EO10">
        <v>4.0868387931034481E-3</v>
      </c>
      <c r="EP10">
        <v>6.9368318965517244E-3</v>
      </c>
      <c r="EQ10">
        <v>1.1803287068965516E-2</v>
      </c>
      <c r="ER10">
        <v>9.1931543103448282E-3</v>
      </c>
      <c r="ES10">
        <v>5.9256604310344831E-2</v>
      </c>
      <c r="ET10">
        <v>3.5919474137931034E-3</v>
      </c>
      <c r="EU10">
        <v>1.553206896551724E-4</v>
      </c>
      <c r="EV10">
        <v>2.0419844827586206E-3</v>
      </c>
      <c r="EW10">
        <v>2.4760293103448278E-3</v>
      </c>
      <c r="EX10">
        <v>2.7929939655172414E-3</v>
      </c>
      <c r="EY10">
        <v>7.322672413793103E-4</v>
      </c>
      <c r="EZ10">
        <v>6.1620258620689655E-4</v>
      </c>
      <c r="FA10">
        <v>7.714460344827586E-3</v>
      </c>
      <c r="FB10">
        <v>1.4616646551724138E-3</v>
      </c>
      <c r="FC10">
        <v>1.3646676724137932E-2</v>
      </c>
      <c r="FD10">
        <v>0.12964546724137932</v>
      </c>
      <c r="FE10">
        <v>3.2805958620689656E-2</v>
      </c>
      <c r="FF10">
        <v>3.126885172413793E-2</v>
      </c>
      <c r="FG10">
        <v>3.506894827586207E-3</v>
      </c>
      <c r="FH10">
        <v>4.9182931034482758E-4</v>
      </c>
      <c r="FI10">
        <v>1.3210344827586207E-4</v>
      </c>
      <c r="FJ10">
        <v>3.5655014655172415E-2</v>
      </c>
      <c r="FK10">
        <v>1.1221120413793104</v>
      </c>
      <c r="FL10">
        <v>0.17382186982758621</v>
      </c>
      <c r="FM10">
        <v>1.2179318965517241E-3</v>
      </c>
      <c r="FN10">
        <v>5.5532784482758618E-3</v>
      </c>
      <c r="FO10">
        <v>1.3051024939655171</v>
      </c>
      <c r="FP10">
        <v>1.1270086206896551E-3</v>
      </c>
      <c r="FQ10">
        <v>9.8588025862068971E-3</v>
      </c>
      <c r="FR10">
        <v>0.18666549137931035</v>
      </c>
      <c r="FS10">
        <v>1.3036273655172415</v>
      </c>
      <c r="FT10">
        <v>2.334323275862069E-3</v>
      </c>
      <c r="FU10">
        <v>5.0506830172413794E-2</v>
      </c>
      <c r="FV10">
        <v>3.8676137931034481E-3</v>
      </c>
      <c r="FW10">
        <v>6.8348870689655169E-3</v>
      </c>
      <c r="FX10">
        <v>2.4979482758620688E-4</v>
      </c>
      <c r="FY10">
        <v>1.7765637931034483E-3</v>
      </c>
      <c r="FZ10">
        <v>2.1962974137931033E-3</v>
      </c>
      <c r="GA10">
        <v>1.8505172413793103E-4</v>
      </c>
      <c r="GB10">
        <v>3.4361120689655172E-4</v>
      </c>
      <c r="GC10">
        <v>1.1626456896551725E-3</v>
      </c>
      <c r="GD10">
        <v>1.9734689655172412E-3</v>
      </c>
      <c r="GE10">
        <v>7.441051724137931E-4</v>
      </c>
      <c r="GF10">
        <v>5.995387931034483E-4</v>
      </c>
      <c r="GG10">
        <v>3.0584482758620687E-5</v>
      </c>
      <c r="GH10">
        <v>2.4283620689655172E-4</v>
      </c>
      <c r="GI10">
        <v>2.9160517241379311E-4</v>
      </c>
      <c r="GJ10">
        <v>6.0892327586206901E-4</v>
      </c>
      <c r="GK10">
        <v>1.7362586206896551E-4</v>
      </c>
      <c r="GL10">
        <v>2.0442931034482759E-4</v>
      </c>
      <c r="GM10">
        <v>1.8878275862068965E-4</v>
      </c>
      <c r="GN10">
        <v>8.2623706896551728E-4</v>
      </c>
      <c r="GO10">
        <v>4.4156922413793103E-3</v>
      </c>
      <c r="GP10">
        <v>0.37916274913793102</v>
      </c>
      <c r="GQ10">
        <v>3.2331264655172415E-2</v>
      </c>
      <c r="GR10">
        <v>6.3030717241379305E-2</v>
      </c>
      <c r="GS10">
        <v>0.37388139568965517</v>
      </c>
      <c r="GT10">
        <v>3.446905172413793E-3</v>
      </c>
      <c r="GU10">
        <v>4.4316620689655176E-3</v>
      </c>
      <c r="GV10">
        <v>1.2298017241379311E-4</v>
      </c>
      <c r="GW10">
        <v>2.0321379310344828E-4</v>
      </c>
      <c r="GX10">
        <v>5.7799224137931036E-4</v>
      </c>
      <c r="GY10">
        <v>1.0359431034482759E-3</v>
      </c>
      <c r="GZ10">
        <v>4.1021E-3</v>
      </c>
      <c r="HA10">
        <v>1.261078275862069E-2</v>
      </c>
      <c r="HB10">
        <v>3.9717370689655168E-3</v>
      </c>
      <c r="HC10">
        <v>4.0331034482758623E-4</v>
      </c>
      <c r="HD10">
        <v>1.3049853448275862E-3</v>
      </c>
      <c r="HE10">
        <v>2.4160172413793102E-4</v>
      </c>
      <c r="HF10">
        <v>1.5541724137931034E-4</v>
      </c>
      <c r="HG10">
        <v>3.02425E-3</v>
      </c>
      <c r="HH10">
        <v>2.7404284482758622E-3</v>
      </c>
      <c r="HI10">
        <v>9.9119448275862068E-3</v>
      </c>
      <c r="HJ10">
        <v>9.5250326724137926E-2</v>
      </c>
      <c r="HK10">
        <v>7.6730375000000003E-2</v>
      </c>
      <c r="HL10">
        <v>0.39048840948275865</v>
      </c>
      <c r="HM10">
        <v>2.4256237931034482E-2</v>
      </c>
      <c r="HN10">
        <v>1.336615526724138</v>
      </c>
      <c r="HO10">
        <v>1.4499717112068966</v>
      </c>
      <c r="HP10">
        <v>1.1925256034482759E-2</v>
      </c>
      <c r="HQ10">
        <v>0.43114044137931035</v>
      </c>
      <c r="HR10">
        <v>2.3003645689655174</v>
      </c>
      <c r="HS10">
        <v>0.10313609913793104</v>
      </c>
      <c r="HT10">
        <v>1.5431975000000001E-2</v>
      </c>
      <c r="HU10">
        <v>1.9854558620689654E-2</v>
      </c>
      <c r="HV10">
        <v>1.1711547413793103E-2</v>
      </c>
      <c r="HW10">
        <v>1.0614557758620689E-2</v>
      </c>
      <c r="HX10">
        <v>1.9339487068965516E-2</v>
      </c>
      <c r="HY10">
        <v>4.2013770689655172E-2</v>
      </c>
      <c r="HZ10">
        <v>1.210649827586207E-2</v>
      </c>
      <c r="IA10">
        <v>0.3382343698275862</v>
      </c>
      <c r="IB10">
        <v>0.20352942586206896</v>
      </c>
      <c r="IC10">
        <v>3.76303025862069E-2</v>
      </c>
      <c r="ID10">
        <v>9.1042957758620688E-2</v>
      </c>
      <c r="IE10">
        <v>0.15967717672413792</v>
      </c>
      <c r="IF10">
        <v>0.7156492801724138</v>
      </c>
      <c r="IG10">
        <v>0.53724625172413798</v>
      </c>
      <c r="IH10">
        <v>2.5944804310344828E-2</v>
      </c>
      <c r="II10">
        <v>0.26255248017241378</v>
      </c>
      <c r="IJ10">
        <v>3.8488847413793104E-2</v>
      </c>
      <c r="IK10">
        <v>2.122410775862069E-2</v>
      </c>
      <c r="IL10">
        <v>2.2255258620689655E-4</v>
      </c>
      <c r="IM10">
        <v>4.8548017241379309E-4</v>
      </c>
      <c r="IN10">
        <v>5.5032068965517246E-4</v>
      </c>
      <c r="IO10">
        <v>6.9871551724137929E-5</v>
      </c>
      <c r="IP10">
        <v>1.774146551724138E-4</v>
      </c>
      <c r="IQ10">
        <v>5.9727327586206892E-4</v>
      </c>
      <c r="IR10">
        <v>8.0832560344827591E-3</v>
      </c>
      <c r="IS10">
        <v>6.8438956896551724E-3</v>
      </c>
      <c r="IT10">
        <v>1.2378538793103449E-2</v>
      </c>
      <c r="IU10">
        <v>1.8236724137931034E-3</v>
      </c>
      <c r="IV10">
        <v>2.9077396551724137E-2</v>
      </c>
      <c r="IW10">
        <v>4.3151120689655174E-4</v>
      </c>
      <c r="IX10">
        <v>3.7809999999999997E-4</v>
      </c>
      <c r="IY10">
        <v>1.3558236206896552E-2</v>
      </c>
      <c r="IZ10">
        <v>6.4500517241379313E-4</v>
      </c>
      <c r="JA10">
        <v>2.8724568965517243E-4</v>
      </c>
      <c r="JB10">
        <v>2.2312499999999999E-4</v>
      </c>
      <c r="JC10">
        <v>3.8655086206896552E-4</v>
      </c>
      <c r="JD10">
        <v>4.0013189655172416E-4</v>
      </c>
      <c r="JE10">
        <v>3.0908448275862067E-4</v>
      </c>
      <c r="JF10">
        <v>1.0471034482758621E-4</v>
      </c>
      <c r="JG10">
        <v>1.3682758620689657E-4</v>
      </c>
      <c r="JH10">
        <v>8.5277931034482754E-4</v>
      </c>
      <c r="JI10">
        <v>1.6520293103448275E-3</v>
      </c>
      <c r="JJ10">
        <v>3.0090517241379312E-4</v>
      </c>
      <c r="JK10">
        <v>8.2676810344827585E-4</v>
      </c>
      <c r="JL10">
        <v>4.3362672413793102E-3</v>
      </c>
      <c r="JM10">
        <v>2.9351741379310347E-3</v>
      </c>
      <c r="JN10">
        <v>5.3330232758620685E-3</v>
      </c>
      <c r="JO10">
        <v>1.7440836206896553E-3</v>
      </c>
      <c r="JP10">
        <v>3.7049896551724138E-3</v>
      </c>
      <c r="JQ10">
        <v>1.7102405172413793E-3</v>
      </c>
      <c r="JR10">
        <v>4.2266120689655171E-4</v>
      </c>
      <c r="JS10">
        <v>1.4996103448275862E-3</v>
      </c>
      <c r="JT10">
        <v>4.9221293103448281E-4</v>
      </c>
    </row>
    <row r="11" spans="1:280" x14ac:dyDescent="0.3">
      <c r="A11" t="s">
        <v>343</v>
      </c>
      <c r="B11" t="s">
        <v>298</v>
      </c>
      <c r="D11">
        <v>1.5840194174757282E-4</v>
      </c>
      <c r="E11">
        <v>1.4937747572815535E-3</v>
      </c>
      <c r="F11">
        <v>1.9225174757281553E-3</v>
      </c>
      <c r="G11">
        <v>9.1683592233009713E-4</v>
      </c>
      <c r="H11">
        <v>8.2419902912621355E-4</v>
      </c>
      <c r="I11">
        <v>1.033526213592233E-3</v>
      </c>
      <c r="J11">
        <v>6.3381864077669903E-3</v>
      </c>
      <c r="K11">
        <v>3.8183388349514562E-3</v>
      </c>
      <c r="L11">
        <v>1.0712941747572815E-3</v>
      </c>
      <c r="M11">
        <v>2.3639126213592234E-4</v>
      </c>
      <c r="N11">
        <v>2.2026145631067963E-3</v>
      </c>
      <c r="O11">
        <v>3.6877378640776701E-4</v>
      </c>
      <c r="P11">
        <v>1.5110349514563107E-3</v>
      </c>
      <c r="Q11">
        <v>1.2170155339805825E-3</v>
      </c>
      <c r="R11">
        <v>1.8871650485436894E-3</v>
      </c>
      <c r="S11">
        <v>1.6287912621359224E-3</v>
      </c>
      <c r="T11">
        <v>4.0341359223300968E-4</v>
      </c>
      <c r="U11">
        <v>2.8092718446601943E-4</v>
      </c>
      <c r="V11">
        <v>9.5716504854368939E-5</v>
      </c>
      <c r="W11">
        <v>7.2161844660194178E-4</v>
      </c>
      <c r="X11">
        <v>1.1843184466019418E-3</v>
      </c>
      <c r="Y11">
        <v>2.7236941747572816E-3</v>
      </c>
      <c r="Z11">
        <v>2.0386097087378642E-3</v>
      </c>
      <c r="AA11">
        <v>1.5217495145631067E-3</v>
      </c>
      <c r="AB11">
        <v>6.3716407766990291E-4</v>
      </c>
      <c r="AC11">
        <v>1.4125349514563107E-3</v>
      </c>
      <c r="AD11">
        <v>8.5193553398058251E-3</v>
      </c>
      <c r="AE11">
        <v>1.135164077669903E-3</v>
      </c>
      <c r="AF11">
        <v>2.2228405825242718E-2</v>
      </c>
      <c r="AG11">
        <v>3.0975339805825244E-4</v>
      </c>
      <c r="AH11">
        <v>9.416368932038835E-4</v>
      </c>
      <c r="AI11">
        <v>5.4061941747572814E-4</v>
      </c>
      <c r="AJ11">
        <v>4.1740427184466019E-3</v>
      </c>
      <c r="AK11">
        <v>4.6580174757281552E-3</v>
      </c>
      <c r="AL11">
        <v>2.2049951456310679E-3</v>
      </c>
      <c r="AM11">
        <v>1.3283892233009709E-2</v>
      </c>
      <c r="AN11">
        <v>1.3096466019417476E-3</v>
      </c>
      <c r="AO11">
        <v>4.6201718446601944E-3</v>
      </c>
      <c r="AP11">
        <v>8.7561456310679615E-4</v>
      </c>
      <c r="AQ11">
        <v>6.1846864077669903E-3</v>
      </c>
      <c r="AR11">
        <v>5.0191456310679612E-4</v>
      </c>
      <c r="AS11">
        <v>5.4867378640776699E-4</v>
      </c>
      <c r="AT11">
        <v>3.0256310679611652E-5</v>
      </c>
      <c r="AU11">
        <v>1.9213553398058252E-3</v>
      </c>
      <c r="AV11">
        <v>1.3136087378640777E-3</v>
      </c>
      <c r="AW11">
        <v>7.5064155339805826E-3</v>
      </c>
      <c r="AX11">
        <v>6.8020320388349513E-3</v>
      </c>
      <c r="AY11">
        <v>4.4326990291262134E-4</v>
      </c>
      <c r="AZ11">
        <v>1.9668737864077671E-3</v>
      </c>
      <c r="BA11">
        <v>1.3830233009708738E-3</v>
      </c>
      <c r="BB11">
        <v>1.4657184466019418E-4</v>
      </c>
      <c r="BC11">
        <v>6.8661165048543692E-5</v>
      </c>
      <c r="BD11">
        <v>8.8262038834951452E-4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9.8316310679611644E-4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3.2519041747572815E-2</v>
      </c>
      <c r="CI11">
        <v>3.3145784466019415E-2</v>
      </c>
      <c r="CJ11">
        <v>7.3266671844660194E-2</v>
      </c>
      <c r="CK11">
        <v>1.3425322330097087E-2</v>
      </c>
      <c r="CL11">
        <v>3.8884077669902915E-4</v>
      </c>
      <c r="CM11">
        <v>8.7576699029126212E-5</v>
      </c>
      <c r="CN11">
        <v>4.2907202912621359E-2</v>
      </c>
      <c r="CO11">
        <v>1.0500456310679612E-3</v>
      </c>
      <c r="CP11">
        <v>3.4354951456310682E-4</v>
      </c>
      <c r="CQ11">
        <v>1.0427058252427185E-3</v>
      </c>
      <c r="CR11">
        <v>7.3101262135922326E-4</v>
      </c>
      <c r="CS11">
        <v>4.1657864077669903E-4</v>
      </c>
      <c r="CT11">
        <v>3.9801262135922329E-4</v>
      </c>
      <c r="CU11">
        <v>1.1460126213592233E-3</v>
      </c>
      <c r="CV11">
        <v>1.8663776699029127E-3</v>
      </c>
      <c r="CW11">
        <v>2.9145242718446601E-4</v>
      </c>
      <c r="CX11">
        <v>1.6655611650485437E-3</v>
      </c>
      <c r="CY11">
        <v>5.4750873786407767E-3</v>
      </c>
      <c r="CZ11">
        <v>7.0663135922330094E-3</v>
      </c>
      <c r="DA11">
        <v>7.6499941747572818E-3</v>
      </c>
      <c r="DB11">
        <v>2.2716990291262137E-4</v>
      </c>
      <c r="DC11">
        <v>1.6168331067961166E-2</v>
      </c>
      <c r="DD11">
        <v>5.6503819417475731E-2</v>
      </c>
      <c r="DE11">
        <v>9.1657271844660191E-3</v>
      </c>
      <c r="DF11">
        <v>1.532931067961165E-2</v>
      </c>
      <c r="DG11">
        <v>1.1692991262135922E-2</v>
      </c>
      <c r="DH11">
        <v>8.5841640776699035E-3</v>
      </c>
      <c r="DI11">
        <v>1.7787864077669903E-4</v>
      </c>
      <c r="DJ11">
        <v>2.5853974757281552E-2</v>
      </c>
      <c r="DK11">
        <v>8.1367407766990297E-3</v>
      </c>
      <c r="DL11">
        <v>3.769395145631068E-3</v>
      </c>
      <c r="DM11">
        <v>2.1032218446601941E-2</v>
      </c>
      <c r="DN11">
        <v>2.603865922330097E-2</v>
      </c>
      <c r="DO11">
        <v>9.5107120388349509E-2</v>
      </c>
      <c r="DP11">
        <v>1.2080200970873787E-2</v>
      </c>
      <c r="DQ11">
        <v>9.2257864077669902E-4</v>
      </c>
      <c r="DR11">
        <v>5.7521747572815537E-4</v>
      </c>
      <c r="DS11">
        <v>6.1698349514563103E-3</v>
      </c>
      <c r="DT11">
        <v>3.3511000000000001E-3</v>
      </c>
      <c r="DU11">
        <v>9.4667961165048544E-4</v>
      </c>
      <c r="DV11">
        <v>4.0311067961165047E-4</v>
      </c>
      <c r="DW11">
        <v>1.7891504854368931E-3</v>
      </c>
      <c r="DX11">
        <v>1.3900582524271844E-4</v>
      </c>
      <c r="DY11">
        <v>5.7346601941747575E-5</v>
      </c>
      <c r="DZ11">
        <v>2.1690582524271844E-4</v>
      </c>
      <c r="EA11">
        <v>6.7279417475728156E-4</v>
      </c>
      <c r="EB11">
        <v>9.5730291262135917E-4</v>
      </c>
      <c r="EC11">
        <v>1.3223728155339807E-3</v>
      </c>
      <c r="ED11">
        <v>5.1878728155339802E-3</v>
      </c>
      <c r="EE11">
        <v>5.0924726213592231E-2</v>
      </c>
      <c r="EF11">
        <v>9.7635915533980586E-2</v>
      </c>
      <c r="EG11">
        <v>7.9333009708737869E-4</v>
      </c>
      <c r="EH11">
        <v>4.0446135922330099E-3</v>
      </c>
      <c r="EI11">
        <v>0.15136549999999999</v>
      </c>
      <c r="EJ11">
        <v>6.8172368932038832E-3</v>
      </c>
      <c r="EK11">
        <v>6.2087291262135922E-3</v>
      </c>
      <c r="EL11">
        <v>2.6591000000000002E-3</v>
      </c>
      <c r="EM11">
        <v>5.7072757281553402E-3</v>
      </c>
      <c r="EN11">
        <v>2.6119708737864079E-4</v>
      </c>
      <c r="EO11">
        <v>3.7848844660194176E-3</v>
      </c>
      <c r="EP11">
        <v>5.7793533980582523E-3</v>
      </c>
      <c r="EQ11">
        <v>9.5184446601941745E-3</v>
      </c>
      <c r="ER11">
        <v>8.4716747572815537E-3</v>
      </c>
      <c r="ES11">
        <v>4.3257076699029125E-2</v>
      </c>
      <c r="ET11">
        <v>2.7490766990291263E-3</v>
      </c>
      <c r="EU11">
        <v>2.2772233009708739E-4</v>
      </c>
      <c r="EV11">
        <v>1.8497252427184467E-3</v>
      </c>
      <c r="EW11">
        <v>2.62953786407767E-3</v>
      </c>
      <c r="EX11">
        <v>3.0982398058252429E-3</v>
      </c>
      <c r="EY11">
        <v>7.8564174757281551E-4</v>
      </c>
      <c r="EZ11">
        <v>7.6912621359223306E-4</v>
      </c>
      <c r="FA11">
        <v>7.4713834951456309E-3</v>
      </c>
      <c r="FB11">
        <v>1.633357281553398E-3</v>
      </c>
      <c r="FC11">
        <v>1.2659973786407767E-2</v>
      </c>
      <c r="FD11">
        <v>0.11667493495145631</v>
      </c>
      <c r="FE11">
        <v>2.70403572815534E-2</v>
      </c>
      <c r="FF11">
        <v>2.9549723300970873E-2</v>
      </c>
      <c r="FG11">
        <v>3.8634194174757283E-3</v>
      </c>
      <c r="FH11">
        <v>5.0028834951456312E-4</v>
      </c>
      <c r="FI11">
        <v>2.6999126213592231E-4</v>
      </c>
      <c r="FJ11">
        <v>3.6074991262135925E-2</v>
      </c>
      <c r="FK11">
        <v>1.0588199</v>
      </c>
      <c r="FL11">
        <v>0.14674095339805826</v>
      </c>
      <c r="FM11">
        <v>1.1855990291262137E-3</v>
      </c>
      <c r="FN11">
        <v>5.0321553398058249E-3</v>
      </c>
      <c r="FO11">
        <v>1.147020386407767</v>
      </c>
      <c r="FP11">
        <v>1.3607000000000001E-3</v>
      </c>
      <c r="FQ11">
        <v>9.3901553398058248E-3</v>
      </c>
      <c r="FR11">
        <v>0.16120912621359224</v>
      </c>
      <c r="FS11">
        <v>1.145788023300971</v>
      </c>
      <c r="FT11">
        <v>1.9636165048543689E-3</v>
      </c>
      <c r="FU11">
        <v>4.5377364077669902E-2</v>
      </c>
      <c r="FV11">
        <v>2.6822019417475727E-3</v>
      </c>
      <c r="FW11">
        <v>6.6599223300970872E-3</v>
      </c>
      <c r="FX11">
        <v>6.5109708737864081E-5</v>
      </c>
      <c r="FY11">
        <v>1.6803339805825243E-3</v>
      </c>
      <c r="FZ11">
        <v>2.1518310679611652E-3</v>
      </c>
      <c r="GA11">
        <v>2.6603689320388351E-4</v>
      </c>
      <c r="GB11">
        <v>2.2124854368932038E-4</v>
      </c>
      <c r="GC11">
        <v>9.6810388349514564E-4</v>
      </c>
      <c r="GD11">
        <v>1.7992553398058252E-3</v>
      </c>
      <c r="GE11">
        <v>5.7892621359223299E-4</v>
      </c>
      <c r="GF11">
        <v>5.3352038834951455E-4</v>
      </c>
      <c r="GG11">
        <v>1.5197475728155339E-4</v>
      </c>
      <c r="GH11">
        <v>2.2220776699029127E-4</v>
      </c>
      <c r="GI11">
        <v>1.8985145631067961E-4</v>
      </c>
      <c r="GJ11">
        <v>5.9667281553398054E-4</v>
      </c>
      <c r="GK11">
        <v>5.3706796116504857E-5</v>
      </c>
      <c r="GL11">
        <v>6.0543495145631073E-4</v>
      </c>
      <c r="GM11">
        <v>6.4147766990291265E-4</v>
      </c>
      <c r="GN11">
        <v>8.9578446601941745E-4</v>
      </c>
      <c r="GO11">
        <v>5.7648330097087377E-3</v>
      </c>
      <c r="GP11">
        <v>0.39451893398058252</v>
      </c>
      <c r="GQ11">
        <v>3.3702214563106798E-2</v>
      </c>
      <c r="GR11">
        <v>6.4116559223300965E-2</v>
      </c>
      <c r="GS11">
        <v>0.30974852912621359</v>
      </c>
      <c r="GT11">
        <v>3.8503893203883496E-3</v>
      </c>
      <c r="GU11">
        <v>3.0367961165048544E-3</v>
      </c>
      <c r="GV11">
        <v>1.1639126213592233E-4</v>
      </c>
      <c r="GW11">
        <v>3.706252427184466E-4</v>
      </c>
      <c r="GX11">
        <v>6.8915728155339803E-4</v>
      </c>
      <c r="GY11">
        <v>1.2086368932038836E-3</v>
      </c>
      <c r="GZ11">
        <v>3.4529854368932039E-3</v>
      </c>
      <c r="HA11">
        <v>1.395487572815534E-2</v>
      </c>
      <c r="HB11">
        <v>5.2336378640776698E-3</v>
      </c>
      <c r="HC11">
        <v>8.1555728155339807E-4</v>
      </c>
      <c r="HD11">
        <v>1.5577126213592233E-3</v>
      </c>
      <c r="HE11">
        <v>5.3656990291262138E-4</v>
      </c>
      <c r="HF11">
        <v>1.9594563106796117E-4</v>
      </c>
      <c r="HG11">
        <v>3.2049582524271846E-3</v>
      </c>
      <c r="HH11">
        <v>2.817950485436893E-3</v>
      </c>
      <c r="HI11">
        <v>1.1518373786407767E-2</v>
      </c>
      <c r="HJ11">
        <v>9.2660716504854371E-2</v>
      </c>
      <c r="HK11">
        <v>8.6308889320388354E-2</v>
      </c>
      <c r="HL11">
        <v>0.40149082621359222</v>
      </c>
      <c r="HM11">
        <v>3.0331594174757281E-2</v>
      </c>
      <c r="HN11">
        <v>1.3553254378640778</v>
      </c>
      <c r="HO11">
        <v>1.3521436174757282</v>
      </c>
      <c r="HP11">
        <v>1.6173061165048543E-2</v>
      </c>
      <c r="HQ11">
        <v>0.39300471456310682</v>
      </c>
      <c r="HR11">
        <v>2.2052720116504854</v>
      </c>
      <c r="HS11">
        <v>8.3625489320388352E-2</v>
      </c>
      <c r="HT11">
        <v>1.6278449514563108E-2</v>
      </c>
      <c r="HU11">
        <v>1.9456617475728154E-2</v>
      </c>
      <c r="HV11">
        <v>1.3210519417475728E-2</v>
      </c>
      <c r="HW11">
        <v>1.2697732038834951E-2</v>
      </c>
      <c r="HX11">
        <v>1.9502423300970875E-2</v>
      </c>
      <c r="HY11">
        <v>4.6119246601941749E-2</v>
      </c>
      <c r="HZ11">
        <v>1.2357231067961164E-2</v>
      </c>
      <c r="IA11">
        <v>0.32078529514563109</v>
      </c>
      <c r="IB11">
        <v>0.22013843203883496</v>
      </c>
      <c r="IC11">
        <v>5.9199912621359221E-2</v>
      </c>
      <c r="ID11">
        <v>0.24624210291262136</v>
      </c>
      <c r="IE11">
        <v>0.25644757669902912</v>
      </c>
      <c r="IF11">
        <v>0.63265194368932043</v>
      </c>
      <c r="IG11">
        <v>0.4960589922330097</v>
      </c>
      <c r="IH11">
        <v>2.2190234951456309E-2</v>
      </c>
      <c r="II11">
        <v>0.24803989417475727</v>
      </c>
      <c r="IJ11">
        <v>2.6132570873786409E-2</v>
      </c>
      <c r="IK11">
        <v>1.6305312621359223E-2</v>
      </c>
      <c r="IL11">
        <v>1.5265728155339805E-4</v>
      </c>
      <c r="IM11">
        <v>4.1100970873786407E-4</v>
      </c>
      <c r="IN11">
        <v>5.6952135922330098E-4</v>
      </c>
      <c r="IO11">
        <v>1.1225533980582524E-4</v>
      </c>
      <c r="IP11">
        <v>2.1748932038834952E-4</v>
      </c>
      <c r="IQ11">
        <v>4.7353980582524272E-4</v>
      </c>
      <c r="IR11">
        <v>7.4671563106796113E-3</v>
      </c>
      <c r="IS11">
        <v>6.6382349514563111E-3</v>
      </c>
      <c r="IT11">
        <v>1.148809708737864E-2</v>
      </c>
      <c r="IU11">
        <v>1.6356087378640778E-3</v>
      </c>
      <c r="IV11">
        <v>2.8462293203883497E-2</v>
      </c>
      <c r="IW11">
        <v>5.8529126213592228E-4</v>
      </c>
      <c r="IX11">
        <v>7.3745631067961164E-4</v>
      </c>
      <c r="IY11">
        <v>1.1940606796116505E-2</v>
      </c>
      <c r="IZ11">
        <v>4.6825631067961166E-4</v>
      </c>
      <c r="JA11">
        <v>3.5170582524271846E-4</v>
      </c>
      <c r="JB11">
        <v>1.3258640776699028E-4</v>
      </c>
      <c r="JC11">
        <v>3.0809514563106795E-4</v>
      </c>
      <c r="JD11">
        <v>1.0066592233009708E-3</v>
      </c>
      <c r="JE11">
        <v>2.2983300970873786E-4</v>
      </c>
      <c r="JF11">
        <v>3.5791359223300972E-4</v>
      </c>
      <c r="JG11">
        <v>3.9050873786407769E-4</v>
      </c>
      <c r="JH11">
        <v>7.5226504854368937E-4</v>
      </c>
      <c r="JI11">
        <v>1.3032524271844659E-3</v>
      </c>
      <c r="JJ11">
        <v>3.453466019417476E-4</v>
      </c>
      <c r="JK11">
        <v>7.8080485436893201E-4</v>
      </c>
      <c r="JL11">
        <v>4.4251203883495143E-3</v>
      </c>
      <c r="JM11">
        <v>2.4950825242718447E-3</v>
      </c>
      <c r="JN11">
        <v>5.5863689320388345E-3</v>
      </c>
      <c r="JO11">
        <v>1.7432446601941748E-3</v>
      </c>
      <c r="JP11">
        <v>3.9163126213592235E-3</v>
      </c>
      <c r="JQ11">
        <v>1.7787747572815533E-3</v>
      </c>
      <c r="JR11">
        <v>2.9526504854368932E-4</v>
      </c>
      <c r="JS11">
        <v>1.3115601941747572E-3</v>
      </c>
      <c r="JT11">
        <v>7.3680485436893202E-4</v>
      </c>
    </row>
    <row r="12" spans="1:280" x14ac:dyDescent="0.3">
      <c r="A12" t="s">
        <v>344</v>
      </c>
      <c r="B12" t="s">
        <v>299</v>
      </c>
      <c r="D12">
        <v>1.7575185185185184E-4</v>
      </c>
      <c r="E12">
        <v>1.9941425925925926E-3</v>
      </c>
      <c r="F12">
        <v>1.9236166666666667E-3</v>
      </c>
      <c r="G12">
        <v>1.2362842592592593E-3</v>
      </c>
      <c r="H12">
        <v>8.9725092592592593E-4</v>
      </c>
      <c r="I12">
        <v>1.3079925925925926E-3</v>
      </c>
      <c r="J12">
        <v>5.8245574074074075E-3</v>
      </c>
      <c r="K12">
        <v>3.3746638888888887E-3</v>
      </c>
      <c r="L12">
        <v>1.10935E-3</v>
      </c>
      <c r="M12">
        <v>3.5526851851851854E-4</v>
      </c>
      <c r="N12">
        <v>1.9478546296296296E-3</v>
      </c>
      <c r="O12">
        <v>1.645787037037037E-4</v>
      </c>
      <c r="P12">
        <v>1.1434398148148148E-3</v>
      </c>
      <c r="Q12">
        <v>1.2108685185185184E-3</v>
      </c>
      <c r="R12">
        <v>1.8826620370370371E-3</v>
      </c>
      <c r="S12">
        <v>1.5510842592592593E-3</v>
      </c>
      <c r="T12">
        <v>5.1848981481481481E-4</v>
      </c>
      <c r="U12">
        <v>2.453962962962963E-4</v>
      </c>
      <c r="V12">
        <v>7.7327777777777784E-5</v>
      </c>
      <c r="W12">
        <v>1.5812157407407408E-3</v>
      </c>
      <c r="X12">
        <v>1.6350592592592594E-3</v>
      </c>
      <c r="Y12">
        <v>4.0992138888888887E-3</v>
      </c>
      <c r="Z12">
        <v>2.8348712962962962E-3</v>
      </c>
      <c r="AA12">
        <v>1.1821592592592594E-3</v>
      </c>
      <c r="AB12">
        <v>4.8824074074074075E-4</v>
      </c>
      <c r="AC12">
        <v>9.0713333333333334E-4</v>
      </c>
      <c r="AD12">
        <v>1.1703634259259259E-2</v>
      </c>
      <c r="AE12">
        <v>8.0921296296296297E-4</v>
      </c>
      <c r="AF12">
        <v>1.3253674999999999E-2</v>
      </c>
      <c r="AG12">
        <v>2.5817592592592591E-4</v>
      </c>
      <c r="AH12">
        <v>8.1750833333333337E-4</v>
      </c>
      <c r="AI12">
        <v>9.2933425925925922E-4</v>
      </c>
      <c r="AJ12">
        <v>5.3070916666666671E-3</v>
      </c>
      <c r="AK12">
        <v>5.8205064814814819E-3</v>
      </c>
      <c r="AL12">
        <v>2.1590157407407407E-3</v>
      </c>
      <c r="AM12">
        <v>7.4344638888888892E-3</v>
      </c>
      <c r="AN12">
        <v>1.0987185185185185E-3</v>
      </c>
      <c r="AO12">
        <v>2.4165212962962961E-3</v>
      </c>
      <c r="AP12">
        <v>8.18025E-4</v>
      </c>
      <c r="AQ12">
        <v>5.0945740740740743E-3</v>
      </c>
      <c r="AR12">
        <v>5.6215648148148149E-4</v>
      </c>
      <c r="AS12">
        <v>4.2801111111111109E-4</v>
      </c>
      <c r="AT12">
        <v>2.2091574074074074E-4</v>
      </c>
      <c r="AU12">
        <v>8.3283703703703707E-4</v>
      </c>
      <c r="AV12">
        <v>1.0227962962962964E-3</v>
      </c>
      <c r="AW12">
        <v>7.217419444444444E-3</v>
      </c>
      <c r="AX12">
        <v>5.5133509259259255E-3</v>
      </c>
      <c r="AY12">
        <v>4.7776296296296296E-4</v>
      </c>
      <c r="AZ12">
        <v>1.1794648148148149E-3</v>
      </c>
      <c r="BA12">
        <v>1.0310148148148148E-3</v>
      </c>
      <c r="BB12">
        <v>1.4002962962962964E-4</v>
      </c>
      <c r="BC12">
        <v>9.3750000000000002E-5</v>
      </c>
      <c r="BD12">
        <v>5.9319629629629625E-4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3.3069099074074071E-2</v>
      </c>
      <c r="CI12">
        <v>4.2374193518518517E-2</v>
      </c>
      <c r="CJ12">
        <v>7.6748090740740738E-2</v>
      </c>
      <c r="CK12">
        <v>1.2293906481481482E-2</v>
      </c>
      <c r="CL12">
        <v>3.0566666666666665E-4</v>
      </c>
      <c r="CM12">
        <v>2.3376851851851852E-4</v>
      </c>
      <c r="CN12">
        <v>3.4743706481481479E-2</v>
      </c>
      <c r="CO12">
        <v>7.3271018518518514E-4</v>
      </c>
      <c r="CP12">
        <v>4.1114999999999999E-4</v>
      </c>
      <c r="CQ12">
        <v>6.1633333333333332E-4</v>
      </c>
      <c r="CR12">
        <v>7.6413981481481485E-4</v>
      </c>
      <c r="CS12">
        <v>3.600722222222222E-4</v>
      </c>
      <c r="CT12">
        <v>2.9819351851851852E-4</v>
      </c>
      <c r="CU12">
        <v>7.8406203703703704E-4</v>
      </c>
      <c r="CV12">
        <v>1.1528833333333333E-3</v>
      </c>
      <c r="CW12">
        <v>2.4491666666666667E-4</v>
      </c>
      <c r="CX12">
        <v>1.1440425925925927E-3</v>
      </c>
      <c r="CY12">
        <v>3.0349787037037036E-3</v>
      </c>
      <c r="CZ12">
        <v>3.9010472222222223E-3</v>
      </c>
      <c r="DA12">
        <v>3.2665611111111111E-3</v>
      </c>
      <c r="DB12">
        <v>1.3116111111111112E-4</v>
      </c>
      <c r="DC12">
        <v>1.0415395370370371E-2</v>
      </c>
      <c r="DD12">
        <v>2.8244794444444443E-2</v>
      </c>
      <c r="DE12">
        <v>5.6853638888888893E-3</v>
      </c>
      <c r="DF12">
        <v>4.3815685185185187E-3</v>
      </c>
      <c r="DG12">
        <v>5.8307333333333334E-3</v>
      </c>
      <c r="DH12">
        <v>3.6058111111111112E-3</v>
      </c>
      <c r="DI12">
        <v>1.9216481481481481E-4</v>
      </c>
      <c r="DJ12">
        <v>4.1105201851851854E-2</v>
      </c>
      <c r="DK12">
        <v>1.1406929629629629E-2</v>
      </c>
      <c r="DL12">
        <v>5.2668425925925929E-3</v>
      </c>
      <c r="DM12">
        <v>2.8020324999999999E-2</v>
      </c>
      <c r="DN12">
        <v>3.3659735185185183E-2</v>
      </c>
      <c r="DO12">
        <v>0.11879375462962963</v>
      </c>
      <c r="DP12">
        <v>1.2283962962962964E-2</v>
      </c>
      <c r="DQ12">
        <v>1.3263425925925925E-3</v>
      </c>
      <c r="DR12">
        <v>6.1474074074074079E-4</v>
      </c>
      <c r="DS12">
        <v>6.6693027777777782E-3</v>
      </c>
      <c r="DT12">
        <v>3.6018972222222221E-3</v>
      </c>
      <c r="DU12">
        <v>1.1083953703703703E-3</v>
      </c>
      <c r="DV12">
        <v>2.6820925925925924E-4</v>
      </c>
      <c r="DW12">
        <v>1.643112037037037E-3</v>
      </c>
      <c r="DX12">
        <v>7.8786111111111117E-5</v>
      </c>
      <c r="DY12">
        <v>9.0737037037037034E-5</v>
      </c>
      <c r="DZ12">
        <v>2.5629907407407406E-4</v>
      </c>
      <c r="EA12">
        <v>5.5600555555555559E-4</v>
      </c>
      <c r="EB12">
        <v>5.5517314814814811E-4</v>
      </c>
      <c r="EC12">
        <v>8.7377592592592591E-4</v>
      </c>
      <c r="ED12">
        <v>5.2223898148148146E-3</v>
      </c>
      <c r="EE12">
        <v>3.778294814814815E-2</v>
      </c>
      <c r="EF12">
        <v>7.5444053703703703E-2</v>
      </c>
      <c r="EG12">
        <v>9.1045462962962968E-4</v>
      </c>
      <c r="EH12">
        <v>3.4638046296296297E-3</v>
      </c>
      <c r="EI12">
        <v>8.8756510185185183E-2</v>
      </c>
      <c r="EJ12">
        <v>5.7256462962962966E-3</v>
      </c>
      <c r="EK12">
        <v>4.4747388888888885E-3</v>
      </c>
      <c r="EL12">
        <v>1.9299388888888889E-3</v>
      </c>
      <c r="EM12">
        <v>4.3564731481481479E-3</v>
      </c>
      <c r="EN12">
        <v>1.8596944444444446E-4</v>
      </c>
      <c r="EO12">
        <v>5.1561703703703705E-3</v>
      </c>
      <c r="EP12">
        <v>5.9671222222222224E-3</v>
      </c>
      <c r="EQ12">
        <v>1.0605023148148148E-2</v>
      </c>
      <c r="ER12">
        <v>1.0059673148148148E-2</v>
      </c>
      <c r="ES12">
        <v>4.3295480555555557E-2</v>
      </c>
      <c r="ET12">
        <v>3.3945583333333334E-3</v>
      </c>
      <c r="EU12">
        <v>1.9670740740740741E-4</v>
      </c>
      <c r="EV12">
        <v>1.7156009259259258E-3</v>
      </c>
      <c r="EW12">
        <v>3.0193796296296297E-3</v>
      </c>
      <c r="EX12">
        <v>3.7210157407407407E-3</v>
      </c>
      <c r="EY12">
        <v>8.1596574074074076E-4</v>
      </c>
      <c r="EZ12">
        <v>9.5517037037037042E-4</v>
      </c>
      <c r="FA12">
        <v>9.9534861111111109E-3</v>
      </c>
      <c r="FB12">
        <v>1.125899074074074E-3</v>
      </c>
      <c r="FC12">
        <v>1.3729351851851852E-2</v>
      </c>
      <c r="FD12">
        <v>0.13831921759259258</v>
      </c>
      <c r="FE12">
        <v>2.4970297222222222E-2</v>
      </c>
      <c r="FF12">
        <v>3.4729773148148145E-2</v>
      </c>
      <c r="FG12">
        <v>3.5054620370370371E-3</v>
      </c>
      <c r="FH12">
        <v>1.3566175925925927E-3</v>
      </c>
      <c r="FI12">
        <v>8.4260925925925927E-4</v>
      </c>
      <c r="FJ12">
        <v>4.4920251851851854E-2</v>
      </c>
      <c r="FK12">
        <v>1.0684715629629629</v>
      </c>
      <c r="FL12">
        <v>0.14809951851851852</v>
      </c>
      <c r="FM12">
        <v>2.0524555555555555E-3</v>
      </c>
      <c r="FN12">
        <v>1.2314137037037038E-2</v>
      </c>
      <c r="FO12">
        <v>0.99160165277777779</v>
      </c>
      <c r="FP12">
        <v>3.0792398148148147E-3</v>
      </c>
      <c r="FQ12">
        <v>1.1074939814814815E-2</v>
      </c>
      <c r="FR12">
        <v>0.1712109861111111</v>
      </c>
      <c r="FS12">
        <v>0.99406234074074074</v>
      </c>
      <c r="FT12">
        <v>2.1785592592592591E-3</v>
      </c>
      <c r="FU12">
        <v>7.8058220370370371E-2</v>
      </c>
      <c r="FV12">
        <v>2.0680379629629628E-3</v>
      </c>
      <c r="FW12">
        <v>1.4143587962962964E-2</v>
      </c>
      <c r="FX12">
        <v>7.973981481481481E-4</v>
      </c>
      <c r="FY12">
        <v>1.3734787037037036E-3</v>
      </c>
      <c r="FZ12">
        <v>6.8686425925925925E-3</v>
      </c>
      <c r="GA12">
        <v>3.5418055555555555E-4</v>
      </c>
      <c r="GB12">
        <v>4.9515833333333337E-4</v>
      </c>
      <c r="GC12">
        <v>1.0334824074074074E-3</v>
      </c>
      <c r="GD12">
        <v>5.1611287037037039E-3</v>
      </c>
      <c r="GE12">
        <v>1.1086648148148149E-3</v>
      </c>
      <c r="GF12">
        <v>9.7117407407407413E-4</v>
      </c>
      <c r="GG12">
        <v>3.3666018518518519E-4</v>
      </c>
      <c r="GH12">
        <v>8.7786111111111105E-5</v>
      </c>
      <c r="GI12">
        <v>1.064537037037037E-4</v>
      </c>
      <c r="GJ12">
        <v>1.6809999999999999E-4</v>
      </c>
      <c r="GK12">
        <v>2.2235185185185186E-4</v>
      </c>
      <c r="GL12">
        <v>4.9705925925925924E-4</v>
      </c>
      <c r="GM12">
        <v>5.2841574074074073E-4</v>
      </c>
      <c r="GN12">
        <v>7.0500462962962964E-4</v>
      </c>
      <c r="GO12">
        <v>4.6655953703703705E-3</v>
      </c>
      <c r="GP12">
        <v>0.36744824259259257</v>
      </c>
      <c r="GQ12">
        <v>3.2316414814814814E-2</v>
      </c>
      <c r="GR12">
        <v>6.2132570370370371E-2</v>
      </c>
      <c r="GS12">
        <v>0.21046470555555555</v>
      </c>
      <c r="GT12">
        <v>3.0876064814814815E-3</v>
      </c>
      <c r="GU12">
        <v>4.1521907407407405E-3</v>
      </c>
      <c r="GV12">
        <v>1.2895648148148148E-4</v>
      </c>
      <c r="GW12">
        <v>2.6795740740740743E-4</v>
      </c>
      <c r="GX12">
        <v>1.1498064814814814E-3</v>
      </c>
      <c r="GY12">
        <v>1.2896453703703703E-3</v>
      </c>
      <c r="GZ12">
        <v>3.8314981481481483E-3</v>
      </c>
      <c r="HA12">
        <v>1.2554980555555555E-2</v>
      </c>
      <c r="HB12">
        <v>4.0783981481481478E-3</v>
      </c>
      <c r="HC12">
        <v>7.9185277777777774E-4</v>
      </c>
      <c r="HD12">
        <v>1.4805925925925926E-3</v>
      </c>
      <c r="HE12">
        <v>1.945175925925926E-4</v>
      </c>
      <c r="HF12">
        <v>1.4986203703703705E-4</v>
      </c>
      <c r="HG12">
        <v>3.8642925925925927E-3</v>
      </c>
      <c r="HH12">
        <v>3.7225120370370369E-3</v>
      </c>
      <c r="HI12">
        <v>1.5467296296296297E-2</v>
      </c>
      <c r="HJ12">
        <v>0.10793118796296296</v>
      </c>
      <c r="HK12">
        <v>0.11500299722222222</v>
      </c>
      <c r="HL12">
        <v>0.52127873518518519</v>
      </c>
      <c r="HM12">
        <v>3.872469537037037E-2</v>
      </c>
      <c r="HN12">
        <v>1.6522852824074075</v>
      </c>
      <c r="HO12">
        <v>1.3915866342592593</v>
      </c>
      <c r="HP12">
        <v>1.5623482407407407E-2</v>
      </c>
      <c r="HQ12">
        <v>0.37621686018518519</v>
      </c>
      <c r="HR12">
        <v>2.2179438277777779</v>
      </c>
      <c r="HS12">
        <v>6.6749705555555552E-2</v>
      </c>
      <c r="HT12">
        <v>1.4839805555555556E-2</v>
      </c>
      <c r="HU12">
        <v>1.5785449999999999E-2</v>
      </c>
      <c r="HV12">
        <v>1.2894589814814814E-2</v>
      </c>
      <c r="HW12">
        <v>1.7703737962962963E-2</v>
      </c>
      <c r="HX12">
        <v>2.2679934259259259E-2</v>
      </c>
      <c r="HY12">
        <v>6.1242776851851852E-2</v>
      </c>
      <c r="HZ12">
        <v>1.3518271296296297E-2</v>
      </c>
      <c r="IA12">
        <v>0.34462627870370371</v>
      </c>
      <c r="IB12">
        <v>0.27138652592592594</v>
      </c>
      <c r="IC12">
        <v>5.8707655555555557E-2</v>
      </c>
      <c r="ID12">
        <v>0.28152243333333332</v>
      </c>
      <c r="IE12">
        <v>0.29493525555555555</v>
      </c>
      <c r="IF12">
        <v>0.61103502962962963</v>
      </c>
      <c r="IG12">
        <v>0.57551209722222219</v>
      </c>
      <c r="IH12">
        <v>2.0866764814814816E-2</v>
      </c>
      <c r="II12">
        <v>0.24508747685185187</v>
      </c>
      <c r="IJ12">
        <v>2.2113748148148149E-2</v>
      </c>
      <c r="IK12">
        <v>1.6546616666666666E-2</v>
      </c>
      <c r="IL12">
        <v>1.2010462962962963E-4</v>
      </c>
      <c r="IM12">
        <v>3.8903703703703702E-4</v>
      </c>
      <c r="IN12">
        <v>4.3552407407407409E-4</v>
      </c>
      <c r="IO12">
        <v>1.3243611111111111E-4</v>
      </c>
      <c r="IP12">
        <v>1.5064814814814815E-4</v>
      </c>
      <c r="IQ12">
        <v>8.9062222222222227E-4</v>
      </c>
      <c r="IR12">
        <v>7.3665916666666668E-3</v>
      </c>
      <c r="IS12">
        <v>8.6935305555555561E-3</v>
      </c>
      <c r="IT12">
        <v>1.2711921296296296E-2</v>
      </c>
      <c r="IU12">
        <v>1.5193861111111112E-3</v>
      </c>
      <c r="IV12">
        <v>2.7806291666666667E-2</v>
      </c>
      <c r="IW12">
        <v>5.4406944444444446E-4</v>
      </c>
      <c r="IX12">
        <v>7.6065185185185185E-4</v>
      </c>
      <c r="IY12">
        <v>1.0299505555555555E-2</v>
      </c>
      <c r="IZ12">
        <v>4.182425925925926E-4</v>
      </c>
      <c r="JA12">
        <v>3.7022685185185184E-4</v>
      </c>
      <c r="JB12">
        <v>2.1135648148148148E-4</v>
      </c>
      <c r="JC12">
        <v>2.1596851851851852E-4</v>
      </c>
      <c r="JD12">
        <v>5.8839444444444447E-4</v>
      </c>
      <c r="JE12">
        <v>1.9868888888888888E-4</v>
      </c>
      <c r="JF12">
        <v>1.7671111111111111E-4</v>
      </c>
      <c r="JG12">
        <v>2.6498981481481483E-4</v>
      </c>
      <c r="JH12">
        <v>8.2278796296296301E-4</v>
      </c>
      <c r="JI12">
        <v>1.1648907407407407E-3</v>
      </c>
      <c r="JJ12">
        <v>4.5235000000000002E-4</v>
      </c>
      <c r="JK12">
        <v>6.8200370370370374E-4</v>
      </c>
      <c r="JL12">
        <v>3.5408462962962964E-3</v>
      </c>
      <c r="JM12">
        <v>1.9315194444444444E-3</v>
      </c>
      <c r="JN12">
        <v>4.1106750000000003E-3</v>
      </c>
      <c r="JO12">
        <v>1.3563972222222222E-3</v>
      </c>
      <c r="JP12">
        <v>3.5405731481481482E-3</v>
      </c>
      <c r="JQ12">
        <v>1.3504055555555556E-3</v>
      </c>
      <c r="JR12">
        <v>1.8727870370370371E-4</v>
      </c>
      <c r="JS12">
        <v>1.2567398148148148E-3</v>
      </c>
      <c r="JT12">
        <v>7.6650370370370368E-4</v>
      </c>
    </row>
    <row r="13" spans="1:280" x14ac:dyDescent="0.3">
      <c r="A13" t="s">
        <v>345</v>
      </c>
      <c r="B13" t="s">
        <v>299</v>
      </c>
      <c r="D13">
        <v>1.3620973451327432E-4</v>
      </c>
      <c r="E13">
        <v>2.0960053097345134E-3</v>
      </c>
      <c r="F13">
        <v>2.0358902654867258E-3</v>
      </c>
      <c r="G13">
        <v>1.2571575221238939E-3</v>
      </c>
      <c r="H13">
        <v>1.012816814159292E-3</v>
      </c>
      <c r="I13">
        <v>9.9949469026548677E-4</v>
      </c>
      <c r="J13">
        <v>3.5607840707964603E-3</v>
      </c>
      <c r="K13">
        <v>3.5352911504424778E-3</v>
      </c>
      <c r="L13">
        <v>1.1682442477876107E-3</v>
      </c>
      <c r="M13">
        <v>2.8259026548672564E-4</v>
      </c>
      <c r="N13">
        <v>2.1406964601769912E-3</v>
      </c>
      <c r="O13">
        <v>4.2596814159292037E-4</v>
      </c>
      <c r="P13">
        <v>1.2640008849557523E-3</v>
      </c>
      <c r="Q13">
        <v>1.2162823008849558E-3</v>
      </c>
      <c r="R13">
        <v>2.1047256637168141E-3</v>
      </c>
      <c r="S13">
        <v>1.7273380530973452E-3</v>
      </c>
      <c r="T13">
        <v>4.1455221238938055E-4</v>
      </c>
      <c r="U13">
        <v>4.3884424778761061E-4</v>
      </c>
      <c r="V13">
        <v>3.3761946902654869E-5</v>
      </c>
      <c r="W13">
        <v>1.5377513274336283E-3</v>
      </c>
      <c r="X13">
        <v>1.7123362831858407E-3</v>
      </c>
      <c r="Y13">
        <v>4.1459309734513273E-3</v>
      </c>
      <c r="Z13">
        <v>3.2844026548672568E-3</v>
      </c>
      <c r="AA13">
        <v>1.1210469026548672E-3</v>
      </c>
      <c r="AB13">
        <v>5.9051769911504421E-4</v>
      </c>
      <c r="AC13">
        <v>6.2098584070796462E-4</v>
      </c>
      <c r="AD13">
        <v>7.5012123893805306E-3</v>
      </c>
      <c r="AE13">
        <v>5.7056017699115048E-4</v>
      </c>
      <c r="AF13">
        <v>1.619239557522124E-2</v>
      </c>
      <c r="AG13">
        <v>3.0080530973451328E-4</v>
      </c>
      <c r="AH13">
        <v>9.0135132743362828E-4</v>
      </c>
      <c r="AI13">
        <v>8.5136106194690271E-4</v>
      </c>
      <c r="AJ13">
        <v>5.77081592920354E-3</v>
      </c>
      <c r="AK13">
        <v>6.4530168141592919E-3</v>
      </c>
      <c r="AL13">
        <v>2.091232743362832E-3</v>
      </c>
      <c r="AM13">
        <v>1.627803982300885E-2</v>
      </c>
      <c r="AN13">
        <v>7.7456902654867257E-4</v>
      </c>
      <c r="AO13">
        <v>2.8356575221238937E-3</v>
      </c>
      <c r="AP13">
        <v>7.6591681415929202E-4</v>
      </c>
      <c r="AQ13">
        <v>5.5263194690265485E-3</v>
      </c>
      <c r="AR13">
        <v>2.4726460176991149E-4</v>
      </c>
      <c r="AS13">
        <v>5.1523097345132745E-4</v>
      </c>
      <c r="AT13">
        <v>1.3781592920353983E-4</v>
      </c>
      <c r="AU13">
        <v>1.1133141592920353E-3</v>
      </c>
      <c r="AV13">
        <v>9.3559823008849562E-4</v>
      </c>
      <c r="AW13">
        <v>7.7317646017699112E-3</v>
      </c>
      <c r="AX13">
        <v>5.5707964601769914E-3</v>
      </c>
      <c r="AY13">
        <v>4.7731504424778764E-4</v>
      </c>
      <c r="AZ13">
        <v>2.2231663716814161E-3</v>
      </c>
      <c r="BA13">
        <v>1.0678646017699114E-3</v>
      </c>
      <c r="BB13">
        <v>7.0779646017699114E-5</v>
      </c>
      <c r="BC13">
        <v>1.042212389380531E-5</v>
      </c>
      <c r="BD13">
        <v>7.9081769911504426E-4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3.7565567256637171E-2</v>
      </c>
      <c r="CI13">
        <v>4.9576458407079645E-2</v>
      </c>
      <c r="CJ13">
        <v>8.1859668141592914E-2</v>
      </c>
      <c r="CK13">
        <v>1.3453054867256637E-2</v>
      </c>
      <c r="CL13">
        <v>2.9905044247787609E-4</v>
      </c>
      <c r="CM13">
        <v>2.3104601769911504E-4</v>
      </c>
      <c r="CN13">
        <v>3.3182783185840711E-2</v>
      </c>
      <c r="CO13">
        <v>6.2005663716814161E-4</v>
      </c>
      <c r="CP13">
        <v>3.0404955752212387E-4</v>
      </c>
      <c r="CQ13">
        <v>4.9163451327433624E-4</v>
      </c>
      <c r="CR13">
        <v>6.8493008849557517E-4</v>
      </c>
      <c r="CS13">
        <v>3.9718849557522125E-4</v>
      </c>
      <c r="CT13">
        <v>1.6884778761061946E-4</v>
      </c>
      <c r="CU13">
        <v>7.3186194690265491E-4</v>
      </c>
      <c r="CV13">
        <v>1.3468681415929203E-3</v>
      </c>
      <c r="CW13">
        <v>2.5509115044247785E-4</v>
      </c>
      <c r="CX13">
        <v>8.5625752212389384E-4</v>
      </c>
      <c r="CY13">
        <v>3.7678327433628318E-3</v>
      </c>
      <c r="CZ13">
        <v>3.9334628318584072E-3</v>
      </c>
      <c r="DA13">
        <v>3.2026973451327436E-3</v>
      </c>
      <c r="DB13">
        <v>2.8848672566371681E-5</v>
      </c>
      <c r="DC13">
        <v>9.8099663716814164E-3</v>
      </c>
      <c r="DD13">
        <v>2.8838650442477878E-2</v>
      </c>
      <c r="DE13">
        <v>5.7841079646017701E-3</v>
      </c>
      <c r="DF13">
        <v>4.1312628318584069E-3</v>
      </c>
      <c r="DG13">
        <v>5.5699778761061948E-3</v>
      </c>
      <c r="DH13">
        <v>3.652620353982301E-3</v>
      </c>
      <c r="DI13">
        <v>2.0555929203539824E-4</v>
      </c>
      <c r="DJ13">
        <v>3.6804881415929205E-2</v>
      </c>
      <c r="DK13">
        <v>9.9712433628318577E-3</v>
      </c>
      <c r="DL13">
        <v>4.1696734513274334E-3</v>
      </c>
      <c r="DM13">
        <v>2.0683507079646019E-2</v>
      </c>
      <c r="DN13">
        <v>2.7443376991150441E-2</v>
      </c>
      <c r="DO13">
        <v>0.10381225221238938</v>
      </c>
      <c r="DP13">
        <v>1.0031297345132743E-2</v>
      </c>
      <c r="DQ13">
        <v>2.3034690265486725E-4</v>
      </c>
      <c r="DR13">
        <v>5.1202212389380526E-4</v>
      </c>
      <c r="DS13">
        <v>5.9268035398230088E-3</v>
      </c>
      <c r="DT13">
        <v>3.2072132743362833E-3</v>
      </c>
      <c r="DU13">
        <v>8.5993539823008848E-4</v>
      </c>
      <c r="DV13">
        <v>2.5529203539823009E-4</v>
      </c>
      <c r="DW13">
        <v>1.3814407079646017E-3</v>
      </c>
      <c r="DX13">
        <v>6.4563716814159297E-5</v>
      </c>
      <c r="DY13">
        <v>8.93787610619469E-5</v>
      </c>
      <c r="DZ13">
        <v>1.8058938053097345E-4</v>
      </c>
      <c r="EA13">
        <v>4.6060265486725662E-4</v>
      </c>
      <c r="EB13">
        <v>1.6568884955752213E-3</v>
      </c>
      <c r="EC13">
        <v>1.3282646017699115E-3</v>
      </c>
      <c r="ED13">
        <v>6.0515999999999999E-3</v>
      </c>
      <c r="EE13">
        <v>4.4674063716814157E-2</v>
      </c>
      <c r="EF13">
        <v>9.2871281415929208E-2</v>
      </c>
      <c r="EG13">
        <v>8.6948672566371677E-4</v>
      </c>
      <c r="EH13">
        <v>3.9249699115044244E-3</v>
      </c>
      <c r="EI13">
        <v>0.10949219911504425</v>
      </c>
      <c r="EJ13">
        <v>7.1887495575221243E-3</v>
      </c>
      <c r="EK13">
        <v>4.1528168141592922E-3</v>
      </c>
      <c r="EL13">
        <v>1.9003946902654868E-3</v>
      </c>
      <c r="EM13">
        <v>5.0099619469026547E-3</v>
      </c>
      <c r="EN13">
        <v>1.833504424778761E-4</v>
      </c>
      <c r="EO13">
        <v>4.3948893805309738E-3</v>
      </c>
      <c r="EP13">
        <v>5.6146929203539824E-3</v>
      </c>
      <c r="EQ13">
        <v>1.0349136283185841E-2</v>
      </c>
      <c r="ER13">
        <v>9.4447778761061942E-3</v>
      </c>
      <c r="ES13">
        <v>4.3372149557522124E-2</v>
      </c>
      <c r="ET13">
        <v>2.5326176991150441E-3</v>
      </c>
      <c r="EU13">
        <v>1.6460973451327434E-4</v>
      </c>
      <c r="EV13">
        <v>1.9116539823008849E-3</v>
      </c>
      <c r="EW13">
        <v>2.9048362831858407E-3</v>
      </c>
      <c r="EX13">
        <v>3.7467389380530973E-3</v>
      </c>
      <c r="EY13">
        <v>7.3993716814159296E-4</v>
      </c>
      <c r="EZ13">
        <v>9.2133893805309739E-4</v>
      </c>
      <c r="FA13">
        <v>1.010596017699115E-2</v>
      </c>
      <c r="FB13">
        <v>1.8052221238938054E-3</v>
      </c>
      <c r="FC13">
        <v>1.3308105309734513E-2</v>
      </c>
      <c r="FD13">
        <v>0.1411963557522124</v>
      </c>
      <c r="FE13">
        <v>2.6280363716814158E-2</v>
      </c>
      <c r="FF13">
        <v>3.5538686725663717E-2</v>
      </c>
      <c r="FG13">
        <v>3.4076893805309733E-3</v>
      </c>
      <c r="FH13">
        <v>6.8848495575221235E-4</v>
      </c>
      <c r="FI13">
        <v>3.9642389380530974E-4</v>
      </c>
      <c r="FJ13">
        <v>4.4727897345132744E-2</v>
      </c>
      <c r="FK13">
        <v>1.1337972203539823</v>
      </c>
      <c r="FL13">
        <v>0.15307274247787611</v>
      </c>
      <c r="FM13">
        <v>1.2564256637168142E-3</v>
      </c>
      <c r="FN13">
        <v>6.1321805309734511E-3</v>
      </c>
      <c r="FO13">
        <v>1.1146010938053097</v>
      </c>
      <c r="FP13">
        <v>1.4131946902654867E-3</v>
      </c>
      <c r="FQ13">
        <v>1.1326747787610619E-2</v>
      </c>
      <c r="FR13">
        <v>0.18154526991150444</v>
      </c>
      <c r="FS13">
        <v>1.117281982300885</v>
      </c>
      <c r="FT13">
        <v>2.2219380530973452E-3</v>
      </c>
      <c r="FU13">
        <v>4.6519507079646021E-2</v>
      </c>
      <c r="FV13">
        <v>2.0778876106194691E-3</v>
      </c>
      <c r="FW13">
        <v>7.3924867256637168E-3</v>
      </c>
      <c r="FX13">
        <v>8.7168141592920348E-5</v>
      </c>
      <c r="FY13">
        <v>1.7299079646017699E-3</v>
      </c>
      <c r="FZ13">
        <v>2.1868867256637169E-3</v>
      </c>
      <c r="GA13">
        <v>1.2037079646017699E-4</v>
      </c>
      <c r="GB13">
        <v>3.3618318584070794E-4</v>
      </c>
      <c r="GC13">
        <v>9.2956283185840712E-4</v>
      </c>
      <c r="GD13">
        <v>2.1525761061946904E-3</v>
      </c>
      <c r="GE13">
        <v>7.8044336283185844E-4</v>
      </c>
      <c r="GF13">
        <v>7.5159734513274336E-4</v>
      </c>
      <c r="GG13">
        <v>2.4054601769911505E-4</v>
      </c>
      <c r="GH13">
        <v>1.4577876106194692E-4</v>
      </c>
      <c r="GI13">
        <v>6.6547787610619463E-5</v>
      </c>
      <c r="GJ13">
        <v>4.7738849557522124E-4</v>
      </c>
      <c r="GK13">
        <v>1.4255663716814158E-4</v>
      </c>
      <c r="GL13">
        <v>3.4290088495575222E-4</v>
      </c>
      <c r="GM13">
        <v>2.1206371681415929E-4</v>
      </c>
      <c r="GN13">
        <v>8.3568584070796458E-4</v>
      </c>
      <c r="GO13">
        <v>4.8179716814159288E-3</v>
      </c>
      <c r="GP13">
        <v>0.37872168230088493</v>
      </c>
      <c r="GQ13">
        <v>3.2953300884955752E-2</v>
      </c>
      <c r="GR13">
        <v>6.276227256637168E-2</v>
      </c>
      <c r="GS13">
        <v>0.25284661769911504</v>
      </c>
      <c r="GT13">
        <v>2.8298955752212389E-3</v>
      </c>
      <c r="GU13">
        <v>7.0469654867256638E-3</v>
      </c>
      <c r="GV13">
        <v>3.8437345132743362E-4</v>
      </c>
      <c r="GW13">
        <v>3.4723451327433626E-4</v>
      </c>
      <c r="GX13">
        <v>9.8131769911504428E-4</v>
      </c>
      <c r="GY13">
        <v>1.1182778761061947E-3</v>
      </c>
      <c r="GZ13">
        <v>4.2140026548672565E-3</v>
      </c>
      <c r="HA13">
        <v>1.2301761061946902E-2</v>
      </c>
      <c r="HB13">
        <v>3.8762849557522124E-3</v>
      </c>
      <c r="HC13">
        <v>5.1015486725663713E-4</v>
      </c>
      <c r="HD13">
        <v>1.5210840707964601E-3</v>
      </c>
      <c r="HE13">
        <v>1.6001061946902654E-4</v>
      </c>
      <c r="HF13">
        <v>1.6186371681415929E-4</v>
      </c>
      <c r="HG13">
        <v>3.8518017699115045E-3</v>
      </c>
      <c r="HH13">
        <v>3.655661946902655E-3</v>
      </c>
      <c r="HI13">
        <v>1.5722209734513274E-2</v>
      </c>
      <c r="HJ13">
        <v>0.11262093628318584</v>
      </c>
      <c r="HK13">
        <v>0.11734798053097345</v>
      </c>
      <c r="HL13">
        <v>0.56031577168141589</v>
      </c>
      <c r="HM13">
        <v>3.8320954867256639E-2</v>
      </c>
      <c r="HN13">
        <v>1.7417226433628319</v>
      </c>
      <c r="HO13">
        <v>1.5015318398230089</v>
      </c>
      <c r="HP13">
        <v>1.5657105309734513E-2</v>
      </c>
      <c r="HQ13">
        <v>0.43678893628318582</v>
      </c>
      <c r="HR13">
        <v>2.3570628840707966</v>
      </c>
      <c r="HS13">
        <v>7.2115002654867255E-2</v>
      </c>
      <c r="HT13">
        <v>1.5464797345132744E-2</v>
      </c>
      <c r="HU13">
        <v>1.6105320353982301E-2</v>
      </c>
      <c r="HV13">
        <v>1.3001893805309734E-2</v>
      </c>
      <c r="HW13">
        <v>1.7798989380530972E-2</v>
      </c>
      <c r="HX13">
        <v>2.2907289380530972E-2</v>
      </c>
      <c r="HY13">
        <v>6.1090243362831857E-2</v>
      </c>
      <c r="HZ13">
        <v>1.446464778761062E-2</v>
      </c>
      <c r="IA13">
        <v>0.37262717699115044</v>
      </c>
      <c r="IB13">
        <v>0.2780652300884956</v>
      </c>
      <c r="IC13">
        <v>3.8816248672566368E-2</v>
      </c>
      <c r="ID13">
        <v>0.11084932920353982</v>
      </c>
      <c r="IE13">
        <v>0.20217303362831859</v>
      </c>
      <c r="IF13">
        <v>0.67503708672566376</v>
      </c>
      <c r="IG13">
        <v>0.6369384398230088</v>
      </c>
      <c r="IH13">
        <v>2.0772855752212389E-2</v>
      </c>
      <c r="II13">
        <v>0.26299022035398228</v>
      </c>
      <c r="IJ13">
        <v>2.2332145132743363E-2</v>
      </c>
      <c r="IK13">
        <v>1.7564283185840707E-2</v>
      </c>
      <c r="IL13">
        <v>1.6493982300884956E-4</v>
      </c>
      <c r="IM13">
        <v>4.0864247787610622E-4</v>
      </c>
      <c r="IN13">
        <v>5.9310176991150441E-4</v>
      </c>
      <c r="IO13">
        <v>2.0277610619469027E-4</v>
      </c>
      <c r="IP13">
        <v>1.5253628318584071E-4</v>
      </c>
      <c r="IQ13">
        <v>9.3321858407079648E-4</v>
      </c>
      <c r="IR13">
        <v>8.6499026548672569E-3</v>
      </c>
      <c r="IS13">
        <v>1.0217723008849558E-2</v>
      </c>
      <c r="IT13">
        <v>1.3087079646017699E-2</v>
      </c>
      <c r="IU13">
        <v>1.745441592920354E-3</v>
      </c>
      <c r="IV13">
        <v>3.069533628318584E-2</v>
      </c>
      <c r="IW13">
        <v>5.0940088495575226E-4</v>
      </c>
      <c r="IX13">
        <v>6.0104247787610618E-4</v>
      </c>
      <c r="IY13">
        <v>1.173525221238938E-2</v>
      </c>
      <c r="IZ13">
        <v>5.264E-4</v>
      </c>
      <c r="JA13">
        <v>3.2672654867256637E-4</v>
      </c>
      <c r="JB13">
        <v>2.4468053097345135E-4</v>
      </c>
      <c r="JC13">
        <v>2.2973185840707966E-4</v>
      </c>
      <c r="JD13">
        <v>4.6740884955752214E-4</v>
      </c>
      <c r="JE13">
        <v>1.737070796460177E-4</v>
      </c>
      <c r="JF13">
        <v>1.8873716814159293E-4</v>
      </c>
      <c r="JG13">
        <v>1.8213097345132743E-4</v>
      </c>
      <c r="JH13">
        <v>8.4749203539823007E-4</v>
      </c>
      <c r="JI13">
        <v>1.2769902654867257E-3</v>
      </c>
      <c r="JJ13">
        <v>4.3195044247787613E-4</v>
      </c>
      <c r="JK13">
        <v>7.9984247787610624E-4</v>
      </c>
      <c r="JL13">
        <v>3.8273681415929204E-3</v>
      </c>
      <c r="JM13">
        <v>2.0358823008849555E-3</v>
      </c>
      <c r="JN13">
        <v>4.3560407079646021E-3</v>
      </c>
      <c r="JO13">
        <v>1.2652415929203539E-3</v>
      </c>
      <c r="JP13">
        <v>3.4826106194690266E-3</v>
      </c>
      <c r="JQ13">
        <v>1.5426725663716815E-3</v>
      </c>
      <c r="JR13">
        <v>2.9516902654867257E-4</v>
      </c>
      <c r="JS13">
        <v>1.4949008849557523E-3</v>
      </c>
      <c r="JT13">
        <v>5.5370973451327431E-4</v>
      </c>
    </row>
    <row r="14" spans="1:280" x14ac:dyDescent="0.3">
      <c r="A14" t="s">
        <v>346</v>
      </c>
      <c r="B14" t="s">
        <v>299</v>
      </c>
      <c r="D14">
        <v>1.5879152542372881E-4</v>
      </c>
      <c r="E14">
        <v>1.9127991525423728E-3</v>
      </c>
      <c r="F14">
        <v>1.5822711864406779E-3</v>
      </c>
      <c r="G14">
        <v>9.1741610169491529E-4</v>
      </c>
      <c r="H14">
        <v>7.6262881355932202E-4</v>
      </c>
      <c r="I14">
        <v>9.1454576271186438E-4</v>
      </c>
      <c r="J14">
        <v>4.8244754237288133E-3</v>
      </c>
      <c r="K14">
        <v>3.1386076271186442E-3</v>
      </c>
      <c r="L14">
        <v>1.0555440677966102E-3</v>
      </c>
      <c r="M14">
        <v>2.3979067796610169E-4</v>
      </c>
      <c r="N14">
        <v>1.7896889830508475E-3</v>
      </c>
      <c r="O14">
        <v>2.9986525423728814E-4</v>
      </c>
      <c r="P14">
        <v>1.181364406779661E-3</v>
      </c>
      <c r="Q14">
        <v>1.0151508474576271E-3</v>
      </c>
      <c r="R14">
        <v>1.7409593220338983E-3</v>
      </c>
      <c r="S14">
        <v>1.4962228813559322E-3</v>
      </c>
      <c r="T14">
        <v>2.866457627118644E-4</v>
      </c>
      <c r="U14">
        <v>3.2103644067796609E-4</v>
      </c>
      <c r="V14">
        <v>1.4775593220338982E-4</v>
      </c>
      <c r="W14">
        <v>1.4583881355932204E-3</v>
      </c>
      <c r="X14">
        <v>1.6338627118644069E-3</v>
      </c>
      <c r="Y14">
        <v>4.3665881355932201E-3</v>
      </c>
      <c r="Z14">
        <v>2.9053262711864407E-3</v>
      </c>
      <c r="AA14">
        <v>9.9553220338983051E-4</v>
      </c>
      <c r="AB14">
        <v>4.2603813559322036E-4</v>
      </c>
      <c r="AC14">
        <v>3.6213559322033898E-4</v>
      </c>
      <c r="AD14">
        <v>1.0816640677966102E-2</v>
      </c>
      <c r="AE14">
        <v>3.1881440677966101E-4</v>
      </c>
      <c r="AF14">
        <v>7.4100644067796612E-3</v>
      </c>
      <c r="AG14">
        <v>2.4179830508474576E-4</v>
      </c>
      <c r="AH14">
        <v>5.1082796610169489E-4</v>
      </c>
      <c r="AI14">
        <v>6.5900508474576276E-4</v>
      </c>
      <c r="AJ14">
        <v>4.777059322033898E-3</v>
      </c>
      <c r="AK14">
        <v>5.1393194915254235E-3</v>
      </c>
      <c r="AL14">
        <v>1.6795771186440679E-3</v>
      </c>
      <c r="AM14">
        <v>1.4015560169491525E-2</v>
      </c>
      <c r="AN14">
        <v>1.1457686440677966E-3</v>
      </c>
      <c r="AO14">
        <v>1.7298474576271186E-3</v>
      </c>
      <c r="AP14">
        <v>7.6382711864406779E-4</v>
      </c>
      <c r="AQ14">
        <v>4.6609576271186438E-3</v>
      </c>
      <c r="AR14">
        <v>4.1085932203389832E-4</v>
      </c>
      <c r="AS14">
        <v>3.4407203389830507E-4</v>
      </c>
      <c r="AT14">
        <v>1.9507288135593221E-4</v>
      </c>
      <c r="AU14">
        <v>1.3720601694915254E-3</v>
      </c>
      <c r="AV14">
        <v>7.3584745762711869E-4</v>
      </c>
      <c r="AW14">
        <v>5.9790110169491524E-3</v>
      </c>
      <c r="AX14">
        <v>4.6336805084745761E-3</v>
      </c>
      <c r="AY14">
        <v>3.0557033898305085E-4</v>
      </c>
      <c r="AZ14">
        <v>1.6316508474576272E-3</v>
      </c>
      <c r="BA14">
        <v>9.1251779661016949E-4</v>
      </c>
      <c r="BB14">
        <v>1.1220169491525424E-4</v>
      </c>
      <c r="BC14">
        <v>1.0289999999999999E-4</v>
      </c>
      <c r="BD14">
        <v>5.7071186440677967E-4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2.6328991525423728E-2</v>
      </c>
      <c r="CI14">
        <v>3.5239987288135592E-2</v>
      </c>
      <c r="CJ14">
        <v>6.3417408474576276E-2</v>
      </c>
      <c r="CK14">
        <v>1.0756877118644068E-2</v>
      </c>
      <c r="CL14">
        <v>2.6348474576271187E-4</v>
      </c>
      <c r="CM14">
        <v>1.5611610169491525E-4</v>
      </c>
      <c r="CN14">
        <v>2.85981093220339E-2</v>
      </c>
      <c r="CO14">
        <v>5.8541949152542377E-4</v>
      </c>
      <c r="CP14">
        <v>3.7638728813559324E-4</v>
      </c>
      <c r="CQ14">
        <v>4.8004406779661018E-4</v>
      </c>
      <c r="CR14">
        <v>7.0843983050847454E-4</v>
      </c>
      <c r="CS14">
        <v>3.1437711864406778E-4</v>
      </c>
      <c r="CT14">
        <v>2.04914406779661E-4</v>
      </c>
      <c r="CU14">
        <v>7.0763050847457625E-4</v>
      </c>
      <c r="CV14">
        <v>9.1563559322033899E-4</v>
      </c>
      <c r="CW14">
        <v>3.9026440677966104E-4</v>
      </c>
      <c r="CX14">
        <v>8.281559322033898E-4</v>
      </c>
      <c r="CY14">
        <v>2.5295457627118644E-3</v>
      </c>
      <c r="CZ14">
        <v>3.375614406779661E-3</v>
      </c>
      <c r="DA14">
        <v>2.470908474576271E-3</v>
      </c>
      <c r="DB14">
        <v>6.5027966101694913E-5</v>
      </c>
      <c r="DC14">
        <v>8.9301025423728815E-3</v>
      </c>
      <c r="DD14">
        <v>2.5273984745762711E-2</v>
      </c>
      <c r="DE14">
        <v>5.1056745762711863E-3</v>
      </c>
      <c r="DF14">
        <v>3.7756949152542374E-3</v>
      </c>
      <c r="DG14">
        <v>4.339343220338983E-3</v>
      </c>
      <c r="DH14">
        <v>2.8240432203389832E-3</v>
      </c>
      <c r="DI14">
        <v>1.7827033898305084E-4</v>
      </c>
      <c r="DJ14">
        <v>3.8226489830508477E-2</v>
      </c>
      <c r="DK14">
        <v>1.0435432203389831E-2</v>
      </c>
      <c r="DL14">
        <v>4.4635974576271191E-3</v>
      </c>
      <c r="DM14">
        <v>2.5279191525423728E-2</v>
      </c>
      <c r="DN14">
        <v>3.0657428813559321E-2</v>
      </c>
      <c r="DO14">
        <v>0.10718177203389831</v>
      </c>
      <c r="DP14">
        <v>1.079623220338983E-2</v>
      </c>
      <c r="DQ14">
        <v>8.5911186440677963E-4</v>
      </c>
      <c r="DR14">
        <v>5.7558559322033894E-4</v>
      </c>
      <c r="DS14">
        <v>5.8420152542372882E-3</v>
      </c>
      <c r="DT14">
        <v>3.0437313559322035E-3</v>
      </c>
      <c r="DU14">
        <v>9.5902627118644068E-4</v>
      </c>
      <c r="DV14">
        <v>3.0313728813559322E-4</v>
      </c>
      <c r="DW14">
        <v>1.4244533898305084E-3</v>
      </c>
      <c r="DX14">
        <v>4.6500847457627116E-5</v>
      </c>
      <c r="DY14">
        <v>4.4806779661016952E-5</v>
      </c>
      <c r="DZ14">
        <v>1.4725254237288137E-4</v>
      </c>
      <c r="EA14">
        <v>4.4432288135593223E-4</v>
      </c>
      <c r="EB14">
        <v>1.1399652542372881E-3</v>
      </c>
      <c r="EC14">
        <v>8.7134406779661015E-4</v>
      </c>
      <c r="ED14">
        <v>4.6168440677966105E-3</v>
      </c>
      <c r="EE14">
        <v>3.4848403389830508E-2</v>
      </c>
      <c r="EF14">
        <v>7.5259638983050853E-2</v>
      </c>
      <c r="EG14">
        <v>6.6519830508474575E-4</v>
      </c>
      <c r="EH14">
        <v>3.0124805084745764E-3</v>
      </c>
      <c r="EI14">
        <v>8.4842243220338981E-2</v>
      </c>
      <c r="EJ14">
        <v>4.9072177966101695E-3</v>
      </c>
      <c r="EK14">
        <v>3.369384745762712E-3</v>
      </c>
      <c r="EL14">
        <v>1.3783627118644068E-3</v>
      </c>
      <c r="EM14">
        <v>3.9169220338983049E-3</v>
      </c>
      <c r="EN14">
        <v>1.475771186440678E-4</v>
      </c>
      <c r="EO14">
        <v>3.8463398305084748E-3</v>
      </c>
      <c r="EP14">
        <v>4.2598432203389833E-3</v>
      </c>
      <c r="EQ14">
        <v>7.9848576271186449E-3</v>
      </c>
      <c r="ER14">
        <v>7.2733381355932205E-3</v>
      </c>
      <c r="ES14">
        <v>3.3011062711864408E-2</v>
      </c>
      <c r="ET14">
        <v>2.95904406779661E-3</v>
      </c>
      <c r="EU14">
        <v>1.3109745762711865E-4</v>
      </c>
      <c r="EV14">
        <v>1.8557228813559322E-3</v>
      </c>
      <c r="EW14">
        <v>2.8232754237288134E-3</v>
      </c>
      <c r="EX14">
        <v>3.1023813559322034E-3</v>
      </c>
      <c r="EY14">
        <v>5.9103389830508475E-4</v>
      </c>
      <c r="EZ14">
        <v>8.2958135593220344E-4</v>
      </c>
      <c r="FA14">
        <v>8.1478669491525432E-3</v>
      </c>
      <c r="FB14">
        <v>1.3732169491525424E-3</v>
      </c>
      <c r="FC14">
        <v>1.1174962711864406E-2</v>
      </c>
      <c r="FD14">
        <v>0.1155826686440678</v>
      </c>
      <c r="FE14">
        <v>2.2236040677966102E-2</v>
      </c>
      <c r="FF14">
        <v>2.9711947457627119E-2</v>
      </c>
      <c r="FG14">
        <v>2.8433830508474574E-3</v>
      </c>
      <c r="FH14">
        <v>1.1754118644067796E-3</v>
      </c>
      <c r="FI14">
        <v>7.206322033898305E-4</v>
      </c>
      <c r="FJ14">
        <v>3.6061810169491525E-2</v>
      </c>
      <c r="FK14">
        <v>0.91781165254237285</v>
      </c>
      <c r="FL14">
        <v>0.12584188220338982</v>
      </c>
      <c r="FM14">
        <v>2.2715093220338984E-3</v>
      </c>
      <c r="FN14">
        <v>1.210486186440678E-2</v>
      </c>
      <c r="FO14">
        <v>0.87611268644067797</v>
      </c>
      <c r="FP14">
        <v>2.8225516949152542E-3</v>
      </c>
      <c r="FQ14">
        <v>1.0340717796610169E-2</v>
      </c>
      <c r="FR14">
        <v>0.14954133220338983</v>
      </c>
      <c r="FS14">
        <v>0.87846101694915257</v>
      </c>
      <c r="FT14">
        <v>1.8737101694915254E-3</v>
      </c>
      <c r="FU14">
        <v>8.1167806779661011E-2</v>
      </c>
      <c r="FV14">
        <v>1.9473703389830507E-3</v>
      </c>
      <c r="FW14">
        <v>1.2949471186440678E-2</v>
      </c>
      <c r="FX14">
        <v>6.112E-4</v>
      </c>
      <c r="FY14">
        <v>1.2959966101694915E-3</v>
      </c>
      <c r="FZ14">
        <v>5.9321008474576267E-3</v>
      </c>
      <c r="GA14">
        <v>3.7087966101694914E-4</v>
      </c>
      <c r="GB14">
        <v>5.0790847457627113E-4</v>
      </c>
      <c r="GC14">
        <v>1.1640025423728813E-3</v>
      </c>
      <c r="GD14">
        <v>5.106176271186441E-3</v>
      </c>
      <c r="GE14">
        <v>7.8928898305084751E-4</v>
      </c>
      <c r="GF14">
        <v>7.0714491525423724E-4</v>
      </c>
      <c r="GG14">
        <v>2.4906016949152542E-4</v>
      </c>
      <c r="GH14">
        <v>1.0135254237288135E-4</v>
      </c>
      <c r="GI14">
        <v>1.3068135593220339E-4</v>
      </c>
      <c r="GJ14">
        <v>3.0703389830508474E-4</v>
      </c>
      <c r="GK14">
        <v>8.7526271186440683E-5</v>
      </c>
      <c r="GL14">
        <v>2.705686440677966E-4</v>
      </c>
      <c r="GM14">
        <v>2.437686440677966E-4</v>
      </c>
      <c r="GN14">
        <v>5.5827033898305086E-4</v>
      </c>
      <c r="GO14">
        <v>3.9633838983050848E-3</v>
      </c>
      <c r="GP14">
        <v>0.32548890423728816</v>
      </c>
      <c r="GQ14">
        <v>2.8502693220338982E-2</v>
      </c>
      <c r="GR14">
        <v>5.4985227118644064E-2</v>
      </c>
      <c r="GS14">
        <v>0.19844842372881355</v>
      </c>
      <c r="GT14">
        <v>2.6009550847457628E-3</v>
      </c>
      <c r="GU14">
        <v>3.1095161016949152E-3</v>
      </c>
      <c r="GV14">
        <v>2.1028474576271187E-4</v>
      </c>
      <c r="GW14">
        <v>2.9728898305084748E-4</v>
      </c>
      <c r="GX14">
        <v>9.9837118644067807E-4</v>
      </c>
      <c r="GY14">
        <v>1.0653364406779662E-3</v>
      </c>
      <c r="GZ14">
        <v>3.762299152542373E-3</v>
      </c>
      <c r="HA14">
        <v>1.0490331355932204E-2</v>
      </c>
      <c r="HB14">
        <v>3.4901618644067795E-3</v>
      </c>
      <c r="HC14">
        <v>6.1208898305084743E-4</v>
      </c>
      <c r="HD14">
        <v>1.4013949152542372E-3</v>
      </c>
      <c r="HE14">
        <v>9.8970338983050854E-5</v>
      </c>
      <c r="HF14">
        <v>1.6459406779661018E-4</v>
      </c>
      <c r="HG14">
        <v>3.4213059322033899E-3</v>
      </c>
      <c r="HH14">
        <v>3.0628644067796609E-3</v>
      </c>
      <c r="HI14">
        <v>1.4002168644067796E-2</v>
      </c>
      <c r="HJ14">
        <v>9.5634799152542374E-2</v>
      </c>
      <c r="HK14">
        <v>9.8622911016949158E-2</v>
      </c>
      <c r="HL14">
        <v>0.46489450338983052</v>
      </c>
      <c r="HM14">
        <v>3.5166122881355934E-2</v>
      </c>
      <c r="HN14">
        <v>1.4874647194915254</v>
      </c>
      <c r="HO14">
        <v>1.2682693923728814</v>
      </c>
      <c r="HP14">
        <v>1.1715361016949153E-2</v>
      </c>
      <c r="HQ14">
        <v>0.36854890593220341</v>
      </c>
      <c r="HR14">
        <v>2.0248544762711864</v>
      </c>
      <c r="HS14">
        <v>6.36660813559322E-2</v>
      </c>
      <c r="HT14">
        <v>1.2740708474576271E-2</v>
      </c>
      <c r="HU14">
        <v>1.4305193220338982E-2</v>
      </c>
      <c r="HV14">
        <v>1.149581440677966E-2</v>
      </c>
      <c r="HW14">
        <v>1.5346327118644068E-2</v>
      </c>
      <c r="HX14">
        <v>2.0696294067796609E-2</v>
      </c>
      <c r="HY14">
        <v>5.221957881355932E-2</v>
      </c>
      <c r="HZ14">
        <v>1.232283813559322E-2</v>
      </c>
      <c r="IA14">
        <v>0.30327392627118643</v>
      </c>
      <c r="IB14">
        <v>0.24517662542372881</v>
      </c>
      <c r="IC14">
        <v>5.4417749152542376E-2</v>
      </c>
      <c r="ID14">
        <v>9.3070128813559319E-2</v>
      </c>
      <c r="IE14">
        <v>0.17314769661016949</v>
      </c>
      <c r="IF14">
        <v>0.5590027245762712</v>
      </c>
      <c r="IG14">
        <v>0.5400033245762712</v>
      </c>
      <c r="IH14">
        <v>1.8226562711864406E-2</v>
      </c>
      <c r="II14">
        <v>0.22806309915254239</v>
      </c>
      <c r="IJ14">
        <v>2.0585406779661017E-2</v>
      </c>
      <c r="IK14">
        <v>1.4739797457627119E-2</v>
      </c>
      <c r="IL14">
        <v>1.1634406779661017E-4</v>
      </c>
      <c r="IM14">
        <v>2.9794322033898307E-4</v>
      </c>
      <c r="IN14">
        <v>4.3251610169491527E-4</v>
      </c>
      <c r="IO14">
        <v>1.6152966101694915E-4</v>
      </c>
      <c r="IP14">
        <v>7.3143220338983049E-5</v>
      </c>
      <c r="IQ14">
        <v>7.4862118644067799E-4</v>
      </c>
      <c r="IR14">
        <v>6.9435610169491522E-3</v>
      </c>
      <c r="IS14">
        <v>7.8422525423728819E-3</v>
      </c>
      <c r="IT14">
        <v>1.1250556779661016E-2</v>
      </c>
      <c r="IU14">
        <v>1.3847008474576271E-3</v>
      </c>
      <c r="IV14">
        <v>2.5378811016949152E-2</v>
      </c>
      <c r="IW14">
        <v>4.6918898305084748E-4</v>
      </c>
      <c r="IX14">
        <v>6.2659067796610166E-4</v>
      </c>
      <c r="IY14">
        <v>9.0284440677966104E-3</v>
      </c>
      <c r="IZ14">
        <v>4.0890169491525423E-4</v>
      </c>
      <c r="JA14">
        <v>2.7814745762711862E-4</v>
      </c>
      <c r="JB14">
        <v>2.2714745762711865E-4</v>
      </c>
      <c r="JC14">
        <v>2.282593220338983E-4</v>
      </c>
      <c r="JD14">
        <v>2.3575000000000001E-4</v>
      </c>
      <c r="JE14">
        <v>1.7170847457627117E-4</v>
      </c>
      <c r="JF14">
        <v>8.2359322033898302E-5</v>
      </c>
      <c r="JG14">
        <v>6.8544067796610163E-5</v>
      </c>
      <c r="JH14">
        <v>7.6321949152542375E-4</v>
      </c>
      <c r="JI14">
        <v>1.142364406779661E-3</v>
      </c>
      <c r="JJ14">
        <v>3.6679576271186442E-4</v>
      </c>
      <c r="JK14">
        <v>6.5180254237288135E-4</v>
      </c>
      <c r="JL14">
        <v>3.052685593220339E-3</v>
      </c>
      <c r="JM14">
        <v>1.936985593220339E-3</v>
      </c>
      <c r="JN14">
        <v>3.4641296610169493E-3</v>
      </c>
      <c r="JO14">
        <v>1.1757805084745762E-3</v>
      </c>
      <c r="JP14">
        <v>2.9277110169491525E-3</v>
      </c>
      <c r="JQ14">
        <v>1.2755381355932204E-3</v>
      </c>
      <c r="JR14">
        <v>1.5123983050847458E-4</v>
      </c>
      <c r="JS14">
        <v>1.1598110169491525E-3</v>
      </c>
      <c r="JT14">
        <v>6.8581440677966104E-4</v>
      </c>
    </row>
  </sheetData>
  <conditionalFormatting sqref="D1:JO1">
    <cfRule type="duplicateValues" dxfId="1" priority="1"/>
  </conditionalFormatting>
  <conditionalFormatting sqref="D2:JO2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</vt:lpstr>
      <vt:lpstr>sample key</vt:lpstr>
      <vt:lpstr>format_lipid_names</vt:lpstr>
      <vt:lpstr>formatted</vt:lpstr>
      <vt:lpstr>normalized</vt:lpstr>
      <vt:lpstr>stats</vt:lpstr>
      <vt:lpstr>MetaboAnalyst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Katarina Jones</dc:creator>
  <cp:lastModifiedBy>Schnizlein, Matt</cp:lastModifiedBy>
  <dcterms:created xsi:type="dcterms:W3CDTF">2024-09-20T19:26:41Z</dcterms:created>
  <dcterms:modified xsi:type="dcterms:W3CDTF">2024-12-03T20:33:51Z</dcterms:modified>
</cp:coreProperties>
</file>